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1.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3.xml" ContentType="application/vnd.openxmlformats-officedocument.drawingml.chartshapes+xml"/>
  <Override PartName="/xl/drawings/drawing1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ml.chartshapes+xml"/>
  <Override PartName="/xl/drawings/drawing19.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0.xml" ContentType="application/vnd.openxmlformats-officedocument.drawingml.chartshap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1.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2.xml" ContentType="application/vnd.openxmlformats-officedocument.drawingml.chartshape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3.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4.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5.xml" ContentType="application/vnd.openxmlformats-officedocument.drawingml.chartshape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6.xml" ContentType="application/vnd.openxmlformats-officedocument.drawingml.chartshapes+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7.xml" ContentType="application/vnd.openxmlformats-officedocument.drawingml.chartshapes+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8.xml" ContentType="application/vnd.openxmlformats-officedocument.drawingml.chartshapes+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1.xml" ContentType="application/vnd.openxmlformats-officedocument.themeOverride+xml"/>
  <Override PartName="/xl/drawings/drawing30.xml" ContentType="application/vnd.openxmlformats-officedocument.drawingml.chartshap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2.xml" ContentType="application/vnd.openxmlformats-officedocument.themeOverride+xml"/>
  <Override PartName="/xl/drawings/drawing31.xml" ContentType="application/vnd.openxmlformats-officedocument.drawingml.chartshape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3.xml" ContentType="application/vnd.openxmlformats-officedocument.themeOverride+xml"/>
  <Override PartName="/xl/drawings/drawing32.xml" ContentType="application/vnd.openxmlformats-officedocument.drawingml.chartshape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4.xml" ContentType="application/vnd.openxmlformats-officedocument.themeOverride+xml"/>
  <Override PartName="/xl/drawings/drawing33.xml" ContentType="application/vnd.openxmlformats-officedocument.drawingml.chartshape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theme/themeOverride5.xml" ContentType="application/vnd.openxmlformats-officedocument.themeOverride+xml"/>
  <Override PartName="/xl/drawings/drawing34.xml" ContentType="application/vnd.openxmlformats-officedocument.drawingml.chartshapes+xml"/>
  <Override PartName="/xl/drawings/drawing3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36.xml" ContentType="application/vnd.openxmlformats-officedocument.drawingml.chartshape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37.xml" ContentType="application/vnd.openxmlformats-officedocument.drawingml.chartshapes+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8.xml" ContentType="application/vnd.openxmlformats-officedocument.drawingml.chartshapes+xml"/>
  <Override PartName="/xl/drawings/drawing3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40.xml" ContentType="application/vnd.openxmlformats-officedocument.drawingml.chartshapes+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41.xml" ContentType="application/vnd.openxmlformats-officedocument.drawingml.chartshapes+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42.xml" ContentType="application/vnd.openxmlformats-officedocument.drawingml.chartshape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43.xml" ContentType="application/vnd.openxmlformats-officedocument.drawingml.chartshapes+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44.xml" ContentType="application/vnd.openxmlformats-officedocument.drawingml.chartshape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5.xml" ContentType="application/vnd.openxmlformats-officedocument.drawingml.chartshapes+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6.xml" ContentType="application/vnd.openxmlformats-officedocument.drawingml.chartshape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7.xml" ContentType="application/vnd.openxmlformats-officedocument.drawingml.chartshape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8.xml" ContentType="application/vnd.openxmlformats-officedocument.drawingml.chartshape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9.xml" ContentType="application/vnd.openxmlformats-officedocument.drawingml.chartshapes+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50.xml" ContentType="application/vnd.openxmlformats-officedocument.drawingml.chartshape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51.xml" ContentType="application/vnd.openxmlformats-officedocument.drawingml.chartshapes+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52.xml" ContentType="application/vnd.openxmlformats-officedocument.drawingml.chartshape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53.xml" ContentType="application/vnd.openxmlformats-officedocument.drawingml.chartshapes+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54.xml" ContentType="application/vnd.openxmlformats-officedocument.drawingml.chartshapes+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55.xml" ContentType="application/vnd.openxmlformats-officedocument.drawingml.chartshapes+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6.xml" ContentType="application/vnd.openxmlformats-officedocument.drawingml.chartshapes+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7.xml" ContentType="application/vnd.openxmlformats-officedocument.drawingml.chartshapes+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8.xml" ContentType="application/vnd.openxmlformats-officedocument.drawingml.chartshapes+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9.xml" ContentType="application/vnd.openxmlformats-officedocument.drawingml.chartshapes+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60.xml" ContentType="application/vnd.openxmlformats-officedocument.drawingml.chartshapes+xml"/>
  <Override PartName="/xl/drawings/drawing61.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62.xml" ContentType="application/vnd.openxmlformats-officedocument.drawingml.chartshapes+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63.xml" ContentType="application/vnd.openxmlformats-officedocument.drawingml.chartshapes+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theme/themeOverride6.xml" ContentType="application/vnd.openxmlformats-officedocument.themeOverride+xml"/>
  <Override PartName="/xl/drawings/drawing64.xml" ContentType="application/vnd.openxmlformats-officedocument.drawingml.chartshapes+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theme/themeOverride7.xml" ContentType="application/vnd.openxmlformats-officedocument.themeOverride+xml"/>
  <Override PartName="/xl/drawings/drawing65.xml" ContentType="application/vnd.openxmlformats-officedocument.drawingml.chartshapes+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d.docs.live.net/3cbe492902c7021e/covid-19/"/>
    </mc:Choice>
  </mc:AlternateContent>
  <xr:revisionPtr revIDLastSave="258" documentId="8_{F34AD2F3-F817-4810-8FBC-FF94BCC70746}" xr6:coauthVersionLast="45" xr6:coauthVersionMax="45" xr10:uidLastSave="{7C0DC2BA-19EF-4399-9FA3-80B57C87FA73}"/>
  <bookViews>
    <workbookView xWindow="8580" yWindow="2625" windowWidth="32010" windowHeight="16965" tabRatio="540" activeTab="10" xr2:uid="{FB1AB98B-091C-4360-A493-46FE12F5D646}"/>
  </bookViews>
  <sheets>
    <sheet name="Age-1 (2)" sheetId="63" r:id="rId1"/>
    <sheet name="Contagious" sheetId="51" r:id="rId2"/>
    <sheet name="timeline 1" sheetId="33" r:id="rId3"/>
    <sheet name="Virologische dagstaten" sheetId="45" r:id="rId4"/>
    <sheet name="Covid-bot" sheetId="59" r:id="rId5"/>
    <sheet name="prev" sheetId="60" r:id="rId6"/>
    <sheet name="setting" sheetId="56" r:id="rId7"/>
    <sheet name="setting (2)" sheetId="61" r:id="rId8"/>
    <sheet name="Age-1" sheetId="53" r:id="rId9"/>
    <sheet name="age-2" sheetId="62" r:id="rId10"/>
    <sheet name="ICU" sheetId="20" r:id="rId11"/>
    <sheet name="Steden" sheetId="54" r:id="rId12"/>
    <sheet name="prov" sheetId="17" r:id="rId13"/>
    <sheet name="rivm" sheetId="55" r:id="rId14"/>
    <sheet name="GGD" sheetId="36" state="hidden" r:id="rId15"/>
  </sheets>
  <definedNames>
    <definedName name="_xlnm._FilterDatabase" localSheetId="14" hidden="1">GGD!$B$102:$I$114</definedName>
    <definedName name="_xlnm._FilterDatabase" localSheetId="10" hidden="1">ICU!#REF!</definedName>
    <definedName name="_xlnm._FilterDatabase" localSheetId="12" hidden="1">prov!$C$51:$EG$63</definedName>
    <definedName name="_xlnm._FilterDatabase" localSheetId="13" hidden="1">rivm!$B$102:$P$114</definedName>
    <definedName name="_xlnm._FilterDatabase" localSheetId="6" hidden="1">setting!$C$38:$E$59</definedName>
    <definedName name="_xlnm._FilterDatabase" localSheetId="7" hidden="1">'setting (2)'!$C$38:$D$59</definedName>
    <definedName name="_xlnm._FilterDatabase" localSheetId="2" hidden="1">'timeline 1'!$C$102:$O$114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226" i="63" l="1"/>
  <c r="AZ226" i="63"/>
  <c r="HW224" i="63"/>
  <c r="HV224" i="63"/>
  <c r="CK224" i="63"/>
  <c r="CH224" i="63"/>
  <c r="GX223" i="63"/>
  <c r="DV223" i="63"/>
  <c r="DS223" i="63"/>
  <c r="CA222" i="63"/>
  <c r="BL222" i="63"/>
  <c r="BK222" i="63"/>
  <c r="AB222" i="63"/>
  <c r="Z222" i="63"/>
  <c r="DE221" i="63"/>
  <c r="BU221" i="63"/>
  <c r="FU220" i="63"/>
  <c r="FQ220" i="63"/>
  <c r="AN220" i="63"/>
  <c r="AL220" i="63"/>
  <c r="FA219" i="63"/>
  <c r="EX219" i="63"/>
  <c r="BC219" i="63"/>
  <c r="AF219" i="63"/>
  <c r="FC218" i="63"/>
  <c r="CF218" i="63"/>
  <c r="BN218" i="63"/>
  <c r="GX217" i="63"/>
  <c r="GT217" i="63"/>
  <c r="GE217" i="63"/>
  <c r="DH217" i="63"/>
  <c r="CR217" i="63"/>
  <c r="CP217" i="63"/>
  <c r="IA215" i="63"/>
  <c r="HZ215" i="63"/>
  <c r="HY215" i="63"/>
  <c r="HX215" i="63"/>
  <c r="HW215" i="63"/>
  <c r="HV215" i="63"/>
  <c r="HU215" i="63"/>
  <c r="HT215" i="63"/>
  <c r="HS215" i="63"/>
  <c r="HS249" i="63" s="1"/>
  <c r="HR215" i="63"/>
  <c r="HQ215" i="63"/>
  <c r="HQ249" i="63" s="1"/>
  <c r="HP215" i="63"/>
  <c r="HO215" i="63"/>
  <c r="HN215" i="63"/>
  <c r="HM215" i="63"/>
  <c r="HL215" i="63"/>
  <c r="HK215" i="63"/>
  <c r="HJ215" i="63"/>
  <c r="HI215" i="63"/>
  <c r="HH215" i="63"/>
  <c r="HG215" i="63"/>
  <c r="HF215" i="63"/>
  <c r="HE215" i="63"/>
  <c r="HD215" i="63"/>
  <c r="HC215" i="63"/>
  <c r="HB215" i="63"/>
  <c r="HA215" i="63"/>
  <c r="GZ215" i="63"/>
  <c r="GY215" i="63"/>
  <c r="GX215" i="63"/>
  <c r="GW215" i="63"/>
  <c r="GV215" i="63"/>
  <c r="GU215" i="63"/>
  <c r="GT215" i="63"/>
  <c r="GS215" i="63"/>
  <c r="GR215" i="63"/>
  <c r="GQ215" i="63"/>
  <c r="GP215" i="63"/>
  <c r="GO215" i="63"/>
  <c r="GN215" i="63"/>
  <c r="GM215" i="63"/>
  <c r="GL215" i="63"/>
  <c r="GK215" i="63"/>
  <c r="GJ215" i="63"/>
  <c r="GI215" i="63"/>
  <c r="GH215" i="63"/>
  <c r="GG215" i="63"/>
  <c r="GF215" i="63"/>
  <c r="GE215" i="63"/>
  <c r="GD215" i="63"/>
  <c r="GC215" i="63"/>
  <c r="GB215" i="63"/>
  <c r="GA215" i="63"/>
  <c r="FZ215" i="63"/>
  <c r="FY215" i="63"/>
  <c r="FX215" i="63"/>
  <c r="FW215" i="63"/>
  <c r="FV215" i="63"/>
  <c r="FU215" i="63"/>
  <c r="FT215" i="63"/>
  <c r="FS215" i="63"/>
  <c r="FR215" i="63"/>
  <c r="FQ215" i="63"/>
  <c r="FP215" i="63"/>
  <c r="FO215" i="63"/>
  <c r="FN215" i="63"/>
  <c r="FM215" i="63"/>
  <c r="FL215" i="63"/>
  <c r="FK215" i="63"/>
  <c r="FJ215" i="63"/>
  <c r="FI215" i="63"/>
  <c r="FH215" i="63"/>
  <c r="FG215" i="63"/>
  <c r="FF215" i="63"/>
  <c r="FE215" i="63"/>
  <c r="FD215" i="63"/>
  <c r="FC215" i="63"/>
  <c r="FB215" i="63"/>
  <c r="FA215" i="63"/>
  <c r="EZ215" i="63"/>
  <c r="EY215" i="63"/>
  <c r="EX215" i="63"/>
  <c r="EW215" i="63"/>
  <c r="EV215" i="63"/>
  <c r="EU215" i="63"/>
  <c r="ET215" i="63"/>
  <c r="ES215" i="63"/>
  <c r="ER215" i="63"/>
  <c r="EQ215" i="63"/>
  <c r="EQ249" i="63" s="1"/>
  <c r="EP215" i="63"/>
  <c r="EO215" i="63"/>
  <c r="EN215" i="63"/>
  <c r="EM215" i="63"/>
  <c r="EL215" i="63"/>
  <c r="EK215" i="63"/>
  <c r="EJ215" i="63"/>
  <c r="EI215" i="63"/>
  <c r="EH215" i="63"/>
  <c r="EG215" i="63"/>
  <c r="EF215" i="63"/>
  <c r="EE215" i="63"/>
  <c r="ED215" i="63"/>
  <c r="EC215" i="63"/>
  <c r="EB215" i="63"/>
  <c r="EA215" i="63"/>
  <c r="EA249" i="63" s="1"/>
  <c r="DZ215" i="63"/>
  <c r="DY215" i="63"/>
  <c r="DX215" i="63"/>
  <c r="DW215" i="63"/>
  <c r="DV215" i="63"/>
  <c r="DV249" i="63" s="1"/>
  <c r="DU215" i="63"/>
  <c r="DT215" i="63"/>
  <c r="DS215" i="63"/>
  <c r="DR215" i="63"/>
  <c r="DQ215" i="63"/>
  <c r="DP215" i="63"/>
  <c r="DO215" i="63"/>
  <c r="DN215" i="63"/>
  <c r="DM215" i="63"/>
  <c r="DL215" i="63"/>
  <c r="DK215" i="63"/>
  <c r="DJ215" i="63"/>
  <c r="DI215" i="63"/>
  <c r="DH215" i="63"/>
  <c r="DG215" i="63"/>
  <c r="DG249" i="63" s="1"/>
  <c r="DF215" i="63"/>
  <c r="DE215" i="63"/>
  <c r="DD215" i="63"/>
  <c r="DC215" i="63"/>
  <c r="DB215" i="63"/>
  <c r="DA215" i="63"/>
  <c r="CZ215" i="63"/>
  <c r="CY215" i="63"/>
  <c r="CX215" i="63"/>
  <c r="CW215" i="63"/>
  <c r="CV215" i="63"/>
  <c r="CU215" i="63"/>
  <c r="CT215" i="63"/>
  <c r="CS215" i="63"/>
  <c r="CR215" i="63"/>
  <c r="CQ215" i="63"/>
  <c r="CP215" i="63"/>
  <c r="CO215" i="63"/>
  <c r="CN215" i="63"/>
  <c r="CM215" i="63"/>
  <c r="CL215" i="63"/>
  <c r="CK215" i="63"/>
  <c r="CJ215" i="63"/>
  <c r="CI215" i="63"/>
  <c r="CH215" i="63"/>
  <c r="CG215" i="63"/>
  <c r="CF215" i="63"/>
  <c r="CE215" i="63"/>
  <c r="CD215" i="63"/>
  <c r="CC215" i="63"/>
  <c r="CB215" i="63"/>
  <c r="CA215" i="63"/>
  <c r="BZ215" i="63"/>
  <c r="BY215" i="63"/>
  <c r="BX215" i="63"/>
  <c r="BW215" i="63"/>
  <c r="BV215" i="63"/>
  <c r="BU215" i="63"/>
  <c r="BT215" i="63"/>
  <c r="BS215" i="63"/>
  <c r="BR215" i="63"/>
  <c r="BQ215" i="63"/>
  <c r="BP215" i="63"/>
  <c r="BO215" i="63"/>
  <c r="BN215" i="63"/>
  <c r="BM215" i="63"/>
  <c r="BL215" i="63"/>
  <c r="BK215" i="63"/>
  <c r="BJ215" i="63"/>
  <c r="BI215" i="63"/>
  <c r="BH215" i="63"/>
  <c r="BG215" i="63"/>
  <c r="BF215" i="63"/>
  <c r="BE215" i="63"/>
  <c r="BE249" i="63" s="1"/>
  <c r="BD215" i="63"/>
  <c r="BC215" i="63"/>
  <c r="BB215" i="63"/>
  <c r="BA215" i="63"/>
  <c r="AZ215" i="63"/>
  <c r="AZ249" i="63" s="1"/>
  <c r="AY215" i="63"/>
  <c r="AX215" i="63"/>
  <c r="AW215" i="63"/>
  <c r="AV215" i="63"/>
  <c r="AU215" i="63"/>
  <c r="AT215" i="63"/>
  <c r="AS215" i="63"/>
  <c r="AR215" i="63"/>
  <c r="AQ215" i="63"/>
  <c r="AP215" i="63"/>
  <c r="AO215" i="63"/>
  <c r="AN215" i="63"/>
  <c r="AM215" i="63"/>
  <c r="AM249" i="63" s="1"/>
  <c r="AL215" i="63"/>
  <c r="AK215" i="63"/>
  <c r="AJ215" i="63"/>
  <c r="AI215" i="63"/>
  <c r="AH215" i="63"/>
  <c r="AG215" i="63"/>
  <c r="AF215" i="63"/>
  <c r="AE215" i="63"/>
  <c r="AD215" i="63"/>
  <c r="AC215" i="63"/>
  <c r="AB215" i="63"/>
  <c r="AA215" i="63"/>
  <c r="Z215" i="63"/>
  <c r="Y215" i="63"/>
  <c r="X215" i="63"/>
  <c r="W215" i="63"/>
  <c r="V215" i="63"/>
  <c r="U215" i="63"/>
  <c r="T215" i="63"/>
  <c r="S215" i="63"/>
  <c r="R215" i="63"/>
  <c r="Q215" i="63"/>
  <c r="P215" i="63"/>
  <c r="O215" i="63"/>
  <c r="N215" i="63"/>
  <c r="M215" i="63"/>
  <c r="L215" i="63"/>
  <c r="K215" i="63"/>
  <c r="J215" i="63"/>
  <c r="I215" i="63"/>
  <c r="IA214" i="63"/>
  <c r="HZ214" i="63"/>
  <c r="HY214" i="63"/>
  <c r="HX214" i="63"/>
  <c r="HW214" i="63"/>
  <c r="HV214" i="63"/>
  <c r="HU214" i="63"/>
  <c r="HT214" i="63"/>
  <c r="HS214" i="63"/>
  <c r="HR214" i="63"/>
  <c r="HQ214" i="63"/>
  <c r="HP214" i="63"/>
  <c r="HO214" i="63"/>
  <c r="HN214" i="63"/>
  <c r="HM214" i="63"/>
  <c r="HL214" i="63"/>
  <c r="HK214" i="63"/>
  <c r="HJ214" i="63"/>
  <c r="HI214" i="63"/>
  <c r="HH214" i="63"/>
  <c r="HG214" i="63"/>
  <c r="HF214" i="63"/>
  <c r="HE214" i="63"/>
  <c r="HD214" i="63"/>
  <c r="HD248" i="63" s="1"/>
  <c r="HC214" i="63"/>
  <c r="HB214" i="63"/>
  <c r="HB248" i="63" s="1"/>
  <c r="HA214" i="63"/>
  <c r="GZ214" i="63"/>
  <c r="GZ248" i="63" s="1"/>
  <c r="GY214" i="63"/>
  <c r="GX214" i="63"/>
  <c r="GW214" i="63"/>
  <c r="GV214" i="63"/>
  <c r="GU214" i="63"/>
  <c r="GT214" i="63"/>
  <c r="GS214" i="63"/>
  <c r="GR214" i="63"/>
  <c r="GQ214" i="63"/>
  <c r="GP214" i="63"/>
  <c r="GO214" i="63"/>
  <c r="GN214" i="63"/>
  <c r="GM214" i="63"/>
  <c r="GM248" i="63" s="1"/>
  <c r="GL214" i="63"/>
  <c r="GK214" i="63"/>
  <c r="GJ214" i="63"/>
  <c r="GI214" i="63"/>
  <c r="GH214" i="63"/>
  <c r="GG214" i="63"/>
  <c r="GF214" i="63"/>
  <c r="GE214" i="63"/>
  <c r="GD214" i="63"/>
  <c r="GC214" i="63"/>
  <c r="GB214" i="63"/>
  <c r="GA214" i="63"/>
  <c r="FZ214" i="63"/>
  <c r="FY214" i="63"/>
  <c r="FX214" i="63"/>
  <c r="FW214" i="63"/>
  <c r="FV214" i="63"/>
  <c r="FU214" i="63"/>
  <c r="FT214" i="63"/>
  <c r="FS214" i="63"/>
  <c r="FR214" i="63"/>
  <c r="FQ214" i="63"/>
  <c r="FP214" i="63"/>
  <c r="FO214" i="63"/>
  <c r="FN214" i="63"/>
  <c r="FM214" i="63"/>
  <c r="FL214" i="63"/>
  <c r="FK214" i="63"/>
  <c r="FJ214" i="63"/>
  <c r="FI214" i="63"/>
  <c r="FH214" i="63"/>
  <c r="FG214" i="63"/>
  <c r="FF214" i="63"/>
  <c r="FE214" i="63"/>
  <c r="FD214" i="63"/>
  <c r="FC214" i="63"/>
  <c r="FB214" i="63"/>
  <c r="FA214" i="63"/>
  <c r="EZ214" i="63"/>
  <c r="EY214" i="63"/>
  <c r="EX214" i="63"/>
  <c r="EW214" i="63"/>
  <c r="EV214" i="63"/>
  <c r="EU214" i="63"/>
  <c r="ET214" i="63"/>
  <c r="ES214" i="63"/>
  <c r="ER214" i="63"/>
  <c r="EQ214" i="63"/>
  <c r="EP214" i="63"/>
  <c r="EO214" i="63"/>
  <c r="EN214" i="63"/>
  <c r="EM214" i="63"/>
  <c r="EL214" i="63"/>
  <c r="EK214" i="63"/>
  <c r="EJ214" i="63"/>
  <c r="EI214" i="63"/>
  <c r="EH214" i="63"/>
  <c r="EG214" i="63"/>
  <c r="EF214" i="63"/>
  <c r="EE214" i="63"/>
  <c r="ED214" i="63"/>
  <c r="EC214" i="63"/>
  <c r="EB214" i="63"/>
  <c r="EA214" i="63"/>
  <c r="DZ214" i="63"/>
  <c r="DY214" i="63"/>
  <c r="DX214" i="63"/>
  <c r="DW214" i="63"/>
  <c r="DW248" i="63" s="1"/>
  <c r="DV214" i="63"/>
  <c r="DU214" i="63"/>
  <c r="DT214" i="63"/>
  <c r="DS214" i="63"/>
  <c r="DR214" i="63"/>
  <c r="DQ214" i="63"/>
  <c r="DP214" i="63"/>
  <c r="DO214" i="63"/>
  <c r="DN214" i="63"/>
  <c r="DM214" i="63"/>
  <c r="DL214" i="63"/>
  <c r="DK214" i="63"/>
  <c r="DJ214" i="63"/>
  <c r="DI214" i="63"/>
  <c r="DH214" i="63"/>
  <c r="DG214" i="63"/>
  <c r="DF214" i="63"/>
  <c r="DE214" i="63"/>
  <c r="DD214" i="63"/>
  <c r="DC214" i="63"/>
  <c r="DB214" i="63"/>
  <c r="DA214" i="63"/>
  <c r="CZ214" i="63"/>
  <c r="CY214" i="63"/>
  <c r="CX214" i="63"/>
  <c r="CW214" i="63"/>
  <c r="CV214" i="63"/>
  <c r="CU214" i="63"/>
  <c r="CT214" i="63"/>
  <c r="CS214" i="63"/>
  <c r="CR214" i="63"/>
  <c r="CQ214" i="63"/>
  <c r="CP214" i="63"/>
  <c r="CO214" i="63"/>
  <c r="CN214" i="63"/>
  <c r="CM214" i="63"/>
  <c r="CL214" i="63"/>
  <c r="CK214" i="63"/>
  <c r="CJ214" i="63"/>
  <c r="CI214" i="63"/>
  <c r="CH214" i="63"/>
  <c r="CG214" i="63"/>
  <c r="CF214" i="63"/>
  <c r="CE214" i="63"/>
  <c r="CD214" i="63"/>
  <c r="CC214" i="63"/>
  <c r="CB214" i="63"/>
  <c r="CA214" i="63"/>
  <c r="BZ214" i="63"/>
  <c r="BY214" i="63"/>
  <c r="BX214" i="63"/>
  <c r="BW214" i="63"/>
  <c r="BV214" i="63"/>
  <c r="BU214" i="63"/>
  <c r="BT214" i="63"/>
  <c r="BS214" i="63"/>
  <c r="BR214" i="63"/>
  <c r="BQ214" i="63"/>
  <c r="BP214" i="63"/>
  <c r="BO214" i="63"/>
  <c r="BN214" i="63"/>
  <c r="BM214" i="63"/>
  <c r="BL214" i="63"/>
  <c r="BK214" i="63"/>
  <c r="BJ214" i="63"/>
  <c r="BI214" i="63"/>
  <c r="BH214" i="63"/>
  <c r="BG214" i="63"/>
  <c r="BF214" i="63"/>
  <c r="BE214" i="63"/>
  <c r="BD214" i="63"/>
  <c r="BC214" i="63"/>
  <c r="BB214" i="63"/>
  <c r="BA214" i="63"/>
  <c r="AZ214" i="63"/>
  <c r="AY214" i="63"/>
  <c r="AX214" i="63"/>
  <c r="AW214" i="63"/>
  <c r="AV214" i="63"/>
  <c r="AU214" i="63"/>
  <c r="AT214" i="63"/>
  <c r="AS214" i="63"/>
  <c r="AR214" i="63"/>
  <c r="AQ214" i="63"/>
  <c r="AP214" i="63"/>
  <c r="AO214" i="63"/>
  <c r="AN214" i="63"/>
  <c r="AM214" i="63"/>
  <c r="AL214" i="63"/>
  <c r="AK214" i="63"/>
  <c r="AJ214" i="63"/>
  <c r="AI214" i="63"/>
  <c r="AH214" i="63"/>
  <c r="AG214" i="63"/>
  <c r="AF214" i="63"/>
  <c r="AE214" i="63"/>
  <c r="AD214" i="63"/>
  <c r="AC214" i="63"/>
  <c r="AB214" i="63"/>
  <c r="AA214" i="63"/>
  <c r="Z214" i="63"/>
  <c r="Y214" i="63"/>
  <c r="X214" i="63"/>
  <c r="W214" i="63"/>
  <c r="V214" i="63"/>
  <c r="U214" i="63"/>
  <c r="T214" i="63"/>
  <c r="S214" i="63"/>
  <c r="R214" i="63"/>
  <c r="Q214" i="63"/>
  <c r="P214" i="63"/>
  <c r="O214" i="63"/>
  <c r="N214" i="63"/>
  <c r="M214" i="63"/>
  <c r="L214" i="63"/>
  <c r="K214" i="63"/>
  <c r="J214" i="63"/>
  <c r="I214" i="63"/>
  <c r="IA213" i="63"/>
  <c r="HZ213" i="63"/>
  <c r="HZ247" i="63" s="1"/>
  <c r="HY213" i="63"/>
  <c r="HY247" i="63" s="1"/>
  <c r="HX213" i="63"/>
  <c r="HW213" i="63"/>
  <c r="HW247" i="63" s="1"/>
  <c r="HV213" i="63"/>
  <c r="HV247" i="63" s="1"/>
  <c r="HU213" i="63"/>
  <c r="HT213" i="63"/>
  <c r="HS213" i="63"/>
  <c r="HR213" i="63"/>
  <c r="HQ213" i="63"/>
  <c r="HP213" i="63"/>
  <c r="HO213" i="63"/>
  <c r="HN213" i="63"/>
  <c r="HM213" i="63"/>
  <c r="HL213" i="63"/>
  <c r="HK213" i="63"/>
  <c r="HJ213" i="63"/>
  <c r="HI213" i="63"/>
  <c r="HH213" i="63"/>
  <c r="HG213" i="63"/>
  <c r="HF213" i="63"/>
  <c r="HE213" i="63"/>
  <c r="HD213" i="63"/>
  <c r="HC213" i="63"/>
  <c r="HB213" i="63"/>
  <c r="HA213" i="63"/>
  <c r="GZ213" i="63"/>
  <c r="GY213" i="63"/>
  <c r="GX213" i="63"/>
  <c r="GW213" i="63"/>
  <c r="GV213" i="63"/>
  <c r="GU213" i="63"/>
  <c r="GT213" i="63"/>
  <c r="GS213" i="63"/>
  <c r="GR213" i="63"/>
  <c r="GQ213" i="63"/>
  <c r="GP213" i="63"/>
  <c r="GO213" i="63"/>
  <c r="GN213" i="63"/>
  <c r="GM213" i="63"/>
  <c r="GL213" i="63"/>
  <c r="GK213" i="63"/>
  <c r="GJ213" i="63"/>
  <c r="GI213" i="63"/>
  <c r="GH213" i="63"/>
  <c r="GG213" i="63"/>
  <c r="GF213" i="63"/>
  <c r="GE213" i="63"/>
  <c r="GD213" i="63"/>
  <c r="GC213" i="63"/>
  <c r="GC247" i="63" s="1"/>
  <c r="GB213" i="63"/>
  <c r="GB247" i="63" s="1"/>
  <c r="GA213" i="63"/>
  <c r="FZ213" i="63"/>
  <c r="FY213" i="63"/>
  <c r="FX213" i="63"/>
  <c r="FW213" i="63"/>
  <c r="FV213" i="63"/>
  <c r="FU213" i="63"/>
  <c r="FT213" i="63"/>
  <c r="FS213" i="63"/>
  <c r="FR213" i="63"/>
  <c r="FQ213" i="63"/>
  <c r="FP213" i="63"/>
  <c r="FO213" i="63"/>
  <c r="FN213" i="63"/>
  <c r="FM213" i="63"/>
  <c r="FL213" i="63"/>
  <c r="FK213" i="63"/>
  <c r="FJ213" i="63"/>
  <c r="FI213" i="63"/>
  <c r="FH213" i="63"/>
  <c r="FG213" i="63"/>
  <c r="FF213" i="63"/>
  <c r="FE213" i="63"/>
  <c r="FD213" i="63"/>
  <c r="FC213" i="63"/>
  <c r="FB213" i="63"/>
  <c r="FA213" i="63"/>
  <c r="EZ213" i="63"/>
  <c r="EY213" i="63"/>
  <c r="EX213" i="63"/>
  <c r="EW213" i="63"/>
  <c r="EW247" i="63" s="1"/>
  <c r="EV213" i="63"/>
  <c r="EU213" i="63"/>
  <c r="EU247" i="63" s="1"/>
  <c r="ET213" i="63"/>
  <c r="ET247" i="63" s="1"/>
  <c r="ES213" i="63"/>
  <c r="ER213" i="63"/>
  <c r="EQ213" i="63"/>
  <c r="EP213" i="63"/>
  <c r="EO213" i="63"/>
  <c r="EN213" i="63"/>
  <c r="EM213" i="63"/>
  <c r="EL213" i="63"/>
  <c r="EK213" i="63"/>
  <c r="EJ213" i="63"/>
  <c r="EI213" i="63"/>
  <c r="EH213" i="63"/>
  <c r="EG213" i="63"/>
  <c r="EF213" i="63"/>
  <c r="EE213" i="63"/>
  <c r="ED213" i="63"/>
  <c r="EC213" i="63"/>
  <c r="EB213" i="63"/>
  <c r="EA213" i="63"/>
  <c r="DZ213" i="63"/>
  <c r="DY213" i="63"/>
  <c r="DX213" i="63"/>
  <c r="DW213" i="63"/>
  <c r="DV213" i="63"/>
  <c r="DU213" i="63"/>
  <c r="DT213" i="63"/>
  <c r="DS213" i="63"/>
  <c r="DR213" i="63"/>
  <c r="DQ213" i="63"/>
  <c r="DQ247" i="63" s="1"/>
  <c r="DP213" i="63"/>
  <c r="DP247" i="63" s="1"/>
  <c r="DO213" i="63"/>
  <c r="DN213" i="63"/>
  <c r="DN247" i="63" s="1"/>
  <c r="DM213" i="63"/>
  <c r="DL213" i="63"/>
  <c r="DK213" i="63"/>
  <c r="DJ213" i="63"/>
  <c r="DI213" i="63"/>
  <c r="DH213" i="63"/>
  <c r="DG213" i="63"/>
  <c r="DF213" i="63"/>
  <c r="DE213" i="63"/>
  <c r="DD213" i="63"/>
  <c r="DC213" i="63"/>
  <c r="DB213" i="63"/>
  <c r="DA213" i="63"/>
  <c r="CZ213" i="63"/>
  <c r="CY213" i="63"/>
  <c r="CX213" i="63"/>
  <c r="CW213" i="63"/>
  <c r="CV213" i="63"/>
  <c r="CU213" i="63"/>
  <c r="CT213" i="63"/>
  <c r="CS213" i="63"/>
  <c r="CR213" i="63"/>
  <c r="CQ213" i="63"/>
  <c r="CP213" i="63"/>
  <c r="CO213" i="63"/>
  <c r="CN213" i="63"/>
  <c r="CM213" i="63"/>
  <c r="CL213" i="63"/>
  <c r="CK213" i="63"/>
  <c r="CK247" i="63" s="1"/>
  <c r="CJ213" i="63"/>
  <c r="CJ247" i="63" s="1"/>
  <c r="CI213" i="63"/>
  <c r="CH213" i="63"/>
  <c r="CH247" i="63" s="1"/>
  <c r="CG213" i="63"/>
  <c r="CF213" i="63"/>
  <c r="CE213" i="63"/>
  <c r="CD213" i="63"/>
  <c r="CC213" i="63"/>
  <c r="CB213" i="63"/>
  <c r="CA213" i="63"/>
  <c r="BZ213" i="63"/>
  <c r="BZ247" i="63" s="1"/>
  <c r="BY213" i="63"/>
  <c r="BX213" i="63"/>
  <c r="BW213" i="63"/>
  <c r="BV213" i="63"/>
  <c r="BU213" i="63"/>
  <c r="BT213" i="63"/>
  <c r="BS213" i="63"/>
  <c r="BR213" i="63"/>
  <c r="BQ213" i="63"/>
  <c r="BP213" i="63"/>
  <c r="BO213" i="63"/>
  <c r="BN213" i="63"/>
  <c r="BM213" i="63"/>
  <c r="BL213" i="63"/>
  <c r="BK213" i="63"/>
  <c r="BJ213" i="63"/>
  <c r="BI213" i="63"/>
  <c r="BH213" i="63"/>
  <c r="BG213" i="63"/>
  <c r="BF213" i="63"/>
  <c r="BE213" i="63"/>
  <c r="BD213" i="63"/>
  <c r="BD247" i="63" s="1"/>
  <c r="BC213" i="63"/>
  <c r="BC247" i="63" s="1"/>
  <c r="BB213" i="63"/>
  <c r="BA213" i="63"/>
  <c r="AZ213" i="63"/>
  <c r="AY213" i="63"/>
  <c r="AX213" i="63"/>
  <c r="AW213" i="63"/>
  <c r="AV213" i="63"/>
  <c r="AU213" i="63"/>
  <c r="AT213" i="63"/>
  <c r="AS213" i="63"/>
  <c r="AR213" i="63"/>
  <c r="AQ213" i="63"/>
  <c r="AP213" i="63"/>
  <c r="AO213" i="63"/>
  <c r="AN213" i="63"/>
  <c r="AM213" i="63"/>
  <c r="AL213" i="63"/>
  <c r="AK213" i="63"/>
  <c r="AJ213" i="63"/>
  <c r="AI213" i="63"/>
  <c r="AH213" i="63"/>
  <c r="AG213" i="63"/>
  <c r="AF213" i="63"/>
  <c r="AE213" i="63"/>
  <c r="AD213" i="63"/>
  <c r="AC213" i="63"/>
  <c r="AB213" i="63"/>
  <c r="AA213" i="63"/>
  <c r="Z213" i="63"/>
  <c r="Y213" i="63"/>
  <c r="Y247" i="63" s="1"/>
  <c r="X213" i="63"/>
  <c r="W213" i="63"/>
  <c r="V213" i="63"/>
  <c r="U213" i="63"/>
  <c r="T213" i="63"/>
  <c r="S213" i="63"/>
  <c r="R213" i="63"/>
  <c r="Q213" i="63"/>
  <c r="P213" i="63"/>
  <c r="O213" i="63"/>
  <c r="N213" i="63"/>
  <c r="M213" i="63"/>
  <c r="L213" i="63"/>
  <c r="K213" i="63"/>
  <c r="J213" i="63"/>
  <c r="I213" i="63"/>
  <c r="IA212" i="63"/>
  <c r="HZ212" i="63"/>
  <c r="HZ246" i="63" s="1"/>
  <c r="HY212" i="63"/>
  <c r="HX212" i="63"/>
  <c r="HW212" i="63"/>
  <c r="HV212" i="63"/>
  <c r="HU212" i="63"/>
  <c r="HT212" i="63"/>
  <c r="HS212" i="63"/>
  <c r="HR212" i="63"/>
  <c r="HQ212" i="63"/>
  <c r="HP212" i="63"/>
  <c r="HO212" i="63"/>
  <c r="HN212" i="63"/>
  <c r="HM212" i="63"/>
  <c r="HL212" i="63"/>
  <c r="HK212" i="63"/>
  <c r="HJ212" i="63"/>
  <c r="HI212" i="63"/>
  <c r="HH212" i="63"/>
  <c r="HG212" i="63"/>
  <c r="HF212" i="63"/>
  <c r="HE212" i="63"/>
  <c r="HD212" i="63"/>
  <c r="HC212" i="63"/>
  <c r="HB212" i="63"/>
  <c r="HB246" i="63" s="1"/>
  <c r="HA212" i="63"/>
  <c r="GZ212" i="63"/>
  <c r="GY212" i="63"/>
  <c r="GY246" i="63" s="1"/>
  <c r="HN258" i="63" s="1"/>
  <c r="GX212" i="63"/>
  <c r="GX246" i="63" s="1"/>
  <c r="GW212" i="63"/>
  <c r="GV212" i="63"/>
  <c r="GU212" i="63"/>
  <c r="GT212" i="63"/>
  <c r="GS212" i="63"/>
  <c r="GR212" i="63"/>
  <c r="GQ212" i="63"/>
  <c r="GP212" i="63"/>
  <c r="GO212" i="63"/>
  <c r="GN212" i="63"/>
  <c r="GM212" i="63"/>
  <c r="GL212" i="63"/>
  <c r="GK212" i="63"/>
  <c r="GJ212" i="63"/>
  <c r="GI212" i="63"/>
  <c r="GH212" i="63"/>
  <c r="GG212" i="63"/>
  <c r="GF212" i="63"/>
  <c r="GE212" i="63"/>
  <c r="GE246" i="63" s="1"/>
  <c r="GD212" i="63"/>
  <c r="GC212" i="63"/>
  <c r="GB212" i="63"/>
  <c r="GA212" i="63"/>
  <c r="FZ212" i="63"/>
  <c r="FY212" i="63"/>
  <c r="FX212" i="63"/>
  <c r="FW212" i="63"/>
  <c r="FV212" i="63"/>
  <c r="FU212" i="63"/>
  <c r="FT212" i="63"/>
  <c r="FS212" i="63"/>
  <c r="FR212" i="63"/>
  <c r="FQ212" i="63"/>
  <c r="FP212" i="63"/>
  <c r="FO212" i="63"/>
  <c r="FN212" i="63"/>
  <c r="FM212" i="63"/>
  <c r="FL212" i="63"/>
  <c r="FK212" i="63"/>
  <c r="FJ212" i="63"/>
  <c r="FI212" i="63"/>
  <c r="FH212" i="63"/>
  <c r="FG212" i="63"/>
  <c r="FF212" i="63"/>
  <c r="FE212" i="63"/>
  <c r="FD212" i="63"/>
  <c r="FC212" i="63"/>
  <c r="FB212" i="63"/>
  <c r="FA212" i="63"/>
  <c r="EZ212" i="63"/>
  <c r="EY212" i="63"/>
  <c r="EX212" i="63"/>
  <c r="EW212" i="63"/>
  <c r="EV212" i="63"/>
  <c r="EU212" i="63"/>
  <c r="ET212" i="63"/>
  <c r="ES212" i="63"/>
  <c r="ER212" i="63"/>
  <c r="EQ212" i="63"/>
  <c r="EP212" i="63"/>
  <c r="EO212" i="63"/>
  <c r="EN212" i="63"/>
  <c r="EM212" i="63"/>
  <c r="EL212" i="63"/>
  <c r="EK212" i="63"/>
  <c r="EJ212" i="63"/>
  <c r="EI212" i="63"/>
  <c r="EH212" i="63"/>
  <c r="EG212" i="63"/>
  <c r="EF212" i="63"/>
  <c r="EE212" i="63"/>
  <c r="ED212" i="63"/>
  <c r="EC212" i="63"/>
  <c r="EB212" i="63"/>
  <c r="EA212" i="63"/>
  <c r="DZ212" i="63"/>
  <c r="DY212" i="63"/>
  <c r="DX212" i="63"/>
  <c r="DW212" i="63"/>
  <c r="DV212" i="63"/>
  <c r="DV246" i="63" s="1"/>
  <c r="DU212" i="63"/>
  <c r="DT212" i="63"/>
  <c r="DS212" i="63"/>
  <c r="DS246" i="63" s="1"/>
  <c r="DR212" i="63"/>
  <c r="DR246" i="63" s="1"/>
  <c r="DQ212" i="63"/>
  <c r="DP212" i="63"/>
  <c r="DO212" i="63"/>
  <c r="DN212" i="63"/>
  <c r="DM212" i="63"/>
  <c r="DL212" i="63"/>
  <c r="DK212" i="63"/>
  <c r="DJ212" i="63"/>
  <c r="DI212" i="63"/>
  <c r="DH212" i="63"/>
  <c r="DG212" i="63"/>
  <c r="DF212" i="63"/>
  <c r="DE212" i="63"/>
  <c r="DD212" i="63"/>
  <c r="DC212" i="63"/>
  <c r="DB212" i="63"/>
  <c r="DA212" i="63"/>
  <c r="CZ212" i="63"/>
  <c r="CY212" i="63"/>
  <c r="CX212" i="63"/>
  <c r="CW212" i="63"/>
  <c r="CV212" i="63"/>
  <c r="CU212" i="63"/>
  <c r="CT212" i="63"/>
  <c r="CS212" i="63"/>
  <c r="CR212" i="63"/>
  <c r="CQ212" i="63"/>
  <c r="CP212" i="63"/>
  <c r="CO212" i="63"/>
  <c r="CN212" i="63"/>
  <c r="CM212" i="63"/>
  <c r="CL212" i="63"/>
  <c r="CK212" i="63"/>
  <c r="CJ212" i="63"/>
  <c r="CI212" i="63"/>
  <c r="CH212" i="63"/>
  <c r="CG212" i="63"/>
  <c r="CF212" i="63"/>
  <c r="CE212" i="63"/>
  <c r="CD212" i="63"/>
  <c r="CC212" i="63"/>
  <c r="CB212" i="63"/>
  <c r="CA212" i="63"/>
  <c r="BZ212" i="63"/>
  <c r="BY212" i="63"/>
  <c r="BX212" i="63"/>
  <c r="BW212" i="63"/>
  <c r="BV212" i="63"/>
  <c r="BU212" i="63"/>
  <c r="BT212" i="63"/>
  <c r="BS212" i="63"/>
  <c r="BR212" i="63"/>
  <c r="BQ212" i="63"/>
  <c r="BP212" i="63"/>
  <c r="BO212" i="63"/>
  <c r="BN212" i="63"/>
  <c r="BM212" i="63"/>
  <c r="BL212" i="63"/>
  <c r="BK212" i="63"/>
  <c r="BJ212" i="63"/>
  <c r="BI212" i="63"/>
  <c r="BH212" i="63"/>
  <c r="BG212" i="63"/>
  <c r="BG246" i="63" s="1"/>
  <c r="BF212" i="63"/>
  <c r="BE212" i="63"/>
  <c r="BD212" i="63"/>
  <c r="BC212" i="63"/>
  <c r="BB212" i="63"/>
  <c r="BA212" i="63"/>
  <c r="AZ212" i="63"/>
  <c r="AY212" i="63"/>
  <c r="AX212" i="63"/>
  <c r="AW212" i="63"/>
  <c r="AV212" i="63"/>
  <c r="AU212" i="63"/>
  <c r="AT212" i="63"/>
  <c r="AS212" i="63"/>
  <c r="AR212" i="63"/>
  <c r="AQ212" i="63"/>
  <c r="AP212" i="63"/>
  <c r="AP246" i="63" s="1"/>
  <c r="AO212" i="63"/>
  <c r="AN212" i="63"/>
  <c r="AM212" i="63"/>
  <c r="AM246" i="63" s="1"/>
  <c r="AL212" i="63"/>
  <c r="AK212" i="63"/>
  <c r="AJ212" i="63"/>
  <c r="AI212" i="63"/>
  <c r="AH212" i="63"/>
  <c r="AG212" i="63"/>
  <c r="AF212" i="63"/>
  <c r="AE212" i="63"/>
  <c r="AD212" i="63"/>
  <c r="AC212" i="63"/>
  <c r="AB212" i="63"/>
  <c r="AA212" i="63"/>
  <c r="Z212" i="63"/>
  <c r="Y212" i="63"/>
  <c r="X212" i="63"/>
  <c r="W212" i="63"/>
  <c r="V212" i="63"/>
  <c r="U212" i="63"/>
  <c r="T212" i="63"/>
  <c r="S212" i="63"/>
  <c r="R212" i="63"/>
  <c r="Q212" i="63"/>
  <c r="P212" i="63"/>
  <c r="O212" i="63"/>
  <c r="N212" i="63"/>
  <c r="M212" i="63"/>
  <c r="L212" i="63"/>
  <c r="K212" i="63"/>
  <c r="J212" i="63"/>
  <c r="I212" i="63"/>
  <c r="IA211" i="63"/>
  <c r="HZ211" i="63"/>
  <c r="HY211" i="63"/>
  <c r="HX211" i="63"/>
  <c r="HW211" i="63"/>
  <c r="HV211" i="63"/>
  <c r="HU211" i="63"/>
  <c r="HT211" i="63"/>
  <c r="HS211" i="63"/>
  <c r="HR211" i="63"/>
  <c r="HQ211" i="63"/>
  <c r="HP211" i="63"/>
  <c r="HO211" i="63"/>
  <c r="HN211" i="63"/>
  <c r="HM211" i="63"/>
  <c r="HL211" i="63"/>
  <c r="HK211" i="63"/>
  <c r="HJ211" i="63"/>
  <c r="HI211" i="63"/>
  <c r="HH211" i="63"/>
  <c r="HG211" i="63"/>
  <c r="HF211" i="63"/>
  <c r="HE211" i="63"/>
  <c r="HD211" i="63"/>
  <c r="HC211" i="63"/>
  <c r="HB211" i="63"/>
  <c r="HA211" i="63"/>
  <c r="GZ211" i="63"/>
  <c r="GY211" i="63"/>
  <c r="GY245" i="63" s="1"/>
  <c r="HN257" i="63" s="1"/>
  <c r="GX211" i="63"/>
  <c r="GX245" i="63" s="1"/>
  <c r="GW211" i="63"/>
  <c r="GV211" i="63"/>
  <c r="GU211" i="63"/>
  <c r="GT211" i="63"/>
  <c r="GS211" i="63"/>
  <c r="GR211" i="63"/>
  <c r="GQ211" i="63"/>
  <c r="GP211" i="63"/>
  <c r="GO211" i="63"/>
  <c r="GN211" i="63"/>
  <c r="GM211" i="63"/>
  <c r="GL211" i="63"/>
  <c r="GK211" i="63"/>
  <c r="GJ211" i="63"/>
  <c r="GJ245" i="63" s="1"/>
  <c r="GI211" i="63"/>
  <c r="GI245" i="63" s="1"/>
  <c r="GH211" i="63"/>
  <c r="GG211" i="63"/>
  <c r="GG245" i="63" s="1"/>
  <c r="GF211" i="63"/>
  <c r="GF245" i="63" s="1"/>
  <c r="GE211" i="63"/>
  <c r="GD211" i="63"/>
  <c r="GC211" i="63"/>
  <c r="GB211" i="63"/>
  <c r="GA211" i="63"/>
  <c r="FZ211" i="63"/>
  <c r="FY211" i="63"/>
  <c r="FX211" i="63"/>
  <c r="FW211" i="63"/>
  <c r="FV211" i="63"/>
  <c r="FU211" i="63"/>
  <c r="FT211" i="63"/>
  <c r="FS211" i="63"/>
  <c r="FR211" i="63"/>
  <c r="FR245" i="63" s="1"/>
  <c r="FQ211" i="63"/>
  <c r="FP211" i="63"/>
  <c r="FO211" i="63"/>
  <c r="FO245" i="63" s="1"/>
  <c r="FN211" i="63"/>
  <c r="FM211" i="63"/>
  <c r="FL211" i="63"/>
  <c r="FK211" i="63"/>
  <c r="FJ211" i="63"/>
  <c r="FI211" i="63"/>
  <c r="FH211" i="63"/>
  <c r="FG211" i="63"/>
  <c r="FF211" i="63"/>
  <c r="FE211" i="63"/>
  <c r="FD211" i="63"/>
  <c r="FC211" i="63"/>
  <c r="FB211" i="63"/>
  <c r="FA211" i="63"/>
  <c r="EZ211" i="63"/>
  <c r="EY211" i="63"/>
  <c r="EY245" i="63" s="1"/>
  <c r="EX211" i="63"/>
  <c r="EW211" i="63"/>
  <c r="EV211" i="63"/>
  <c r="EU211" i="63"/>
  <c r="ET211" i="63"/>
  <c r="ES211" i="63"/>
  <c r="ER211" i="63"/>
  <c r="EQ211" i="63"/>
  <c r="EP211" i="63"/>
  <c r="EO211" i="63"/>
  <c r="EN211" i="63"/>
  <c r="EM211" i="63"/>
  <c r="EL211" i="63"/>
  <c r="EK211" i="63"/>
  <c r="EJ211" i="63"/>
  <c r="EI211" i="63"/>
  <c r="EH211" i="63"/>
  <c r="EG211" i="63"/>
  <c r="EF211" i="63"/>
  <c r="EE211" i="63"/>
  <c r="ED211" i="63"/>
  <c r="ED245" i="63" s="1"/>
  <c r="EC211" i="63"/>
  <c r="EB211" i="63"/>
  <c r="EB245" i="63" s="1"/>
  <c r="EA211" i="63"/>
  <c r="DZ211" i="63"/>
  <c r="DY211" i="63"/>
  <c r="DX211" i="63"/>
  <c r="DW211" i="63"/>
  <c r="DV211" i="63"/>
  <c r="DU211" i="63"/>
  <c r="DT211" i="63"/>
  <c r="DS211" i="63"/>
  <c r="DR211" i="63"/>
  <c r="DQ211" i="63"/>
  <c r="DP211" i="63"/>
  <c r="DO211" i="63"/>
  <c r="DN211" i="63"/>
  <c r="DN245" i="63" s="1"/>
  <c r="DM211" i="63"/>
  <c r="DL211" i="63"/>
  <c r="DK211" i="63"/>
  <c r="DJ211" i="63"/>
  <c r="DI211" i="63"/>
  <c r="DH211" i="63"/>
  <c r="DG211" i="63"/>
  <c r="DF211" i="63"/>
  <c r="DE211" i="63"/>
  <c r="DD211" i="63"/>
  <c r="DC211" i="63"/>
  <c r="DB211" i="63"/>
  <c r="DA211" i="63"/>
  <c r="CZ211" i="63"/>
  <c r="CY211" i="63"/>
  <c r="CX211" i="63"/>
  <c r="CW211" i="63"/>
  <c r="CV211" i="63"/>
  <c r="CU211" i="63"/>
  <c r="CT211" i="63"/>
  <c r="CS211" i="63"/>
  <c r="CR211" i="63"/>
  <c r="CQ211" i="63"/>
  <c r="CP211" i="63"/>
  <c r="CO211" i="63"/>
  <c r="CN211" i="63"/>
  <c r="CM211" i="63"/>
  <c r="CL211" i="63"/>
  <c r="CK211" i="63"/>
  <c r="CJ211" i="63"/>
  <c r="CI211" i="63"/>
  <c r="CH211" i="63"/>
  <c r="CG211" i="63"/>
  <c r="CF211" i="63"/>
  <c r="CE211" i="63"/>
  <c r="CD211" i="63"/>
  <c r="CC211" i="63"/>
  <c r="CB211" i="63"/>
  <c r="CA211" i="63"/>
  <c r="CA245" i="63" s="1"/>
  <c r="BZ211" i="63"/>
  <c r="BZ245" i="63" s="1"/>
  <c r="BY211" i="63"/>
  <c r="BX211" i="63"/>
  <c r="BW211" i="63"/>
  <c r="BV211" i="63"/>
  <c r="BU211" i="63"/>
  <c r="BT211" i="63"/>
  <c r="BS211" i="63"/>
  <c r="BR211" i="63"/>
  <c r="BQ211" i="63"/>
  <c r="BP211" i="63"/>
  <c r="BO211" i="63"/>
  <c r="BN211" i="63"/>
  <c r="BM211" i="63"/>
  <c r="BL211" i="63"/>
  <c r="BL245" i="63" s="1"/>
  <c r="BK211" i="63"/>
  <c r="BK245" i="63" s="1"/>
  <c r="BJ211" i="63"/>
  <c r="BI211" i="63"/>
  <c r="BH211" i="63"/>
  <c r="BG211" i="63"/>
  <c r="BF211" i="63"/>
  <c r="BE211" i="63"/>
  <c r="BD211" i="63"/>
  <c r="BC211" i="63"/>
  <c r="BB211" i="63"/>
  <c r="BA211" i="63"/>
  <c r="AZ211" i="63"/>
  <c r="AY211" i="63"/>
  <c r="AX211" i="63"/>
  <c r="AW211" i="63"/>
  <c r="AV211" i="63"/>
  <c r="AU211" i="63"/>
  <c r="AU245" i="63" s="1"/>
  <c r="AT211" i="63"/>
  <c r="AS211" i="63"/>
  <c r="AR211" i="63"/>
  <c r="AQ211" i="63"/>
  <c r="AP211" i="63"/>
  <c r="AO211" i="63"/>
  <c r="AN211" i="63"/>
  <c r="AM211" i="63"/>
  <c r="AL211" i="63"/>
  <c r="AK211" i="63"/>
  <c r="AJ211" i="63"/>
  <c r="AI211" i="63"/>
  <c r="AH211" i="63"/>
  <c r="AG211" i="63"/>
  <c r="AF211" i="63"/>
  <c r="AE211" i="63"/>
  <c r="AD211" i="63"/>
  <c r="AC211" i="63"/>
  <c r="AB211" i="63"/>
  <c r="AB245" i="63" s="1"/>
  <c r="AA211" i="63"/>
  <c r="Z211" i="63"/>
  <c r="Z245" i="63" s="1"/>
  <c r="Y211" i="63"/>
  <c r="X211" i="63"/>
  <c r="W211" i="63"/>
  <c r="V211" i="63"/>
  <c r="U211" i="63"/>
  <c r="T211" i="63"/>
  <c r="S211" i="63"/>
  <c r="R211" i="63"/>
  <c r="Q211" i="63"/>
  <c r="P211" i="63"/>
  <c r="O211" i="63"/>
  <c r="N211" i="63"/>
  <c r="M211" i="63"/>
  <c r="L211" i="63"/>
  <c r="K211" i="63"/>
  <c r="J211" i="63"/>
  <c r="I211" i="63"/>
  <c r="IA210" i="63"/>
  <c r="HZ210" i="63"/>
  <c r="HY210" i="63"/>
  <c r="HX210" i="63"/>
  <c r="HW210" i="63"/>
  <c r="HV210" i="63"/>
  <c r="HU210" i="63"/>
  <c r="HT210" i="63"/>
  <c r="HS210" i="63"/>
  <c r="HR210" i="63"/>
  <c r="HQ210" i="63"/>
  <c r="HP210" i="63"/>
  <c r="HO210" i="63"/>
  <c r="HN210" i="63"/>
  <c r="HM210" i="63"/>
  <c r="HL210" i="63"/>
  <c r="HK210" i="63"/>
  <c r="HJ210" i="63"/>
  <c r="HI210" i="63"/>
  <c r="HH210" i="63"/>
  <c r="HG210" i="63"/>
  <c r="HG244" i="63" s="1"/>
  <c r="HF210" i="63"/>
  <c r="HE210" i="63"/>
  <c r="HE244" i="63" s="1"/>
  <c r="HD210" i="63"/>
  <c r="HC210" i="63"/>
  <c r="HB210" i="63"/>
  <c r="HA210" i="63"/>
  <c r="GZ210" i="63"/>
  <c r="GY210" i="63"/>
  <c r="GY244" i="63" s="1"/>
  <c r="HN256" i="63" s="1"/>
  <c r="GX210" i="63"/>
  <c r="GW210" i="63"/>
  <c r="GV210" i="63"/>
  <c r="GU210" i="63"/>
  <c r="GT210" i="63"/>
  <c r="GS210" i="63"/>
  <c r="GR210" i="63"/>
  <c r="GQ210" i="63"/>
  <c r="GP210" i="63"/>
  <c r="GO210" i="63"/>
  <c r="GN210" i="63"/>
  <c r="GM210" i="63"/>
  <c r="GL210" i="63"/>
  <c r="GK210" i="63"/>
  <c r="GJ210" i="63"/>
  <c r="GI210" i="63"/>
  <c r="GH210" i="63"/>
  <c r="GG210" i="63"/>
  <c r="GF210" i="63"/>
  <c r="GE210" i="63"/>
  <c r="GD210" i="63"/>
  <c r="GC210" i="63"/>
  <c r="GB210" i="63"/>
  <c r="GA210" i="63"/>
  <c r="FZ210" i="63"/>
  <c r="FY210" i="63"/>
  <c r="FX210" i="63"/>
  <c r="FX244" i="63" s="1"/>
  <c r="FW210" i="63"/>
  <c r="FV210" i="63"/>
  <c r="FV244" i="63" s="1"/>
  <c r="FU210" i="63"/>
  <c r="FU244" i="63" s="1"/>
  <c r="FT210" i="63"/>
  <c r="FS210" i="63"/>
  <c r="FR210" i="63"/>
  <c r="FQ210" i="63"/>
  <c r="FP210" i="63"/>
  <c r="FO210" i="63"/>
  <c r="FN210" i="63"/>
  <c r="FM210" i="63"/>
  <c r="FL210" i="63"/>
  <c r="FK210" i="63"/>
  <c r="FJ210" i="63"/>
  <c r="FI210" i="63"/>
  <c r="FH210" i="63"/>
  <c r="FG210" i="63"/>
  <c r="FF210" i="63"/>
  <c r="FE210" i="63"/>
  <c r="FD210" i="63"/>
  <c r="FC210" i="63"/>
  <c r="FB210" i="63"/>
  <c r="FA210" i="63"/>
  <c r="EZ210" i="63"/>
  <c r="EY210" i="63"/>
  <c r="EX210" i="63"/>
  <c r="EW210" i="63"/>
  <c r="EV210" i="63"/>
  <c r="EU210" i="63"/>
  <c r="ET210" i="63"/>
  <c r="ES210" i="63"/>
  <c r="ER210" i="63"/>
  <c r="EQ210" i="63"/>
  <c r="EP210" i="63"/>
  <c r="EP244" i="63" s="1"/>
  <c r="EO210" i="63"/>
  <c r="EN210" i="63"/>
  <c r="EN244" i="63" s="1"/>
  <c r="EM210" i="63"/>
  <c r="EM244" i="63" s="1"/>
  <c r="EL210" i="63"/>
  <c r="EK210" i="63"/>
  <c r="EJ210" i="63"/>
  <c r="EI210" i="63"/>
  <c r="EH210" i="63"/>
  <c r="EG210" i="63"/>
  <c r="EF210" i="63"/>
  <c r="EE210" i="63"/>
  <c r="ED210" i="63"/>
  <c r="EC210" i="63"/>
  <c r="EB210" i="63"/>
  <c r="EA210" i="63"/>
  <c r="DZ210" i="63"/>
  <c r="DY210" i="63"/>
  <c r="DX210" i="63"/>
  <c r="DW210" i="63"/>
  <c r="DV210" i="63"/>
  <c r="DU210" i="63"/>
  <c r="DT210" i="63"/>
  <c r="DS210" i="63"/>
  <c r="DR210" i="63"/>
  <c r="DQ210" i="63"/>
  <c r="DP210" i="63"/>
  <c r="DO210" i="63"/>
  <c r="DN210" i="63"/>
  <c r="DM210" i="63"/>
  <c r="DL210" i="63"/>
  <c r="DK210" i="63"/>
  <c r="DJ210" i="63"/>
  <c r="DI210" i="63"/>
  <c r="DH210" i="63"/>
  <c r="DH244" i="63" s="1"/>
  <c r="DG210" i="63"/>
  <c r="DF210" i="63"/>
  <c r="DF244" i="63" s="1"/>
  <c r="DE210" i="63"/>
  <c r="DE244" i="63" s="1"/>
  <c r="DD210" i="63"/>
  <c r="DC210" i="63"/>
  <c r="DB210" i="63"/>
  <c r="DA210" i="63"/>
  <c r="CZ210" i="63"/>
  <c r="CY210" i="63"/>
  <c r="CX210" i="63"/>
  <c r="CW210" i="63"/>
  <c r="CV210" i="63"/>
  <c r="CU210" i="63"/>
  <c r="CT210" i="63"/>
  <c r="CS210" i="63"/>
  <c r="CR210" i="63"/>
  <c r="CQ210" i="63"/>
  <c r="CP210" i="63"/>
  <c r="CO210" i="63"/>
  <c r="CN210" i="63"/>
  <c r="CM210" i="63"/>
  <c r="CL210" i="63"/>
  <c r="CK210" i="63"/>
  <c r="CJ210" i="63"/>
  <c r="CI210" i="63"/>
  <c r="CH210" i="63"/>
  <c r="CG210" i="63"/>
  <c r="CG244" i="63" s="1"/>
  <c r="CF210" i="63"/>
  <c r="CE210" i="63"/>
  <c r="CD210" i="63"/>
  <c r="CC210" i="63"/>
  <c r="CB210" i="63"/>
  <c r="CA210" i="63"/>
  <c r="BZ210" i="63"/>
  <c r="BY210" i="63"/>
  <c r="BX210" i="63"/>
  <c r="BW210" i="63"/>
  <c r="BV210" i="63"/>
  <c r="BU210" i="63"/>
  <c r="BU244" i="63" s="1"/>
  <c r="BT210" i="63"/>
  <c r="BS210" i="63"/>
  <c r="BR210" i="63"/>
  <c r="BQ210" i="63"/>
  <c r="BP210" i="63"/>
  <c r="BO210" i="63"/>
  <c r="BN210" i="63"/>
  <c r="BM210" i="63"/>
  <c r="BL210" i="63"/>
  <c r="BK210" i="63"/>
  <c r="BJ210" i="63"/>
  <c r="BI210" i="63"/>
  <c r="BH210" i="63"/>
  <c r="BG210" i="63"/>
  <c r="BF210" i="63"/>
  <c r="BE210" i="63"/>
  <c r="BD210" i="63"/>
  <c r="BC210" i="63"/>
  <c r="BB210" i="63"/>
  <c r="BA210" i="63"/>
  <c r="AZ210" i="63"/>
  <c r="AY210" i="63"/>
  <c r="AY244" i="63" s="1"/>
  <c r="AX210" i="63"/>
  <c r="AW210" i="63"/>
  <c r="AW244" i="63" s="1"/>
  <c r="AV210" i="63"/>
  <c r="AU210" i="63"/>
  <c r="AT210" i="63"/>
  <c r="AS210" i="63"/>
  <c r="AR210" i="63"/>
  <c r="AQ210" i="63"/>
  <c r="AP210" i="63"/>
  <c r="AO210" i="63"/>
  <c r="AO244" i="63" s="1"/>
  <c r="AN210" i="63"/>
  <c r="AM210" i="63"/>
  <c r="AL210" i="63"/>
  <c r="AK210" i="63"/>
  <c r="AJ210" i="63"/>
  <c r="AI210" i="63"/>
  <c r="AH210" i="63"/>
  <c r="AG210" i="63"/>
  <c r="AF210" i="63"/>
  <c r="AE210" i="63"/>
  <c r="AD210" i="63"/>
  <c r="AC210" i="63"/>
  <c r="AB210" i="63"/>
  <c r="AA210" i="63"/>
  <c r="Z210" i="63"/>
  <c r="Y210" i="63"/>
  <c r="X210" i="63"/>
  <c r="W210" i="63"/>
  <c r="V210" i="63"/>
  <c r="U210" i="63"/>
  <c r="T210" i="63"/>
  <c r="S210" i="63"/>
  <c r="S244" i="63" s="1"/>
  <c r="R210" i="63"/>
  <c r="Q210" i="63"/>
  <c r="Q244" i="63" s="1"/>
  <c r="P210" i="63"/>
  <c r="P244" i="63" s="1"/>
  <c r="O210" i="63"/>
  <c r="N210" i="63"/>
  <c r="M210" i="63"/>
  <c r="L210" i="63"/>
  <c r="K210" i="63"/>
  <c r="J210" i="63"/>
  <c r="I210" i="63"/>
  <c r="IA209" i="63"/>
  <c r="HZ209" i="63"/>
  <c r="HY209" i="63"/>
  <c r="HX209" i="63"/>
  <c r="HW209" i="63"/>
  <c r="HV209" i="63"/>
  <c r="HU209" i="63"/>
  <c r="HT209" i="63"/>
  <c r="HS209" i="63"/>
  <c r="HR209" i="63"/>
  <c r="HQ209" i="63"/>
  <c r="HP209" i="63"/>
  <c r="HP243" i="63" s="1"/>
  <c r="HO209" i="63"/>
  <c r="HN209" i="63"/>
  <c r="HM209" i="63"/>
  <c r="HL209" i="63"/>
  <c r="HK209" i="63"/>
  <c r="HJ209" i="63"/>
  <c r="HI209" i="63"/>
  <c r="HI243" i="63" s="1"/>
  <c r="HH209" i="63"/>
  <c r="HG209" i="63"/>
  <c r="HF209" i="63"/>
  <c r="HE209" i="63"/>
  <c r="HD209" i="63"/>
  <c r="HC209" i="63"/>
  <c r="HB209" i="63"/>
  <c r="HA209" i="63"/>
  <c r="GZ209" i="63"/>
  <c r="GY209" i="63"/>
  <c r="GX209" i="63"/>
  <c r="GW209" i="63"/>
  <c r="GV209" i="63"/>
  <c r="GU209" i="63"/>
  <c r="GT209" i="63"/>
  <c r="GS209" i="63"/>
  <c r="GR209" i="63"/>
  <c r="GQ209" i="63"/>
  <c r="GQ243" i="63" s="1"/>
  <c r="GP209" i="63"/>
  <c r="GO209" i="63"/>
  <c r="GN209" i="63"/>
  <c r="GN243" i="63" s="1"/>
  <c r="GM209" i="63"/>
  <c r="GM243" i="63" s="1"/>
  <c r="GL209" i="63"/>
  <c r="GK209" i="63"/>
  <c r="GJ209" i="63"/>
  <c r="GI209" i="63"/>
  <c r="GH209" i="63"/>
  <c r="GG209" i="63"/>
  <c r="GF209" i="63"/>
  <c r="GE209" i="63"/>
  <c r="GD209" i="63"/>
  <c r="GC209" i="63"/>
  <c r="GB209" i="63"/>
  <c r="GA209" i="63"/>
  <c r="FZ209" i="63"/>
  <c r="FY209" i="63"/>
  <c r="FX209" i="63"/>
  <c r="FW209" i="63"/>
  <c r="FV209" i="63"/>
  <c r="FU209" i="63"/>
  <c r="FU243" i="63" s="1"/>
  <c r="FT209" i="63"/>
  <c r="FS209" i="63"/>
  <c r="FR209" i="63"/>
  <c r="FQ209" i="63"/>
  <c r="FQ243" i="63" s="1"/>
  <c r="FP209" i="63"/>
  <c r="FO209" i="63"/>
  <c r="FN209" i="63"/>
  <c r="FM209" i="63"/>
  <c r="FL209" i="63"/>
  <c r="FK209" i="63"/>
  <c r="FJ209" i="63"/>
  <c r="FI209" i="63"/>
  <c r="FH209" i="63"/>
  <c r="FG209" i="63"/>
  <c r="FF209" i="63"/>
  <c r="FE209" i="63"/>
  <c r="FD209" i="63"/>
  <c r="FC209" i="63"/>
  <c r="FB209" i="63"/>
  <c r="FA209" i="63"/>
  <c r="EZ209" i="63"/>
  <c r="EY209" i="63"/>
  <c r="EY243" i="63" s="1"/>
  <c r="EX209" i="63"/>
  <c r="EW209" i="63"/>
  <c r="EV209" i="63"/>
  <c r="EV243" i="63" s="1"/>
  <c r="EU209" i="63"/>
  <c r="ET209" i="63"/>
  <c r="ES209" i="63"/>
  <c r="ES243" i="63" s="1"/>
  <c r="ER209" i="63"/>
  <c r="EQ209" i="63"/>
  <c r="EP209" i="63"/>
  <c r="EO209" i="63"/>
  <c r="EN209" i="63"/>
  <c r="EM209" i="63"/>
  <c r="EL209" i="63"/>
  <c r="EK209" i="63"/>
  <c r="EJ209" i="63"/>
  <c r="EI209" i="63"/>
  <c r="EH209" i="63"/>
  <c r="EG209" i="63"/>
  <c r="EF209" i="63"/>
  <c r="EE209" i="63"/>
  <c r="ED209" i="63"/>
  <c r="EC209" i="63"/>
  <c r="EB209" i="63"/>
  <c r="EA209" i="63"/>
  <c r="EA243" i="63" s="1"/>
  <c r="DZ209" i="63"/>
  <c r="DY209" i="63"/>
  <c r="DX209" i="63"/>
  <c r="DX243" i="63" s="1"/>
  <c r="DW209" i="63"/>
  <c r="DV209" i="63"/>
  <c r="DU209" i="63"/>
  <c r="DT209" i="63"/>
  <c r="DS209" i="63"/>
  <c r="DR209" i="63"/>
  <c r="DQ209" i="63"/>
  <c r="DP209" i="63"/>
  <c r="DO209" i="63"/>
  <c r="DN209" i="63"/>
  <c r="DM209" i="63"/>
  <c r="DL209" i="63"/>
  <c r="DK209" i="63"/>
  <c r="DJ209" i="63"/>
  <c r="DI209" i="63"/>
  <c r="DH209" i="63"/>
  <c r="DG209" i="63"/>
  <c r="DF209" i="63"/>
  <c r="DE209" i="63"/>
  <c r="DD209" i="63"/>
  <c r="DC209" i="63"/>
  <c r="DB209" i="63"/>
  <c r="DB243" i="63" s="1"/>
  <c r="DA209" i="63"/>
  <c r="DA243" i="63" s="1"/>
  <c r="CZ209" i="63"/>
  <c r="CY209" i="63"/>
  <c r="CX209" i="63"/>
  <c r="CW209" i="63"/>
  <c r="CV209" i="63"/>
  <c r="CU209" i="63"/>
  <c r="CT209" i="63"/>
  <c r="CS209" i="63"/>
  <c r="CR209" i="63"/>
  <c r="CQ209" i="63"/>
  <c r="CP209" i="63"/>
  <c r="CO209" i="63"/>
  <c r="CN209" i="63"/>
  <c r="CM209" i="63"/>
  <c r="CL209" i="63"/>
  <c r="CK209" i="63"/>
  <c r="CJ209" i="63"/>
  <c r="CI209" i="63"/>
  <c r="CI243" i="63" s="1"/>
  <c r="CH209" i="63"/>
  <c r="CG209" i="63"/>
  <c r="CF209" i="63"/>
  <c r="CF243" i="63" s="1"/>
  <c r="CE209" i="63"/>
  <c r="CD209" i="63"/>
  <c r="CC209" i="63"/>
  <c r="CC243" i="63" s="1"/>
  <c r="CB209" i="63"/>
  <c r="CA209" i="63"/>
  <c r="BZ209" i="63"/>
  <c r="BY209" i="63"/>
  <c r="BX209" i="63"/>
  <c r="BW209" i="63"/>
  <c r="BV209" i="63"/>
  <c r="BU209" i="63"/>
  <c r="BT209" i="63"/>
  <c r="BS209" i="63"/>
  <c r="BR209" i="63"/>
  <c r="BQ209" i="63"/>
  <c r="BP209" i="63"/>
  <c r="BO209" i="63"/>
  <c r="BN209" i="63"/>
  <c r="BM209" i="63"/>
  <c r="BL209" i="63"/>
  <c r="BK209" i="63"/>
  <c r="BJ209" i="63"/>
  <c r="BI209" i="63"/>
  <c r="BH209" i="63"/>
  <c r="BG209" i="63"/>
  <c r="BG243" i="63" s="1"/>
  <c r="BF209" i="63"/>
  <c r="BF243" i="63" s="1"/>
  <c r="BE209" i="63"/>
  <c r="BD209" i="63"/>
  <c r="BC209" i="63"/>
  <c r="BB209" i="63"/>
  <c r="BA209" i="63"/>
  <c r="AZ209" i="63"/>
  <c r="AY209" i="63"/>
  <c r="AX209" i="63"/>
  <c r="AW209" i="63"/>
  <c r="AV209" i="63"/>
  <c r="AU209" i="63"/>
  <c r="AT209" i="63"/>
  <c r="AS209" i="63"/>
  <c r="AR209" i="63"/>
  <c r="AQ209" i="63"/>
  <c r="AP209" i="63"/>
  <c r="AO209" i="63"/>
  <c r="AN209" i="63"/>
  <c r="AN243" i="63" s="1"/>
  <c r="AM209" i="63"/>
  <c r="AL209" i="63"/>
  <c r="AL243" i="63" s="1"/>
  <c r="AK209" i="63"/>
  <c r="AK243" i="63" s="1"/>
  <c r="AJ209" i="63"/>
  <c r="AI209" i="63"/>
  <c r="AH209" i="63"/>
  <c r="AG209" i="63"/>
  <c r="AF209" i="63"/>
  <c r="AE209" i="63"/>
  <c r="AD209" i="63"/>
  <c r="AC209" i="63"/>
  <c r="AB209" i="63"/>
  <c r="AA209" i="63"/>
  <c r="Z209" i="63"/>
  <c r="Y209" i="63"/>
  <c r="X209" i="63"/>
  <c r="W209" i="63"/>
  <c r="V209" i="63"/>
  <c r="U209" i="63"/>
  <c r="T209" i="63"/>
  <c r="S209" i="63"/>
  <c r="S243" i="63" s="1"/>
  <c r="R209" i="63"/>
  <c r="Q209" i="63"/>
  <c r="P209" i="63"/>
  <c r="P243" i="63" s="1"/>
  <c r="O209" i="63"/>
  <c r="N209" i="63"/>
  <c r="M209" i="63"/>
  <c r="L209" i="63"/>
  <c r="K209" i="63"/>
  <c r="J209" i="63"/>
  <c r="I209" i="63"/>
  <c r="IA208" i="63"/>
  <c r="HZ208" i="63"/>
  <c r="HY208" i="63"/>
  <c r="HX208" i="63"/>
  <c r="HW208" i="63"/>
  <c r="HV208" i="63"/>
  <c r="HU208" i="63"/>
  <c r="HT208" i="63"/>
  <c r="HS208" i="63"/>
  <c r="HR208" i="63"/>
  <c r="HQ208" i="63"/>
  <c r="HP208" i="63"/>
  <c r="HO208" i="63"/>
  <c r="HN208" i="63"/>
  <c r="HM208" i="63"/>
  <c r="HM242" i="63" s="1"/>
  <c r="HP254" i="63" s="1"/>
  <c r="HL208" i="63"/>
  <c r="HK208" i="63"/>
  <c r="HK242" i="63" s="1"/>
  <c r="HJ208" i="63"/>
  <c r="HJ242" i="63" s="1"/>
  <c r="HI208" i="63"/>
  <c r="HH208" i="63"/>
  <c r="HG208" i="63"/>
  <c r="HF208" i="63"/>
  <c r="HE208" i="63"/>
  <c r="HD208" i="63"/>
  <c r="HC208" i="63"/>
  <c r="HB208" i="63"/>
  <c r="HA208" i="63"/>
  <c r="GZ208" i="63"/>
  <c r="GY208" i="63"/>
  <c r="GX208" i="63"/>
  <c r="GW208" i="63"/>
  <c r="GV208" i="63"/>
  <c r="GU208" i="63"/>
  <c r="GT208" i="63"/>
  <c r="GS208" i="63"/>
  <c r="GS242" i="63" s="1"/>
  <c r="GR208" i="63"/>
  <c r="GQ208" i="63"/>
  <c r="GQ242" i="63" s="1"/>
  <c r="GP208" i="63"/>
  <c r="GP242" i="63" s="1"/>
  <c r="GO208" i="63"/>
  <c r="GN208" i="63"/>
  <c r="GM208" i="63"/>
  <c r="GL208" i="63"/>
  <c r="GK208" i="63"/>
  <c r="GJ208" i="63"/>
  <c r="GI208" i="63"/>
  <c r="GH208" i="63"/>
  <c r="GG208" i="63"/>
  <c r="GF208" i="63"/>
  <c r="GE208" i="63"/>
  <c r="GD208" i="63"/>
  <c r="GC208" i="63"/>
  <c r="GB208" i="63"/>
  <c r="GA208" i="63"/>
  <c r="FZ208" i="63"/>
  <c r="FY208" i="63"/>
  <c r="FY242" i="63" s="1"/>
  <c r="FX208" i="63"/>
  <c r="FW208" i="63"/>
  <c r="FW242" i="63" s="1"/>
  <c r="HJ254" i="63" s="1"/>
  <c r="FV208" i="63"/>
  <c r="FU208" i="63"/>
  <c r="FU242" i="63" s="1"/>
  <c r="FT208" i="63"/>
  <c r="FS208" i="63"/>
  <c r="FR208" i="63"/>
  <c r="FQ208" i="63"/>
  <c r="FP208" i="63"/>
  <c r="FO208" i="63"/>
  <c r="FN208" i="63"/>
  <c r="FM208" i="63"/>
  <c r="FL208" i="63"/>
  <c r="FK208" i="63"/>
  <c r="FJ208" i="63"/>
  <c r="FI208" i="63"/>
  <c r="FH208" i="63"/>
  <c r="FG208" i="63"/>
  <c r="FF208" i="63"/>
  <c r="FE208" i="63"/>
  <c r="FD208" i="63"/>
  <c r="FD242" i="63" s="1"/>
  <c r="FC208" i="63"/>
  <c r="FB208" i="63"/>
  <c r="FA208" i="63"/>
  <c r="FA242" i="63" s="1"/>
  <c r="EZ208" i="63"/>
  <c r="EY208" i="63"/>
  <c r="EX208" i="63"/>
  <c r="EX242" i="63" s="1"/>
  <c r="EW208" i="63"/>
  <c r="EV208" i="63"/>
  <c r="EU208" i="63"/>
  <c r="ET208" i="63"/>
  <c r="ES208" i="63"/>
  <c r="ER208" i="63"/>
  <c r="EQ208" i="63"/>
  <c r="EP208" i="63"/>
  <c r="EO208" i="63"/>
  <c r="EN208" i="63"/>
  <c r="EM208" i="63"/>
  <c r="EL208" i="63"/>
  <c r="EK208" i="63"/>
  <c r="EJ208" i="63"/>
  <c r="EI208" i="63"/>
  <c r="EH208" i="63"/>
  <c r="EG208" i="63"/>
  <c r="EG242" i="63" s="1"/>
  <c r="EF208" i="63"/>
  <c r="EE208" i="63"/>
  <c r="EE242" i="63" s="1"/>
  <c r="ED208" i="63"/>
  <c r="ED242" i="63" s="1"/>
  <c r="EC208" i="63"/>
  <c r="EB208" i="63"/>
  <c r="EA208" i="63"/>
  <c r="DZ208" i="63"/>
  <c r="DY208" i="63"/>
  <c r="DX208" i="63"/>
  <c r="DW208" i="63"/>
  <c r="DV208" i="63"/>
  <c r="DU208" i="63"/>
  <c r="DT208" i="63"/>
  <c r="DS208" i="63"/>
  <c r="DR208" i="63"/>
  <c r="DQ208" i="63"/>
  <c r="DP208" i="63"/>
  <c r="DO208" i="63"/>
  <c r="DN208" i="63"/>
  <c r="DM208" i="63"/>
  <c r="DM242" i="63" s="1"/>
  <c r="DL208" i="63"/>
  <c r="DK208" i="63"/>
  <c r="DK242" i="63" s="1"/>
  <c r="DJ208" i="63"/>
  <c r="DI208" i="63"/>
  <c r="DH208" i="63"/>
  <c r="DG208" i="63"/>
  <c r="DF208" i="63"/>
  <c r="DE208" i="63"/>
  <c r="DD208" i="63"/>
  <c r="DC208" i="63"/>
  <c r="DB208" i="63"/>
  <c r="DA208" i="63"/>
  <c r="CZ208" i="63"/>
  <c r="CY208" i="63"/>
  <c r="CX208" i="63"/>
  <c r="CW208" i="63"/>
  <c r="CV208" i="63"/>
  <c r="CU208" i="63"/>
  <c r="CT208" i="63"/>
  <c r="CS208" i="63"/>
  <c r="CR208" i="63"/>
  <c r="CR242" i="63" s="1"/>
  <c r="CQ208" i="63"/>
  <c r="CP208" i="63"/>
  <c r="CO208" i="63"/>
  <c r="CO242" i="63" s="1"/>
  <c r="CN208" i="63"/>
  <c r="CM208" i="63"/>
  <c r="CL208" i="63"/>
  <c r="CK208" i="63"/>
  <c r="CJ208" i="63"/>
  <c r="CI208" i="63"/>
  <c r="CH208" i="63"/>
  <c r="CG208" i="63"/>
  <c r="CF208" i="63"/>
  <c r="CE208" i="63"/>
  <c r="CD208" i="63"/>
  <c r="CC208" i="63"/>
  <c r="CB208" i="63"/>
  <c r="CA208" i="63"/>
  <c r="BZ208" i="63"/>
  <c r="BY208" i="63"/>
  <c r="BX208" i="63"/>
  <c r="BX242" i="63" s="1"/>
  <c r="BW208" i="63"/>
  <c r="BV208" i="63"/>
  <c r="BU208" i="63"/>
  <c r="BU242" i="63" s="1"/>
  <c r="BT208" i="63"/>
  <c r="BT242" i="63" s="1"/>
  <c r="BS208" i="63"/>
  <c r="BR208" i="63"/>
  <c r="BQ208" i="63"/>
  <c r="BP208" i="63"/>
  <c r="BO208" i="63"/>
  <c r="BN208" i="63"/>
  <c r="BM208" i="63"/>
  <c r="BL208" i="63"/>
  <c r="BK208" i="63"/>
  <c r="BJ208" i="63"/>
  <c r="BI208" i="63"/>
  <c r="BH208" i="63"/>
  <c r="BG208" i="63"/>
  <c r="BF208" i="63"/>
  <c r="BE208" i="63"/>
  <c r="BD208" i="63"/>
  <c r="BC208" i="63"/>
  <c r="BC242" i="63" s="1"/>
  <c r="BB208" i="63"/>
  <c r="BA208" i="63"/>
  <c r="AZ208" i="63"/>
  <c r="AY208" i="63"/>
  <c r="AY242" i="63" s="1"/>
  <c r="AX208" i="63"/>
  <c r="AW208" i="63"/>
  <c r="AV208" i="63"/>
  <c r="AU208" i="63"/>
  <c r="AT208" i="63"/>
  <c r="AS208" i="63"/>
  <c r="AR208" i="63"/>
  <c r="AQ208" i="63"/>
  <c r="AP208" i="63"/>
  <c r="AO208" i="63"/>
  <c r="AN208" i="63"/>
  <c r="AM208" i="63"/>
  <c r="AL208" i="63"/>
  <c r="AK208" i="63"/>
  <c r="AJ208" i="63"/>
  <c r="AI208" i="63"/>
  <c r="AH208" i="63"/>
  <c r="AG208" i="63"/>
  <c r="AF208" i="63"/>
  <c r="AF242" i="63" s="1"/>
  <c r="AE208" i="63"/>
  <c r="AD208" i="63"/>
  <c r="AC208" i="63"/>
  <c r="AC242" i="63" s="1"/>
  <c r="AB208" i="63"/>
  <c r="AA208" i="63"/>
  <c r="Z208" i="63"/>
  <c r="Y208" i="63"/>
  <c r="X208" i="63"/>
  <c r="W208" i="63"/>
  <c r="V208" i="63"/>
  <c r="U208" i="63"/>
  <c r="T208" i="63"/>
  <c r="S208" i="63"/>
  <c r="R208" i="63"/>
  <c r="Q208" i="63"/>
  <c r="P208" i="63"/>
  <c r="O208" i="63"/>
  <c r="N208" i="63"/>
  <c r="M208" i="63"/>
  <c r="L208" i="63"/>
  <c r="L242" i="63" s="1"/>
  <c r="K208" i="63"/>
  <c r="J208" i="63"/>
  <c r="J242" i="63" s="1"/>
  <c r="I208" i="63"/>
  <c r="I242" i="63" s="1"/>
  <c r="IA207" i="63"/>
  <c r="HZ207" i="63"/>
  <c r="HY207" i="63"/>
  <c r="HX207" i="63"/>
  <c r="HW207" i="63"/>
  <c r="HV207" i="63"/>
  <c r="HU207" i="63"/>
  <c r="HT207" i="63"/>
  <c r="HS207" i="63"/>
  <c r="HR207" i="63"/>
  <c r="HQ207" i="63"/>
  <c r="HP207" i="63"/>
  <c r="HO207" i="63"/>
  <c r="HN207" i="63"/>
  <c r="HM207" i="63"/>
  <c r="HL207" i="63"/>
  <c r="HL241" i="63" s="1"/>
  <c r="HK207" i="63"/>
  <c r="HJ207" i="63"/>
  <c r="HJ241" i="63" s="1"/>
  <c r="HI207" i="63"/>
  <c r="HH207" i="63"/>
  <c r="HH241" i="63" s="1"/>
  <c r="HG207" i="63"/>
  <c r="HF207" i="63"/>
  <c r="HE207" i="63"/>
  <c r="HD207" i="63"/>
  <c r="HC207" i="63"/>
  <c r="HB207" i="63"/>
  <c r="HA207" i="63"/>
  <c r="GZ207" i="63"/>
  <c r="GY207" i="63"/>
  <c r="GX207" i="63"/>
  <c r="GW207" i="63"/>
  <c r="GV207" i="63"/>
  <c r="GU207" i="63"/>
  <c r="GT207" i="63"/>
  <c r="GS207" i="63"/>
  <c r="GR207" i="63"/>
  <c r="GR241" i="63" s="1"/>
  <c r="HM253" i="63" s="1"/>
  <c r="GQ207" i="63"/>
  <c r="GP207" i="63"/>
  <c r="GO207" i="63"/>
  <c r="GN207" i="63"/>
  <c r="GM207" i="63"/>
  <c r="GM241" i="63" s="1"/>
  <c r="GL207" i="63"/>
  <c r="GK207" i="63"/>
  <c r="GJ207" i="63"/>
  <c r="GI207" i="63"/>
  <c r="GH207" i="63"/>
  <c r="GG207" i="63"/>
  <c r="GF207" i="63"/>
  <c r="GE207" i="63"/>
  <c r="GD207" i="63"/>
  <c r="GC207" i="63"/>
  <c r="GB207" i="63"/>
  <c r="GA207" i="63"/>
  <c r="FZ207" i="63"/>
  <c r="FY207" i="63"/>
  <c r="FX207" i="63"/>
  <c r="FW207" i="63"/>
  <c r="FW241" i="63" s="1"/>
  <c r="HJ253" i="63" s="1"/>
  <c r="FV207" i="63"/>
  <c r="FU207" i="63"/>
  <c r="FU241" i="63" s="1"/>
  <c r="FT207" i="63"/>
  <c r="FT241" i="63" s="1"/>
  <c r="FS207" i="63"/>
  <c r="FR207" i="63"/>
  <c r="FQ207" i="63"/>
  <c r="FP207" i="63"/>
  <c r="FO207" i="63"/>
  <c r="FN207" i="63"/>
  <c r="FM207" i="63"/>
  <c r="FL207" i="63"/>
  <c r="FK207" i="63"/>
  <c r="FJ207" i="63"/>
  <c r="FI207" i="63"/>
  <c r="FH207" i="63"/>
  <c r="FG207" i="63"/>
  <c r="FF207" i="63"/>
  <c r="FE207" i="63"/>
  <c r="FD207" i="63"/>
  <c r="FC207" i="63"/>
  <c r="FC241" i="63" s="1"/>
  <c r="FB207" i="63"/>
  <c r="FB241" i="63" s="1"/>
  <c r="FA207" i="63"/>
  <c r="EZ207" i="63"/>
  <c r="EY207" i="63"/>
  <c r="EX207" i="63"/>
  <c r="EW207" i="63"/>
  <c r="EV207" i="63"/>
  <c r="EU207" i="63"/>
  <c r="ET207" i="63"/>
  <c r="ES207" i="63"/>
  <c r="ER207" i="63"/>
  <c r="EQ207" i="63"/>
  <c r="EP207" i="63"/>
  <c r="EO207" i="63"/>
  <c r="EN207" i="63"/>
  <c r="EM207" i="63"/>
  <c r="EM241" i="63" s="1"/>
  <c r="EL207" i="63"/>
  <c r="EK207" i="63"/>
  <c r="EK241" i="63" s="1"/>
  <c r="EJ207" i="63"/>
  <c r="EJ241" i="63" s="1"/>
  <c r="EI207" i="63"/>
  <c r="EH207" i="63"/>
  <c r="EG207" i="63"/>
  <c r="EF207" i="63"/>
  <c r="EE207" i="63"/>
  <c r="ED207" i="63"/>
  <c r="EC207" i="63"/>
  <c r="EB207" i="63"/>
  <c r="EA207" i="63"/>
  <c r="DZ207" i="63"/>
  <c r="DY207" i="63"/>
  <c r="DX207" i="63"/>
  <c r="DW207" i="63"/>
  <c r="DV207" i="63"/>
  <c r="DU207" i="63"/>
  <c r="DU241" i="63" s="1"/>
  <c r="DT207" i="63"/>
  <c r="DS207" i="63"/>
  <c r="DS241" i="63" s="1"/>
  <c r="DR207" i="63"/>
  <c r="DR241" i="63" s="1"/>
  <c r="DQ207" i="63"/>
  <c r="DP207" i="63"/>
  <c r="DO207" i="63"/>
  <c r="DN207" i="63"/>
  <c r="DM207" i="63"/>
  <c r="DL207" i="63"/>
  <c r="DK207" i="63"/>
  <c r="DJ207" i="63"/>
  <c r="DI207" i="63"/>
  <c r="DH207" i="63"/>
  <c r="DG207" i="63"/>
  <c r="DF207" i="63"/>
  <c r="DE207" i="63"/>
  <c r="DD207" i="63"/>
  <c r="DC207" i="63"/>
  <c r="DC241" i="63" s="1"/>
  <c r="DB207" i="63"/>
  <c r="DA207" i="63"/>
  <c r="CZ207" i="63"/>
  <c r="CZ241" i="63" s="1"/>
  <c r="CY207" i="63"/>
  <c r="CY241" i="63" s="1"/>
  <c r="CX207" i="63"/>
  <c r="CW207" i="63"/>
  <c r="CV207" i="63"/>
  <c r="CU207" i="63"/>
  <c r="CT207" i="63"/>
  <c r="CS207" i="63"/>
  <c r="CR207" i="63"/>
  <c r="CQ207" i="63"/>
  <c r="CP207" i="63"/>
  <c r="CO207" i="63"/>
  <c r="CN207" i="63"/>
  <c r="CM207" i="63"/>
  <c r="CL207" i="63"/>
  <c r="CK207" i="63"/>
  <c r="CJ207" i="63"/>
  <c r="CJ241" i="63" s="1"/>
  <c r="CI207" i="63"/>
  <c r="CH207" i="63"/>
  <c r="CG207" i="63"/>
  <c r="CG241" i="63" s="1"/>
  <c r="CF207" i="63"/>
  <c r="CF241" i="63" s="1"/>
  <c r="CE207" i="63"/>
  <c r="CD207" i="63"/>
  <c r="CC207" i="63"/>
  <c r="CB207" i="63"/>
  <c r="CA207" i="63"/>
  <c r="BZ207" i="63"/>
  <c r="BY207" i="63"/>
  <c r="BX207" i="63"/>
  <c r="BW207" i="63"/>
  <c r="BV207" i="63"/>
  <c r="BU207" i="63"/>
  <c r="BT207" i="63"/>
  <c r="BS207" i="63"/>
  <c r="BR207" i="63"/>
  <c r="BQ207" i="63"/>
  <c r="BQ241" i="63" s="1"/>
  <c r="BP207" i="63"/>
  <c r="BO207" i="63"/>
  <c r="BO241" i="63" s="1"/>
  <c r="BN207" i="63"/>
  <c r="BN241" i="63" s="1"/>
  <c r="BM207" i="63"/>
  <c r="BL207" i="63"/>
  <c r="BK207" i="63"/>
  <c r="BJ207" i="63"/>
  <c r="BI207" i="63"/>
  <c r="BH207" i="63"/>
  <c r="BG207" i="63"/>
  <c r="BF207" i="63"/>
  <c r="BE207" i="63"/>
  <c r="BD207" i="63"/>
  <c r="BC207" i="63"/>
  <c r="BB207" i="63"/>
  <c r="BA207" i="63"/>
  <c r="AZ207" i="63"/>
  <c r="AY207" i="63"/>
  <c r="AY241" i="63" s="1"/>
  <c r="AX207" i="63"/>
  <c r="AW207" i="63"/>
  <c r="AV207" i="63"/>
  <c r="AV241" i="63" s="1"/>
  <c r="AU207" i="63"/>
  <c r="AT207" i="63"/>
  <c r="AS207" i="63"/>
  <c r="AR207" i="63"/>
  <c r="AQ207" i="63"/>
  <c r="AP207" i="63"/>
  <c r="AO207" i="63"/>
  <c r="AN207" i="63"/>
  <c r="AM207" i="63"/>
  <c r="AL207" i="63"/>
  <c r="AK207" i="63"/>
  <c r="AJ207" i="63"/>
  <c r="AI207" i="63"/>
  <c r="AH207" i="63"/>
  <c r="AG207" i="63"/>
  <c r="AF207" i="63"/>
  <c r="AE207" i="63"/>
  <c r="AE241" i="63" s="1"/>
  <c r="AD207" i="63"/>
  <c r="AD241" i="63" s="1"/>
  <c r="AC207" i="63"/>
  <c r="AB207" i="63"/>
  <c r="AA207" i="63"/>
  <c r="Z207" i="63"/>
  <c r="Y207" i="63"/>
  <c r="X207" i="63"/>
  <c r="W207" i="63"/>
  <c r="V207" i="63"/>
  <c r="U207" i="63"/>
  <c r="T207" i="63"/>
  <c r="S207" i="63"/>
  <c r="R207" i="63"/>
  <c r="Q207" i="63"/>
  <c r="P207" i="63"/>
  <c r="O207" i="63"/>
  <c r="O241" i="63" s="1"/>
  <c r="N207" i="63"/>
  <c r="M207" i="63"/>
  <c r="M241" i="63" s="1"/>
  <c r="L207" i="63"/>
  <c r="L241" i="63" s="1"/>
  <c r="K207" i="63"/>
  <c r="J207" i="63"/>
  <c r="I207" i="63"/>
  <c r="IA206" i="63"/>
  <c r="HZ206" i="63"/>
  <c r="HY206" i="63"/>
  <c r="HX206" i="63"/>
  <c r="HW206" i="63"/>
  <c r="HV206" i="63"/>
  <c r="HU206" i="63"/>
  <c r="HT206" i="63"/>
  <c r="HS206" i="63"/>
  <c r="HR206" i="63"/>
  <c r="HQ206" i="63"/>
  <c r="HP206" i="63"/>
  <c r="HP240" i="63" s="1"/>
  <c r="HO206" i="63"/>
  <c r="HN206" i="63"/>
  <c r="HN240" i="63" s="1"/>
  <c r="HM206" i="63"/>
  <c r="HM240" i="63" s="1"/>
  <c r="HP252" i="63" s="1"/>
  <c r="HL206" i="63"/>
  <c r="HK206" i="63"/>
  <c r="HJ206" i="63"/>
  <c r="HI206" i="63"/>
  <c r="HH206" i="63"/>
  <c r="HG206" i="63"/>
  <c r="HF206" i="63"/>
  <c r="HE206" i="63"/>
  <c r="HD206" i="63"/>
  <c r="HC206" i="63"/>
  <c r="HB206" i="63"/>
  <c r="HA206" i="63"/>
  <c r="GZ206" i="63"/>
  <c r="GY206" i="63"/>
  <c r="GX206" i="63"/>
  <c r="GX240" i="63" s="1"/>
  <c r="GW206" i="63"/>
  <c r="GV206" i="63"/>
  <c r="GU206" i="63"/>
  <c r="GU240" i="63" s="1"/>
  <c r="GT206" i="63"/>
  <c r="GT240" i="63" s="1"/>
  <c r="GS206" i="63"/>
  <c r="GR206" i="63"/>
  <c r="GQ206" i="63"/>
  <c r="GP206" i="63"/>
  <c r="GO206" i="63"/>
  <c r="GN206" i="63"/>
  <c r="GM206" i="63"/>
  <c r="GL206" i="63"/>
  <c r="GK206" i="63"/>
  <c r="GJ206" i="63"/>
  <c r="GI206" i="63"/>
  <c r="GH206" i="63"/>
  <c r="GG206" i="63"/>
  <c r="GF206" i="63"/>
  <c r="GE206" i="63"/>
  <c r="GE240" i="63" s="1"/>
  <c r="GD206" i="63"/>
  <c r="GC206" i="63"/>
  <c r="GB206" i="63"/>
  <c r="GB240" i="63" s="1"/>
  <c r="GA206" i="63"/>
  <c r="FZ206" i="63"/>
  <c r="FY206" i="63"/>
  <c r="FX206" i="63"/>
  <c r="FW206" i="63"/>
  <c r="FV206" i="63"/>
  <c r="FU206" i="63"/>
  <c r="FT206" i="63"/>
  <c r="FS206" i="63"/>
  <c r="FR206" i="63"/>
  <c r="FQ206" i="63"/>
  <c r="FP206" i="63"/>
  <c r="FO206" i="63"/>
  <c r="FN206" i="63"/>
  <c r="FM206" i="63"/>
  <c r="FL206" i="63"/>
  <c r="FL240" i="63" s="1"/>
  <c r="FK206" i="63"/>
  <c r="FJ206" i="63"/>
  <c r="FJ240" i="63" s="1"/>
  <c r="FI206" i="63"/>
  <c r="FH206" i="63"/>
  <c r="FG206" i="63"/>
  <c r="FF206" i="63"/>
  <c r="FE206" i="63"/>
  <c r="FD206" i="63"/>
  <c r="FC206" i="63"/>
  <c r="FB206" i="63"/>
  <c r="FA206" i="63"/>
  <c r="EZ206" i="63"/>
  <c r="EZ217" i="63" s="1"/>
  <c r="EY206" i="63"/>
  <c r="EX206" i="63"/>
  <c r="EW206" i="63"/>
  <c r="EV206" i="63"/>
  <c r="EU206" i="63"/>
  <c r="ET206" i="63"/>
  <c r="ET240" i="63" s="1"/>
  <c r="ES206" i="63"/>
  <c r="ER206" i="63"/>
  <c r="EQ206" i="63"/>
  <c r="EQ240" i="63" s="1"/>
  <c r="EP206" i="63"/>
  <c r="EO206" i="63"/>
  <c r="EN206" i="63"/>
  <c r="EM206" i="63"/>
  <c r="EL206" i="63"/>
  <c r="EK206" i="63"/>
  <c r="EJ206" i="63"/>
  <c r="EI206" i="63"/>
  <c r="EH206" i="63"/>
  <c r="EG206" i="63"/>
  <c r="EG217" i="63" s="1"/>
  <c r="EF206" i="63"/>
  <c r="EE206" i="63"/>
  <c r="ED206" i="63"/>
  <c r="EC206" i="63"/>
  <c r="EB206" i="63"/>
  <c r="EA206" i="63"/>
  <c r="DZ206" i="63"/>
  <c r="DZ240" i="63" s="1"/>
  <c r="DY206" i="63"/>
  <c r="DY240" i="63" s="1"/>
  <c r="DX206" i="63"/>
  <c r="DW206" i="63"/>
  <c r="DV206" i="63"/>
  <c r="DU206" i="63"/>
  <c r="DT206" i="63"/>
  <c r="DS206" i="63"/>
  <c r="DR206" i="63"/>
  <c r="DQ206" i="63"/>
  <c r="DP206" i="63"/>
  <c r="DO206" i="63"/>
  <c r="DN206" i="63"/>
  <c r="DM206" i="63"/>
  <c r="DL206" i="63"/>
  <c r="DK206" i="63"/>
  <c r="DJ206" i="63"/>
  <c r="DJ240" i="63" s="1"/>
  <c r="DI206" i="63"/>
  <c r="DH206" i="63"/>
  <c r="DH240" i="63" s="1"/>
  <c r="DG206" i="63"/>
  <c r="DG240" i="63" s="1"/>
  <c r="DF206" i="63"/>
  <c r="DE206" i="63"/>
  <c r="DD206" i="63"/>
  <c r="DC206" i="63"/>
  <c r="DB206" i="63"/>
  <c r="DA206" i="63"/>
  <c r="CZ206" i="63"/>
  <c r="CY206" i="63"/>
  <c r="CX206" i="63"/>
  <c r="CW206" i="63"/>
  <c r="CV206" i="63"/>
  <c r="CU206" i="63"/>
  <c r="CT206" i="63"/>
  <c r="CS206" i="63"/>
  <c r="CR206" i="63"/>
  <c r="CR240" i="63" s="1"/>
  <c r="CQ206" i="63"/>
  <c r="CP206" i="63"/>
  <c r="CP240" i="63" s="1"/>
  <c r="CO206" i="63"/>
  <c r="CO240" i="63" s="1"/>
  <c r="CN206" i="63"/>
  <c r="CM206" i="63"/>
  <c r="CL206" i="63"/>
  <c r="CK206" i="63"/>
  <c r="CJ206" i="63"/>
  <c r="CI206" i="63"/>
  <c r="CH206" i="63"/>
  <c r="CG206" i="63"/>
  <c r="CF206" i="63"/>
  <c r="CE206" i="63"/>
  <c r="CD206" i="63"/>
  <c r="CC206" i="63"/>
  <c r="CB206" i="63"/>
  <c r="CA206" i="63"/>
  <c r="BZ206" i="63"/>
  <c r="BZ240" i="63" s="1"/>
  <c r="BY206" i="63"/>
  <c r="BX206" i="63"/>
  <c r="BW206" i="63"/>
  <c r="BW240" i="63" s="1"/>
  <c r="BV206" i="63"/>
  <c r="BV240" i="63" s="1"/>
  <c r="BU206" i="63"/>
  <c r="BT206" i="63"/>
  <c r="BS206" i="63"/>
  <c r="BR206" i="63"/>
  <c r="BQ206" i="63"/>
  <c r="BP206" i="63"/>
  <c r="BO206" i="63"/>
  <c r="BN206" i="63"/>
  <c r="BM206" i="63"/>
  <c r="BL206" i="63"/>
  <c r="BK206" i="63"/>
  <c r="BJ206" i="63"/>
  <c r="BI206" i="63"/>
  <c r="BH206" i="63"/>
  <c r="BG206" i="63"/>
  <c r="BG240" i="63" s="1"/>
  <c r="BF206" i="63"/>
  <c r="BE206" i="63"/>
  <c r="BD206" i="63"/>
  <c r="BD240" i="63" s="1"/>
  <c r="BC206" i="63"/>
  <c r="BB206" i="63"/>
  <c r="BA206" i="63"/>
  <c r="AZ206" i="63"/>
  <c r="AY206" i="63"/>
  <c r="AX206" i="63"/>
  <c r="AW206" i="63"/>
  <c r="AV206" i="63"/>
  <c r="AU206" i="63"/>
  <c r="AT206" i="63"/>
  <c r="AS206" i="63"/>
  <c r="AR206" i="63"/>
  <c r="AQ206" i="63"/>
  <c r="AP206" i="63"/>
  <c r="AO206" i="63"/>
  <c r="AO240" i="63" s="1"/>
  <c r="AN206" i="63"/>
  <c r="AM206" i="63"/>
  <c r="AL206" i="63"/>
  <c r="AL240" i="63" s="1"/>
  <c r="AK206" i="63"/>
  <c r="AJ206" i="63"/>
  <c r="AI206" i="63"/>
  <c r="AH206" i="63"/>
  <c r="AG206" i="63"/>
  <c r="AF206" i="63"/>
  <c r="AE206" i="63"/>
  <c r="AD206" i="63"/>
  <c r="AC206" i="63"/>
  <c r="AB206" i="63"/>
  <c r="AA206" i="63"/>
  <c r="Z206" i="63"/>
  <c r="Y206" i="63"/>
  <c r="X206" i="63"/>
  <c r="X240" i="63" s="1"/>
  <c r="W206" i="63"/>
  <c r="V206" i="63"/>
  <c r="V240" i="63" s="1"/>
  <c r="U206" i="63"/>
  <c r="U240" i="63" s="1"/>
  <c r="T206" i="63"/>
  <c r="S206" i="63"/>
  <c r="R206" i="63"/>
  <c r="Q206" i="63"/>
  <c r="P206" i="63"/>
  <c r="O206" i="63"/>
  <c r="N206" i="63"/>
  <c r="M206" i="63"/>
  <c r="L206" i="63"/>
  <c r="K206" i="63"/>
  <c r="J206" i="63"/>
  <c r="I206" i="63"/>
  <c r="HT202" i="63"/>
  <c r="HS202" i="63"/>
  <c r="HR202" i="63"/>
  <c r="HQ202" i="63"/>
  <c r="HP202" i="63"/>
  <c r="HO202" i="63"/>
  <c r="HN202" i="63"/>
  <c r="HM202" i="63"/>
  <c r="HL202" i="63"/>
  <c r="HK202" i="63"/>
  <c r="HJ202" i="63"/>
  <c r="HI202" i="63"/>
  <c r="HH202" i="63"/>
  <c r="HG202" i="63"/>
  <c r="HF202" i="63"/>
  <c r="HE202" i="63"/>
  <c r="HD202" i="63"/>
  <c r="HC202" i="63"/>
  <c r="HB202" i="63"/>
  <c r="HA202" i="63"/>
  <c r="GZ202" i="63"/>
  <c r="GY202" i="63"/>
  <c r="GX202" i="63"/>
  <c r="GW202" i="63"/>
  <c r="GV202" i="63"/>
  <c r="GU202" i="63"/>
  <c r="GT202" i="63"/>
  <c r="GS202" i="63"/>
  <c r="GR202" i="63"/>
  <c r="GQ202" i="63"/>
  <c r="GP202" i="63"/>
  <c r="GO202" i="63"/>
  <c r="GN202" i="63"/>
  <c r="GM202" i="63"/>
  <c r="GL202" i="63"/>
  <c r="GK202" i="63"/>
  <c r="GJ202" i="63"/>
  <c r="GI202" i="63"/>
  <c r="GH202" i="63"/>
  <c r="GG202" i="63"/>
  <c r="GF202" i="63"/>
  <c r="GE202" i="63"/>
  <c r="GD202" i="63"/>
  <c r="GC202" i="63"/>
  <c r="GB202" i="63"/>
  <c r="GA202" i="63"/>
  <c r="FZ202" i="63"/>
  <c r="FY202" i="63"/>
  <c r="FX202" i="63"/>
  <c r="FW202" i="63"/>
  <c r="FV202" i="63"/>
  <c r="FU202" i="63"/>
  <c r="FT202" i="63"/>
  <c r="FS202" i="63"/>
  <c r="FR202" i="63"/>
  <c r="FQ202" i="63"/>
  <c r="FP202" i="63"/>
  <c r="FO202" i="63"/>
  <c r="FN202" i="63"/>
  <c r="FM202" i="63"/>
  <c r="FL202" i="63"/>
  <c r="FK202" i="63"/>
  <c r="FJ202" i="63"/>
  <c r="FI202" i="63"/>
  <c r="FH202" i="63"/>
  <c r="FG202" i="63"/>
  <c r="FF202" i="63"/>
  <c r="FE202" i="63"/>
  <c r="FD202" i="63"/>
  <c r="FC202" i="63"/>
  <c r="FB202" i="63"/>
  <c r="FA202" i="63"/>
  <c r="EZ202" i="63"/>
  <c r="EY202" i="63"/>
  <c r="EX202" i="63"/>
  <c r="EW202" i="63"/>
  <c r="EV202" i="63"/>
  <c r="EU202" i="63"/>
  <c r="ET202" i="63"/>
  <c r="ES202" i="63"/>
  <c r="ER202" i="63"/>
  <c r="EQ202" i="63"/>
  <c r="EP202" i="63"/>
  <c r="EO202" i="63"/>
  <c r="EN202" i="63"/>
  <c r="EM202" i="63"/>
  <c r="EL202" i="63"/>
  <c r="EK202" i="63"/>
  <c r="EJ202" i="63"/>
  <c r="EI202" i="63"/>
  <c r="EH202" i="63"/>
  <c r="EG202" i="63"/>
  <c r="EF202" i="63"/>
  <c r="EE202" i="63"/>
  <c r="ED202" i="63"/>
  <c r="EC202" i="63"/>
  <c r="EB202" i="63"/>
  <c r="EA202" i="63"/>
  <c r="DZ202" i="63"/>
  <c r="DY202" i="63"/>
  <c r="DX202" i="63"/>
  <c r="DW202" i="63"/>
  <c r="DV202" i="63"/>
  <c r="DU202" i="63"/>
  <c r="DT202" i="63"/>
  <c r="DS202" i="63"/>
  <c r="DR202" i="63"/>
  <c r="DQ202" i="63"/>
  <c r="DP202" i="63"/>
  <c r="DO202" i="63"/>
  <c r="DN202" i="63"/>
  <c r="DM202" i="63"/>
  <c r="DL202" i="63"/>
  <c r="DK202" i="63"/>
  <c r="DJ202" i="63"/>
  <c r="DI202" i="63"/>
  <c r="DH202" i="63"/>
  <c r="DG202" i="63"/>
  <c r="DF202" i="63"/>
  <c r="DE202" i="63"/>
  <c r="DD202" i="63"/>
  <c r="DC202" i="63"/>
  <c r="DB202" i="63"/>
  <c r="DA202" i="63"/>
  <c r="CZ202" i="63"/>
  <c r="CY202" i="63"/>
  <c r="CX202" i="63"/>
  <c r="CW202" i="63"/>
  <c r="CV202" i="63"/>
  <c r="CU202" i="63"/>
  <c r="CT202" i="63"/>
  <c r="CS202" i="63"/>
  <c r="CR202" i="63"/>
  <c r="CQ202" i="63"/>
  <c r="CP202" i="63"/>
  <c r="CO202" i="63"/>
  <c r="CN202" i="63"/>
  <c r="CM202" i="63"/>
  <c r="CL202" i="63"/>
  <c r="CK202" i="63"/>
  <c r="CJ202" i="63"/>
  <c r="CI202" i="63"/>
  <c r="CH202" i="63"/>
  <c r="CG202" i="63"/>
  <c r="CF202" i="63"/>
  <c r="CE202" i="63"/>
  <c r="CD202" i="63"/>
  <c r="CC202" i="63"/>
  <c r="CB202" i="63"/>
  <c r="CA202" i="63"/>
  <c r="BZ202" i="63"/>
  <c r="BY202" i="63"/>
  <c r="BX202" i="63"/>
  <c r="BW202" i="63"/>
  <c r="BV202" i="63"/>
  <c r="BU202" i="63"/>
  <c r="BT202" i="63"/>
  <c r="BS202" i="63"/>
  <c r="BR202" i="63"/>
  <c r="BQ202" i="63"/>
  <c r="BP202" i="63"/>
  <c r="BO202" i="63"/>
  <c r="BN202" i="63"/>
  <c r="BM202" i="63"/>
  <c r="BL202" i="63"/>
  <c r="BK202" i="63"/>
  <c r="BJ202" i="63"/>
  <c r="BI202" i="63"/>
  <c r="BH202" i="63"/>
  <c r="BG202" i="63"/>
  <c r="BF202" i="63"/>
  <c r="BE202" i="63"/>
  <c r="BD202" i="63"/>
  <c r="BC202" i="63"/>
  <c r="BB202" i="63"/>
  <c r="BA202" i="63"/>
  <c r="AZ202" i="63"/>
  <c r="AY202" i="63"/>
  <c r="AX202" i="63"/>
  <c r="AW202" i="63"/>
  <c r="AV202" i="63"/>
  <c r="AU202" i="63"/>
  <c r="AT202" i="63"/>
  <c r="AS202" i="63"/>
  <c r="AR202" i="63"/>
  <c r="AQ202" i="63"/>
  <c r="AP202" i="63"/>
  <c r="AO202" i="63"/>
  <c r="AN202" i="63"/>
  <c r="AM202" i="63"/>
  <c r="AL202" i="63"/>
  <c r="AK202" i="63"/>
  <c r="AJ202" i="63"/>
  <c r="AI202" i="63"/>
  <c r="AH202" i="63"/>
  <c r="AG202" i="63"/>
  <c r="AF202" i="63"/>
  <c r="AE202" i="63"/>
  <c r="AD202" i="63"/>
  <c r="AC202" i="63"/>
  <c r="AB202" i="63"/>
  <c r="AA202" i="63"/>
  <c r="Z202" i="63"/>
  <c r="Y202" i="63"/>
  <c r="X202" i="63"/>
  <c r="W202" i="63"/>
  <c r="V202" i="63"/>
  <c r="U202" i="63"/>
  <c r="T202" i="63"/>
  <c r="S202" i="63"/>
  <c r="R202" i="63"/>
  <c r="Q202" i="63"/>
  <c r="P202" i="63"/>
  <c r="O202" i="63"/>
  <c r="N202" i="63"/>
  <c r="M202" i="63"/>
  <c r="L202" i="63"/>
  <c r="K202" i="63"/>
  <c r="J202" i="63"/>
  <c r="I202" i="63"/>
  <c r="H202" i="63"/>
  <c r="G202" i="63"/>
  <c r="F202" i="63"/>
  <c r="E202" i="63"/>
  <c r="D202" i="63"/>
  <c r="HK170" i="63"/>
  <c r="HO169" i="63"/>
  <c r="HN169" i="63"/>
  <c r="GO168" i="63"/>
  <c r="HI167" i="63"/>
  <c r="HH167" i="63"/>
  <c r="HR165" i="63"/>
  <c r="GN165" i="63"/>
  <c r="GM165" i="63"/>
  <c r="HW162" i="63"/>
  <c r="HV162" i="63"/>
  <c r="HU162" i="63"/>
  <c r="HT162" i="63"/>
  <c r="HS162" i="63"/>
  <c r="HR162" i="63"/>
  <c r="HQ162" i="63"/>
  <c r="HP162" i="63"/>
  <c r="HO162" i="63"/>
  <c r="HN162" i="63"/>
  <c r="HM162" i="63"/>
  <c r="HL162" i="63"/>
  <c r="HK162" i="63"/>
  <c r="HJ162" i="63"/>
  <c r="HP174" i="63" s="1"/>
  <c r="HI162" i="63"/>
  <c r="HH162" i="63"/>
  <c r="HG162" i="63"/>
  <c r="HM174" i="63" s="1"/>
  <c r="HP186" i="63" s="1"/>
  <c r="HF162" i="63"/>
  <c r="HE162" i="63"/>
  <c r="HD162" i="63"/>
  <c r="HC162" i="63"/>
  <c r="HB162" i="63"/>
  <c r="HA162" i="63"/>
  <c r="GZ162" i="63"/>
  <c r="GY162" i="63"/>
  <c r="GX162" i="63"/>
  <c r="GW162" i="63"/>
  <c r="GV162" i="63"/>
  <c r="GU162" i="63"/>
  <c r="GT162" i="63"/>
  <c r="GZ174" i="63" s="1"/>
  <c r="GS162" i="63"/>
  <c r="GR162" i="63"/>
  <c r="GQ162" i="63"/>
  <c r="GW174" i="63" s="1"/>
  <c r="GP162" i="63"/>
  <c r="GO162" i="63"/>
  <c r="GN162" i="63"/>
  <c r="GM162" i="63"/>
  <c r="GL162" i="63"/>
  <c r="GK162" i="63"/>
  <c r="GJ162" i="63"/>
  <c r="GI162" i="63"/>
  <c r="GH162" i="63"/>
  <c r="GG162" i="63"/>
  <c r="GF162" i="63"/>
  <c r="GE162" i="63"/>
  <c r="GD162" i="63"/>
  <c r="GJ174" i="63" s="1"/>
  <c r="GC162" i="63"/>
  <c r="GB162" i="63"/>
  <c r="GA162" i="63"/>
  <c r="GG174" i="63" s="1"/>
  <c r="FZ162" i="63"/>
  <c r="FY162" i="63"/>
  <c r="FX162" i="63"/>
  <c r="FW162" i="63"/>
  <c r="FV162" i="63"/>
  <c r="FU162" i="63"/>
  <c r="FT162" i="63"/>
  <c r="FS162" i="63"/>
  <c r="FR162" i="63"/>
  <c r="FQ162" i="63"/>
  <c r="FP162" i="63"/>
  <c r="FO162" i="63"/>
  <c r="FN162" i="63"/>
  <c r="FM162" i="63"/>
  <c r="FL162" i="63"/>
  <c r="FK162" i="63"/>
  <c r="FJ162" i="63"/>
  <c r="FI162" i="63"/>
  <c r="FH162" i="63"/>
  <c r="FG162" i="63"/>
  <c r="FF162" i="63"/>
  <c r="FE162" i="63"/>
  <c r="FD162" i="63"/>
  <c r="FC162" i="63"/>
  <c r="FB162" i="63"/>
  <c r="FA162" i="63"/>
  <c r="EZ162" i="63"/>
  <c r="EY162" i="63"/>
  <c r="EX162" i="63"/>
  <c r="EW162" i="63"/>
  <c r="EV162" i="63"/>
  <c r="EU162" i="63"/>
  <c r="ET162" i="63"/>
  <c r="ES162" i="63"/>
  <c r="ER162" i="63"/>
  <c r="EQ162" i="63"/>
  <c r="EP162" i="63"/>
  <c r="EO162" i="63"/>
  <c r="EN162" i="63"/>
  <c r="EM162" i="63"/>
  <c r="EL162" i="63"/>
  <c r="EK162" i="63"/>
  <c r="EJ162" i="63"/>
  <c r="EI162" i="63"/>
  <c r="EH162" i="63"/>
  <c r="EG162" i="63"/>
  <c r="EF162" i="63"/>
  <c r="EE162" i="63"/>
  <c r="ED162" i="63"/>
  <c r="EC162" i="63"/>
  <c r="EB162" i="63"/>
  <c r="EA162" i="63"/>
  <c r="DZ162" i="63"/>
  <c r="DY162" i="63"/>
  <c r="DX162" i="63"/>
  <c r="DW162" i="63"/>
  <c r="DV162" i="63"/>
  <c r="DU162" i="63"/>
  <c r="DT162" i="63"/>
  <c r="DS162" i="63"/>
  <c r="DR162" i="63"/>
  <c r="DQ162" i="63"/>
  <c r="DP162" i="63"/>
  <c r="DO162" i="63"/>
  <c r="DN162" i="63"/>
  <c r="DM162" i="63"/>
  <c r="DL162" i="63"/>
  <c r="DK162" i="63"/>
  <c r="DJ162" i="63"/>
  <c r="DI162" i="63"/>
  <c r="DH162" i="63"/>
  <c r="DG162" i="63"/>
  <c r="DF162" i="63"/>
  <c r="DE162" i="63"/>
  <c r="DD162" i="63"/>
  <c r="DC162" i="63"/>
  <c r="DB162" i="63"/>
  <c r="DA162" i="63"/>
  <c r="CZ162" i="63"/>
  <c r="CY162" i="63"/>
  <c r="CX162" i="63"/>
  <c r="CW162" i="63"/>
  <c r="CV162" i="63"/>
  <c r="CU162" i="63"/>
  <c r="CT162" i="63"/>
  <c r="CS162" i="63"/>
  <c r="CR162" i="63"/>
  <c r="CQ162" i="63"/>
  <c r="CP162" i="63"/>
  <c r="CO162" i="63"/>
  <c r="CN162" i="63"/>
  <c r="CM162" i="63"/>
  <c r="CL162" i="63"/>
  <c r="CK162" i="63"/>
  <c r="CJ162" i="63"/>
  <c r="CI162" i="63"/>
  <c r="CH162" i="63"/>
  <c r="CG162" i="63"/>
  <c r="CF162" i="63"/>
  <c r="CE162" i="63"/>
  <c r="CD162" i="63"/>
  <c r="CC162" i="63"/>
  <c r="CB162" i="63"/>
  <c r="CA162" i="63"/>
  <c r="BZ162" i="63"/>
  <c r="BY162" i="63"/>
  <c r="BX162" i="63"/>
  <c r="BW162" i="63"/>
  <c r="BV162" i="63"/>
  <c r="BU162" i="63"/>
  <c r="BT162" i="63"/>
  <c r="BS162" i="63"/>
  <c r="BR162" i="63"/>
  <c r="BQ162" i="63"/>
  <c r="BP162" i="63"/>
  <c r="BO162" i="63"/>
  <c r="BN162" i="63"/>
  <c r="BM162" i="63"/>
  <c r="BL162" i="63"/>
  <c r="BK162" i="63"/>
  <c r="BJ162" i="63"/>
  <c r="BI162" i="63"/>
  <c r="BH162" i="63"/>
  <c r="BG162" i="63"/>
  <c r="BF162" i="63"/>
  <c r="BE162" i="63"/>
  <c r="BD162" i="63"/>
  <c r="BC162" i="63"/>
  <c r="BB162" i="63"/>
  <c r="BA162" i="63"/>
  <c r="AZ162" i="63"/>
  <c r="AY162" i="63"/>
  <c r="AX162" i="63"/>
  <c r="AW162" i="63"/>
  <c r="AV162" i="63"/>
  <c r="AU162" i="63"/>
  <c r="AT162" i="63"/>
  <c r="AS162" i="63"/>
  <c r="AR162" i="63"/>
  <c r="AQ162" i="63"/>
  <c r="AP162" i="63"/>
  <c r="AO162" i="63"/>
  <c r="AN162" i="63"/>
  <c r="AM162" i="63"/>
  <c r="AL162" i="63"/>
  <c r="AK162" i="63"/>
  <c r="AJ162" i="63"/>
  <c r="AI162" i="63"/>
  <c r="AH162" i="63"/>
  <c r="AG162" i="63"/>
  <c r="AF162" i="63"/>
  <c r="AE162" i="63"/>
  <c r="AD162" i="63"/>
  <c r="AC162" i="63"/>
  <c r="AB162" i="63"/>
  <c r="AA162" i="63"/>
  <c r="Z162" i="63"/>
  <c r="Y162" i="63"/>
  <c r="X162" i="63"/>
  <c r="W162" i="63"/>
  <c r="V162" i="63"/>
  <c r="U162" i="63"/>
  <c r="T162" i="63"/>
  <c r="S162" i="63"/>
  <c r="R162" i="63"/>
  <c r="Q162" i="63"/>
  <c r="P162" i="63"/>
  <c r="O162" i="63"/>
  <c r="N162" i="63"/>
  <c r="M162" i="63"/>
  <c r="L162" i="63"/>
  <c r="K162" i="63"/>
  <c r="J162" i="63"/>
  <c r="I162" i="63"/>
  <c r="H162" i="63"/>
  <c r="G162" i="63"/>
  <c r="F162" i="63"/>
  <c r="E162" i="63"/>
  <c r="D162" i="63"/>
  <c r="HW161" i="63"/>
  <c r="HV161" i="63"/>
  <c r="HU161" i="63"/>
  <c r="HW173" i="63" s="1"/>
  <c r="HT161" i="63"/>
  <c r="HS161" i="63"/>
  <c r="HR161" i="63"/>
  <c r="HQ161" i="63"/>
  <c r="HP161" i="63"/>
  <c r="HO161" i="63"/>
  <c r="HN161" i="63"/>
  <c r="HT173" i="63" s="1"/>
  <c r="HQ185" i="63" s="1"/>
  <c r="HM161" i="63"/>
  <c r="HL161" i="63"/>
  <c r="HK161" i="63"/>
  <c r="HQ173" i="63" s="1"/>
  <c r="HJ161" i="63"/>
  <c r="HI161" i="63"/>
  <c r="HH161" i="63"/>
  <c r="HG161" i="63"/>
  <c r="HF161" i="63"/>
  <c r="HE161" i="63"/>
  <c r="HD161" i="63"/>
  <c r="HC161" i="63"/>
  <c r="HB161" i="63"/>
  <c r="HA161" i="63"/>
  <c r="GZ161" i="63"/>
  <c r="GY161" i="63"/>
  <c r="GX161" i="63"/>
  <c r="HD173" i="63" s="1"/>
  <c r="GW161" i="63"/>
  <c r="GV161" i="63"/>
  <c r="GU161" i="63"/>
  <c r="HA173" i="63" s="1"/>
  <c r="GT161" i="63"/>
  <c r="GS161" i="63"/>
  <c r="GR161" i="63"/>
  <c r="GQ161" i="63"/>
  <c r="GP161" i="63"/>
  <c r="GO161" i="63"/>
  <c r="GN161" i="63"/>
  <c r="GM161" i="63"/>
  <c r="GL161" i="63"/>
  <c r="GK161" i="63"/>
  <c r="GJ161" i="63"/>
  <c r="GI161" i="63"/>
  <c r="GH161" i="63"/>
  <c r="GN173" i="63" s="1"/>
  <c r="GG161" i="63"/>
  <c r="GF161" i="63"/>
  <c r="GE161" i="63"/>
  <c r="GK173" i="63" s="1"/>
  <c r="HL185" i="63" s="1"/>
  <c r="GD161" i="63"/>
  <c r="GC161" i="63"/>
  <c r="GB161" i="63"/>
  <c r="GA161" i="63"/>
  <c r="FZ161" i="63"/>
  <c r="FY161" i="63"/>
  <c r="FX161" i="63"/>
  <c r="FW161" i="63"/>
  <c r="FV161" i="63"/>
  <c r="FU161" i="63"/>
  <c r="FT161" i="63"/>
  <c r="FS161" i="63"/>
  <c r="FR161" i="63"/>
  <c r="FX173" i="63" s="1"/>
  <c r="FQ161" i="63"/>
  <c r="FP161" i="63"/>
  <c r="FO161" i="63"/>
  <c r="FN161" i="63"/>
  <c r="FM161" i="63"/>
  <c r="FL161" i="63"/>
  <c r="FK161" i="63"/>
  <c r="FJ161" i="63"/>
  <c r="FI161" i="63"/>
  <c r="FH161" i="63"/>
  <c r="FG161" i="63"/>
  <c r="FF161" i="63"/>
  <c r="FE161" i="63"/>
  <c r="FD161" i="63"/>
  <c r="FC161" i="63"/>
  <c r="FB161" i="63"/>
  <c r="FA161" i="63"/>
  <c r="EZ161" i="63"/>
  <c r="EY161" i="63"/>
  <c r="EX161" i="63"/>
  <c r="EW161" i="63"/>
  <c r="EV161" i="63"/>
  <c r="EU161" i="63"/>
  <c r="ET161" i="63"/>
  <c r="ES161" i="63"/>
  <c r="ER161" i="63"/>
  <c r="EQ161" i="63"/>
  <c r="EP161" i="63"/>
  <c r="EO161" i="63"/>
  <c r="EN161" i="63"/>
  <c r="EM161" i="63"/>
  <c r="EL161" i="63"/>
  <c r="EK161" i="63"/>
  <c r="EJ161" i="63"/>
  <c r="EI161" i="63"/>
  <c r="EH161" i="63"/>
  <c r="EG161" i="63"/>
  <c r="EF161" i="63"/>
  <c r="EE161" i="63"/>
  <c r="ED161" i="63"/>
  <c r="EC161" i="63"/>
  <c r="EB161" i="63"/>
  <c r="EA161" i="63"/>
  <c r="DZ161" i="63"/>
  <c r="DY161" i="63"/>
  <c r="DX161" i="63"/>
  <c r="DW161" i="63"/>
  <c r="DV161" i="63"/>
  <c r="DU161" i="63"/>
  <c r="DT161" i="63"/>
  <c r="DS161" i="63"/>
  <c r="DR161" i="63"/>
  <c r="DQ161" i="63"/>
  <c r="DP161" i="63"/>
  <c r="DO161" i="63"/>
  <c r="DN161" i="63"/>
  <c r="DM161" i="63"/>
  <c r="DL161" i="63"/>
  <c r="DK161" i="63"/>
  <c r="DJ161" i="63"/>
  <c r="DI161" i="63"/>
  <c r="DH161" i="63"/>
  <c r="DG161" i="63"/>
  <c r="DF161" i="63"/>
  <c r="DE161" i="63"/>
  <c r="DD161" i="63"/>
  <c r="DC161" i="63"/>
  <c r="DB161" i="63"/>
  <c r="DA161" i="63"/>
  <c r="CZ161" i="63"/>
  <c r="CY161" i="63"/>
  <c r="CX161" i="63"/>
  <c r="CW161" i="63"/>
  <c r="CV161" i="63"/>
  <c r="CU161" i="63"/>
  <c r="CT161" i="63"/>
  <c r="CS161" i="63"/>
  <c r="CR161" i="63"/>
  <c r="CQ161" i="63"/>
  <c r="CP161" i="63"/>
  <c r="CO161" i="63"/>
  <c r="CN161" i="63"/>
  <c r="CM161" i="63"/>
  <c r="CL161" i="63"/>
  <c r="CK161" i="63"/>
  <c r="CJ161" i="63"/>
  <c r="CI161" i="63"/>
  <c r="CH161" i="63"/>
  <c r="CG161" i="63"/>
  <c r="CF161" i="63"/>
  <c r="CE161" i="63"/>
  <c r="CD161" i="63"/>
  <c r="CC161" i="63"/>
  <c r="CB161" i="63"/>
  <c r="CA161" i="63"/>
  <c r="BZ161" i="63"/>
  <c r="BY161" i="63"/>
  <c r="BX161" i="63"/>
  <c r="BW161" i="63"/>
  <c r="BV161" i="63"/>
  <c r="BU161" i="63"/>
  <c r="BT161" i="63"/>
  <c r="BS161" i="63"/>
  <c r="BR161" i="63"/>
  <c r="BQ161" i="63"/>
  <c r="BP161" i="63"/>
  <c r="BO161" i="63"/>
  <c r="BN161" i="63"/>
  <c r="BM161" i="63"/>
  <c r="BL161" i="63"/>
  <c r="BK161" i="63"/>
  <c r="BJ161" i="63"/>
  <c r="BI161" i="63"/>
  <c r="BH161" i="63"/>
  <c r="BG161" i="63"/>
  <c r="BF161" i="63"/>
  <c r="BE161" i="63"/>
  <c r="BD161" i="63"/>
  <c r="BC161" i="63"/>
  <c r="BB161" i="63"/>
  <c r="BA161" i="63"/>
  <c r="AZ161" i="63"/>
  <c r="AY161" i="63"/>
  <c r="AX161" i="63"/>
  <c r="AW161" i="63"/>
  <c r="AV161" i="63"/>
  <c r="AU161" i="63"/>
  <c r="AT161" i="63"/>
  <c r="AS161" i="63"/>
  <c r="AR161" i="63"/>
  <c r="AQ161" i="63"/>
  <c r="AP161" i="63"/>
  <c r="AO161" i="63"/>
  <c r="AN161" i="63"/>
  <c r="AM161" i="63"/>
  <c r="AL161" i="63"/>
  <c r="AK161" i="63"/>
  <c r="AJ161" i="63"/>
  <c r="AI161" i="63"/>
  <c r="AH161" i="63"/>
  <c r="AG161" i="63"/>
  <c r="AF161" i="63"/>
  <c r="AE161" i="63"/>
  <c r="AD161" i="63"/>
  <c r="AC161" i="63"/>
  <c r="AB161" i="63"/>
  <c r="AA161" i="63"/>
  <c r="Z161" i="63"/>
  <c r="Y161" i="63"/>
  <c r="X161" i="63"/>
  <c r="W161" i="63"/>
  <c r="V161" i="63"/>
  <c r="U161" i="63"/>
  <c r="T161" i="63"/>
  <c r="S161" i="63"/>
  <c r="R161" i="63"/>
  <c r="Q161" i="63"/>
  <c r="P161" i="63"/>
  <c r="O161" i="63"/>
  <c r="N161" i="63"/>
  <c r="M161" i="63"/>
  <c r="L161" i="63"/>
  <c r="K161" i="63"/>
  <c r="J161" i="63"/>
  <c r="I161" i="63"/>
  <c r="H161" i="63"/>
  <c r="G161" i="63"/>
  <c r="F161" i="63"/>
  <c r="E161" i="63"/>
  <c r="D161" i="63"/>
  <c r="HW160" i="63"/>
  <c r="HV160" i="63"/>
  <c r="HU160" i="63"/>
  <c r="HT160" i="63"/>
  <c r="HS160" i="63"/>
  <c r="HR160" i="63"/>
  <c r="HQ160" i="63"/>
  <c r="HP160" i="63"/>
  <c r="HO160" i="63"/>
  <c r="HU172" i="63" s="1"/>
  <c r="HN160" i="63"/>
  <c r="HM160" i="63"/>
  <c r="HL160" i="63"/>
  <c r="HK160" i="63"/>
  <c r="HJ160" i="63"/>
  <c r="HI160" i="63"/>
  <c r="HH160" i="63"/>
  <c r="HG160" i="63"/>
  <c r="HF160" i="63"/>
  <c r="HE160" i="63"/>
  <c r="HD160" i="63"/>
  <c r="HC160" i="63"/>
  <c r="HB160" i="63"/>
  <c r="HH172" i="63" s="1"/>
  <c r="HA160" i="63"/>
  <c r="GZ160" i="63"/>
  <c r="GY160" i="63"/>
  <c r="HE172" i="63" s="1"/>
  <c r="GX160" i="63"/>
  <c r="GW160" i="63"/>
  <c r="GV160" i="63"/>
  <c r="GU160" i="63"/>
  <c r="GT160" i="63"/>
  <c r="GS160" i="63"/>
  <c r="GU172" i="63" s="1"/>
  <c r="GR160" i="63"/>
  <c r="GQ160" i="63"/>
  <c r="GP160" i="63"/>
  <c r="GO160" i="63"/>
  <c r="GN160" i="63"/>
  <c r="GM160" i="63"/>
  <c r="GL160" i="63"/>
  <c r="GR172" i="63" s="1"/>
  <c r="HM184" i="63" s="1"/>
  <c r="GK160" i="63"/>
  <c r="GJ160" i="63"/>
  <c r="GI160" i="63"/>
  <c r="GO172" i="63" s="1"/>
  <c r="GH160" i="63"/>
  <c r="GG160" i="63"/>
  <c r="GF160" i="63"/>
  <c r="GE160" i="63"/>
  <c r="GD160" i="63"/>
  <c r="GC160" i="63"/>
  <c r="GB160" i="63"/>
  <c r="GA160" i="63"/>
  <c r="FZ160" i="63"/>
  <c r="FY160" i="63"/>
  <c r="FX160" i="63"/>
  <c r="FW160" i="63"/>
  <c r="FV160" i="63"/>
  <c r="GB172" i="63" s="1"/>
  <c r="FU160" i="63"/>
  <c r="FT160" i="63"/>
  <c r="FS160" i="63"/>
  <c r="FY172" i="63" s="1"/>
  <c r="FR160" i="63"/>
  <c r="FQ160" i="63"/>
  <c r="FP160" i="63"/>
  <c r="FO160" i="63"/>
  <c r="FN160" i="63"/>
  <c r="FM160" i="63"/>
  <c r="FL160" i="63"/>
  <c r="FK160" i="63"/>
  <c r="FJ160" i="63"/>
  <c r="FI160" i="63"/>
  <c r="FH160" i="63"/>
  <c r="FG160" i="63"/>
  <c r="FF160" i="63"/>
  <c r="FE160" i="63"/>
  <c r="FD160" i="63"/>
  <c r="FC160" i="63"/>
  <c r="FB160" i="63"/>
  <c r="FA160" i="63"/>
  <c r="EZ160" i="63"/>
  <c r="EY160" i="63"/>
  <c r="EX160" i="63"/>
  <c r="EW160" i="63"/>
  <c r="EV160" i="63"/>
  <c r="EU160" i="63"/>
  <c r="ET160" i="63"/>
  <c r="ES160" i="63"/>
  <c r="ER160" i="63"/>
  <c r="EQ160" i="63"/>
  <c r="EP160" i="63"/>
  <c r="EO160" i="63"/>
  <c r="EN160" i="63"/>
  <c r="EM160" i="63"/>
  <c r="EL160" i="63"/>
  <c r="EK160" i="63"/>
  <c r="EJ160" i="63"/>
  <c r="EI160" i="63"/>
  <c r="EH160" i="63"/>
  <c r="EG160" i="63"/>
  <c r="EF160" i="63"/>
  <c r="EE160" i="63"/>
  <c r="ED160" i="63"/>
  <c r="EC160" i="63"/>
  <c r="EB160" i="63"/>
  <c r="EA160" i="63"/>
  <c r="DZ160" i="63"/>
  <c r="DY160" i="63"/>
  <c r="DX160" i="63"/>
  <c r="DW160" i="63"/>
  <c r="DV160" i="63"/>
  <c r="DU160" i="63"/>
  <c r="DT160" i="63"/>
  <c r="DS160" i="63"/>
  <c r="DR160" i="63"/>
  <c r="DQ160" i="63"/>
  <c r="DP160" i="63"/>
  <c r="DO160" i="63"/>
  <c r="DN160" i="63"/>
  <c r="DM160" i="63"/>
  <c r="DL160" i="63"/>
  <c r="DK160" i="63"/>
  <c r="DJ160" i="63"/>
  <c r="DI160" i="63"/>
  <c r="DH160" i="63"/>
  <c r="DG160" i="63"/>
  <c r="DF160" i="63"/>
  <c r="DE160" i="63"/>
  <c r="DD160" i="63"/>
  <c r="DC160" i="63"/>
  <c r="DB160" i="63"/>
  <c r="DA160" i="63"/>
  <c r="CZ160" i="63"/>
  <c r="CY160" i="63"/>
  <c r="CX160" i="63"/>
  <c r="CW160" i="63"/>
  <c r="CV160" i="63"/>
  <c r="CU160" i="63"/>
  <c r="CT160" i="63"/>
  <c r="CS160" i="63"/>
  <c r="CR160" i="63"/>
  <c r="CQ160" i="63"/>
  <c r="CP160" i="63"/>
  <c r="CO160" i="63"/>
  <c r="CN160" i="63"/>
  <c r="CM160" i="63"/>
  <c r="CL160" i="63"/>
  <c r="CK160" i="63"/>
  <c r="CJ160" i="63"/>
  <c r="CI160" i="63"/>
  <c r="CH160" i="63"/>
  <c r="CG160" i="63"/>
  <c r="CF160" i="63"/>
  <c r="CE160" i="63"/>
  <c r="CD160" i="63"/>
  <c r="CC160" i="63"/>
  <c r="CB160" i="63"/>
  <c r="CA160" i="63"/>
  <c r="BZ160" i="63"/>
  <c r="BY160" i="63"/>
  <c r="BX160" i="63"/>
  <c r="BW160" i="63"/>
  <c r="BV160" i="63"/>
  <c r="BU160" i="63"/>
  <c r="BT160" i="63"/>
  <c r="BS160" i="63"/>
  <c r="BR160" i="63"/>
  <c r="BQ160" i="63"/>
  <c r="BP160" i="63"/>
  <c r="BO160" i="63"/>
  <c r="BN160" i="63"/>
  <c r="BM160" i="63"/>
  <c r="BL160" i="63"/>
  <c r="BK160" i="63"/>
  <c r="BJ160" i="63"/>
  <c r="BI160" i="63"/>
  <c r="BH160" i="63"/>
  <c r="BG160" i="63"/>
  <c r="BF160" i="63"/>
  <c r="BE160" i="63"/>
  <c r="BD160" i="63"/>
  <c r="BC160" i="63"/>
  <c r="BB160" i="63"/>
  <c r="BA160" i="63"/>
  <c r="AZ160" i="63"/>
  <c r="AY160" i="63"/>
  <c r="AX160" i="63"/>
  <c r="AW160" i="63"/>
  <c r="AV160" i="63"/>
  <c r="AU160" i="63"/>
  <c r="AT160" i="63"/>
  <c r="AS160" i="63"/>
  <c r="AR160" i="63"/>
  <c r="AQ160" i="63"/>
  <c r="AP160" i="63"/>
  <c r="AO160" i="63"/>
  <c r="AN160" i="63"/>
  <c r="AM160" i="63"/>
  <c r="AL160" i="63"/>
  <c r="AK160" i="63"/>
  <c r="AJ160" i="63"/>
  <c r="AI160" i="63"/>
  <c r="AH160" i="63"/>
  <c r="AG160" i="63"/>
  <c r="AF160" i="63"/>
  <c r="AE160" i="63"/>
  <c r="AD160" i="63"/>
  <c r="AC160" i="63"/>
  <c r="AB160" i="63"/>
  <c r="AA160" i="63"/>
  <c r="Z160" i="63"/>
  <c r="Y160" i="63"/>
  <c r="X160" i="63"/>
  <c r="W160" i="63"/>
  <c r="V160" i="63"/>
  <c r="U160" i="63"/>
  <c r="T160" i="63"/>
  <c r="S160" i="63"/>
  <c r="R160" i="63"/>
  <c r="Q160" i="63"/>
  <c r="P160" i="63"/>
  <c r="O160" i="63"/>
  <c r="N160" i="63"/>
  <c r="M160" i="63"/>
  <c r="L160" i="63"/>
  <c r="K160" i="63"/>
  <c r="J160" i="63"/>
  <c r="I160" i="63"/>
  <c r="H160" i="63"/>
  <c r="G160" i="63"/>
  <c r="F160" i="63"/>
  <c r="E160" i="63"/>
  <c r="D160" i="63"/>
  <c r="HW159" i="63"/>
  <c r="HV159" i="63"/>
  <c r="HU159" i="63"/>
  <c r="HT159" i="63"/>
  <c r="HS159" i="63"/>
  <c r="HR159" i="63"/>
  <c r="HQ159" i="63"/>
  <c r="HP159" i="63"/>
  <c r="HV171" i="63" s="1"/>
  <c r="HO159" i="63"/>
  <c r="HN159" i="63"/>
  <c r="HM159" i="63"/>
  <c r="HS171" i="63" s="1"/>
  <c r="HL159" i="63"/>
  <c r="HK159" i="63"/>
  <c r="HJ159" i="63"/>
  <c r="HI159" i="63"/>
  <c r="HH159" i="63"/>
  <c r="HG159" i="63"/>
  <c r="HF159" i="63"/>
  <c r="HL171" i="63" s="1"/>
  <c r="HE159" i="63"/>
  <c r="HD159" i="63"/>
  <c r="HC159" i="63"/>
  <c r="HI171" i="63" s="1"/>
  <c r="HB159" i="63"/>
  <c r="HA159" i="63"/>
  <c r="GZ159" i="63"/>
  <c r="HF171" i="63" s="1"/>
  <c r="HO183" i="63" s="1"/>
  <c r="GY159" i="63"/>
  <c r="GX159" i="63"/>
  <c r="GW159" i="63"/>
  <c r="HC171" i="63" s="1"/>
  <c r="GV159" i="63"/>
  <c r="GU159" i="63"/>
  <c r="GT159" i="63"/>
  <c r="GS159" i="63"/>
  <c r="GR159" i="63"/>
  <c r="GQ159" i="63"/>
  <c r="GP159" i="63"/>
  <c r="GV171" i="63" s="1"/>
  <c r="GO159" i="63"/>
  <c r="GN159" i="63"/>
  <c r="GM159" i="63"/>
  <c r="GS171" i="63" s="1"/>
  <c r="GL159" i="63"/>
  <c r="GK159" i="63"/>
  <c r="GJ159" i="63"/>
  <c r="GI159" i="63"/>
  <c r="GH159" i="63"/>
  <c r="GG159" i="63"/>
  <c r="GM171" i="63" s="1"/>
  <c r="GF159" i="63"/>
  <c r="GE159" i="63"/>
  <c r="GD159" i="63"/>
  <c r="GC159" i="63"/>
  <c r="GB159" i="63"/>
  <c r="GA159" i="63"/>
  <c r="FZ159" i="63"/>
  <c r="GF171" i="63" s="1"/>
  <c r="FY159" i="63"/>
  <c r="FX159" i="63"/>
  <c r="FW159" i="63"/>
  <c r="GC171" i="63" s="1"/>
  <c r="FV159" i="63"/>
  <c r="FU159" i="63"/>
  <c r="FT159" i="63"/>
  <c r="FZ171" i="63" s="1"/>
  <c r="FS159" i="63"/>
  <c r="FR159" i="63"/>
  <c r="FQ159" i="63"/>
  <c r="FW171" i="63" s="1"/>
  <c r="HJ183" i="63" s="1"/>
  <c r="FP159" i="63"/>
  <c r="FO159" i="63"/>
  <c r="FN159" i="63"/>
  <c r="FM159" i="63"/>
  <c r="FL159" i="63"/>
  <c r="FK159" i="63"/>
  <c r="FJ159" i="63"/>
  <c r="FI159" i="63"/>
  <c r="FH159" i="63"/>
  <c r="FG159" i="63"/>
  <c r="FF159" i="63"/>
  <c r="FE159" i="63"/>
  <c r="FD159" i="63"/>
  <c r="FC159" i="63"/>
  <c r="FB159" i="63"/>
  <c r="FA159" i="63"/>
  <c r="EZ159" i="63"/>
  <c r="EY159" i="63"/>
  <c r="EX159" i="63"/>
  <c r="EW159" i="63"/>
  <c r="EV159" i="63"/>
  <c r="EU159" i="63"/>
  <c r="ET159" i="63"/>
  <c r="ES159" i="63"/>
  <c r="ER159" i="63"/>
  <c r="EQ159" i="63"/>
  <c r="EP159" i="63"/>
  <c r="EO159" i="63"/>
  <c r="EN159" i="63"/>
  <c r="EM159" i="63"/>
  <c r="EL159" i="63"/>
  <c r="EK159" i="63"/>
  <c r="EJ159" i="63"/>
  <c r="EI159" i="63"/>
  <c r="EH159" i="63"/>
  <c r="EG159" i="63"/>
  <c r="EF159" i="63"/>
  <c r="EE159" i="63"/>
  <c r="ED159" i="63"/>
  <c r="EC159" i="63"/>
  <c r="EB159" i="63"/>
  <c r="EA159" i="63"/>
  <c r="DZ159" i="63"/>
  <c r="DY159" i="63"/>
  <c r="DX159" i="63"/>
  <c r="DW159" i="63"/>
  <c r="DV159" i="63"/>
  <c r="DU159" i="63"/>
  <c r="DT159" i="63"/>
  <c r="DS159" i="63"/>
  <c r="DR159" i="63"/>
  <c r="DQ159" i="63"/>
  <c r="DP159" i="63"/>
  <c r="DO159" i="63"/>
  <c r="DN159" i="63"/>
  <c r="DM159" i="63"/>
  <c r="DL159" i="63"/>
  <c r="DK159" i="63"/>
  <c r="DJ159" i="63"/>
  <c r="DI159" i="63"/>
  <c r="DH159" i="63"/>
  <c r="DG159" i="63"/>
  <c r="DF159" i="63"/>
  <c r="DE159" i="63"/>
  <c r="DD159" i="63"/>
  <c r="DC159" i="63"/>
  <c r="DB159" i="63"/>
  <c r="DA159" i="63"/>
  <c r="CZ159" i="63"/>
  <c r="CY159" i="63"/>
  <c r="CX159" i="63"/>
  <c r="CW159" i="63"/>
  <c r="CV159" i="63"/>
  <c r="CU159" i="63"/>
  <c r="CT159" i="63"/>
  <c r="CS159" i="63"/>
  <c r="CR159" i="63"/>
  <c r="CQ159" i="63"/>
  <c r="CP159" i="63"/>
  <c r="CO159" i="63"/>
  <c r="CN159" i="63"/>
  <c r="CM159" i="63"/>
  <c r="CL159" i="63"/>
  <c r="CK159" i="63"/>
  <c r="CJ159" i="63"/>
  <c r="CI159" i="63"/>
  <c r="CH159" i="63"/>
  <c r="CG159" i="63"/>
  <c r="CF159" i="63"/>
  <c r="CE159" i="63"/>
  <c r="CD159" i="63"/>
  <c r="CC159" i="63"/>
  <c r="CB159" i="63"/>
  <c r="CA159" i="63"/>
  <c r="BZ159" i="63"/>
  <c r="BY159" i="63"/>
  <c r="BX159" i="63"/>
  <c r="BW159" i="63"/>
  <c r="BV159" i="63"/>
  <c r="BU159" i="63"/>
  <c r="BT159" i="63"/>
  <c r="BS159" i="63"/>
  <c r="BR159" i="63"/>
  <c r="BQ159" i="63"/>
  <c r="BP159" i="63"/>
  <c r="BO159" i="63"/>
  <c r="BN159" i="63"/>
  <c r="BM159" i="63"/>
  <c r="BL159" i="63"/>
  <c r="BK159" i="63"/>
  <c r="BJ159" i="63"/>
  <c r="BI159" i="63"/>
  <c r="BH159" i="63"/>
  <c r="BG159" i="63"/>
  <c r="BF159" i="63"/>
  <c r="BE159" i="63"/>
  <c r="BD159" i="63"/>
  <c r="BC159" i="63"/>
  <c r="BB159" i="63"/>
  <c r="BA159" i="63"/>
  <c r="AZ159" i="63"/>
  <c r="AY159" i="63"/>
  <c r="AX159" i="63"/>
  <c r="AW159" i="63"/>
  <c r="AV159" i="63"/>
  <c r="AU159" i="63"/>
  <c r="AT159" i="63"/>
  <c r="AS159" i="63"/>
  <c r="AR159" i="63"/>
  <c r="AQ159" i="63"/>
  <c r="AP159" i="63"/>
  <c r="AO159" i="63"/>
  <c r="AN159" i="63"/>
  <c r="AM159" i="63"/>
  <c r="AL159" i="63"/>
  <c r="AK159" i="63"/>
  <c r="AJ159" i="63"/>
  <c r="AI159" i="63"/>
  <c r="AH159" i="63"/>
  <c r="AG159" i="63"/>
  <c r="AF159" i="63"/>
  <c r="AE159" i="63"/>
  <c r="AD159" i="63"/>
  <c r="AC159" i="63"/>
  <c r="AB159" i="63"/>
  <c r="AA159" i="63"/>
  <c r="Z159" i="63"/>
  <c r="Y159" i="63"/>
  <c r="X159" i="63"/>
  <c r="W159" i="63"/>
  <c r="V159" i="63"/>
  <c r="U159" i="63"/>
  <c r="T159" i="63"/>
  <c r="S159" i="63"/>
  <c r="R159" i="63"/>
  <c r="Q159" i="63"/>
  <c r="P159" i="63"/>
  <c r="O159" i="63"/>
  <c r="N159" i="63"/>
  <c r="M159" i="63"/>
  <c r="L159" i="63"/>
  <c r="K159" i="63"/>
  <c r="J159" i="63"/>
  <c r="I159" i="63"/>
  <c r="H159" i="63"/>
  <c r="G159" i="63"/>
  <c r="F159" i="63"/>
  <c r="E159" i="63"/>
  <c r="D159" i="63"/>
  <c r="HW158" i="63"/>
  <c r="HV158" i="63"/>
  <c r="HU158" i="63"/>
  <c r="HT158" i="63"/>
  <c r="HS158" i="63"/>
  <c r="HR158" i="63"/>
  <c r="HQ158" i="63"/>
  <c r="HW170" i="63" s="1"/>
  <c r="HP158" i="63"/>
  <c r="HO158" i="63"/>
  <c r="HN158" i="63"/>
  <c r="HM158" i="63"/>
  <c r="HL158" i="63"/>
  <c r="HK158" i="63"/>
  <c r="HJ158" i="63"/>
  <c r="HP170" i="63" s="1"/>
  <c r="HI158" i="63"/>
  <c r="HH158" i="63"/>
  <c r="HG158" i="63"/>
  <c r="HM170" i="63" s="1"/>
  <c r="HP182" i="63" s="1"/>
  <c r="HF158" i="63"/>
  <c r="HE158" i="63"/>
  <c r="HD158" i="63"/>
  <c r="HC158" i="63"/>
  <c r="HI170" i="63" s="1"/>
  <c r="HB158" i="63"/>
  <c r="HH170" i="63" s="1"/>
  <c r="HA158" i="63"/>
  <c r="HG170" i="63" s="1"/>
  <c r="GZ158" i="63"/>
  <c r="GY158" i="63"/>
  <c r="GX158" i="63"/>
  <c r="GW158" i="63"/>
  <c r="GV158" i="63"/>
  <c r="GU158" i="63"/>
  <c r="GT158" i="63"/>
  <c r="GZ170" i="63" s="1"/>
  <c r="GS158" i="63"/>
  <c r="GR158" i="63"/>
  <c r="GQ158" i="63"/>
  <c r="GW170" i="63" s="1"/>
  <c r="GP158" i="63"/>
  <c r="GO158" i="63"/>
  <c r="GU170" i="63" s="1"/>
  <c r="GN158" i="63"/>
  <c r="GT170" i="63" s="1"/>
  <c r="GM158" i="63"/>
  <c r="GS170" i="63" s="1"/>
  <c r="GL158" i="63"/>
  <c r="GR170" i="63" s="1"/>
  <c r="HM182" i="63" s="1"/>
  <c r="GK158" i="63"/>
  <c r="GQ170" i="63" s="1"/>
  <c r="GJ158" i="63"/>
  <c r="GI158" i="63"/>
  <c r="GH158" i="63"/>
  <c r="GG158" i="63"/>
  <c r="GF158" i="63"/>
  <c r="GE158" i="63"/>
  <c r="GD158" i="63"/>
  <c r="GJ170" i="63" s="1"/>
  <c r="GC158" i="63"/>
  <c r="GB158" i="63"/>
  <c r="GA158" i="63"/>
  <c r="GG170" i="63" s="1"/>
  <c r="FZ158" i="63"/>
  <c r="FY158" i="63"/>
  <c r="GE170" i="63" s="1"/>
  <c r="FX158" i="63"/>
  <c r="FW158" i="63"/>
  <c r="GC170" i="63" s="1"/>
  <c r="FV158" i="63"/>
  <c r="GB170" i="63" s="1"/>
  <c r="FU158" i="63"/>
  <c r="GA170" i="63" s="1"/>
  <c r="FT158" i="63"/>
  <c r="FS158" i="63"/>
  <c r="FR158" i="63"/>
  <c r="FQ158" i="63"/>
  <c r="FP158" i="63"/>
  <c r="FO158" i="63"/>
  <c r="FN158" i="63"/>
  <c r="FM158" i="63"/>
  <c r="FL158" i="63"/>
  <c r="FK158" i="63"/>
  <c r="FJ158" i="63"/>
  <c r="FI158" i="63"/>
  <c r="FH158" i="63"/>
  <c r="FG158" i="63"/>
  <c r="FF158" i="63"/>
  <c r="FE158" i="63"/>
  <c r="FD158" i="63"/>
  <c r="FC158" i="63"/>
  <c r="FB158" i="63"/>
  <c r="FA158" i="63"/>
  <c r="EZ158" i="63"/>
  <c r="EY158" i="63"/>
  <c r="EX158" i="63"/>
  <c r="EW158" i="63"/>
  <c r="EV158" i="63"/>
  <c r="EU158" i="63"/>
  <c r="ET158" i="63"/>
  <c r="ES158" i="63"/>
  <c r="ER158" i="63"/>
  <c r="EQ158" i="63"/>
  <c r="EP158" i="63"/>
  <c r="EO158" i="63"/>
  <c r="EN158" i="63"/>
  <c r="EM158" i="63"/>
  <c r="EL158" i="63"/>
  <c r="EK158" i="63"/>
  <c r="EJ158" i="63"/>
  <c r="EI158" i="63"/>
  <c r="EH158" i="63"/>
  <c r="EG158" i="63"/>
  <c r="EF158" i="63"/>
  <c r="EE158" i="63"/>
  <c r="ED158" i="63"/>
  <c r="EC158" i="63"/>
  <c r="EB158" i="63"/>
  <c r="EA158" i="63"/>
  <c r="DZ158" i="63"/>
  <c r="DY158" i="63"/>
  <c r="DX158" i="63"/>
  <c r="DW158" i="63"/>
  <c r="DV158" i="63"/>
  <c r="DU158" i="63"/>
  <c r="DT158" i="63"/>
  <c r="DS158" i="63"/>
  <c r="DR158" i="63"/>
  <c r="DQ158" i="63"/>
  <c r="DP158" i="63"/>
  <c r="DO158" i="63"/>
  <c r="DN158" i="63"/>
  <c r="DM158" i="63"/>
  <c r="DL158" i="63"/>
  <c r="DK158" i="63"/>
  <c r="DJ158" i="63"/>
  <c r="DI158" i="63"/>
  <c r="DH158" i="63"/>
  <c r="DG158" i="63"/>
  <c r="DF158" i="63"/>
  <c r="DE158" i="63"/>
  <c r="DD158" i="63"/>
  <c r="DC158" i="63"/>
  <c r="DB158" i="63"/>
  <c r="DA158" i="63"/>
  <c r="CZ158" i="63"/>
  <c r="CY158" i="63"/>
  <c r="CX158" i="63"/>
  <c r="CW158" i="63"/>
  <c r="CV158" i="63"/>
  <c r="CU158" i="63"/>
  <c r="CT158" i="63"/>
  <c r="CS158" i="63"/>
  <c r="CR158" i="63"/>
  <c r="CQ158" i="63"/>
  <c r="CP158" i="63"/>
  <c r="CO158" i="63"/>
  <c r="CN158" i="63"/>
  <c r="CM158" i="63"/>
  <c r="CL158" i="63"/>
  <c r="CK158" i="63"/>
  <c r="CJ158" i="63"/>
  <c r="CI158" i="63"/>
  <c r="CH158" i="63"/>
  <c r="CG158" i="63"/>
  <c r="CF158" i="63"/>
  <c r="CE158" i="63"/>
  <c r="CD158" i="63"/>
  <c r="CC158" i="63"/>
  <c r="CB158" i="63"/>
  <c r="CA158" i="63"/>
  <c r="BZ158" i="63"/>
  <c r="BY158" i="63"/>
  <c r="BX158" i="63"/>
  <c r="BW158" i="63"/>
  <c r="BV158" i="63"/>
  <c r="BU158" i="63"/>
  <c r="BT158" i="63"/>
  <c r="BS158" i="63"/>
  <c r="BR158" i="63"/>
  <c r="BQ158" i="63"/>
  <c r="BP158" i="63"/>
  <c r="BO158" i="63"/>
  <c r="BN158" i="63"/>
  <c r="BM158" i="63"/>
  <c r="BL158" i="63"/>
  <c r="BK158" i="63"/>
  <c r="BJ158" i="63"/>
  <c r="BI158" i="63"/>
  <c r="BH158" i="63"/>
  <c r="BG158" i="63"/>
  <c r="BF158" i="63"/>
  <c r="BE158" i="63"/>
  <c r="BD158" i="63"/>
  <c r="BC158" i="63"/>
  <c r="BB158" i="63"/>
  <c r="BA158" i="63"/>
  <c r="AZ158" i="63"/>
  <c r="AY158" i="63"/>
  <c r="AX158" i="63"/>
  <c r="AW158" i="63"/>
  <c r="AV158" i="63"/>
  <c r="AU158" i="63"/>
  <c r="AT158" i="63"/>
  <c r="AS158" i="63"/>
  <c r="AR158" i="63"/>
  <c r="AQ158" i="63"/>
  <c r="AP158" i="63"/>
  <c r="AO158" i="63"/>
  <c r="AN158" i="63"/>
  <c r="AM158" i="63"/>
  <c r="AL158" i="63"/>
  <c r="AK158" i="63"/>
  <c r="AJ158" i="63"/>
  <c r="AI158" i="63"/>
  <c r="AH158" i="63"/>
  <c r="AG158" i="63"/>
  <c r="AF158" i="63"/>
  <c r="AE158" i="63"/>
  <c r="AD158" i="63"/>
  <c r="AC158" i="63"/>
  <c r="AB158" i="63"/>
  <c r="AA158" i="63"/>
  <c r="Z158" i="63"/>
  <c r="Y158" i="63"/>
  <c r="X158" i="63"/>
  <c r="W158" i="63"/>
  <c r="V158" i="63"/>
  <c r="U158" i="63"/>
  <c r="T158" i="63"/>
  <c r="S158" i="63"/>
  <c r="R158" i="63"/>
  <c r="Q158" i="63"/>
  <c r="P158" i="63"/>
  <c r="O158" i="63"/>
  <c r="N158" i="63"/>
  <c r="M158" i="63"/>
  <c r="L158" i="63"/>
  <c r="K158" i="63"/>
  <c r="J158" i="63"/>
  <c r="I158" i="63"/>
  <c r="H158" i="63"/>
  <c r="G158" i="63"/>
  <c r="F158" i="63"/>
  <c r="E158" i="63"/>
  <c r="D158" i="63"/>
  <c r="HW157" i="63"/>
  <c r="HV157" i="63"/>
  <c r="HU157" i="63"/>
  <c r="HT157" i="63"/>
  <c r="HS157" i="63"/>
  <c r="HR157" i="63"/>
  <c r="HQ157" i="63"/>
  <c r="HP157" i="63"/>
  <c r="HO157" i="63"/>
  <c r="HN157" i="63"/>
  <c r="HT169" i="63" s="1"/>
  <c r="HQ181" i="63" s="1"/>
  <c r="HM157" i="63"/>
  <c r="HL157" i="63"/>
  <c r="HK157" i="63"/>
  <c r="HQ169" i="63" s="1"/>
  <c r="HJ157" i="63"/>
  <c r="HP169" i="63" s="1"/>
  <c r="HI157" i="63"/>
  <c r="HH157" i="63"/>
  <c r="HG157" i="63"/>
  <c r="HM169" i="63" s="1"/>
  <c r="HP181" i="63" s="1"/>
  <c r="HF157" i="63"/>
  <c r="HL169" i="63" s="1"/>
  <c r="HE157" i="63"/>
  <c r="HK169" i="63" s="1"/>
  <c r="HD157" i="63"/>
  <c r="HJ169" i="63" s="1"/>
  <c r="HC157" i="63"/>
  <c r="HB157" i="63"/>
  <c r="HA157" i="63"/>
  <c r="GZ157" i="63"/>
  <c r="GY157" i="63"/>
  <c r="GX157" i="63"/>
  <c r="HD169" i="63" s="1"/>
  <c r="GW157" i="63"/>
  <c r="GV157" i="63"/>
  <c r="GU157" i="63"/>
  <c r="HA169" i="63" s="1"/>
  <c r="GT157" i="63"/>
  <c r="GZ169" i="63" s="1"/>
  <c r="GS157" i="63"/>
  <c r="GY169" i="63" s="1"/>
  <c r="HN181" i="63" s="1"/>
  <c r="GR157" i="63"/>
  <c r="GX169" i="63" s="1"/>
  <c r="GQ157" i="63"/>
  <c r="GW169" i="63" s="1"/>
  <c r="GP157" i="63"/>
  <c r="GV169" i="63" s="1"/>
  <c r="GO157" i="63"/>
  <c r="GN157" i="63"/>
  <c r="GM157" i="63"/>
  <c r="GL157" i="63"/>
  <c r="GK157" i="63"/>
  <c r="GJ157" i="63"/>
  <c r="GI157" i="63"/>
  <c r="GH157" i="63"/>
  <c r="GN169" i="63" s="1"/>
  <c r="GG157" i="63"/>
  <c r="GF157" i="63"/>
  <c r="GE157" i="63"/>
  <c r="GK169" i="63" s="1"/>
  <c r="HL181" i="63" s="1"/>
  <c r="GD157" i="63"/>
  <c r="GJ169" i="63" s="1"/>
  <c r="GC157" i="63"/>
  <c r="GI169" i="63" s="1"/>
  <c r="GB157" i="63"/>
  <c r="GH169" i="63" s="1"/>
  <c r="GA157" i="63"/>
  <c r="GG169" i="63" s="1"/>
  <c r="FZ157" i="63"/>
  <c r="GF169" i="63" s="1"/>
  <c r="FY157" i="63"/>
  <c r="GE169" i="63" s="1"/>
  <c r="FX157" i="63"/>
  <c r="FW157" i="63"/>
  <c r="FV157" i="63"/>
  <c r="FU157" i="63"/>
  <c r="FT157" i="63"/>
  <c r="FS157" i="63"/>
  <c r="FR157" i="63"/>
  <c r="FX169" i="63" s="1"/>
  <c r="FQ157" i="63"/>
  <c r="FP157" i="63"/>
  <c r="FO157" i="63"/>
  <c r="FN157" i="63"/>
  <c r="FM157" i="63"/>
  <c r="FL157" i="63"/>
  <c r="FK157" i="63"/>
  <c r="FJ157" i="63"/>
  <c r="FI157" i="63"/>
  <c r="FH157" i="63"/>
  <c r="FG157" i="63"/>
  <c r="FF157" i="63"/>
  <c r="FE157" i="63"/>
  <c r="FD157" i="63"/>
  <c r="FC157" i="63"/>
  <c r="FB157" i="63"/>
  <c r="FA157" i="63"/>
  <c r="EZ157" i="63"/>
  <c r="EY157" i="63"/>
  <c r="EX157" i="63"/>
  <c r="EW157" i="63"/>
  <c r="EV157" i="63"/>
  <c r="EU157" i="63"/>
  <c r="ET157" i="63"/>
  <c r="ES157" i="63"/>
  <c r="ER157" i="63"/>
  <c r="EQ157" i="63"/>
  <c r="EP157" i="63"/>
  <c r="EO157" i="63"/>
  <c r="EN157" i="63"/>
  <c r="EM157" i="63"/>
  <c r="EL157" i="63"/>
  <c r="EK157" i="63"/>
  <c r="EJ157" i="63"/>
  <c r="EI157" i="63"/>
  <c r="EH157" i="63"/>
  <c r="EG157" i="63"/>
  <c r="EF157" i="63"/>
  <c r="EE157" i="63"/>
  <c r="ED157" i="63"/>
  <c r="EC157" i="63"/>
  <c r="EB157" i="63"/>
  <c r="EA157" i="63"/>
  <c r="DZ157" i="63"/>
  <c r="DY157" i="63"/>
  <c r="DX157" i="63"/>
  <c r="DW157" i="63"/>
  <c r="DV157" i="63"/>
  <c r="DU157" i="63"/>
  <c r="DT157" i="63"/>
  <c r="DS157" i="63"/>
  <c r="DR157" i="63"/>
  <c r="DQ157" i="63"/>
  <c r="DP157" i="63"/>
  <c r="DO157" i="63"/>
  <c r="DN157" i="63"/>
  <c r="DM157" i="63"/>
  <c r="DL157" i="63"/>
  <c r="DK157" i="63"/>
  <c r="DJ157" i="63"/>
  <c r="DI157" i="63"/>
  <c r="DH157" i="63"/>
  <c r="DG157" i="63"/>
  <c r="DF157" i="63"/>
  <c r="DE157" i="63"/>
  <c r="DD157" i="63"/>
  <c r="DC157" i="63"/>
  <c r="DB157" i="63"/>
  <c r="DA157" i="63"/>
  <c r="CZ157" i="63"/>
  <c r="CY157" i="63"/>
  <c r="CX157" i="63"/>
  <c r="CW157" i="63"/>
  <c r="CV157" i="63"/>
  <c r="CU157" i="63"/>
  <c r="CT157" i="63"/>
  <c r="CS157" i="63"/>
  <c r="CR157" i="63"/>
  <c r="CQ157" i="63"/>
  <c r="CP157" i="63"/>
  <c r="CO157" i="63"/>
  <c r="CN157" i="63"/>
  <c r="CM157" i="63"/>
  <c r="CL157" i="63"/>
  <c r="CK157" i="63"/>
  <c r="CJ157" i="63"/>
  <c r="CI157" i="63"/>
  <c r="CH157" i="63"/>
  <c r="CG157" i="63"/>
  <c r="CF157" i="63"/>
  <c r="CE157" i="63"/>
  <c r="CD157" i="63"/>
  <c r="CC157" i="63"/>
  <c r="CB157" i="63"/>
  <c r="CA157" i="63"/>
  <c r="BZ157" i="63"/>
  <c r="BY157" i="63"/>
  <c r="BX157" i="63"/>
  <c r="BW157" i="63"/>
  <c r="BV157" i="63"/>
  <c r="BU157" i="63"/>
  <c r="BT157" i="63"/>
  <c r="BS157" i="63"/>
  <c r="BR157" i="63"/>
  <c r="BQ157" i="63"/>
  <c r="BP157" i="63"/>
  <c r="BO157" i="63"/>
  <c r="BN157" i="63"/>
  <c r="BM157" i="63"/>
  <c r="BL157" i="63"/>
  <c r="BK157" i="63"/>
  <c r="BJ157" i="63"/>
  <c r="BI157" i="63"/>
  <c r="BH157" i="63"/>
  <c r="BG157" i="63"/>
  <c r="BF157" i="63"/>
  <c r="BE157" i="63"/>
  <c r="BD157" i="63"/>
  <c r="BC157" i="63"/>
  <c r="BB157" i="63"/>
  <c r="BA157" i="63"/>
  <c r="AZ157" i="63"/>
  <c r="AY157" i="63"/>
  <c r="AX157" i="63"/>
  <c r="AW157" i="63"/>
  <c r="AV157" i="63"/>
  <c r="AU157" i="63"/>
  <c r="AT157" i="63"/>
  <c r="AS157" i="63"/>
  <c r="AR157" i="63"/>
  <c r="AQ157" i="63"/>
  <c r="AP157" i="63"/>
  <c r="AO157" i="63"/>
  <c r="AN157" i="63"/>
  <c r="AM157" i="63"/>
  <c r="AL157" i="63"/>
  <c r="AK157" i="63"/>
  <c r="AJ157" i="63"/>
  <c r="AI157" i="63"/>
  <c r="AH157" i="63"/>
  <c r="AG157" i="63"/>
  <c r="AF157" i="63"/>
  <c r="AE157" i="63"/>
  <c r="AD157" i="63"/>
  <c r="AC157" i="63"/>
  <c r="AB157" i="63"/>
  <c r="AA157" i="63"/>
  <c r="Z157" i="63"/>
  <c r="Y157" i="63"/>
  <c r="X157" i="63"/>
  <c r="W157" i="63"/>
  <c r="V157" i="63"/>
  <c r="U157" i="63"/>
  <c r="T157" i="63"/>
  <c r="S157" i="63"/>
  <c r="R157" i="63"/>
  <c r="Q157" i="63"/>
  <c r="P157" i="63"/>
  <c r="O157" i="63"/>
  <c r="N157" i="63"/>
  <c r="M157" i="63"/>
  <c r="L157" i="63"/>
  <c r="K157" i="63"/>
  <c r="J157" i="63"/>
  <c r="I157" i="63"/>
  <c r="H157" i="63"/>
  <c r="G157" i="63"/>
  <c r="F157" i="63"/>
  <c r="E157" i="63"/>
  <c r="D157" i="63"/>
  <c r="HW156" i="63"/>
  <c r="HV156" i="63"/>
  <c r="HU156" i="63"/>
  <c r="HT156" i="63"/>
  <c r="HS156" i="63"/>
  <c r="HR156" i="63"/>
  <c r="HQ156" i="63"/>
  <c r="HP156" i="63"/>
  <c r="HO156" i="63"/>
  <c r="HU168" i="63" s="1"/>
  <c r="HN156" i="63"/>
  <c r="HT168" i="63" s="1"/>
  <c r="HQ180" i="63" s="1"/>
  <c r="HM156" i="63"/>
  <c r="HS168" i="63" s="1"/>
  <c r="HL156" i="63"/>
  <c r="HR168" i="63" s="1"/>
  <c r="HK156" i="63"/>
  <c r="HJ156" i="63"/>
  <c r="HP168" i="63" s="1"/>
  <c r="HI156" i="63"/>
  <c r="HO168" i="63" s="1"/>
  <c r="HH156" i="63"/>
  <c r="HG156" i="63"/>
  <c r="HF156" i="63"/>
  <c r="HE156" i="63"/>
  <c r="HD156" i="63"/>
  <c r="HC156" i="63"/>
  <c r="HB156" i="63"/>
  <c r="HH168" i="63" s="1"/>
  <c r="HA156" i="63"/>
  <c r="GZ156" i="63"/>
  <c r="GY156" i="63"/>
  <c r="HE168" i="63" s="1"/>
  <c r="GX156" i="63"/>
  <c r="HD168" i="63" s="1"/>
  <c r="GW156" i="63"/>
  <c r="HC168" i="63" s="1"/>
  <c r="GV156" i="63"/>
  <c r="HB168" i="63" s="1"/>
  <c r="GU156" i="63"/>
  <c r="GT156" i="63"/>
  <c r="GZ168" i="63" s="1"/>
  <c r="GS156" i="63"/>
  <c r="GY168" i="63" s="1"/>
  <c r="HN180" i="63" s="1"/>
  <c r="GR156" i="63"/>
  <c r="GQ156" i="63"/>
  <c r="GP156" i="63"/>
  <c r="GO156" i="63"/>
  <c r="GN156" i="63"/>
  <c r="GM156" i="63"/>
  <c r="GL156" i="63"/>
  <c r="GR168" i="63" s="1"/>
  <c r="HM180" i="63" s="1"/>
  <c r="GK156" i="63"/>
  <c r="GJ156" i="63"/>
  <c r="GI156" i="63"/>
  <c r="GH156" i="63"/>
  <c r="GN168" i="63" s="1"/>
  <c r="GG156" i="63"/>
  <c r="GM168" i="63" s="1"/>
  <c r="GF156" i="63"/>
  <c r="GL168" i="63" s="1"/>
  <c r="GE156" i="63"/>
  <c r="GD156" i="63"/>
  <c r="GJ168" i="63" s="1"/>
  <c r="GC156" i="63"/>
  <c r="GI168" i="63" s="1"/>
  <c r="GB156" i="63"/>
  <c r="GA156" i="63"/>
  <c r="FZ156" i="63"/>
  <c r="FY156" i="63"/>
  <c r="FX156" i="63"/>
  <c r="FW156" i="63"/>
  <c r="FV156" i="63"/>
  <c r="GB168" i="63" s="1"/>
  <c r="FU156" i="63"/>
  <c r="FT156" i="63"/>
  <c r="FS156" i="63"/>
  <c r="FY168" i="63" s="1"/>
  <c r="FR156" i="63"/>
  <c r="FX168" i="63" s="1"/>
  <c r="FQ156" i="63"/>
  <c r="FW168" i="63" s="1"/>
  <c r="HJ180" i="63" s="1"/>
  <c r="FP156" i="63"/>
  <c r="FO156" i="63"/>
  <c r="FN156" i="63"/>
  <c r="FM156" i="63"/>
  <c r="FL156" i="63"/>
  <c r="FK156" i="63"/>
  <c r="FJ156" i="63"/>
  <c r="FI156" i="63"/>
  <c r="FH156" i="63"/>
  <c r="FG156" i="63"/>
  <c r="FF156" i="63"/>
  <c r="FE156" i="63"/>
  <c r="FD156" i="63"/>
  <c r="FC156" i="63"/>
  <c r="FB156" i="63"/>
  <c r="FA156" i="63"/>
  <c r="EZ156" i="63"/>
  <c r="EY156" i="63"/>
  <c r="EX156" i="63"/>
  <c r="EW156" i="63"/>
  <c r="EV156" i="63"/>
  <c r="EU156" i="63"/>
  <c r="ET156" i="63"/>
  <c r="ES156" i="63"/>
  <c r="ER156" i="63"/>
  <c r="EQ156" i="63"/>
  <c r="EP156" i="63"/>
  <c r="EO156" i="63"/>
  <c r="EN156" i="63"/>
  <c r="EM156" i="63"/>
  <c r="EL156" i="63"/>
  <c r="EK156" i="63"/>
  <c r="EJ156" i="63"/>
  <c r="EI156" i="63"/>
  <c r="EH156" i="63"/>
  <c r="EG156" i="63"/>
  <c r="EF156" i="63"/>
  <c r="EE156" i="63"/>
  <c r="ED156" i="63"/>
  <c r="EC156" i="63"/>
  <c r="EB156" i="63"/>
  <c r="EA156" i="63"/>
  <c r="DZ156" i="63"/>
  <c r="DY156" i="63"/>
  <c r="DX156" i="63"/>
  <c r="DW156" i="63"/>
  <c r="DV156" i="63"/>
  <c r="DU156" i="63"/>
  <c r="DT156" i="63"/>
  <c r="DS156" i="63"/>
  <c r="DR156" i="63"/>
  <c r="DQ156" i="63"/>
  <c r="DP156" i="63"/>
  <c r="DO156" i="63"/>
  <c r="DN156" i="63"/>
  <c r="DM156" i="63"/>
  <c r="DL156" i="63"/>
  <c r="DK156" i="63"/>
  <c r="DJ156" i="63"/>
  <c r="DI156" i="63"/>
  <c r="DH156" i="63"/>
  <c r="DG156" i="63"/>
  <c r="DF156" i="63"/>
  <c r="DE156" i="63"/>
  <c r="DD156" i="63"/>
  <c r="DC156" i="63"/>
  <c r="DB156" i="63"/>
  <c r="DA156" i="63"/>
  <c r="CZ156" i="63"/>
  <c r="CY156" i="63"/>
  <c r="CX156" i="63"/>
  <c r="CW156" i="63"/>
  <c r="CV156" i="63"/>
  <c r="CU156" i="63"/>
  <c r="CT156" i="63"/>
  <c r="CS156" i="63"/>
  <c r="CR156" i="63"/>
  <c r="CQ156" i="63"/>
  <c r="CP156" i="63"/>
  <c r="CO156" i="63"/>
  <c r="CN156" i="63"/>
  <c r="CM156" i="63"/>
  <c r="CL156" i="63"/>
  <c r="CK156" i="63"/>
  <c r="CJ156" i="63"/>
  <c r="CI156" i="63"/>
  <c r="CH156" i="63"/>
  <c r="CG156" i="63"/>
  <c r="CF156" i="63"/>
  <c r="CE156" i="63"/>
  <c r="CD156" i="63"/>
  <c r="CC156" i="63"/>
  <c r="CB156" i="63"/>
  <c r="CA156" i="63"/>
  <c r="BZ156" i="63"/>
  <c r="BY156" i="63"/>
  <c r="BX156" i="63"/>
  <c r="BW156" i="63"/>
  <c r="BV156" i="63"/>
  <c r="BU156" i="63"/>
  <c r="BT156" i="63"/>
  <c r="BS156" i="63"/>
  <c r="BR156" i="63"/>
  <c r="BQ156" i="63"/>
  <c r="BP156" i="63"/>
  <c r="BO156" i="63"/>
  <c r="BN156" i="63"/>
  <c r="BM156" i="63"/>
  <c r="BL156" i="63"/>
  <c r="BK156" i="63"/>
  <c r="BJ156" i="63"/>
  <c r="BI156" i="63"/>
  <c r="BH156" i="63"/>
  <c r="BG156" i="63"/>
  <c r="BF156" i="63"/>
  <c r="BE156" i="63"/>
  <c r="BD156" i="63"/>
  <c r="BC156" i="63"/>
  <c r="BB156" i="63"/>
  <c r="BA156" i="63"/>
  <c r="AZ156" i="63"/>
  <c r="AY156" i="63"/>
  <c r="AX156" i="63"/>
  <c r="AW156" i="63"/>
  <c r="AV156" i="63"/>
  <c r="AU156" i="63"/>
  <c r="AT156" i="63"/>
  <c r="AS156" i="63"/>
  <c r="AR156" i="63"/>
  <c r="AQ156" i="63"/>
  <c r="AP156" i="63"/>
  <c r="AO156" i="63"/>
  <c r="AN156" i="63"/>
  <c r="AM156" i="63"/>
  <c r="AL156" i="63"/>
  <c r="AK156" i="63"/>
  <c r="AJ156" i="63"/>
  <c r="AI156" i="63"/>
  <c r="AH156" i="63"/>
  <c r="AG156" i="63"/>
  <c r="AF156" i="63"/>
  <c r="AE156" i="63"/>
  <c r="AD156" i="63"/>
  <c r="AC156" i="63"/>
  <c r="AB156" i="63"/>
  <c r="AA156" i="63"/>
  <c r="Z156" i="63"/>
  <c r="Y156" i="63"/>
  <c r="X156" i="63"/>
  <c r="W156" i="63"/>
  <c r="V156" i="63"/>
  <c r="U156" i="63"/>
  <c r="T156" i="63"/>
  <c r="S156" i="63"/>
  <c r="R156" i="63"/>
  <c r="Q156" i="63"/>
  <c r="P156" i="63"/>
  <c r="O156" i="63"/>
  <c r="N156" i="63"/>
  <c r="M156" i="63"/>
  <c r="L156" i="63"/>
  <c r="K156" i="63"/>
  <c r="J156" i="63"/>
  <c r="I156" i="63"/>
  <c r="H156" i="63"/>
  <c r="G156" i="63"/>
  <c r="F156" i="63"/>
  <c r="E156" i="63"/>
  <c r="D156" i="63"/>
  <c r="HW155" i="63"/>
  <c r="HV155" i="63"/>
  <c r="HU155" i="63"/>
  <c r="HT155" i="63"/>
  <c r="HS155" i="63"/>
  <c r="HR155" i="63"/>
  <c r="HQ155" i="63"/>
  <c r="HW167" i="63" s="1"/>
  <c r="HP155" i="63"/>
  <c r="HO155" i="63"/>
  <c r="HU167" i="63" s="1"/>
  <c r="HN155" i="63"/>
  <c r="HT167" i="63" s="1"/>
  <c r="HQ179" i="63" s="1"/>
  <c r="HM155" i="63"/>
  <c r="HL155" i="63"/>
  <c r="HK155" i="63"/>
  <c r="HJ155" i="63"/>
  <c r="HI155" i="63"/>
  <c r="HH155" i="63"/>
  <c r="HG155" i="63"/>
  <c r="HF155" i="63"/>
  <c r="HL167" i="63" s="1"/>
  <c r="HE155" i="63"/>
  <c r="HD155" i="63"/>
  <c r="HJ167" i="63" s="1"/>
  <c r="HC155" i="63"/>
  <c r="HB155" i="63"/>
  <c r="HA155" i="63"/>
  <c r="HG167" i="63" s="1"/>
  <c r="GZ155" i="63"/>
  <c r="GY155" i="63"/>
  <c r="HE167" i="63" s="1"/>
  <c r="GX155" i="63"/>
  <c r="HD167" i="63" s="1"/>
  <c r="GW155" i="63"/>
  <c r="HC167" i="63" s="1"/>
  <c r="GV155" i="63"/>
  <c r="HB167" i="63" s="1"/>
  <c r="GU155" i="63"/>
  <c r="GT155" i="63"/>
  <c r="GS155" i="63"/>
  <c r="GR155" i="63"/>
  <c r="GQ155" i="63"/>
  <c r="GP155" i="63"/>
  <c r="GV167" i="63" s="1"/>
  <c r="GO155" i="63"/>
  <c r="GN155" i="63"/>
  <c r="GT167" i="63" s="1"/>
  <c r="GM155" i="63"/>
  <c r="GS167" i="63" s="1"/>
  <c r="GL155" i="63"/>
  <c r="GR167" i="63" s="1"/>
  <c r="HM179" i="63" s="1"/>
  <c r="GK155" i="63"/>
  <c r="GQ167" i="63" s="1"/>
  <c r="GJ155" i="63"/>
  <c r="GI155" i="63"/>
  <c r="GO167" i="63" s="1"/>
  <c r="GH155" i="63"/>
  <c r="GN167" i="63" s="1"/>
  <c r="GG155" i="63"/>
  <c r="GM167" i="63" s="1"/>
  <c r="GF155" i="63"/>
  <c r="GL167" i="63" s="1"/>
  <c r="GE155" i="63"/>
  <c r="GD155" i="63"/>
  <c r="GC155" i="63"/>
  <c r="GB155" i="63"/>
  <c r="GA155" i="63"/>
  <c r="FZ155" i="63"/>
  <c r="GF167" i="63" s="1"/>
  <c r="FY155" i="63"/>
  <c r="GE167" i="63" s="1"/>
  <c r="FX155" i="63"/>
  <c r="GD167" i="63" s="1"/>
  <c r="HK179" i="63" s="1"/>
  <c r="FW155" i="63"/>
  <c r="GC167" i="63" s="1"/>
  <c r="FV155" i="63"/>
  <c r="FU155" i="63"/>
  <c r="FT155" i="63"/>
  <c r="FS155" i="63"/>
  <c r="FY167" i="63" s="1"/>
  <c r="FR155" i="63"/>
  <c r="FX167" i="63" s="1"/>
  <c r="FQ155" i="63"/>
  <c r="FW167" i="63" s="1"/>
  <c r="HJ179" i="63" s="1"/>
  <c r="FP155" i="63"/>
  <c r="FO155" i="63"/>
  <c r="FN155" i="63"/>
  <c r="FM155" i="63"/>
  <c r="FL155" i="63"/>
  <c r="FK155" i="63"/>
  <c r="FJ155" i="63"/>
  <c r="FI155" i="63"/>
  <c r="FH155" i="63"/>
  <c r="FG155" i="63"/>
  <c r="FF155" i="63"/>
  <c r="FE155" i="63"/>
  <c r="FD155" i="63"/>
  <c r="FC155" i="63"/>
  <c r="FB155" i="63"/>
  <c r="FA155" i="63"/>
  <c r="EZ155" i="63"/>
  <c r="EY155" i="63"/>
  <c r="EX155" i="63"/>
  <c r="EW155" i="63"/>
  <c r="EV155" i="63"/>
  <c r="EU155" i="63"/>
  <c r="ET155" i="63"/>
  <c r="ES155" i="63"/>
  <c r="ER155" i="63"/>
  <c r="EQ155" i="63"/>
  <c r="EP155" i="63"/>
  <c r="EO155" i="63"/>
  <c r="EN155" i="63"/>
  <c r="EM155" i="63"/>
  <c r="EL155" i="63"/>
  <c r="EK155" i="63"/>
  <c r="EJ155" i="63"/>
  <c r="EI155" i="63"/>
  <c r="EH155" i="63"/>
  <c r="EG155" i="63"/>
  <c r="EF155" i="63"/>
  <c r="EE155" i="63"/>
  <c r="ED155" i="63"/>
  <c r="EC155" i="63"/>
  <c r="EB155" i="63"/>
  <c r="EA155" i="63"/>
  <c r="DZ155" i="63"/>
  <c r="DY155" i="63"/>
  <c r="DX155" i="63"/>
  <c r="DW155" i="63"/>
  <c r="DV155" i="63"/>
  <c r="DU155" i="63"/>
  <c r="DT155" i="63"/>
  <c r="DS155" i="63"/>
  <c r="DR155" i="63"/>
  <c r="DQ155" i="63"/>
  <c r="DP155" i="63"/>
  <c r="DO155" i="63"/>
  <c r="DN155" i="63"/>
  <c r="DM155" i="63"/>
  <c r="DL155" i="63"/>
  <c r="DK155" i="63"/>
  <c r="DJ155" i="63"/>
  <c r="DI155" i="63"/>
  <c r="DH155" i="63"/>
  <c r="DG155" i="63"/>
  <c r="DF155" i="63"/>
  <c r="DE155" i="63"/>
  <c r="DD155" i="63"/>
  <c r="DC155" i="63"/>
  <c r="DB155" i="63"/>
  <c r="DA155" i="63"/>
  <c r="CZ155" i="63"/>
  <c r="CY155" i="63"/>
  <c r="CX155" i="63"/>
  <c r="CW155" i="63"/>
  <c r="CV155" i="63"/>
  <c r="CU155" i="63"/>
  <c r="CT155" i="63"/>
  <c r="CS155" i="63"/>
  <c r="CR155" i="63"/>
  <c r="CQ155" i="63"/>
  <c r="CP155" i="63"/>
  <c r="CO155" i="63"/>
  <c r="CN155" i="63"/>
  <c r="CM155" i="63"/>
  <c r="CL155" i="63"/>
  <c r="CK155" i="63"/>
  <c r="CJ155" i="63"/>
  <c r="CI155" i="63"/>
  <c r="CH155" i="63"/>
  <c r="CG155" i="63"/>
  <c r="CF155" i="63"/>
  <c r="CE155" i="63"/>
  <c r="CD155" i="63"/>
  <c r="CC155" i="63"/>
  <c r="CB155" i="63"/>
  <c r="CA155" i="63"/>
  <c r="BZ155" i="63"/>
  <c r="BY155" i="63"/>
  <c r="BX155" i="63"/>
  <c r="BW155" i="63"/>
  <c r="BV155" i="63"/>
  <c r="BU155" i="63"/>
  <c r="BT155" i="63"/>
  <c r="BS155" i="63"/>
  <c r="BR155" i="63"/>
  <c r="BQ155" i="63"/>
  <c r="BP155" i="63"/>
  <c r="BO155" i="63"/>
  <c r="BN155" i="63"/>
  <c r="BM155" i="63"/>
  <c r="BL155" i="63"/>
  <c r="BK155" i="63"/>
  <c r="BJ155" i="63"/>
  <c r="BI155" i="63"/>
  <c r="BH155" i="63"/>
  <c r="BG155" i="63"/>
  <c r="BF155" i="63"/>
  <c r="BE155" i="63"/>
  <c r="BD155" i="63"/>
  <c r="BC155" i="63"/>
  <c r="BB155" i="63"/>
  <c r="BA155" i="63"/>
  <c r="AZ155" i="63"/>
  <c r="AY155" i="63"/>
  <c r="AX155" i="63"/>
  <c r="AW155" i="63"/>
  <c r="AV155" i="63"/>
  <c r="AU155" i="63"/>
  <c r="AT155" i="63"/>
  <c r="AS155" i="63"/>
  <c r="AR155" i="63"/>
  <c r="AQ155" i="63"/>
  <c r="AP155" i="63"/>
  <c r="AO155" i="63"/>
  <c r="AN155" i="63"/>
  <c r="AM155" i="63"/>
  <c r="AL155" i="63"/>
  <c r="AK155" i="63"/>
  <c r="AJ155" i="63"/>
  <c r="AI155" i="63"/>
  <c r="AH155" i="63"/>
  <c r="AG155" i="63"/>
  <c r="AF155" i="63"/>
  <c r="AE155" i="63"/>
  <c r="AD155" i="63"/>
  <c r="AC155" i="63"/>
  <c r="AB155" i="63"/>
  <c r="AA155" i="63"/>
  <c r="Z155" i="63"/>
  <c r="Y155" i="63"/>
  <c r="X155" i="63"/>
  <c r="W155" i="63"/>
  <c r="V155" i="63"/>
  <c r="U155" i="63"/>
  <c r="T155" i="63"/>
  <c r="S155" i="63"/>
  <c r="R155" i="63"/>
  <c r="Q155" i="63"/>
  <c r="P155" i="63"/>
  <c r="O155" i="63"/>
  <c r="N155" i="63"/>
  <c r="M155" i="63"/>
  <c r="L155" i="63"/>
  <c r="K155" i="63"/>
  <c r="J155" i="63"/>
  <c r="I155" i="63"/>
  <c r="H155" i="63"/>
  <c r="G155" i="63"/>
  <c r="F155" i="63"/>
  <c r="E155" i="63"/>
  <c r="D155" i="63"/>
  <c r="HW154" i="63"/>
  <c r="HV154" i="63"/>
  <c r="HU154" i="63"/>
  <c r="HT154" i="63"/>
  <c r="HS154" i="63"/>
  <c r="HR154" i="63"/>
  <c r="HQ154" i="63"/>
  <c r="HW166" i="63" s="1"/>
  <c r="HP154" i="63"/>
  <c r="HO154" i="63"/>
  <c r="HN154" i="63"/>
  <c r="HM154" i="63"/>
  <c r="HL154" i="63"/>
  <c r="HK154" i="63"/>
  <c r="HJ154" i="63"/>
  <c r="HP166" i="63" s="1"/>
  <c r="HI154" i="63"/>
  <c r="HO166" i="63" s="1"/>
  <c r="HH154" i="63"/>
  <c r="HN166" i="63" s="1"/>
  <c r="HG154" i="63"/>
  <c r="HM166" i="63" s="1"/>
  <c r="HP178" i="63" s="1"/>
  <c r="HF154" i="63"/>
  <c r="HL166" i="63" s="1"/>
  <c r="HE154" i="63"/>
  <c r="HD154" i="63"/>
  <c r="HJ166" i="63" s="1"/>
  <c r="HC154" i="63"/>
  <c r="HI166" i="63" s="1"/>
  <c r="HB154" i="63"/>
  <c r="HH166" i="63" s="1"/>
  <c r="HA154" i="63"/>
  <c r="HG166" i="63" s="1"/>
  <c r="GZ154" i="63"/>
  <c r="GY154" i="63"/>
  <c r="GX154" i="63"/>
  <c r="GW154" i="63"/>
  <c r="GV154" i="63"/>
  <c r="GU154" i="63"/>
  <c r="GT154" i="63"/>
  <c r="GZ166" i="63" s="1"/>
  <c r="GS154" i="63"/>
  <c r="GY166" i="63" s="1"/>
  <c r="HN178" i="63" s="1"/>
  <c r="GR154" i="63"/>
  <c r="GX166" i="63" s="1"/>
  <c r="GQ154" i="63"/>
  <c r="GW166" i="63" s="1"/>
  <c r="GP154" i="63"/>
  <c r="GO154" i="63"/>
  <c r="GN154" i="63"/>
  <c r="GT166" i="63" s="1"/>
  <c r="GM154" i="63"/>
  <c r="GS166" i="63" s="1"/>
  <c r="GL154" i="63"/>
  <c r="GR166" i="63" s="1"/>
  <c r="HM178" i="63" s="1"/>
  <c r="GK154" i="63"/>
  <c r="GQ166" i="63" s="1"/>
  <c r="GJ154" i="63"/>
  <c r="GI154" i="63"/>
  <c r="GH154" i="63"/>
  <c r="GG154" i="63"/>
  <c r="GF154" i="63"/>
  <c r="GE154" i="63"/>
  <c r="GD154" i="63"/>
  <c r="GJ166" i="63" s="1"/>
  <c r="GC154" i="63"/>
  <c r="GI166" i="63" s="1"/>
  <c r="GB154" i="63"/>
  <c r="GH166" i="63" s="1"/>
  <c r="GA154" i="63"/>
  <c r="GG166" i="63" s="1"/>
  <c r="FZ154" i="63"/>
  <c r="GF166" i="63" s="1"/>
  <c r="FY154" i="63"/>
  <c r="FX154" i="63"/>
  <c r="GD166" i="63" s="1"/>
  <c r="HK178" i="63" s="1"/>
  <c r="FW154" i="63"/>
  <c r="GC166" i="63" s="1"/>
  <c r="FV154" i="63"/>
  <c r="GB166" i="63" s="1"/>
  <c r="FU154" i="63"/>
  <c r="GA166" i="63" s="1"/>
  <c r="FT154" i="63"/>
  <c r="FS154" i="63"/>
  <c r="FR154" i="63"/>
  <c r="FQ154" i="63"/>
  <c r="FP154" i="63"/>
  <c r="FO154" i="63"/>
  <c r="FN154" i="63"/>
  <c r="FM154" i="63"/>
  <c r="FL154" i="63"/>
  <c r="FK154" i="63"/>
  <c r="FJ154" i="63"/>
  <c r="FI154" i="63"/>
  <c r="FH154" i="63"/>
  <c r="FG154" i="63"/>
  <c r="FF154" i="63"/>
  <c r="FE154" i="63"/>
  <c r="FD154" i="63"/>
  <c r="FC154" i="63"/>
  <c r="FB154" i="63"/>
  <c r="FA154" i="63"/>
  <c r="EZ154" i="63"/>
  <c r="EY154" i="63"/>
  <c r="EX154" i="63"/>
  <c r="EW154" i="63"/>
  <c r="EV154" i="63"/>
  <c r="EU154" i="63"/>
  <c r="ET154" i="63"/>
  <c r="ES154" i="63"/>
  <c r="ER154" i="63"/>
  <c r="EQ154" i="63"/>
  <c r="EP154" i="63"/>
  <c r="EO154" i="63"/>
  <c r="EN154" i="63"/>
  <c r="EM154" i="63"/>
  <c r="EL154" i="63"/>
  <c r="EK154" i="63"/>
  <c r="EJ154" i="63"/>
  <c r="EI154" i="63"/>
  <c r="EH154" i="63"/>
  <c r="EG154" i="63"/>
  <c r="EF154" i="63"/>
  <c r="EE154" i="63"/>
  <c r="ED154" i="63"/>
  <c r="EC154" i="63"/>
  <c r="EB154" i="63"/>
  <c r="EA154" i="63"/>
  <c r="DZ154" i="63"/>
  <c r="DY154" i="63"/>
  <c r="DX154" i="63"/>
  <c r="DW154" i="63"/>
  <c r="DV154" i="63"/>
  <c r="DU154" i="63"/>
  <c r="DT154" i="63"/>
  <c r="DS154" i="63"/>
  <c r="DR154" i="63"/>
  <c r="DQ154" i="63"/>
  <c r="DP154" i="63"/>
  <c r="DO154" i="63"/>
  <c r="DN154" i="63"/>
  <c r="DM154" i="63"/>
  <c r="DL154" i="63"/>
  <c r="DK154" i="63"/>
  <c r="DJ154" i="63"/>
  <c r="DI154" i="63"/>
  <c r="DH154" i="63"/>
  <c r="DG154" i="63"/>
  <c r="DF154" i="63"/>
  <c r="DE154" i="63"/>
  <c r="DD154" i="63"/>
  <c r="DC154" i="63"/>
  <c r="DB154" i="63"/>
  <c r="DA154" i="63"/>
  <c r="CZ154" i="63"/>
  <c r="CY154" i="63"/>
  <c r="CX154" i="63"/>
  <c r="CW154" i="63"/>
  <c r="CV154" i="63"/>
  <c r="CU154" i="63"/>
  <c r="CT154" i="63"/>
  <c r="CS154" i="63"/>
  <c r="CR154" i="63"/>
  <c r="CQ154" i="63"/>
  <c r="CP154" i="63"/>
  <c r="CO154" i="63"/>
  <c r="CN154" i="63"/>
  <c r="CM154" i="63"/>
  <c r="CL154" i="63"/>
  <c r="CK154" i="63"/>
  <c r="CJ154" i="63"/>
  <c r="CI154" i="63"/>
  <c r="CH154" i="63"/>
  <c r="CG154" i="63"/>
  <c r="CF154" i="63"/>
  <c r="CE154" i="63"/>
  <c r="CD154" i="63"/>
  <c r="CC154" i="63"/>
  <c r="CB154" i="63"/>
  <c r="CA154" i="63"/>
  <c r="BZ154" i="63"/>
  <c r="BY154" i="63"/>
  <c r="BX154" i="63"/>
  <c r="BW154" i="63"/>
  <c r="BV154" i="63"/>
  <c r="BU154" i="63"/>
  <c r="BT154" i="63"/>
  <c r="BS154" i="63"/>
  <c r="BR154" i="63"/>
  <c r="BQ154" i="63"/>
  <c r="BP154" i="63"/>
  <c r="BO154" i="63"/>
  <c r="BN154" i="63"/>
  <c r="BM154" i="63"/>
  <c r="BL154" i="63"/>
  <c r="BK154" i="63"/>
  <c r="BJ154" i="63"/>
  <c r="BI154" i="63"/>
  <c r="BH154" i="63"/>
  <c r="BG154" i="63"/>
  <c r="BF154" i="63"/>
  <c r="BE154" i="63"/>
  <c r="BD154" i="63"/>
  <c r="BC154" i="63"/>
  <c r="BB154" i="63"/>
  <c r="BA154" i="63"/>
  <c r="AZ154" i="63"/>
  <c r="AY154" i="63"/>
  <c r="AX154" i="63"/>
  <c r="AW154" i="63"/>
  <c r="AV154" i="63"/>
  <c r="AU154" i="63"/>
  <c r="AT154" i="63"/>
  <c r="AS154" i="63"/>
  <c r="AR154" i="63"/>
  <c r="AQ154" i="63"/>
  <c r="AP154" i="63"/>
  <c r="AO154" i="63"/>
  <c r="AN154" i="63"/>
  <c r="AM154" i="63"/>
  <c r="AL154" i="63"/>
  <c r="AK154" i="63"/>
  <c r="AJ154" i="63"/>
  <c r="AI154" i="63"/>
  <c r="AH154" i="63"/>
  <c r="AG154" i="63"/>
  <c r="AF154" i="63"/>
  <c r="AE154" i="63"/>
  <c r="AD154" i="63"/>
  <c r="AC154" i="63"/>
  <c r="AB154" i="63"/>
  <c r="AA154" i="63"/>
  <c r="Z154" i="63"/>
  <c r="Y154" i="63"/>
  <c r="X154" i="63"/>
  <c r="W154" i="63"/>
  <c r="V154" i="63"/>
  <c r="U154" i="63"/>
  <c r="T154" i="63"/>
  <c r="S154" i="63"/>
  <c r="R154" i="63"/>
  <c r="Q154" i="63"/>
  <c r="P154" i="63"/>
  <c r="O154" i="63"/>
  <c r="N154" i="63"/>
  <c r="M154" i="63"/>
  <c r="L154" i="63"/>
  <c r="K154" i="63"/>
  <c r="J154" i="63"/>
  <c r="I154" i="63"/>
  <c r="H154" i="63"/>
  <c r="G154" i="63"/>
  <c r="F154" i="63"/>
  <c r="E154" i="63"/>
  <c r="D154" i="63"/>
  <c r="HW153" i="63"/>
  <c r="HV153" i="63"/>
  <c r="HU153" i="63"/>
  <c r="HT153" i="63"/>
  <c r="HS153" i="63"/>
  <c r="HR153" i="63"/>
  <c r="HQ153" i="63"/>
  <c r="HP153" i="63"/>
  <c r="HO153" i="63"/>
  <c r="HN153" i="63"/>
  <c r="HT165" i="63" s="1"/>
  <c r="HQ177" i="63" s="1"/>
  <c r="HM153" i="63"/>
  <c r="HS165" i="63" s="1"/>
  <c r="HL153" i="63"/>
  <c r="HK153" i="63"/>
  <c r="HQ165" i="63" s="1"/>
  <c r="HJ153" i="63"/>
  <c r="HI153" i="63"/>
  <c r="HH153" i="63"/>
  <c r="HG153" i="63"/>
  <c r="HF153" i="63"/>
  <c r="HL165" i="63" s="1"/>
  <c r="HE153" i="63"/>
  <c r="HK165" i="63" s="1"/>
  <c r="HD153" i="63"/>
  <c r="HC153" i="63"/>
  <c r="HB153" i="63"/>
  <c r="HA153" i="63"/>
  <c r="GZ153" i="63"/>
  <c r="GY153" i="63"/>
  <c r="GX153" i="63"/>
  <c r="HD165" i="63" s="1"/>
  <c r="GW153" i="63"/>
  <c r="HC165" i="63" s="1"/>
  <c r="GV153" i="63"/>
  <c r="HB165" i="63" s="1"/>
  <c r="GU153" i="63"/>
  <c r="HA165" i="63" s="1"/>
  <c r="GT153" i="63"/>
  <c r="GS153" i="63"/>
  <c r="GR153" i="63"/>
  <c r="GQ153" i="63"/>
  <c r="GP153" i="63"/>
  <c r="GV165" i="63" s="1"/>
  <c r="GO153" i="63"/>
  <c r="GU165" i="63" s="1"/>
  <c r="GN153" i="63"/>
  <c r="GM153" i="63"/>
  <c r="GL153" i="63"/>
  <c r="GK153" i="63"/>
  <c r="GJ153" i="63"/>
  <c r="GI153" i="63"/>
  <c r="GH153" i="63"/>
  <c r="GG153" i="63"/>
  <c r="GF153" i="63"/>
  <c r="GL165" i="63" s="1"/>
  <c r="GE153" i="63"/>
  <c r="GK165" i="63" s="1"/>
  <c r="HL177" i="63" s="1"/>
  <c r="GD153" i="63"/>
  <c r="GC153" i="63"/>
  <c r="GB153" i="63"/>
  <c r="GA153" i="63"/>
  <c r="FZ153" i="63"/>
  <c r="GF165" i="63" s="1"/>
  <c r="FY153" i="63"/>
  <c r="GE165" i="63" s="1"/>
  <c r="FX153" i="63"/>
  <c r="FW153" i="63"/>
  <c r="FV153" i="63"/>
  <c r="FU153" i="63"/>
  <c r="FT153" i="63"/>
  <c r="FS153" i="63"/>
  <c r="FR153" i="63"/>
  <c r="FX165" i="63" s="1"/>
  <c r="FQ153" i="63"/>
  <c r="FW165" i="63" s="1"/>
  <c r="HJ177" i="63" s="1"/>
  <c r="FP153" i="63"/>
  <c r="FO153" i="63"/>
  <c r="FN153" i="63"/>
  <c r="FM153" i="63"/>
  <c r="FL153" i="63"/>
  <c r="FK153" i="63"/>
  <c r="FJ153" i="63"/>
  <c r="FI153" i="63"/>
  <c r="FH153" i="63"/>
  <c r="FG153" i="63"/>
  <c r="FF153" i="63"/>
  <c r="FE153" i="63"/>
  <c r="FD153" i="63"/>
  <c r="FC153" i="63"/>
  <c r="FB153" i="63"/>
  <c r="FA153" i="63"/>
  <c r="EZ153" i="63"/>
  <c r="EY153" i="63"/>
  <c r="EX153" i="63"/>
  <c r="EW153" i="63"/>
  <c r="EV153" i="63"/>
  <c r="EU153" i="63"/>
  <c r="ET153" i="63"/>
  <c r="ES153" i="63"/>
  <c r="ER153" i="63"/>
  <c r="EQ153" i="63"/>
  <c r="EP153" i="63"/>
  <c r="EO153" i="63"/>
  <c r="EN153" i="63"/>
  <c r="EM153" i="63"/>
  <c r="EL153" i="63"/>
  <c r="EK153" i="63"/>
  <c r="EJ153" i="63"/>
  <c r="EI153" i="63"/>
  <c r="EH153" i="63"/>
  <c r="EG153" i="63"/>
  <c r="EF153" i="63"/>
  <c r="EE153" i="63"/>
  <c r="ED153" i="63"/>
  <c r="EC153" i="63"/>
  <c r="EB153" i="63"/>
  <c r="EA153" i="63"/>
  <c r="DZ153" i="63"/>
  <c r="DY153" i="63"/>
  <c r="DX153" i="63"/>
  <c r="DW153" i="63"/>
  <c r="DV153" i="63"/>
  <c r="DU153" i="63"/>
  <c r="DT153" i="63"/>
  <c r="DS153" i="63"/>
  <c r="DR153" i="63"/>
  <c r="DQ153" i="63"/>
  <c r="DP153" i="63"/>
  <c r="DO153" i="63"/>
  <c r="DN153" i="63"/>
  <c r="DM153" i="63"/>
  <c r="DL153" i="63"/>
  <c r="DK153" i="63"/>
  <c r="DJ153" i="63"/>
  <c r="DI153" i="63"/>
  <c r="DH153" i="63"/>
  <c r="DG153" i="63"/>
  <c r="DF153" i="63"/>
  <c r="DE153" i="63"/>
  <c r="DD153" i="63"/>
  <c r="DC153" i="63"/>
  <c r="DB153" i="63"/>
  <c r="DA153" i="63"/>
  <c r="CZ153" i="63"/>
  <c r="CY153" i="63"/>
  <c r="CX153" i="63"/>
  <c r="CW153" i="63"/>
  <c r="CV153" i="63"/>
  <c r="CU153" i="63"/>
  <c r="CT153" i="63"/>
  <c r="CS153" i="63"/>
  <c r="CR153" i="63"/>
  <c r="CQ153" i="63"/>
  <c r="CP153" i="63"/>
  <c r="CO153" i="63"/>
  <c r="CN153" i="63"/>
  <c r="CM153" i="63"/>
  <c r="CL153" i="63"/>
  <c r="CK153" i="63"/>
  <c r="CJ153" i="63"/>
  <c r="CI153" i="63"/>
  <c r="CH153" i="63"/>
  <c r="CG153" i="63"/>
  <c r="CF153" i="63"/>
  <c r="CE153" i="63"/>
  <c r="CD153" i="63"/>
  <c r="CC153" i="63"/>
  <c r="CB153" i="63"/>
  <c r="CA153" i="63"/>
  <c r="BZ153" i="63"/>
  <c r="BY153" i="63"/>
  <c r="BX153" i="63"/>
  <c r="BW153" i="63"/>
  <c r="BV153" i="63"/>
  <c r="BU153" i="63"/>
  <c r="BT153" i="63"/>
  <c r="BS153" i="63"/>
  <c r="BR153" i="63"/>
  <c r="BQ153" i="63"/>
  <c r="BP153" i="63"/>
  <c r="BO153" i="63"/>
  <c r="BN153" i="63"/>
  <c r="BM153" i="63"/>
  <c r="BL153" i="63"/>
  <c r="BK153" i="63"/>
  <c r="BJ153" i="63"/>
  <c r="BI153" i="63"/>
  <c r="BH153" i="63"/>
  <c r="BG153" i="63"/>
  <c r="BF153" i="63"/>
  <c r="BE153" i="63"/>
  <c r="BD153" i="63"/>
  <c r="BC153" i="63"/>
  <c r="BB153" i="63"/>
  <c r="BA153" i="63"/>
  <c r="AZ153" i="63"/>
  <c r="AY153" i="63"/>
  <c r="AX153" i="63"/>
  <c r="AW153" i="63"/>
  <c r="AV153" i="63"/>
  <c r="AU153" i="63"/>
  <c r="AT153" i="63"/>
  <c r="AS153" i="63"/>
  <c r="AR153" i="63"/>
  <c r="AQ153" i="63"/>
  <c r="AP153" i="63"/>
  <c r="AO153" i="63"/>
  <c r="AN153" i="63"/>
  <c r="AM153" i="63"/>
  <c r="AL153" i="63"/>
  <c r="AK153" i="63"/>
  <c r="AJ153" i="63"/>
  <c r="AI153" i="63"/>
  <c r="AH153" i="63"/>
  <c r="AG153" i="63"/>
  <c r="AF153" i="63"/>
  <c r="AE153" i="63"/>
  <c r="AD153" i="63"/>
  <c r="AC153" i="63"/>
  <c r="AB153" i="63"/>
  <c r="AA153" i="63"/>
  <c r="Z153" i="63"/>
  <c r="Y153" i="63"/>
  <c r="X153" i="63"/>
  <c r="W153" i="63"/>
  <c r="V153" i="63"/>
  <c r="U153" i="63"/>
  <c r="T153" i="63"/>
  <c r="S153" i="63"/>
  <c r="R153" i="63"/>
  <c r="Q153" i="63"/>
  <c r="P153" i="63"/>
  <c r="O153" i="63"/>
  <c r="N153" i="63"/>
  <c r="M153" i="63"/>
  <c r="L153" i="63"/>
  <c r="K153" i="63"/>
  <c r="J153" i="63"/>
  <c r="I153" i="63"/>
  <c r="H153" i="63"/>
  <c r="G153" i="63"/>
  <c r="F153" i="63"/>
  <c r="E153" i="63"/>
  <c r="D153" i="63"/>
  <c r="HT150" i="63"/>
  <c r="HS150" i="63"/>
  <c r="HR150" i="63"/>
  <c r="HQ150" i="63"/>
  <c r="HP150" i="63"/>
  <c r="HO150" i="63"/>
  <c r="HN150" i="63"/>
  <c r="HM150" i="63"/>
  <c r="HL150" i="63"/>
  <c r="HK150" i="63"/>
  <c r="HJ150" i="63"/>
  <c r="HI150" i="63"/>
  <c r="HH150" i="63"/>
  <c r="HG150" i="63"/>
  <c r="HF150" i="63"/>
  <c r="HE150" i="63"/>
  <c r="HD150" i="63"/>
  <c r="HC150" i="63"/>
  <c r="HB150" i="63"/>
  <c r="HA150" i="63"/>
  <c r="GZ150" i="63"/>
  <c r="GY150" i="63"/>
  <c r="GX150" i="63"/>
  <c r="GW150" i="63"/>
  <c r="GV150" i="63"/>
  <c r="GU150" i="63"/>
  <c r="GT150" i="63"/>
  <c r="GS150" i="63"/>
  <c r="GR150" i="63"/>
  <c r="GQ150" i="63"/>
  <c r="GP150" i="63"/>
  <c r="GO150" i="63"/>
  <c r="GN150" i="63"/>
  <c r="GM150" i="63"/>
  <c r="GL150" i="63"/>
  <c r="GK150" i="63"/>
  <c r="GJ150" i="63"/>
  <c r="GI150" i="63"/>
  <c r="GH150" i="63"/>
  <c r="GG150" i="63"/>
  <c r="GF150" i="63"/>
  <c r="GE150" i="63"/>
  <c r="GD150" i="63"/>
  <c r="GC150" i="63"/>
  <c r="GB150" i="63"/>
  <c r="GA150" i="63"/>
  <c r="FZ150" i="63"/>
  <c r="FY150" i="63"/>
  <c r="FX150" i="63"/>
  <c r="FW150" i="63"/>
  <c r="FV150" i="63"/>
  <c r="FU150" i="63"/>
  <c r="FT150" i="63"/>
  <c r="FS150" i="63"/>
  <c r="FR150" i="63"/>
  <c r="FQ150" i="63"/>
  <c r="FP150" i="63"/>
  <c r="FO150" i="63"/>
  <c r="FN150" i="63"/>
  <c r="FM150" i="63"/>
  <c r="FL150" i="63"/>
  <c r="FK150" i="63"/>
  <c r="FJ150" i="63"/>
  <c r="FI150" i="63"/>
  <c r="FH150" i="63"/>
  <c r="FG150" i="63"/>
  <c r="FF150" i="63"/>
  <c r="FE150" i="63"/>
  <c r="FD150" i="63"/>
  <c r="FC150" i="63"/>
  <c r="FB150" i="63"/>
  <c r="FA150" i="63"/>
  <c r="EZ150" i="63"/>
  <c r="EY150" i="63"/>
  <c r="EX150" i="63"/>
  <c r="EW150" i="63"/>
  <c r="EV150" i="63"/>
  <c r="EU150" i="63"/>
  <c r="ET150" i="63"/>
  <c r="ES150" i="63"/>
  <c r="ER150" i="63"/>
  <c r="EQ150" i="63"/>
  <c r="EP150" i="63"/>
  <c r="EO150" i="63"/>
  <c r="EN150" i="63"/>
  <c r="EM150" i="63"/>
  <c r="EL150" i="63"/>
  <c r="EK150" i="63"/>
  <c r="EJ150" i="63"/>
  <c r="EI150" i="63"/>
  <c r="EH150" i="63"/>
  <c r="EG150" i="63"/>
  <c r="EF150" i="63"/>
  <c r="EE150" i="63"/>
  <c r="ED150" i="63"/>
  <c r="EC150" i="63"/>
  <c r="EB150" i="63"/>
  <c r="EA150" i="63"/>
  <c r="DZ150" i="63"/>
  <c r="DY150" i="63"/>
  <c r="DX150" i="63"/>
  <c r="DW150" i="63"/>
  <c r="DV150" i="63"/>
  <c r="DU150" i="63"/>
  <c r="DT150" i="63"/>
  <c r="DS150" i="63"/>
  <c r="DR150" i="63"/>
  <c r="DQ150" i="63"/>
  <c r="DP150" i="63"/>
  <c r="DO150" i="63"/>
  <c r="DN150" i="63"/>
  <c r="DM150" i="63"/>
  <c r="DL150" i="63"/>
  <c r="DK150" i="63"/>
  <c r="DJ150" i="63"/>
  <c r="DI150" i="63"/>
  <c r="DH150" i="63"/>
  <c r="DG150" i="63"/>
  <c r="DF150" i="63"/>
  <c r="DE150" i="63"/>
  <c r="DD150" i="63"/>
  <c r="DC150" i="63"/>
  <c r="DB150" i="63"/>
  <c r="DA150" i="63"/>
  <c r="CZ150" i="63"/>
  <c r="CY150" i="63"/>
  <c r="CX150" i="63"/>
  <c r="CW150" i="63"/>
  <c r="CV150" i="63"/>
  <c r="CU150" i="63"/>
  <c r="CT150" i="63"/>
  <c r="CS150" i="63"/>
  <c r="CR150" i="63"/>
  <c r="CQ150" i="63"/>
  <c r="CP150" i="63"/>
  <c r="CO150" i="63"/>
  <c r="CN150" i="63"/>
  <c r="CM150" i="63"/>
  <c r="CL150" i="63"/>
  <c r="CK150" i="63"/>
  <c r="CJ150" i="63"/>
  <c r="CI150" i="63"/>
  <c r="CH150" i="63"/>
  <c r="CG150" i="63"/>
  <c r="CF150" i="63"/>
  <c r="CE150" i="63"/>
  <c r="CD150" i="63"/>
  <c r="CC150" i="63"/>
  <c r="CB150" i="63"/>
  <c r="CA150" i="63"/>
  <c r="BZ150" i="63"/>
  <c r="BY150" i="63"/>
  <c r="BX150" i="63"/>
  <c r="BW150" i="63"/>
  <c r="BV150" i="63"/>
  <c r="BU150" i="63"/>
  <c r="BT150" i="63"/>
  <c r="BS150" i="63"/>
  <c r="BR150" i="63"/>
  <c r="BQ150" i="63"/>
  <c r="BP150" i="63"/>
  <c r="BO150" i="63"/>
  <c r="BN150" i="63"/>
  <c r="BM150" i="63"/>
  <c r="BL150" i="63"/>
  <c r="BK150" i="63"/>
  <c r="BJ150" i="63"/>
  <c r="BI150" i="63"/>
  <c r="BH150" i="63"/>
  <c r="BG150" i="63"/>
  <c r="BF150" i="63"/>
  <c r="BE150" i="63"/>
  <c r="BD150" i="63"/>
  <c r="BC150" i="63"/>
  <c r="BB150" i="63"/>
  <c r="BA150" i="63"/>
  <c r="AZ150" i="63"/>
  <c r="AY150" i="63"/>
  <c r="AX150" i="63"/>
  <c r="AW150" i="63"/>
  <c r="AV150" i="63"/>
  <c r="AU150" i="63"/>
  <c r="AT150" i="63"/>
  <c r="AS150" i="63"/>
  <c r="AR150" i="63"/>
  <c r="AQ150" i="63"/>
  <c r="AP150" i="63"/>
  <c r="AO150" i="63"/>
  <c r="AN150" i="63"/>
  <c r="AM150" i="63"/>
  <c r="AL150" i="63"/>
  <c r="AK150" i="63"/>
  <c r="AJ150" i="63"/>
  <c r="AI150" i="63"/>
  <c r="AH150" i="63"/>
  <c r="AG150" i="63"/>
  <c r="AF150" i="63"/>
  <c r="AE150" i="63"/>
  <c r="AD150" i="63"/>
  <c r="AC150" i="63"/>
  <c r="AB150" i="63"/>
  <c r="AA150" i="63"/>
  <c r="Z150" i="63"/>
  <c r="Y150" i="63"/>
  <c r="X150" i="63"/>
  <c r="W150" i="63"/>
  <c r="V150" i="63"/>
  <c r="U150" i="63"/>
  <c r="T150" i="63"/>
  <c r="S150" i="63"/>
  <c r="R150" i="63"/>
  <c r="Q150" i="63"/>
  <c r="P150" i="63"/>
  <c r="O150" i="63"/>
  <c r="N150" i="63"/>
  <c r="M150" i="63"/>
  <c r="L150" i="63"/>
  <c r="K150" i="63"/>
  <c r="J150" i="63"/>
  <c r="I150" i="63"/>
  <c r="H150" i="63"/>
  <c r="G150" i="63"/>
  <c r="F150" i="63"/>
  <c r="E150" i="63"/>
  <c r="D150" i="63"/>
  <c r="HM132" i="63"/>
  <c r="HU125" i="63"/>
  <c r="HS125" i="63"/>
  <c r="HP125" i="63"/>
  <c r="FY125" i="63"/>
  <c r="GO124" i="63"/>
  <c r="HM123" i="63"/>
  <c r="HP135" i="63" s="1"/>
  <c r="GW123" i="63"/>
  <c r="GT123" i="63"/>
  <c r="HD122" i="63"/>
  <c r="HO121" i="63"/>
  <c r="HN121" i="63"/>
  <c r="FX121" i="63"/>
  <c r="GS119" i="63"/>
  <c r="HS117" i="63"/>
  <c r="HR117" i="63"/>
  <c r="HW113" i="63"/>
  <c r="HV113" i="63"/>
  <c r="HU113" i="63"/>
  <c r="HT113" i="63"/>
  <c r="HS113" i="63"/>
  <c r="HR113" i="63"/>
  <c r="HW125" i="63" s="1"/>
  <c r="HQ113" i="63"/>
  <c r="HP113" i="63"/>
  <c r="HO113" i="63"/>
  <c r="HN113" i="63"/>
  <c r="HT125" i="63" s="1"/>
  <c r="HQ137" i="63" s="1"/>
  <c r="HM113" i="63"/>
  <c r="HL113" i="63"/>
  <c r="HK113" i="63"/>
  <c r="HJ113" i="63"/>
  <c r="HI113" i="63"/>
  <c r="HO125" i="63" s="1"/>
  <c r="HH113" i="63"/>
  <c r="HN125" i="63" s="1"/>
  <c r="HG113" i="63"/>
  <c r="HM125" i="63" s="1"/>
  <c r="HP137" i="63" s="1"/>
  <c r="HF113" i="63"/>
  <c r="HE113" i="63"/>
  <c r="HD113" i="63"/>
  <c r="HC113" i="63"/>
  <c r="HB113" i="63"/>
  <c r="HA113" i="63"/>
  <c r="GZ113" i="63"/>
  <c r="GY113" i="63"/>
  <c r="GX113" i="63"/>
  <c r="HD125" i="63" s="1"/>
  <c r="GW113" i="63"/>
  <c r="HC125" i="63" s="1"/>
  <c r="GV113" i="63"/>
  <c r="GU113" i="63"/>
  <c r="GT113" i="63"/>
  <c r="GS113" i="63"/>
  <c r="GY125" i="63" s="1"/>
  <c r="HN137" i="63" s="1"/>
  <c r="GR113" i="63"/>
  <c r="GX125" i="63" s="1"/>
  <c r="GQ113" i="63"/>
  <c r="GP113" i="63"/>
  <c r="GO113" i="63"/>
  <c r="GN113" i="63"/>
  <c r="GM113" i="63"/>
  <c r="GL113" i="63"/>
  <c r="GO125" i="63" s="1"/>
  <c r="GK113" i="63"/>
  <c r="GJ113" i="63"/>
  <c r="GI113" i="63"/>
  <c r="GH113" i="63"/>
  <c r="GN125" i="63" s="1"/>
  <c r="GG113" i="63"/>
  <c r="GM125" i="63" s="1"/>
  <c r="GF113" i="63"/>
  <c r="GJ125" i="63" s="1"/>
  <c r="GE113" i="63"/>
  <c r="GD113" i="63"/>
  <c r="GC113" i="63"/>
  <c r="GI125" i="63" s="1"/>
  <c r="GB113" i="63"/>
  <c r="GH125" i="63" s="1"/>
  <c r="GA113" i="63"/>
  <c r="FZ113" i="63"/>
  <c r="FY113" i="63"/>
  <c r="FX113" i="63"/>
  <c r="FW113" i="63"/>
  <c r="FV113" i="63"/>
  <c r="FU113" i="63"/>
  <c r="FT113" i="63"/>
  <c r="FS113" i="63"/>
  <c r="FR113" i="63"/>
  <c r="FX125" i="63" s="1"/>
  <c r="FQ113" i="63"/>
  <c r="FW125" i="63" s="1"/>
  <c r="HJ137" i="63" s="1"/>
  <c r="FP113" i="63"/>
  <c r="FO113" i="63"/>
  <c r="FN113" i="63"/>
  <c r="FM113" i="63"/>
  <c r="FL113" i="63"/>
  <c r="FK113" i="63"/>
  <c r="FJ113" i="63"/>
  <c r="FI113" i="63"/>
  <c r="FH113" i="63"/>
  <c r="FG113" i="63"/>
  <c r="FF113" i="63"/>
  <c r="FE113" i="63"/>
  <c r="FD113" i="63"/>
  <c r="FC113" i="63"/>
  <c r="FB113" i="63"/>
  <c r="FA113" i="63"/>
  <c r="EZ113" i="63"/>
  <c r="EY113" i="63"/>
  <c r="EX113" i="63"/>
  <c r="EW113" i="63"/>
  <c r="EV113" i="63"/>
  <c r="EU113" i="63"/>
  <c r="ET113" i="63"/>
  <c r="ES113" i="63"/>
  <c r="ER113" i="63"/>
  <c r="EQ113" i="63"/>
  <c r="EP113" i="63"/>
  <c r="EO113" i="63"/>
  <c r="EN113" i="63"/>
  <c r="EM113" i="63"/>
  <c r="EL113" i="63"/>
  <c r="EK113" i="63"/>
  <c r="EJ113" i="63"/>
  <c r="EI113" i="63"/>
  <c r="EH113" i="63"/>
  <c r="EG113" i="63"/>
  <c r="EF113" i="63"/>
  <c r="EE113" i="63"/>
  <c r="ED113" i="63"/>
  <c r="EC113" i="63"/>
  <c r="EB113" i="63"/>
  <c r="EA113" i="63"/>
  <c r="DZ113" i="63"/>
  <c r="DY113" i="63"/>
  <c r="DX113" i="63"/>
  <c r="DW113" i="63"/>
  <c r="DV113" i="63"/>
  <c r="DU113" i="63"/>
  <c r="DT113" i="63"/>
  <c r="DS113" i="63"/>
  <c r="DR113" i="63"/>
  <c r="DQ113" i="63"/>
  <c r="DP113" i="63"/>
  <c r="DO113" i="63"/>
  <c r="DN113" i="63"/>
  <c r="DM113" i="63"/>
  <c r="DL113" i="63"/>
  <c r="DK113" i="63"/>
  <c r="DJ113" i="63"/>
  <c r="DI113" i="63"/>
  <c r="DH113" i="63"/>
  <c r="DG113" i="63"/>
  <c r="DF113" i="63"/>
  <c r="DE113" i="63"/>
  <c r="DD113" i="63"/>
  <c r="DC113" i="63"/>
  <c r="DB113" i="63"/>
  <c r="DA113" i="63"/>
  <c r="CZ113" i="63"/>
  <c r="CY113" i="63"/>
  <c r="CX113" i="63"/>
  <c r="CW113" i="63"/>
  <c r="CV113" i="63"/>
  <c r="CU113" i="63"/>
  <c r="CT113" i="63"/>
  <c r="CS113" i="63"/>
  <c r="CR113" i="63"/>
  <c r="CQ113" i="63"/>
  <c r="CP113" i="63"/>
  <c r="CO113" i="63"/>
  <c r="CN113" i="63"/>
  <c r="CM113" i="63"/>
  <c r="CL113" i="63"/>
  <c r="CK113" i="63"/>
  <c r="CJ113" i="63"/>
  <c r="CI113" i="63"/>
  <c r="CH113" i="63"/>
  <c r="CG113" i="63"/>
  <c r="CF113" i="63"/>
  <c r="CE113" i="63"/>
  <c r="CD113" i="63"/>
  <c r="CC113" i="63"/>
  <c r="CB113" i="63"/>
  <c r="CA113" i="63"/>
  <c r="BZ113" i="63"/>
  <c r="BY113" i="63"/>
  <c r="BX113" i="63"/>
  <c r="BW113" i="63"/>
  <c r="BV113" i="63"/>
  <c r="BU113" i="63"/>
  <c r="BT113" i="63"/>
  <c r="BS113" i="63"/>
  <c r="BR113" i="63"/>
  <c r="BQ113" i="63"/>
  <c r="BP113" i="63"/>
  <c r="BO113" i="63"/>
  <c r="BN113" i="63"/>
  <c r="BM113" i="63"/>
  <c r="BL113" i="63"/>
  <c r="BK113" i="63"/>
  <c r="BJ113" i="63"/>
  <c r="BI113" i="63"/>
  <c r="BH113" i="63"/>
  <c r="BG113" i="63"/>
  <c r="BF113" i="63"/>
  <c r="BE113" i="63"/>
  <c r="BD113" i="63"/>
  <c r="BC113" i="63"/>
  <c r="BB113" i="63"/>
  <c r="BA113" i="63"/>
  <c r="AZ113" i="63"/>
  <c r="AY113" i="63"/>
  <c r="AX113" i="63"/>
  <c r="AW113" i="63"/>
  <c r="AV113" i="63"/>
  <c r="AU113" i="63"/>
  <c r="AT113" i="63"/>
  <c r="AS113" i="63"/>
  <c r="AR113" i="63"/>
  <c r="AQ113" i="63"/>
  <c r="AP113" i="63"/>
  <c r="AO113" i="63"/>
  <c r="AN113" i="63"/>
  <c r="AM113" i="63"/>
  <c r="AL113" i="63"/>
  <c r="AK113" i="63"/>
  <c r="AJ113" i="63"/>
  <c r="AI113" i="63"/>
  <c r="AH113" i="63"/>
  <c r="AG113" i="63"/>
  <c r="AF113" i="63"/>
  <c r="AE113" i="63"/>
  <c r="AD113" i="63"/>
  <c r="AC113" i="63"/>
  <c r="AB113" i="63"/>
  <c r="AA113" i="63"/>
  <c r="Z113" i="63"/>
  <c r="Y113" i="63"/>
  <c r="X113" i="63"/>
  <c r="W113" i="63"/>
  <c r="V113" i="63"/>
  <c r="U113" i="63"/>
  <c r="T113" i="63"/>
  <c r="S113" i="63"/>
  <c r="R113" i="63"/>
  <c r="Q113" i="63"/>
  <c r="P113" i="63"/>
  <c r="O113" i="63"/>
  <c r="N113" i="63"/>
  <c r="M113" i="63"/>
  <c r="L113" i="63"/>
  <c r="K113" i="63"/>
  <c r="J113" i="63"/>
  <c r="I113" i="63"/>
  <c r="H113" i="63"/>
  <c r="G113" i="63"/>
  <c r="F113" i="63"/>
  <c r="E113" i="63"/>
  <c r="D113" i="63"/>
  <c r="HW112" i="63"/>
  <c r="HV112" i="63"/>
  <c r="HU112" i="63"/>
  <c r="HT112" i="63"/>
  <c r="HS112" i="63"/>
  <c r="HR112" i="63"/>
  <c r="HQ112" i="63"/>
  <c r="HP112" i="63"/>
  <c r="HO112" i="63"/>
  <c r="HN112" i="63"/>
  <c r="HM112" i="63"/>
  <c r="HS124" i="63" s="1"/>
  <c r="HL112" i="63"/>
  <c r="HR124" i="63" s="1"/>
  <c r="HK112" i="63"/>
  <c r="HQ124" i="63" s="1"/>
  <c r="HJ112" i="63"/>
  <c r="HI112" i="63"/>
  <c r="HH112" i="63"/>
  <c r="HG112" i="63"/>
  <c r="HF112" i="63"/>
  <c r="HL124" i="63" s="1"/>
  <c r="HE112" i="63"/>
  <c r="HD112" i="63"/>
  <c r="HJ124" i="63" s="1"/>
  <c r="HC112" i="63"/>
  <c r="HB112" i="63"/>
  <c r="HH124" i="63" s="1"/>
  <c r="HA112" i="63"/>
  <c r="GZ112" i="63"/>
  <c r="GY112" i="63"/>
  <c r="GX112" i="63"/>
  <c r="GW112" i="63"/>
  <c r="HC124" i="63" s="1"/>
  <c r="GV112" i="63"/>
  <c r="HB124" i="63" s="1"/>
  <c r="GU112" i="63"/>
  <c r="GT112" i="63"/>
  <c r="GS112" i="63"/>
  <c r="GR112" i="63"/>
  <c r="GQ112" i="63"/>
  <c r="GP112" i="63"/>
  <c r="GV124" i="63" s="1"/>
  <c r="GO112" i="63"/>
  <c r="GT124" i="63" s="1"/>
  <c r="GN112" i="63"/>
  <c r="GM112" i="63"/>
  <c r="GL112" i="63"/>
  <c r="GR124" i="63" s="1"/>
  <c r="HM136" i="63" s="1"/>
  <c r="GK112" i="63"/>
  <c r="GJ112" i="63"/>
  <c r="GI112" i="63"/>
  <c r="GH112" i="63"/>
  <c r="GG112" i="63"/>
  <c r="GM124" i="63" s="1"/>
  <c r="GF112" i="63"/>
  <c r="GL124" i="63" s="1"/>
  <c r="GE112" i="63"/>
  <c r="GD112" i="63"/>
  <c r="GC112" i="63"/>
  <c r="GB112" i="63"/>
  <c r="GA112" i="63"/>
  <c r="FZ112" i="63"/>
  <c r="GF124" i="63" s="1"/>
  <c r="FY112" i="63"/>
  <c r="FX112" i="63"/>
  <c r="GD124" i="63" s="1"/>
  <c r="HK136" i="63" s="1"/>
  <c r="FW112" i="63"/>
  <c r="FV112" i="63"/>
  <c r="GB124" i="63" s="1"/>
  <c r="FU112" i="63"/>
  <c r="FT112" i="63"/>
  <c r="FS112" i="63"/>
  <c r="FR112" i="63"/>
  <c r="FX124" i="63" s="1"/>
  <c r="FQ112" i="63"/>
  <c r="FW124" i="63" s="1"/>
  <c r="HJ136" i="63" s="1"/>
  <c r="FP112" i="63"/>
  <c r="FO112" i="63"/>
  <c r="FN112" i="63"/>
  <c r="FM112" i="63"/>
  <c r="FL112" i="63"/>
  <c r="FK112" i="63"/>
  <c r="FJ112" i="63"/>
  <c r="FI112" i="63"/>
  <c r="FH112" i="63"/>
  <c r="FG112" i="63"/>
  <c r="FF112" i="63"/>
  <c r="FE112" i="63"/>
  <c r="FD112" i="63"/>
  <c r="FC112" i="63"/>
  <c r="FB112" i="63"/>
  <c r="FA112" i="63"/>
  <c r="EZ112" i="63"/>
  <c r="EY112" i="63"/>
  <c r="EX112" i="63"/>
  <c r="EW112" i="63"/>
  <c r="EV112" i="63"/>
  <c r="EU112" i="63"/>
  <c r="ET112" i="63"/>
  <c r="ES112" i="63"/>
  <c r="ER112" i="63"/>
  <c r="EQ112" i="63"/>
  <c r="EP112" i="63"/>
  <c r="EO112" i="63"/>
  <c r="EN112" i="63"/>
  <c r="EM112" i="63"/>
  <c r="EL112" i="63"/>
  <c r="EK112" i="63"/>
  <c r="EJ112" i="63"/>
  <c r="EI112" i="63"/>
  <c r="EH112" i="63"/>
  <c r="EG112" i="63"/>
  <c r="EF112" i="63"/>
  <c r="EE112" i="63"/>
  <c r="ED112" i="63"/>
  <c r="EC112" i="63"/>
  <c r="EB112" i="63"/>
  <c r="EA112" i="63"/>
  <c r="DZ112" i="63"/>
  <c r="DY112" i="63"/>
  <c r="DX112" i="63"/>
  <c r="DW112" i="63"/>
  <c r="DV112" i="63"/>
  <c r="DU112" i="63"/>
  <c r="DT112" i="63"/>
  <c r="DS112" i="63"/>
  <c r="DR112" i="63"/>
  <c r="DQ112" i="63"/>
  <c r="DP112" i="63"/>
  <c r="DO112" i="63"/>
  <c r="DN112" i="63"/>
  <c r="DM112" i="63"/>
  <c r="DL112" i="63"/>
  <c r="DK112" i="63"/>
  <c r="DJ112" i="63"/>
  <c r="DI112" i="63"/>
  <c r="DH112" i="63"/>
  <c r="DG112" i="63"/>
  <c r="DF112" i="63"/>
  <c r="DE112" i="63"/>
  <c r="DD112" i="63"/>
  <c r="DC112" i="63"/>
  <c r="DB112" i="63"/>
  <c r="DA112" i="63"/>
  <c r="CZ112" i="63"/>
  <c r="CY112" i="63"/>
  <c r="CX112" i="63"/>
  <c r="CW112" i="63"/>
  <c r="CV112" i="63"/>
  <c r="CU112" i="63"/>
  <c r="CT112" i="63"/>
  <c r="CS112" i="63"/>
  <c r="CR112" i="63"/>
  <c r="CQ112" i="63"/>
  <c r="CP112" i="63"/>
  <c r="CO112" i="63"/>
  <c r="CN112" i="63"/>
  <c r="CM112" i="63"/>
  <c r="CL112" i="63"/>
  <c r="CK112" i="63"/>
  <c r="CJ112" i="63"/>
  <c r="CI112" i="63"/>
  <c r="CH112" i="63"/>
  <c r="CG112" i="63"/>
  <c r="CF112" i="63"/>
  <c r="CE112" i="63"/>
  <c r="CD112" i="63"/>
  <c r="CC112" i="63"/>
  <c r="CB112" i="63"/>
  <c r="CA112" i="63"/>
  <c r="BZ112" i="63"/>
  <c r="BY112" i="63"/>
  <c r="BX112" i="63"/>
  <c r="BW112" i="63"/>
  <c r="BV112" i="63"/>
  <c r="BU112" i="63"/>
  <c r="BT112" i="63"/>
  <c r="BS112" i="63"/>
  <c r="BR112" i="63"/>
  <c r="BQ112" i="63"/>
  <c r="BP112" i="63"/>
  <c r="BO112" i="63"/>
  <c r="BN112" i="63"/>
  <c r="BM112" i="63"/>
  <c r="BL112" i="63"/>
  <c r="BK112" i="63"/>
  <c r="BJ112" i="63"/>
  <c r="BI112" i="63"/>
  <c r="BH112" i="63"/>
  <c r="BG112" i="63"/>
  <c r="BF112" i="63"/>
  <c r="BE112" i="63"/>
  <c r="BD112" i="63"/>
  <c r="BC112" i="63"/>
  <c r="BB112" i="63"/>
  <c r="BA112" i="63"/>
  <c r="AZ112" i="63"/>
  <c r="AY112" i="63"/>
  <c r="AX112" i="63"/>
  <c r="AW112" i="63"/>
  <c r="AV112" i="63"/>
  <c r="AU112" i="63"/>
  <c r="AT112" i="63"/>
  <c r="AS112" i="63"/>
  <c r="AR112" i="63"/>
  <c r="AQ112" i="63"/>
  <c r="AP112" i="63"/>
  <c r="AO112" i="63"/>
  <c r="AN112" i="63"/>
  <c r="AM112" i="63"/>
  <c r="AL112" i="63"/>
  <c r="AK112" i="63"/>
  <c r="AJ112" i="63"/>
  <c r="AI112" i="63"/>
  <c r="AH112" i="63"/>
  <c r="AG112" i="63"/>
  <c r="AF112" i="63"/>
  <c r="AE112" i="63"/>
  <c r="AD112" i="63"/>
  <c r="AC112" i="63"/>
  <c r="AB112" i="63"/>
  <c r="AA112" i="63"/>
  <c r="Z112" i="63"/>
  <c r="Y112" i="63"/>
  <c r="X112" i="63"/>
  <c r="W112" i="63"/>
  <c r="V112" i="63"/>
  <c r="U112" i="63"/>
  <c r="T112" i="63"/>
  <c r="S112" i="63"/>
  <c r="R112" i="63"/>
  <c r="Q112" i="63"/>
  <c r="P112" i="63"/>
  <c r="O112" i="63"/>
  <c r="N112" i="63"/>
  <c r="M112" i="63"/>
  <c r="L112" i="63"/>
  <c r="K112" i="63"/>
  <c r="J112" i="63"/>
  <c r="I112" i="63"/>
  <c r="H112" i="63"/>
  <c r="G112" i="63"/>
  <c r="F112" i="63"/>
  <c r="E112" i="63"/>
  <c r="D112" i="63"/>
  <c r="HW111" i="63"/>
  <c r="HV111" i="63"/>
  <c r="HU111" i="63"/>
  <c r="HT111" i="63"/>
  <c r="HS111" i="63"/>
  <c r="HR111" i="63"/>
  <c r="HQ111" i="63"/>
  <c r="HP111" i="63"/>
  <c r="HO111" i="63"/>
  <c r="HN111" i="63"/>
  <c r="HM111" i="63"/>
  <c r="HL111" i="63"/>
  <c r="HK111" i="63"/>
  <c r="HQ123" i="63" s="1"/>
  <c r="HJ111" i="63"/>
  <c r="HI111" i="63"/>
  <c r="HO123" i="63" s="1"/>
  <c r="HH111" i="63"/>
  <c r="HG111" i="63"/>
  <c r="HF111" i="63"/>
  <c r="HL123" i="63" s="1"/>
  <c r="HE111" i="63"/>
  <c r="HD111" i="63"/>
  <c r="HC111" i="63"/>
  <c r="HB111" i="63"/>
  <c r="HH123" i="63" s="1"/>
  <c r="HA111" i="63"/>
  <c r="GZ111" i="63"/>
  <c r="GY111" i="63"/>
  <c r="GX111" i="63"/>
  <c r="GW111" i="63"/>
  <c r="GV111" i="63"/>
  <c r="GU111" i="63"/>
  <c r="HA123" i="63" s="1"/>
  <c r="GT111" i="63"/>
  <c r="GS111" i="63"/>
  <c r="GR111" i="63"/>
  <c r="GQ111" i="63"/>
  <c r="GP111" i="63"/>
  <c r="GV123" i="63" s="1"/>
  <c r="GO111" i="63"/>
  <c r="GN111" i="63"/>
  <c r="GM111" i="63"/>
  <c r="GL111" i="63"/>
  <c r="GR123" i="63" s="1"/>
  <c r="HM135" i="63" s="1"/>
  <c r="GK111" i="63"/>
  <c r="GJ111" i="63"/>
  <c r="GI111" i="63"/>
  <c r="GO123" i="63" s="1"/>
  <c r="GH111" i="63"/>
  <c r="GG111" i="63"/>
  <c r="GF111" i="63"/>
  <c r="GE111" i="63"/>
  <c r="GK123" i="63" s="1"/>
  <c r="HL135" i="63" s="1"/>
  <c r="GD111" i="63"/>
  <c r="GC111" i="63"/>
  <c r="GI123" i="63" s="1"/>
  <c r="GB111" i="63"/>
  <c r="GA111" i="63"/>
  <c r="GG123" i="63" s="1"/>
  <c r="FZ111" i="63"/>
  <c r="GF123" i="63" s="1"/>
  <c r="FY111" i="63"/>
  <c r="FX111" i="63"/>
  <c r="FW111" i="63"/>
  <c r="FV111" i="63"/>
  <c r="GB123" i="63" s="1"/>
  <c r="FU111" i="63"/>
  <c r="FT111" i="63"/>
  <c r="FS111" i="63"/>
  <c r="FY123" i="63" s="1"/>
  <c r="FR111" i="63"/>
  <c r="FQ111" i="63"/>
  <c r="FP111" i="63"/>
  <c r="FO111" i="63"/>
  <c r="FN111" i="63"/>
  <c r="FM111" i="63"/>
  <c r="FL111" i="63"/>
  <c r="FK111" i="63"/>
  <c r="FJ111" i="63"/>
  <c r="FI111" i="63"/>
  <c r="FH111" i="63"/>
  <c r="FG111" i="63"/>
  <c r="FF111" i="63"/>
  <c r="FE111" i="63"/>
  <c r="FD111" i="63"/>
  <c r="FC111" i="63"/>
  <c r="FB111" i="63"/>
  <c r="FA111" i="63"/>
  <c r="EZ111" i="63"/>
  <c r="EY111" i="63"/>
  <c r="EX111" i="63"/>
  <c r="EW111" i="63"/>
  <c r="EV111" i="63"/>
  <c r="EU111" i="63"/>
  <c r="ET111" i="63"/>
  <c r="ES111" i="63"/>
  <c r="ER111" i="63"/>
  <c r="EQ111" i="63"/>
  <c r="EP111" i="63"/>
  <c r="EO111" i="63"/>
  <c r="EN111" i="63"/>
  <c r="EM111" i="63"/>
  <c r="EL111" i="63"/>
  <c r="EK111" i="63"/>
  <c r="EJ111" i="63"/>
  <c r="EI111" i="63"/>
  <c r="EH111" i="63"/>
  <c r="EG111" i="63"/>
  <c r="EF111" i="63"/>
  <c r="EE111" i="63"/>
  <c r="ED111" i="63"/>
  <c r="EC111" i="63"/>
  <c r="EB111" i="63"/>
  <c r="EA111" i="63"/>
  <c r="DZ111" i="63"/>
  <c r="DY111" i="63"/>
  <c r="DX111" i="63"/>
  <c r="DW111" i="63"/>
  <c r="DV111" i="63"/>
  <c r="DU111" i="63"/>
  <c r="DT111" i="63"/>
  <c r="DS111" i="63"/>
  <c r="DR111" i="63"/>
  <c r="DQ111" i="63"/>
  <c r="DP111" i="63"/>
  <c r="DO111" i="63"/>
  <c r="DN111" i="63"/>
  <c r="DM111" i="63"/>
  <c r="DL111" i="63"/>
  <c r="DK111" i="63"/>
  <c r="DJ111" i="63"/>
  <c r="DI111" i="63"/>
  <c r="DH111" i="63"/>
  <c r="DG111" i="63"/>
  <c r="DF111" i="63"/>
  <c r="DE111" i="63"/>
  <c r="DD111" i="63"/>
  <c r="DC111" i="63"/>
  <c r="DB111" i="63"/>
  <c r="DA111" i="63"/>
  <c r="CZ111" i="63"/>
  <c r="CY111" i="63"/>
  <c r="CX111" i="63"/>
  <c r="CW111" i="63"/>
  <c r="CV111" i="63"/>
  <c r="CU111" i="63"/>
  <c r="CT111" i="63"/>
  <c r="CS111" i="63"/>
  <c r="CR111" i="63"/>
  <c r="CQ111" i="63"/>
  <c r="CP111" i="63"/>
  <c r="CO111" i="63"/>
  <c r="CN111" i="63"/>
  <c r="CM111" i="63"/>
  <c r="CL111" i="63"/>
  <c r="CK111" i="63"/>
  <c r="CJ111" i="63"/>
  <c r="CI111" i="63"/>
  <c r="CH111" i="63"/>
  <c r="CG111" i="63"/>
  <c r="CF111" i="63"/>
  <c r="CE111" i="63"/>
  <c r="CD111" i="63"/>
  <c r="CC111" i="63"/>
  <c r="CB111" i="63"/>
  <c r="CA111" i="63"/>
  <c r="BZ111" i="63"/>
  <c r="BY111" i="63"/>
  <c r="BX111" i="63"/>
  <c r="BW111" i="63"/>
  <c r="BV111" i="63"/>
  <c r="BU111" i="63"/>
  <c r="BT111" i="63"/>
  <c r="BS111" i="63"/>
  <c r="BR111" i="63"/>
  <c r="BQ111" i="63"/>
  <c r="BP111" i="63"/>
  <c r="BO111" i="63"/>
  <c r="BN111" i="63"/>
  <c r="BM111" i="63"/>
  <c r="BL111" i="63"/>
  <c r="BK111" i="63"/>
  <c r="BJ111" i="63"/>
  <c r="BI111" i="63"/>
  <c r="BH111" i="63"/>
  <c r="BG111" i="63"/>
  <c r="BF111" i="63"/>
  <c r="BE111" i="63"/>
  <c r="BD111" i="63"/>
  <c r="BC111" i="63"/>
  <c r="BB111" i="63"/>
  <c r="BA111" i="63"/>
  <c r="AZ111" i="63"/>
  <c r="AY111" i="63"/>
  <c r="AX111" i="63"/>
  <c r="AW111" i="63"/>
  <c r="AV111" i="63"/>
  <c r="AU111" i="63"/>
  <c r="AT111" i="63"/>
  <c r="AS111" i="63"/>
  <c r="AR111" i="63"/>
  <c r="AQ111" i="63"/>
  <c r="AP111" i="63"/>
  <c r="AO111" i="63"/>
  <c r="AN111" i="63"/>
  <c r="AM111" i="63"/>
  <c r="AL111" i="63"/>
  <c r="AK111" i="63"/>
  <c r="AJ111" i="63"/>
  <c r="AI111" i="63"/>
  <c r="AH111" i="63"/>
  <c r="AG111" i="63"/>
  <c r="AF111" i="63"/>
  <c r="AE111" i="63"/>
  <c r="AD111" i="63"/>
  <c r="AC111" i="63"/>
  <c r="AB111" i="63"/>
  <c r="AA111" i="63"/>
  <c r="Z111" i="63"/>
  <c r="Y111" i="63"/>
  <c r="X111" i="63"/>
  <c r="W111" i="63"/>
  <c r="V111" i="63"/>
  <c r="U111" i="63"/>
  <c r="T111" i="63"/>
  <c r="S111" i="63"/>
  <c r="R111" i="63"/>
  <c r="Q111" i="63"/>
  <c r="P111" i="63"/>
  <c r="O111" i="63"/>
  <c r="N111" i="63"/>
  <c r="M111" i="63"/>
  <c r="L111" i="63"/>
  <c r="K111" i="63"/>
  <c r="J111" i="63"/>
  <c r="I111" i="63"/>
  <c r="H111" i="63"/>
  <c r="G111" i="63"/>
  <c r="F111" i="63"/>
  <c r="E111" i="63"/>
  <c r="D111" i="63"/>
  <c r="HW110" i="63"/>
  <c r="HV110" i="63"/>
  <c r="HU110" i="63"/>
  <c r="HT110" i="63"/>
  <c r="HS110" i="63"/>
  <c r="HV122" i="63" s="1"/>
  <c r="HR110" i="63"/>
  <c r="HQ110" i="63"/>
  <c r="HP110" i="63"/>
  <c r="HO110" i="63"/>
  <c r="HN110" i="63"/>
  <c r="HT122" i="63" s="1"/>
  <c r="HQ134" i="63" s="1"/>
  <c r="HM110" i="63"/>
  <c r="HL110" i="63"/>
  <c r="HR122" i="63" s="1"/>
  <c r="HK110" i="63"/>
  <c r="HJ110" i="63"/>
  <c r="HP122" i="63" s="1"/>
  <c r="HI110" i="63"/>
  <c r="HO122" i="63" s="1"/>
  <c r="HH110" i="63"/>
  <c r="HG110" i="63"/>
  <c r="HF110" i="63"/>
  <c r="HL122" i="63" s="1"/>
  <c r="HE110" i="63"/>
  <c r="HK122" i="63" s="1"/>
  <c r="HD110" i="63"/>
  <c r="HC110" i="63"/>
  <c r="HB110" i="63"/>
  <c r="HA110" i="63"/>
  <c r="GZ110" i="63"/>
  <c r="GY110" i="63"/>
  <c r="GX110" i="63"/>
  <c r="GW110" i="63"/>
  <c r="GV110" i="63"/>
  <c r="HB122" i="63" s="1"/>
  <c r="GU110" i="63"/>
  <c r="GT110" i="63"/>
  <c r="GZ122" i="63" s="1"/>
  <c r="GS110" i="63"/>
  <c r="GY122" i="63" s="1"/>
  <c r="HN134" i="63" s="1"/>
  <c r="GR110" i="63"/>
  <c r="GQ110" i="63"/>
  <c r="GP110" i="63"/>
  <c r="GV122" i="63" s="1"/>
  <c r="GO110" i="63"/>
  <c r="GU122" i="63" s="1"/>
  <c r="GN110" i="63"/>
  <c r="GM110" i="63"/>
  <c r="GS122" i="63" s="1"/>
  <c r="GL110" i="63"/>
  <c r="GK110" i="63"/>
  <c r="GJ110" i="63"/>
  <c r="GI110" i="63"/>
  <c r="GH110" i="63"/>
  <c r="GN122" i="63" s="1"/>
  <c r="GG110" i="63"/>
  <c r="GF110" i="63"/>
  <c r="GL122" i="63" s="1"/>
  <c r="GE110" i="63"/>
  <c r="GD110" i="63"/>
  <c r="GJ122" i="63" s="1"/>
  <c r="GC110" i="63"/>
  <c r="GI122" i="63" s="1"/>
  <c r="GB110" i="63"/>
  <c r="GA110" i="63"/>
  <c r="FZ110" i="63"/>
  <c r="GF122" i="63" s="1"/>
  <c r="FY110" i="63"/>
  <c r="GE122" i="63" s="1"/>
  <c r="FX110" i="63"/>
  <c r="FW110" i="63"/>
  <c r="GC122" i="63" s="1"/>
  <c r="FV110" i="63"/>
  <c r="FU110" i="63"/>
  <c r="FT110" i="63"/>
  <c r="FS110" i="63"/>
  <c r="FR110" i="63"/>
  <c r="FX122" i="63" s="1"/>
  <c r="FQ110" i="63"/>
  <c r="FP110" i="63"/>
  <c r="FO110" i="63"/>
  <c r="FN110" i="63"/>
  <c r="FM110" i="63"/>
  <c r="FL110" i="63"/>
  <c r="FK110" i="63"/>
  <c r="FJ110" i="63"/>
  <c r="FI110" i="63"/>
  <c r="FH110" i="63"/>
  <c r="FG110" i="63"/>
  <c r="FF110" i="63"/>
  <c r="FE110" i="63"/>
  <c r="FD110" i="63"/>
  <c r="FC110" i="63"/>
  <c r="FB110" i="63"/>
  <c r="FA110" i="63"/>
  <c r="EZ110" i="63"/>
  <c r="EY110" i="63"/>
  <c r="EX110" i="63"/>
  <c r="EW110" i="63"/>
  <c r="EV110" i="63"/>
  <c r="EU110" i="63"/>
  <c r="ET110" i="63"/>
  <c r="ES110" i="63"/>
  <c r="ER110" i="63"/>
  <c r="EQ110" i="63"/>
  <c r="EP110" i="63"/>
  <c r="EO110" i="63"/>
  <c r="EN110" i="63"/>
  <c r="EM110" i="63"/>
  <c r="EL110" i="63"/>
  <c r="EK110" i="63"/>
  <c r="EJ110" i="63"/>
  <c r="EI110" i="63"/>
  <c r="EH110" i="63"/>
  <c r="EG110" i="63"/>
  <c r="EF110" i="63"/>
  <c r="EE110" i="63"/>
  <c r="ED110" i="63"/>
  <c r="EC110" i="63"/>
  <c r="EB110" i="63"/>
  <c r="EA110" i="63"/>
  <c r="DZ110" i="63"/>
  <c r="DY110" i="63"/>
  <c r="DX110" i="63"/>
  <c r="DW110" i="63"/>
  <c r="DV110" i="63"/>
  <c r="DU110" i="63"/>
  <c r="DT110" i="63"/>
  <c r="DS110" i="63"/>
  <c r="DR110" i="63"/>
  <c r="DQ110" i="63"/>
  <c r="DP110" i="63"/>
  <c r="DO110" i="63"/>
  <c r="DN110" i="63"/>
  <c r="DM110" i="63"/>
  <c r="DL110" i="63"/>
  <c r="DK110" i="63"/>
  <c r="DJ110" i="63"/>
  <c r="DI110" i="63"/>
  <c r="DH110" i="63"/>
  <c r="DG110" i="63"/>
  <c r="DF110" i="63"/>
  <c r="DE110" i="63"/>
  <c r="DD110" i="63"/>
  <c r="DC110" i="63"/>
  <c r="DB110" i="63"/>
  <c r="DA110" i="63"/>
  <c r="CZ110" i="63"/>
  <c r="CY110" i="63"/>
  <c r="CX110" i="63"/>
  <c r="CW110" i="63"/>
  <c r="CV110" i="63"/>
  <c r="CU110" i="63"/>
  <c r="CT110" i="63"/>
  <c r="CS110" i="63"/>
  <c r="CR110" i="63"/>
  <c r="CQ110" i="63"/>
  <c r="CP110" i="63"/>
  <c r="CO110" i="63"/>
  <c r="CN110" i="63"/>
  <c r="CM110" i="63"/>
  <c r="CL110" i="63"/>
  <c r="CK110" i="63"/>
  <c r="CJ110" i="63"/>
  <c r="CI110" i="63"/>
  <c r="CH110" i="63"/>
  <c r="CG110" i="63"/>
  <c r="CF110" i="63"/>
  <c r="CE110" i="63"/>
  <c r="CD110" i="63"/>
  <c r="CC110" i="63"/>
  <c r="CB110" i="63"/>
  <c r="CA110" i="63"/>
  <c r="BZ110" i="63"/>
  <c r="BY110" i="63"/>
  <c r="BX110" i="63"/>
  <c r="BW110" i="63"/>
  <c r="BV110" i="63"/>
  <c r="BU110" i="63"/>
  <c r="BT110" i="63"/>
  <c r="BS110" i="63"/>
  <c r="BR110" i="63"/>
  <c r="BQ110" i="63"/>
  <c r="BP110" i="63"/>
  <c r="BO110" i="63"/>
  <c r="BN110" i="63"/>
  <c r="BM110" i="63"/>
  <c r="BL110" i="63"/>
  <c r="BK110" i="63"/>
  <c r="BJ110" i="63"/>
  <c r="BI110" i="63"/>
  <c r="BH110" i="63"/>
  <c r="BG110" i="63"/>
  <c r="BF110" i="63"/>
  <c r="BE110" i="63"/>
  <c r="BD110" i="63"/>
  <c r="BC110" i="63"/>
  <c r="BB110" i="63"/>
  <c r="BA110" i="63"/>
  <c r="AZ110" i="63"/>
  <c r="AY110" i="63"/>
  <c r="AX110" i="63"/>
  <c r="AW110" i="63"/>
  <c r="AV110" i="63"/>
  <c r="AU110" i="63"/>
  <c r="AT110" i="63"/>
  <c r="AS110" i="63"/>
  <c r="AR110" i="63"/>
  <c r="AQ110" i="63"/>
  <c r="AP110" i="63"/>
  <c r="AO110" i="63"/>
  <c r="AN110" i="63"/>
  <c r="AM110" i="63"/>
  <c r="AL110" i="63"/>
  <c r="AK110" i="63"/>
  <c r="AJ110" i="63"/>
  <c r="AI110" i="63"/>
  <c r="AH110" i="63"/>
  <c r="AG110" i="63"/>
  <c r="AF110" i="63"/>
  <c r="AE110" i="63"/>
  <c r="AD110" i="63"/>
  <c r="AC110" i="63"/>
  <c r="AB110" i="63"/>
  <c r="AA110" i="63"/>
  <c r="Z110" i="63"/>
  <c r="Y110" i="63"/>
  <c r="X110" i="63"/>
  <c r="W110" i="63"/>
  <c r="V110" i="63"/>
  <c r="U110" i="63"/>
  <c r="T110" i="63"/>
  <c r="S110" i="63"/>
  <c r="R110" i="63"/>
  <c r="Q110" i="63"/>
  <c r="P110" i="63"/>
  <c r="O110" i="63"/>
  <c r="N110" i="63"/>
  <c r="M110" i="63"/>
  <c r="L110" i="63"/>
  <c r="K110" i="63"/>
  <c r="J110" i="63"/>
  <c r="I110" i="63"/>
  <c r="H110" i="63"/>
  <c r="G110" i="63"/>
  <c r="F110" i="63"/>
  <c r="E110" i="63"/>
  <c r="D110" i="63"/>
  <c r="HW109" i="63"/>
  <c r="HV109" i="63"/>
  <c r="HU109" i="63"/>
  <c r="HT109" i="63"/>
  <c r="HS109" i="63"/>
  <c r="HR109" i="63"/>
  <c r="HQ109" i="63"/>
  <c r="HW121" i="63" s="1"/>
  <c r="HP109" i="63"/>
  <c r="HO109" i="63"/>
  <c r="HN109" i="63"/>
  <c r="HT121" i="63" s="1"/>
  <c r="HQ133" i="63" s="1"/>
  <c r="HM109" i="63"/>
  <c r="HL109" i="63"/>
  <c r="HK109" i="63"/>
  <c r="HJ109" i="63"/>
  <c r="HP121" i="63" s="1"/>
  <c r="HI109" i="63"/>
  <c r="HH109" i="63"/>
  <c r="HG109" i="63"/>
  <c r="HM121" i="63" s="1"/>
  <c r="HP133" i="63" s="1"/>
  <c r="HF109" i="63"/>
  <c r="HE109" i="63"/>
  <c r="HD109" i="63"/>
  <c r="HC109" i="63"/>
  <c r="HI121" i="63" s="1"/>
  <c r="HB109" i="63"/>
  <c r="HA109" i="63"/>
  <c r="HG121" i="63" s="1"/>
  <c r="GZ109" i="63"/>
  <c r="GY109" i="63"/>
  <c r="GX109" i="63"/>
  <c r="HD121" i="63" s="1"/>
  <c r="GW109" i="63"/>
  <c r="GV109" i="63"/>
  <c r="GU109" i="63"/>
  <c r="GT109" i="63"/>
  <c r="GZ121" i="63" s="1"/>
  <c r="GS109" i="63"/>
  <c r="GY121" i="63" s="1"/>
  <c r="HN133" i="63" s="1"/>
  <c r="GR109" i="63"/>
  <c r="GQ109" i="63"/>
  <c r="GW121" i="63" s="1"/>
  <c r="GP109" i="63"/>
  <c r="GO109" i="63"/>
  <c r="GN109" i="63"/>
  <c r="GM109" i="63"/>
  <c r="GS121" i="63" s="1"/>
  <c r="GL109" i="63"/>
  <c r="GK109" i="63"/>
  <c r="GQ121" i="63" s="1"/>
  <c r="GJ109" i="63"/>
  <c r="GI109" i="63"/>
  <c r="GH109" i="63"/>
  <c r="GN121" i="63" s="1"/>
  <c r="GG109" i="63"/>
  <c r="GF109" i="63"/>
  <c r="GE109" i="63"/>
  <c r="GD109" i="63"/>
  <c r="GJ121" i="63" s="1"/>
  <c r="GC109" i="63"/>
  <c r="GI121" i="63" s="1"/>
  <c r="GB109" i="63"/>
  <c r="GA109" i="63"/>
  <c r="FZ109" i="63"/>
  <c r="FY109" i="63"/>
  <c r="FX109" i="63"/>
  <c r="FW109" i="63"/>
  <c r="FV109" i="63"/>
  <c r="FU109" i="63"/>
  <c r="FT109" i="63"/>
  <c r="FS109" i="63"/>
  <c r="FR109" i="63"/>
  <c r="FQ109" i="63"/>
  <c r="FP109" i="63"/>
  <c r="FO109" i="63"/>
  <c r="FN109" i="63"/>
  <c r="FM109" i="63"/>
  <c r="FL109" i="63"/>
  <c r="FK109" i="63"/>
  <c r="FJ109" i="63"/>
  <c r="FI109" i="63"/>
  <c r="FH109" i="63"/>
  <c r="FG109" i="63"/>
  <c r="FF109" i="63"/>
  <c r="FE109" i="63"/>
  <c r="FD109" i="63"/>
  <c r="FC109" i="63"/>
  <c r="FB109" i="63"/>
  <c r="FA109" i="63"/>
  <c r="EZ109" i="63"/>
  <c r="EY109" i="63"/>
  <c r="EX109" i="63"/>
  <c r="EW109" i="63"/>
  <c r="EV109" i="63"/>
  <c r="EU109" i="63"/>
  <c r="ET109" i="63"/>
  <c r="ES109" i="63"/>
  <c r="ER109" i="63"/>
  <c r="EQ109" i="63"/>
  <c r="EP109" i="63"/>
  <c r="EO109" i="63"/>
  <c r="EN109" i="63"/>
  <c r="EM109" i="63"/>
  <c r="EL109" i="63"/>
  <c r="EK109" i="63"/>
  <c r="EJ109" i="63"/>
  <c r="EI109" i="63"/>
  <c r="EH109" i="63"/>
  <c r="EG109" i="63"/>
  <c r="EF109" i="63"/>
  <c r="EE109" i="63"/>
  <c r="ED109" i="63"/>
  <c r="EC109" i="63"/>
  <c r="EB109" i="63"/>
  <c r="EA109" i="63"/>
  <c r="DZ109" i="63"/>
  <c r="DY109" i="63"/>
  <c r="DX109" i="63"/>
  <c r="DW109" i="63"/>
  <c r="DV109" i="63"/>
  <c r="DU109" i="63"/>
  <c r="DT109" i="63"/>
  <c r="DS109" i="63"/>
  <c r="DR109" i="63"/>
  <c r="DQ109" i="63"/>
  <c r="DP109" i="63"/>
  <c r="DO109" i="63"/>
  <c r="DN109" i="63"/>
  <c r="DM109" i="63"/>
  <c r="DL109" i="63"/>
  <c r="DK109" i="63"/>
  <c r="DJ109" i="63"/>
  <c r="DI109" i="63"/>
  <c r="DH109" i="63"/>
  <c r="DG109" i="63"/>
  <c r="DF109" i="63"/>
  <c r="DE109" i="63"/>
  <c r="DD109" i="63"/>
  <c r="DC109" i="63"/>
  <c r="DB109" i="63"/>
  <c r="DA109" i="63"/>
  <c r="CZ109" i="63"/>
  <c r="CY109" i="63"/>
  <c r="CX109" i="63"/>
  <c r="CW109" i="63"/>
  <c r="CV109" i="63"/>
  <c r="CU109" i="63"/>
  <c r="CT109" i="63"/>
  <c r="CS109" i="63"/>
  <c r="CR109" i="63"/>
  <c r="CQ109" i="63"/>
  <c r="CP109" i="63"/>
  <c r="CO109" i="63"/>
  <c r="CN109" i="63"/>
  <c r="CM109" i="63"/>
  <c r="CL109" i="63"/>
  <c r="CK109" i="63"/>
  <c r="CJ109" i="63"/>
  <c r="CI109" i="63"/>
  <c r="CH109" i="63"/>
  <c r="CG109" i="63"/>
  <c r="CF109" i="63"/>
  <c r="CE109" i="63"/>
  <c r="CD109" i="63"/>
  <c r="CC109" i="63"/>
  <c r="CB109" i="63"/>
  <c r="CA109" i="63"/>
  <c r="BZ109" i="63"/>
  <c r="BY109" i="63"/>
  <c r="BX109" i="63"/>
  <c r="BW109" i="63"/>
  <c r="BV109" i="63"/>
  <c r="BU109" i="63"/>
  <c r="BT109" i="63"/>
  <c r="BS109" i="63"/>
  <c r="BR109" i="63"/>
  <c r="BQ109" i="63"/>
  <c r="BP109" i="63"/>
  <c r="BO109" i="63"/>
  <c r="BN109" i="63"/>
  <c r="BM109" i="63"/>
  <c r="BL109" i="63"/>
  <c r="BK109" i="63"/>
  <c r="BJ109" i="63"/>
  <c r="BI109" i="63"/>
  <c r="BH109" i="63"/>
  <c r="BG109" i="63"/>
  <c r="BF109" i="63"/>
  <c r="BE109" i="63"/>
  <c r="BD109" i="63"/>
  <c r="BC109" i="63"/>
  <c r="BB109" i="63"/>
  <c r="BA109" i="63"/>
  <c r="AZ109" i="63"/>
  <c r="AY109" i="63"/>
  <c r="AX109" i="63"/>
  <c r="AW109" i="63"/>
  <c r="AV109" i="63"/>
  <c r="AU109" i="63"/>
  <c r="AT109" i="63"/>
  <c r="AS109" i="63"/>
  <c r="AR109" i="63"/>
  <c r="AQ109" i="63"/>
  <c r="AP109" i="63"/>
  <c r="AO109" i="63"/>
  <c r="AN109" i="63"/>
  <c r="AM109" i="63"/>
  <c r="AL109" i="63"/>
  <c r="AK109" i="63"/>
  <c r="AJ109" i="63"/>
  <c r="AI109" i="63"/>
  <c r="AH109" i="63"/>
  <c r="AG109" i="63"/>
  <c r="AF109" i="63"/>
  <c r="AE109" i="63"/>
  <c r="AD109" i="63"/>
  <c r="AC109" i="63"/>
  <c r="AB109" i="63"/>
  <c r="AA109" i="63"/>
  <c r="Z109" i="63"/>
  <c r="Y109" i="63"/>
  <c r="X109" i="63"/>
  <c r="W109" i="63"/>
  <c r="V109" i="63"/>
  <c r="U109" i="63"/>
  <c r="T109" i="63"/>
  <c r="S109" i="63"/>
  <c r="R109" i="63"/>
  <c r="Q109" i="63"/>
  <c r="P109" i="63"/>
  <c r="O109" i="63"/>
  <c r="N109" i="63"/>
  <c r="M109" i="63"/>
  <c r="L109" i="63"/>
  <c r="K109" i="63"/>
  <c r="J109" i="63"/>
  <c r="I109" i="63"/>
  <c r="H109" i="63"/>
  <c r="G109" i="63"/>
  <c r="F109" i="63"/>
  <c r="E109" i="63"/>
  <c r="D109" i="63"/>
  <c r="HW108" i="63"/>
  <c r="HV108" i="63"/>
  <c r="HU108" i="63"/>
  <c r="HT108" i="63"/>
  <c r="HS108" i="63"/>
  <c r="HR108" i="63"/>
  <c r="HQ108" i="63"/>
  <c r="HP108" i="63"/>
  <c r="HO108" i="63"/>
  <c r="HN108" i="63"/>
  <c r="HT120" i="63" s="1"/>
  <c r="HQ132" i="63" s="1"/>
  <c r="HM108" i="63"/>
  <c r="HS120" i="63" s="1"/>
  <c r="HL108" i="63"/>
  <c r="HR120" i="63" s="1"/>
  <c r="HK108" i="63"/>
  <c r="HQ120" i="63" s="1"/>
  <c r="HJ108" i="63"/>
  <c r="HI108" i="63"/>
  <c r="HH108" i="63"/>
  <c r="HG108" i="63"/>
  <c r="HF108" i="63"/>
  <c r="HL120" i="63" s="1"/>
  <c r="HE108" i="63"/>
  <c r="HD108" i="63"/>
  <c r="HC108" i="63"/>
  <c r="HI120" i="63" s="1"/>
  <c r="HB108" i="63"/>
  <c r="HH120" i="63" s="1"/>
  <c r="HA108" i="63"/>
  <c r="GZ108" i="63"/>
  <c r="GY108" i="63"/>
  <c r="GX108" i="63"/>
  <c r="HD120" i="63" s="1"/>
  <c r="GW108" i="63"/>
  <c r="HC120" i="63" s="1"/>
  <c r="GV108" i="63"/>
  <c r="HB120" i="63" s="1"/>
  <c r="GU108" i="63"/>
  <c r="GT108" i="63"/>
  <c r="GS108" i="63"/>
  <c r="GR108" i="63"/>
  <c r="GQ108" i="63"/>
  <c r="GP108" i="63"/>
  <c r="GV120" i="63" s="1"/>
  <c r="GO108" i="63"/>
  <c r="GN108" i="63"/>
  <c r="GM108" i="63"/>
  <c r="GS120" i="63" s="1"/>
  <c r="GL108" i="63"/>
  <c r="GR120" i="63" s="1"/>
  <c r="GK108" i="63"/>
  <c r="GJ108" i="63"/>
  <c r="GI108" i="63"/>
  <c r="GH108" i="63"/>
  <c r="GN120" i="63" s="1"/>
  <c r="GG108" i="63"/>
  <c r="GM120" i="63" s="1"/>
  <c r="GF108" i="63"/>
  <c r="GL120" i="63" s="1"/>
  <c r="GE108" i="63"/>
  <c r="GD108" i="63"/>
  <c r="GC108" i="63"/>
  <c r="GB108" i="63"/>
  <c r="GA108" i="63"/>
  <c r="FZ108" i="63"/>
  <c r="GF120" i="63" s="1"/>
  <c r="FY108" i="63"/>
  <c r="FX108" i="63"/>
  <c r="FW108" i="63"/>
  <c r="GC120" i="63" s="1"/>
  <c r="FV108" i="63"/>
  <c r="GB120" i="63" s="1"/>
  <c r="FU108" i="63"/>
  <c r="FT108" i="63"/>
  <c r="FS108" i="63"/>
  <c r="FR108" i="63"/>
  <c r="FX120" i="63" s="1"/>
  <c r="FQ108" i="63"/>
  <c r="FW120" i="63" s="1"/>
  <c r="HJ132" i="63" s="1"/>
  <c r="FP108" i="63"/>
  <c r="FO108" i="63"/>
  <c r="FN108" i="63"/>
  <c r="FM108" i="63"/>
  <c r="FL108" i="63"/>
  <c r="FK108" i="63"/>
  <c r="FJ108" i="63"/>
  <c r="FI108" i="63"/>
  <c r="FH108" i="63"/>
  <c r="FG108" i="63"/>
  <c r="FF108" i="63"/>
  <c r="FE108" i="63"/>
  <c r="FD108" i="63"/>
  <c r="FC108" i="63"/>
  <c r="FB108" i="63"/>
  <c r="FA108" i="63"/>
  <c r="EZ108" i="63"/>
  <c r="EY108" i="63"/>
  <c r="EX108" i="63"/>
  <c r="EW108" i="63"/>
  <c r="EV108" i="63"/>
  <c r="EU108" i="63"/>
  <c r="ET108" i="63"/>
  <c r="ES108" i="63"/>
  <c r="ER108" i="63"/>
  <c r="EQ108" i="63"/>
  <c r="EP108" i="63"/>
  <c r="EO108" i="63"/>
  <c r="EN108" i="63"/>
  <c r="EM108" i="63"/>
  <c r="EL108" i="63"/>
  <c r="EK108" i="63"/>
  <c r="EJ108" i="63"/>
  <c r="EI108" i="63"/>
  <c r="EH108" i="63"/>
  <c r="EG108" i="63"/>
  <c r="EF108" i="63"/>
  <c r="EE108" i="63"/>
  <c r="ED108" i="63"/>
  <c r="EC108" i="63"/>
  <c r="EB108" i="63"/>
  <c r="EA108" i="63"/>
  <c r="DZ108" i="63"/>
  <c r="DY108" i="63"/>
  <c r="DX108" i="63"/>
  <c r="DW108" i="63"/>
  <c r="DV108" i="63"/>
  <c r="DU108" i="63"/>
  <c r="DT108" i="63"/>
  <c r="DS108" i="63"/>
  <c r="DR108" i="63"/>
  <c r="DQ108" i="63"/>
  <c r="DP108" i="63"/>
  <c r="DO108" i="63"/>
  <c r="DN108" i="63"/>
  <c r="DM108" i="63"/>
  <c r="DL108" i="63"/>
  <c r="DK108" i="63"/>
  <c r="DJ108" i="63"/>
  <c r="DI108" i="63"/>
  <c r="DH108" i="63"/>
  <c r="DG108" i="63"/>
  <c r="DF108" i="63"/>
  <c r="DE108" i="63"/>
  <c r="DD108" i="63"/>
  <c r="DC108" i="63"/>
  <c r="DB108" i="63"/>
  <c r="DA108" i="63"/>
  <c r="CZ108" i="63"/>
  <c r="CY108" i="63"/>
  <c r="CX108" i="63"/>
  <c r="CW108" i="63"/>
  <c r="CV108" i="63"/>
  <c r="CU108" i="63"/>
  <c r="CT108" i="63"/>
  <c r="CS108" i="63"/>
  <c r="CR108" i="63"/>
  <c r="CQ108" i="63"/>
  <c r="CP108" i="63"/>
  <c r="CO108" i="63"/>
  <c r="CN108" i="63"/>
  <c r="CM108" i="63"/>
  <c r="CL108" i="63"/>
  <c r="CK108" i="63"/>
  <c r="CJ108" i="63"/>
  <c r="CI108" i="63"/>
  <c r="CH108" i="63"/>
  <c r="CG108" i="63"/>
  <c r="CF108" i="63"/>
  <c r="CE108" i="63"/>
  <c r="CD108" i="63"/>
  <c r="CC108" i="63"/>
  <c r="CB108" i="63"/>
  <c r="CA108" i="63"/>
  <c r="BZ108" i="63"/>
  <c r="BY108" i="63"/>
  <c r="BX108" i="63"/>
  <c r="BW108" i="63"/>
  <c r="BV108" i="63"/>
  <c r="BU108" i="63"/>
  <c r="BT108" i="63"/>
  <c r="BS108" i="63"/>
  <c r="BR108" i="63"/>
  <c r="BQ108" i="63"/>
  <c r="BP108" i="63"/>
  <c r="BO108" i="63"/>
  <c r="BN108" i="63"/>
  <c r="BM108" i="63"/>
  <c r="BL108" i="63"/>
  <c r="BK108" i="63"/>
  <c r="BJ108" i="63"/>
  <c r="BI108" i="63"/>
  <c r="BH108" i="63"/>
  <c r="BG108" i="63"/>
  <c r="BF108" i="63"/>
  <c r="BE108" i="63"/>
  <c r="BD108" i="63"/>
  <c r="BC108" i="63"/>
  <c r="BB108" i="63"/>
  <c r="BA108" i="63"/>
  <c r="AZ108" i="63"/>
  <c r="AY108" i="63"/>
  <c r="AX108" i="63"/>
  <c r="AW108" i="63"/>
  <c r="AV108" i="63"/>
  <c r="AU108" i="63"/>
  <c r="AT108" i="63"/>
  <c r="AS108" i="63"/>
  <c r="AR108" i="63"/>
  <c r="AQ108" i="63"/>
  <c r="AP108" i="63"/>
  <c r="AO108" i="63"/>
  <c r="AN108" i="63"/>
  <c r="AM108" i="63"/>
  <c r="AL108" i="63"/>
  <c r="AK108" i="63"/>
  <c r="AJ108" i="63"/>
  <c r="AI108" i="63"/>
  <c r="AH108" i="63"/>
  <c r="AG108" i="63"/>
  <c r="AF108" i="63"/>
  <c r="AE108" i="63"/>
  <c r="AD108" i="63"/>
  <c r="AC108" i="63"/>
  <c r="AB108" i="63"/>
  <c r="AA108" i="63"/>
  <c r="Z108" i="63"/>
  <c r="Y108" i="63"/>
  <c r="X108" i="63"/>
  <c r="W108" i="63"/>
  <c r="V108" i="63"/>
  <c r="U108" i="63"/>
  <c r="T108" i="63"/>
  <c r="S108" i="63"/>
  <c r="R108" i="63"/>
  <c r="Q108" i="63"/>
  <c r="P108" i="63"/>
  <c r="O108" i="63"/>
  <c r="N108" i="63"/>
  <c r="M108" i="63"/>
  <c r="L108" i="63"/>
  <c r="K108" i="63"/>
  <c r="J108" i="63"/>
  <c r="I108" i="63"/>
  <c r="H108" i="63"/>
  <c r="G108" i="63"/>
  <c r="F108" i="63"/>
  <c r="E108" i="63"/>
  <c r="D108" i="63"/>
  <c r="HW107" i="63"/>
  <c r="HV107" i="63"/>
  <c r="HU107" i="63"/>
  <c r="HT107" i="63"/>
  <c r="HS107" i="63"/>
  <c r="HR107" i="63"/>
  <c r="HQ107" i="63"/>
  <c r="HP107" i="63"/>
  <c r="HV119" i="63" s="1"/>
  <c r="HO107" i="63"/>
  <c r="HU119" i="63" s="1"/>
  <c r="HN107" i="63"/>
  <c r="HM107" i="63"/>
  <c r="HL107" i="63"/>
  <c r="HK107" i="63"/>
  <c r="HQ119" i="63" s="1"/>
  <c r="HJ107" i="63"/>
  <c r="HI107" i="63"/>
  <c r="HH107" i="63"/>
  <c r="HN119" i="63" s="1"/>
  <c r="HG107" i="63"/>
  <c r="HF107" i="63"/>
  <c r="HE107" i="63"/>
  <c r="HD107" i="63"/>
  <c r="HC107" i="63"/>
  <c r="HB107" i="63"/>
  <c r="HH119" i="63" s="1"/>
  <c r="HA107" i="63"/>
  <c r="GZ107" i="63"/>
  <c r="HF119" i="63" s="1"/>
  <c r="HO131" i="63" s="1"/>
  <c r="GY107" i="63"/>
  <c r="HE119" i="63" s="1"/>
  <c r="GX107" i="63"/>
  <c r="GW107" i="63"/>
  <c r="GV107" i="63"/>
  <c r="GU107" i="63"/>
  <c r="HA119" i="63" s="1"/>
  <c r="GT107" i="63"/>
  <c r="GS107" i="63"/>
  <c r="GX119" i="63" s="1"/>
  <c r="GR107" i="63"/>
  <c r="GQ107" i="63"/>
  <c r="GP107" i="63"/>
  <c r="GO107" i="63"/>
  <c r="GN107" i="63"/>
  <c r="GM107" i="63"/>
  <c r="GL107" i="63"/>
  <c r="GR119" i="63" s="1"/>
  <c r="HM131" i="63" s="1"/>
  <c r="GK107" i="63"/>
  <c r="GJ107" i="63"/>
  <c r="GP119" i="63" s="1"/>
  <c r="GI107" i="63"/>
  <c r="GO119" i="63" s="1"/>
  <c r="GH107" i="63"/>
  <c r="GG107" i="63"/>
  <c r="GF107" i="63"/>
  <c r="GE107" i="63"/>
  <c r="GK119" i="63" s="1"/>
  <c r="HL131" i="63" s="1"/>
  <c r="GD107" i="63"/>
  <c r="GC107" i="63"/>
  <c r="GB107" i="63"/>
  <c r="GH119" i="63" s="1"/>
  <c r="GA107" i="63"/>
  <c r="FZ107" i="63"/>
  <c r="FY107" i="63"/>
  <c r="FX107" i="63"/>
  <c r="FW107" i="63"/>
  <c r="FV107" i="63"/>
  <c r="GB119" i="63" s="1"/>
  <c r="FU107" i="63"/>
  <c r="FT107" i="63"/>
  <c r="FZ119" i="63" s="1"/>
  <c r="FS107" i="63"/>
  <c r="FY119" i="63" s="1"/>
  <c r="FR107" i="63"/>
  <c r="FQ107" i="63"/>
  <c r="FP107" i="63"/>
  <c r="FO107" i="63"/>
  <c r="FN107" i="63"/>
  <c r="FM107" i="63"/>
  <c r="FL107" i="63"/>
  <c r="FK107" i="63"/>
  <c r="FJ107" i="63"/>
  <c r="FI107" i="63"/>
  <c r="FH107" i="63"/>
  <c r="FG107" i="63"/>
  <c r="FF107" i="63"/>
  <c r="FE107" i="63"/>
  <c r="FD107" i="63"/>
  <c r="FC107" i="63"/>
  <c r="FB107" i="63"/>
  <c r="FA107" i="63"/>
  <c r="EZ107" i="63"/>
  <c r="EY107" i="63"/>
  <c r="EX107" i="63"/>
  <c r="EW107" i="63"/>
  <c r="EV107" i="63"/>
  <c r="EU107" i="63"/>
  <c r="ET107" i="63"/>
  <c r="ES107" i="63"/>
  <c r="ER107" i="63"/>
  <c r="EQ107" i="63"/>
  <c r="EP107" i="63"/>
  <c r="EO107" i="63"/>
  <c r="EN107" i="63"/>
  <c r="EM107" i="63"/>
  <c r="EL107" i="63"/>
  <c r="EK107" i="63"/>
  <c r="EJ107" i="63"/>
  <c r="EI107" i="63"/>
  <c r="EH107" i="63"/>
  <c r="EG107" i="63"/>
  <c r="EF107" i="63"/>
  <c r="EE107" i="63"/>
  <c r="ED107" i="63"/>
  <c r="EC107" i="63"/>
  <c r="EB107" i="63"/>
  <c r="EA107" i="63"/>
  <c r="DZ107" i="63"/>
  <c r="DY107" i="63"/>
  <c r="DX107" i="63"/>
  <c r="DW107" i="63"/>
  <c r="DV107" i="63"/>
  <c r="DU107" i="63"/>
  <c r="DT107" i="63"/>
  <c r="DS107" i="63"/>
  <c r="DR107" i="63"/>
  <c r="DQ107" i="63"/>
  <c r="DP107" i="63"/>
  <c r="DO107" i="63"/>
  <c r="DN107" i="63"/>
  <c r="DM107" i="63"/>
  <c r="DL107" i="63"/>
  <c r="DK107" i="63"/>
  <c r="DJ107" i="63"/>
  <c r="DI107" i="63"/>
  <c r="DH107" i="63"/>
  <c r="DG107" i="63"/>
  <c r="DF107" i="63"/>
  <c r="DE107" i="63"/>
  <c r="DD107" i="63"/>
  <c r="DC107" i="63"/>
  <c r="DB107" i="63"/>
  <c r="DA107" i="63"/>
  <c r="CZ107" i="63"/>
  <c r="CY107" i="63"/>
  <c r="CX107" i="63"/>
  <c r="CW107" i="63"/>
  <c r="CV107" i="63"/>
  <c r="CU107" i="63"/>
  <c r="CT107" i="63"/>
  <c r="CS107" i="63"/>
  <c r="CR107" i="63"/>
  <c r="CQ107" i="63"/>
  <c r="CP107" i="63"/>
  <c r="CO107" i="63"/>
  <c r="CN107" i="63"/>
  <c r="CM107" i="63"/>
  <c r="CL107" i="63"/>
  <c r="CK107" i="63"/>
  <c r="CJ107" i="63"/>
  <c r="CI107" i="63"/>
  <c r="CH107" i="63"/>
  <c r="CG107" i="63"/>
  <c r="CF107" i="63"/>
  <c r="CE107" i="63"/>
  <c r="CD107" i="63"/>
  <c r="CC107" i="63"/>
  <c r="CB107" i="63"/>
  <c r="CA107" i="63"/>
  <c r="BZ107" i="63"/>
  <c r="BY107" i="63"/>
  <c r="BX107" i="63"/>
  <c r="BW107" i="63"/>
  <c r="BV107" i="63"/>
  <c r="BU107" i="63"/>
  <c r="BT107" i="63"/>
  <c r="BS107" i="63"/>
  <c r="BR107" i="63"/>
  <c r="BQ107" i="63"/>
  <c r="BP107" i="63"/>
  <c r="BO107" i="63"/>
  <c r="BN107" i="63"/>
  <c r="BM107" i="63"/>
  <c r="BL107" i="63"/>
  <c r="BK107" i="63"/>
  <c r="BJ107" i="63"/>
  <c r="BI107" i="63"/>
  <c r="BH107" i="63"/>
  <c r="BG107" i="63"/>
  <c r="BF107" i="63"/>
  <c r="BE107" i="63"/>
  <c r="BD107" i="63"/>
  <c r="BC107" i="63"/>
  <c r="BB107" i="63"/>
  <c r="BA107" i="63"/>
  <c r="AZ107" i="63"/>
  <c r="AY107" i="63"/>
  <c r="AX107" i="63"/>
  <c r="AW107" i="63"/>
  <c r="AV107" i="63"/>
  <c r="AU107" i="63"/>
  <c r="AT107" i="63"/>
  <c r="AS107" i="63"/>
  <c r="AR107" i="63"/>
  <c r="AQ107" i="63"/>
  <c r="AP107" i="63"/>
  <c r="AO107" i="63"/>
  <c r="AN107" i="63"/>
  <c r="AM107" i="63"/>
  <c r="AL107" i="63"/>
  <c r="AK107" i="63"/>
  <c r="AJ107" i="63"/>
  <c r="AI107" i="63"/>
  <c r="AH107" i="63"/>
  <c r="AG107" i="63"/>
  <c r="AF107" i="63"/>
  <c r="AE107" i="63"/>
  <c r="AD107" i="63"/>
  <c r="AC107" i="63"/>
  <c r="AB107" i="63"/>
  <c r="AA107" i="63"/>
  <c r="Z107" i="63"/>
  <c r="Y107" i="63"/>
  <c r="X107" i="63"/>
  <c r="W107" i="63"/>
  <c r="V107" i="63"/>
  <c r="U107" i="63"/>
  <c r="T107" i="63"/>
  <c r="S107" i="63"/>
  <c r="R107" i="63"/>
  <c r="Q107" i="63"/>
  <c r="P107" i="63"/>
  <c r="O107" i="63"/>
  <c r="N107" i="63"/>
  <c r="M107" i="63"/>
  <c r="L107" i="63"/>
  <c r="K107" i="63"/>
  <c r="J107" i="63"/>
  <c r="I107" i="63"/>
  <c r="H107" i="63"/>
  <c r="G107" i="63"/>
  <c r="F107" i="63"/>
  <c r="E107" i="63"/>
  <c r="D107" i="63"/>
  <c r="HW106" i="63"/>
  <c r="HV106" i="63"/>
  <c r="HU106" i="63"/>
  <c r="HT106" i="63"/>
  <c r="HS106" i="63"/>
  <c r="HR106" i="63"/>
  <c r="HQ106" i="63"/>
  <c r="HP106" i="63"/>
  <c r="HO106" i="63"/>
  <c r="HN106" i="63"/>
  <c r="HM106" i="63"/>
  <c r="HS118" i="63" s="1"/>
  <c r="HL106" i="63"/>
  <c r="HK106" i="63"/>
  <c r="HJ106" i="63"/>
  <c r="HI106" i="63"/>
  <c r="HH106" i="63"/>
  <c r="HN118" i="63" s="1"/>
  <c r="HG106" i="63"/>
  <c r="HF106" i="63"/>
  <c r="HL118" i="63" s="1"/>
  <c r="HE106" i="63"/>
  <c r="HD106" i="63"/>
  <c r="HJ118" i="63" s="1"/>
  <c r="HC106" i="63"/>
  <c r="HB106" i="63"/>
  <c r="HA106" i="63"/>
  <c r="GZ106" i="63"/>
  <c r="GY106" i="63"/>
  <c r="GX106" i="63"/>
  <c r="GW106" i="63"/>
  <c r="GV106" i="63"/>
  <c r="GU106" i="63"/>
  <c r="GT106" i="63"/>
  <c r="GS106" i="63"/>
  <c r="GR106" i="63"/>
  <c r="GX118" i="63" s="1"/>
  <c r="GQ106" i="63"/>
  <c r="GP106" i="63"/>
  <c r="GV118" i="63" s="1"/>
  <c r="GO106" i="63"/>
  <c r="GN106" i="63"/>
  <c r="GT118" i="63" s="1"/>
  <c r="GM106" i="63"/>
  <c r="GS118" i="63" s="1"/>
  <c r="GL106" i="63"/>
  <c r="GK106" i="63"/>
  <c r="GJ106" i="63"/>
  <c r="GI106" i="63"/>
  <c r="GH106" i="63"/>
  <c r="GN118" i="63" s="1"/>
  <c r="GG106" i="63"/>
  <c r="GM118" i="63" s="1"/>
  <c r="GF106" i="63"/>
  <c r="GE106" i="63"/>
  <c r="GD106" i="63"/>
  <c r="GC106" i="63"/>
  <c r="GB106" i="63"/>
  <c r="GH118" i="63" s="1"/>
  <c r="GA106" i="63"/>
  <c r="FZ106" i="63"/>
  <c r="GF118" i="63" s="1"/>
  <c r="FY106" i="63"/>
  <c r="FX106" i="63"/>
  <c r="GD118" i="63" s="1"/>
  <c r="HK130" i="63" s="1"/>
  <c r="FW106" i="63"/>
  <c r="GC118" i="63" s="1"/>
  <c r="FV106" i="63"/>
  <c r="FU106" i="63"/>
  <c r="FT106" i="63"/>
  <c r="FS106" i="63"/>
  <c r="FR106" i="63"/>
  <c r="FX118" i="63" s="1"/>
  <c r="FQ106" i="63"/>
  <c r="FW118" i="63" s="1"/>
  <c r="HJ130" i="63" s="1"/>
  <c r="FP106" i="63"/>
  <c r="FO106" i="63"/>
  <c r="FN106" i="63"/>
  <c r="FM106" i="63"/>
  <c r="FL106" i="63"/>
  <c r="FK106" i="63"/>
  <c r="FJ106" i="63"/>
  <c r="FI106" i="63"/>
  <c r="FH106" i="63"/>
  <c r="FG106" i="63"/>
  <c r="FF106" i="63"/>
  <c r="FE106" i="63"/>
  <c r="FD106" i="63"/>
  <c r="FC106" i="63"/>
  <c r="FB106" i="63"/>
  <c r="FA106" i="63"/>
  <c r="EZ106" i="63"/>
  <c r="EY106" i="63"/>
  <c r="EX106" i="63"/>
  <c r="EW106" i="63"/>
  <c r="EV106" i="63"/>
  <c r="EU106" i="63"/>
  <c r="ET106" i="63"/>
  <c r="ES106" i="63"/>
  <c r="ER106" i="63"/>
  <c r="EQ106" i="63"/>
  <c r="EP106" i="63"/>
  <c r="EO106" i="63"/>
  <c r="EN106" i="63"/>
  <c r="EM106" i="63"/>
  <c r="EL106" i="63"/>
  <c r="EK106" i="63"/>
  <c r="EJ106" i="63"/>
  <c r="EI106" i="63"/>
  <c r="EH106" i="63"/>
  <c r="EG106" i="63"/>
  <c r="EF106" i="63"/>
  <c r="EE106" i="63"/>
  <c r="ED106" i="63"/>
  <c r="EC106" i="63"/>
  <c r="EB106" i="63"/>
  <c r="EA106" i="63"/>
  <c r="DZ106" i="63"/>
  <c r="DY106" i="63"/>
  <c r="DX106" i="63"/>
  <c r="DW106" i="63"/>
  <c r="DV106" i="63"/>
  <c r="DU106" i="63"/>
  <c r="DT106" i="63"/>
  <c r="DS106" i="63"/>
  <c r="DR106" i="63"/>
  <c r="DQ106" i="63"/>
  <c r="DP106" i="63"/>
  <c r="DO106" i="63"/>
  <c r="DN106" i="63"/>
  <c r="DM106" i="63"/>
  <c r="DL106" i="63"/>
  <c r="DK106" i="63"/>
  <c r="DJ106" i="63"/>
  <c r="DI106" i="63"/>
  <c r="DH106" i="63"/>
  <c r="DG106" i="63"/>
  <c r="DF106" i="63"/>
  <c r="DE106" i="63"/>
  <c r="DD106" i="63"/>
  <c r="DC106" i="63"/>
  <c r="DB106" i="63"/>
  <c r="DA106" i="63"/>
  <c r="CZ106" i="63"/>
  <c r="CY106" i="63"/>
  <c r="CX106" i="63"/>
  <c r="CW106" i="63"/>
  <c r="CV106" i="63"/>
  <c r="CU106" i="63"/>
  <c r="CT106" i="63"/>
  <c r="CS106" i="63"/>
  <c r="CR106" i="63"/>
  <c r="CQ106" i="63"/>
  <c r="CP106" i="63"/>
  <c r="CO106" i="63"/>
  <c r="CN106" i="63"/>
  <c r="CM106" i="63"/>
  <c r="CL106" i="63"/>
  <c r="CK106" i="63"/>
  <c r="CJ106" i="63"/>
  <c r="CI106" i="63"/>
  <c r="CH106" i="63"/>
  <c r="CG106" i="63"/>
  <c r="CF106" i="63"/>
  <c r="CE106" i="63"/>
  <c r="CD106" i="63"/>
  <c r="CC106" i="63"/>
  <c r="CB106" i="63"/>
  <c r="CA106" i="63"/>
  <c r="BZ106" i="63"/>
  <c r="BY106" i="63"/>
  <c r="BX106" i="63"/>
  <c r="BW106" i="63"/>
  <c r="BV106" i="63"/>
  <c r="BU106" i="63"/>
  <c r="BT106" i="63"/>
  <c r="BS106" i="63"/>
  <c r="BR106" i="63"/>
  <c r="BQ106" i="63"/>
  <c r="BP106" i="63"/>
  <c r="BO106" i="63"/>
  <c r="BN106" i="63"/>
  <c r="BM106" i="63"/>
  <c r="BL106" i="63"/>
  <c r="BK106" i="63"/>
  <c r="BJ106" i="63"/>
  <c r="BI106" i="63"/>
  <c r="BH106" i="63"/>
  <c r="BG106" i="63"/>
  <c r="BF106" i="63"/>
  <c r="BE106" i="63"/>
  <c r="BD106" i="63"/>
  <c r="BC106" i="63"/>
  <c r="BB106" i="63"/>
  <c r="BA106" i="63"/>
  <c r="AZ106" i="63"/>
  <c r="AY106" i="63"/>
  <c r="AX106" i="63"/>
  <c r="AW106" i="63"/>
  <c r="AV106" i="63"/>
  <c r="AU106" i="63"/>
  <c r="AT106" i="63"/>
  <c r="AS106" i="63"/>
  <c r="AR106" i="63"/>
  <c r="AQ106" i="63"/>
  <c r="AP106" i="63"/>
  <c r="AO106" i="63"/>
  <c r="AN106" i="63"/>
  <c r="AM106" i="63"/>
  <c r="AL106" i="63"/>
  <c r="AK106" i="63"/>
  <c r="AJ106" i="63"/>
  <c r="AI106" i="63"/>
  <c r="AH106" i="63"/>
  <c r="AG106" i="63"/>
  <c r="AF106" i="63"/>
  <c r="AE106" i="63"/>
  <c r="AD106" i="63"/>
  <c r="AC106" i="63"/>
  <c r="AB106" i="63"/>
  <c r="AA106" i="63"/>
  <c r="Z106" i="63"/>
  <c r="Y106" i="63"/>
  <c r="X106" i="63"/>
  <c r="W106" i="63"/>
  <c r="V106" i="63"/>
  <c r="U106" i="63"/>
  <c r="T106" i="63"/>
  <c r="S106" i="63"/>
  <c r="R106" i="63"/>
  <c r="Q106" i="63"/>
  <c r="P106" i="63"/>
  <c r="O106" i="63"/>
  <c r="N106" i="63"/>
  <c r="M106" i="63"/>
  <c r="L106" i="63"/>
  <c r="K106" i="63"/>
  <c r="J106" i="63"/>
  <c r="I106" i="63"/>
  <c r="H106" i="63"/>
  <c r="G106" i="63"/>
  <c r="F106" i="63"/>
  <c r="E106" i="63"/>
  <c r="D106" i="63"/>
  <c r="HW105" i="63"/>
  <c r="HV105" i="63"/>
  <c r="HU105" i="63"/>
  <c r="HT105" i="63"/>
  <c r="HS105" i="63"/>
  <c r="HR105" i="63"/>
  <c r="HQ105" i="63"/>
  <c r="HP105" i="63"/>
  <c r="HO105" i="63"/>
  <c r="HN105" i="63"/>
  <c r="HM105" i="63"/>
  <c r="HL105" i="63"/>
  <c r="HK105" i="63"/>
  <c r="HJ105" i="63"/>
  <c r="HP117" i="63" s="1"/>
  <c r="HI105" i="63"/>
  <c r="HH105" i="63"/>
  <c r="HN117" i="63" s="1"/>
  <c r="HG105" i="63"/>
  <c r="HM117" i="63" s="1"/>
  <c r="HP129" i="63" s="1"/>
  <c r="HF105" i="63"/>
  <c r="HE105" i="63"/>
  <c r="HD105" i="63"/>
  <c r="HC105" i="63"/>
  <c r="HB105" i="63"/>
  <c r="HH117" i="63" s="1"/>
  <c r="HA105" i="63"/>
  <c r="GZ105" i="63"/>
  <c r="GY105" i="63"/>
  <c r="GX105" i="63"/>
  <c r="GW105" i="63"/>
  <c r="HC117" i="63" s="1"/>
  <c r="GV105" i="63"/>
  <c r="HB117" i="63" s="1"/>
  <c r="GU105" i="63"/>
  <c r="GT105" i="63"/>
  <c r="GZ117" i="63" s="1"/>
  <c r="GS105" i="63"/>
  <c r="GR105" i="63"/>
  <c r="GX117" i="63" s="1"/>
  <c r="GQ105" i="63"/>
  <c r="GW117" i="63" s="1"/>
  <c r="GP105" i="63"/>
  <c r="GO105" i="63"/>
  <c r="GN105" i="63"/>
  <c r="GM105" i="63"/>
  <c r="GL105" i="63"/>
  <c r="GR117" i="63" s="1"/>
  <c r="HM129" i="63" s="1"/>
  <c r="GK105" i="63"/>
  <c r="GJ105" i="63"/>
  <c r="GI105" i="63"/>
  <c r="GH105" i="63"/>
  <c r="GG105" i="63"/>
  <c r="GM117" i="63" s="1"/>
  <c r="GF105" i="63"/>
  <c r="GL117" i="63" s="1"/>
  <c r="GE105" i="63"/>
  <c r="GD105" i="63"/>
  <c r="GC105" i="63"/>
  <c r="GB105" i="63"/>
  <c r="GH117" i="63" s="1"/>
  <c r="GA105" i="63"/>
  <c r="GG117" i="63" s="1"/>
  <c r="FZ105" i="63"/>
  <c r="FY105" i="63"/>
  <c r="FX105" i="63"/>
  <c r="FW105" i="63"/>
  <c r="FV105" i="63"/>
  <c r="GB117" i="63" s="1"/>
  <c r="FU105" i="63"/>
  <c r="FT105" i="63"/>
  <c r="FS105" i="63"/>
  <c r="FR105" i="63"/>
  <c r="FX117" i="63" s="1"/>
  <c r="FQ105" i="63"/>
  <c r="FW117" i="63" s="1"/>
  <c r="HJ129" i="63" s="1"/>
  <c r="FP105" i="63"/>
  <c r="FO105" i="63"/>
  <c r="FN105" i="63"/>
  <c r="FM105" i="63"/>
  <c r="FL105" i="63"/>
  <c r="FK105" i="63"/>
  <c r="FJ105" i="63"/>
  <c r="FI105" i="63"/>
  <c r="FH105" i="63"/>
  <c r="FG105" i="63"/>
  <c r="FF105" i="63"/>
  <c r="FE105" i="63"/>
  <c r="FD105" i="63"/>
  <c r="FC105" i="63"/>
  <c r="FB105" i="63"/>
  <c r="FA105" i="63"/>
  <c r="EZ105" i="63"/>
  <c r="EY105" i="63"/>
  <c r="EX105" i="63"/>
  <c r="EW105" i="63"/>
  <c r="EV105" i="63"/>
  <c r="EU105" i="63"/>
  <c r="ET105" i="63"/>
  <c r="ES105" i="63"/>
  <c r="ER105" i="63"/>
  <c r="EQ105" i="63"/>
  <c r="EP105" i="63"/>
  <c r="EO105" i="63"/>
  <c r="EN105" i="63"/>
  <c r="EM105" i="63"/>
  <c r="EL105" i="63"/>
  <c r="EK105" i="63"/>
  <c r="EJ105" i="63"/>
  <c r="EI105" i="63"/>
  <c r="EH105" i="63"/>
  <c r="EG105" i="63"/>
  <c r="EF105" i="63"/>
  <c r="EE105" i="63"/>
  <c r="ED105" i="63"/>
  <c r="EC105" i="63"/>
  <c r="EB105" i="63"/>
  <c r="EA105" i="63"/>
  <c r="DZ105" i="63"/>
  <c r="DY105" i="63"/>
  <c r="DX105" i="63"/>
  <c r="DW105" i="63"/>
  <c r="DV105" i="63"/>
  <c r="DU105" i="63"/>
  <c r="DT105" i="63"/>
  <c r="DS105" i="63"/>
  <c r="DR105" i="63"/>
  <c r="DQ105" i="63"/>
  <c r="DP105" i="63"/>
  <c r="DO105" i="63"/>
  <c r="DN105" i="63"/>
  <c r="DM105" i="63"/>
  <c r="DL105" i="63"/>
  <c r="DK105" i="63"/>
  <c r="DJ105" i="63"/>
  <c r="DI105" i="63"/>
  <c r="DH105" i="63"/>
  <c r="DG105" i="63"/>
  <c r="DF105" i="63"/>
  <c r="DE105" i="63"/>
  <c r="DD105" i="63"/>
  <c r="DC105" i="63"/>
  <c r="DB105" i="63"/>
  <c r="DA105" i="63"/>
  <c r="CZ105" i="63"/>
  <c r="CY105" i="63"/>
  <c r="CX105" i="63"/>
  <c r="CW105" i="63"/>
  <c r="CV105" i="63"/>
  <c r="CU105" i="63"/>
  <c r="CT105" i="63"/>
  <c r="CS105" i="63"/>
  <c r="CR105" i="63"/>
  <c r="CQ105" i="63"/>
  <c r="CP105" i="63"/>
  <c r="CO105" i="63"/>
  <c r="CN105" i="63"/>
  <c r="CM105" i="63"/>
  <c r="CL105" i="63"/>
  <c r="CK105" i="63"/>
  <c r="CJ105" i="63"/>
  <c r="CI105" i="63"/>
  <c r="CH105" i="63"/>
  <c r="CG105" i="63"/>
  <c r="CF105" i="63"/>
  <c r="CE105" i="63"/>
  <c r="CD105" i="63"/>
  <c r="CC105" i="63"/>
  <c r="CB105" i="63"/>
  <c r="CA105" i="63"/>
  <c r="BZ105" i="63"/>
  <c r="BY105" i="63"/>
  <c r="BX105" i="63"/>
  <c r="BW105" i="63"/>
  <c r="BV105" i="63"/>
  <c r="BU105" i="63"/>
  <c r="BT105" i="63"/>
  <c r="BS105" i="63"/>
  <c r="BR105" i="63"/>
  <c r="BQ105" i="63"/>
  <c r="BP105" i="63"/>
  <c r="BO105" i="63"/>
  <c r="BN105" i="63"/>
  <c r="BM105" i="63"/>
  <c r="BL105" i="63"/>
  <c r="BK105" i="63"/>
  <c r="BJ105" i="63"/>
  <c r="BI105" i="63"/>
  <c r="BH105" i="63"/>
  <c r="BG105" i="63"/>
  <c r="BF105" i="63"/>
  <c r="BE105" i="63"/>
  <c r="BD105" i="63"/>
  <c r="BC105" i="63"/>
  <c r="BB105" i="63"/>
  <c r="BA105" i="63"/>
  <c r="AZ105" i="63"/>
  <c r="AY105" i="63"/>
  <c r="AX105" i="63"/>
  <c r="AW105" i="63"/>
  <c r="AV105" i="63"/>
  <c r="AU105" i="63"/>
  <c r="AT105" i="63"/>
  <c r="AS105" i="63"/>
  <c r="AR105" i="63"/>
  <c r="AQ105" i="63"/>
  <c r="AP105" i="63"/>
  <c r="AO105" i="63"/>
  <c r="AN105" i="63"/>
  <c r="AM105" i="63"/>
  <c r="AL105" i="63"/>
  <c r="AK105" i="63"/>
  <c r="AJ105" i="63"/>
  <c r="AI105" i="63"/>
  <c r="AH105" i="63"/>
  <c r="AG105" i="63"/>
  <c r="AF105" i="63"/>
  <c r="AE105" i="63"/>
  <c r="AD105" i="63"/>
  <c r="AC105" i="63"/>
  <c r="AB105" i="63"/>
  <c r="AA105" i="63"/>
  <c r="Z105" i="63"/>
  <c r="Y105" i="63"/>
  <c r="X105" i="63"/>
  <c r="W105" i="63"/>
  <c r="V105" i="63"/>
  <c r="U105" i="63"/>
  <c r="T105" i="63"/>
  <c r="S105" i="63"/>
  <c r="R105" i="63"/>
  <c r="Q105" i="63"/>
  <c r="P105" i="63"/>
  <c r="O105" i="63"/>
  <c r="N105" i="63"/>
  <c r="M105" i="63"/>
  <c r="L105" i="63"/>
  <c r="K105" i="63"/>
  <c r="J105" i="63"/>
  <c r="I105" i="63"/>
  <c r="H105" i="63"/>
  <c r="G105" i="63"/>
  <c r="F105" i="63"/>
  <c r="E105" i="63"/>
  <c r="D105" i="63"/>
  <c r="HW104" i="63"/>
  <c r="HV104" i="63"/>
  <c r="HU104" i="63"/>
  <c r="HT104" i="63"/>
  <c r="HS104" i="63"/>
  <c r="HR104" i="63"/>
  <c r="HQ104" i="63"/>
  <c r="HW116" i="63" s="1"/>
  <c r="HP104" i="63"/>
  <c r="HO104" i="63"/>
  <c r="HN104" i="63"/>
  <c r="HT116" i="63" s="1"/>
  <c r="HQ128" i="63" s="1"/>
  <c r="HM104" i="63"/>
  <c r="HL104" i="63"/>
  <c r="HR116" i="63" s="1"/>
  <c r="HK104" i="63"/>
  <c r="HQ116" i="63" s="1"/>
  <c r="HJ104" i="63"/>
  <c r="HI104" i="63"/>
  <c r="HH104" i="63"/>
  <c r="HG104" i="63"/>
  <c r="HF104" i="63"/>
  <c r="HE104" i="63"/>
  <c r="HD104" i="63"/>
  <c r="HC104" i="63"/>
  <c r="HI116" i="63" s="1"/>
  <c r="HB104" i="63"/>
  <c r="HH116" i="63" s="1"/>
  <c r="HA104" i="63"/>
  <c r="HG116" i="63" s="1"/>
  <c r="GZ104" i="63"/>
  <c r="GY104" i="63"/>
  <c r="GX104" i="63"/>
  <c r="HD116" i="63" s="1"/>
  <c r="GW104" i="63"/>
  <c r="GV104" i="63"/>
  <c r="HB116" i="63" s="1"/>
  <c r="GU104" i="63"/>
  <c r="HA116" i="63" s="1"/>
  <c r="GT104" i="63"/>
  <c r="GS104" i="63"/>
  <c r="GR104" i="63"/>
  <c r="GQ104" i="63"/>
  <c r="GP104" i="63"/>
  <c r="GO104" i="63"/>
  <c r="GN104" i="63"/>
  <c r="GM104" i="63"/>
  <c r="GS116" i="63" s="1"/>
  <c r="GL104" i="63"/>
  <c r="GR116" i="63" s="1"/>
  <c r="HM128" i="63" s="1"/>
  <c r="GK104" i="63"/>
  <c r="GQ116" i="63" s="1"/>
  <c r="GJ104" i="63"/>
  <c r="GI104" i="63"/>
  <c r="GH104" i="63"/>
  <c r="GN116" i="63" s="1"/>
  <c r="GG104" i="63"/>
  <c r="GF104" i="63"/>
  <c r="GL116" i="63" s="1"/>
  <c r="GE104" i="63"/>
  <c r="GK116" i="63" s="1"/>
  <c r="HL128" i="63" s="1"/>
  <c r="GD104" i="63"/>
  <c r="GC104" i="63"/>
  <c r="GB104" i="63"/>
  <c r="GA104" i="63"/>
  <c r="FZ104" i="63"/>
  <c r="FY104" i="63"/>
  <c r="FX104" i="63"/>
  <c r="FW104" i="63"/>
  <c r="GC116" i="63" s="1"/>
  <c r="FV104" i="63"/>
  <c r="GB116" i="63" s="1"/>
  <c r="FU104" i="63"/>
  <c r="GA116" i="63" s="1"/>
  <c r="FT104" i="63"/>
  <c r="FS104" i="63"/>
  <c r="FR104" i="63"/>
  <c r="FX116" i="63" s="1"/>
  <c r="FQ104" i="63"/>
  <c r="FP104" i="63"/>
  <c r="FO104" i="63"/>
  <c r="FN104" i="63"/>
  <c r="FM104" i="63"/>
  <c r="FL104" i="63"/>
  <c r="FK104" i="63"/>
  <c r="FJ104" i="63"/>
  <c r="FI104" i="63"/>
  <c r="FH104" i="63"/>
  <c r="FG104" i="63"/>
  <c r="FF104" i="63"/>
  <c r="FE104" i="63"/>
  <c r="FD104" i="63"/>
  <c r="FC104" i="63"/>
  <c r="FB104" i="63"/>
  <c r="FA104" i="63"/>
  <c r="EZ104" i="63"/>
  <c r="EY104" i="63"/>
  <c r="EX104" i="63"/>
  <c r="EW104" i="63"/>
  <c r="EV104" i="63"/>
  <c r="EU104" i="63"/>
  <c r="ET104" i="63"/>
  <c r="ES104" i="63"/>
  <c r="ER104" i="63"/>
  <c r="EQ104" i="63"/>
  <c r="EP104" i="63"/>
  <c r="EO104" i="63"/>
  <c r="EN104" i="63"/>
  <c r="EM104" i="63"/>
  <c r="EL104" i="63"/>
  <c r="EK104" i="63"/>
  <c r="EJ104" i="63"/>
  <c r="EI104" i="63"/>
  <c r="EH104" i="63"/>
  <c r="EG104" i="63"/>
  <c r="EF104" i="63"/>
  <c r="EE104" i="63"/>
  <c r="ED104" i="63"/>
  <c r="EC104" i="63"/>
  <c r="EB104" i="63"/>
  <c r="EA104" i="63"/>
  <c r="DZ104" i="63"/>
  <c r="DY104" i="63"/>
  <c r="DX104" i="63"/>
  <c r="DW104" i="63"/>
  <c r="DV104" i="63"/>
  <c r="DU104" i="63"/>
  <c r="DT104" i="63"/>
  <c r="DS104" i="63"/>
  <c r="DR104" i="63"/>
  <c r="DQ104" i="63"/>
  <c r="DP104" i="63"/>
  <c r="DO104" i="63"/>
  <c r="DN104" i="63"/>
  <c r="DM104" i="63"/>
  <c r="DL104" i="63"/>
  <c r="DK104" i="63"/>
  <c r="DJ104" i="63"/>
  <c r="DI104" i="63"/>
  <c r="DH104" i="63"/>
  <c r="DG104" i="63"/>
  <c r="DF104" i="63"/>
  <c r="DE104" i="63"/>
  <c r="DD104" i="63"/>
  <c r="DC104" i="63"/>
  <c r="DB104" i="63"/>
  <c r="DA104" i="63"/>
  <c r="CZ104" i="63"/>
  <c r="CY104" i="63"/>
  <c r="CX104" i="63"/>
  <c r="CW104" i="63"/>
  <c r="CV104" i="63"/>
  <c r="CU104" i="63"/>
  <c r="CT104" i="63"/>
  <c r="CS104" i="63"/>
  <c r="CR104" i="63"/>
  <c r="CQ104" i="63"/>
  <c r="CP104" i="63"/>
  <c r="CO104" i="63"/>
  <c r="CN104" i="63"/>
  <c r="CM104" i="63"/>
  <c r="CL104" i="63"/>
  <c r="CK104" i="63"/>
  <c r="CJ104" i="63"/>
  <c r="CI104" i="63"/>
  <c r="CH104" i="63"/>
  <c r="CG104" i="63"/>
  <c r="CF104" i="63"/>
  <c r="CE104" i="63"/>
  <c r="CD104" i="63"/>
  <c r="CC104" i="63"/>
  <c r="CB104" i="63"/>
  <c r="CA104" i="63"/>
  <c r="BZ104" i="63"/>
  <c r="BY104" i="63"/>
  <c r="BX104" i="63"/>
  <c r="BW104" i="63"/>
  <c r="BV104" i="63"/>
  <c r="BU104" i="63"/>
  <c r="BT104" i="63"/>
  <c r="BS104" i="63"/>
  <c r="BR104" i="63"/>
  <c r="BQ104" i="63"/>
  <c r="BP104" i="63"/>
  <c r="BO104" i="63"/>
  <c r="BN104" i="63"/>
  <c r="BM104" i="63"/>
  <c r="BL104" i="63"/>
  <c r="BK104" i="63"/>
  <c r="BJ104" i="63"/>
  <c r="BI104" i="63"/>
  <c r="BH104" i="63"/>
  <c r="BG104" i="63"/>
  <c r="BF104" i="63"/>
  <c r="BE104" i="63"/>
  <c r="BD104" i="63"/>
  <c r="BC104" i="63"/>
  <c r="BB104" i="63"/>
  <c r="BA104" i="63"/>
  <c r="AZ104" i="63"/>
  <c r="AY104" i="63"/>
  <c r="AX104" i="63"/>
  <c r="AW104" i="63"/>
  <c r="AV104" i="63"/>
  <c r="AU104" i="63"/>
  <c r="AT104" i="63"/>
  <c r="AS104" i="63"/>
  <c r="AR104" i="63"/>
  <c r="AQ104" i="63"/>
  <c r="AP104" i="63"/>
  <c r="AO104" i="63"/>
  <c r="AN104" i="63"/>
  <c r="AM104" i="63"/>
  <c r="AL104" i="63"/>
  <c r="AK104" i="63"/>
  <c r="AJ104" i="63"/>
  <c r="AI104" i="63"/>
  <c r="AH104" i="63"/>
  <c r="AG104" i="63"/>
  <c r="AF104" i="63"/>
  <c r="AE104" i="63"/>
  <c r="AD104" i="63"/>
  <c r="AC104" i="63"/>
  <c r="AB104" i="63"/>
  <c r="AA104" i="63"/>
  <c r="Z104" i="63"/>
  <c r="Y104" i="63"/>
  <c r="X104" i="63"/>
  <c r="W104" i="63"/>
  <c r="V104" i="63"/>
  <c r="U104" i="63"/>
  <c r="T104" i="63"/>
  <c r="S104" i="63"/>
  <c r="R104" i="63"/>
  <c r="Q104" i="63"/>
  <c r="P104" i="63"/>
  <c r="O104" i="63"/>
  <c r="N104" i="63"/>
  <c r="M104" i="63"/>
  <c r="L104" i="63"/>
  <c r="K104" i="63"/>
  <c r="J104" i="63"/>
  <c r="I104" i="63"/>
  <c r="H104" i="63"/>
  <c r="G104" i="63"/>
  <c r="F104" i="63"/>
  <c r="E104" i="63"/>
  <c r="D104" i="63"/>
  <c r="HB101" i="63"/>
  <c r="HA101" i="63"/>
  <c r="GZ101" i="63"/>
  <c r="GY101" i="63"/>
  <c r="GX101" i="63"/>
  <c r="GW101" i="63"/>
  <c r="GV101" i="63"/>
  <c r="GU101" i="63"/>
  <c r="GT101" i="63"/>
  <c r="GS101" i="63"/>
  <c r="GR101" i="63"/>
  <c r="GQ101" i="63"/>
  <c r="GP101" i="63"/>
  <c r="GO101" i="63"/>
  <c r="GN101" i="63"/>
  <c r="GM101" i="63"/>
  <c r="GL101" i="63"/>
  <c r="GK101" i="63"/>
  <c r="GJ101" i="63"/>
  <c r="GI101" i="63"/>
  <c r="GH101" i="63"/>
  <c r="GG101" i="63"/>
  <c r="GF101" i="63"/>
  <c r="GE101" i="63"/>
  <c r="GD101" i="63"/>
  <c r="GC101" i="63"/>
  <c r="GB101" i="63"/>
  <c r="GA101" i="63"/>
  <c r="FZ101" i="63"/>
  <c r="FY101" i="63"/>
  <c r="FX101" i="63"/>
  <c r="FW101" i="63"/>
  <c r="FV101" i="63"/>
  <c r="FU101" i="63"/>
  <c r="FT101" i="63"/>
  <c r="FS101" i="63"/>
  <c r="FR101" i="63"/>
  <c r="FQ101" i="63"/>
  <c r="FP101" i="63"/>
  <c r="FO101" i="63"/>
  <c r="FN101" i="63"/>
  <c r="FM101" i="63"/>
  <c r="FL101" i="63"/>
  <c r="FK101" i="63"/>
  <c r="FJ101" i="63"/>
  <c r="FI101" i="63"/>
  <c r="FH101" i="63"/>
  <c r="FG101" i="63"/>
  <c r="FF101" i="63"/>
  <c r="FE101" i="63"/>
  <c r="FD101" i="63"/>
  <c r="FC101" i="63"/>
  <c r="FB101" i="63"/>
  <c r="FA101" i="63"/>
  <c r="EZ101" i="63"/>
  <c r="EY101" i="63"/>
  <c r="EX101" i="63"/>
  <c r="EW101" i="63"/>
  <c r="EV101" i="63"/>
  <c r="EU101" i="63"/>
  <c r="ET101" i="63"/>
  <c r="ES101" i="63"/>
  <c r="ER101" i="63"/>
  <c r="EQ101" i="63"/>
  <c r="EP101" i="63"/>
  <c r="EO101" i="63"/>
  <c r="EN101" i="63"/>
  <c r="EM101" i="63"/>
  <c r="EL101" i="63"/>
  <c r="EK101" i="63"/>
  <c r="EJ101" i="63"/>
  <c r="EI101" i="63"/>
  <c r="EH101" i="63"/>
  <c r="EG101" i="63"/>
  <c r="EF101" i="63"/>
  <c r="EE101" i="63"/>
  <c r="ED101" i="63"/>
  <c r="EC101" i="63"/>
  <c r="EB101" i="63"/>
  <c r="EA101" i="63"/>
  <c r="DZ101" i="63"/>
  <c r="DY101" i="63"/>
  <c r="DX101" i="63"/>
  <c r="DW101" i="63"/>
  <c r="DV101" i="63"/>
  <c r="DU101" i="63"/>
  <c r="DT101" i="63"/>
  <c r="DS101" i="63"/>
  <c r="DR101" i="63"/>
  <c r="DQ101" i="63"/>
  <c r="DP101" i="63"/>
  <c r="DO101" i="63"/>
  <c r="DN101" i="63"/>
  <c r="DM101" i="63"/>
  <c r="DL101" i="63"/>
  <c r="DK101" i="63"/>
  <c r="DJ101" i="63"/>
  <c r="DI101" i="63"/>
  <c r="DH101" i="63"/>
  <c r="DG101" i="63"/>
  <c r="DF101" i="63"/>
  <c r="DE101" i="63"/>
  <c r="DD101" i="63"/>
  <c r="DC101" i="63"/>
  <c r="DB101" i="63"/>
  <c r="DA101" i="63"/>
  <c r="CZ101" i="63"/>
  <c r="CY101" i="63"/>
  <c r="CX101" i="63"/>
  <c r="CW101" i="63"/>
  <c r="CV101" i="63"/>
  <c r="CU101" i="63"/>
  <c r="CT101" i="63"/>
  <c r="CS101" i="63"/>
  <c r="CR101" i="63"/>
  <c r="CQ101" i="63"/>
  <c r="CP101" i="63"/>
  <c r="CO101" i="63"/>
  <c r="CN101" i="63"/>
  <c r="CM101" i="63"/>
  <c r="CL101" i="63"/>
  <c r="CK101" i="63"/>
  <c r="CJ101" i="63"/>
  <c r="CI101" i="63"/>
  <c r="CH101" i="63"/>
  <c r="CG101" i="63"/>
  <c r="CF101" i="63"/>
  <c r="CE101" i="63"/>
  <c r="CD101" i="63"/>
  <c r="CC101" i="63"/>
  <c r="CB101" i="63"/>
  <c r="CA101" i="63"/>
  <c r="BZ101" i="63"/>
  <c r="BY101" i="63"/>
  <c r="BX101" i="63"/>
  <c r="BW101" i="63"/>
  <c r="BV101" i="63"/>
  <c r="BU101" i="63"/>
  <c r="BT101" i="63"/>
  <c r="BS101" i="63"/>
  <c r="BR101" i="63"/>
  <c r="BQ101" i="63"/>
  <c r="BP101" i="63"/>
  <c r="BO101" i="63"/>
  <c r="BN101" i="63"/>
  <c r="BM101" i="63"/>
  <c r="BL101" i="63"/>
  <c r="BK101" i="63"/>
  <c r="BJ101" i="63"/>
  <c r="BI101" i="63"/>
  <c r="BH101" i="63"/>
  <c r="BG101" i="63"/>
  <c r="BF101" i="63"/>
  <c r="BE101" i="63"/>
  <c r="BD101" i="63"/>
  <c r="BC101" i="63"/>
  <c r="BB101" i="63"/>
  <c r="BA101" i="63"/>
  <c r="AZ101" i="63"/>
  <c r="AY101" i="63"/>
  <c r="AX101" i="63"/>
  <c r="AW101" i="63"/>
  <c r="AV101" i="63"/>
  <c r="AU101" i="63"/>
  <c r="AT101" i="63"/>
  <c r="AS101" i="63"/>
  <c r="AR101" i="63"/>
  <c r="AQ101" i="63"/>
  <c r="AP101" i="63"/>
  <c r="AO101" i="63"/>
  <c r="AN101" i="63"/>
  <c r="AM101" i="63"/>
  <c r="AL101" i="63"/>
  <c r="AK101" i="63"/>
  <c r="AJ101" i="63"/>
  <c r="AI101" i="63"/>
  <c r="AH101" i="63"/>
  <c r="AG101" i="63"/>
  <c r="AF101" i="63"/>
  <c r="AE101" i="63"/>
  <c r="AD101" i="63"/>
  <c r="AC101" i="63"/>
  <c r="AB101" i="63"/>
  <c r="AA101" i="63"/>
  <c r="Z101" i="63"/>
  <c r="Y101" i="63"/>
  <c r="X101" i="63"/>
  <c r="W101" i="63"/>
  <c r="V101" i="63"/>
  <c r="U101" i="63"/>
  <c r="T101" i="63"/>
  <c r="S101" i="63"/>
  <c r="R101" i="63"/>
  <c r="Q101" i="63"/>
  <c r="P101" i="63"/>
  <c r="O101" i="63"/>
  <c r="N101" i="63"/>
  <c r="M101" i="63"/>
  <c r="L101" i="63"/>
  <c r="K101" i="63"/>
  <c r="J101" i="63"/>
  <c r="I101" i="63"/>
  <c r="H101" i="63"/>
  <c r="G101" i="63"/>
  <c r="F101" i="63"/>
  <c r="E101" i="63"/>
  <c r="D101" i="63"/>
  <c r="HS59" i="63"/>
  <c r="HR59" i="63"/>
  <c r="HQ59" i="63"/>
  <c r="HP59" i="63"/>
  <c r="HO59" i="63"/>
  <c r="HN59" i="63"/>
  <c r="HM59" i="63"/>
  <c r="HL59" i="63"/>
  <c r="HK59" i="63"/>
  <c r="HJ59" i="63"/>
  <c r="HP71" i="63" s="1"/>
  <c r="HI59" i="63"/>
  <c r="HH59" i="63"/>
  <c r="HG59" i="63"/>
  <c r="HF59" i="63"/>
  <c r="HE59" i="63"/>
  <c r="HD59" i="63"/>
  <c r="HC59" i="63"/>
  <c r="HB59" i="63"/>
  <c r="HH71" i="63" s="1"/>
  <c r="HA59" i="63"/>
  <c r="GZ59" i="63"/>
  <c r="GY59" i="63"/>
  <c r="GX59" i="63"/>
  <c r="GW59" i="63"/>
  <c r="GV59" i="63"/>
  <c r="GU59" i="63"/>
  <c r="GT59" i="63"/>
  <c r="GZ71" i="63" s="1"/>
  <c r="GS59" i="63"/>
  <c r="GR59" i="63"/>
  <c r="GQ59" i="63"/>
  <c r="GP59" i="63"/>
  <c r="GO59" i="63"/>
  <c r="GU71" i="63" s="1"/>
  <c r="GN59" i="63"/>
  <c r="GM59" i="63"/>
  <c r="GL59" i="63"/>
  <c r="GR71" i="63" s="1"/>
  <c r="HM75" i="63" s="1"/>
  <c r="GK59" i="63"/>
  <c r="GJ59" i="63"/>
  <c r="GI59" i="63"/>
  <c r="GH59" i="63"/>
  <c r="GG59" i="63"/>
  <c r="GF59" i="63"/>
  <c r="GE59" i="63"/>
  <c r="GD59" i="63"/>
  <c r="GJ71" i="63" s="1"/>
  <c r="GC59" i="63"/>
  <c r="GB59" i="63"/>
  <c r="GA59" i="63"/>
  <c r="FZ59" i="63"/>
  <c r="FY59" i="63"/>
  <c r="GE71" i="63" s="1"/>
  <c r="FX59" i="63"/>
  <c r="FW59" i="63"/>
  <c r="FV59" i="63"/>
  <c r="GB71" i="63" s="1"/>
  <c r="FU59" i="63"/>
  <c r="FT59" i="63"/>
  <c r="FZ71" i="63" s="1"/>
  <c r="FS59" i="63"/>
  <c r="FR59" i="63"/>
  <c r="FQ59" i="63"/>
  <c r="FP59" i="63"/>
  <c r="FO59" i="63"/>
  <c r="FN59" i="63"/>
  <c r="FM59" i="63"/>
  <c r="FL59" i="63"/>
  <c r="FK59" i="63"/>
  <c r="FJ59" i="63"/>
  <c r="FI59" i="63"/>
  <c r="FH59" i="63"/>
  <c r="FG59" i="63"/>
  <c r="FF59" i="63"/>
  <c r="FE59" i="63"/>
  <c r="FD59" i="63"/>
  <c r="FC59" i="63"/>
  <c r="FB59" i="63"/>
  <c r="FA59" i="63"/>
  <c r="EZ59" i="63"/>
  <c r="EY59" i="63"/>
  <c r="EX59" i="63"/>
  <c r="EW59" i="63"/>
  <c r="EV59" i="63"/>
  <c r="EU59" i="63"/>
  <c r="ET59" i="63"/>
  <c r="ES59" i="63"/>
  <c r="ER59" i="63"/>
  <c r="EQ59" i="63"/>
  <c r="EP59" i="63"/>
  <c r="EO59" i="63"/>
  <c r="EN59" i="63"/>
  <c r="EM59" i="63"/>
  <c r="EL59" i="63"/>
  <c r="EK59" i="63"/>
  <c r="EJ59" i="63"/>
  <c r="EI59" i="63"/>
  <c r="EH59" i="63"/>
  <c r="EG59" i="63"/>
  <c r="EF59" i="63"/>
  <c r="EE59" i="63"/>
  <c r="ED59" i="63"/>
  <c r="EC59" i="63"/>
  <c r="EB59" i="63"/>
  <c r="EA59" i="63"/>
  <c r="DZ59" i="63"/>
  <c r="DY59" i="63"/>
  <c r="DX59" i="63"/>
  <c r="DW59" i="63"/>
  <c r="DV59" i="63"/>
  <c r="DU59" i="63"/>
  <c r="DT59" i="63"/>
  <c r="DS59" i="63"/>
  <c r="DR59" i="63"/>
  <c r="DQ59" i="63"/>
  <c r="DP59" i="63"/>
  <c r="DO59" i="63"/>
  <c r="DN59" i="63"/>
  <c r="DM59" i="63"/>
  <c r="DL59" i="63"/>
  <c r="DK59" i="63"/>
  <c r="DJ59" i="63"/>
  <c r="DI59" i="63"/>
  <c r="DH59" i="63"/>
  <c r="DG59" i="63"/>
  <c r="DF59" i="63"/>
  <c r="DE59" i="63"/>
  <c r="DD59" i="63"/>
  <c r="DC59" i="63"/>
  <c r="DB59" i="63"/>
  <c r="DA59" i="63"/>
  <c r="CZ59" i="63"/>
  <c r="CY59" i="63"/>
  <c r="CX59" i="63"/>
  <c r="CW59" i="63"/>
  <c r="CV59" i="63"/>
  <c r="CU59" i="63"/>
  <c r="CT59" i="63"/>
  <c r="CS59" i="63"/>
  <c r="CR59" i="63"/>
  <c r="CQ59" i="63"/>
  <c r="CP59" i="63"/>
  <c r="CO59" i="63"/>
  <c r="CN59" i="63"/>
  <c r="CM59" i="63"/>
  <c r="CL59" i="63"/>
  <c r="CK59" i="63"/>
  <c r="CJ59" i="63"/>
  <c r="CI59" i="63"/>
  <c r="CH59" i="63"/>
  <c r="CG59" i="63"/>
  <c r="CF59" i="63"/>
  <c r="CE59" i="63"/>
  <c r="CD59" i="63"/>
  <c r="CC59" i="63"/>
  <c r="CB59" i="63"/>
  <c r="CA59" i="63"/>
  <c r="BZ59" i="63"/>
  <c r="BY59" i="63"/>
  <c r="BX59" i="63"/>
  <c r="BW59" i="63"/>
  <c r="BV59" i="63"/>
  <c r="BU59" i="63"/>
  <c r="BT59" i="63"/>
  <c r="BS59" i="63"/>
  <c r="BR59" i="63"/>
  <c r="BQ59" i="63"/>
  <c r="BP59" i="63"/>
  <c r="BO59" i="63"/>
  <c r="BN59" i="63"/>
  <c r="BM59" i="63"/>
  <c r="BL59" i="63"/>
  <c r="BK59" i="63"/>
  <c r="BJ59" i="63"/>
  <c r="BI59" i="63"/>
  <c r="BH59" i="63"/>
  <c r="BG59" i="63"/>
  <c r="BF59" i="63"/>
  <c r="BE59" i="63"/>
  <c r="BD59" i="63"/>
  <c r="BC59" i="63"/>
  <c r="BB59" i="63"/>
  <c r="BA59" i="63"/>
  <c r="AZ59" i="63"/>
  <c r="AY59" i="63"/>
  <c r="AX59" i="63"/>
  <c r="AW59" i="63"/>
  <c r="AV59" i="63"/>
  <c r="AU59" i="63"/>
  <c r="AT59" i="63"/>
  <c r="AS59" i="63"/>
  <c r="AR59" i="63"/>
  <c r="AQ59" i="63"/>
  <c r="AP59" i="63"/>
  <c r="AO59" i="63"/>
  <c r="AN59" i="63"/>
  <c r="AM59" i="63"/>
  <c r="AL59" i="63"/>
  <c r="AK59" i="63"/>
  <c r="AJ59" i="63"/>
  <c r="AI59" i="63"/>
  <c r="AH59" i="63"/>
  <c r="AG59" i="63"/>
  <c r="AF59" i="63"/>
  <c r="AE59" i="63"/>
  <c r="AD59" i="63"/>
  <c r="AC59" i="63"/>
  <c r="AB59" i="63"/>
  <c r="AA59" i="63"/>
  <c r="Z59" i="63"/>
  <c r="Y59" i="63"/>
  <c r="X59" i="63"/>
  <c r="W59" i="63"/>
  <c r="V59" i="63"/>
  <c r="U59" i="63"/>
  <c r="T59" i="63"/>
  <c r="S59" i="63"/>
  <c r="R59" i="63"/>
  <c r="Q59" i="63"/>
  <c r="P59" i="63"/>
  <c r="O59" i="63"/>
  <c r="N59" i="63"/>
  <c r="M59" i="63"/>
  <c r="L59" i="63"/>
  <c r="K59" i="63"/>
  <c r="J59" i="63"/>
  <c r="I59" i="63"/>
  <c r="H59" i="63"/>
  <c r="G59" i="63"/>
  <c r="F59" i="63"/>
  <c r="E59" i="63"/>
  <c r="D59" i="63"/>
  <c r="HS58" i="63"/>
  <c r="HR58" i="63"/>
  <c r="HQ58" i="63"/>
  <c r="HP58" i="63"/>
  <c r="HO58" i="63"/>
  <c r="HN58" i="63"/>
  <c r="HM58" i="63"/>
  <c r="HL58" i="63"/>
  <c r="HK58" i="63"/>
  <c r="HQ70" i="63" s="1"/>
  <c r="HJ58" i="63"/>
  <c r="HI58" i="63"/>
  <c r="HH58" i="63"/>
  <c r="HG58" i="63"/>
  <c r="HF58" i="63"/>
  <c r="HE58" i="63"/>
  <c r="HD58" i="63"/>
  <c r="HC58" i="63"/>
  <c r="HB58" i="63"/>
  <c r="HA58" i="63"/>
  <c r="GZ58" i="63"/>
  <c r="GY58" i="63"/>
  <c r="GX58" i="63"/>
  <c r="GW58" i="63"/>
  <c r="GV58" i="63"/>
  <c r="GU58" i="63"/>
  <c r="HA70" i="63" s="1"/>
  <c r="GT58" i="63"/>
  <c r="GS58" i="63"/>
  <c r="GR58" i="63"/>
  <c r="GQ58" i="63"/>
  <c r="GP58" i="63"/>
  <c r="GO58" i="63"/>
  <c r="GN58" i="63"/>
  <c r="GM58" i="63"/>
  <c r="GL58" i="63"/>
  <c r="GR70" i="63" s="1"/>
  <c r="HM76" i="63" s="1"/>
  <c r="GK58" i="63"/>
  <c r="GJ58" i="63"/>
  <c r="GI58" i="63"/>
  <c r="GH58" i="63"/>
  <c r="GG58" i="63"/>
  <c r="GF58" i="63"/>
  <c r="GE58" i="63"/>
  <c r="GK70" i="63" s="1"/>
  <c r="HL76" i="63" s="1"/>
  <c r="GD58" i="63"/>
  <c r="GC58" i="63"/>
  <c r="GB58" i="63"/>
  <c r="GA58" i="63"/>
  <c r="FZ58" i="63"/>
  <c r="FY58" i="63"/>
  <c r="FX58" i="63"/>
  <c r="FW58" i="63"/>
  <c r="FV58" i="63"/>
  <c r="FU58" i="63"/>
  <c r="FT58" i="63"/>
  <c r="FS58" i="63"/>
  <c r="FR58" i="63"/>
  <c r="FQ58" i="63"/>
  <c r="FP58" i="63"/>
  <c r="FO58" i="63"/>
  <c r="FN58" i="63"/>
  <c r="FM58" i="63"/>
  <c r="FL58" i="63"/>
  <c r="FK58" i="63"/>
  <c r="FJ58" i="63"/>
  <c r="FI58" i="63"/>
  <c r="FH58" i="63"/>
  <c r="FG58" i="63"/>
  <c r="FF58" i="63"/>
  <c r="FE58" i="63"/>
  <c r="FD58" i="63"/>
  <c r="FC58" i="63"/>
  <c r="FB58" i="63"/>
  <c r="FA58" i="63"/>
  <c r="EZ58" i="63"/>
  <c r="EY58" i="63"/>
  <c r="EX58" i="63"/>
  <c r="EW58" i="63"/>
  <c r="EV58" i="63"/>
  <c r="EU58" i="63"/>
  <c r="ET58" i="63"/>
  <c r="ES58" i="63"/>
  <c r="ER58" i="63"/>
  <c r="EQ58" i="63"/>
  <c r="EP58" i="63"/>
  <c r="EO58" i="63"/>
  <c r="EN58" i="63"/>
  <c r="EM58" i="63"/>
  <c r="EL58" i="63"/>
  <c r="EK58" i="63"/>
  <c r="EJ58" i="63"/>
  <c r="EI58" i="63"/>
  <c r="EH58" i="63"/>
  <c r="EG58" i="63"/>
  <c r="EF58" i="63"/>
  <c r="EE58" i="63"/>
  <c r="ED58" i="63"/>
  <c r="EC58" i="63"/>
  <c r="EB58" i="63"/>
  <c r="EA58" i="63"/>
  <c r="DZ58" i="63"/>
  <c r="DY58" i="63"/>
  <c r="DX58" i="63"/>
  <c r="DW58" i="63"/>
  <c r="DV58" i="63"/>
  <c r="DU58" i="63"/>
  <c r="DT58" i="63"/>
  <c r="DS58" i="63"/>
  <c r="DR58" i="63"/>
  <c r="DQ58" i="63"/>
  <c r="DP58" i="63"/>
  <c r="DO58" i="63"/>
  <c r="DN58" i="63"/>
  <c r="DM58" i="63"/>
  <c r="DL58" i="63"/>
  <c r="DK58" i="63"/>
  <c r="DJ58" i="63"/>
  <c r="DI58" i="63"/>
  <c r="DH58" i="63"/>
  <c r="DG58" i="63"/>
  <c r="DF58" i="63"/>
  <c r="DE58" i="63"/>
  <c r="DD58" i="63"/>
  <c r="DC58" i="63"/>
  <c r="DB58" i="63"/>
  <c r="DA58" i="63"/>
  <c r="CZ58" i="63"/>
  <c r="CY58" i="63"/>
  <c r="CX58" i="63"/>
  <c r="CW58" i="63"/>
  <c r="CV58" i="63"/>
  <c r="CU58" i="63"/>
  <c r="CT58" i="63"/>
  <c r="CS58" i="63"/>
  <c r="CR58" i="63"/>
  <c r="CQ58" i="63"/>
  <c r="CP58" i="63"/>
  <c r="CO58" i="63"/>
  <c r="CN58" i="63"/>
  <c r="CM58" i="63"/>
  <c r="CL58" i="63"/>
  <c r="CK58" i="63"/>
  <c r="CJ58" i="63"/>
  <c r="CI58" i="63"/>
  <c r="CH58" i="63"/>
  <c r="CG58" i="63"/>
  <c r="CF58" i="63"/>
  <c r="CE58" i="63"/>
  <c r="CD58" i="63"/>
  <c r="CC58" i="63"/>
  <c r="CB58" i="63"/>
  <c r="CA58" i="63"/>
  <c r="BZ58" i="63"/>
  <c r="BY58" i="63"/>
  <c r="BX58" i="63"/>
  <c r="BW58" i="63"/>
  <c r="BV58" i="63"/>
  <c r="BU58" i="63"/>
  <c r="BT58" i="63"/>
  <c r="BS58" i="63"/>
  <c r="BR58" i="63"/>
  <c r="BQ58" i="63"/>
  <c r="BP58" i="63"/>
  <c r="BO58" i="63"/>
  <c r="BN58" i="63"/>
  <c r="BM58" i="63"/>
  <c r="BL58" i="63"/>
  <c r="BK58" i="63"/>
  <c r="BJ58" i="63"/>
  <c r="BI58" i="63"/>
  <c r="BH58" i="63"/>
  <c r="BG58" i="63"/>
  <c r="BF58" i="63"/>
  <c r="BE58" i="63"/>
  <c r="BD58" i="63"/>
  <c r="BC58" i="63"/>
  <c r="BB58" i="63"/>
  <c r="BA58" i="63"/>
  <c r="AZ58" i="63"/>
  <c r="AY58" i="63"/>
  <c r="AX58" i="63"/>
  <c r="AW58" i="63"/>
  <c r="AV58" i="63"/>
  <c r="AU58" i="63"/>
  <c r="AT58" i="63"/>
  <c r="AS58" i="63"/>
  <c r="AR58" i="63"/>
  <c r="AQ58" i="63"/>
  <c r="AP58" i="63"/>
  <c r="AO58" i="63"/>
  <c r="AN58" i="63"/>
  <c r="AM58" i="63"/>
  <c r="AL58" i="63"/>
  <c r="AK58" i="63"/>
  <c r="AJ58" i="63"/>
  <c r="AI58" i="63"/>
  <c r="AH58" i="63"/>
  <c r="AG58" i="63"/>
  <c r="AF58" i="63"/>
  <c r="AE58" i="63"/>
  <c r="AD58" i="63"/>
  <c r="AC58" i="63"/>
  <c r="AB58" i="63"/>
  <c r="AA58" i="63"/>
  <c r="Z58" i="63"/>
  <c r="Y58" i="63"/>
  <c r="X58" i="63"/>
  <c r="W58" i="63"/>
  <c r="V58" i="63"/>
  <c r="U58" i="63"/>
  <c r="T58" i="63"/>
  <c r="S58" i="63"/>
  <c r="R58" i="63"/>
  <c r="Q58" i="63"/>
  <c r="P58" i="63"/>
  <c r="O58" i="63"/>
  <c r="N58" i="63"/>
  <c r="M58" i="63"/>
  <c r="L58" i="63"/>
  <c r="K58" i="63"/>
  <c r="J58" i="63"/>
  <c r="I58" i="63"/>
  <c r="H58" i="63"/>
  <c r="G58" i="63"/>
  <c r="F58" i="63"/>
  <c r="E58" i="63"/>
  <c r="D58" i="63"/>
  <c r="HS57" i="63"/>
  <c r="HR57" i="63"/>
  <c r="HQ57" i="63"/>
  <c r="HP57" i="63"/>
  <c r="HO57" i="63"/>
  <c r="HN57" i="63"/>
  <c r="HM57" i="63"/>
  <c r="HL57" i="63"/>
  <c r="HK57" i="63"/>
  <c r="HJ57" i="63"/>
  <c r="HI57" i="63"/>
  <c r="HO69" i="63" s="1"/>
  <c r="HH57" i="63"/>
  <c r="HG57" i="63"/>
  <c r="HF57" i="63"/>
  <c r="HE57" i="63"/>
  <c r="HD57" i="63"/>
  <c r="HC57" i="63"/>
  <c r="HB57" i="63"/>
  <c r="HA57" i="63"/>
  <c r="GZ57" i="63"/>
  <c r="GY57" i="63"/>
  <c r="GX57" i="63"/>
  <c r="GW57" i="63"/>
  <c r="GV57" i="63"/>
  <c r="GU57" i="63"/>
  <c r="GT57" i="63"/>
  <c r="GS57" i="63"/>
  <c r="GR57" i="63"/>
  <c r="GQ57" i="63"/>
  <c r="GP57" i="63"/>
  <c r="GO57" i="63"/>
  <c r="GN57" i="63"/>
  <c r="GM57" i="63"/>
  <c r="GL57" i="63"/>
  <c r="GK57" i="63"/>
  <c r="GJ57" i="63"/>
  <c r="GI57" i="63"/>
  <c r="GH57" i="63"/>
  <c r="GG57" i="63"/>
  <c r="GF57" i="63"/>
  <c r="GE57" i="63"/>
  <c r="GD57" i="63"/>
  <c r="GC57" i="63"/>
  <c r="GB57" i="63"/>
  <c r="GA57" i="63"/>
  <c r="FZ57" i="63"/>
  <c r="FY57" i="63"/>
  <c r="FX57" i="63"/>
  <c r="FW57" i="63"/>
  <c r="FV57" i="63"/>
  <c r="FU57" i="63"/>
  <c r="FT57" i="63"/>
  <c r="FS57" i="63"/>
  <c r="FR57" i="63"/>
  <c r="FQ57" i="63"/>
  <c r="FP57" i="63"/>
  <c r="FO57" i="63"/>
  <c r="FN57" i="63"/>
  <c r="FM57" i="63"/>
  <c r="FL57" i="63"/>
  <c r="FK57" i="63"/>
  <c r="FJ57" i="63"/>
  <c r="FI57" i="63"/>
  <c r="FH57" i="63"/>
  <c r="FG57" i="63"/>
  <c r="FF57" i="63"/>
  <c r="FE57" i="63"/>
  <c r="FD57" i="63"/>
  <c r="FC57" i="63"/>
  <c r="FB57" i="63"/>
  <c r="FA57" i="63"/>
  <c r="EZ57" i="63"/>
  <c r="EY57" i="63"/>
  <c r="EX57" i="63"/>
  <c r="EW57" i="63"/>
  <c r="EV57" i="63"/>
  <c r="EU57" i="63"/>
  <c r="ET57" i="63"/>
  <c r="ES57" i="63"/>
  <c r="ER57" i="63"/>
  <c r="EQ57" i="63"/>
  <c r="EP57" i="63"/>
  <c r="EO57" i="63"/>
  <c r="EN57" i="63"/>
  <c r="EM57" i="63"/>
  <c r="EL57" i="63"/>
  <c r="EK57" i="63"/>
  <c r="EJ57" i="63"/>
  <c r="EI57" i="63"/>
  <c r="EH57" i="63"/>
  <c r="EG57" i="63"/>
  <c r="EF57" i="63"/>
  <c r="EE57" i="63"/>
  <c r="ED57" i="63"/>
  <c r="EC57" i="63"/>
  <c r="EB57" i="63"/>
  <c r="EA57" i="63"/>
  <c r="DZ57" i="63"/>
  <c r="DY57" i="63"/>
  <c r="DX57" i="63"/>
  <c r="DW57" i="63"/>
  <c r="DV57" i="63"/>
  <c r="DU57" i="63"/>
  <c r="DT57" i="63"/>
  <c r="DS57" i="63"/>
  <c r="DR57" i="63"/>
  <c r="DQ57" i="63"/>
  <c r="DP57" i="63"/>
  <c r="DO57" i="63"/>
  <c r="DN57" i="63"/>
  <c r="DM57" i="63"/>
  <c r="DL57" i="63"/>
  <c r="DK57" i="63"/>
  <c r="DJ57" i="63"/>
  <c r="DI57" i="63"/>
  <c r="DH57" i="63"/>
  <c r="DG57" i="63"/>
  <c r="DF57" i="63"/>
  <c r="DE57" i="63"/>
  <c r="DD57" i="63"/>
  <c r="DC57" i="63"/>
  <c r="DB57" i="63"/>
  <c r="DA57" i="63"/>
  <c r="CZ57" i="63"/>
  <c r="CY57" i="63"/>
  <c r="CX57" i="63"/>
  <c r="CW57" i="63"/>
  <c r="CV57" i="63"/>
  <c r="CU57" i="63"/>
  <c r="CT57" i="63"/>
  <c r="CS57" i="63"/>
  <c r="CR57" i="63"/>
  <c r="CQ57" i="63"/>
  <c r="CP57" i="63"/>
  <c r="CO57" i="63"/>
  <c r="CN57" i="63"/>
  <c r="CM57" i="63"/>
  <c r="CL57" i="63"/>
  <c r="CK57" i="63"/>
  <c r="CJ57" i="63"/>
  <c r="CI57" i="63"/>
  <c r="CH57" i="63"/>
  <c r="CG57" i="63"/>
  <c r="CF57" i="63"/>
  <c r="CE57" i="63"/>
  <c r="CD57" i="63"/>
  <c r="CC57" i="63"/>
  <c r="CB57" i="63"/>
  <c r="CA57" i="63"/>
  <c r="BZ57" i="63"/>
  <c r="BY57" i="63"/>
  <c r="BX57" i="63"/>
  <c r="BW57" i="63"/>
  <c r="BV57" i="63"/>
  <c r="BU57" i="63"/>
  <c r="BT57" i="63"/>
  <c r="BS57" i="63"/>
  <c r="BR57" i="63"/>
  <c r="BQ57" i="63"/>
  <c r="BP57" i="63"/>
  <c r="BO57" i="63"/>
  <c r="BN57" i="63"/>
  <c r="BM57" i="63"/>
  <c r="BL57" i="63"/>
  <c r="BK57" i="63"/>
  <c r="BJ57" i="63"/>
  <c r="BI57" i="63"/>
  <c r="BH57" i="63"/>
  <c r="BG57" i="63"/>
  <c r="BF57" i="63"/>
  <c r="BE57" i="63"/>
  <c r="BD57" i="63"/>
  <c r="BC57" i="63"/>
  <c r="BB57" i="63"/>
  <c r="BA57" i="63"/>
  <c r="AZ57" i="63"/>
  <c r="AY57" i="63"/>
  <c r="AX57" i="63"/>
  <c r="AW57" i="63"/>
  <c r="AV57" i="63"/>
  <c r="AU57" i="63"/>
  <c r="AT57" i="63"/>
  <c r="AS57" i="63"/>
  <c r="AR57" i="63"/>
  <c r="AQ57" i="63"/>
  <c r="AP57" i="63"/>
  <c r="AO57" i="63"/>
  <c r="AN57" i="63"/>
  <c r="AM57" i="63"/>
  <c r="AL57" i="63"/>
  <c r="AK57" i="63"/>
  <c r="AJ57" i="63"/>
  <c r="AI57" i="63"/>
  <c r="AH57" i="63"/>
  <c r="AG57" i="63"/>
  <c r="AF57" i="63"/>
  <c r="AE57" i="63"/>
  <c r="AD57" i="63"/>
  <c r="AC57" i="63"/>
  <c r="AB57" i="63"/>
  <c r="AA57" i="63"/>
  <c r="Z57" i="63"/>
  <c r="Y57" i="63"/>
  <c r="X57" i="63"/>
  <c r="W57" i="63"/>
  <c r="V57" i="63"/>
  <c r="U57" i="63"/>
  <c r="T57" i="63"/>
  <c r="S57" i="63"/>
  <c r="R57" i="63"/>
  <c r="Q57" i="63"/>
  <c r="P57" i="63"/>
  <c r="O57" i="63"/>
  <c r="N57" i="63"/>
  <c r="M57" i="63"/>
  <c r="L57" i="63"/>
  <c r="K57" i="63"/>
  <c r="J57" i="63"/>
  <c r="I57" i="63"/>
  <c r="H57" i="63"/>
  <c r="G57" i="63"/>
  <c r="F57" i="63"/>
  <c r="E57" i="63"/>
  <c r="D57" i="63"/>
  <c r="HS56" i="63"/>
  <c r="HR56" i="63"/>
  <c r="HQ56" i="63"/>
  <c r="HP56" i="63"/>
  <c r="HO56" i="63"/>
  <c r="HN56" i="63"/>
  <c r="HM56" i="63"/>
  <c r="HL56" i="63"/>
  <c r="HK56" i="63"/>
  <c r="HJ56" i="63"/>
  <c r="HI56" i="63"/>
  <c r="HH56" i="63"/>
  <c r="HG56" i="63"/>
  <c r="HF56" i="63"/>
  <c r="HE56" i="63"/>
  <c r="HD56" i="63"/>
  <c r="HC56" i="63"/>
  <c r="HB56" i="63"/>
  <c r="HA56" i="63"/>
  <c r="GZ56" i="63"/>
  <c r="GY56" i="63"/>
  <c r="GX56" i="63"/>
  <c r="GW56" i="63"/>
  <c r="GV56" i="63"/>
  <c r="GU56" i="63"/>
  <c r="GT56" i="63"/>
  <c r="GS56" i="63"/>
  <c r="GR56" i="63"/>
  <c r="GQ56" i="63"/>
  <c r="GP56" i="63"/>
  <c r="GO56" i="63"/>
  <c r="GN56" i="63"/>
  <c r="GM56" i="63"/>
  <c r="GL56" i="63"/>
  <c r="GK56" i="63"/>
  <c r="GJ56" i="63"/>
  <c r="GI56" i="63"/>
  <c r="GH56" i="63"/>
  <c r="GG56" i="63"/>
  <c r="GF56" i="63"/>
  <c r="GE56" i="63"/>
  <c r="GD56" i="63"/>
  <c r="GC56" i="63"/>
  <c r="GB56" i="63"/>
  <c r="GA56" i="63"/>
  <c r="FZ56" i="63"/>
  <c r="FY56" i="63"/>
  <c r="FX56" i="63"/>
  <c r="FW56" i="63"/>
  <c r="FV56" i="63"/>
  <c r="FU56" i="63"/>
  <c r="FT56" i="63"/>
  <c r="FS56" i="63"/>
  <c r="FR56" i="63"/>
  <c r="FQ56" i="63"/>
  <c r="FP56" i="63"/>
  <c r="FO56" i="63"/>
  <c r="FN56" i="63"/>
  <c r="FM56" i="63"/>
  <c r="FL56" i="63"/>
  <c r="FK56" i="63"/>
  <c r="FJ56" i="63"/>
  <c r="FI56" i="63"/>
  <c r="FH56" i="63"/>
  <c r="FG56" i="63"/>
  <c r="FF56" i="63"/>
  <c r="FE56" i="63"/>
  <c r="FD56" i="63"/>
  <c r="FC56" i="63"/>
  <c r="FB56" i="63"/>
  <c r="FA56" i="63"/>
  <c r="EZ56" i="63"/>
  <c r="EY56" i="63"/>
  <c r="EX56" i="63"/>
  <c r="EW56" i="63"/>
  <c r="EV56" i="63"/>
  <c r="EU56" i="63"/>
  <c r="ET56" i="63"/>
  <c r="ES56" i="63"/>
  <c r="ER56" i="63"/>
  <c r="EQ56" i="63"/>
  <c r="EP56" i="63"/>
  <c r="EO56" i="63"/>
  <c r="EN56" i="63"/>
  <c r="EM56" i="63"/>
  <c r="EL56" i="63"/>
  <c r="EK56" i="63"/>
  <c r="EJ56" i="63"/>
  <c r="EI56" i="63"/>
  <c r="EH56" i="63"/>
  <c r="EG56" i="63"/>
  <c r="EF56" i="63"/>
  <c r="EE56" i="63"/>
  <c r="ED56" i="63"/>
  <c r="EC56" i="63"/>
  <c r="EB56" i="63"/>
  <c r="EA56" i="63"/>
  <c r="DZ56" i="63"/>
  <c r="DY56" i="63"/>
  <c r="DX56" i="63"/>
  <c r="DW56" i="63"/>
  <c r="DV56" i="63"/>
  <c r="DU56" i="63"/>
  <c r="DT56" i="63"/>
  <c r="DS56" i="63"/>
  <c r="DR56" i="63"/>
  <c r="DQ56" i="63"/>
  <c r="DP56" i="63"/>
  <c r="DO56" i="63"/>
  <c r="DN56" i="63"/>
  <c r="DM56" i="63"/>
  <c r="DL56" i="63"/>
  <c r="DK56" i="63"/>
  <c r="DJ56" i="63"/>
  <c r="DI56" i="63"/>
  <c r="DH56" i="63"/>
  <c r="DG56" i="63"/>
  <c r="DF56" i="63"/>
  <c r="DE56" i="63"/>
  <c r="DD56" i="63"/>
  <c r="DC56" i="63"/>
  <c r="DB56" i="63"/>
  <c r="DA56" i="63"/>
  <c r="CZ56" i="63"/>
  <c r="CY56" i="63"/>
  <c r="CX56" i="63"/>
  <c r="CW56" i="63"/>
  <c r="CV56" i="63"/>
  <c r="CU56" i="63"/>
  <c r="CT56" i="63"/>
  <c r="CS56" i="63"/>
  <c r="CR56" i="63"/>
  <c r="CQ56" i="63"/>
  <c r="CP56" i="63"/>
  <c r="CO56" i="63"/>
  <c r="CN56" i="63"/>
  <c r="CM56" i="63"/>
  <c r="CL56" i="63"/>
  <c r="CK56" i="63"/>
  <c r="CJ56" i="63"/>
  <c r="CI56" i="63"/>
  <c r="CH56" i="63"/>
  <c r="CG56" i="63"/>
  <c r="CF56" i="63"/>
  <c r="CE56" i="63"/>
  <c r="CD56" i="63"/>
  <c r="CC56" i="63"/>
  <c r="CB56" i="63"/>
  <c r="CA56" i="63"/>
  <c r="BZ56" i="63"/>
  <c r="BY56" i="63"/>
  <c r="BX56" i="63"/>
  <c r="BW56" i="63"/>
  <c r="BV56" i="63"/>
  <c r="BU56" i="63"/>
  <c r="BT56" i="63"/>
  <c r="BS56" i="63"/>
  <c r="BR56" i="63"/>
  <c r="BQ56" i="63"/>
  <c r="BP56" i="63"/>
  <c r="BO56" i="63"/>
  <c r="BN56" i="63"/>
  <c r="BM56" i="63"/>
  <c r="BL56" i="63"/>
  <c r="BK56" i="63"/>
  <c r="BJ56" i="63"/>
  <c r="BI56" i="63"/>
  <c r="BH56" i="63"/>
  <c r="BG56" i="63"/>
  <c r="BF56" i="63"/>
  <c r="BE56" i="63"/>
  <c r="BD56" i="63"/>
  <c r="BC56" i="63"/>
  <c r="BB56" i="63"/>
  <c r="BA56" i="63"/>
  <c r="AZ56" i="63"/>
  <c r="AY56" i="63"/>
  <c r="AX56" i="63"/>
  <c r="AW56" i="63"/>
  <c r="AV56" i="63"/>
  <c r="AU56" i="63"/>
  <c r="AT56" i="63"/>
  <c r="AS56" i="63"/>
  <c r="AR56" i="63"/>
  <c r="AQ56" i="63"/>
  <c r="AP56" i="63"/>
  <c r="AO56" i="63"/>
  <c r="AN56" i="63"/>
  <c r="AM56" i="63"/>
  <c r="AL56" i="63"/>
  <c r="AK56" i="63"/>
  <c r="AJ56" i="63"/>
  <c r="AI56" i="63"/>
  <c r="AH56" i="63"/>
  <c r="AG56" i="63"/>
  <c r="AF56" i="63"/>
  <c r="AE56" i="63"/>
  <c r="AD56" i="63"/>
  <c r="AC56" i="63"/>
  <c r="AB56" i="63"/>
  <c r="AA56" i="63"/>
  <c r="Z56" i="63"/>
  <c r="Y56" i="63"/>
  <c r="X56" i="63"/>
  <c r="W56" i="63"/>
  <c r="V56" i="63"/>
  <c r="U56" i="63"/>
  <c r="T56" i="63"/>
  <c r="S56" i="63"/>
  <c r="R56" i="63"/>
  <c r="Q56" i="63"/>
  <c r="P56" i="63"/>
  <c r="O56" i="63"/>
  <c r="N56" i="63"/>
  <c r="M56" i="63"/>
  <c r="L56" i="63"/>
  <c r="K56" i="63"/>
  <c r="J56" i="63"/>
  <c r="I56" i="63"/>
  <c r="H56" i="63"/>
  <c r="G56" i="63"/>
  <c r="F56" i="63"/>
  <c r="E56" i="63"/>
  <c r="D56" i="63"/>
  <c r="HS55" i="63"/>
  <c r="HR55" i="63"/>
  <c r="HQ55" i="63"/>
  <c r="HP55" i="63"/>
  <c r="HO55" i="63"/>
  <c r="HN55" i="63"/>
  <c r="HM55" i="63"/>
  <c r="HL55" i="63"/>
  <c r="HK55" i="63"/>
  <c r="HJ55" i="63"/>
  <c r="HI55" i="63"/>
  <c r="HH55" i="63"/>
  <c r="HG55" i="63"/>
  <c r="HF55" i="63"/>
  <c r="HE55" i="63"/>
  <c r="HD55" i="63"/>
  <c r="HC55" i="63"/>
  <c r="HB55" i="63"/>
  <c r="HA55" i="63"/>
  <c r="GZ55" i="63"/>
  <c r="GY55" i="63"/>
  <c r="GX55" i="63"/>
  <c r="GW55" i="63"/>
  <c r="GV55" i="63"/>
  <c r="GU55" i="63"/>
  <c r="GT55" i="63"/>
  <c r="GS55" i="63"/>
  <c r="GR55" i="63"/>
  <c r="GQ55" i="63"/>
  <c r="GP55" i="63"/>
  <c r="GO55" i="63"/>
  <c r="GN55" i="63"/>
  <c r="GM55" i="63"/>
  <c r="GL55" i="63"/>
  <c r="GK55" i="63"/>
  <c r="GJ55" i="63"/>
  <c r="GI55" i="63"/>
  <c r="GH55" i="63"/>
  <c r="GG55" i="63"/>
  <c r="GF55" i="63"/>
  <c r="GE55" i="63"/>
  <c r="GD55" i="63"/>
  <c r="GC55" i="63"/>
  <c r="GB55" i="63"/>
  <c r="GA55" i="63"/>
  <c r="FZ55" i="63"/>
  <c r="FY55" i="63"/>
  <c r="FX55" i="63"/>
  <c r="FW55" i="63"/>
  <c r="FV55" i="63"/>
  <c r="FU55" i="63"/>
  <c r="FT55" i="63"/>
  <c r="FS55" i="63"/>
  <c r="FR55" i="63"/>
  <c r="FQ55" i="63"/>
  <c r="FP55" i="63"/>
  <c r="FO55" i="63"/>
  <c r="FN55" i="63"/>
  <c r="FM55" i="63"/>
  <c r="FL55" i="63"/>
  <c r="FK55" i="63"/>
  <c r="FJ55" i="63"/>
  <c r="FI55" i="63"/>
  <c r="FH55" i="63"/>
  <c r="FG55" i="63"/>
  <c r="FF55" i="63"/>
  <c r="FE55" i="63"/>
  <c r="FD55" i="63"/>
  <c r="FC55" i="63"/>
  <c r="FB55" i="63"/>
  <c r="FA55" i="63"/>
  <c r="EZ55" i="63"/>
  <c r="EY55" i="63"/>
  <c r="EX55" i="63"/>
  <c r="EW55" i="63"/>
  <c r="EV55" i="63"/>
  <c r="EU55" i="63"/>
  <c r="ET55" i="63"/>
  <c r="ES55" i="63"/>
  <c r="ER55" i="63"/>
  <c r="EQ55" i="63"/>
  <c r="EP55" i="63"/>
  <c r="EO55" i="63"/>
  <c r="EN55" i="63"/>
  <c r="EM55" i="63"/>
  <c r="EL55" i="63"/>
  <c r="EK55" i="63"/>
  <c r="EJ55" i="63"/>
  <c r="EI55" i="63"/>
  <c r="EH55" i="63"/>
  <c r="EG55" i="63"/>
  <c r="EF55" i="63"/>
  <c r="EE55" i="63"/>
  <c r="ED55" i="63"/>
  <c r="EC55" i="63"/>
  <c r="EB55" i="63"/>
  <c r="EA55" i="63"/>
  <c r="DZ55" i="63"/>
  <c r="DY55" i="63"/>
  <c r="DX55" i="63"/>
  <c r="DW55" i="63"/>
  <c r="DV55" i="63"/>
  <c r="DU55" i="63"/>
  <c r="DT55" i="63"/>
  <c r="DS55" i="63"/>
  <c r="DR55" i="63"/>
  <c r="DQ55" i="63"/>
  <c r="DP55" i="63"/>
  <c r="DO55" i="63"/>
  <c r="DN55" i="63"/>
  <c r="DM55" i="63"/>
  <c r="DL55" i="63"/>
  <c r="DK55" i="63"/>
  <c r="DJ55" i="63"/>
  <c r="DI55" i="63"/>
  <c r="DH55" i="63"/>
  <c r="DG55" i="63"/>
  <c r="DF55" i="63"/>
  <c r="DE55" i="63"/>
  <c r="DD55" i="63"/>
  <c r="DC55" i="63"/>
  <c r="DB55" i="63"/>
  <c r="DA55" i="63"/>
  <c r="CZ55" i="63"/>
  <c r="CY55" i="63"/>
  <c r="CX55" i="63"/>
  <c r="CW55" i="63"/>
  <c r="CV55" i="63"/>
  <c r="CU55" i="63"/>
  <c r="CT55" i="63"/>
  <c r="CS55" i="63"/>
  <c r="CR55" i="63"/>
  <c r="CQ55" i="63"/>
  <c r="CP55" i="63"/>
  <c r="CO55" i="63"/>
  <c r="CN55" i="63"/>
  <c r="CM55" i="63"/>
  <c r="CL55" i="63"/>
  <c r="CK55" i="63"/>
  <c r="CJ55" i="63"/>
  <c r="CI55" i="63"/>
  <c r="CH55" i="63"/>
  <c r="CG55" i="63"/>
  <c r="CF55" i="63"/>
  <c r="CE55" i="63"/>
  <c r="CD55" i="63"/>
  <c r="CC55" i="63"/>
  <c r="CB55" i="63"/>
  <c r="CA55" i="63"/>
  <c r="BZ55" i="63"/>
  <c r="BY55" i="63"/>
  <c r="BX55" i="63"/>
  <c r="BW55" i="63"/>
  <c r="BV55" i="63"/>
  <c r="BU55" i="63"/>
  <c r="BT55" i="63"/>
  <c r="BS55" i="63"/>
  <c r="BR55" i="63"/>
  <c r="BQ55" i="63"/>
  <c r="BP55" i="63"/>
  <c r="BO55" i="63"/>
  <c r="BN55" i="63"/>
  <c r="BM55" i="63"/>
  <c r="BL55" i="63"/>
  <c r="BK55" i="63"/>
  <c r="BJ55" i="63"/>
  <c r="BI55" i="63"/>
  <c r="BH55" i="63"/>
  <c r="BG55" i="63"/>
  <c r="BF55" i="63"/>
  <c r="BE55" i="63"/>
  <c r="BD55" i="63"/>
  <c r="BC55" i="63"/>
  <c r="BB55" i="63"/>
  <c r="BA55" i="63"/>
  <c r="AZ55" i="63"/>
  <c r="AY55" i="63"/>
  <c r="AX55" i="63"/>
  <c r="AW55" i="63"/>
  <c r="AV55" i="63"/>
  <c r="AU55" i="63"/>
  <c r="AT55" i="63"/>
  <c r="AS55" i="63"/>
  <c r="AR55" i="63"/>
  <c r="AQ55" i="63"/>
  <c r="AP55" i="63"/>
  <c r="AO55" i="63"/>
  <c r="AN55" i="63"/>
  <c r="AM55" i="63"/>
  <c r="AL55" i="63"/>
  <c r="AK55" i="63"/>
  <c r="AJ55" i="63"/>
  <c r="AI55" i="63"/>
  <c r="AH55" i="63"/>
  <c r="AG55" i="63"/>
  <c r="AF55" i="63"/>
  <c r="AE55" i="63"/>
  <c r="AD55" i="63"/>
  <c r="AC55" i="63"/>
  <c r="AB55" i="63"/>
  <c r="AA55" i="63"/>
  <c r="Z55" i="63"/>
  <c r="Y55" i="63"/>
  <c r="X55" i="63"/>
  <c r="W55" i="63"/>
  <c r="V55" i="63"/>
  <c r="U55" i="63"/>
  <c r="T55" i="63"/>
  <c r="S55" i="63"/>
  <c r="R55" i="63"/>
  <c r="Q55" i="63"/>
  <c r="P55" i="63"/>
  <c r="O55" i="63"/>
  <c r="N55" i="63"/>
  <c r="M55" i="63"/>
  <c r="L55" i="63"/>
  <c r="K55" i="63"/>
  <c r="J55" i="63"/>
  <c r="I55" i="63"/>
  <c r="H55" i="63"/>
  <c r="G55" i="63"/>
  <c r="F55" i="63"/>
  <c r="E55" i="63"/>
  <c r="D55" i="63"/>
  <c r="HS54" i="63"/>
  <c r="HR54" i="63"/>
  <c r="HQ54" i="63"/>
  <c r="HP54" i="63"/>
  <c r="HO54" i="63"/>
  <c r="HN54" i="63"/>
  <c r="HM54" i="63"/>
  <c r="HL54" i="63"/>
  <c r="HK54" i="63"/>
  <c r="HJ54" i="63"/>
  <c r="HP66" i="63" s="1"/>
  <c r="HI54" i="63"/>
  <c r="HH54" i="63"/>
  <c r="HG54" i="63"/>
  <c r="HF54" i="63"/>
  <c r="HE54" i="63"/>
  <c r="HD54" i="63"/>
  <c r="HC54" i="63"/>
  <c r="HB54" i="63"/>
  <c r="HA54" i="63"/>
  <c r="GZ54" i="63"/>
  <c r="GY54" i="63"/>
  <c r="HE66" i="63" s="1"/>
  <c r="GX54" i="63"/>
  <c r="GW54" i="63"/>
  <c r="GV54" i="63"/>
  <c r="GU54" i="63"/>
  <c r="GT54" i="63"/>
  <c r="GS54" i="63"/>
  <c r="GR54" i="63"/>
  <c r="GQ54" i="63"/>
  <c r="GP54" i="63"/>
  <c r="GO54" i="63"/>
  <c r="GN54" i="63"/>
  <c r="GM54" i="63"/>
  <c r="GL54" i="63"/>
  <c r="GK54" i="63"/>
  <c r="GJ54" i="63"/>
  <c r="GI54" i="63"/>
  <c r="GH54" i="63"/>
  <c r="GG54" i="63"/>
  <c r="GF54" i="63"/>
  <c r="GE54" i="63"/>
  <c r="GD54" i="63"/>
  <c r="GC54" i="63"/>
  <c r="GB54" i="63"/>
  <c r="GA54" i="63"/>
  <c r="FZ54" i="63"/>
  <c r="FY54" i="63"/>
  <c r="FX54" i="63"/>
  <c r="FW54" i="63"/>
  <c r="FV54" i="63"/>
  <c r="FU54" i="63"/>
  <c r="FT54" i="63"/>
  <c r="FS54" i="63"/>
  <c r="FR54" i="63"/>
  <c r="FQ54" i="63"/>
  <c r="FP54" i="63"/>
  <c r="FO54" i="63"/>
  <c r="FN54" i="63"/>
  <c r="FM54" i="63"/>
  <c r="FL54" i="63"/>
  <c r="FK54" i="63"/>
  <c r="FJ54" i="63"/>
  <c r="FI54" i="63"/>
  <c r="FH54" i="63"/>
  <c r="FG54" i="63"/>
  <c r="FF54" i="63"/>
  <c r="FE54" i="63"/>
  <c r="FD54" i="63"/>
  <c r="FC54" i="63"/>
  <c r="FB54" i="63"/>
  <c r="FA54" i="63"/>
  <c r="EZ54" i="63"/>
  <c r="EY54" i="63"/>
  <c r="EX54" i="63"/>
  <c r="EW54" i="63"/>
  <c r="EV54" i="63"/>
  <c r="EU54" i="63"/>
  <c r="ET54" i="63"/>
  <c r="ES54" i="63"/>
  <c r="ER54" i="63"/>
  <c r="EQ54" i="63"/>
  <c r="EP54" i="63"/>
  <c r="EO54" i="63"/>
  <c r="EN54" i="63"/>
  <c r="EM54" i="63"/>
  <c r="EL54" i="63"/>
  <c r="EK54" i="63"/>
  <c r="EJ54" i="63"/>
  <c r="EI54" i="63"/>
  <c r="EH54" i="63"/>
  <c r="EG54" i="63"/>
  <c r="EF54" i="63"/>
  <c r="EE54" i="63"/>
  <c r="ED54" i="63"/>
  <c r="EC54" i="63"/>
  <c r="EB54" i="63"/>
  <c r="EA54" i="63"/>
  <c r="DZ54" i="63"/>
  <c r="DY54" i="63"/>
  <c r="DX54" i="63"/>
  <c r="DW54" i="63"/>
  <c r="DV54" i="63"/>
  <c r="DU54" i="63"/>
  <c r="DT54" i="63"/>
  <c r="DS54" i="63"/>
  <c r="DR54" i="63"/>
  <c r="DQ54" i="63"/>
  <c r="DP54" i="63"/>
  <c r="DO54" i="63"/>
  <c r="DN54" i="63"/>
  <c r="DM54" i="63"/>
  <c r="DL54" i="63"/>
  <c r="DK54" i="63"/>
  <c r="DJ54" i="63"/>
  <c r="DI54" i="63"/>
  <c r="DH54" i="63"/>
  <c r="DG54" i="63"/>
  <c r="DF54" i="63"/>
  <c r="DE54" i="63"/>
  <c r="DD54" i="63"/>
  <c r="DC54" i="63"/>
  <c r="DB54" i="63"/>
  <c r="DA54" i="63"/>
  <c r="CZ54" i="63"/>
  <c r="CY54" i="63"/>
  <c r="CX54" i="63"/>
  <c r="CW54" i="63"/>
  <c r="CV54" i="63"/>
  <c r="CU54" i="63"/>
  <c r="CT54" i="63"/>
  <c r="CS54" i="63"/>
  <c r="CR54" i="63"/>
  <c r="CQ54" i="63"/>
  <c r="CP54" i="63"/>
  <c r="CO54" i="63"/>
  <c r="CN54" i="63"/>
  <c r="CM54" i="63"/>
  <c r="CL54" i="63"/>
  <c r="CK54" i="63"/>
  <c r="CJ54" i="63"/>
  <c r="CI54" i="63"/>
  <c r="CH54" i="63"/>
  <c r="CG54" i="63"/>
  <c r="CF54" i="63"/>
  <c r="CE54" i="63"/>
  <c r="CD54" i="63"/>
  <c r="CC54" i="63"/>
  <c r="CB54" i="63"/>
  <c r="CA54" i="63"/>
  <c r="BZ54" i="63"/>
  <c r="BY54" i="63"/>
  <c r="BX54" i="63"/>
  <c r="BW54" i="63"/>
  <c r="BV54" i="63"/>
  <c r="BU54" i="63"/>
  <c r="BT54" i="63"/>
  <c r="BS54" i="63"/>
  <c r="BR54" i="63"/>
  <c r="BQ54" i="63"/>
  <c r="BP54" i="63"/>
  <c r="BO54" i="63"/>
  <c r="BN54" i="63"/>
  <c r="BM54" i="63"/>
  <c r="BL54" i="63"/>
  <c r="BK54" i="63"/>
  <c r="BJ54" i="63"/>
  <c r="BI54" i="63"/>
  <c r="BH54" i="63"/>
  <c r="BG54" i="63"/>
  <c r="BF54" i="63"/>
  <c r="BE54" i="63"/>
  <c r="BD54" i="63"/>
  <c r="BC54" i="63"/>
  <c r="BB54" i="63"/>
  <c r="BA54" i="63"/>
  <c r="AZ54" i="63"/>
  <c r="AY54" i="63"/>
  <c r="AX54" i="63"/>
  <c r="AW54" i="63"/>
  <c r="AV54" i="63"/>
  <c r="AU54" i="63"/>
  <c r="AT54" i="63"/>
  <c r="AS54" i="63"/>
  <c r="AR54" i="63"/>
  <c r="AQ54" i="63"/>
  <c r="AP54" i="63"/>
  <c r="AO54" i="63"/>
  <c r="AN54" i="63"/>
  <c r="AM54" i="63"/>
  <c r="AL54" i="63"/>
  <c r="AK54" i="63"/>
  <c r="AJ54" i="63"/>
  <c r="AI54" i="63"/>
  <c r="AH54" i="63"/>
  <c r="AG54" i="63"/>
  <c r="AF54" i="63"/>
  <c r="AE54" i="63"/>
  <c r="AD54" i="63"/>
  <c r="AC54" i="63"/>
  <c r="AB54" i="63"/>
  <c r="AA54" i="63"/>
  <c r="Z54" i="63"/>
  <c r="Y54" i="63"/>
  <c r="X54" i="63"/>
  <c r="W54" i="63"/>
  <c r="V54" i="63"/>
  <c r="U54" i="63"/>
  <c r="T54" i="63"/>
  <c r="S54" i="63"/>
  <c r="R54" i="63"/>
  <c r="Q54" i="63"/>
  <c r="P54" i="63"/>
  <c r="O54" i="63"/>
  <c r="N54" i="63"/>
  <c r="M54" i="63"/>
  <c r="L54" i="63"/>
  <c r="K54" i="63"/>
  <c r="J54" i="63"/>
  <c r="I54" i="63"/>
  <c r="H54" i="63"/>
  <c r="G54" i="63"/>
  <c r="F54" i="63"/>
  <c r="E54" i="63"/>
  <c r="D54" i="63"/>
  <c r="HS53" i="63"/>
  <c r="HR53" i="63"/>
  <c r="HQ53" i="63"/>
  <c r="HP53" i="63"/>
  <c r="HO53" i="63"/>
  <c r="HN53" i="63"/>
  <c r="HM53" i="63"/>
  <c r="HL53" i="63"/>
  <c r="HK53" i="63"/>
  <c r="HJ53" i="63"/>
  <c r="HI53" i="63"/>
  <c r="HH53" i="63"/>
  <c r="HG53" i="63"/>
  <c r="HF53" i="63"/>
  <c r="HE53" i="63"/>
  <c r="HD53" i="63"/>
  <c r="HJ65" i="63" s="1"/>
  <c r="HC53" i="63"/>
  <c r="HB53" i="63"/>
  <c r="HA53" i="63"/>
  <c r="GZ53" i="63"/>
  <c r="GY53" i="63"/>
  <c r="GX53" i="63"/>
  <c r="GW53" i="63"/>
  <c r="GV53" i="63"/>
  <c r="GU53" i="63"/>
  <c r="GT53" i="63"/>
  <c r="GS53" i="63"/>
  <c r="GR53" i="63"/>
  <c r="GQ53" i="63"/>
  <c r="GP53" i="63"/>
  <c r="GO53" i="63"/>
  <c r="GN53" i="63"/>
  <c r="GM53" i="63"/>
  <c r="GL53" i="63"/>
  <c r="GK53" i="63"/>
  <c r="GJ53" i="63"/>
  <c r="GI53" i="63"/>
  <c r="GH53" i="63"/>
  <c r="GG53" i="63"/>
  <c r="GF53" i="63"/>
  <c r="GE53" i="63"/>
  <c r="GD53" i="63"/>
  <c r="GC53" i="63"/>
  <c r="GB53" i="63"/>
  <c r="GA53" i="63"/>
  <c r="FZ53" i="63"/>
  <c r="FY53" i="63"/>
  <c r="FX53" i="63"/>
  <c r="FW53" i="63"/>
  <c r="FV53" i="63"/>
  <c r="FU53" i="63"/>
  <c r="FT53" i="63"/>
  <c r="FS53" i="63"/>
  <c r="FR53" i="63"/>
  <c r="FQ53" i="63"/>
  <c r="FP53" i="63"/>
  <c r="FO53" i="63"/>
  <c r="FN53" i="63"/>
  <c r="FM53" i="63"/>
  <c r="FL53" i="63"/>
  <c r="FK53" i="63"/>
  <c r="FJ53" i="63"/>
  <c r="FI53" i="63"/>
  <c r="FH53" i="63"/>
  <c r="FG53" i="63"/>
  <c r="FF53" i="63"/>
  <c r="FE53" i="63"/>
  <c r="FD53" i="63"/>
  <c r="FC53" i="63"/>
  <c r="FB53" i="63"/>
  <c r="FA53" i="63"/>
  <c r="EZ53" i="63"/>
  <c r="EY53" i="63"/>
  <c r="EX53" i="63"/>
  <c r="EW53" i="63"/>
  <c r="EV53" i="63"/>
  <c r="EU53" i="63"/>
  <c r="ET53" i="63"/>
  <c r="ES53" i="63"/>
  <c r="ER53" i="63"/>
  <c r="EQ53" i="63"/>
  <c r="EP53" i="63"/>
  <c r="EO53" i="63"/>
  <c r="EN53" i="63"/>
  <c r="EM53" i="63"/>
  <c r="EL53" i="63"/>
  <c r="EK53" i="63"/>
  <c r="EJ53" i="63"/>
  <c r="EI53" i="63"/>
  <c r="EH53" i="63"/>
  <c r="EG53" i="63"/>
  <c r="EF53" i="63"/>
  <c r="EE53" i="63"/>
  <c r="ED53" i="63"/>
  <c r="EC53" i="63"/>
  <c r="EB53" i="63"/>
  <c r="EA53" i="63"/>
  <c r="DZ53" i="63"/>
  <c r="DY53" i="63"/>
  <c r="DX53" i="63"/>
  <c r="DW53" i="63"/>
  <c r="DV53" i="63"/>
  <c r="DU53" i="63"/>
  <c r="DT53" i="63"/>
  <c r="DS53" i="63"/>
  <c r="DR53" i="63"/>
  <c r="DQ53" i="63"/>
  <c r="DP53" i="63"/>
  <c r="DO53" i="63"/>
  <c r="DN53" i="63"/>
  <c r="DM53" i="63"/>
  <c r="DL53" i="63"/>
  <c r="DK53" i="63"/>
  <c r="DJ53" i="63"/>
  <c r="DI53" i="63"/>
  <c r="DH53" i="63"/>
  <c r="DG53" i="63"/>
  <c r="DF53" i="63"/>
  <c r="DE53" i="63"/>
  <c r="DD53" i="63"/>
  <c r="DC53" i="63"/>
  <c r="DB53" i="63"/>
  <c r="DA53" i="63"/>
  <c r="CZ53" i="63"/>
  <c r="CY53" i="63"/>
  <c r="CX53" i="63"/>
  <c r="CW53" i="63"/>
  <c r="CV53" i="63"/>
  <c r="CU53" i="63"/>
  <c r="CT53" i="63"/>
  <c r="CS53" i="63"/>
  <c r="CR53" i="63"/>
  <c r="CQ53" i="63"/>
  <c r="CP53" i="63"/>
  <c r="CO53" i="63"/>
  <c r="CN53" i="63"/>
  <c r="CM53" i="63"/>
  <c r="CL53" i="63"/>
  <c r="CK53" i="63"/>
  <c r="CJ53" i="63"/>
  <c r="CI53" i="63"/>
  <c r="CH53" i="63"/>
  <c r="CG53" i="63"/>
  <c r="CF53" i="63"/>
  <c r="CE53" i="63"/>
  <c r="CD53" i="63"/>
  <c r="CC53" i="63"/>
  <c r="CB53" i="63"/>
  <c r="CA53" i="63"/>
  <c r="BZ53" i="63"/>
  <c r="BY53" i="63"/>
  <c r="BX53" i="63"/>
  <c r="BW53" i="63"/>
  <c r="BV53" i="63"/>
  <c r="BU53" i="63"/>
  <c r="BT53" i="63"/>
  <c r="BS53" i="63"/>
  <c r="BR53" i="63"/>
  <c r="BQ53" i="63"/>
  <c r="BP53" i="63"/>
  <c r="BO53" i="63"/>
  <c r="BN53" i="63"/>
  <c r="BM53" i="63"/>
  <c r="BL53" i="63"/>
  <c r="BK53" i="63"/>
  <c r="BJ53" i="63"/>
  <c r="BI53" i="63"/>
  <c r="BH53" i="63"/>
  <c r="BG53" i="63"/>
  <c r="BF53" i="63"/>
  <c r="BE53" i="63"/>
  <c r="BD53" i="63"/>
  <c r="BC53" i="63"/>
  <c r="BB53" i="63"/>
  <c r="BA53" i="63"/>
  <c r="AZ53" i="63"/>
  <c r="AY53" i="63"/>
  <c r="AX53" i="63"/>
  <c r="AW53" i="63"/>
  <c r="AV53" i="63"/>
  <c r="AU53" i="63"/>
  <c r="AT53" i="63"/>
  <c r="AS53" i="63"/>
  <c r="AR53" i="63"/>
  <c r="AQ53" i="63"/>
  <c r="AP53" i="63"/>
  <c r="AO53" i="63"/>
  <c r="AN53" i="63"/>
  <c r="AM53" i="63"/>
  <c r="AL53" i="63"/>
  <c r="AK53" i="63"/>
  <c r="AJ53" i="63"/>
  <c r="AI53" i="63"/>
  <c r="AH53" i="63"/>
  <c r="AG53" i="63"/>
  <c r="AF53" i="63"/>
  <c r="AE53" i="63"/>
  <c r="AD53" i="63"/>
  <c r="AC53" i="63"/>
  <c r="AB53" i="63"/>
  <c r="AA53" i="63"/>
  <c r="Z53" i="63"/>
  <c r="Y53" i="63"/>
  <c r="X53" i="63"/>
  <c r="W53" i="63"/>
  <c r="V53" i="63"/>
  <c r="U53" i="63"/>
  <c r="T53" i="63"/>
  <c r="S53" i="63"/>
  <c r="R53" i="63"/>
  <c r="Q53" i="63"/>
  <c r="P53" i="63"/>
  <c r="O53" i="63"/>
  <c r="N53" i="63"/>
  <c r="M53" i="63"/>
  <c r="L53" i="63"/>
  <c r="K53" i="63"/>
  <c r="J53" i="63"/>
  <c r="I53" i="63"/>
  <c r="H53" i="63"/>
  <c r="G53" i="63"/>
  <c r="F53" i="63"/>
  <c r="E53" i="63"/>
  <c r="D53" i="63"/>
  <c r="HS52" i="63"/>
  <c r="HR52" i="63"/>
  <c r="HQ52" i="63"/>
  <c r="HP52" i="63"/>
  <c r="HO52" i="63"/>
  <c r="HN52" i="63"/>
  <c r="HM52" i="63"/>
  <c r="HL52" i="63"/>
  <c r="HK52" i="63"/>
  <c r="HJ52" i="63"/>
  <c r="HI52" i="63"/>
  <c r="HH52" i="63"/>
  <c r="HG52" i="63"/>
  <c r="HF52" i="63"/>
  <c r="HE52" i="63"/>
  <c r="HD52" i="63"/>
  <c r="HC52" i="63"/>
  <c r="HB52" i="63"/>
  <c r="HA52" i="63"/>
  <c r="GZ52" i="63"/>
  <c r="GY52" i="63"/>
  <c r="GX52" i="63"/>
  <c r="GW52" i="63"/>
  <c r="GV52" i="63"/>
  <c r="GU52" i="63"/>
  <c r="GT52" i="63"/>
  <c r="GS52" i="63"/>
  <c r="GR52" i="63"/>
  <c r="GQ52" i="63"/>
  <c r="GP52" i="63"/>
  <c r="GO52" i="63"/>
  <c r="GN52" i="63"/>
  <c r="GM52" i="63"/>
  <c r="GL52" i="63"/>
  <c r="GK52" i="63"/>
  <c r="GJ52" i="63"/>
  <c r="GI52" i="63"/>
  <c r="GH52" i="63"/>
  <c r="GG52" i="63"/>
  <c r="GF52" i="63"/>
  <c r="GE52" i="63"/>
  <c r="GD52" i="63"/>
  <c r="GC52" i="63"/>
  <c r="GB52" i="63"/>
  <c r="GA52" i="63"/>
  <c r="FZ52" i="63"/>
  <c r="FY52" i="63"/>
  <c r="FX52" i="63"/>
  <c r="FW52" i="63"/>
  <c r="FV52" i="63"/>
  <c r="FU52" i="63"/>
  <c r="FT52" i="63"/>
  <c r="FS52" i="63"/>
  <c r="FR52" i="63"/>
  <c r="FQ52" i="63"/>
  <c r="FP52" i="63"/>
  <c r="FO52" i="63"/>
  <c r="FN52" i="63"/>
  <c r="FM52" i="63"/>
  <c r="FL52" i="63"/>
  <c r="FK52" i="63"/>
  <c r="FJ52" i="63"/>
  <c r="FI52" i="63"/>
  <c r="FH52" i="63"/>
  <c r="FG52" i="63"/>
  <c r="FF52" i="63"/>
  <c r="FE52" i="63"/>
  <c r="FD52" i="63"/>
  <c r="FC52" i="63"/>
  <c r="FB52" i="63"/>
  <c r="FA52" i="63"/>
  <c r="EZ52" i="63"/>
  <c r="EY52" i="63"/>
  <c r="EX52" i="63"/>
  <c r="EW52" i="63"/>
  <c r="EV52" i="63"/>
  <c r="EU52" i="63"/>
  <c r="ET52" i="63"/>
  <c r="ES52" i="63"/>
  <c r="ER52" i="63"/>
  <c r="EQ52" i="63"/>
  <c r="EP52" i="63"/>
  <c r="EO52" i="63"/>
  <c r="EN52" i="63"/>
  <c r="EM52" i="63"/>
  <c r="EL52" i="63"/>
  <c r="EK52" i="63"/>
  <c r="EJ52" i="63"/>
  <c r="EI52" i="63"/>
  <c r="EH52" i="63"/>
  <c r="EG52" i="63"/>
  <c r="EF52" i="63"/>
  <c r="EE52" i="63"/>
  <c r="ED52" i="63"/>
  <c r="EC52" i="63"/>
  <c r="EB52" i="63"/>
  <c r="EA52" i="63"/>
  <c r="DZ52" i="63"/>
  <c r="DY52" i="63"/>
  <c r="DX52" i="63"/>
  <c r="DW52" i="63"/>
  <c r="DV52" i="63"/>
  <c r="DU52" i="63"/>
  <c r="DT52" i="63"/>
  <c r="DS52" i="63"/>
  <c r="DR52" i="63"/>
  <c r="DQ52" i="63"/>
  <c r="DP52" i="63"/>
  <c r="DO52" i="63"/>
  <c r="DN52" i="63"/>
  <c r="DM52" i="63"/>
  <c r="DL52" i="63"/>
  <c r="DK52" i="63"/>
  <c r="DJ52" i="63"/>
  <c r="DI52" i="63"/>
  <c r="DH52" i="63"/>
  <c r="DG52" i="63"/>
  <c r="DF52" i="63"/>
  <c r="DE52" i="63"/>
  <c r="DD52" i="63"/>
  <c r="DC52" i="63"/>
  <c r="DB52" i="63"/>
  <c r="DA52" i="63"/>
  <c r="CZ52" i="63"/>
  <c r="CY52" i="63"/>
  <c r="CX52" i="63"/>
  <c r="CW52" i="63"/>
  <c r="CV52" i="63"/>
  <c r="CU52" i="63"/>
  <c r="CT52" i="63"/>
  <c r="CS52" i="63"/>
  <c r="CR52" i="63"/>
  <c r="CQ52" i="63"/>
  <c r="CP52" i="63"/>
  <c r="CO52" i="63"/>
  <c r="CN52" i="63"/>
  <c r="CM52" i="63"/>
  <c r="CL52" i="63"/>
  <c r="CK52" i="63"/>
  <c r="CJ52" i="63"/>
  <c r="CI52" i="63"/>
  <c r="CH52" i="63"/>
  <c r="CG52" i="63"/>
  <c r="CF52" i="63"/>
  <c r="CE52" i="63"/>
  <c r="CD52" i="63"/>
  <c r="CC52" i="63"/>
  <c r="CB52" i="63"/>
  <c r="CA52" i="63"/>
  <c r="BZ52" i="63"/>
  <c r="BY52" i="63"/>
  <c r="BX52" i="63"/>
  <c r="BW52" i="63"/>
  <c r="BV52" i="63"/>
  <c r="BU52" i="63"/>
  <c r="BT52" i="63"/>
  <c r="BS52" i="63"/>
  <c r="BR52" i="63"/>
  <c r="BQ52" i="63"/>
  <c r="BP52" i="63"/>
  <c r="BO52" i="63"/>
  <c r="BN52" i="63"/>
  <c r="BM52" i="63"/>
  <c r="BL52" i="63"/>
  <c r="BK52" i="63"/>
  <c r="BJ52" i="63"/>
  <c r="BI52" i="63"/>
  <c r="BH52" i="63"/>
  <c r="BG52" i="63"/>
  <c r="BF52" i="63"/>
  <c r="BE52" i="63"/>
  <c r="BD52" i="63"/>
  <c r="BC52" i="63"/>
  <c r="BB52" i="63"/>
  <c r="BA52" i="63"/>
  <c r="AZ52" i="63"/>
  <c r="AY52" i="63"/>
  <c r="AX52" i="63"/>
  <c r="AW52" i="63"/>
  <c r="AV52" i="63"/>
  <c r="AU52" i="63"/>
  <c r="AT52" i="63"/>
  <c r="AS52" i="63"/>
  <c r="AR52" i="63"/>
  <c r="AQ52" i="63"/>
  <c r="AP52" i="63"/>
  <c r="AO52" i="63"/>
  <c r="AN52" i="63"/>
  <c r="AM52" i="63"/>
  <c r="AL52" i="63"/>
  <c r="AK52" i="63"/>
  <c r="AJ52" i="63"/>
  <c r="AI52" i="63"/>
  <c r="AH52" i="63"/>
  <c r="AG52" i="63"/>
  <c r="AF52" i="63"/>
  <c r="AE52" i="63"/>
  <c r="AD52" i="63"/>
  <c r="AC52" i="63"/>
  <c r="AB52" i="63"/>
  <c r="AA52" i="63"/>
  <c r="Z52" i="63"/>
  <c r="Y52" i="63"/>
  <c r="X52" i="63"/>
  <c r="W52" i="63"/>
  <c r="V52" i="63"/>
  <c r="U52" i="63"/>
  <c r="T52" i="63"/>
  <c r="S52" i="63"/>
  <c r="R52" i="63"/>
  <c r="Q52" i="63"/>
  <c r="P52" i="63"/>
  <c r="O52" i="63"/>
  <c r="N52" i="63"/>
  <c r="M52" i="63"/>
  <c r="L52" i="63"/>
  <c r="K52" i="63"/>
  <c r="J52" i="63"/>
  <c r="I52" i="63"/>
  <c r="H52" i="63"/>
  <c r="G52" i="63"/>
  <c r="F52" i="63"/>
  <c r="E52" i="63"/>
  <c r="D52" i="63"/>
  <c r="HS51" i="63"/>
  <c r="HR51" i="63"/>
  <c r="HQ51" i="63"/>
  <c r="HP51" i="63"/>
  <c r="HO51" i="63"/>
  <c r="HN51" i="63"/>
  <c r="HM51" i="63"/>
  <c r="HL51" i="63"/>
  <c r="HK51" i="63"/>
  <c r="HJ51" i="63"/>
  <c r="HI51" i="63"/>
  <c r="HH51" i="63"/>
  <c r="HG51" i="63"/>
  <c r="HF51" i="63"/>
  <c r="HE51" i="63"/>
  <c r="HD51" i="63"/>
  <c r="HC51" i="63"/>
  <c r="HB51" i="63"/>
  <c r="HA51" i="63"/>
  <c r="GZ51" i="63"/>
  <c r="GY51" i="63"/>
  <c r="GX51" i="63"/>
  <c r="GW51" i="63"/>
  <c r="GV51" i="63"/>
  <c r="GU51" i="63"/>
  <c r="GT51" i="63"/>
  <c r="GS51" i="63"/>
  <c r="GR51" i="63"/>
  <c r="GQ51" i="63"/>
  <c r="GP51" i="63"/>
  <c r="GO51" i="63"/>
  <c r="GN51" i="63"/>
  <c r="GM51" i="63"/>
  <c r="GL51" i="63"/>
  <c r="GK51" i="63"/>
  <c r="GJ51" i="63"/>
  <c r="GI51" i="63"/>
  <c r="GH51" i="63"/>
  <c r="GG51" i="63"/>
  <c r="GF51" i="63"/>
  <c r="GE51" i="63"/>
  <c r="GD51" i="63"/>
  <c r="GC51" i="63"/>
  <c r="GB51" i="63"/>
  <c r="GA51" i="63"/>
  <c r="FZ51" i="63"/>
  <c r="FY51" i="63"/>
  <c r="FX51" i="63"/>
  <c r="FW51" i="63"/>
  <c r="FV51" i="63"/>
  <c r="FU51" i="63"/>
  <c r="FT51" i="63"/>
  <c r="FS51" i="63"/>
  <c r="FR51" i="63"/>
  <c r="FQ51" i="63"/>
  <c r="FP51" i="63"/>
  <c r="FO51" i="63"/>
  <c r="FN51" i="63"/>
  <c r="FM51" i="63"/>
  <c r="FL51" i="63"/>
  <c r="FK51" i="63"/>
  <c r="FJ51" i="63"/>
  <c r="FI51" i="63"/>
  <c r="FH51" i="63"/>
  <c r="FG51" i="63"/>
  <c r="FF51" i="63"/>
  <c r="FE51" i="63"/>
  <c r="FD51" i="63"/>
  <c r="FC51" i="63"/>
  <c r="FB51" i="63"/>
  <c r="FA51" i="63"/>
  <c r="EZ51" i="63"/>
  <c r="EY51" i="63"/>
  <c r="EX51" i="63"/>
  <c r="EW51" i="63"/>
  <c r="EV51" i="63"/>
  <c r="EU51" i="63"/>
  <c r="ET51" i="63"/>
  <c r="ES51" i="63"/>
  <c r="ER51" i="63"/>
  <c r="EQ51" i="63"/>
  <c r="EP51" i="63"/>
  <c r="EO51" i="63"/>
  <c r="EN51" i="63"/>
  <c r="EM51" i="63"/>
  <c r="EL51" i="63"/>
  <c r="EK51" i="63"/>
  <c r="EJ51" i="63"/>
  <c r="EI51" i="63"/>
  <c r="EH51" i="63"/>
  <c r="EG51" i="63"/>
  <c r="EF51" i="63"/>
  <c r="EE51" i="63"/>
  <c r="ED51" i="63"/>
  <c r="EC51" i="63"/>
  <c r="EB51" i="63"/>
  <c r="EA51" i="63"/>
  <c r="DZ51" i="63"/>
  <c r="DY51" i="63"/>
  <c r="DX51" i="63"/>
  <c r="DW51" i="63"/>
  <c r="DV51" i="63"/>
  <c r="DU51" i="63"/>
  <c r="DT51" i="63"/>
  <c r="DS51" i="63"/>
  <c r="DR51" i="63"/>
  <c r="DQ51" i="63"/>
  <c r="DP51" i="63"/>
  <c r="DO51" i="63"/>
  <c r="DN51" i="63"/>
  <c r="DM51" i="63"/>
  <c r="DL51" i="63"/>
  <c r="DK51" i="63"/>
  <c r="DJ51" i="63"/>
  <c r="DI51" i="63"/>
  <c r="DH51" i="63"/>
  <c r="DG51" i="63"/>
  <c r="DF51" i="63"/>
  <c r="DE51" i="63"/>
  <c r="DD51" i="63"/>
  <c r="DC51" i="63"/>
  <c r="DB51" i="63"/>
  <c r="DA51" i="63"/>
  <c r="CZ51" i="63"/>
  <c r="CY51" i="63"/>
  <c r="CX51" i="63"/>
  <c r="CW51" i="63"/>
  <c r="CV51" i="63"/>
  <c r="CU51" i="63"/>
  <c r="CT51" i="63"/>
  <c r="CS51" i="63"/>
  <c r="CR51" i="63"/>
  <c r="CQ51" i="63"/>
  <c r="CP51" i="63"/>
  <c r="CO51" i="63"/>
  <c r="CN51" i="63"/>
  <c r="CM51" i="63"/>
  <c r="CL51" i="63"/>
  <c r="CK51" i="63"/>
  <c r="CJ51" i="63"/>
  <c r="CI51" i="63"/>
  <c r="CH51" i="63"/>
  <c r="CG51" i="63"/>
  <c r="CF51" i="63"/>
  <c r="CE51" i="63"/>
  <c r="CD51" i="63"/>
  <c r="CC51" i="63"/>
  <c r="CB51" i="63"/>
  <c r="CA51" i="63"/>
  <c r="BZ51" i="63"/>
  <c r="BY51" i="63"/>
  <c r="BX51" i="63"/>
  <c r="BW51" i="63"/>
  <c r="BV51" i="63"/>
  <c r="BU51" i="63"/>
  <c r="BT51" i="63"/>
  <c r="BS51" i="63"/>
  <c r="BR51" i="63"/>
  <c r="BQ51" i="63"/>
  <c r="BP51" i="63"/>
  <c r="BO51" i="63"/>
  <c r="BN51" i="63"/>
  <c r="BM51" i="63"/>
  <c r="BL51" i="63"/>
  <c r="BK51" i="63"/>
  <c r="BJ51" i="63"/>
  <c r="BI51" i="63"/>
  <c r="BH51" i="63"/>
  <c r="BG51" i="63"/>
  <c r="BF51" i="63"/>
  <c r="BE51" i="63"/>
  <c r="BD51" i="63"/>
  <c r="BC51" i="63"/>
  <c r="BB51" i="63"/>
  <c r="BA51" i="63"/>
  <c r="AZ51" i="63"/>
  <c r="AY51" i="63"/>
  <c r="AX51" i="63"/>
  <c r="AW51" i="63"/>
  <c r="AV51" i="63"/>
  <c r="AU51" i="63"/>
  <c r="AT51" i="63"/>
  <c r="AS51" i="63"/>
  <c r="AR51" i="63"/>
  <c r="AQ51" i="63"/>
  <c r="AP51" i="63"/>
  <c r="AO51" i="63"/>
  <c r="AN51" i="63"/>
  <c r="AM51" i="63"/>
  <c r="AL51" i="63"/>
  <c r="AK51" i="63"/>
  <c r="AJ51" i="63"/>
  <c r="AI51" i="63"/>
  <c r="AH51" i="63"/>
  <c r="AG51" i="63"/>
  <c r="AF51" i="63"/>
  <c r="AE51" i="63"/>
  <c r="AD51" i="63"/>
  <c r="AC51" i="63"/>
  <c r="AB51" i="63"/>
  <c r="AA51" i="63"/>
  <c r="Z51" i="63"/>
  <c r="Y51" i="63"/>
  <c r="X51" i="63"/>
  <c r="W51" i="63"/>
  <c r="V51" i="63"/>
  <c r="U51" i="63"/>
  <c r="T51" i="63"/>
  <c r="S51" i="63"/>
  <c r="R51" i="63"/>
  <c r="Q51" i="63"/>
  <c r="P51" i="63"/>
  <c r="O51" i="63"/>
  <c r="N51" i="63"/>
  <c r="M51" i="63"/>
  <c r="L51" i="63"/>
  <c r="K51" i="63"/>
  <c r="J51" i="63"/>
  <c r="I51" i="63"/>
  <c r="H51" i="63"/>
  <c r="G51" i="63"/>
  <c r="F51" i="63"/>
  <c r="E51" i="63"/>
  <c r="D51" i="63"/>
  <c r="HS50" i="63"/>
  <c r="HR50" i="63"/>
  <c r="HQ50" i="63"/>
  <c r="HP50" i="63"/>
  <c r="HO50" i="63"/>
  <c r="HN50" i="63"/>
  <c r="HM50" i="63"/>
  <c r="HL50" i="63"/>
  <c r="HK50" i="63"/>
  <c r="HJ50" i="63"/>
  <c r="HI50" i="63"/>
  <c r="HH50" i="63"/>
  <c r="HG50" i="63"/>
  <c r="HF50" i="63"/>
  <c r="HE50" i="63"/>
  <c r="HD50" i="63"/>
  <c r="HC50" i="63"/>
  <c r="HB50" i="63"/>
  <c r="HA50" i="63"/>
  <c r="GZ50" i="63"/>
  <c r="GY50" i="63"/>
  <c r="GX50" i="63"/>
  <c r="GW50" i="63"/>
  <c r="GV50" i="63"/>
  <c r="GU50" i="63"/>
  <c r="GT50" i="63"/>
  <c r="GS50" i="63"/>
  <c r="GR50" i="63"/>
  <c r="GQ50" i="63"/>
  <c r="GP50" i="63"/>
  <c r="GO50" i="63"/>
  <c r="GN50" i="63"/>
  <c r="GM50" i="63"/>
  <c r="GL50" i="63"/>
  <c r="GK50" i="63"/>
  <c r="GJ50" i="63"/>
  <c r="GI50" i="63"/>
  <c r="GH50" i="63"/>
  <c r="GG50" i="63"/>
  <c r="GF50" i="63"/>
  <c r="GE50" i="63"/>
  <c r="GD50" i="63"/>
  <c r="GC50" i="63"/>
  <c r="GB50" i="63"/>
  <c r="GA50" i="63"/>
  <c r="FZ50" i="63"/>
  <c r="FY50" i="63"/>
  <c r="FX50" i="63"/>
  <c r="FW50" i="63"/>
  <c r="FV50" i="63"/>
  <c r="FU50" i="63"/>
  <c r="FT50" i="63"/>
  <c r="FS50" i="63"/>
  <c r="FR50" i="63"/>
  <c r="FQ50" i="63"/>
  <c r="FP50" i="63"/>
  <c r="FO50" i="63"/>
  <c r="FN50" i="63"/>
  <c r="FM50" i="63"/>
  <c r="FL50" i="63"/>
  <c r="FK50" i="63"/>
  <c r="FJ50" i="63"/>
  <c r="FI50" i="63"/>
  <c r="FH50" i="63"/>
  <c r="FG50" i="63"/>
  <c r="FF50" i="63"/>
  <c r="FE50" i="63"/>
  <c r="FD50" i="63"/>
  <c r="FC50" i="63"/>
  <c r="FB50" i="63"/>
  <c r="FA50" i="63"/>
  <c r="EZ50" i="63"/>
  <c r="EY50" i="63"/>
  <c r="EX50" i="63"/>
  <c r="EW50" i="63"/>
  <c r="EV50" i="63"/>
  <c r="EU50" i="63"/>
  <c r="ET50" i="63"/>
  <c r="ES50" i="63"/>
  <c r="ER50" i="63"/>
  <c r="EQ50" i="63"/>
  <c r="EP50" i="63"/>
  <c r="EO50" i="63"/>
  <c r="EN50" i="63"/>
  <c r="EM50" i="63"/>
  <c r="EL50" i="63"/>
  <c r="EK50" i="63"/>
  <c r="EJ50" i="63"/>
  <c r="EI50" i="63"/>
  <c r="EH50" i="63"/>
  <c r="EG50" i="63"/>
  <c r="EF50" i="63"/>
  <c r="EE50" i="63"/>
  <c r="ED50" i="63"/>
  <c r="EC50" i="63"/>
  <c r="EB50" i="63"/>
  <c r="EA50" i="63"/>
  <c r="DZ50" i="63"/>
  <c r="DY50" i="63"/>
  <c r="DX50" i="63"/>
  <c r="DW50" i="63"/>
  <c r="DV50" i="63"/>
  <c r="DU50" i="63"/>
  <c r="DT50" i="63"/>
  <c r="DS50" i="63"/>
  <c r="DR50" i="63"/>
  <c r="DQ50" i="63"/>
  <c r="DP50" i="63"/>
  <c r="DO50" i="63"/>
  <c r="DN50" i="63"/>
  <c r="DM50" i="63"/>
  <c r="DL50" i="63"/>
  <c r="DK50" i="63"/>
  <c r="DJ50" i="63"/>
  <c r="DI50" i="63"/>
  <c r="DH50" i="63"/>
  <c r="DG50" i="63"/>
  <c r="DF50" i="63"/>
  <c r="DE50" i="63"/>
  <c r="DD50" i="63"/>
  <c r="DC50" i="63"/>
  <c r="DB50" i="63"/>
  <c r="DA50" i="63"/>
  <c r="CZ50" i="63"/>
  <c r="CY50" i="63"/>
  <c r="CX50" i="63"/>
  <c r="CW50" i="63"/>
  <c r="CV50" i="63"/>
  <c r="CU50" i="63"/>
  <c r="CT50" i="63"/>
  <c r="CS50" i="63"/>
  <c r="CR50" i="63"/>
  <c r="CQ50" i="63"/>
  <c r="CP50" i="63"/>
  <c r="CO50" i="63"/>
  <c r="CN50" i="63"/>
  <c r="CM50" i="63"/>
  <c r="CL50" i="63"/>
  <c r="CK50" i="63"/>
  <c r="CJ50" i="63"/>
  <c r="CI50" i="63"/>
  <c r="CH50" i="63"/>
  <c r="CG50" i="63"/>
  <c r="CF50" i="63"/>
  <c r="CE50" i="63"/>
  <c r="CD50" i="63"/>
  <c r="CC50" i="63"/>
  <c r="CB50" i="63"/>
  <c r="CA50" i="63"/>
  <c r="BZ50" i="63"/>
  <c r="BY50" i="63"/>
  <c r="BX50" i="63"/>
  <c r="BW50" i="63"/>
  <c r="BV50" i="63"/>
  <c r="BU50" i="63"/>
  <c r="BT50" i="63"/>
  <c r="BS50" i="63"/>
  <c r="BR50" i="63"/>
  <c r="BQ50" i="63"/>
  <c r="BP50" i="63"/>
  <c r="BO50" i="63"/>
  <c r="BN50" i="63"/>
  <c r="BM50" i="63"/>
  <c r="BL50" i="63"/>
  <c r="BK50" i="63"/>
  <c r="BJ50" i="63"/>
  <c r="BI50" i="63"/>
  <c r="BH50" i="63"/>
  <c r="BG50" i="63"/>
  <c r="BF50" i="63"/>
  <c r="BE50" i="63"/>
  <c r="BD50" i="63"/>
  <c r="BC50" i="63"/>
  <c r="BB50" i="63"/>
  <c r="BA50" i="63"/>
  <c r="AZ50" i="63"/>
  <c r="AY50" i="63"/>
  <c r="AX50" i="63"/>
  <c r="AW50" i="63"/>
  <c r="AV50" i="63"/>
  <c r="AU50" i="63"/>
  <c r="AT50" i="63"/>
  <c r="AS50" i="63"/>
  <c r="AR50" i="63"/>
  <c r="AQ50" i="63"/>
  <c r="AP50" i="63"/>
  <c r="AO50" i="63"/>
  <c r="AN50" i="63"/>
  <c r="AM50" i="63"/>
  <c r="AL50" i="63"/>
  <c r="AK50" i="63"/>
  <c r="AJ50" i="63"/>
  <c r="AI50" i="63"/>
  <c r="AH50" i="63"/>
  <c r="AG50" i="63"/>
  <c r="AF50" i="63"/>
  <c r="AE50" i="63"/>
  <c r="AD50" i="63"/>
  <c r="AC50" i="63"/>
  <c r="AB50" i="63"/>
  <c r="AA50" i="63"/>
  <c r="Z50" i="63"/>
  <c r="Y50" i="63"/>
  <c r="X50" i="63"/>
  <c r="W50" i="63"/>
  <c r="V50" i="63"/>
  <c r="U50" i="63"/>
  <c r="T50" i="63"/>
  <c r="S50" i="63"/>
  <c r="R50" i="63"/>
  <c r="Q50" i="63"/>
  <c r="P50" i="63"/>
  <c r="O50" i="63"/>
  <c r="N50" i="63"/>
  <c r="M50" i="63"/>
  <c r="L50" i="63"/>
  <c r="K50" i="63"/>
  <c r="J50" i="63"/>
  <c r="I50" i="63"/>
  <c r="H50" i="63"/>
  <c r="G50" i="63"/>
  <c r="F50" i="63"/>
  <c r="E50" i="63"/>
  <c r="D50" i="63"/>
  <c r="HM25" i="63"/>
  <c r="HN22" i="63"/>
  <c r="GV22" i="63"/>
  <c r="HX20" i="63"/>
  <c r="CN20" i="63"/>
  <c r="GH19" i="63"/>
  <c r="CS19" i="63"/>
  <c r="T19" i="63"/>
  <c r="FY18" i="63"/>
  <c r="DJ18" i="63"/>
  <c r="DE18" i="63"/>
  <c r="AX18" i="63"/>
  <c r="AS18" i="63"/>
  <c r="HX17" i="63"/>
  <c r="HG17" i="63"/>
  <c r="HA17" i="63"/>
  <c r="EO17" i="63"/>
  <c r="BM17" i="63"/>
  <c r="BI17" i="63"/>
  <c r="HR16" i="63"/>
  <c r="HL16" i="63"/>
  <c r="HG16" i="63"/>
  <c r="FK16" i="63"/>
  <c r="EA16" i="63"/>
  <c r="DQ16" i="63"/>
  <c r="DJ16" i="63"/>
  <c r="CT16" i="63"/>
  <c r="CK16" i="63"/>
  <c r="BI16" i="63"/>
  <c r="AX16" i="63"/>
  <c r="AS16" i="63"/>
  <c r="AA16" i="63"/>
  <c r="T16" i="63"/>
  <c r="II13" i="63"/>
  <c r="IH13" i="63"/>
  <c r="IG13" i="63"/>
  <c r="IF13" i="63"/>
  <c r="IE13" i="63"/>
  <c r="ID13" i="63"/>
  <c r="IC13" i="63"/>
  <c r="IB13" i="63"/>
  <c r="IA13" i="63"/>
  <c r="HZ13" i="63"/>
  <c r="HY13" i="63"/>
  <c r="HX13" i="63"/>
  <c r="HX19" i="63" s="1"/>
  <c r="HW13" i="63"/>
  <c r="HW18" i="63" s="1"/>
  <c r="HV13" i="63"/>
  <c r="HV18" i="63" s="1"/>
  <c r="HU13" i="63"/>
  <c r="HU24" i="63" s="1"/>
  <c r="HT13" i="63"/>
  <c r="HS13" i="63"/>
  <c r="HS19" i="63" s="1"/>
  <c r="HR13" i="63"/>
  <c r="HR18" i="63" s="1"/>
  <c r="HQ13" i="63"/>
  <c r="HP13" i="63"/>
  <c r="HO13" i="63"/>
  <c r="HN13" i="63"/>
  <c r="HN16" i="63" s="1"/>
  <c r="HM13" i="63"/>
  <c r="HM16" i="63" s="1"/>
  <c r="HL13" i="63"/>
  <c r="HK13" i="63"/>
  <c r="HK17" i="63" s="1"/>
  <c r="HJ13" i="63"/>
  <c r="HJ23" i="63" s="1"/>
  <c r="HI13" i="63"/>
  <c r="HI24" i="63" s="1"/>
  <c r="HH13" i="63"/>
  <c r="HH18" i="63" s="1"/>
  <c r="HG13" i="63"/>
  <c r="HG18" i="63" s="1"/>
  <c r="HF13" i="63"/>
  <c r="HF18" i="63" s="1"/>
  <c r="HE13" i="63"/>
  <c r="HE18" i="63" s="1"/>
  <c r="HD13" i="63"/>
  <c r="HD19" i="63" s="1"/>
  <c r="HC13" i="63"/>
  <c r="HC21" i="63" s="1"/>
  <c r="HB13" i="63"/>
  <c r="HB18" i="63" s="1"/>
  <c r="HA13" i="63"/>
  <c r="GZ13" i="63"/>
  <c r="GZ24" i="63" s="1"/>
  <c r="GY13" i="63"/>
  <c r="GY20" i="63" s="1"/>
  <c r="GX13" i="63"/>
  <c r="GX16" i="63" s="1"/>
  <c r="GW13" i="63"/>
  <c r="GW22" i="63" s="1"/>
  <c r="GV13" i="63"/>
  <c r="GU13" i="63"/>
  <c r="GT13" i="63"/>
  <c r="GT17" i="63" s="1"/>
  <c r="GS13" i="63"/>
  <c r="GS16" i="63" s="1"/>
  <c r="GR13" i="63"/>
  <c r="GR20" i="63" s="1"/>
  <c r="GQ13" i="63"/>
  <c r="GQ17" i="63" s="1"/>
  <c r="GP13" i="63"/>
  <c r="GP23" i="63" s="1"/>
  <c r="GO13" i="63"/>
  <c r="GN13" i="63"/>
  <c r="GM13" i="63"/>
  <c r="GM19" i="63" s="1"/>
  <c r="GL13" i="63"/>
  <c r="GL21" i="63" s="1"/>
  <c r="GK13" i="63"/>
  <c r="GK24" i="63" s="1"/>
  <c r="GJ13" i="63"/>
  <c r="GJ23" i="63" s="1"/>
  <c r="GI13" i="63"/>
  <c r="GI17" i="63" s="1"/>
  <c r="GH13" i="63"/>
  <c r="GH24" i="63" s="1"/>
  <c r="GG13" i="63"/>
  <c r="GG17" i="63" s="1"/>
  <c r="GF13" i="63"/>
  <c r="GE13" i="63"/>
  <c r="GE16" i="63" s="1"/>
  <c r="GD13" i="63"/>
  <c r="GC13" i="63"/>
  <c r="GC18" i="63" s="1"/>
  <c r="GB13" i="63"/>
  <c r="GB20" i="63" s="1"/>
  <c r="GA13" i="63"/>
  <c r="GA17" i="63" s="1"/>
  <c r="FZ13" i="63"/>
  <c r="FZ18" i="63" s="1"/>
  <c r="FY13" i="63"/>
  <c r="FY16" i="63" s="1"/>
  <c r="FX13" i="63"/>
  <c r="FX23" i="63" s="1"/>
  <c r="FW13" i="63"/>
  <c r="FW17" i="63" s="1"/>
  <c r="FV13" i="63"/>
  <c r="FV21" i="63" s="1"/>
  <c r="FU13" i="63"/>
  <c r="FU21" i="63" s="1"/>
  <c r="FT13" i="63"/>
  <c r="FT17" i="63" s="1"/>
  <c r="FS13" i="63"/>
  <c r="FR13" i="63"/>
  <c r="FR21" i="63" s="1"/>
  <c r="FQ13" i="63"/>
  <c r="FQ20" i="63" s="1"/>
  <c r="FP13" i="63"/>
  <c r="FP17" i="63" s="1"/>
  <c r="FO13" i="63"/>
  <c r="FO20" i="63" s="1"/>
  <c r="FN13" i="63"/>
  <c r="FN16" i="63" s="1"/>
  <c r="FM13" i="63"/>
  <c r="FM19" i="63" s="1"/>
  <c r="FL13" i="63"/>
  <c r="FL18" i="63" s="1"/>
  <c r="FK13" i="63"/>
  <c r="FK18" i="63" s="1"/>
  <c r="FJ13" i="63"/>
  <c r="FJ18" i="63" s="1"/>
  <c r="FI13" i="63"/>
  <c r="FI22" i="63" s="1"/>
  <c r="FH13" i="63"/>
  <c r="FH19" i="63" s="1"/>
  <c r="FG13" i="63"/>
  <c r="FG19" i="63" s="1"/>
  <c r="FF13" i="63"/>
  <c r="FF19" i="63" s="1"/>
  <c r="FE13" i="63"/>
  <c r="FE19" i="63" s="1"/>
  <c r="FD13" i="63"/>
  <c r="FD19" i="63" s="1"/>
  <c r="FC13" i="63"/>
  <c r="FC20" i="63" s="1"/>
  <c r="FB13" i="63"/>
  <c r="FB21" i="63" s="1"/>
  <c r="FA13" i="63"/>
  <c r="FA20" i="63" s="1"/>
  <c r="EZ13" i="63"/>
  <c r="EZ18" i="63" s="1"/>
  <c r="EY13" i="63"/>
  <c r="EX13" i="63"/>
  <c r="EX18" i="63" s="1"/>
  <c r="EW13" i="63"/>
  <c r="EW22" i="63" s="1"/>
  <c r="EV13" i="63"/>
  <c r="EV23" i="63" s="1"/>
  <c r="EU13" i="63"/>
  <c r="EU16" i="63" s="1"/>
  <c r="ET13" i="63"/>
  <c r="ET25" i="63" s="1"/>
  <c r="ES13" i="63"/>
  <c r="ES25" i="63" s="1"/>
  <c r="ER13" i="63"/>
  <c r="ER22" i="63" s="1"/>
  <c r="EQ13" i="63"/>
  <c r="EQ17" i="63" s="1"/>
  <c r="EP13" i="63"/>
  <c r="EP17" i="63" s="1"/>
  <c r="EO13" i="63"/>
  <c r="EN13" i="63"/>
  <c r="EM13" i="63"/>
  <c r="EL13" i="63"/>
  <c r="EL24" i="63" s="1"/>
  <c r="EK13" i="63"/>
  <c r="EK25" i="63" s="1"/>
  <c r="EJ13" i="63"/>
  <c r="EI13" i="63"/>
  <c r="EI16" i="63" s="1"/>
  <c r="EH13" i="63"/>
  <c r="EG13" i="63"/>
  <c r="EG22" i="63" s="1"/>
  <c r="EF13" i="63"/>
  <c r="EF17" i="63" s="1"/>
  <c r="EE13" i="63"/>
  <c r="EE17" i="63" s="1"/>
  <c r="ED13" i="63"/>
  <c r="ED18" i="63" s="1"/>
  <c r="EC13" i="63"/>
  <c r="EC23" i="63" s="1"/>
  <c r="EB13" i="63"/>
  <c r="EB19" i="63" s="1"/>
  <c r="EA13" i="63"/>
  <c r="EA17" i="63" s="1"/>
  <c r="DZ13" i="63"/>
  <c r="DZ17" i="63" s="1"/>
  <c r="DY13" i="63"/>
  <c r="DY17" i="63" s="1"/>
  <c r="DX13" i="63"/>
  <c r="DX19" i="63" s="1"/>
  <c r="DW13" i="63"/>
  <c r="DW20" i="63" s="1"/>
  <c r="DV13" i="63"/>
  <c r="DV16" i="63" s="1"/>
  <c r="DU13" i="63"/>
  <c r="DU18" i="63" s="1"/>
  <c r="DT13" i="63"/>
  <c r="DS13" i="63"/>
  <c r="DR13" i="63"/>
  <c r="DQ13" i="63"/>
  <c r="DQ21" i="63" s="1"/>
  <c r="DP13" i="63"/>
  <c r="DP20" i="63" s="1"/>
  <c r="DO13" i="63"/>
  <c r="DO17" i="63" s="1"/>
  <c r="DN13" i="63"/>
  <c r="DN25" i="63" s="1"/>
  <c r="DM13" i="63"/>
  <c r="DM18" i="63" s="1"/>
  <c r="DL13" i="63"/>
  <c r="DL16" i="63" s="1"/>
  <c r="DK13" i="63"/>
  <c r="DK17" i="63" s="1"/>
  <c r="DJ13" i="63"/>
  <c r="DJ23" i="63" s="1"/>
  <c r="DI13" i="63"/>
  <c r="DI16" i="63" s="1"/>
  <c r="DH13" i="63"/>
  <c r="DG13" i="63"/>
  <c r="DF13" i="63"/>
  <c r="DF16" i="63" s="1"/>
  <c r="DE13" i="63"/>
  <c r="DD13" i="63"/>
  <c r="DD18" i="63" s="1"/>
  <c r="DC13" i="63"/>
  <c r="DC17" i="63" s="1"/>
  <c r="DB13" i="63"/>
  <c r="DB17" i="63" s="1"/>
  <c r="DA13" i="63"/>
  <c r="DA25" i="63" s="1"/>
  <c r="CZ13" i="63"/>
  <c r="CZ18" i="63" s="1"/>
  <c r="CY13" i="63"/>
  <c r="CY18" i="63" s="1"/>
  <c r="CX13" i="63"/>
  <c r="CX18" i="63" s="1"/>
  <c r="CW13" i="63"/>
  <c r="CW18" i="63" s="1"/>
  <c r="CV13" i="63"/>
  <c r="CV19" i="63" s="1"/>
  <c r="CU13" i="63"/>
  <c r="CU18" i="63" s="1"/>
  <c r="CT13" i="63"/>
  <c r="CT18" i="63" s="1"/>
  <c r="CS13" i="63"/>
  <c r="CS16" i="63" s="1"/>
  <c r="CR13" i="63"/>
  <c r="CR23" i="63" s="1"/>
  <c r="CQ13" i="63"/>
  <c r="CQ20" i="63" s="1"/>
  <c r="CP13" i="63"/>
  <c r="CP16" i="63" s="1"/>
  <c r="CO13" i="63"/>
  <c r="CO20" i="63" s="1"/>
  <c r="CN13" i="63"/>
  <c r="CM13" i="63"/>
  <c r="CM17" i="63" s="1"/>
  <c r="CL13" i="63"/>
  <c r="CL16" i="63" s="1"/>
  <c r="CK13" i="63"/>
  <c r="CK19" i="63" s="1"/>
  <c r="CJ13" i="63"/>
  <c r="CJ19" i="63" s="1"/>
  <c r="CI13" i="63"/>
  <c r="CI16" i="63" s="1"/>
  <c r="CH13" i="63"/>
  <c r="CH22" i="63" s="1"/>
  <c r="CG13" i="63"/>
  <c r="CG16" i="63" s="1"/>
  <c r="CF13" i="63"/>
  <c r="CF16" i="63" s="1"/>
  <c r="CE13" i="63"/>
  <c r="CE19" i="63" s="1"/>
  <c r="CD13" i="63"/>
  <c r="CD16" i="63" s="1"/>
  <c r="CC13" i="63"/>
  <c r="CC16" i="63" s="1"/>
  <c r="CB13" i="63"/>
  <c r="CB16" i="63" s="1"/>
  <c r="CA13" i="63"/>
  <c r="CA25" i="63" s="1"/>
  <c r="BZ13" i="63"/>
  <c r="BZ16" i="63" s="1"/>
  <c r="BY13" i="63"/>
  <c r="BY18" i="63" s="1"/>
  <c r="BX13" i="63"/>
  <c r="BW13" i="63"/>
  <c r="BW17" i="63" s="1"/>
  <c r="BV13" i="63"/>
  <c r="BU13" i="63"/>
  <c r="BU25" i="63" s="1"/>
  <c r="BT13" i="63"/>
  <c r="BT16" i="63" s="1"/>
  <c r="BS13" i="63"/>
  <c r="BS16" i="63" s="1"/>
  <c r="BR13" i="63"/>
  <c r="BR16" i="63" s="1"/>
  <c r="BQ13" i="63"/>
  <c r="BQ22" i="63" s="1"/>
  <c r="BP13" i="63"/>
  <c r="BP22" i="63" s="1"/>
  <c r="BO13" i="63"/>
  <c r="BO20" i="63" s="1"/>
  <c r="BN13" i="63"/>
  <c r="BN17" i="63" s="1"/>
  <c r="BM13" i="63"/>
  <c r="BM16" i="63" s="1"/>
  <c r="BL13" i="63"/>
  <c r="BL16" i="63" s="1"/>
  <c r="BK13" i="63"/>
  <c r="BK20" i="63" s="1"/>
  <c r="BJ13" i="63"/>
  <c r="BJ23" i="63" s="1"/>
  <c r="BI13" i="63"/>
  <c r="BH13" i="63"/>
  <c r="BG13" i="63"/>
  <c r="BG20" i="63" s="1"/>
  <c r="BF13" i="63"/>
  <c r="BF18" i="63" s="1"/>
  <c r="BE13" i="63"/>
  <c r="BE25" i="63" s="1"/>
  <c r="BD13" i="63"/>
  <c r="BD16" i="63" s="1"/>
  <c r="BC13" i="63"/>
  <c r="BC17" i="63" s="1"/>
  <c r="BB13" i="63"/>
  <c r="BB16" i="63" s="1"/>
  <c r="BA13" i="63"/>
  <c r="BA17" i="63" s="1"/>
  <c r="AZ13" i="63"/>
  <c r="AZ19" i="63" s="1"/>
  <c r="AY13" i="63"/>
  <c r="AY17" i="63" s="1"/>
  <c r="AX13" i="63"/>
  <c r="AX19" i="63" s="1"/>
  <c r="AW13" i="63"/>
  <c r="AW19" i="63" s="1"/>
  <c r="AV13" i="63"/>
  <c r="AV17" i="63" s="1"/>
  <c r="AU13" i="63"/>
  <c r="AU17" i="63" s="1"/>
  <c r="AT13" i="63"/>
  <c r="AT16" i="63" s="1"/>
  <c r="AS13" i="63"/>
  <c r="AS17" i="63" s="1"/>
  <c r="AR13" i="63"/>
  <c r="AR18" i="63" s="1"/>
  <c r="AQ13" i="63"/>
  <c r="AP13" i="63"/>
  <c r="AO13" i="63"/>
  <c r="AO21" i="63" s="1"/>
  <c r="AN13" i="63"/>
  <c r="AN18" i="63" s="1"/>
  <c r="AM13" i="63"/>
  <c r="AM18" i="63" s="1"/>
  <c r="AL13" i="63"/>
  <c r="AL17" i="63" s="1"/>
  <c r="AK13" i="63"/>
  <c r="AK18" i="63" s="1"/>
  <c r="AJ13" i="63"/>
  <c r="AJ16" i="63" s="1"/>
  <c r="AI13" i="63"/>
  <c r="AI21" i="63" s="1"/>
  <c r="AH13" i="63"/>
  <c r="AH18" i="63" s="1"/>
  <c r="AG13" i="63"/>
  <c r="AG17" i="63" s="1"/>
  <c r="AF13" i="63"/>
  <c r="AF16" i="63" s="1"/>
  <c r="AE13" i="63"/>
  <c r="AE16" i="63" s="1"/>
  <c r="AD13" i="63"/>
  <c r="AD24" i="63" s="1"/>
  <c r="AC13" i="63"/>
  <c r="AC16" i="63" s="1"/>
  <c r="AB13" i="63"/>
  <c r="AB22" i="63" s="1"/>
  <c r="AA13" i="63"/>
  <c r="AA17" i="63" s="1"/>
  <c r="Z13" i="63"/>
  <c r="Z18" i="63" s="1"/>
  <c r="Y13" i="63"/>
  <c r="Y21" i="63" s="1"/>
  <c r="X13" i="63"/>
  <c r="X21" i="63" s="1"/>
  <c r="W13" i="63"/>
  <c r="W16" i="63" s="1"/>
  <c r="V13" i="63"/>
  <c r="V18" i="63" s="1"/>
  <c r="U13" i="63"/>
  <c r="U16" i="63" s="1"/>
  <c r="T13" i="63"/>
  <c r="S13" i="63"/>
  <c r="S16" i="63" s="1"/>
  <c r="R13" i="63"/>
  <c r="R16" i="63" s="1"/>
  <c r="Q13" i="63"/>
  <c r="Q16" i="63" s="1"/>
  <c r="P13" i="63"/>
  <c r="P16" i="63" s="1"/>
  <c r="O13" i="63"/>
  <c r="O16" i="63" s="1"/>
  <c r="N13" i="63"/>
  <c r="N22" i="63" s="1"/>
  <c r="M13" i="63"/>
  <c r="M17" i="63" s="1"/>
  <c r="L13" i="63"/>
  <c r="K13" i="63"/>
  <c r="J13" i="63"/>
  <c r="J25" i="63" s="1"/>
  <c r="I13" i="63"/>
  <c r="I23" i="63" s="1"/>
  <c r="H13" i="63"/>
  <c r="H20" i="63" s="1"/>
  <c r="G13" i="63"/>
  <c r="G19" i="63" s="1"/>
  <c r="F13" i="63"/>
  <c r="F16" i="63" s="1"/>
  <c r="E13" i="63"/>
  <c r="E19" i="63" s="1"/>
  <c r="D13" i="63"/>
  <c r="D24" i="63" s="1"/>
  <c r="Y16" i="63" l="1"/>
  <c r="EC16" i="63"/>
  <c r="FM16" i="63"/>
  <c r="HU16" i="63"/>
  <c r="CC17" i="63"/>
  <c r="EU17" i="63"/>
  <c r="HN17" i="63"/>
  <c r="BJ18" i="63"/>
  <c r="DV18" i="63"/>
  <c r="GH18" i="63"/>
  <c r="Y19" i="63"/>
  <c r="DA19" i="63"/>
  <c r="HB19" i="63"/>
  <c r="DF20" i="63"/>
  <c r="DF21" i="63"/>
  <c r="BN23" i="63"/>
  <c r="BK16" i="63"/>
  <c r="ED16" i="63"/>
  <c r="FU16" i="63"/>
  <c r="E17" i="63"/>
  <c r="CD17" i="63"/>
  <c r="EV17" i="63"/>
  <c r="BO18" i="63"/>
  <c r="EA18" i="63"/>
  <c r="GQ18" i="63"/>
  <c r="AD19" i="63"/>
  <c r="DF19" i="63"/>
  <c r="HC19" i="63"/>
  <c r="DU20" i="63"/>
  <c r="DV21" i="63"/>
  <c r="BZ23" i="63"/>
  <c r="GB70" i="63"/>
  <c r="AB16" i="63"/>
  <c r="CU16" i="63"/>
  <c r="EF16" i="63"/>
  <c r="FW16" i="63"/>
  <c r="F17" i="63"/>
  <c r="CI17" i="63"/>
  <c r="FB17" i="63"/>
  <c r="E18" i="63"/>
  <c r="BQ18" i="63"/>
  <c r="EC18" i="63"/>
  <c r="GR18" i="63"/>
  <c r="AN19" i="63"/>
  <c r="DU19" i="63"/>
  <c r="HH19" i="63"/>
  <c r="DV20" i="63"/>
  <c r="FD21" i="63"/>
  <c r="CF23" i="63"/>
  <c r="BN16" i="63"/>
  <c r="CV16" i="63"/>
  <c r="EG16" i="63"/>
  <c r="H17" i="63"/>
  <c r="CJ17" i="63"/>
  <c r="FL17" i="63"/>
  <c r="G18" i="63"/>
  <c r="BS18" i="63"/>
  <c r="EE18" i="63"/>
  <c r="GS18" i="63"/>
  <c r="AO19" i="63"/>
  <c r="DV19" i="63"/>
  <c r="HN19" i="63"/>
  <c r="EF20" i="63"/>
  <c r="FE21" i="63"/>
  <c r="FQ23" i="63"/>
  <c r="HM62" i="63"/>
  <c r="HP84" i="63" s="1"/>
  <c r="BP16" i="63"/>
  <c r="CW16" i="63"/>
  <c r="EQ16" i="63"/>
  <c r="FZ16" i="63"/>
  <c r="N17" i="63"/>
  <c r="CP17" i="63"/>
  <c r="H18" i="63"/>
  <c r="BT18" i="63"/>
  <c r="EF18" i="63"/>
  <c r="GX18" i="63"/>
  <c r="AT19" i="63"/>
  <c r="DY19" i="63"/>
  <c r="N20" i="63"/>
  <c r="T33" i="63" s="1"/>
  <c r="T44" i="63" s="1"/>
  <c r="EL20" i="63"/>
  <c r="FW23" i="63"/>
  <c r="AG16" i="63"/>
  <c r="BU16" i="63"/>
  <c r="CZ16" i="63"/>
  <c r="ER16" i="63"/>
  <c r="GB16" i="63"/>
  <c r="W17" i="63"/>
  <c r="CZ17" i="63"/>
  <c r="FR17" i="63"/>
  <c r="I18" i="63"/>
  <c r="BU18" i="63"/>
  <c r="EG18" i="63"/>
  <c r="HI18" i="63"/>
  <c r="BJ19" i="63"/>
  <c r="EG19" i="63"/>
  <c r="O20" i="63"/>
  <c r="FB20" i="63"/>
  <c r="GX21" i="63"/>
  <c r="N24" i="63"/>
  <c r="GI62" i="63"/>
  <c r="GY63" i="63"/>
  <c r="HN83" i="63" s="1"/>
  <c r="HO63" i="63"/>
  <c r="GI64" i="63"/>
  <c r="GX67" i="63"/>
  <c r="GY69" i="63"/>
  <c r="HN77" i="63" s="1"/>
  <c r="HJ69" i="63"/>
  <c r="CA16" i="63"/>
  <c r="CG29" i="63" s="1"/>
  <c r="DA16" i="63"/>
  <c r="ES16" i="63"/>
  <c r="GC16" i="63"/>
  <c r="X17" i="63"/>
  <c r="DD17" i="63"/>
  <c r="GB17" i="63"/>
  <c r="N18" i="63"/>
  <c r="BZ18" i="63"/>
  <c r="EL18" i="63"/>
  <c r="HM18" i="63"/>
  <c r="BN19" i="63"/>
  <c r="EL19" i="63"/>
  <c r="X20" i="63"/>
  <c r="R22" i="63"/>
  <c r="BA24" i="63"/>
  <c r="GZ66" i="63"/>
  <c r="AK16" i="63"/>
  <c r="ET16" i="63"/>
  <c r="GP16" i="63"/>
  <c r="AD17" i="63"/>
  <c r="DF17" i="63"/>
  <c r="X18" i="63"/>
  <c r="CJ18" i="63"/>
  <c r="EV18" i="63"/>
  <c r="HN18" i="63"/>
  <c r="BO19" i="63"/>
  <c r="EV19" i="63"/>
  <c r="AD20" i="63"/>
  <c r="FG20" i="63"/>
  <c r="BD24" i="63"/>
  <c r="AN16" i="63"/>
  <c r="GQ16" i="63"/>
  <c r="DP17" i="63"/>
  <c r="GH17" i="63"/>
  <c r="Y18" i="63"/>
  <c r="CK18" i="63"/>
  <c r="EW18" i="63"/>
  <c r="HS18" i="63"/>
  <c r="BT19" i="63"/>
  <c r="EW19" i="63"/>
  <c r="AT20" i="63"/>
  <c r="FR20" i="63"/>
  <c r="BJ22" i="63"/>
  <c r="BZ24" i="63"/>
  <c r="AO16" i="63"/>
  <c r="EV16" i="63"/>
  <c r="GR16" i="63"/>
  <c r="AT17" i="63"/>
  <c r="DU17" i="63"/>
  <c r="GJ17" i="63"/>
  <c r="AD18" i="63"/>
  <c r="CP18" i="63"/>
  <c r="HU18" i="63"/>
  <c r="BU19" i="63"/>
  <c r="FB19" i="63"/>
  <c r="AY20" i="63"/>
  <c r="GH20" i="63"/>
  <c r="DJ22" i="63"/>
  <c r="GC24" i="63"/>
  <c r="AR16" i="63"/>
  <c r="CE16" i="63"/>
  <c r="DM16" i="63"/>
  <c r="EW16" i="63"/>
  <c r="BD17" i="63"/>
  <c r="DV17" i="63"/>
  <c r="GK17" i="63"/>
  <c r="AO18" i="63"/>
  <c r="DA18" i="63"/>
  <c r="FB18" i="63"/>
  <c r="I19" i="63"/>
  <c r="BZ19" i="63"/>
  <c r="FR19" i="63"/>
  <c r="BD20" i="63"/>
  <c r="GX20" i="63"/>
  <c r="DO22" i="63"/>
  <c r="DP16" i="63"/>
  <c r="FE16" i="63"/>
  <c r="HD16" i="63"/>
  <c r="DX17" i="63"/>
  <c r="GX17" i="63"/>
  <c r="FM18" i="63"/>
  <c r="N19" i="63"/>
  <c r="FW19" i="63"/>
  <c r="BJ20" i="63"/>
  <c r="EF22" i="63"/>
  <c r="BZ25" i="63"/>
  <c r="FY62" i="63"/>
  <c r="GO62" i="63"/>
  <c r="HE62" i="63"/>
  <c r="FY63" i="63"/>
  <c r="GO63" i="63"/>
  <c r="HE63" i="63"/>
  <c r="FY64" i="63"/>
  <c r="GO64" i="63"/>
  <c r="HE64" i="63"/>
  <c r="FY65" i="63"/>
  <c r="GO65" i="63"/>
  <c r="HE65" i="63"/>
  <c r="FY66" i="63"/>
  <c r="GO66" i="63"/>
  <c r="FY67" i="63"/>
  <c r="GO67" i="63"/>
  <c r="HE67" i="63"/>
  <c r="HS67" i="63"/>
  <c r="FY68" i="63"/>
  <c r="GO68" i="63"/>
  <c r="HE68" i="63"/>
  <c r="HS68" i="63"/>
  <c r="FY69" i="63"/>
  <c r="GO69" i="63"/>
  <c r="HE69" i="63"/>
  <c r="FY70" i="63"/>
  <c r="GO70" i="63"/>
  <c r="HE70" i="63"/>
  <c r="HP70" i="63"/>
  <c r="FY71" i="63"/>
  <c r="GO71" i="63"/>
  <c r="HE71" i="63"/>
  <c r="AV16" i="63"/>
  <c r="FH16" i="63"/>
  <c r="BJ17" i="63"/>
  <c r="FR18" i="63"/>
  <c r="Q19" i="63"/>
  <c r="CP19" i="63"/>
  <c r="FX19" i="63"/>
  <c r="BZ20" i="63"/>
  <c r="HH20" i="63"/>
  <c r="CP25" i="63"/>
  <c r="FZ62" i="63"/>
  <c r="GP62" i="63"/>
  <c r="HF62" i="63"/>
  <c r="HO84" i="63" s="1"/>
  <c r="FZ63" i="63"/>
  <c r="GP63" i="63"/>
  <c r="HF63" i="63"/>
  <c r="HO83" i="63" s="1"/>
  <c r="FZ64" i="63"/>
  <c r="GP64" i="63"/>
  <c r="HF64" i="63"/>
  <c r="HO82" i="63" s="1"/>
  <c r="FZ65" i="63"/>
  <c r="GP65" i="63"/>
  <c r="HF65" i="63"/>
  <c r="HO81" i="63" s="1"/>
  <c r="FZ66" i="63"/>
  <c r="GP66" i="63"/>
  <c r="HF66" i="63"/>
  <c r="HO80" i="63" s="1"/>
  <c r="FZ67" i="63"/>
  <c r="GP67" i="63"/>
  <c r="HF67" i="63"/>
  <c r="HO79" i="63" s="1"/>
  <c r="FZ68" i="63"/>
  <c r="GP68" i="63"/>
  <c r="HF68" i="63"/>
  <c r="HO78" i="63" s="1"/>
  <c r="FZ69" i="63"/>
  <c r="GP69" i="63"/>
  <c r="HF69" i="63"/>
  <c r="HO77" i="63" s="1"/>
  <c r="FZ70" i="63"/>
  <c r="GP70" i="63"/>
  <c r="HF70" i="63"/>
  <c r="HO76" i="63" s="1"/>
  <c r="GP71" i="63"/>
  <c r="HF71" i="63"/>
  <c r="HO75" i="63" s="1"/>
  <c r="AW16" i="63"/>
  <c r="CJ16" i="63"/>
  <c r="DZ16" i="63"/>
  <c r="FI16" i="63"/>
  <c r="HH16" i="63"/>
  <c r="BL17" i="63"/>
  <c r="EL17" i="63"/>
  <c r="HB17" i="63"/>
  <c r="AT18" i="63"/>
  <c r="DF18" i="63"/>
  <c r="FV18" i="63"/>
  <c r="R19" i="63"/>
  <c r="CR19" i="63"/>
  <c r="GC19" i="63"/>
  <c r="CM20" i="63"/>
  <c r="HN20" i="63"/>
  <c r="DV25" i="63"/>
  <c r="GA64" i="63"/>
  <c r="GQ64" i="63"/>
  <c r="HG64" i="63"/>
  <c r="GA65" i="63"/>
  <c r="GQ65" i="63"/>
  <c r="HG65" i="63"/>
  <c r="GA66" i="63"/>
  <c r="GQ66" i="63"/>
  <c r="HG66" i="63"/>
  <c r="GA67" i="63"/>
  <c r="GQ67" i="63"/>
  <c r="HG67" i="63"/>
  <c r="GA71" i="63"/>
  <c r="GQ71" i="63"/>
  <c r="HG71" i="63"/>
  <c r="X16" i="63"/>
  <c r="BE16" i="63"/>
  <c r="CR16" i="63"/>
  <c r="EB16" i="63"/>
  <c r="FL16" i="63"/>
  <c r="BZ17" i="63"/>
  <c r="HH17" i="63"/>
  <c r="HM30" i="63" s="1"/>
  <c r="BE18" i="63"/>
  <c r="DQ18" i="63"/>
  <c r="U19" i="63"/>
  <c r="GX19" i="63"/>
  <c r="CP20" i="63"/>
  <c r="BR21" i="63"/>
  <c r="AD23" i="63"/>
  <c r="HN25" i="63"/>
  <c r="GR65" i="63"/>
  <c r="HM81" i="63" s="1"/>
  <c r="HH66" i="63"/>
  <c r="BV20" i="63"/>
  <c r="BV25" i="63"/>
  <c r="BV23" i="63"/>
  <c r="BV19" i="63"/>
  <c r="BV22" i="63"/>
  <c r="BV24" i="63"/>
  <c r="BV21" i="63"/>
  <c r="FN24" i="63"/>
  <c r="EY23" i="63"/>
  <c r="EY19" i="63"/>
  <c r="EY24" i="63"/>
  <c r="EY25" i="63"/>
  <c r="EY18" i="63"/>
  <c r="EY22" i="63"/>
  <c r="BW21" i="63"/>
  <c r="DR25" i="63"/>
  <c r="DX38" i="63" s="1"/>
  <c r="DR20" i="63"/>
  <c r="DR21" i="63"/>
  <c r="DR19" i="63"/>
  <c r="DR23" i="63"/>
  <c r="DR22" i="63"/>
  <c r="L24" i="63"/>
  <c r="L23" i="63"/>
  <c r="L22" i="63"/>
  <c r="L19" i="63"/>
  <c r="L21" i="63"/>
  <c r="L25" i="63"/>
  <c r="AB24" i="63"/>
  <c r="AB23" i="63"/>
  <c r="AB25" i="63"/>
  <c r="AB19" i="63"/>
  <c r="AB21" i="63"/>
  <c r="AR24" i="63"/>
  <c r="AR23" i="63"/>
  <c r="AR22" i="63"/>
  <c r="AR19" i="63"/>
  <c r="AR25" i="63"/>
  <c r="AR21" i="63"/>
  <c r="BH24" i="63"/>
  <c r="BH23" i="63"/>
  <c r="BH19" i="63"/>
  <c r="BH22" i="63"/>
  <c r="BH25" i="63"/>
  <c r="BH21" i="63"/>
  <c r="BX24" i="63"/>
  <c r="BX23" i="63"/>
  <c r="BX25" i="63"/>
  <c r="BX19" i="63"/>
  <c r="BX22" i="63"/>
  <c r="CN24" i="63"/>
  <c r="CN23" i="63"/>
  <c r="CN19" i="63"/>
  <c r="CN25" i="63"/>
  <c r="CN22" i="63"/>
  <c r="DD24" i="63"/>
  <c r="DD23" i="63"/>
  <c r="DD19" i="63"/>
  <c r="DD22" i="63"/>
  <c r="DD25" i="63"/>
  <c r="DD21" i="63"/>
  <c r="DT24" i="63"/>
  <c r="DT23" i="63"/>
  <c r="DT21" i="63"/>
  <c r="DT19" i="63"/>
  <c r="DT22" i="63"/>
  <c r="DT25" i="63"/>
  <c r="EJ24" i="63"/>
  <c r="EJ23" i="63"/>
  <c r="EJ21" i="63"/>
  <c r="EJ25" i="63"/>
  <c r="EJ19" i="63"/>
  <c r="EJ22" i="63"/>
  <c r="EZ24" i="63"/>
  <c r="EZ23" i="63"/>
  <c r="EZ21" i="63"/>
  <c r="EZ19" i="63"/>
  <c r="EZ25" i="63"/>
  <c r="EZ22" i="63"/>
  <c r="FP24" i="63"/>
  <c r="FP23" i="63"/>
  <c r="FP19" i="63"/>
  <c r="FP22" i="63"/>
  <c r="GF24" i="63"/>
  <c r="GF23" i="63"/>
  <c r="GF25" i="63"/>
  <c r="GF21" i="63"/>
  <c r="GF19" i="63"/>
  <c r="GF20" i="63"/>
  <c r="GV24" i="63"/>
  <c r="GV23" i="63"/>
  <c r="GV19" i="63"/>
  <c r="GV21" i="63"/>
  <c r="GV25" i="63"/>
  <c r="GV20" i="63"/>
  <c r="HL24" i="63"/>
  <c r="HL23" i="63"/>
  <c r="HL19" i="63"/>
  <c r="HL21" i="63"/>
  <c r="HL25" i="63"/>
  <c r="HL22" i="63"/>
  <c r="HL20" i="63"/>
  <c r="L16" i="63"/>
  <c r="AU16" i="63"/>
  <c r="DK16" i="63"/>
  <c r="FJ16" i="63"/>
  <c r="GA16" i="63"/>
  <c r="HJ16" i="63"/>
  <c r="G17" i="63"/>
  <c r="Z17" i="63"/>
  <c r="AR17" i="63"/>
  <c r="BK17" i="63"/>
  <c r="BP30" i="63" s="1"/>
  <c r="CE17" i="63"/>
  <c r="CJ30" i="63" s="1"/>
  <c r="DW17" i="63"/>
  <c r="FO17" i="63"/>
  <c r="HC17" i="63"/>
  <c r="F18" i="63"/>
  <c r="BR18" i="63"/>
  <c r="CL18" i="63"/>
  <c r="FW18" i="63"/>
  <c r="S19" i="63"/>
  <c r="X32" i="63" s="1"/>
  <c r="AS19" i="63"/>
  <c r="BP19" i="63"/>
  <c r="CT19" i="63"/>
  <c r="FA19" i="63"/>
  <c r="GB19" i="63"/>
  <c r="S20" i="63"/>
  <c r="FL20" i="63"/>
  <c r="HM20" i="63"/>
  <c r="BX21" i="63"/>
  <c r="FP21" i="63"/>
  <c r="AH22" i="63"/>
  <c r="DP22" i="63"/>
  <c r="HH22" i="63"/>
  <c r="CE23" i="63"/>
  <c r="BP24" i="63"/>
  <c r="GJ24" i="63"/>
  <c r="EX23" i="63"/>
  <c r="EX20" i="63"/>
  <c r="EX21" i="63"/>
  <c r="EX19" i="63"/>
  <c r="EX24" i="63"/>
  <c r="EX25" i="63"/>
  <c r="J16" i="63"/>
  <c r="K23" i="63"/>
  <c r="K19" i="63"/>
  <c r="K21" i="63"/>
  <c r="DC23" i="63"/>
  <c r="DC21" i="63"/>
  <c r="DC19" i="63"/>
  <c r="DC24" i="63"/>
  <c r="DC22" i="63"/>
  <c r="DC25" i="63"/>
  <c r="GU23" i="63"/>
  <c r="GU20" i="63"/>
  <c r="GU19" i="63"/>
  <c r="GU24" i="63"/>
  <c r="GU21" i="63"/>
  <c r="GU25" i="63"/>
  <c r="GU18" i="63"/>
  <c r="GU22" i="63"/>
  <c r="FN17" i="63"/>
  <c r="BI24" i="63"/>
  <c r="BI23" i="63"/>
  <c r="BI22" i="63"/>
  <c r="BI25" i="63"/>
  <c r="BI21" i="63"/>
  <c r="HK16" i="63"/>
  <c r="AA18" i="63"/>
  <c r="CM18" i="63"/>
  <c r="GT18" i="63"/>
  <c r="GY31" i="63" s="1"/>
  <c r="CU19" i="63"/>
  <c r="CV32" i="63" s="1"/>
  <c r="BH20" i="63"/>
  <c r="EA20" i="63"/>
  <c r="CI21" i="63"/>
  <c r="AI22" i="63"/>
  <c r="EA22" i="63"/>
  <c r="HM22" i="63"/>
  <c r="BW24" i="63"/>
  <c r="EH20" i="63"/>
  <c r="EH25" i="63"/>
  <c r="EH19" i="63"/>
  <c r="EH22" i="63"/>
  <c r="AQ23" i="63"/>
  <c r="AQ22" i="63"/>
  <c r="AQ19" i="63"/>
  <c r="AQ24" i="63"/>
  <c r="AQ25" i="63"/>
  <c r="AQ21" i="63"/>
  <c r="FO23" i="63"/>
  <c r="FO21" i="63"/>
  <c r="FO19" i="63"/>
  <c r="FO18" i="63"/>
  <c r="FO24" i="63"/>
  <c r="FO25" i="63"/>
  <c r="K16" i="63"/>
  <c r="AQ17" i="63"/>
  <c r="AC24" i="63"/>
  <c r="AC25" i="63"/>
  <c r="AC22" i="63"/>
  <c r="AC21" i="63"/>
  <c r="GG24" i="63"/>
  <c r="GG25" i="63"/>
  <c r="GG23" i="63"/>
  <c r="GG22" i="63"/>
  <c r="FQ17" i="63"/>
  <c r="AB18" i="63"/>
  <c r="AY18" i="63"/>
  <c r="CN18" i="63"/>
  <c r="DK18" i="63"/>
  <c r="FA18" i="63"/>
  <c r="GV18" i="63"/>
  <c r="AV19" i="63"/>
  <c r="DZ19" i="63"/>
  <c r="GG19" i="63"/>
  <c r="HM19" i="63"/>
  <c r="AA20" i="63"/>
  <c r="BI20" i="63"/>
  <c r="FP20" i="63"/>
  <c r="CN21" i="63"/>
  <c r="AS22" i="63"/>
  <c r="CX25" i="63"/>
  <c r="AP23" i="63"/>
  <c r="AP20" i="63"/>
  <c r="AP22" i="63"/>
  <c r="AP19" i="63"/>
  <c r="AP24" i="63"/>
  <c r="AP25" i="63"/>
  <c r="GD20" i="63"/>
  <c r="GD24" i="63"/>
  <c r="GD25" i="63"/>
  <c r="GD21" i="63"/>
  <c r="GD19" i="63"/>
  <c r="GD23" i="63"/>
  <c r="GD22" i="63"/>
  <c r="CO24" i="63"/>
  <c r="CO25" i="63"/>
  <c r="CO23" i="63"/>
  <c r="CO22" i="63"/>
  <c r="GW24" i="63"/>
  <c r="GW21" i="63"/>
  <c r="GW25" i="63"/>
  <c r="GW23" i="63"/>
  <c r="CA19" i="63"/>
  <c r="CA23" i="63"/>
  <c r="CA18" i="63"/>
  <c r="CA21" i="63"/>
  <c r="CA24" i="63"/>
  <c r="EM24" i="63"/>
  <c r="EM25" i="63"/>
  <c r="EM19" i="63"/>
  <c r="EM18" i="63"/>
  <c r="EM22" i="63"/>
  <c r="EM23" i="63"/>
  <c r="FS21" i="63"/>
  <c r="FS23" i="63"/>
  <c r="FS19" i="63"/>
  <c r="FS18" i="63"/>
  <c r="FS22" i="63"/>
  <c r="FS24" i="63"/>
  <c r="FS25" i="63"/>
  <c r="HO19" i="63"/>
  <c r="HT32" i="63" s="1"/>
  <c r="HO18" i="63"/>
  <c r="HO24" i="63"/>
  <c r="HO23" i="63"/>
  <c r="HO25" i="63"/>
  <c r="HO22" i="63"/>
  <c r="HO20" i="63"/>
  <c r="BO16" i="63"/>
  <c r="BR29" i="63" s="1"/>
  <c r="DN16" i="63"/>
  <c r="EE16" i="63"/>
  <c r="EF29" i="63" s="1"/>
  <c r="GD16" i="63"/>
  <c r="GU16" i="63"/>
  <c r="K17" i="63"/>
  <c r="AC17" i="63"/>
  <c r="CL17" i="63"/>
  <c r="EX17" i="63"/>
  <c r="GL17" i="63"/>
  <c r="HJ17" i="63"/>
  <c r="AC18" i="63"/>
  <c r="BA18" i="63"/>
  <c r="CO18" i="63"/>
  <c r="GA18" i="63"/>
  <c r="GW18" i="63"/>
  <c r="W19" i="63"/>
  <c r="BY19" i="63"/>
  <c r="CZ19" i="63"/>
  <c r="EA19" i="63"/>
  <c r="AB20" i="63"/>
  <c r="CU20" i="63"/>
  <c r="EI20" i="63"/>
  <c r="H21" i="63"/>
  <c r="CO21" i="63"/>
  <c r="GG21" i="63"/>
  <c r="AY22" i="63"/>
  <c r="D23" i="63"/>
  <c r="CW23" i="63"/>
  <c r="GQ23" i="63"/>
  <c r="CM24" i="63"/>
  <c r="HE24" i="63"/>
  <c r="DE24" i="63"/>
  <c r="DE22" i="63"/>
  <c r="DE23" i="63"/>
  <c r="DE25" i="63"/>
  <c r="GT16" i="63"/>
  <c r="GX29" i="63" s="1"/>
  <c r="AU22" i="63"/>
  <c r="AU19" i="63"/>
  <c r="AU24" i="63"/>
  <c r="AU18" i="63"/>
  <c r="AY31" i="63" s="1"/>
  <c r="AU21" i="63"/>
  <c r="DG19" i="63"/>
  <c r="DG22" i="63"/>
  <c r="DG24" i="63"/>
  <c r="DG23" i="63"/>
  <c r="DG18" i="63"/>
  <c r="DG25" i="63"/>
  <c r="DG21" i="63"/>
  <c r="GI25" i="63"/>
  <c r="GI21" i="63"/>
  <c r="GI19" i="63"/>
  <c r="GI23" i="63"/>
  <c r="GI18" i="63"/>
  <c r="GI22" i="63"/>
  <c r="GI24" i="63"/>
  <c r="AF22" i="63"/>
  <c r="AF18" i="63"/>
  <c r="AF21" i="63"/>
  <c r="AF23" i="63"/>
  <c r="AF20" i="63"/>
  <c r="AF24" i="63"/>
  <c r="CB22" i="63"/>
  <c r="CB23" i="63"/>
  <c r="CB18" i="63"/>
  <c r="CB21" i="63"/>
  <c r="CB24" i="63"/>
  <c r="CB20" i="63"/>
  <c r="CB25" i="63"/>
  <c r="DH22" i="63"/>
  <c r="DH24" i="63"/>
  <c r="DH23" i="63"/>
  <c r="DH18" i="63"/>
  <c r="DK31" i="63" s="1"/>
  <c r="DH25" i="63"/>
  <c r="DH21" i="63"/>
  <c r="DH20" i="63"/>
  <c r="EN22" i="63"/>
  <c r="EN25" i="63"/>
  <c r="EN18" i="63"/>
  <c r="EN23" i="63"/>
  <c r="EN20" i="63"/>
  <c r="EN24" i="63"/>
  <c r="GJ22" i="63"/>
  <c r="GJ21" i="63"/>
  <c r="GJ18" i="63"/>
  <c r="GJ20" i="63"/>
  <c r="GJ25" i="63"/>
  <c r="HP22" i="63"/>
  <c r="HP21" i="63"/>
  <c r="HP18" i="63"/>
  <c r="HP24" i="63"/>
  <c r="HP23" i="63"/>
  <c r="HP25" i="63"/>
  <c r="HP20" i="63"/>
  <c r="AH16" i="63"/>
  <c r="AY16" i="63"/>
  <c r="BC29" i="63" s="1"/>
  <c r="CX16" i="63"/>
  <c r="CZ29" i="63" s="1"/>
  <c r="DO16" i="63"/>
  <c r="DO29" i="63" s="1"/>
  <c r="GV16" i="63"/>
  <c r="HO16" i="63"/>
  <c r="HS29" i="63" s="1"/>
  <c r="L17" i="63"/>
  <c r="BO17" i="63"/>
  <c r="DG17" i="63"/>
  <c r="EY17" i="63"/>
  <c r="FS17" i="63"/>
  <c r="GM17" i="63"/>
  <c r="J18" i="63"/>
  <c r="AJ31" i="63"/>
  <c r="BB18" i="63"/>
  <c r="BV18" i="63"/>
  <c r="DN18" i="63"/>
  <c r="EH18" i="63"/>
  <c r="FF18" i="63"/>
  <c r="GB18" i="63"/>
  <c r="X19" i="63"/>
  <c r="GJ19" i="63"/>
  <c r="HP19" i="63"/>
  <c r="AC20" i="63"/>
  <c r="CZ20" i="63"/>
  <c r="EJ20" i="63"/>
  <c r="I21" i="63"/>
  <c r="CZ21" i="63"/>
  <c r="AZ22" i="63"/>
  <c r="CX23" i="63"/>
  <c r="HE23" i="63"/>
  <c r="CT24" i="63"/>
  <c r="Z20" i="63"/>
  <c r="Z22" i="63"/>
  <c r="Z19" i="63"/>
  <c r="Z21" i="63"/>
  <c r="Z23" i="63"/>
  <c r="DS23" i="63"/>
  <c r="DS25" i="63"/>
  <c r="DS21" i="63"/>
  <c r="DS19" i="63"/>
  <c r="DS22" i="63"/>
  <c r="AY29" i="63"/>
  <c r="AE31" i="63"/>
  <c r="HM24" i="63"/>
  <c r="HM21" i="63"/>
  <c r="AE24" i="63"/>
  <c r="AE22" i="63"/>
  <c r="AE19" i="63"/>
  <c r="AJ32" i="63" s="1"/>
  <c r="AE18" i="63"/>
  <c r="AE21" i="63"/>
  <c r="AE23" i="63"/>
  <c r="DW19" i="63"/>
  <c r="DW22" i="63"/>
  <c r="DW18" i="63"/>
  <c r="DW23" i="63"/>
  <c r="DW24" i="63"/>
  <c r="DW25" i="63"/>
  <c r="GY19" i="63"/>
  <c r="GY21" i="63"/>
  <c r="GY24" i="63"/>
  <c r="GY25" i="63"/>
  <c r="GY18" i="63"/>
  <c r="GY23" i="63"/>
  <c r="GY22" i="63"/>
  <c r="AV22" i="63"/>
  <c r="AV25" i="63"/>
  <c r="AV18" i="63"/>
  <c r="AV21" i="63"/>
  <c r="AV20" i="63"/>
  <c r="CR22" i="63"/>
  <c r="CR24" i="63"/>
  <c r="CR25" i="63"/>
  <c r="CR18" i="63"/>
  <c r="CR21" i="63"/>
  <c r="CR20" i="63"/>
  <c r="FD22" i="63"/>
  <c r="FD24" i="63"/>
  <c r="FD25" i="63"/>
  <c r="FD18" i="63"/>
  <c r="FD20" i="63"/>
  <c r="GZ22" i="63"/>
  <c r="GZ21" i="63"/>
  <c r="GZ25" i="63"/>
  <c r="GZ18" i="63"/>
  <c r="GZ23" i="63"/>
  <c r="GZ20" i="63"/>
  <c r="Q25" i="63"/>
  <c r="Q18" i="63"/>
  <c r="Q21" i="63"/>
  <c r="Q23" i="63"/>
  <c r="Q24" i="63"/>
  <c r="Q20" i="63"/>
  <c r="U33" i="63" s="1"/>
  <c r="AG25" i="63"/>
  <c r="AG18" i="63"/>
  <c r="AG21" i="63"/>
  <c r="AG23" i="63"/>
  <c r="AG20" i="63"/>
  <c r="AG22" i="63"/>
  <c r="AW25" i="63"/>
  <c r="AW22" i="63"/>
  <c r="AW24" i="63"/>
  <c r="AW18" i="63"/>
  <c r="AW21" i="63"/>
  <c r="AW20" i="63"/>
  <c r="AW23" i="63"/>
  <c r="BM25" i="63"/>
  <c r="BM22" i="63"/>
  <c r="BM18" i="63"/>
  <c r="BM24" i="63"/>
  <c r="BM21" i="63"/>
  <c r="BM20" i="63"/>
  <c r="CC25" i="63"/>
  <c r="CC23" i="63"/>
  <c r="CC22" i="63"/>
  <c r="CC18" i="63"/>
  <c r="CC21" i="63"/>
  <c r="CC24" i="63"/>
  <c r="CC20" i="63"/>
  <c r="CS25" i="63"/>
  <c r="CS23" i="63"/>
  <c r="CS18" i="63"/>
  <c r="CS21" i="63"/>
  <c r="CS20" i="63"/>
  <c r="CS24" i="63"/>
  <c r="DI25" i="63"/>
  <c r="DI24" i="63"/>
  <c r="DI23" i="63"/>
  <c r="DI22" i="63"/>
  <c r="DI18" i="63"/>
  <c r="DI21" i="63"/>
  <c r="DI20" i="63"/>
  <c r="DY23" i="63"/>
  <c r="DY25" i="63"/>
  <c r="EB38" i="63" s="1"/>
  <c r="DY18" i="63"/>
  <c r="DY22" i="63"/>
  <c r="DY24" i="63"/>
  <c r="DY20" i="63"/>
  <c r="DY21" i="63"/>
  <c r="EO23" i="63"/>
  <c r="EO25" i="63"/>
  <c r="EO18" i="63"/>
  <c r="EO22" i="63"/>
  <c r="EO20" i="63"/>
  <c r="EO21" i="63"/>
  <c r="FE23" i="63"/>
  <c r="FE25" i="63"/>
  <c r="FE18" i="63"/>
  <c r="FE22" i="63"/>
  <c r="FE20" i="63"/>
  <c r="FU23" i="63"/>
  <c r="FU25" i="63"/>
  <c r="FU18" i="63"/>
  <c r="FU24" i="63"/>
  <c r="FU22" i="63"/>
  <c r="FU20" i="63"/>
  <c r="GK23" i="63"/>
  <c r="GK25" i="63"/>
  <c r="GK18" i="63"/>
  <c r="GK22" i="63"/>
  <c r="GK20" i="63"/>
  <c r="GK21" i="63"/>
  <c r="HA23" i="63"/>
  <c r="HA25" i="63"/>
  <c r="HA21" i="63"/>
  <c r="HA24" i="63"/>
  <c r="HA18" i="63"/>
  <c r="HA22" i="63"/>
  <c r="HA20" i="63"/>
  <c r="HQ23" i="63"/>
  <c r="HQ25" i="63"/>
  <c r="HQ21" i="63"/>
  <c r="HQ18" i="63"/>
  <c r="HQ24" i="63"/>
  <c r="HQ20" i="63"/>
  <c r="HQ22" i="63"/>
  <c r="AI16" i="63"/>
  <c r="AK29" i="63" s="1"/>
  <c r="AZ16" i="63"/>
  <c r="AZ29" i="63" s="1"/>
  <c r="BQ16" i="63"/>
  <c r="CH16" i="63"/>
  <c r="CL29" i="63" s="1"/>
  <c r="CY16" i="63"/>
  <c r="EX16" i="63"/>
  <c r="EX29" i="63" s="1"/>
  <c r="FO16" i="63"/>
  <c r="GF16" i="63"/>
  <c r="GW16" i="63"/>
  <c r="GW29" i="63" s="1"/>
  <c r="HP16" i="63"/>
  <c r="AE17" i="63"/>
  <c r="AW17" i="63"/>
  <c r="AZ30" i="63" s="1"/>
  <c r="BS17" i="63"/>
  <c r="CN17" i="63"/>
  <c r="DH17" i="63"/>
  <c r="EZ17" i="63"/>
  <c r="HL17" i="63"/>
  <c r="K18" i="63"/>
  <c r="BC18" i="63"/>
  <c r="BW18" i="63"/>
  <c r="BZ31" i="63" s="1"/>
  <c r="DO18" i="63"/>
  <c r="EI18" i="63"/>
  <c r="FG18" i="63"/>
  <c r="HX18" i="63"/>
  <c r="AY19" i="63"/>
  <c r="CB19" i="63"/>
  <c r="DE19" i="63"/>
  <c r="EF19" i="63"/>
  <c r="GK19" i="63"/>
  <c r="HQ19" i="63"/>
  <c r="DC20" i="63"/>
  <c r="EK20" i="63"/>
  <c r="FS20" i="63"/>
  <c r="S21" i="63"/>
  <c r="DE21" i="63"/>
  <c r="GM21" i="63"/>
  <c r="J23" i="63"/>
  <c r="CU24" i="63"/>
  <c r="DU25" i="63"/>
  <c r="FN25" i="63"/>
  <c r="FN20" i="63"/>
  <c r="FN23" i="63"/>
  <c r="FN21" i="63"/>
  <c r="FN19" i="63"/>
  <c r="FN29" i="63"/>
  <c r="AA23" i="63"/>
  <c r="AA25" i="63"/>
  <c r="AA24" i="63"/>
  <c r="AG37" i="63" s="1"/>
  <c r="AA22" i="63"/>
  <c r="AA19" i="63"/>
  <c r="AA21" i="63"/>
  <c r="M24" i="63"/>
  <c r="M22" i="63"/>
  <c r="M21" i="63"/>
  <c r="M25" i="63"/>
  <c r="M23" i="63"/>
  <c r="FQ24" i="63"/>
  <c r="FQ21" i="63"/>
  <c r="FQ22" i="63"/>
  <c r="DE17" i="63"/>
  <c r="CQ24" i="63"/>
  <c r="CQ19" i="63"/>
  <c r="CQ25" i="63"/>
  <c r="CV38" i="63" s="1"/>
  <c r="CQ23" i="63"/>
  <c r="CQ22" i="63"/>
  <c r="CQ18" i="63"/>
  <c r="CQ21" i="63"/>
  <c r="FC19" i="63"/>
  <c r="FH32" i="63" s="1"/>
  <c r="FC24" i="63"/>
  <c r="FC25" i="63"/>
  <c r="FC18" i="63"/>
  <c r="FC31" i="63" s="1"/>
  <c r="FC22" i="63"/>
  <c r="FC21" i="63"/>
  <c r="P22" i="63"/>
  <c r="P18" i="63"/>
  <c r="P21" i="63"/>
  <c r="P25" i="63"/>
  <c r="P23" i="63"/>
  <c r="V36" i="63" s="1"/>
  <c r="P24" i="63"/>
  <c r="P20" i="63"/>
  <c r="BL22" i="63"/>
  <c r="BL18" i="63"/>
  <c r="BL25" i="63"/>
  <c r="BL24" i="63"/>
  <c r="BL21" i="63"/>
  <c r="BL20" i="63"/>
  <c r="BL23" i="63"/>
  <c r="DX22" i="63"/>
  <c r="DX18" i="63"/>
  <c r="DX23" i="63"/>
  <c r="DX24" i="63"/>
  <c r="DX25" i="63"/>
  <c r="DX20" i="63"/>
  <c r="DX21" i="63"/>
  <c r="FT22" i="63"/>
  <c r="FT23" i="63"/>
  <c r="FT18" i="63"/>
  <c r="FT24" i="63"/>
  <c r="FT25" i="63"/>
  <c r="FT20" i="63"/>
  <c r="FT21" i="63"/>
  <c r="R25" i="63"/>
  <c r="R21" i="63"/>
  <c r="R23" i="63"/>
  <c r="R24" i="63"/>
  <c r="R20" i="63"/>
  <c r="AH25" i="63"/>
  <c r="AH21" i="63"/>
  <c r="AH23" i="63"/>
  <c r="AH20" i="63"/>
  <c r="AX25" i="63"/>
  <c r="AX24" i="63"/>
  <c r="AX21" i="63"/>
  <c r="AX20" i="63"/>
  <c r="AX23" i="63"/>
  <c r="AX22" i="63"/>
  <c r="BN25" i="63"/>
  <c r="BN22" i="63"/>
  <c r="BN24" i="63"/>
  <c r="BN21" i="63"/>
  <c r="BN20" i="63"/>
  <c r="CD25" i="63"/>
  <c r="CD22" i="63"/>
  <c r="CD21" i="63"/>
  <c r="CD24" i="63"/>
  <c r="CD20" i="63"/>
  <c r="CD23" i="63"/>
  <c r="CT25" i="63"/>
  <c r="CT23" i="63"/>
  <c r="CT22" i="63"/>
  <c r="CT21" i="63"/>
  <c r="CT20" i="63"/>
  <c r="DJ25" i="63"/>
  <c r="DJ21" i="63"/>
  <c r="DJ20" i="63"/>
  <c r="DZ25" i="63"/>
  <c r="DZ22" i="63"/>
  <c r="EF35" i="63" s="1"/>
  <c r="DZ23" i="63"/>
  <c r="DZ24" i="63"/>
  <c r="DZ20" i="63"/>
  <c r="DZ21" i="63"/>
  <c r="EP25" i="63"/>
  <c r="EP22" i="63"/>
  <c r="EP23" i="63"/>
  <c r="EP20" i="63"/>
  <c r="EP21" i="63"/>
  <c r="FF25" i="63"/>
  <c r="FF24" i="63"/>
  <c r="FF22" i="63"/>
  <c r="FF20" i="63"/>
  <c r="FF23" i="63"/>
  <c r="FF21" i="63"/>
  <c r="FV25" i="63"/>
  <c r="FV24" i="63"/>
  <c r="FV22" i="63"/>
  <c r="FV20" i="63"/>
  <c r="FV23" i="63"/>
  <c r="GL25" i="63"/>
  <c r="GL23" i="63"/>
  <c r="GL22" i="63"/>
  <c r="GL20" i="63"/>
  <c r="GL24" i="63"/>
  <c r="HB23" i="63"/>
  <c r="HB25" i="63"/>
  <c r="HB24" i="63"/>
  <c r="HB22" i="63"/>
  <c r="HB20" i="63"/>
  <c r="HB21" i="63"/>
  <c r="HR23" i="63"/>
  <c r="HR25" i="63"/>
  <c r="HR21" i="63"/>
  <c r="HR24" i="63"/>
  <c r="HR20" i="63"/>
  <c r="HR22" i="63"/>
  <c r="BA16" i="63"/>
  <c r="EH16" i="63"/>
  <c r="EH29" i="63" s="1"/>
  <c r="EY16" i="63"/>
  <c r="FP16" i="63"/>
  <c r="GG16" i="63"/>
  <c r="GY16" i="63"/>
  <c r="HQ16" i="63"/>
  <c r="AF17" i="63"/>
  <c r="AX17" i="63"/>
  <c r="BT17" i="63"/>
  <c r="CO17" i="63"/>
  <c r="DI17" i="63"/>
  <c r="FA17" i="63"/>
  <c r="FU17" i="63"/>
  <c r="GR17" i="63"/>
  <c r="HM17" i="63"/>
  <c r="L18" i="63"/>
  <c r="AI18" i="63"/>
  <c r="BD18" i="63"/>
  <c r="BX18" i="63"/>
  <c r="DP18" i="63"/>
  <c r="EJ18" i="63"/>
  <c r="FI18" i="63"/>
  <c r="GD18" i="63"/>
  <c r="HC18" i="63"/>
  <c r="D19" i="63"/>
  <c r="AC19" i="63"/>
  <c r="CC19" i="63"/>
  <c r="GL19" i="63"/>
  <c r="HR19" i="63"/>
  <c r="AE20" i="63"/>
  <c r="AJ33" i="63" s="1"/>
  <c r="BT20" i="63"/>
  <c r="DD20" i="63"/>
  <c r="FW20" i="63"/>
  <c r="EX22" i="63"/>
  <c r="V23" i="63"/>
  <c r="DO23" i="63"/>
  <c r="HM23" i="63"/>
  <c r="DJ24" i="63"/>
  <c r="M18" i="63"/>
  <c r="EK18" i="63"/>
  <c r="GF18" i="63"/>
  <c r="BC19" i="63"/>
  <c r="CD19" i="63"/>
  <c r="DH19" i="63"/>
  <c r="EK19" i="63"/>
  <c r="FL19" i="63"/>
  <c r="AI20" i="63"/>
  <c r="BW20" i="63"/>
  <c r="DE20" i="63"/>
  <c r="EM20" i="63"/>
  <c r="AC23" i="63"/>
  <c r="DP23" i="63"/>
  <c r="DR24" i="63"/>
  <c r="K25" i="63"/>
  <c r="P38" i="63" s="1"/>
  <c r="DB21" i="63"/>
  <c r="DB20" i="63"/>
  <c r="DB19" i="63"/>
  <c r="DH32" i="63" s="1"/>
  <c r="DB24" i="63"/>
  <c r="DB23" i="63"/>
  <c r="DB22" i="63"/>
  <c r="DB25" i="63"/>
  <c r="BG23" i="63"/>
  <c r="BG19" i="63"/>
  <c r="BG22" i="63"/>
  <c r="BG24" i="63"/>
  <c r="BG25" i="63"/>
  <c r="HK23" i="63"/>
  <c r="HK25" i="63"/>
  <c r="HK22" i="63"/>
  <c r="HQ35" i="63" s="1"/>
  <c r="HK20" i="63"/>
  <c r="HK19" i="63"/>
  <c r="HQ32" i="63" s="1"/>
  <c r="HK21" i="63"/>
  <c r="HK18" i="63"/>
  <c r="HQ31" i="63" s="1"/>
  <c r="HQ43" i="63" s="1"/>
  <c r="HK24" i="63"/>
  <c r="BY24" i="63"/>
  <c r="BY23" i="63"/>
  <c r="BY22" i="63"/>
  <c r="BY21" i="63"/>
  <c r="BY25" i="63"/>
  <c r="M16" i="63"/>
  <c r="GY29" i="63"/>
  <c r="AB17" i="63"/>
  <c r="BK23" i="63"/>
  <c r="BK19" i="63"/>
  <c r="BK22" i="63"/>
  <c r="BP35" i="63" s="1"/>
  <c r="BK18" i="63"/>
  <c r="BP31" i="63" s="1"/>
  <c r="BK25" i="63"/>
  <c r="BK24" i="63"/>
  <c r="BK21" i="63"/>
  <c r="BO25" i="63"/>
  <c r="BO24" i="63"/>
  <c r="BO21" i="63"/>
  <c r="BO23" i="63"/>
  <c r="BO22" i="63"/>
  <c r="CU25" i="63"/>
  <c r="CU23" i="63"/>
  <c r="CU22" i="63"/>
  <c r="CU21" i="63"/>
  <c r="EQ25" i="63"/>
  <c r="EQ22" i="63"/>
  <c r="EQ23" i="63"/>
  <c r="EQ21" i="63"/>
  <c r="EQ24" i="63"/>
  <c r="GM25" i="63"/>
  <c r="GM23" i="63"/>
  <c r="GM22" i="63"/>
  <c r="GM20" i="63"/>
  <c r="GM24" i="63"/>
  <c r="HS25" i="63"/>
  <c r="HS24" i="63"/>
  <c r="HS20" i="63"/>
  <c r="HS23" i="63"/>
  <c r="HS22" i="63"/>
  <c r="HS21" i="63"/>
  <c r="DR16" i="63"/>
  <c r="EZ16" i="63"/>
  <c r="GI16" i="63"/>
  <c r="GZ16" i="63"/>
  <c r="BV17" i="63"/>
  <c r="DJ17" i="63"/>
  <c r="EH17" i="63"/>
  <c r="FV17" i="63"/>
  <c r="D18" i="63"/>
  <c r="D25" i="63"/>
  <c r="D21" i="63"/>
  <c r="D17" i="63"/>
  <c r="D20" i="63"/>
  <c r="D22" i="63"/>
  <c r="T18" i="63"/>
  <c r="T21" i="63"/>
  <c r="T23" i="63"/>
  <c r="T17" i="63"/>
  <c r="T25" i="63"/>
  <c r="T24" i="63"/>
  <c r="T20" i="63"/>
  <c r="T22" i="63"/>
  <c r="AJ18" i="63"/>
  <c r="AJ21" i="63"/>
  <c r="AJ17" i="63"/>
  <c r="AJ23" i="63"/>
  <c r="AJ20" i="63"/>
  <c r="AJ24" i="63"/>
  <c r="AJ25" i="63"/>
  <c r="AJ22" i="63"/>
  <c r="AZ25" i="63"/>
  <c r="AZ18" i="63"/>
  <c r="BD31" i="63" s="1"/>
  <c r="AZ17" i="63"/>
  <c r="AZ20" i="63"/>
  <c r="AZ23" i="63"/>
  <c r="AZ24" i="63"/>
  <c r="BP18" i="63"/>
  <c r="BV31" i="63" s="1"/>
  <c r="BP21" i="63"/>
  <c r="BP25" i="63"/>
  <c r="BP17" i="63"/>
  <c r="BP20" i="63"/>
  <c r="BP23" i="63"/>
  <c r="CF18" i="63"/>
  <c r="CF21" i="63"/>
  <c r="CF17" i="63"/>
  <c r="CF24" i="63"/>
  <c r="CF20" i="63"/>
  <c r="CF25" i="63"/>
  <c r="CF22" i="63"/>
  <c r="CV25" i="63"/>
  <c r="CV22" i="63"/>
  <c r="CV18" i="63"/>
  <c r="CZ31" i="63" s="1"/>
  <c r="CV21" i="63"/>
  <c r="CV17" i="63"/>
  <c r="CV20" i="63"/>
  <c r="CV24" i="63"/>
  <c r="CV23" i="63"/>
  <c r="DL24" i="63"/>
  <c r="DL23" i="63"/>
  <c r="DL22" i="63"/>
  <c r="DL18" i="63"/>
  <c r="DL25" i="63"/>
  <c r="DL17" i="63"/>
  <c r="DL21" i="63"/>
  <c r="DL20" i="63"/>
  <c r="EB18" i="63"/>
  <c r="EH31" i="63" s="1"/>
  <c r="EB22" i="63"/>
  <c r="EB23" i="63"/>
  <c r="EB24" i="63"/>
  <c r="EB17" i="63"/>
  <c r="EB30" i="63" s="1"/>
  <c r="EB20" i="63"/>
  <c r="EB21" i="63"/>
  <c r="EB25" i="63"/>
  <c r="ER18" i="63"/>
  <c r="ER17" i="63"/>
  <c r="ER23" i="63"/>
  <c r="ER20" i="63"/>
  <c r="ER21" i="63"/>
  <c r="ER24" i="63"/>
  <c r="ER25" i="63"/>
  <c r="FH24" i="63"/>
  <c r="FH18" i="63"/>
  <c r="FH25" i="63"/>
  <c r="FH22" i="63"/>
  <c r="FH17" i="63"/>
  <c r="FH20" i="63"/>
  <c r="FH23" i="63"/>
  <c r="FH21" i="63"/>
  <c r="FX18" i="63"/>
  <c r="FX24" i="63"/>
  <c r="FX22" i="63"/>
  <c r="FX17" i="63"/>
  <c r="FX20" i="63"/>
  <c r="FX25" i="63"/>
  <c r="FX21" i="63"/>
  <c r="GN25" i="63"/>
  <c r="GN23" i="63"/>
  <c r="GN18" i="63"/>
  <c r="GN22" i="63"/>
  <c r="GN17" i="63"/>
  <c r="GN20" i="63"/>
  <c r="GN24" i="63"/>
  <c r="GN21" i="63"/>
  <c r="HD25" i="63"/>
  <c r="HD18" i="63"/>
  <c r="HD23" i="63"/>
  <c r="HD17" i="63"/>
  <c r="HD22" i="63"/>
  <c r="HD20" i="63"/>
  <c r="HD24" i="63"/>
  <c r="HT25" i="63"/>
  <c r="HT18" i="63"/>
  <c r="HX31" i="63" s="1"/>
  <c r="HT24" i="63"/>
  <c r="HT17" i="63"/>
  <c r="HT20" i="63"/>
  <c r="HT23" i="63"/>
  <c r="HT22" i="63"/>
  <c r="D16" i="63"/>
  <c r="AL16" i="63"/>
  <c r="BC16" i="63"/>
  <c r="DB16" i="63"/>
  <c r="DS16" i="63"/>
  <c r="EJ16" i="63"/>
  <c r="FA16" i="63"/>
  <c r="FS16" i="63"/>
  <c r="GJ16" i="63"/>
  <c r="HA16" i="63"/>
  <c r="HS16" i="63"/>
  <c r="P17" i="63"/>
  <c r="AH17" i="63"/>
  <c r="CQ17" i="63"/>
  <c r="EI17" i="63"/>
  <c r="FC17" i="63"/>
  <c r="GU17" i="63"/>
  <c r="HO17" i="63"/>
  <c r="AL18" i="63"/>
  <c r="DR18" i="63"/>
  <c r="GG18" i="63"/>
  <c r="AF19" i="63"/>
  <c r="BD19" i="63"/>
  <c r="DI19" i="63"/>
  <c r="GN19" i="63"/>
  <c r="HT19" i="63"/>
  <c r="AN20" i="63"/>
  <c r="BX20" i="63"/>
  <c r="EQ20" i="63"/>
  <c r="GG20" i="63"/>
  <c r="HD21" i="63"/>
  <c r="CA22" i="63"/>
  <c r="FN22" i="63"/>
  <c r="K24" i="63"/>
  <c r="Q37" i="63" s="1"/>
  <c r="DS24" i="63"/>
  <c r="Z25" i="63"/>
  <c r="J20" i="63"/>
  <c r="J22" i="63"/>
  <c r="J19" i="63"/>
  <c r="J21" i="63"/>
  <c r="J24" i="63"/>
  <c r="HJ25" i="63"/>
  <c r="HJ22" i="63"/>
  <c r="HP35" i="63" s="1"/>
  <c r="HJ20" i="63"/>
  <c r="HJ19" i="63"/>
  <c r="HP32" i="63" s="1"/>
  <c r="HJ21" i="63"/>
  <c r="HJ24" i="63"/>
  <c r="HP37" i="63" s="1"/>
  <c r="AP17" i="63"/>
  <c r="AT32" i="63"/>
  <c r="CM23" i="63"/>
  <c r="CM19" i="63"/>
  <c r="CM25" i="63"/>
  <c r="CS38" i="63" s="1"/>
  <c r="CM22" i="63"/>
  <c r="CM21" i="63"/>
  <c r="EK24" i="63"/>
  <c r="EK21" i="63"/>
  <c r="EK22" i="63"/>
  <c r="O19" i="63"/>
  <c r="O18" i="63"/>
  <c r="O21" i="63"/>
  <c r="O25" i="63"/>
  <c r="O23" i="63"/>
  <c r="O24" i="63"/>
  <c r="O22" i="63"/>
  <c r="S25" i="63"/>
  <c r="S23" i="63"/>
  <c r="S24" i="63"/>
  <c r="S22" i="63"/>
  <c r="AI25" i="63"/>
  <c r="AI23" i="63"/>
  <c r="AI24" i="63"/>
  <c r="AY25" i="63"/>
  <c r="AY24" i="63"/>
  <c r="AY21" i="63"/>
  <c r="AY23" i="63"/>
  <c r="CE25" i="63"/>
  <c r="CE22" i="63"/>
  <c r="CE21" i="63"/>
  <c r="CE24" i="63"/>
  <c r="DK25" i="63"/>
  <c r="DK24" i="63"/>
  <c r="DK23" i="63"/>
  <c r="DP36" i="63" s="1"/>
  <c r="DK22" i="63"/>
  <c r="DK21" i="63"/>
  <c r="EA25" i="63"/>
  <c r="EA23" i="63"/>
  <c r="EA24" i="63"/>
  <c r="EA21" i="63"/>
  <c r="FG25" i="63"/>
  <c r="FG24" i="63"/>
  <c r="FG22" i="63"/>
  <c r="FG23" i="63"/>
  <c r="FG21" i="63"/>
  <c r="FW25" i="63"/>
  <c r="FW24" i="63"/>
  <c r="FW22" i="63"/>
  <c r="FW21" i="63"/>
  <c r="HC25" i="63"/>
  <c r="HC24" i="63"/>
  <c r="HC23" i="63"/>
  <c r="HC22" i="63"/>
  <c r="HC20" i="63"/>
  <c r="FQ16" i="63"/>
  <c r="O17" i="63"/>
  <c r="E25" i="63"/>
  <c r="E21" i="63"/>
  <c r="E24" i="63"/>
  <c r="E23" i="63"/>
  <c r="E20" i="63"/>
  <c r="E22" i="63"/>
  <c r="U21" i="63"/>
  <c r="U23" i="63"/>
  <c r="U25" i="63"/>
  <c r="U24" i="63"/>
  <c r="U20" i="63"/>
  <c r="U22" i="63"/>
  <c r="AK21" i="63"/>
  <c r="AK23" i="63"/>
  <c r="AK20" i="63"/>
  <c r="AK24" i="63"/>
  <c r="AK25" i="63"/>
  <c r="AK22" i="63"/>
  <c r="AK19" i="63"/>
  <c r="BA21" i="63"/>
  <c r="BA25" i="63"/>
  <c r="BA20" i="63"/>
  <c r="BA23" i="63"/>
  <c r="BA19" i="63"/>
  <c r="BA22" i="63"/>
  <c r="BQ21" i="63"/>
  <c r="BQ24" i="63"/>
  <c r="BQ25" i="63"/>
  <c r="BQ17" i="63"/>
  <c r="BQ20" i="63"/>
  <c r="BQ23" i="63"/>
  <c r="BQ19" i="63"/>
  <c r="CG21" i="63"/>
  <c r="CG17" i="63"/>
  <c r="CG24" i="63"/>
  <c r="CG20" i="63"/>
  <c r="CG25" i="63"/>
  <c r="CG19" i="63"/>
  <c r="CG23" i="63"/>
  <c r="CW21" i="63"/>
  <c r="CW17" i="63"/>
  <c r="CW20" i="63"/>
  <c r="CW24" i="63"/>
  <c r="CW19" i="63"/>
  <c r="CW25" i="63"/>
  <c r="CW22" i="63"/>
  <c r="DM21" i="63"/>
  <c r="DM24" i="63"/>
  <c r="DM23" i="63"/>
  <c r="DM22" i="63"/>
  <c r="DM25" i="63"/>
  <c r="DM17" i="63"/>
  <c r="DM20" i="63"/>
  <c r="DM19" i="63"/>
  <c r="EC21" i="63"/>
  <c r="EC22" i="63"/>
  <c r="EC24" i="63"/>
  <c r="EC17" i="63"/>
  <c r="EF30" i="63" s="1"/>
  <c r="EC20" i="63"/>
  <c r="EC25" i="63"/>
  <c r="EC19" i="63"/>
  <c r="ES21" i="63"/>
  <c r="ES22" i="63"/>
  <c r="ES17" i="63"/>
  <c r="ES23" i="63"/>
  <c r="ES20" i="63"/>
  <c r="ES24" i="63"/>
  <c r="ES19" i="63"/>
  <c r="EY32" i="63" s="1"/>
  <c r="FI21" i="63"/>
  <c r="FI25" i="63"/>
  <c r="FI17" i="63"/>
  <c r="FI20" i="63"/>
  <c r="FI23" i="63"/>
  <c r="FI19" i="63"/>
  <c r="FJ32" i="63" s="1"/>
  <c r="FI24" i="63"/>
  <c r="FY21" i="63"/>
  <c r="FY24" i="63"/>
  <c r="FY22" i="63"/>
  <c r="FY17" i="63"/>
  <c r="GE30" i="63" s="1"/>
  <c r="FY20" i="63"/>
  <c r="FY25" i="63"/>
  <c r="FY19" i="63"/>
  <c r="FY23" i="63"/>
  <c r="GO21" i="63"/>
  <c r="GO22" i="63"/>
  <c r="GO17" i="63"/>
  <c r="GO20" i="63"/>
  <c r="GO24" i="63"/>
  <c r="GO19" i="63"/>
  <c r="GO23" i="63"/>
  <c r="HE21" i="63"/>
  <c r="HE25" i="63"/>
  <c r="HE17" i="63"/>
  <c r="HE22" i="63"/>
  <c r="HE20" i="63"/>
  <c r="HK33" i="63" s="1"/>
  <c r="HE19" i="63"/>
  <c r="HH32" i="63" s="1"/>
  <c r="HU25" i="63"/>
  <c r="HU21" i="63"/>
  <c r="HU17" i="63"/>
  <c r="HU20" i="63"/>
  <c r="HU23" i="63"/>
  <c r="HU22" i="63"/>
  <c r="HU19" i="63"/>
  <c r="E16" i="63"/>
  <c r="V16" i="63"/>
  <c r="AM16" i="63"/>
  <c r="AM29" i="63" s="1"/>
  <c r="DC16" i="63"/>
  <c r="DT16" i="63"/>
  <c r="EK16" i="63"/>
  <c r="FC16" i="63"/>
  <c r="FT16" i="63"/>
  <c r="GK16" i="63"/>
  <c r="HB16" i="63"/>
  <c r="HT16" i="63"/>
  <c r="HT29" i="63" s="1"/>
  <c r="Q17" i="63"/>
  <c r="AI17" i="63"/>
  <c r="BX17" i="63"/>
  <c r="CR17" i="63"/>
  <c r="EJ17" i="63"/>
  <c r="FD17" i="63"/>
  <c r="GV17" i="63"/>
  <c r="HP17" i="63"/>
  <c r="R18" i="63"/>
  <c r="BG18" i="63"/>
  <c r="CD18" i="63"/>
  <c r="DS18" i="63"/>
  <c r="EP18" i="63"/>
  <c r="H19" i="63"/>
  <c r="M32" i="63" s="1"/>
  <c r="AG19" i="63"/>
  <c r="BE19" i="63"/>
  <c r="CF19" i="63"/>
  <c r="DJ19" i="63"/>
  <c r="EN19" i="63"/>
  <c r="FQ19" i="63"/>
  <c r="GR19" i="63"/>
  <c r="AQ20" i="63"/>
  <c r="BY20" i="63"/>
  <c r="DG20" i="63"/>
  <c r="EV20" i="63"/>
  <c r="DW21" i="63"/>
  <c r="HO21" i="63"/>
  <c r="CG22" i="63"/>
  <c r="FO22" i="63"/>
  <c r="AN23" i="63"/>
  <c r="EH23" i="63"/>
  <c r="EH24" i="63"/>
  <c r="AE25" i="63"/>
  <c r="EI23" i="63"/>
  <c r="EI24" i="63"/>
  <c r="EI21" i="63"/>
  <c r="EI25" i="63"/>
  <c r="EI19" i="63"/>
  <c r="EI22" i="63"/>
  <c r="CH29" i="63"/>
  <c r="DN24" i="63"/>
  <c r="DN17" i="63"/>
  <c r="DN20" i="63"/>
  <c r="DN21" i="63"/>
  <c r="DN19" i="63"/>
  <c r="DN23" i="63"/>
  <c r="DN22" i="63"/>
  <c r="FJ24" i="63"/>
  <c r="FJ25" i="63"/>
  <c r="FJ22" i="63"/>
  <c r="FJ17" i="63"/>
  <c r="FJ20" i="63"/>
  <c r="FJ23" i="63"/>
  <c r="FJ21" i="63"/>
  <c r="FJ19" i="63"/>
  <c r="FZ24" i="63"/>
  <c r="GF37" i="63" s="1"/>
  <c r="FZ17" i="63"/>
  <c r="FZ20" i="63"/>
  <c r="FZ25" i="63"/>
  <c r="FZ21" i="63"/>
  <c r="FZ19" i="63"/>
  <c r="FZ23" i="63"/>
  <c r="GP24" i="63"/>
  <c r="GP22" i="63"/>
  <c r="GP17" i="63"/>
  <c r="GP20" i="63"/>
  <c r="GP19" i="63"/>
  <c r="GP21" i="63"/>
  <c r="HF24" i="63"/>
  <c r="HF23" i="63"/>
  <c r="HF25" i="63"/>
  <c r="HF17" i="63"/>
  <c r="HF22" i="63"/>
  <c r="HF20" i="63"/>
  <c r="HF19" i="63"/>
  <c r="HF21" i="63"/>
  <c r="HV24" i="63"/>
  <c r="HV17" i="63"/>
  <c r="HV20" i="63"/>
  <c r="HV23" i="63"/>
  <c r="HV22" i="63"/>
  <c r="HV25" i="63"/>
  <c r="HV19" i="63"/>
  <c r="BV16" i="63"/>
  <c r="CM16" i="63"/>
  <c r="DD16" i="63"/>
  <c r="DU16" i="63"/>
  <c r="EM16" i="63"/>
  <c r="FD16" i="63"/>
  <c r="GL16" i="63"/>
  <c r="HC16" i="63"/>
  <c r="R17" i="63"/>
  <c r="X30" i="63" s="1"/>
  <c r="AK17" i="63"/>
  <c r="AQ30" i="63" s="1"/>
  <c r="BY17" i="63"/>
  <c r="CS17" i="63"/>
  <c r="EK17" i="63"/>
  <c r="FE17" i="63"/>
  <c r="GW17" i="63"/>
  <c r="HQ17" i="63"/>
  <c r="S18" i="63"/>
  <c r="BH18" i="63"/>
  <c r="CE18" i="63"/>
  <c r="DT18" i="63"/>
  <c r="EQ18" i="63"/>
  <c r="GL18" i="63"/>
  <c r="O32" i="63"/>
  <c r="AH19" i="63"/>
  <c r="BI19" i="63"/>
  <c r="DK19" i="63"/>
  <c r="EO19" i="63"/>
  <c r="GW19" i="63"/>
  <c r="AR20" i="63"/>
  <c r="DK20" i="63"/>
  <c r="EY20" i="63"/>
  <c r="GI20" i="63"/>
  <c r="AP21" i="63"/>
  <c r="EH21" i="63"/>
  <c r="HT21" i="63"/>
  <c r="FZ22" i="63"/>
  <c r="AU23" i="63"/>
  <c r="EK23" i="63"/>
  <c r="Z24" i="63"/>
  <c r="EO24" i="63"/>
  <c r="AF25" i="63"/>
  <c r="FP25" i="63"/>
  <c r="BF20" i="63"/>
  <c r="BF19" i="63"/>
  <c r="BF22" i="63"/>
  <c r="BL35" i="63" s="1"/>
  <c r="BF24" i="63"/>
  <c r="AX29" i="63"/>
  <c r="EA30" i="63"/>
  <c r="BW23" i="63"/>
  <c r="BW25" i="63"/>
  <c r="BW19" i="63"/>
  <c r="BW22" i="63"/>
  <c r="GE23" i="63"/>
  <c r="GE20" i="63"/>
  <c r="GE24" i="63"/>
  <c r="GK37" i="63" s="1"/>
  <c r="GE25" i="63"/>
  <c r="GE21" i="63"/>
  <c r="GE19" i="63"/>
  <c r="GK32" i="63" s="1"/>
  <c r="GE18" i="63"/>
  <c r="CY29" i="63"/>
  <c r="HT31" i="63"/>
  <c r="AS24" i="63"/>
  <c r="AS23" i="63"/>
  <c r="AS25" i="63"/>
  <c r="AS21" i="63"/>
  <c r="CF29" i="63"/>
  <c r="U29" i="63"/>
  <c r="F24" i="63"/>
  <c r="F25" i="63"/>
  <c r="F21" i="63"/>
  <c r="F23" i="63"/>
  <c r="F20" i="63"/>
  <c r="F22" i="63"/>
  <c r="F19" i="63"/>
  <c r="BR24" i="63"/>
  <c r="BR25" i="63"/>
  <c r="BR17" i="63"/>
  <c r="BX30" i="63" s="1"/>
  <c r="BR20" i="63"/>
  <c r="BU33" i="63" s="1"/>
  <c r="BR23" i="63"/>
  <c r="BR19" i="63"/>
  <c r="BR22" i="63"/>
  <c r="ED24" i="63"/>
  <c r="ED22" i="63"/>
  <c r="ED23" i="63"/>
  <c r="ED17" i="63"/>
  <c r="ED20" i="63"/>
  <c r="ED21" i="63"/>
  <c r="ED25" i="63"/>
  <c r="ED19" i="63"/>
  <c r="G25" i="63"/>
  <c r="G24" i="63"/>
  <c r="G23" i="63"/>
  <c r="G20" i="63"/>
  <c r="G22" i="63"/>
  <c r="G21" i="63"/>
  <c r="M34" i="63" s="1"/>
  <c r="BC25" i="63"/>
  <c r="BC24" i="63"/>
  <c r="BC21" i="63"/>
  <c r="BC20" i="63"/>
  <c r="BC23" i="63"/>
  <c r="BC22" i="63"/>
  <c r="CI25" i="63"/>
  <c r="CI24" i="63"/>
  <c r="CI20" i="63"/>
  <c r="CI19" i="63"/>
  <c r="CI23" i="63"/>
  <c r="CI22" i="63"/>
  <c r="DO25" i="63"/>
  <c r="DO24" i="63"/>
  <c r="DO20" i="63"/>
  <c r="DO21" i="63"/>
  <c r="DO19" i="63"/>
  <c r="EU25" i="63"/>
  <c r="EY38" i="63" s="1"/>
  <c r="EU24" i="63"/>
  <c r="EU22" i="63"/>
  <c r="EU23" i="63"/>
  <c r="EU20" i="63"/>
  <c r="EU21" i="63"/>
  <c r="EU19" i="63"/>
  <c r="FA32" i="63" s="1"/>
  <c r="GA25" i="63"/>
  <c r="GA24" i="63"/>
  <c r="GA22" i="63"/>
  <c r="GA20" i="63"/>
  <c r="GA21" i="63"/>
  <c r="GA19" i="63"/>
  <c r="GG32" i="63" s="1"/>
  <c r="GA23" i="63"/>
  <c r="HG25" i="63"/>
  <c r="HG24" i="63"/>
  <c r="HG23" i="63"/>
  <c r="HG22" i="63"/>
  <c r="HG20" i="63"/>
  <c r="HG19" i="63"/>
  <c r="HG21" i="63"/>
  <c r="G16" i="63"/>
  <c r="BF16" i="63"/>
  <c r="CN16" i="63"/>
  <c r="DW16" i="63"/>
  <c r="EN16" i="63"/>
  <c r="FV16" i="63"/>
  <c r="HV16" i="63"/>
  <c r="BF17" i="63"/>
  <c r="CT17" i="63"/>
  <c r="DR17" i="63"/>
  <c r="GD17" i="63"/>
  <c r="HR17" i="63"/>
  <c r="U18" i="63"/>
  <c r="AA31" i="63" s="1"/>
  <c r="BI18" i="63"/>
  <c r="CG18" i="63"/>
  <c r="CM31" i="63" s="1"/>
  <c r="ES18" i="63"/>
  <c r="FN18" i="63"/>
  <c r="FS31" i="63" s="1"/>
  <c r="GM18" i="63"/>
  <c r="M19" i="63"/>
  <c r="AI19" i="63"/>
  <c r="DL19" i="63"/>
  <c r="EP19" i="63"/>
  <c r="FT19" i="63"/>
  <c r="HD32" i="63"/>
  <c r="K20" i="63"/>
  <c r="AS20" i="63"/>
  <c r="CA20" i="63"/>
  <c r="EZ20" i="63"/>
  <c r="FF33" i="63" s="1"/>
  <c r="AZ21" i="63"/>
  <c r="EM21" i="63"/>
  <c r="HV21" i="63"/>
  <c r="CS22" i="63"/>
  <c r="GE22" i="63"/>
  <c r="AV23" i="63"/>
  <c r="AG24" i="63"/>
  <c r="EP24" i="63"/>
  <c r="AU25" i="63"/>
  <c r="FQ25" i="63"/>
  <c r="CL21" i="63"/>
  <c r="CL20" i="63"/>
  <c r="CR33" i="63" s="1"/>
  <c r="CL24" i="63"/>
  <c r="CL19" i="63"/>
  <c r="CL25" i="63"/>
  <c r="CL23" i="63"/>
  <c r="CL22" i="63"/>
  <c r="GT22" i="63"/>
  <c r="GZ35" i="63" s="1"/>
  <c r="GT20" i="63"/>
  <c r="GT19" i="63"/>
  <c r="GT24" i="63"/>
  <c r="GT21" i="63"/>
  <c r="GT23" i="63"/>
  <c r="GT25" i="63"/>
  <c r="CX29" i="63"/>
  <c r="GM30" i="63"/>
  <c r="BU31" i="63"/>
  <c r="HS31" i="63"/>
  <c r="EA32" i="63"/>
  <c r="FI33" i="63"/>
  <c r="DU24" i="63"/>
  <c r="DU22" i="63"/>
  <c r="DU23" i="63"/>
  <c r="DU21" i="63"/>
  <c r="EA34" i="63" s="1"/>
  <c r="BS29" i="63"/>
  <c r="J17" i="63"/>
  <c r="P30" i="63" s="1"/>
  <c r="AL24" i="63"/>
  <c r="AR37" i="63" s="1"/>
  <c r="AL21" i="63"/>
  <c r="AL23" i="63"/>
  <c r="AL20" i="63"/>
  <c r="AL25" i="63"/>
  <c r="AL22" i="63"/>
  <c r="AL19" i="63"/>
  <c r="BB24" i="63"/>
  <c r="BB21" i="63"/>
  <c r="BB17" i="63"/>
  <c r="BB20" i="63"/>
  <c r="BB23" i="63"/>
  <c r="BB19" i="63"/>
  <c r="BB22" i="63"/>
  <c r="BB25" i="63"/>
  <c r="CH24" i="63"/>
  <c r="CH21" i="63"/>
  <c r="CH17" i="63"/>
  <c r="CH20" i="63"/>
  <c r="CH25" i="63"/>
  <c r="CH19" i="63"/>
  <c r="CH23" i="63"/>
  <c r="CX24" i="63"/>
  <c r="CX17" i="63"/>
  <c r="CX21" i="63"/>
  <c r="CX20" i="63"/>
  <c r="CX19" i="63"/>
  <c r="ET24" i="63"/>
  <c r="ET22" i="63"/>
  <c r="ET17" i="63"/>
  <c r="ET23" i="63"/>
  <c r="ET20" i="63"/>
  <c r="EZ33" i="63" s="1"/>
  <c r="ET21" i="63"/>
  <c r="ET19" i="63"/>
  <c r="EZ32" i="63" s="1"/>
  <c r="W25" i="63"/>
  <c r="W24" i="63"/>
  <c r="W23" i="63"/>
  <c r="AC36" i="63" s="1"/>
  <c r="W20" i="63"/>
  <c r="W22" i="63"/>
  <c r="W21" i="63"/>
  <c r="AC34" i="63" s="1"/>
  <c r="AM25" i="63"/>
  <c r="AM24" i="63"/>
  <c r="AM21" i="63"/>
  <c r="AM23" i="63"/>
  <c r="AM20" i="63"/>
  <c r="AM22" i="63"/>
  <c r="BS25" i="63"/>
  <c r="BS24" i="63"/>
  <c r="BS21" i="63"/>
  <c r="BS20" i="63"/>
  <c r="BS23" i="63"/>
  <c r="BS19" i="63"/>
  <c r="BS22" i="63"/>
  <c r="CY25" i="63"/>
  <c r="CY24" i="63"/>
  <c r="CY21" i="63"/>
  <c r="CY20" i="63"/>
  <c r="CY19" i="63"/>
  <c r="CY23" i="63"/>
  <c r="EE25" i="63"/>
  <c r="EE24" i="63"/>
  <c r="EE23" i="63"/>
  <c r="EE20" i="63"/>
  <c r="EE21" i="63"/>
  <c r="EE19" i="63"/>
  <c r="EE22" i="63"/>
  <c r="FK25" i="63"/>
  <c r="FK24" i="63"/>
  <c r="FK22" i="63"/>
  <c r="FK20" i="63"/>
  <c r="FK23" i="63"/>
  <c r="FK21" i="63"/>
  <c r="FK19" i="63"/>
  <c r="FQ32" i="63" s="1"/>
  <c r="GQ25" i="63"/>
  <c r="GQ24" i="63"/>
  <c r="GQ20" i="63"/>
  <c r="GQ19" i="63"/>
  <c r="GQ21" i="63"/>
  <c r="HW25" i="63"/>
  <c r="HW24" i="63"/>
  <c r="HW20" i="63"/>
  <c r="HW23" i="63"/>
  <c r="HW22" i="63"/>
  <c r="HW19" i="63"/>
  <c r="HW21" i="63"/>
  <c r="BW16" i="63"/>
  <c r="DE16" i="63"/>
  <c r="GM16" i="63"/>
  <c r="S17" i="63"/>
  <c r="FF17" i="63"/>
  <c r="H25" i="63"/>
  <c r="H24" i="63"/>
  <c r="H22" i="63"/>
  <c r="H23" i="63"/>
  <c r="N36" i="63" s="1"/>
  <c r="X25" i="63"/>
  <c r="X23" i="63"/>
  <c r="X24" i="63"/>
  <c r="X22" i="63"/>
  <c r="AN25" i="63"/>
  <c r="AN22" i="63"/>
  <c r="AN24" i="63"/>
  <c r="AN21" i="63"/>
  <c r="BD25" i="63"/>
  <c r="BD21" i="63"/>
  <c r="BD23" i="63"/>
  <c r="BD22" i="63"/>
  <c r="BT25" i="63"/>
  <c r="BT24" i="63"/>
  <c r="BT21" i="63"/>
  <c r="BT23" i="63"/>
  <c r="BT22" i="63"/>
  <c r="CJ25" i="63"/>
  <c r="CJ24" i="63"/>
  <c r="CJ21" i="63"/>
  <c r="CJ23" i="63"/>
  <c r="CJ22" i="63"/>
  <c r="CZ25" i="63"/>
  <c r="CZ24" i="63"/>
  <c r="CZ23" i="63"/>
  <c r="CZ22" i="63"/>
  <c r="DP25" i="63"/>
  <c r="DP24" i="63"/>
  <c r="DP21" i="63"/>
  <c r="EF25" i="63"/>
  <c r="EF24" i="63"/>
  <c r="EF23" i="63"/>
  <c r="EF21" i="63"/>
  <c r="EV25" i="63"/>
  <c r="EV24" i="63"/>
  <c r="EV21" i="63"/>
  <c r="EV22" i="63"/>
  <c r="FL25" i="63"/>
  <c r="FL24" i="63"/>
  <c r="FL22" i="63"/>
  <c r="FL23" i="63"/>
  <c r="FL21" i="63"/>
  <c r="GB25" i="63"/>
  <c r="GB24" i="63"/>
  <c r="GB22" i="63"/>
  <c r="GB21" i="63"/>
  <c r="GB23" i="63"/>
  <c r="GR25" i="63"/>
  <c r="GR24" i="63"/>
  <c r="GR22" i="63"/>
  <c r="GR21" i="63"/>
  <c r="GR23" i="63"/>
  <c r="HH25" i="63"/>
  <c r="HH24" i="63"/>
  <c r="HH23" i="63"/>
  <c r="HH21" i="63"/>
  <c r="HX25" i="63"/>
  <c r="HX24" i="63"/>
  <c r="HX23" i="63"/>
  <c r="HX22" i="63"/>
  <c r="HX21" i="63"/>
  <c r="H16" i="63"/>
  <c r="N29" i="63" s="1"/>
  <c r="AP16" i="63"/>
  <c r="BG16" i="63"/>
  <c r="BX16" i="63"/>
  <c r="CO16" i="63"/>
  <c r="DG16" i="63"/>
  <c r="DX16" i="63"/>
  <c r="ED29" i="63" s="1"/>
  <c r="EO16" i="63"/>
  <c r="FF16" i="63"/>
  <c r="GN16" i="63"/>
  <c r="HE16" i="63"/>
  <c r="HK29" i="63" s="1"/>
  <c r="U17" i="63"/>
  <c r="AM17" i="63"/>
  <c r="BG17" i="63"/>
  <c r="CU17" i="63"/>
  <c r="DS17" i="63"/>
  <c r="EM17" i="63"/>
  <c r="FG17" i="63"/>
  <c r="GE17" i="63"/>
  <c r="GY17" i="63"/>
  <c r="HS17" i="63"/>
  <c r="AP18" i="63"/>
  <c r="CH18" i="63"/>
  <c r="DB18" i="63"/>
  <c r="ET18" i="63"/>
  <c r="FP18" i="63"/>
  <c r="FV31" i="63" s="1"/>
  <c r="GO18" i="63"/>
  <c r="HJ18" i="63"/>
  <c r="AJ19" i="63"/>
  <c r="BL19" i="63"/>
  <c r="BP32" i="63" s="1"/>
  <c r="CO19" i="63"/>
  <c r="CQ32" i="63" s="1"/>
  <c r="DP19" i="63"/>
  <c r="EQ19" i="63"/>
  <c r="FU19" i="63"/>
  <c r="GZ19" i="63"/>
  <c r="L20" i="63"/>
  <c r="R33" i="63" s="1"/>
  <c r="AZ33" i="63"/>
  <c r="CE20" i="63"/>
  <c r="DS20" i="63"/>
  <c r="GW20" i="63"/>
  <c r="BF21" i="63"/>
  <c r="EN21" i="63"/>
  <c r="K22" i="63"/>
  <c r="CX22" i="63"/>
  <c r="GF22" i="63"/>
  <c r="BF23" i="63"/>
  <c r="BL36" i="63" s="1"/>
  <c r="FC23" i="63"/>
  <c r="AH24" i="63"/>
  <c r="FE24" i="63"/>
  <c r="GO25" i="63"/>
  <c r="FA24" i="63"/>
  <c r="FA23" i="63"/>
  <c r="FA21" i="63"/>
  <c r="FA25" i="63"/>
  <c r="FA22" i="63"/>
  <c r="EZ29" i="63"/>
  <c r="FV30" i="63"/>
  <c r="BT29" i="63"/>
  <c r="V24" i="63"/>
  <c r="V21" i="63"/>
  <c r="V25" i="63"/>
  <c r="V20" i="63"/>
  <c r="V22" i="63"/>
  <c r="V19" i="63"/>
  <c r="HW16" i="63"/>
  <c r="CA17" i="63"/>
  <c r="I24" i="63"/>
  <c r="O37" i="63" s="1"/>
  <c r="I17" i="63"/>
  <c r="I20" i="63"/>
  <c r="I22" i="63"/>
  <c r="I25" i="63"/>
  <c r="Y23" i="63"/>
  <c r="AE36" i="63" s="1"/>
  <c r="Y17" i="63"/>
  <c r="Y20" i="63"/>
  <c r="AE33" i="63" s="1"/>
  <c r="Y25" i="63"/>
  <c r="Y24" i="63"/>
  <c r="Y22" i="63"/>
  <c r="AO17" i="63"/>
  <c r="AU30" i="63" s="1"/>
  <c r="AO23" i="63"/>
  <c r="AO20" i="63"/>
  <c r="AO22" i="63"/>
  <c r="AU35" i="63" s="1"/>
  <c r="AO24" i="63"/>
  <c r="AO25" i="63"/>
  <c r="BE17" i="63"/>
  <c r="BJ30" i="63" s="1"/>
  <c r="BE20" i="63"/>
  <c r="BE23" i="63"/>
  <c r="BE22" i="63"/>
  <c r="BE24" i="63"/>
  <c r="BE21" i="63"/>
  <c r="BU24" i="63"/>
  <c r="CA37" i="63" s="1"/>
  <c r="BU21" i="63"/>
  <c r="BU17" i="63"/>
  <c r="BU20" i="63"/>
  <c r="CA33" i="63" s="1"/>
  <c r="BU23" i="63"/>
  <c r="BU22" i="63"/>
  <c r="CK21" i="63"/>
  <c r="CK17" i="63"/>
  <c r="CK20" i="63"/>
  <c r="CK24" i="63"/>
  <c r="CK25" i="63"/>
  <c r="CK23" i="63"/>
  <c r="CK22" i="63"/>
  <c r="DA17" i="63"/>
  <c r="DG30" i="63" s="1"/>
  <c r="DA21" i="63"/>
  <c r="DA20" i="63"/>
  <c r="DG33" i="63" s="1"/>
  <c r="DA24" i="63"/>
  <c r="DA23" i="63"/>
  <c r="DA22" i="63"/>
  <c r="DQ17" i="63"/>
  <c r="DQ25" i="63"/>
  <c r="DQ20" i="63"/>
  <c r="DQ23" i="63"/>
  <c r="DQ22" i="63"/>
  <c r="DQ24" i="63"/>
  <c r="EG17" i="63"/>
  <c r="EG20" i="63"/>
  <c r="EG24" i="63"/>
  <c r="EG21" i="63"/>
  <c r="EG25" i="63"/>
  <c r="EG23" i="63"/>
  <c r="EW17" i="63"/>
  <c r="EW23" i="63"/>
  <c r="EW20" i="63"/>
  <c r="EW21" i="63"/>
  <c r="EW24" i="63"/>
  <c r="EW25" i="63"/>
  <c r="FM25" i="63"/>
  <c r="FM17" i="63"/>
  <c r="FM20" i="63"/>
  <c r="FS33" i="63" s="1"/>
  <c r="FM23" i="63"/>
  <c r="FM21" i="63"/>
  <c r="FM22" i="63"/>
  <c r="GC22" i="63"/>
  <c r="GC17" i="63"/>
  <c r="GC20" i="63"/>
  <c r="GH33" i="63" s="1"/>
  <c r="GC25" i="63"/>
  <c r="GC21" i="63"/>
  <c r="GC23" i="63"/>
  <c r="GS22" i="63"/>
  <c r="GS17" i="63"/>
  <c r="GS20" i="63"/>
  <c r="GS19" i="63"/>
  <c r="GY32" i="63" s="1"/>
  <c r="GS24" i="63"/>
  <c r="GS21" i="63"/>
  <c r="GS23" i="63"/>
  <c r="GS25" i="63"/>
  <c r="HI17" i="63"/>
  <c r="HI25" i="63"/>
  <c r="HI22" i="63"/>
  <c r="HO35" i="63" s="1"/>
  <c r="HI20" i="63"/>
  <c r="HI16" i="63"/>
  <c r="HO29" i="63" s="1"/>
  <c r="HI19" i="63"/>
  <c r="HI21" i="63"/>
  <c r="HI23" i="63"/>
  <c r="I16" i="63"/>
  <c r="Z16" i="63"/>
  <c r="AQ16" i="63"/>
  <c r="AW29" i="63" s="1"/>
  <c r="BH16" i="63"/>
  <c r="BY16" i="63"/>
  <c r="CE29" i="63" s="1"/>
  <c r="CQ16" i="63"/>
  <c r="CW29" i="63" s="1"/>
  <c r="DH16" i="63"/>
  <c r="DN29" i="63" s="1"/>
  <c r="DY16" i="63"/>
  <c r="EE29" i="63" s="1"/>
  <c r="EP16" i="63"/>
  <c r="EV29" i="63" s="1"/>
  <c r="FG16" i="63"/>
  <c r="FM29" i="63" s="1"/>
  <c r="FX16" i="63"/>
  <c r="GC29" i="63" s="1"/>
  <c r="GO16" i="63"/>
  <c r="GU29" i="63" s="1"/>
  <c r="HF16" i="63"/>
  <c r="HL29" i="63" s="1"/>
  <c r="HX16" i="63"/>
  <c r="V17" i="63"/>
  <c r="AB30" i="63" s="1"/>
  <c r="AN17" i="63"/>
  <c r="BH17" i="63"/>
  <c r="CB17" i="63"/>
  <c r="CY17" i="63"/>
  <c r="DE30" i="63" s="1"/>
  <c r="DT17" i="63"/>
  <c r="DZ30" i="63" s="1"/>
  <c r="EN17" i="63"/>
  <c r="ET30" i="63" s="1"/>
  <c r="FK17" i="63"/>
  <c r="FQ30" i="63" s="1"/>
  <c r="GF17" i="63"/>
  <c r="GL30" i="63" s="1"/>
  <c r="GZ17" i="63"/>
  <c r="HW17" i="63"/>
  <c r="W18" i="63"/>
  <c r="AQ18" i="63"/>
  <c r="AW31" i="63" s="1"/>
  <c r="BN18" i="63"/>
  <c r="BT31" i="63" s="1"/>
  <c r="CI18" i="63"/>
  <c r="DC18" i="63"/>
  <c r="DZ18" i="63"/>
  <c r="EF31" i="63" s="1"/>
  <c r="EU18" i="63"/>
  <c r="FA31" i="63" s="1"/>
  <c r="FA43" i="63" s="1"/>
  <c r="FQ18" i="63"/>
  <c r="GP18" i="63"/>
  <c r="GV31" i="63" s="1"/>
  <c r="HL18" i="63"/>
  <c r="HR31" i="63" s="1"/>
  <c r="P19" i="63"/>
  <c r="V32" i="63" s="1"/>
  <c r="AM19" i="63"/>
  <c r="AS32" i="63" s="1"/>
  <c r="BM19" i="63"/>
  <c r="DQ19" i="63"/>
  <c r="ER19" i="63"/>
  <c r="FV19" i="63"/>
  <c r="HA19" i="63"/>
  <c r="M20" i="63"/>
  <c r="S33" i="63" s="1"/>
  <c r="AU20" i="63"/>
  <c r="CJ20" i="63"/>
  <c r="DT20" i="63"/>
  <c r="DZ33" i="63" s="1"/>
  <c r="FH33" i="63"/>
  <c r="BG21" i="63"/>
  <c r="EY21" i="63"/>
  <c r="Q22" i="63"/>
  <c r="W35" i="63" s="1"/>
  <c r="CY22" i="63"/>
  <c r="GQ22" i="63"/>
  <c r="GW35" i="63" s="1"/>
  <c r="BM23" i="63"/>
  <c r="FD23" i="63"/>
  <c r="AV24" i="63"/>
  <c r="FM24" i="63"/>
  <c r="BF25" i="63"/>
  <c r="GP25" i="63"/>
  <c r="EL21" i="63"/>
  <c r="AT23" i="63"/>
  <c r="FB23" i="63"/>
  <c r="AD25" i="63"/>
  <c r="AJ38" i="63" s="1"/>
  <c r="CP21" i="63"/>
  <c r="CV34" i="63" s="1"/>
  <c r="GX22" i="63"/>
  <c r="EL23" i="63"/>
  <c r="HN23" i="63"/>
  <c r="DV24" i="63"/>
  <c r="EB37" i="63" s="1"/>
  <c r="FR25" i="63"/>
  <c r="FX38" i="63" s="1"/>
  <c r="BZ21" i="63"/>
  <c r="GH22" i="63"/>
  <c r="GN35" i="63" s="1"/>
  <c r="N23" i="63"/>
  <c r="T36" i="63" s="1"/>
  <c r="FR24" i="63"/>
  <c r="BJ21" i="63"/>
  <c r="FR22" i="63"/>
  <c r="HN24" i="63"/>
  <c r="HT37" i="63" s="1"/>
  <c r="N25" i="63"/>
  <c r="T38" i="63" s="1"/>
  <c r="AT21" i="63"/>
  <c r="FB22" i="63"/>
  <c r="FH35" i="63" s="1"/>
  <c r="DV23" i="63"/>
  <c r="BJ24" i="63"/>
  <c r="BP37" i="63" s="1"/>
  <c r="BJ25" i="63"/>
  <c r="N21" i="63"/>
  <c r="T34" i="63" s="1"/>
  <c r="AD21" i="63"/>
  <c r="AJ34" i="63" s="1"/>
  <c r="EL22" i="63"/>
  <c r="ER35" i="63" s="1"/>
  <c r="GX23" i="63"/>
  <c r="DF25" i="63"/>
  <c r="DL38" i="63" s="1"/>
  <c r="DV22" i="63"/>
  <c r="DF23" i="63"/>
  <c r="DF24" i="63"/>
  <c r="FB25" i="63"/>
  <c r="FH38" i="63" s="1"/>
  <c r="GX25" i="63"/>
  <c r="DF22" i="63"/>
  <c r="FB24" i="63"/>
  <c r="CP22" i="63"/>
  <c r="CV35" i="63" s="1"/>
  <c r="CP23" i="63"/>
  <c r="CV36" i="63" s="1"/>
  <c r="GH23" i="63"/>
  <c r="AT24" i="63"/>
  <c r="GX24" i="63"/>
  <c r="HD37" i="63" s="1"/>
  <c r="HN21" i="63"/>
  <c r="BZ22" i="63"/>
  <c r="CF35" i="63" s="1"/>
  <c r="AT25" i="63"/>
  <c r="GH21" i="63"/>
  <c r="AT22" i="63"/>
  <c r="FR23" i="63"/>
  <c r="FX36" i="63" s="1"/>
  <c r="CP24" i="63"/>
  <c r="CV37" i="63" s="1"/>
  <c r="EL25" i="63"/>
  <c r="N16" i="63"/>
  <c r="T29" i="63" s="1"/>
  <c r="AD16" i="63"/>
  <c r="AJ29" i="63" s="1"/>
  <c r="BJ16" i="63"/>
  <c r="EL16" i="63"/>
  <c r="FB16" i="63"/>
  <c r="FR16" i="63"/>
  <c r="GH16" i="63"/>
  <c r="AD22" i="63"/>
  <c r="AJ35" i="63" s="1"/>
  <c r="GH25" i="63"/>
  <c r="GF63" i="63"/>
  <c r="GY62" i="63"/>
  <c r="HN84" i="63" s="1"/>
  <c r="GX62" i="63"/>
  <c r="HO62" i="63"/>
  <c r="HN62" i="63"/>
  <c r="GI63" i="63"/>
  <c r="GH63" i="63"/>
  <c r="GY64" i="63"/>
  <c r="HN82" i="63" s="1"/>
  <c r="GV64" i="63"/>
  <c r="GU64" i="63"/>
  <c r="GT64" i="63"/>
  <c r="HO64" i="63"/>
  <c r="HK64" i="63"/>
  <c r="GG62" i="63"/>
  <c r="GW62" i="63"/>
  <c r="GG63" i="63"/>
  <c r="GW63" i="63"/>
  <c r="GV63" i="63"/>
  <c r="GU63" i="63"/>
  <c r="HM63" i="63"/>
  <c r="HP83" i="63" s="1"/>
  <c r="HL63" i="63"/>
  <c r="GF64" i="63"/>
  <c r="HL64" i="63"/>
  <c r="GJ62" i="63"/>
  <c r="GZ62" i="63"/>
  <c r="HP62" i="63"/>
  <c r="FX62" i="63"/>
  <c r="GN62" i="63"/>
  <c r="HD62" i="63"/>
  <c r="GH62" i="63"/>
  <c r="GX63" i="63"/>
  <c r="HN63" i="63"/>
  <c r="GI65" i="63"/>
  <c r="GY65" i="63"/>
  <c r="HN81" i="63" s="1"/>
  <c r="HO65" i="63"/>
  <c r="GI66" i="63"/>
  <c r="GY66" i="63"/>
  <c r="HN80" i="63" s="1"/>
  <c r="HO66" i="63"/>
  <c r="GI67" i="63"/>
  <c r="GH67" i="63"/>
  <c r="GY67" i="63"/>
  <c r="HN79" i="63" s="1"/>
  <c r="HO67" i="63"/>
  <c r="HN67" i="63"/>
  <c r="GI68" i="63"/>
  <c r="GF68" i="63"/>
  <c r="GY68" i="63"/>
  <c r="HN78" i="63" s="1"/>
  <c r="GV68" i="63"/>
  <c r="HO68" i="63"/>
  <c r="HL68" i="63"/>
  <c r="GI69" i="63"/>
  <c r="GD69" i="63"/>
  <c r="HK77" i="63" s="1"/>
  <c r="GI70" i="63"/>
  <c r="GH70" i="63"/>
  <c r="GY70" i="63"/>
  <c r="HN76" i="63" s="1"/>
  <c r="GX70" i="63"/>
  <c r="GW70" i="63"/>
  <c r="HO70" i="63"/>
  <c r="HN70" i="63"/>
  <c r="HM70" i="63"/>
  <c r="HP76" i="63" s="1"/>
  <c r="GI71" i="63"/>
  <c r="GG71" i="63"/>
  <c r="GH71" i="63"/>
  <c r="GF71" i="63"/>
  <c r="GY71" i="63"/>
  <c r="HN75" i="63" s="1"/>
  <c r="GW71" i="63"/>
  <c r="GX71" i="63"/>
  <c r="GV71" i="63"/>
  <c r="HO71" i="63"/>
  <c r="HM71" i="63"/>
  <c r="HP75" i="63" s="1"/>
  <c r="HN71" i="63"/>
  <c r="HL71" i="63"/>
  <c r="HK71" i="63"/>
  <c r="HC67" i="63"/>
  <c r="GJ63" i="63"/>
  <c r="GZ63" i="63"/>
  <c r="HP63" i="63"/>
  <c r="GJ64" i="63"/>
  <c r="GZ64" i="63"/>
  <c r="HP64" i="63"/>
  <c r="GJ65" i="63"/>
  <c r="GZ65" i="63"/>
  <c r="HP65" i="63"/>
  <c r="GJ66" i="63"/>
  <c r="GJ67" i="63"/>
  <c r="GZ67" i="63"/>
  <c r="HP67" i="63"/>
  <c r="GJ68" i="63"/>
  <c r="GZ68" i="63"/>
  <c r="HP68" i="63"/>
  <c r="HD67" i="63"/>
  <c r="GK62" i="63"/>
  <c r="HL84" i="63" s="1"/>
  <c r="HA62" i="63"/>
  <c r="HQ62" i="63"/>
  <c r="GK63" i="63"/>
  <c r="HL83" i="63" s="1"/>
  <c r="HA63" i="63"/>
  <c r="HQ63" i="63"/>
  <c r="GK64" i="63"/>
  <c r="HL82" i="63" s="1"/>
  <c r="HA64" i="63"/>
  <c r="HQ64" i="63"/>
  <c r="GK65" i="63"/>
  <c r="HL81" i="63" s="1"/>
  <c r="HA65" i="63"/>
  <c r="HQ65" i="63"/>
  <c r="GL62" i="63"/>
  <c r="HB62" i="63"/>
  <c r="HR62" i="63"/>
  <c r="GL63" i="63"/>
  <c r="HB63" i="63"/>
  <c r="HR63" i="63"/>
  <c r="GL65" i="63"/>
  <c r="GL68" i="63"/>
  <c r="HQ68" i="63"/>
  <c r="HA68" i="63"/>
  <c r="HB68" i="63"/>
  <c r="HT62" i="63"/>
  <c r="HQ84" i="63" s="1"/>
  <c r="FX63" i="63"/>
  <c r="GN63" i="63"/>
  <c r="HD63" i="63"/>
  <c r="HT63" i="63"/>
  <c r="HQ83" i="63" s="1"/>
  <c r="FX64" i="63"/>
  <c r="GN64" i="63"/>
  <c r="HD64" i="63"/>
  <c r="HT64" i="63"/>
  <c r="HQ82" i="63" s="1"/>
  <c r="FX65" i="63"/>
  <c r="GN65" i="63"/>
  <c r="HD65" i="63"/>
  <c r="HT65" i="63"/>
  <c r="HQ81" i="63" s="1"/>
  <c r="HR65" i="63"/>
  <c r="FX66" i="63"/>
  <c r="FW66" i="63"/>
  <c r="HJ80" i="63" s="1"/>
  <c r="GN66" i="63"/>
  <c r="GM66" i="63"/>
  <c r="FX67" i="63"/>
  <c r="GN67" i="63"/>
  <c r="HT67" i="63"/>
  <c r="HQ79" i="63" s="1"/>
  <c r="FX68" i="63"/>
  <c r="GN68" i="63"/>
  <c r="HD68" i="63"/>
  <c r="HT68" i="63"/>
  <c r="HQ78" i="63" s="1"/>
  <c r="HR69" i="63"/>
  <c r="HC68" i="63"/>
  <c r="HR68" i="63"/>
  <c r="GS65" i="63"/>
  <c r="HB69" i="63"/>
  <c r="GA62" i="63"/>
  <c r="GQ62" i="63"/>
  <c r="HG62" i="63"/>
  <c r="GA63" i="63"/>
  <c r="GQ63" i="63"/>
  <c r="HG63" i="63"/>
  <c r="GT65" i="63"/>
  <c r="HB65" i="63"/>
  <c r="HH62" i="63"/>
  <c r="GC64" i="63"/>
  <c r="GS64" i="63"/>
  <c r="HI64" i="63"/>
  <c r="GC65" i="63"/>
  <c r="HI65" i="63"/>
  <c r="GG70" i="63"/>
  <c r="GD62" i="63"/>
  <c r="HK84" i="63" s="1"/>
  <c r="GT62" i="63"/>
  <c r="HJ62" i="63"/>
  <c r="GD63" i="63"/>
  <c r="HK83" i="63" s="1"/>
  <c r="GT63" i="63"/>
  <c r="HJ63" i="63"/>
  <c r="GD64" i="63"/>
  <c r="HK82" i="63" s="1"/>
  <c r="HJ64" i="63"/>
  <c r="GD65" i="63"/>
  <c r="HK81" i="63" s="1"/>
  <c r="GD66" i="63"/>
  <c r="HK80" i="63" s="1"/>
  <c r="GT66" i="63"/>
  <c r="HJ66" i="63"/>
  <c r="GR62" i="63"/>
  <c r="HM84" i="63" s="1"/>
  <c r="GR66" i="63"/>
  <c r="HM80" i="63" s="1"/>
  <c r="GE62" i="63"/>
  <c r="GU62" i="63"/>
  <c r="HK62" i="63"/>
  <c r="GE63" i="63"/>
  <c r="HK63" i="63"/>
  <c r="GE64" i="63"/>
  <c r="GE65" i="63"/>
  <c r="GU65" i="63"/>
  <c r="HK65" i="63"/>
  <c r="GG116" i="63"/>
  <c r="GW116" i="63"/>
  <c r="HM116" i="63"/>
  <c r="HP128" i="63" s="1"/>
  <c r="GC117" i="63"/>
  <c r="GS117" i="63"/>
  <c r="HI117" i="63"/>
  <c r="GL64" i="63"/>
  <c r="HB64" i="63"/>
  <c r="HR64" i="63"/>
  <c r="GL66" i="63"/>
  <c r="GK66" i="63"/>
  <c r="HL80" i="63" s="1"/>
  <c r="HB66" i="63"/>
  <c r="HA66" i="63"/>
  <c r="HR66" i="63"/>
  <c r="HQ66" i="63"/>
  <c r="GL67" i="63"/>
  <c r="GK67" i="63"/>
  <c r="HL79" i="63" s="1"/>
  <c r="HB67" i="63"/>
  <c r="HA67" i="63"/>
  <c r="HR67" i="63"/>
  <c r="HQ67" i="63"/>
  <c r="GL70" i="63"/>
  <c r="HB70" i="63"/>
  <c r="HR70" i="63"/>
  <c r="GL71" i="63"/>
  <c r="HB71" i="63"/>
  <c r="HR71" i="63"/>
  <c r="HP69" i="63"/>
  <c r="GH116" i="63"/>
  <c r="GX116" i="63"/>
  <c r="HN116" i="63"/>
  <c r="FZ118" i="63"/>
  <c r="GP118" i="63"/>
  <c r="FW62" i="63"/>
  <c r="HJ84" i="63" s="1"/>
  <c r="GM62" i="63"/>
  <c r="HC62" i="63"/>
  <c r="HS62" i="63"/>
  <c r="FW63" i="63"/>
  <c r="HJ83" i="63" s="1"/>
  <c r="GM63" i="63"/>
  <c r="HC63" i="63"/>
  <c r="HS63" i="63"/>
  <c r="FW64" i="63"/>
  <c r="HJ82" i="63" s="1"/>
  <c r="GM64" i="63"/>
  <c r="HC64" i="63"/>
  <c r="HS64" i="63"/>
  <c r="FW65" i="63"/>
  <c r="HJ81" i="63" s="1"/>
  <c r="GM65" i="63"/>
  <c r="HC65" i="63"/>
  <c r="HS65" i="63"/>
  <c r="FW69" i="63"/>
  <c r="HJ77" i="63" s="1"/>
  <c r="GM69" i="63"/>
  <c r="HC69" i="63"/>
  <c r="HS69" i="63"/>
  <c r="FW71" i="63"/>
  <c r="HJ75" i="63" s="1"/>
  <c r="GM71" i="63"/>
  <c r="HC71" i="63"/>
  <c r="HS71" i="63"/>
  <c r="HH65" i="63"/>
  <c r="GE117" i="63"/>
  <c r="GU117" i="63"/>
  <c r="HK117" i="63"/>
  <c r="HV118" i="63"/>
  <c r="FW119" i="63"/>
  <c r="HJ131" i="63" s="1"/>
  <c r="GM119" i="63"/>
  <c r="HC119" i="63"/>
  <c r="HS119" i="63"/>
  <c r="GX120" i="63"/>
  <c r="HN120" i="63"/>
  <c r="GE121" i="63"/>
  <c r="GU121" i="63"/>
  <c r="HK121" i="63"/>
  <c r="FZ122" i="63"/>
  <c r="GP122" i="63"/>
  <c r="HO124" i="63"/>
  <c r="GU125" i="63"/>
  <c r="HK125" i="63"/>
  <c r="HD66" i="63"/>
  <c r="HC66" i="63"/>
  <c r="HT66" i="63"/>
  <c r="HQ80" i="63" s="1"/>
  <c r="HS66" i="63"/>
  <c r="FX69" i="63"/>
  <c r="GN69" i="63"/>
  <c r="GK69" i="63"/>
  <c r="HL77" i="63" s="1"/>
  <c r="HD69" i="63"/>
  <c r="HA69" i="63"/>
  <c r="HT69" i="63"/>
  <c r="HQ77" i="63" s="1"/>
  <c r="HQ69" i="63"/>
  <c r="FX70" i="63"/>
  <c r="FW70" i="63"/>
  <c r="HJ76" i="63" s="1"/>
  <c r="GN70" i="63"/>
  <c r="GM70" i="63"/>
  <c r="HD70" i="63"/>
  <c r="HC70" i="63"/>
  <c r="HT70" i="63"/>
  <c r="HQ76" i="63" s="1"/>
  <c r="HS70" i="63"/>
  <c r="FX71" i="63"/>
  <c r="GN71" i="63"/>
  <c r="HD71" i="63"/>
  <c r="HT71" i="63"/>
  <c r="HQ75" i="63" s="1"/>
  <c r="GJ116" i="63"/>
  <c r="GZ116" i="63"/>
  <c r="HP116" i="63"/>
  <c r="GB118" i="63"/>
  <c r="GR118" i="63"/>
  <c r="HM130" i="63" s="1"/>
  <c r="HP120" i="63"/>
  <c r="FX123" i="63"/>
  <c r="GN123" i="63"/>
  <c r="HP124" i="63"/>
  <c r="HI118" i="63"/>
  <c r="HH118" i="63"/>
  <c r="HF118" i="63"/>
  <c r="HO130" i="63" s="1"/>
  <c r="GK120" i="63"/>
  <c r="HL132" i="63" s="1"/>
  <c r="GJ120" i="63"/>
  <c r="HA120" i="63"/>
  <c r="GZ120" i="63"/>
  <c r="GG121" i="63"/>
  <c r="GA121" i="63"/>
  <c r="HI122" i="63"/>
  <c r="HF122" i="63"/>
  <c r="HO134" i="63" s="1"/>
  <c r="HE123" i="63"/>
  <c r="HD123" i="63"/>
  <c r="GY123" i="63"/>
  <c r="HN135" i="63" s="1"/>
  <c r="HU123" i="63"/>
  <c r="HT123" i="63"/>
  <c r="HQ135" i="63" s="1"/>
  <c r="GK124" i="63"/>
  <c r="HL136" i="63" s="1"/>
  <c r="GJ124" i="63"/>
  <c r="HA124" i="63"/>
  <c r="GZ124" i="63"/>
  <c r="GY124" i="63"/>
  <c r="HN136" i="63" s="1"/>
  <c r="GG125" i="63"/>
  <c r="GE125" i="63"/>
  <c r="GD125" i="63"/>
  <c r="HK137" i="63" s="1"/>
  <c r="GA125" i="63"/>
  <c r="GW125" i="63"/>
  <c r="GQ125" i="63"/>
  <c r="GI124" i="63"/>
  <c r="FW67" i="63"/>
  <c r="HJ79" i="63" s="1"/>
  <c r="GA68" i="63"/>
  <c r="GQ68" i="63"/>
  <c r="HG68" i="63"/>
  <c r="GA69" i="63"/>
  <c r="GQ69" i="63"/>
  <c r="HG69" i="63"/>
  <c r="GA70" i="63"/>
  <c r="GQ70" i="63"/>
  <c r="HG70" i="63"/>
  <c r="FW68" i="63"/>
  <c r="HJ78" i="63" s="1"/>
  <c r="GJ70" i="63"/>
  <c r="GY117" i="63"/>
  <c r="HN129" i="63" s="1"/>
  <c r="HO117" i="63"/>
  <c r="GB63" i="63"/>
  <c r="GR63" i="63"/>
  <c r="HM83" i="63" s="1"/>
  <c r="HH63" i="63"/>
  <c r="GB64" i="63"/>
  <c r="GR64" i="63"/>
  <c r="HM82" i="63" s="1"/>
  <c r="HH64" i="63"/>
  <c r="GJ117" i="63"/>
  <c r="GI117" i="63"/>
  <c r="GC62" i="63"/>
  <c r="GS62" i="63"/>
  <c r="HI62" i="63"/>
  <c r="GC63" i="63"/>
  <c r="GS63" i="63"/>
  <c r="HI63" i="63"/>
  <c r="GC66" i="63"/>
  <c r="GS66" i="63"/>
  <c r="HI66" i="63"/>
  <c r="GC67" i="63"/>
  <c r="GB67" i="63"/>
  <c r="GS67" i="63"/>
  <c r="GR67" i="63"/>
  <c r="HM79" i="63" s="1"/>
  <c r="HI67" i="63"/>
  <c r="HH67" i="63"/>
  <c r="GC68" i="63"/>
  <c r="GB68" i="63"/>
  <c r="GS68" i="63"/>
  <c r="HI68" i="63"/>
  <c r="GC69" i="63"/>
  <c r="GS69" i="63"/>
  <c r="HI69" i="63"/>
  <c r="GC70" i="63"/>
  <c r="GS70" i="63"/>
  <c r="HI70" i="63"/>
  <c r="GC71" i="63"/>
  <c r="GS71" i="63"/>
  <c r="HI71" i="63"/>
  <c r="GB65" i="63"/>
  <c r="GD67" i="63"/>
  <c r="HK79" i="63" s="1"/>
  <c r="GT67" i="63"/>
  <c r="HJ67" i="63"/>
  <c r="GD68" i="63"/>
  <c r="HK78" i="63" s="1"/>
  <c r="GT68" i="63"/>
  <c r="HJ68" i="63"/>
  <c r="GD70" i="63"/>
  <c r="HK76" i="63" s="1"/>
  <c r="GT70" i="63"/>
  <c r="HJ70" i="63"/>
  <c r="GD71" i="63"/>
  <c r="HK75" i="63" s="1"/>
  <c r="GT71" i="63"/>
  <c r="HJ71" i="63"/>
  <c r="GB62" i="63"/>
  <c r="GB66" i="63"/>
  <c r="GK68" i="63"/>
  <c r="HL78" i="63" s="1"/>
  <c r="GJ69" i="63"/>
  <c r="HC118" i="63"/>
  <c r="GE66" i="63"/>
  <c r="GU66" i="63"/>
  <c r="HK66" i="63"/>
  <c r="GE67" i="63"/>
  <c r="GU67" i="63"/>
  <c r="HK67" i="63"/>
  <c r="GE68" i="63"/>
  <c r="GU68" i="63"/>
  <c r="HK68" i="63"/>
  <c r="GE69" i="63"/>
  <c r="GU69" i="63"/>
  <c r="HK69" i="63"/>
  <c r="GE70" i="63"/>
  <c r="GU70" i="63"/>
  <c r="HK70" i="63"/>
  <c r="GM67" i="63"/>
  <c r="GL69" i="63"/>
  <c r="GZ70" i="63"/>
  <c r="GF62" i="63"/>
  <c r="GV62" i="63"/>
  <c r="HL62" i="63"/>
  <c r="GF65" i="63"/>
  <c r="GV65" i="63"/>
  <c r="HL65" i="63"/>
  <c r="GF67" i="63"/>
  <c r="GV67" i="63"/>
  <c r="HL67" i="63"/>
  <c r="GF69" i="63"/>
  <c r="GV69" i="63"/>
  <c r="HL69" i="63"/>
  <c r="GF70" i="63"/>
  <c r="GV70" i="63"/>
  <c r="HL70" i="63"/>
  <c r="GM68" i="63"/>
  <c r="GT69" i="63"/>
  <c r="HH70" i="63"/>
  <c r="GG64" i="63"/>
  <c r="GW64" i="63"/>
  <c r="HM64" i="63"/>
  <c r="HP82" i="63" s="1"/>
  <c r="GG65" i="63"/>
  <c r="GW65" i="63"/>
  <c r="HM65" i="63"/>
  <c r="HP81" i="63" s="1"/>
  <c r="GG66" i="63"/>
  <c r="GW66" i="63"/>
  <c r="HM66" i="63"/>
  <c r="HP80" i="63" s="1"/>
  <c r="GG67" i="63"/>
  <c r="GW67" i="63"/>
  <c r="HM67" i="63"/>
  <c r="HP79" i="63" s="1"/>
  <c r="GG68" i="63"/>
  <c r="GW68" i="63"/>
  <c r="HM68" i="63"/>
  <c r="HP78" i="63" s="1"/>
  <c r="GG69" i="63"/>
  <c r="GW69" i="63"/>
  <c r="HM69" i="63"/>
  <c r="HP77" i="63" s="1"/>
  <c r="GH120" i="63"/>
  <c r="GH64" i="63"/>
  <c r="GX64" i="63"/>
  <c r="HN64" i="63"/>
  <c r="GH65" i="63"/>
  <c r="GX65" i="63"/>
  <c r="HN65" i="63"/>
  <c r="GH66" i="63"/>
  <c r="GX66" i="63"/>
  <c r="HN66" i="63"/>
  <c r="GH68" i="63"/>
  <c r="GX68" i="63"/>
  <c r="HN68" i="63"/>
  <c r="GH69" i="63"/>
  <c r="GX69" i="63"/>
  <c r="HN69" i="63"/>
  <c r="GZ69" i="63"/>
  <c r="HS167" i="63"/>
  <c r="HR167" i="63"/>
  <c r="GU169" i="63"/>
  <c r="GT169" i="63"/>
  <c r="GR169" i="63"/>
  <c r="HM181" i="63" s="1"/>
  <c r="GE172" i="63"/>
  <c r="GI172" i="63"/>
  <c r="GH172" i="63"/>
  <c r="HL172" i="63"/>
  <c r="HK172" i="63"/>
  <c r="HO172" i="63"/>
  <c r="HN172" i="63"/>
  <c r="GA173" i="63"/>
  <c r="GE173" i="63"/>
  <c r="GD173" i="63"/>
  <c r="HK185" i="63" s="1"/>
  <c r="GC173" i="63"/>
  <c r="GQ173" i="63"/>
  <c r="GU173" i="63"/>
  <c r="GT173" i="63"/>
  <c r="GS173" i="63"/>
  <c r="HG173" i="63"/>
  <c r="HK173" i="63"/>
  <c r="HJ173" i="63"/>
  <c r="HI173" i="63"/>
  <c r="FZ174" i="63"/>
  <c r="FX174" i="63"/>
  <c r="GP174" i="63"/>
  <c r="GQ174" i="63"/>
  <c r="GO174" i="63"/>
  <c r="GN174" i="63"/>
  <c r="HF174" i="63"/>
  <c r="HO186" i="63" s="1"/>
  <c r="HG174" i="63"/>
  <c r="HE174" i="63"/>
  <c r="HD174" i="63"/>
  <c r="HV174" i="63"/>
  <c r="HW174" i="63"/>
  <c r="HU174" i="63"/>
  <c r="HT174" i="63"/>
  <c r="HQ186" i="63" s="1"/>
  <c r="FW116" i="63"/>
  <c r="HJ128" i="63" s="1"/>
  <c r="GM116" i="63"/>
  <c r="HC116" i="63"/>
  <c r="HS116" i="63"/>
  <c r="GE118" i="63"/>
  <c r="GU118" i="63"/>
  <c r="HK118" i="63"/>
  <c r="GA119" i="63"/>
  <c r="GQ119" i="63"/>
  <c r="HG119" i="63"/>
  <c r="HW119" i="63"/>
  <c r="GA123" i="63"/>
  <c r="FZ123" i="63"/>
  <c r="GQ123" i="63"/>
  <c r="GP123" i="63"/>
  <c r="HG123" i="63"/>
  <c r="HF123" i="63"/>
  <c r="HO135" i="63" s="1"/>
  <c r="HW123" i="63"/>
  <c r="HV123" i="63"/>
  <c r="GC121" i="63"/>
  <c r="GN124" i="63"/>
  <c r="HD124" i="63"/>
  <c r="HT124" i="63"/>
  <c r="HQ136" i="63" s="1"/>
  <c r="HJ122" i="63"/>
  <c r="GW168" i="63"/>
  <c r="FY116" i="63"/>
  <c r="GO116" i="63"/>
  <c r="HE116" i="63"/>
  <c r="HU116" i="63"/>
  <c r="GK117" i="63"/>
  <c r="HL129" i="63" s="1"/>
  <c r="HA117" i="63"/>
  <c r="HQ117" i="63"/>
  <c r="HM118" i="63"/>
  <c r="HP130" i="63" s="1"/>
  <c r="GH121" i="63"/>
  <c r="GH165" i="63"/>
  <c r="GX165" i="63"/>
  <c r="HN165" i="63"/>
  <c r="GD169" i="63"/>
  <c r="HK181" i="63" s="1"/>
  <c r="FZ116" i="63"/>
  <c r="GP116" i="63"/>
  <c r="HF116" i="63"/>
  <c r="HO128" i="63" s="1"/>
  <c r="HV116" i="63"/>
  <c r="GD119" i="63"/>
  <c r="HK131" i="63" s="1"/>
  <c r="GT119" i="63"/>
  <c r="HJ119" i="63"/>
  <c r="FZ120" i="63"/>
  <c r="FY120" i="63"/>
  <c r="GP120" i="63"/>
  <c r="GO120" i="63"/>
  <c r="HF120" i="63"/>
  <c r="HO132" i="63" s="1"/>
  <c r="HE120" i="63"/>
  <c r="HV120" i="63"/>
  <c r="HU120" i="63"/>
  <c r="GL121" i="63"/>
  <c r="GK121" i="63"/>
  <c r="HL133" i="63" s="1"/>
  <c r="HB121" i="63"/>
  <c r="HA121" i="63"/>
  <c r="HR121" i="63"/>
  <c r="HQ121" i="63"/>
  <c r="GH122" i="63"/>
  <c r="GG122" i="63"/>
  <c r="GX122" i="63"/>
  <c r="GW122" i="63"/>
  <c r="HN122" i="63"/>
  <c r="HM122" i="63"/>
  <c r="HP134" i="63" s="1"/>
  <c r="GC123" i="63"/>
  <c r="GS123" i="63"/>
  <c r="HI123" i="63"/>
  <c r="FZ124" i="63"/>
  <c r="GP124" i="63"/>
  <c r="HF124" i="63"/>
  <c r="HO136" i="63" s="1"/>
  <c r="HV124" i="63"/>
  <c r="GL125" i="63"/>
  <c r="GK125" i="63"/>
  <c r="HL137" i="63" s="1"/>
  <c r="HB125" i="63"/>
  <c r="HA125" i="63"/>
  <c r="HR125" i="63"/>
  <c r="HQ125" i="63"/>
  <c r="GI165" i="63"/>
  <c r="GY165" i="63"/>
  <c r="HN177" i="63" s="1"/>
  <c r="HO165" i="63"/>
  <c r="GK71" i="63"/>
  <c r="HL75" i="63" s="1"/>
  <c r="HA71" i="63"/>
  <c r="HQ71" i="63"/>
  <c r="GI118" i="63"/>
  <c r="GY118" i="63"/>
  <c r="HN130" i="63" s="1"/>
  <c r="HO118" i="63"/>
  <c r="GE119" i="63"/>
  <c r="GU119" i="63"/>
  <c r="HK119" i="63"/>
  <c r="GA120" i="63"/>
  <c r="GQ120" i="63"/>
  <c r="HG120" i="63"/>
  <c r="HW120" i="63"/>
  <c r="FW121" i="63"/>
  <c r="HJ133" i="63" s="1"/>
  <c r="GM121" i="63"/>
  <c r="HC121" i="63"/>
  <c r="HS121" i="63"/>
  <c r="GE123" i="63"/>
  <c r="GU123" i="63"/>
  <c r="HK123" i="63"/>
  <c r="GA124" i="63"/>
  <c r="GQ124" i="63"/>
  <c r="HG124" i="63"/>
  <c r="HW124" i="63"/>
  <c r="HJ123" i="63"/>
  <c r="GF66" i="63"/>
  <c r="GV66" i="63"/>
  <c r="HL66" i="63"/>
  <c r="GR68" i="63"/>
  <c r="HM78" i="63" s="1"/>
  <c r="HH68" i="63"/>
  <c r="GN117" i="63"/>
  <c r="HD117" i="63"/>
  <c r="HT117" i="63"/>
  <c r="HQ129" i="63" s="1"/>
  <c r="GJ118" i="63"/>
  <c r="GZ118" i="63"/>
  <c r="HP118" i="63"/>
  <c r="GF119" i="63"/>
  <c r="GV119" i="63"/>
  <c r="HL119" i="63"/>
  <c r="GG118" i="63"/>
  <c r="HI119" i="63"/>
  <c r="GD122" i="63"/>
  <c r="HK134" i="63" s="1"/>
  <c r="FY117" i="63"/>
  <c r="GO117" i="63"/>
  <c r="HE117" i="63"/>
  <c r="HU117" i="63"/>
  <c r="GK118" i="63"/>
  <c r="HL130" i="63" s="1"/>
  <c r="HA118" i="63"/>
  <c r="HQ118" i="63"/>
  <c r="GG119" i="63"/>
  <c r="GW119" i="63"/>
  <c r="HM119" i="63"/>
  <c r="HP131" i="63" s="1"/>
  <c r="FY121" i="63"/>
  <c r="GO121" i="63"/>
  <c r="HE121" i="63"/>
  <c r="HU121" i="63"/>
  <c r="GK122" i="63"/>
  <c r="HL134" i="63" s="1"/>
  <c r="HA122" i="63"/>
  <c r="HQ122" i="63"/>
  <c r="GC124" i="63"/>
  <c r="GS124" i="63"/>
  <c r="HI124" i="63"/>
  <c r="HE124" i="63"/>
  <c r="GT125" i="63"/>
  <c r="GB69" i="63"/>
  <c r="GR69" i="63"/>
  <c r="HM77" i="63" s="1"/>
  <c r="HH69" i="63"/>
  <c r="GD116" i="63"/>
  <c r="HK128" i="63" s="1"/>
  <c r="GT116" i="63"/>
  <c r="HJ116" i="63"/>
  <c r="FZ117" i="63"/>
  <c r="GP117" i="63"/>
  <c r="HF117" i="63"/>
  <c r="HO129" i="63" s="1"/>
  <c r="HV117" i="63"/>
  <c r="GL118" i="63"/>
  <c r="HB118" i="63"/>
  <c r="HR118" i="63"/>
  <c r="GD120" i="63"/>
  <c r="HK132" i="63" s="1"/>
  <c r="GT120" i="63"/>
  <c r="HJ120" i="63"/>
  <c r="FZ121" i="63"/>
  <c r="GP121" i="63"/>
  <c r="HF121" i="63"/>
  <c r="HO133" i="63" s="1"/>
  <c r="HV121" i="63"/>
  <c r="GH123" i="63"/>
  <c r="GX123" i="63"/>
  <c r="HN123" i="63"/>
  <c r="FZ125" i="63"/>
  <c r="GP125" i="63"/>
  <c r="HF125" i="63"/>
  <c r="HO137" i="63" s="1"/>
  <c r="HV125" i="63"/>
  <c r="GE116" i="63"/>
  <c r="GU116" i="63"/>
  <c r="HK116" i="63"/>
  <c r="GA117" i="63"/>
  <c r="GQ117" i="63"/>
  <c r="HG117" i="63"/>
  <c r="HW117" i="63"/>
  <c r="GI119" i="63"/>
  <c r="GY119" i="63"/>
  <c r="HN131" i="63" s="1"/>
  <c r="HO119" i="63"/>
  <c r="GE120" i="63"/>
  <c r="GU120" i="63"/>
  <c r="HK120" i="63"/>
  <c r="FW122" i="63"/>
  <c r="HJ134" i="63" s="1"/>
  <c r="GM122" i="63"/>
  <c r="HC122" i="63"/>
  <c r="HS122" i="63"/>
  <c r="GE124" i="63"/>
  <c r="GU124" i="63"/>
  <c r="HK124" i="63"/>
  <c r="GX121" i="63"/>
  <c r="GD123" i="63"/>
  <c r="HK135" i="63" s="1"/>
  <c r="GZ125" i="63"/>
  <c r="GX172" i="63"/>
  <c r="GF116" i="63"/>
  <c r="GV116" i="63"/>
  <c r="HL116" i="63"/>
  <c r="HD118" i="63"/>
  <c r="HT118" i="63"/>
  <c r="HQ130" i="63" s="1"/>
  <c r="GJ119" i="63"/>
  <c r="GZ119" i="63"/>
  <c r="HP119" i="63"/>
  <c r="GB121" i="63"/>
  <c r="GR121" i="63"/>
  <c r="HM133" i="63" s="1"/>
  <c r="HH121" i="63"/>
  <c r="GJ123" i="63"/>
  <c r="GZ123" i="63"/>
  <c r="HP123" i="63"/>
  <c r="GB125" i="63"/>
  <c r="GR125" i="63"/>
  <c r="HM137" i="63" s="1"/>
  <c r="HH125" i="63"/>
  <c r="GC119" i="63"/>
  <c r="FY165" i="63"/>
  <c r="GO165" i="63"/>
  <c r="HE165" i="63"/>
  <c r="HU165" i="63"/>
  <c r="GY172" i="63"/>
  <c r="HN184" i="63" s="1"/>
  <c r="FY118" i="63"/>
  <c r="GO118" i="63"/>
  <c r="HE118" i="63"/>
  <c r="HU118" i="63"/>
  <c r="GG120" i="63"/>
  <c r="GW120" i="63"/>
  <c r="HM120" i="63"/>
  <c r="HP132" i="63" s="1"/>
  <c r="FY122" i="63"/>
  <c r="GO122" i="63"/>
  <c r="HE122" i="63"/>
  <c r="HU122" i="63"/>
  <c r="GG124" i="63"/>
  <c r="GW124" i="63"/>
  <c r="HM124" i="63"/>
  <c r="HP136" i="63" s="1"/>
  <c r="GC125" i="63"/>
  <c r="GS125" i="63"/>
  <c r="HI125" i="63"/>
  <c r="FY124" i="63"/>
  <c r="HE125" i="63"/>
  <c r="FZ165" i="63"/>
  <c r="GP165" i="63"/>
  <c r="HF165" i="63"/>
  <c r="HO177" i="63" s="1"/>
  <c r="GV166" i="63"/>
  <c r="FY174" i="63"/>
  <c r="GD117" i="63"/>
  <c r="HK129" i="63" s="1"/>
  <c r="GT117" i="63"/>
  <c r="HJ117" i="63"/>
  <c r="GL119" i="63"/>
  <c r="HB119" i="63"/>
  <c r="HR119" i="63"/>
  <c r="GD121" i="63"/>
  <c r="HK133" i="63" s="1"/>
  <c r="GT121" i="63"/>
  <c r="HJ121" i="63"/>
  <c r="GL123" i="63"/>
  <c r="HB123" i="63"/>
  <c r="HR123" i="63"/>
  <c r="GH124" i="63"/>
  <c r="GX124" i="63"/>
  <c r="HN124" i="63"/>
  <c r="GT122" i="63"/>
  <c r="HG125" i="63"/>
  <c r="GA174" i="63"/>
  <c r="GI116" i="63"/>
  <c r="GY116" i="63"/>
  <c r="HN128" i="63" s="1"/>
  <c r="HO116" i="63"/>
  <c r="GA118" i="63"/>
  <c r="GQ118" i="63"/>
  <c r="HG118" i="63"/>
  <c r="HW118" i="63"/>
  <c r="GI120" i="63"/>
  <c r="GY120" i="63"/>
  <c r="HN132" i="63" s="1"/>
  <c r="HO120" i="63"/>
  <c r="GA122" i="63"/>
  <c r="GQ122" i="63"/>
  <c r="HG122" i="63"/>
  <c r="HW122" i="63"/>
  <c r="FW123" i="63"/>
  <c r="HJ135" i="63" s="1"/>
  <c r="GM123" i="63"/>
  <c r="HC123" i="63"/>
  <c r="HS123" i="63"/>
  <c r="GW118" i="63"/>
  <c r="HU124" i="63"/>
  <c r="HJ125" i="63"/>
  <c r="GB169" i="63"/>
  <c r="GA167" i="63"/>
  <c r="GF117" i="63"/>
  <c r="GV117" i="63"/>
  <c r="HL117" i="63"/>
  <c r="FX119" i="63"/>
  <c r="GN119" i="63"/>
  <c r="HD119" i="63"/>
  <c r="HT119" i="63"/>
  <c r="HQ131" i="63" s="1"/>
  <c r="GF121" i="63"/>
  <c r="GV121" i="63"/>
  <c r="HL121" i="63"/>
  <c r="GB122" i="63"/>
  <c r="GR122" i="63"/>
  <c r="HM134" i="63" s="1"/>
  <c r="HH122" i="63"/>
  <c r="GF125" i="63"/>
  <c r="GV125" i="63"/>
  <c r="HL125" i="63"/>
  <c r="GG168" i="63"/>
  <c r="HM168" i="63"/>
  <c r="HP180" i="63" s="1"/>
  <c r="FY170" i="63"/>
  <c r="GO170" i="63"/>
  <c r="HE170" i="63"/>
  <c r="GB167" i="63"/>
  <c r="GG165" i="63"/>
  <c r="GW165" i="63"/>
  <c r="HM165" i="63"/>
  <c r="HP177" i="63" s="1"/>
  <c r="GK168" i="63"/>
  <c r="HL180" i="63" s="1"/>
  <c r="HA168" i="63"/>
  <c r="HQ168" i="63"/>
  <c r="FY171" i="63"/>
  <c r="GO171" i="63"/>
  <c r="HE171" i="63"/>
  <c r="HU171" i="63"/>
  <c r="GJ172" i="63"/>
  <c r="GZ172" i="63"/>
  <c r="HP172" i="63"/>
  <c r="GG173" i="63"/>
  <c r="GW173" i="63"/>
  <c r="HM173" i="63"/>
  <c r="HP185" i="63" s="1"/>
  <c r="GC174" i="63"/>
  <c r="GB174" i="63"/>
  <c r="GS174" i="63"/>
  <c r="GR174" i="63"/>
  <c r="HM186" i="63" s="1"/>
  <c r="HI174" i="63"/>
  <c r="HH174" i="63"/>
  <c r="FX171" i="63"/>
  <c r="HA172" i="63"/>
  <c r="FZ167" i="63"/>
  <c r="GP167" i="63"/>
  <c r="HF167" i="63"/>
  <c r="HO179" i="63" s="1"/>
  <c r="HV167" i="63"/>
  <c r="HJ170" i="63"/>
  <c r="GL172" i="63"/>
  <c r="HB172" i="63"/>
  <c r="HR172" i="63"/>
  <c r="GH173" i="63"/>
  <c r="GX173" i="63"/>
  <c r="HN173" i="63"/>
  <c r="GD174" i="63"/>
  <c r="HK186" i="63" s="1"/>
  <c r="GT174" i="63"/>
  <c r="HJ174" i="63"/>
  <c r="FU218" i="63"/>
  <c r="GE166" i="63"/>
  <c r="GU166" i="63"/>
  <c r="HK166" i="63"/>
  <c r="GA171" i="63"/>
  <c r="GQ171" i="63"/>
  <c r="HG171" i="63"/>
  <c r="HW171" i="63"/>
  <c r="FW172" i="63"/>
  <c r="HJ184" i="63" s="1"/>
  <c r="GM172" i="63"/>
  <c r="HC172" i="63"/>
  <c r="HS172" i="63"/>
  <c r="GI173" i="63"/>
  <c r="GY173" i="63"/>
  <c r="HN185" i="63" s="1"/>
  <c r="HO173" i="63"/>
  <c r="GE174" i="63"/>
  <c r="GU174" i="63"/>
  <c r="HK174" i="63"/>
  <c r="GJ165" i="63"/>
  <c r="GZ165" i="63"/>
  <c r="HP165" i="63"/>
  <c r="GF170" i="63"/>
  <c r="GV170" i="63"/>
  <c r="HL170" i="63"/>
  <c r="GB171" i="63"/>
  <c r="GR171" i="63"/>
  <c r="HM183" i="63" s="1"/>
  <c r="HH171" i="63"/>
  <c r="FX172" i="63"/>
  <c r="GN172" i="63"/>
  <c r="HD172" i="63"/>
  <c r="HT172" i="63"/>
  <c r="HQ184" i="63" s="1"/>
  <c r="GJ173" i="63"/>
  <c r="GZ173" i="63"/>
  <c r="HP173" i="63"/>
  <c r="GF174" i="63"/>
  <c r="GV174" i="63"/>
  <c r="HL174" i="63"/>
  <c r="GN171" i="63"/>
  <c r="HQ172" i="63"/>
  <c r="GD170" i="63"/>
  <c r="HK182" i="63" s="1"/>
  <c r="GP171" i="63"/>
  <c r="T240" i="63"/>
  <c r="T217" i="63"/>
  <c r="AJ240" i="63"/>
  <c r="AJ217" i="63"/>
  <c r="AZ240" i="63"/>
  <c r="AZ217" i="63"/>
  <c r="BP240" i="63"/>
  <c r="BP217" i="63"/>
  <c r="CF240" i="63"/>
  <c r="CF217" i="63"/>
  <c r="CV240" i="63"/>
  <c r="CV217" i="63"/>
  <c r="DL240" i="63"/>
  <c r="DL217" i="63"/>
  <c r="EB240" i="63"/>
  <c r="EB217" i="63"/>
  <c r="ER240" i="63"/>
  <c r="ER217" i="63"/>
  <c r="FH240" i="63"/>
  <c r="FH217" i="63"/>
  <c r="FX240" i="63"/>
  <c r="FX217" i="63"/>
  <c r="GN240" i="63"/>
  <c r="GN217" i="63"/>
  <c r="HD240" i="63"/>
  <c r="HD217" i="63"/>
  <c r="HT240" i="63"/>
  <c r="HQ252" i="63" s="1"/>
  <c r="HT217" i="63"/>
  <c r="HZ229" i="63" s="1"/>
  <c r="Q241" i="63"/>
  <c r="Q218" i="63"/>
  <c r="AG241" i="63"/>
  <c r="AG218" i="63"/>
  <c r="AW241" i="63"/>
  <c r="AW218" i="63"/>
  <c r="BM241" i="63"/>
  <c r="BM218" i="63"/>
  <c r="CC241" i="63"/>
  <c r="CC218" i="63"/>
  <c r="CS241" i="63"/>
  <c r="CS218" i="63"/>
  <c r="DI241" i="63"/>
  <c r="DI218" i="63"/>
  <c r="DY241" i="63"/>
  <c r="DY218" i="63"/>
  <c r="EO241" i="63"/>
  <c r="EO218" i="63"/>
  <c r="FE241" i="63"/>
  <c r="FE218" i="63"/>
  <c r="GK241" i="63"/>
  <c r="HL253" i="63" s="1"/>
  <c r="GK218" i="63"/>
  <c r="HU230" i="63" s="1"/>
  <c r="HA241" i="63"/>
  <c r="HA218" i="63"/>
  <c r="HQ241" i="63"/>
  <c r="HQ218" i="63"/>
  <c r="N242" i="63"/>
  <c r="N219" i="63"/>
  <c r="AD242" i="63"/>
  <c r="AD219" i="63"/>
  <c r="AT242" i="63"/>
  <c r="AT219" i="63"/>
  <c r="BJ242" i="63"/>
  <c r="BJ219" i="63"/>
  <c r="BZ242" i="63"/>
  <c r="BZ219" i="63"/>
  <c r="CP242" i="63"/>
  <c r="CP219" i="63"/>
  <c r="DF242" i="63"/>
  <c r="DF219" i="63"/>
  <c r="DV242" i="63"/>
  <c r="DV219" i="63"/>
  <c r="EL242" i="63"/>
  <c r="EL219" i="63"/>
  <c r="FB242" i="63"/>
  <c r="FB219" i="63"/>
  <c r="FR242" i="63"/>
  <c r="FR219" i="63"/>
  <c r="GH242" i="63"/>
  <c r="GH219" i="63"/>
  <c r="GX242" i="63"/>
  <c r="GX219" i="63"/>
  <c r="HN242" i="63"/>
  <c r="HN219" i="63"/>
  <c r="K243" i="63"/>
  <c r="K220" i="63"/>
  <c r="AA243" i="63"/>
  <c r="AA220" i="63"/>
  <c r="AQ243" i="63"/>
  <c r="AQ220" i="63"/>
  <c r="BW243" i="63"/>
  <c r="BW220" i="63"/>
  <c r="CM243" i="63"/>
  <c r="CM220" i="63"/>
  <c r="DC243" i="63"/>
  <c r="DC220" i="63"/>
  <c r="DS243" i="63"/>
  <c r="DS220" i="63"/>
  <c r="EI243" i="63"/>
  <c r="EI220" i="63"/>
  <c r="FO243" i="63"/>
  <c r="FO220" i="63"/>
  <c r="GE243" i="63"/>
  <c r="GE220" i="63"/>
  <c r="GU243" i="63"/>
  <c r="GU220" i="63"/>
  <c r="HK243" i="63"/>
  <c r="HK220" i="63"/>
  <c r="IA243" i="63"/>
  <c r="HR255" i="63" s="1"/>
  <c r="IA220" i="63"/>
  <c r="IA232" i="63" s="1"/>
  <c r="X244" i="63"/>
  <c r="X221" i="63"/>
  <c r="AN244" i="63"/>
  <c r="AN221" i="63"/>
  <c r="BD244" i="63"/>
  <c r="BD221" i="63"/>
  <c r="BT244" i="63"/>
  <c r="BT221" i="63"/>
  <c r="CJ244" i="63"/>
  <c r="CJ221" i="63"/>
  <c r="CZ244" i="63"/>
  <c r="CZ221" i="63"/>
  <c r="DP244" i="63"/>
  <c r="DP221" i="63"/>
  <c r="EF244" i="63"/>
  <c r="EF221" i="63"/>
  <c r="EV244" i="63"/>
  <c r="EV221" i="63"/>
  <c r="FL244" i="63"/>
  <c r="FL221" i="63"/>
  <c r="GB244" i="63"/>
  <c r="GB221" i="63"/>
  <c r="GR244" i="63"/>
  <c r="HM256" i="63" s="1"/>
  <c r="GR221" i="63"/>
  <c r="HV233" i="63" s="1"/>
  <c r="HH244" i="63"/>
  <c r="HH221" i="63"/>
  <c r="HX244" i="63"/>
  <c r="HX221" i="63"/>
  <c r="U245" i="63"/>
  <c r="U222" i="63"/>
  <c r="AK245" i="63"/>
  <c r="AK222" i="63"/>
  <c r="BA245" i="63"/>
  <c r="BA222" i="63"/>
  <c r="BQ245" i="63"/>
  <c r="BQ222" i="63"/>
  <c r="CG245" i="63"/>
  <c r="CG222" i="63"/>
  <c r="CW245" i="63"/>
  <c r="CW222" i="63"/>
  <c r="DM245" i="63"/>
  <c r="DM222" i="63"/>
  <c r="EC245" i="63"/>
  <c r="EC222" i="63"/>
  <c r="ES245" i="63"/>
  <c r="ES222" i="63"/>
  <c r="FI245" i="63"/>
  <c r="FI222" i="63"/>
  <c r="FY245" i="63"/>
  <c r="FY222" i="63"/>
  <c r="GO245" i="63"/>
  <c r="GO222" i="63"/>
  <c r="HE245" i="63"/>
  <c r="HE222" i="63"/>
  <c r="HU245" i="63"/>
  <c r="HU222" i="63"/>
  <c r="R246" i="63"/>
  <c r="R223" i="63"/>
  <c r="AH246" i="63"/>
  <c r="AH223" i="63"/>
  <c r="AX246" i="63"/>
  <c r="AX223" i="63"/>
  <c r="BN246" i="63"/>
  <c r="BN223" i="63"/>
  <c r="CD246" i="63"/>
  <c r="CD223" i="63"/>
  <c r="CT246" i="63"/>
  <c r="CT223" i="63"/>
  <c r="DJ246" i="63"/>
  <c r="DJ223" i="63"/>
  <c r="DZ246" i="63"/>
  <c r="DZ223" i="63"/>
  <c r="EP246" i="63"/>
  <c r="EP223" i="63"/>
  <c r="FF246" i="63"/>
  <c r="FF223" i="63"/>
  <c r="FV246" i="63"/>
  <c r="FV223" i="63"/>
  <c r="GL246" i="63"/>
  <c r="GL223" i="63"/>
  <c r="HR246" i="63"/>
  <c r="HR223" i="63"/>
  <c r="O247" i="63"/>
  <c r="O224" i="63"/>
  <c r="AE247" i="63"/>
  <c r="AE224" i="63"/>
  <c r="AU247" i="63"/>
  <c r="AU224" i="63"/>
  <c r="BK247" i="63"/>
  <c r="BK224" i="63"/>
  <c r="CA247" i="63"/>
  <c r="CA224" i="63"/>
  <c r="CQ247" i="63"/>
  <c r="CQ224" i="63"/>
  <c r="DG247" i="63"/>
  <c r="DG224" i="63"/>
  <c r="DW247" i="63"/>
  <c r="DW224" i="63"/>
  <c r="EM247" i="63"/>
  <c r="EM224" i="63"/>
  <c r="FC247" i="63"/>
  <c r="FC224" i="63"/>
  <c r="FS247" i="63"/>
  <c r="FS224" i="63"/>
  <c r="GI247" i="63"/>
  <c r="GI224" i="63"/>
  <c r="GY247" i="63"/>
  <c r="HN259" i="63" s="1"/>
  <c r="GY224" i="63"/>
  <c r="HW236" i="63" s="1"/>
  <c r="HO247" i="63"/>
  <c r="HO224" i="63"/>
  <c r="L248" i="63"/>
  <c r="L225" i="63"/>
  <c r="AB248" i="63"/>
  <c r="AB225" i="63"/>
  <c r="AR248" i="63"/>
  <c r="AR225" i="63"/>
  <c r="BH248" i="63"/>
  <c r="BH225" i="63"/>
  <c r="BX248" i="63"/>
  <c r="BX225" i="63"/>
  <c r="CN248" i="63"/>
  <c r="CN225" i="63"/>
  <c r="DD248" i="63"/>
  <c r="DD225" i="63"/>
  <c r="DT248" i="63"/>
  <c r="DT225" i="63"/>
  <c r="EJ248" i="63"/>
  <c r="EJ225" i="63"/>
  <c r="EZ248" i="63"/>
  <c r="EZ225" i="63"/>
  <c r="FP248" i="63"/>
  <c r="FP225" i="63"/>
  <c r="GF248" i="63"/>
  <c r="GF225" i="63"/>
  <c r="FZ168" i="63"/>
  <c r="GP168" i="63"/>
  <c r="HF168" i="63"/>
  <c r="HO180" i="63" s="1"/>
  <c r="HV168" i="63"/>
  <c r="GL169" i="63"/>
  <c r="HB169" i="63"/>
  <c r="HR169" i="63"/>
  <c r="GH170" i="63"/>
  <c r="GX170" i="63"/>
  <c r="HN170" i="63"/>
  <c r="GD171" i="63"/>
  <c r="HK183" i="63" s="1"/>
  <c r="GT171" i="63"/>
  <c r="HJ171" i="63"/>
  <c r="FZ172" i="63"/>
  <c r="GP172" i="63"/>
  <c r="HF172" i="63"/>
  <c r="HO184" i="63" s="1"/>
  <c r="HV172" i="63"/>
  <c r="GL173" i="63"/>
  <c r="HB173" i="63"/>
  <c r="HR173" i="63"/>
  <c r="GH174" i="63"/>
  <c r="GX174" i="63"/>
  <c r="HN174" i="63"/>
  <c r="AK240" i="63"/>
  <c r="AK217" i="63"/>
  <c r="BA240" i="63"/>
  <c r="BA217" i="63"/>
  <c r="BQ240" i="63"/>
  <c r="BQ217" i="63"/>
  <c r="CG240" i="63"/>
  <c r="CG217" i="63"/>
  <c r="CW240" i="63"/>
  <c r="CW217" i="63"/>
  <c r="DM240" i="63"/>
  <c r="DM217" i="63"/>
  <c r="EC240" i="63"/>
  <c r="EC217" i="63"/>
  <c r="ES240" i="63"/>
  <c r="ES217" i="63"/>
  <c r="FI240" i="63"/>
  <c r="FI217" i="63"/>
  <c r="FY240" i="63"/>
  <c r="FY217" i="63"/>
  <c r="GO240" i="63"/>
  <c r="GO217" i="63"/>
  <c r="HE240" i="63"/>
  <c r="HE217" i="63"/>
  <c r="HU240" i="63"/>
  <c r="HU217" i="63"/>
  <c r="R241" i="63"/>
  <c r="R218" i="63"/>
  <c r="AH241" i="63"/>
  <c r="AH218" i="63"/>
  <c r="AX241" i="63"/>
  <c r="AX218" i="63"/>
  <c r="CD241" i="63"/>
  <c r="CD218" i="63"/>
  <c r="CT241" i="63"/>
  <c r="CT218" i="63"/>
  <c r="DJ241" i="63"/>
  <c r="DJ218" i="63"/>
  <c r="DZ241" i="63"/>
  <c r="DZ218" i="63"/>
  <c r="EP241" i="63"/>
  <c r="EP218" i="63"/>
  <c r="FF241" i="63"/>
  <c r="FF218" i="63"/>
  <c r="FV241" i="63"/>
  <c r="FV218" i="63"/>
  <c r="GL241" i="63"/>
  <c r="GL218" i="63"/>
  <c r="HB241" i="63"/>
  <c r="HB218" i="63"/>
  <c r="HR241" i="63"/>
  <c r="HR218" i="63"/>
  <c r="O242" i="63"/>
  <c r="O219" i="63"/>
  <c r="AE242" i="63"/>
  <c r="AE219" i="63"/>
  <c r="AU242" i="63"/>
  <c r="AU219" i="63"/>
  <c r="BK242" i="63"/>
  <c r="BK219" i="63"/>
  <c r="CA242" i="63"/>
  <c r="CA219" i="63"/>
  <c r="CQ242" i="63"/>
  <c r="CQ219" i="63"/>
  <c r="DG242" i="63"/>
  <c r="DG219" i="63"/>
  <c r="DW242" i="63"/>
  <c r="DW219" i="63"/>
  <c r="EM242" i="63"/>
  <c r="EM219" i="63"/>
  <c r="FC242" i="63"/>
  <c r="FC219" i="63"/>
  <c r="FS242" i="63"/>
  <c r="FS219" i="63"/>
  <c r="GI242" i="63"/>
  <c r="GI219" i="63"/>
  <c r="GY242" i="63"/>
  <c r="HN254" i="63" s="1"/>
  <c r="GY219" i="63"/>
  <c r="HW231" i="63" s="1"/>
  <c r="HO242" i="63"/>
  <c r="HO219" i="63"/>
  <c r="L243" i="63"/>
  <c r="L220" i="63"/>
  <c r="AB243" i="63"/>
  <c r="AB220" i="63"/>
  <c r="AR243" i="63"/>
  <c r="AR220" i="63"/>
  <c r="BH243" i="63"/>
  <c r="BH220" i="63"/>
  <c r="BX243" i="63"/>
  <c r="BX220" i="63"/>
  <c r="CN243" i="63"/>
  <c r="CN220" i="63"/>
  <c r="DD243" i="63"/>
  <c r="DD220" i="63"/>
  <c r="DT243" i="63"/>
  <c r="DT220" i="63"/>
  <c r="EJ243" i="63"/>
  <c r="EJ220" i="63"/>
  <c r="EZ243" i="63"/>
  <c r="EZ220" i="63"/>
  <c r="FP243" i="63"/>
  <c r="FP220" i="63"/>
  <c r="GF243" i="63"/>
  <c r="GF220" i="63"/>
  <c r="GV243" i="63"/>
  <c r="GV220" i="63"/>
  <c r="HL243" i="63"/>
  <c r="HL220" i="63"/>
  <c r="I244" i="63"/>
  <c r="I221" i="63"/>
  <c r="Y244" i="63"/>
  <c r="Y221" i="63"/>
  <c r="GU167" i="63"/>
  <c r="HK167" i="63"/>
  <c r="GA168" i="63"/>
  <c r="GQ168" i="63"/>
  <c r="HG168" i="63"/>
  <c r="HW168" i="63"/>
  <c r="FW169" i="63"/>
  <c r="HJ181" i="63" s="1"/>
  <c r="GM169" i="63"/>
  <c r="HC169" i="63"/>
  <c r="HS169" i="63"/>
  <c r="GI170" i="63"/>
  <c r="GY170" i="63"/>
  <c r="HN182" i="63" s="1"/>
  <c r="HO170" i="63"/>
  <c r="GE171" i="63"/>
  <c r="GU171" i="63"/>
  <c r="HK171" i="63"/>
  <c r="GA172" i="63"/>
  <c r="GQ172" i="63"/>
  <c r="HG172" i="63"/>
  <c r="HW172" i="63"/>
  <c r="FW173" i="63"/>
  <c r="HJ185" i="63" s="1"/>
  <c r="GM173" i="63"/>
  <c r="HC173" i="63"/>
  <c r="HS173" i="63"/>
  <c r="GI174" i="63"/>
  <c r="GY174" i="63"/>
  <c r="HN186" i="63" s="1"/>
  <c r="HO174" i="63"/>
  <c r="HD171" i="63"/>
  <c r="GF173" i="63"/>
  <c r="FU219" i="63"/>
  <c r="W240" i="63"/>
  <c r="W217" i="63"/>
  <c r="AM240" i="63"/>
  <c r="AM217" i="63"/>
  <c r="BC240" i="63"/>
  <c r="BC217" i="63"/>
  <c r="BS240" i="63"/>
  <c r="BS217" i="63"/>
  <c r="CI240" i="63"/>
  <c r="CI217" i="63"/>
  <c r="CY240" i="63"/>
  <c r="CY217" i="63"/>
  <c r="DO240" i="63"/>
  <c r="DO217" i="63"/>
  <c r="EE240" i="63"/>
  <c r="EE217" i="63"/>
  <c r="EU240" i="63"/>
  <c r="EU217" i="63"/>
  <c r="FK240" i="63"/>
  <c r="FK217" i="63"/>
  <c r="GA240" i="63"/>
  <c r="GA217" i="63"/>
  <c r="GQ240" i="63"/>
  <c r="GQ217" i="63"/>
  <c r="HG240" i="63"/>
  <c r="HG217" i="63"/>
  <c r="HW240" i="63"/>
  <c r="HW217" i="63"/>
  <c r="T241" i="63"/>
  <c r="T218" i="63"/>
  <c r="AJ241" i="63"/>
  <c r="AJ218" i="63"/>
  <c r="AZ241" i="63"/>
  <c r="AZ218" i="63"/>
  <c r="BP241" i="63"/>
  <c r="BP218" i="63"/>
  <c r="CV241" i="63"/>
  <c r="CV218" i="63"/>
  <c r="DL241" i="63"/>
  <c r="DL218" i="63"/>
  <c r="EB241" i="63"/>
  <c r="EB218" i="63"/>
  <c r="ER241" i="63"/>
  <c r="ER218" i="63"/>
  <c r="FH241" i="63"/>
  <c r="FH218" i="63"/>
  <c r="FX241" i="63"/>
  <c r="FX218" i="63"/>
  <c r="GN241" i="63"/>
  <c r="GN218" i="63"/>
  <c r="HD241" i="63"/>
  <c r="HD218" i="63"/>
  <c r="HT241" i="63"/>
  <c r="HQ253" i="63" s="1"/>
  <c r="HT218" i="63"/>
  <c r="HZ230" i="63" s="1"/>
  <c r="Q242" i="63"/>
  <c r="Q219" i="63"/>
  <c r="AG242" i="63"/>
  <c r="AG219" i="63"/>
  <c r="AW242" i="63"/>
  <c r="AW219" i="63"/>
  <c r="BM242" i="63"/>
  <c r="BM219" i="63"/>
  <c r="CC242" i="63"/>
  <c r="CC219" i="63"/>
  <c r="CS242" i="63"/>
  <c r="CS219" i="63"/>
  <c r="DI242" i="63"/>
  <c r="DI219" i="63"/>
  <c r="DY242" i="63"/>
  <c r="DY219" i="63"/>
  <c r="EO242" i="63"/>
  <c r="EO219" i="63"/>
  <c r="FE242" i="63"/>
  <c r="FE219" i="63"/>
  <c r="GK242" i="63"/>
  <c r="HL254" i="63" s="1"/>
  <c r="GK219" i="63"/>
  <c r="HU231" i="63" s="1"/>
  <c r="HA242" i="63"/>
  <c r="HA219" i="63"/>
  <c r="HQ242" i="63"/>
  <c r="HQ219" i="63"/>
  <c r="N243" i="63"/>
  <c r="N220" i="63"/>
  <c r="AD243" i="63"/>
  <c r="AD220" i="63"/>
  <c r="AT243" i="63"/>
  <c r="AT220" i="63"/>
  <c r="BJ243" i="63"/>
  <c r="BJ220" i="63"/>
  <c r="BZ243" i="63"/>
  <c r="BZ220" i="63"/>
  <c r="CP243" i="63"/>
  <c r="CP220" i="63"/>
  <c r="DF243" i="63"/>
  <c r="DF220" i="63"/>
  <c r="DV243" i="63"/>
  <c r="DV220" i="63"/>
  <c r="EL243" i="63"/>
  <c r="EL220" i="63"/>
  <c r="FB243" i="63"/>
  <c r="FB220" i="63"/>
  <c r="FR243" i="63"/>
  <c r="FR220" i="63"/>
  <c r="GH243" i="63"/>
  <c r="GH220" i="63"/>
  <c r="GX243" i="63"/>
  <c r="GX220" i="63"/>
  <c r="HN243" i="63"/>
  <c r="HN220" i="63"/>
  <c r="K244" i="63"/>
  <c r="K221" i="63"/>
  <c r="AA244" i="63"/>
  <c r="AA221" i="63"/>
  <c r="AQ244" i="63"/>
  <c r="AQ221" i="63"/>
  <c r="BG244" i="63"/>
  <c r="BG221" i="63"/>
  <c r="BW244" i="63"/>
  <c r="BW221" i="63"/>
  <c r="CM244" i="63"/>
  <c r="CM221" i="63"/>
  <c r="DC244" i="63"/>
  <c r="DC221" i="63"/>
  <c r="DS244" i="63"/>
  <c r="DS221" i="63"/>
  <c r="EI244" i="63"/>
  <c r="EI221" i="63"/>
  <c r="EY244" i="63"/>
  <c r="EY221" i="63"/>
  <c r="FO244" i="63"/>
  <c r="FO221" i="63"/>
  <c r="GE244" i="63"/>
  <c r="GE221" i="63"/>
  <c r="GU244" i="63"/>
  <c r="GU221" i="63"/>
  <c r="HK244" i="63"/>
  <c r="HK221" i="63"/>
  <c r="IA244" i="63"/>
  <c r="HR256" i="63" s="1"/>
  <c r="IA221" i="63"/>
  <c r="IA233" i="63" s="1"/>
  <c r="X245" i="63"/>
  <c r="X222" i="63"/>
  <c r="AN245" i="63"/>
  <c r="AN222" i="63"/>
  <c r="BD245" i="63"/>
  <c r="BD222" i="63"/>
  <c r="BT245" i="63"/>
  <c r="BT222" i="63"/>
  <c r="CJ245" i="63"/>
  <c r="CJ222" i="63"/>
  <c r="CZ245" i="63"/>
  <c r="CZ222" i="63"/>
  <c r="DP245" i="63"/>
  <c r="DP222" i="63"/>
  <c r="EF245" i="63"/>
  <c r="EF222" i="63"/>
  <c r="EV245" i="63"/>
  <c r="EV222" i="63"/>
  <c r="FL245" i="63"/>
  <c r="FL222" i="63"/>
  <c r="GB245" i="63"/>
  <c r="GB222" i="63"/>
  <c r="GR245" i="63"/>
  <c r="HM257" i="63" s="1"/>
  <c r="GR222" i="63"/>
  <c r="HV234" i="63" s="1"/>
  <c r="HH245" i="63"/>
  <c r="HH222" i="63"/>
  <c r="HX245" i="63"/>
  <c r="HX222" i="63"/>
  <c r="U246" i="63"/>
  <c r="U223" i="63"/>
  <c r="AK246" i="63"/>
  <c r="AK223" i="63"/>
  <c r="BA246" i="63"/>
  <c r="BA223" i="63"/>
  <c r="BQ246" i="63"/>
  <c r="BQ223" i="63"/>
  <c r="CG246" i="63"/>
  <c r="CG223" i="63"/>
  <c r="CW246" i="63"/>
  <c r="CW223" i="63"/>
  <c r="DM246" i="63"/>
  <c r="DM223" i="63"/>
  <c r="EC246" i="63"/>
  <c r="EC223" i="63"/>
  <c r="ES246" i="63"/>
  <c r="ES223" i="63"/>
  <c r="FI246" i="63"/>
  <c r="FI223" i="63"/>
  <c r="FY246" i="63"/>
  <c r="FY223" i="63"/>
  <c r="GO246" i="63"/>
  <c r="GO223" i="63"/>
  <c r="HE246" i="63"/>
  <c r="HE223" i="63"/>
  <c r="HU246" i="63"/>
  <c r="HU223" i="63"/>
  <c r="R247" i="63"/>
  <c r="R224" i="63"/>
  <c r="AH247" i="63"/>
  <c r="AH224" i="63"/>
  <c r="AX247" i="63"/>
  <c r="AX224" i="63"/>
  <c r="BN247" i="63"/>
  <c r="BN224" i="63"/>
  <c r="CD247" i="63"/>
  <c r="CD224" i="63"/>
  <c r="CT247" i="63"/>
  <c r="CT224" i="63"/>
  <c r="DJ247" i="63"/>
  <c r="DJ224" i="63"/>
  <c r="DZ247" i="63"/>
  <c r="DZ224" i="63"/>
  <c r="EP247" i="63"/>
  <c r="EP224" i="63"/>
  <c r="FF247" i="63"/>
  <c r="FF224" i="63"/>
  <c r="FV247" i="63"/>
  <c r="FV224" i="63"/>
  <c r="GL247" i="63"/>
  <c r="GL224" i="63"/>
  <c r="HB247" i="63"/>
  <c r="HB224" i="63"/>
  <c r="HR247" i="63"/>
  <c r="HR224" i="63"/>
  <c r="O248" i="63"/>
  <c r="O225" i="63"/>
  <c r="AE248" i="63"/>
  <c r="AE225" i="63"/>
  <c r="AU248" i="63"/>
  <c r="AU225" i="63"/>
  <c r="BK248" i="63"/>
  <c r="BK225" i="63"/>
  <c r="CA248" i="63"/>
  <c r="CA225" i="63"/>
  <c r="CQ248" i="63"/>
  <c r="CQ225" i="63"/>
  <c r="DG248" i="63"/>
  <c r="DG225" i="63"/>
  <c r="U217" i="63"/>
  <c r="HB223" i="63"/>
  <c r="GK166" i="63"/>
  <c r="HL178" i="63" s="1"/>
  <c r="HA166" i="63"/>
  <c r="HQ166" i="63"/>
  <c r="GG167" i="63"/>
  <c r="GW167" i="63"/>
  <c r="HM167" i="63"/>
  <c r="HP179" i="63" s="1"/>
  <c r="GC168" i="63"/>
  <c r="GS168" i="63"/>
  <c r="HI168" i="63"/>
  <c r="FY169" i="63"/>
  <c r="GO169" i="63"/>
  <c r="HE169" i="63"/>
  <c r="HU169" i="63"/>
  <c r="GK170" i="63"/>
  <c r="HL182" i="63" s="1"/>
  <c r="HA170" i="63"/>
  <c r="HQ170" i="63"/>
  <c r="GG171" i="63"/>
  <c r="GW171" i="63"/>
  <c r="HM171" i="63"/>
  <c r="HP183" i="63" s="1"/>
  <c r="GC172" i="63"/>
  <c r="GS172" i="63"/>
  <c r="HI172" i="63"/>
  <c r="FY173" i="63"/>
  <c r="GO173" i="63"/>
  <c r="HE173" i="63"/>
  <c r="HU173" i="63"/>
  <c r="GK174" i="63"/>
  <c r="HL186" i="63" s="1"/>
  <c r="HA174" i="63"/>
  <c r="HQ174" i="63"/>
  <c r="HV165" i="63"/>
  <c r="GL166" i="63"/>
  <c r="HB166" i="63"/>
  <c r="HR166" i="63"/>
  <c r="GH167" i="63"/>
  <c r="GX167" i="63"/>
  <c r="HN167" i="63"/>
  <c r="GD168" i="63"/>
  <c r="HK180" i="63" s="1"/>
  <c r="GT168" i="63"/>
  <c r="HJ168" i="63"/>
  <c r="FZ169" i="63"/>
  <c r="GP169" i="63"/>
  <c r="HF169" i="63"/>
  <c r="HO181" i="63" s="1"/>
  <c r="HV169" i="63"/>
  <c r="GL170" i="63"/>
  <c r="HB170" i="63"/>
  <c r="HR170" i="63"/>
  <c r="GH171" i="63"/>
  <c r="GX171" i="63"/>
  <c r="HN171" i="63"/>
  <c r="GD172" i="63"/>
  <c r="HK184" i="63" s="1"/>
  <c r="GT172" i="63"/>
  <c r="HJ172" i="63"/>
  <c r="FZ173" i="63"/>
  <c r="GP173" i="63"/>
  <c r="HF173" i="63"/>
  <c r="HO185" i="63" s="1"/>
  <c r="HV173" i="63"/>
  <c r="GL174" i="63"/>
  <c r="HB174" i="63"/>
  <c r="HR174" i="63"/>
  <c r="HT171" i="63"/>
  <c r="HQ183" i="63" s="1"/>
  <c r="GV173" i="63"/>
  <c r="BG220" i="63"/>
  <c r="GA165" i="63"/>
  <c r="GQ165" i="63"/>
  <c r="HG165" i="63"/>
  <c r="HW165" i="63"/>
  <c r="FW166" i="63"/>
  <c r="HJ178" i="63" s="1"/>
  <c r="GM166" i="63"/>
  <c r="HC166" i="63"/>
  <c r="HS166" i="63"/>
  <c r="GI167" i="63"/>
  <c r="GY167" i="63"/>
  <c r="HN179" i="63" s="1"/>
  <c r="HO167" i="63"/>
  <c r="GE168" i="63"/>
  <c r="GU168" i="63"/>
  <c r="HK168" i="63"/>
  <c r="GA169" i="63"/>
  <c r="GQ169" i="63"/>
  <c r="HG169" i="63"/>
  <c r="HW169" i="63"/>
  <c r="FW170" i="63"/>
  <c r="HJ182" i="63" s="1"/>
  <c r="GM170" i="63"/>
  <c r="HC170" i="63"/>
  <c r="HS170" i="63"/>
  <c r="GI171" i="63"/>
  <c r="GY171" i="63"/>
  <c r="HN183" i="63" s="1"/>
  <c r="HO171" i="63"/>
  <c r="FW174" i="63"/>
  <c r="HJ186" i="63" s="1"/>
  <c r="GM174" i="63"/>
  <c r="HC174" i="63"/>
  <c r="HS174" i="63"/>
  <c r="EY220" i="63"/>
  <c r="GB165" i="63"/>
  <c r="GR165" i="63"/>
  <c r="HM177" i="63" s="1"/>
  <c r="HH165" i="63"/>
  <c r="FX166" i="63"/>
  <c r="GN166" i="63"/>
  <c r="HD166" i="63"/>
  <c r="HT166" i="63"/>
  <c r="HQ178" i="63" s="1"/>
  <c r="GJ167" i="63"/>
  <c r="GZ167" i="63"/>
  <c r="HP167" i="63"/>
  <c r="GF168" i="63"/>
  <c r="GV168" i="63"/>
  <c r="HL168" i="63"/>
  <c r="HH169" i="63"/>
  <c r="FX170" i="63"/>
  <c r="GN170" i="63"/>
  <c r="HD170" i="63"/>
  <c r="HT170" i="63"/>
  <c r="HQ182" i="63" s="1"/>
  <c r="GB173" i="63"/>
  <c r="GR173" i="63"/>
  <c r="HM185" i="63" s="1"/>
  <c r="HH173" i="63"/>
  <c r="GC165" i="63"/>
  <c r="GS165" i="63"/>
  <c r="HI165" i="63"/>
  <c r="FY166" i="63"/>
  <c r="GO166" i="63"/>
  <c r="HE166" i="63"/>
  <c r="HU166" i="63"/>
  <c r="GK167" i="63"/>
  <c r="HL179" i="63" s="1"/>
  <c r="HA167" i="63"/>
  <c r="HQ167" i="63"/>
  <c r="GC169" i="63"/>
  <c r="GS169" i="63"/>
  <c r="HI169" i="63"/>
  <c r="HU170" i="63"/>
  <c r="GK171" i="63"/>
  <c r="HL183" i="63" s="1"/>
  <c r="GJ171" i="63"/>
  <c r="HA171" i="63"/>
  <c r="GZ171" i="63"/>
  <c r="HQ171" i="63"/>
  <c r="GG172" i="63"/>
  <c r="GW172" i="63"/>
  <c r="HM172" i="63"/>
  <c r="HP184" i="63" s="1"/>
  <c r="HL173" i="63"/>
  <c r="GD165" i="63"/>
  <c r="HK177" i="63" s="1"/>
  <c r="GT165" i="63"/>
  <c r="HJ165" i="63"/>
  <c r="FZ166" i="63"/>
  <c r="GP166" i="63"/>
  <c r="HF166" i="63"/>
  <c r="HO178" i="63" s="1"/>
  <c r="HV166" i="63"/>
  <c r="GH168" i="63"/>
  <c r="GX168" i="63"/>
  <c r="HN168" i="63"/>
  <c r="FZ170" i="63"/>
  <c r="GP170" i="63"/>
  <c r="HF170" i="63"/>
  <c r="HO182" i="63" s="1"/>
  <c r="HV170" i="63"/>
  <c r="GL171" i="63"/>
  <c r="HB171" i="63"/>
  <c r="HR171" i="63"/>
  <c r="GK172" i="63"/>
  <c r="HL184" i="63" s="1"/>
  <c r="BE244" i="63"/>
  <c r="BE221" i="63"/>
  <c r="CK244" i="63"/>
  <c r="CK221" i="63"/>
  <c r="DA244" i="63"/>
  <c r="DA221" i="63"/>
  <c r="DQ244" i="63"/>
  <c r="DQ221" i="63"/>
  <c r="EG244" i="63"/>
  <c r="EG221" i="63"/>
  <c r="EW244" i="63"/>
  <c r="EW221" i="63"/>
  <c r="FM244" i="63"/>
  <c r="FM221" i="63"/>
  <c r="GC244" i="63"/>
  <c r="GC221" i="63"/>
  <c r="GS244" i="63"/>
  <c r="GS221" i="63"/>
  <c r="HI244" i="63"/>
  <c r="HI221" i="63"/>
  <c r="HY244" i="63"/>
  <c r="HY221" i="63"/>
  <c r="V245" i="63"/>
  <c r="V222" i="63"/>
  <c r="AL245" i="63"/>
  <c r="AL222" i="63"/>
  <c r="BB245" i="63"/>
  <c r="BB222" i="63"/>
  <c r="BR245" i="63"/>
  <c r="BR222" i="63"/>
  <c r="CH245" i="63"/>
  <c r="CH222" i="63"/>
  <c r="CX245" i="63"/>
  <c r="CX222" i="63"/>
  <c r="ET245" i="63"/>
  <c r="ET222" i="63"/>
  <c r="FJ245" i="63"/>
  <c r="FJ222" i="63"/>
  <c r="FZ245" i="63"/>
  <c r="FZ222" i="63"/>
  <c r="GP245" i="63"/>
  <c r="GP222" i="63"/>
  <c r="HF245" i="63"/>
  <c r="HO257" i="63" s="1"/>
  <c r="HF222" i="63"/>
  <c r="HX234" i="63" s="1"/>
  <c r="HV245" i="63"/>
  <c r="HV222" i="63"/>
  <c r="S246" i="63"/>
  <c r="S223" i="63"/>
  <c r="AI246" i="63"/>
  <c r="AI223" i="63"/>
  <c r="AY246" i="63"/>
  <c r="AY223" i="63"/>
  <c r="BO246" i="63"/>
  <c r="BO223" i="63"/>
  <c r="CE246" i="63"/>
  <c r="CE223" i="63"/>
  <c r="CU246" i="63"/>
  <c r="CU223" i="63"/>
  <c r="DK246" i="63"/>
  <c r="DK223" i="63"/>
  <c r="EA246" i="63"/>
  <c r="EA223" i="63"/>
  <c r="EQ246" i="63"/>
  <c r="EQ223" i="63"/>
  <c r="FG246" i="63"/>
  <c r="FG223" i="63"/>
  <c r="FW246" i="63"/>
  <c r="HJ258" i="63" s="1"/>
  <c r="FW223" i="63"/>
  <c r="HS235" i="63" s="1"/>
  <c r="GM246" i="63"/>
  <c r="GM223" i="63"/>
  <c r="HC246" i="63"/>
  <c r="HC223" i="63"/>
  <c r="HS246" i="63"/>
  <c r="HS223" i="63"/>
  <c r="P247" i="63"/>
  <c r="P224" i="63"/>
  <c r="AF247" i="63"/>
  <c r="AF224" i="63"/>
  <c r="AV247" i="63"/>
  <c r="AV224" i="63"/>
  <c r="BL247" i="63"/>
  <c r="BL224" i="63"/>
  <c r="CB247" i="63"/>
  <c r="CB224" i="63"/>
  <c r="CR247" i="63"/>
  <c r="CR224" i="63"/>
  <c r="DH247" i="63"/>
  <c r="DH224" i="63"/>
  <c r="DX247" i="63"/>
  <c r="DX224" i="63"/>
  <c r="EN247" i="63"/>
  <c r="EN224" i="63"/>
  <c r="FD247" i="63"/>
  <c r="FD224" i="63"/>
  <c r="FT247" i="63"/>
  <c r="FT224" i="63"/>
  <c r="GJ247" i="63"/>
  <c r="GJ224" i="63"/>
  <c r="GZ247" i="63"/>
  <c r="GZ224" i="63"/>
  <c r="HP247" i="63"/>
  <c r="HP224" i="63"/>
  <c r="M248" i="63"/>
  <c r="M225" i="63"/>
  <c r="AC248" i="63"/>
  <c r="AC225" i="63"/>
  <c r="AS248" i="63"/>
  <c r="AS225" i="63"/>
  <c r="BI248" i="63"/>
  <c r="BI225" i="63"/>
  <c r="BY248" i="63"/>
  <c r="BY225" i="63"/>
  <c r="CO248" i="63"/>
  <c r="CO225" i="63"/>
  <c r="DE248" i="63"/>
  <c r="DE225" i="63"/>
  <c r="DU248" i="63"/>
  <c r="DU225" i="63"/>
  <c r="EK248" i="63"/>
  <c r="EK225" i="63"/>
  <c r="FA248" i="63"/>
  <c r="FA225" i="63"/>
  <c r="FQ248" i="63"/>
  <c r="FQ225" i="63"/>
  <c r="GG248" i="63"/>
  <c r="GG225" i="63"/>
  <c r="GW248" i="63"/>
  <c r="GW225" i="63"/>
  <c r="HM248" i="63"/>
  <c r="HP260" i="63" s="1"/>
  <c r="HM225" i="63"/>
  <c r="HY237" i="63" s="1"/>
  <c r="J249" i="63"/>
  <c r="J226" i="63"/>
  <c r="Z249" i="63"/>
  <c r="Z226" i="63"/>
  <c r="AP249" i="63"/>
  <c r="AP226" i="63"/>
  <c r="BF249" i="63"/>
  <c r="BF226" i="63"/>
  <c r="BV249" i="63"/>
  <c r="BV226" i="63"/>
  <c r="CL249" i="63"/>
  <c r="CL226" i="63"/>
  <c r="DB249" i="63"/>
  <c r="DB226" i="63"/>
  <c r="DR249" i="63"/>
  <c r="DR226" i="63"/>
  <c r="EH249" i="63"/>
  <c r="EH226" i="63"/>
  <c r="EX249" i="63"/>
  <c r="EX226" i="63"/>
  <c r="FN249" i="63"/>
  <c r="FN226" i="63"/>
  <c r="GD249" i="63"/>
  <c r="GD226" i="63"/>
  <c r="HT238" i="63" s="1"/>
  <c r="GT249" i="63"/>
  <c r="GT226" i="63"/>
  <c r="HJ249" i="63"/>
  <c r="HJ226" i="63"/>
  <c r="HZ249" i="63"/>
  <c r="HZ226" i="63"/>
  <c r="BO218" i="63"/>
  <c r="BB240" i="63"/>
  <c r="BB217" i="63"/>
  <c r="BR240" i="63"/>
  <c r="BR217" i="63"/>
  <c r="CH240" i="63"/>
  <c r="CH217" i="63"/>
  <c r="CX240" i="63"/>
  <c r="CX217" i="63"/>
  <c r="DN240" i="63"/>
  <c r="DN217" i="63"/>
  <c r="ED240" i="63"/>
  <c r="ED217" i="63"/>
  <c r="FZ240" i="63"/>
  <c r="FZ217" i="63"/>
  <c r="GP240" i="63"/>
  <c r="GP217" i="63"/>
  <c r="HF240" i="63"/>
  <c r="HO252" i="63" s="1"/>
  <c r="HF217" i="63"/>
  <c r="HX229" i="63" s="1"/>
  <c r="HV240" i="63"/>
  <c r="HV217" i="63"/>
  <c r="S241" i="63"/>
  <c r="S218" i="63"/>
  <c r="AI241" i="63"/>
  <c r="AI218" i="63"/>
  <c r="CE241" i="63"/>
  <c r="CE218" i="63"/>
  <c r="CU241" i="63"/>
  <c r="CU218" i="63"/>
  <c r="DK241" i="63"/>
  <c r="DK218" i="63"/>
  <c r="EA241" i="63"/>
  <c r="EA218" i="63"/>
  <c r="EQ241" i="63"/>
  <c r="EQ218" i="63"/>
  <c r="FG241" i="63"/>
  <c r="FG218" i="63"/>
  <c r="HC241" i="63"/>
  <c r="HC218" i="63"/>
  <c r="HS241" i="63"/>
  <c r="HS218" i="63"/>
  <c r="P242" i="63"/>
  <c r="P219" i="63"/>
  <c r="AV242" i="63"/>
  <c r="AV219" i="63"/>
  <c r="BL242" i="63"/>
  <c r="BL219" i="63"/>
  <c r="CB242" i="63"/>
  <c r="CB219" i="63"/>
  <c r="DH242" i="63"/>
  <c r="DH219" i="63"/>
  <c r="DX242" i="63"/>
  <c r="DX219" i="63"/>
  <c r="EN242" i="63"/>
  <c r="EN219" i="63"/>
  <c r="FT242" i="63"/>
  <c r="FT219" i="63"/>
  <c r="GJ242" i="63"/>
  <c r="GJ219" i="63"/>
  <c r="GZ242" i="63"/>
  <c r="GZ219" i="63"/>
  <c r="HP242" i="63"/>
  <c r="HP219" i="63"/>
  <c r="M243" i="63"/>
  <c r="M220" i="63"/>
  <c r="AC243" i="63"/>
  <c r="AC220" i="63"/>
  <c r="AS243" i="63"/>
  <c r="AS220" i="63"/>
  <c r="BI243" i="63"/>
  <c r="BI220" i="63"/>
  <c r="BY243" i="63"/>
  <c r="BY220" i="63"/>
  <c r="CO243" i="63"/>
  <c r="CO220" i="63"/>
  <c r="DE243" i="63"/>
  <c r="DE220" i="63"/>
  <c r="DU243" i="63"/>
  <c r="DU220" i="63"/>
  <c r="EK243" i="63"/>
  <c r="EK220" i="63"/>
  <c r="FA243" i="63"/>
  <c r="FA220" i="63"/>
  <c r="GG243" i="63"/>
  <c r="GG220" i="63"/>
  <c r="GW243" i="63"/>
  <c r="GW220" i="63"/>
  <c r="HM243" i="63"/>
  <c r="HP255" i="63" s="1"/>
  <c r="HM220" i="63"/>
  <c r="HY232" i="63" s="1"/>
  <c r="J244" i="63"/>
  <c r="J221" i="63"/>
  <c r="Z244" i="63"/>
  <c r="Z221" i="63"/>
  <c r="AP221" i="63"/>
  <c r="AP244" i="63"/>
  <c r="BF244" i="63"/>
  <c r="BF221" i="63"/>
  <c r="BV244" i="63"/>
  <c r="BV221" i="63"/>
  <c r="CL244" i="63"/>
  <c r="CL221" i="63"/>
  <c r="DB221" i="63"/>
  <c r="DB244" i="63"/>
  <c r="DR244" i="63"/>
  <c r="DR221" i="63"/>
  <c r="EH244" i="63"/>
  <c r="EH221" i="63"/>
  <c r="EX244" i="63"/>
  <c r="EX221" i="63"/>
  <c r="FN244" i="63"/>
  <c r="FN221" i="63"/>
  <c r="GD244" i="63"/>
  <c r="HK256" i="63" s="1"/>
  <c r="GD221" i="63"/>
  <c r="HT233" i="63" s="1"/>
  <c r="GT244" i="63"/>
  <c r="GT221" i="63"/>
  <c r="HJ244" i="63"/>
  <c r="HJ221" i="63"/>
  <c r="HZ244" i="63"/>
  <c r="HZ221" i="63"/>
  <c r="W245" i="63"/>
  <c r="W222" i="63"/>
  <c r="AM245" i="63"/>
  <c r="AM222" i="63"/>
  <c r="BC245" i="63"/>
  <c r="BC222" i="63"/>
  <c r="BS245" i="63"/>
  <c r="BS222" i="63"/>
  <c r="CI245" i="63"/>
  <c r="CI222" i="63"/>
  <c r="CY245" i="63"/>
  <c r="CY222" i="63"/>
  <c r="DO245" i="63"/>
  <c r="DO222" i="63"/>
  <c r="EE245" i="63"/>
  <c r="EE222" i="63"/>
  <c r="EU245" i="63"/>
  <c r="EU222" i="63"/>
  <c r="FK245" i="63"/>
  <c r="FK222" i="63"/>
  <c r="GA245" i="63"/>
  <c r="GA222" i="63"/>
  <c r="GQ245" i="63"/>
  <c r="GQ222" i="63"/>
  <c r="HG245" i="63"/>
  <c r="HG222" i="63"/>
  <c r="HW245" i="63"/>
  <c r="HW222" i="63"/>
  <c r="T246" i="63"/>
  <c r="T223" i="63"/>
  <c r="AJ246" i="63"/>
  <c r="AJ223" i="63"/>
  <c r="AZ246" i="63"/>
  <c r="AZ223" i="63"/>
  <c r="BP246" i="63"/>
  <c r="BP223" i="63"/>
  <c r="CF246" i="63"/>
  <c r="CF223" i="63"/>
  <c r="CV246" i="63"/>
  <c r="CV223" i="63"/>
  <c r="DL246" i="63"/>
  <c r="DL223" i="63"/>
  <c r="EB246" i="63"/>
  <c r="EB223" i="63"/>
  <c r="ER246" i="63"/>
  <c r="ER223" i="63"/>
  <c r="FH246" i="63"/>
  <c r="FH223" i="63"/>
  <c r="FX246" i="63"/>
  <c r="FX223" i="63"/>
  <c r="GN246" i="63"/>
  <c r="GN223" i="63"/>
  <c r="HD246" i="63"/>
  <c r="HD223" i="63"/>
  <c r="HT246" i="63"/>
  <c r="HQ258" i="63" s="1"/>
  <c r="HT223" i="63"/>
  <c r="HZ235" i="63" s="1"/>
  <c r="Q247" i="63"/>
  <c r="Q224" i="63"/>
  <c r="AG247" i="63"/>
  <c r="AG224" i="63"/>
  <c r="AW247" i="63"/>
  <c r="AW224" i="63"/>
  <c r="BM247" i="63"/>
  <c r="BM224" i="63"/>
  <c r="CC247" i="63"/>
  <c r="CC224" i="63"/>
  <c r="CS247" i="63"/>
  <c r="CS224" i="63"/>
  <c r="DI247" i="63"/>
  <c r="DI224" i="63"/>
  <c r="DY247" i="63"/>
  <c r="DY224" i="63"/>
  <c r="EO247" i="63"/>
  <c r="EO224" i="63"/>
  <c r="FE247" i="63"/>
  <c r="FE224" i="63"/>
  <c r="FU247" i="63"/>
  <c r="FU224" i="63"/>
  <c r="GK247" i="63"/>
  <c r="HL259" i="63" s="1"/>
  <c r="GK224" i="63"/>
  <c r="HU236" i="63" s="1"/>
  <c r="HA247" i="63"/>
  <c r="HA224" i="63"/>
  <c r="HQ247" i="63"/>
  <c r="HQ224" i="63"/>
  <c r="N248" i="63"/>
  <c r="N225" i="63"/>
  <c r="AD248" i="63"/>
  <c r="AD225" i="63"/>
  <c r="AT248" i="63"/>
  <c r="AT225" i="63"/>
  <c r="BJ248" i="63"/>
  <c r="BJ225" i="63"/>
  <c r="BZ248" i="63"/>
  <c r="BZ225" i="63"/>
  <c r="CP248" i="63"/>
  <c r="CP225" i="63"/>
  <c r="DF248" i="63"/>
  <c r="DF225" i="63"/>
  <c r="DV248" i="63"/>
  <c r="DV225" i="63"/>
  <c r="EL248" i="63"/>
  <c r="EL225" i="63"/>
  <c r="FB248" i="63"/>
  <c r="FB225" i="63"/>
  <c r="DG217" i="63"/>
  <c r="GU217" i="63"/>
  <c r="BQ218" i="63"/>
  <c r="FT218" i="63"/>
  <c r="AY219" i="63"/>
  <c r="FD219" i="63"/>
  <c r="BF220" i="63"/>
  <c r="CG221" i="63"/>
  <c r="GY223" i="63"/>
  <c r="HW235" i="63" s="1"/>
  <c r="AN240" i="63"/>
  <c r="AN217" i="63"/>
  <c r="BT240" i="63"/>
  <c r="BT217" i="63"/>
  <c r="CJ240" i="63"/>
  <c r="CJ217" i="63"/>
  <c r="CZ240" i="63"/>
  <c r="CZ217" i="63"/>
  <c r="DP240" i="63"/>
  <c r="DP217" i="63"/>
  <c r="EF240" i="63"/>
  <c r="EF217" i="63"/>
  <c r="EV240" i="63"/>
  <c r="EV217" i="63"/>
  <c r="GR240" i="63"/>
  <c r="HM252" i="63" s="1"/>
  <c r="GR217" i="63"/>
  <c r="HV229" i="63" s="1"/>
  <c r="HH240" i="63"/>
  <c r="HH217" i="63"/>
  <c r="HX240" i="63"/>
  <c r="HX217" i="63"/>
  <c r="U241" i="63"/>
  <c r="U218" i="63"/>
  <c r="AK241" i="63"/>
  <c r="AK218" i="63"/>
  <c r="BA241" i="63"/>
  <c r="BA218" i="63"/>
  <c r="CW241" i="63"/>
  <c r="CW218" i="63"/>
  <c r="DM241" i="63"/>
  <c r="DM218" i="63"/>
  <c r="EC241" i="63"/>
  <c r="EC218" i="63"/>
  <c r="ES241" i="63"/>
  <c r="ES218" i="63"/>
  <c r="FI241" i="63"/>
  <c r="FI218" i="63"/>
  <c r="FY241" i="63"/>
  <c r="FY218" i="63"/>
  <c r="GO241" i="63"/>
  <c r="GO218" i="63"/>
  <c r="HE241" i="63"/>
  <c r="HE218" i="63"/>
  <c r="HU241" i="63"/>
  <c r="HU218" i="63"/>
  <c r="R219" i="63"/>
  <c r="R242" i="63"/>
  <c r="AH219" i="63"/>
  <c r="AH242" i="63"/>
  <c r="AX242" i="63"/>
  <c r="AX219" i="63"/>
  <c r="BN242" i="63"/>
  <c r="BN219" i="63"/>
  <c r="CD242" i="63"/>
  <c r="CD219" i="63"/>
  <c r="CT242" i="63"/>
  <c r="CT219" i="63"/>
  <c r="DJ242" i="63"/>
  <c r="DJ219" i="63"/>
  <c r="DZ242" i="63"/>
  <c r="DZ219" i="63"/>
  <c r="EP242" i="63"/>
  <c r="EP219" i="63"/>
  <c r="FF219" i="63"/>
  <c r="FF242" i="63"/>
  <c r="FV242" i="63"/>
  <c r="FV219" i="63"/>
  <c r="GL242" i="63"/>
  <c r="GL219" i="63"/>
  <c r="HB242" i="63"/>
  <c r="HB219" i="63"/>
  <c r="HR242" i="63"/>
  <c r="HR219" i="63"/>
  <c r="O243" i="63"/>
  <c r="O220" i="63"/>
  <c r="AE243" i="63"/>
  <c r="AE220" i="63"/>
  <c r="AU220" i="63"/>
  <c r="AU243" i="63"/>
  <c r="BK243" i="63"/>
  <c r="BK220" i="63"/>
  <c r="CA243" i="63"/>
  <c r="CA220" i="63"/>
  <c r="CQ243" i="63"/>
  <c r="CQ220" i="63"/>
  <c r="DG243" i="63"/>
  <c r="DG220" i="63"/>
  <c r="DW243" i="63"/>
  <c r="DW220" i="63"/>
  <c r="EM243" i="63"/>
  <c r="EM220" i="63"/>
  <c r="FC243" i="63"/>
  <c r="FC220" i="63"/>
  <c r="FS243" i="63"/>
  <c r="FS220" i="63"/>
  <c r="GI243" i="63"/>
  <c r="GI220" i="63"/>
  <c r="GY220" i="63"/>
  <c r="HW232" i="63" s="1"/>
  <c r="GY243" i="63"/>
  <c r="HN255" i="63" s="1"/>
  <c r="HO243" i="63"/>
  <c r="HO220" i="63"/>
  <c r="L244" i="63"/>
  <c r="L221" i="63"/>
  <c r="AB244" i="63"/>
  <c r="AB221" i="63"/>
  <c r="AR221" i="63"/>
  <c r="AR244" i="63"/>
  <c r="BH244" i="63"/>
  <c r="BH221" i="63"/>
  <c r="BX244" i="63"/>
  <c r="BX221" i="63"/>
  <c r="CN244" i="63"/>
  <c r="CN221" i="63"/>
  <c r="DD221" i="63"/>
  <c r="DD244" i="63"/>
  <c r="DT244" i="63"/>
  <c r="DT221" i="63"/>
  <c r="EJ244" i="63"/>
  <c r="EJ221" i="63"/>
  <c r="EZ244" i="63"/>
  <c r="EZ221" i="63"/>
  <c r="FP244" i="63"/>
  <c r="FP221" i="63"/>
  <c r="GF244" i="63"/>
  <c r="GF221" i="63"/>
  <c r="GV244" i="63"/>
  <c r="GV221" i="63"/>
  <c r="HL244" i="63"/>
  <c r="HL221" i="63"/>
  <c r="I245" i="63"/>
  <c r="I222" i="63"/>
  <c r="Y245" i="63"/>
  <c r="Y222" i="63"/>
  <c r="AO245" i="63"/>
  <c r="AO222" i="63"/>
  <c r="BE245" i="63"/>
  <c r="BE222" i="63"/>
  <c r="BU245" i="63"/>
  <c r="BU222" i="63"/>
  <c r="CK245" i="63"/>
  <c r="CK222" i="63"/>
  <c r="DA245" i="63"/>
  <c r="DA222" i="63"/>
  <c r="DQ245" i="63"/>
  <c r="DQ222" i="63"/>
  <c r="EG245" i="63"/>
  <c r="EG222" i="63"/>
  <c r="EW245" i="63"/>
  <c r="EW222" i="63"/>
  <c r="FM245" i="63"/>
  <c r="FM222" i="63"/>
  <c r="GC245" i="63"/>
  <c r="GC222" i="63"/>
  <c r="GS245" i="63"/>
  <c r="GS222" i="63"/>
  <c r="HI245" i="63"/>
  <c r="HI222" i="63"/>
  <c r="HY245" i="63"/>
  <c r="HY222" i="63"/>
  <c r="V246" i="63"/>
  <c r="V223" i="63"/>
  <c r="AL246" i="63"/>
  <c r="AL223" i="63"/>
  <c r="BB223" i="63"/>
  <c r="BB246" i="63"/>
  <c r="BR246" i="63"/>
  <c r="BR223" i="63"/>
  <c r="CH246" i="63"/>
  <c r="CH223" i="63"/>
  <c r="CX246" i="63"/>
  <c r="CX223" i="63"/>
  <c r="DN246" i="63"/>
  <c r="DN223" i="63"/>
  <c r="ED246" i="63"/>
  <c r="ED223" i="63"/>
  <c r="ET223" i="63"/>
  <c r="ET246" i="63"/>
  <c r="FJ246" i="63"/>
  <c r="FJ223" i="63"/>
  <c r="FZ246" i="63"/>
  <c r="FZ223" i="63"/>
  <c r="GP246" i="63"/>
  <c r="GP223" i="63"/>
  <c r="HF246" i="63"/>
  <c r="HO258" i="63" s="1"/>
  <c r="HF223" i="63"/>
  <c r="HX235" i="63" s="1"/>
  <c r="HV246" i="63"/>
  <c r="HV223" i="63"/>
  <c r="S247" i="63"/>
  <c r="S224" i="63"/>
  <c r="AI247" i="63"/>
  <c r="AI224" i="63"/>
  <c r="AY247" i="63"/>
  <c r="AY224" i="63"/>
  <c r="BO247" i="63"/>
  <c r="BO224" i="63"/>
  <c r="CE247" i="63"/>
  <c r="CE224" i="63"/>
  <c r="CU247" i="63"/>
  <c r="CU224" i="63"/>
  <c r="DK247" i="63"/>
  <c r="DK224" i="63"/>
  <c r="EA224" i="63"/>
  <c r="EA247" i="63"/>
  <c r="EQ247" i="63"/>
  <c r="EQ224" i="63"/>
  <c r="FG247" i="63"/>
  <c r="FG224" i="63"/>
  <c r="FW247" i="63"/>
  <c r="HJ259" i="63" s="1"/>
  <c r="FW224" i="63"/>
  <c r="HS236" i="63" s="1"/>
  <c r="GM247" i="63"/>
  <c r="GM224" i="63"/>
  <c r="HC247" i="63"/>
  <c r="HC224" i="63"/>
  <c r="HS247" i="63"/>
  <c r="HS224" i="63"/>
  <c r="P248" i="63"/>
  <c r="P225" i="63"/>
  <c r="AF248" i="63"/>
  <c r="AF225" i="63"/>
  <c r="AV248" i="63"/>
  <c r="AV225" i="63"/>
  <c r="BL248" i="63"/>
  <c r="BL225" i="63"/>
  <c r="CB248" i="63"/>
  <c r="CB225" i="63"/>
  <c r="CR248" i="63"/>
  <c r="CR225" i="63"/>
  <c r="DH248" i="63"/>
  <c r="DH225" i="63"/>
  <c r="DX248" i="63"/>
  <c r="DX225" i="63"/>
  <c r="EN248" i="63"/>
  <c r="EN225" i="63"/>
  <c r="V217" i="63"/>
  <c r="DJ217" i="63"/>
  <c r="HM217" i="63"/>
  <c r="HY229" i="63" s="1"/>
  <c r="CG218" i="63"/>
  <c r="FW218" i="63"/>
  <c r="HS230" i="63" s="1"/>
  <c r="BT219" i="63"/>
  <c r="FW219" i="63"/>
  <c r="HS231" i="63" s="1"/>
  <c r="GM220" i="63"/>
  <c r="DF221" i="63"/>
  <c r="BZ224" i="63"/>
  <c r="I240" i="63"/>
  <c r="I217" i="63"/>
  <c r="Y240" i="63"/>
  <c r="Y217" i="63"/>
  <c r="BE240" i="63"/>
  <c r="BE217" i="63"/>
  <c r="BU240" i="63"/>
  <c r="BU217" i="63"/>
  <c r="CK240" i="63"/>
  <c r="CK217" i="63"/>
  <c r="DA240" i="63"/>
  <c r="DA217" i="63"/>
  <c r="DQ240" i="63"/>
  <c r="DQ217" i="63"/>
  <c r="EW240" i="63"/>
  <c r="EW217" i="63"/>
  <c r="FM240" i="63"/>
  <c r="FM217" i="63"/>
  <c r="GC217" i="63"/>
  <c r="GC240" i="63"/>
  <c r="GS240" i="63"/>
  <c r="GS217" i="63"/>
  <c r="HI240" i="63"/>
  <c r="HI217" i="63"/>
  <c r="HY240" i="63"/>
  <c r="HY217" i="63"/>
  <c r="V241" i="63"/>
  <c r="V218" i="63"/>
  <c r="AL241" i="63"/>
  <c r="AL218" i="63"/>
  <c r="BB241" i="63"/>
  <c r="BB218" i="63"/>
  <c r="BR241" i="63"/>
  <c r="BR218" i="63"/>
  <c r="CH241" i="63"/>
  <c r="CH218" i="63"/>
  <c r="CX241" i="63"/>
  <c r="CX218" i="63"/>
  <c r="DN241" i="63"/>
  <c r="DN218" i="63"/>
  <c r="ED241" i="63"/>
  <c r="ED218" i="63"/>
  <c r="ET241" i="63"/>
  <c r="ET218" i="63"/>
  <c r="FJ241" i="63"/>
  <c r="FJ218" i="63"/>
  <c r="FZ241" i="63"/>
  <c r="FZ218" i="63"/>
  <c r="GP241" i="63"/>
  <c r="GP218" i="63"/>
  <c r="HF241" i="63"/>
  <c r="HO253" i="63" s="1"/>
  <c r="HF218" i="63"/>
  <c r="HX230" i="63" s="1"/>
  <c r="HV241" i="63"/>
  <c r="HV218" i="63"/>
  <c r="S219" i="63"/>
  <c r="S242" i="63"/>
  <c r="AI242" i="63"/>
  <c r="AI219" i="63"/>
  <c r="BO242" i="63"/>
  <c r="BO219" i="63"/>
  <c r="CE242" i="63"/>
  <c r="CE219" i="63"/>
  <c r="CU242" i="63"/>
  <c r="CU219" i="63"/>
  <c r="EA242" i="63"/>
  <c r="EA219" i="63"/>
  <c r="EQ242" i="63"/>
  <c r="EQ219" i="63"/>
  <c r="FG242" i="63"/>
  <c r="FG219" i="63"/>
  <c r="GM242" i="63"/>
  <c r="GM219" i="63"/>
  <c r="HC242" i="63"/>
  <c r="HC219" i="63"/>
  <c r="HS242" i="63"/>
  <c r="HS219" i="63"/>
  <c r="AF243" i="63"/>
  <c r="AF220" i="63"/>
  <c r="AV243" i="63"/>
  <c r="AV220" i="63"/>
  <c r="BL243" i="63"/>
  <c r="BL220" i="63"/>
  <c r="CB243" i="63"/>
  <c r="CB220" i="63"/>
  <c r="CR243" i="63"/>
  <c r="CR220" i="63"/>
  <c r="DH243" i="63"/>
  <c r="DH220" i="63"/>
  <c r="EN243" i="63"/>
  <c r="EN220" i="63"/>
  <c r="FD243" i="63"/>
  <c r="FD220" i="63"/>
  <c r="FT243" i="63"/>
  <c r="FT220" i="63"/>
  <c r="GJ243" i="63"/>
  <c r="GJ220" i="63"/>
  <c r="GZ243" i="63"/>
  <c r="GZ220" i="63"/>
  <c r="M244" i="63"/>
  <c r="M221" i="63"/>
  <c r="AC244" i="63"/>
  <c r="AC221" i="63"/>
  <c r="AS244" i="63"/>
  <c r="AS221" i="63"/>
  <c r="BI244" i="63"/>
  <c r="BI221" i="63"/>
  <c r="BY244" i="63"/>
  <c r="BY221" i="63"/>
  <c r="CO244" i="63"/>
  <c r="CO221" i="63"/>
  <c r="DU244" i="63"/>
  <c r="DU221" i="63"/>
  <c r="EK244" i="63"/>
  <c r="EK221" i="63"/>
  <c r="FA244" i="63"/>
  <c r="FA221" i="63"/>
  <c r="FQ244" i="63"/>
  <c r="FQ221" i="63"/>
  <c r="GG244" i="63"/>
  <c r="GG221" i="63"/>
  <c r="GW244" i="63"/>
  <c r="GW221" i="63"/>
  <c r="HM244" i="63"/>
  <c r="HP256" i="63" s="1"/>
  <c r="HM221" i="63"/>
  <c r="HY233" i="63" s="1"/>
  <c r="J245" i="63"/>
  <c r="J222" i="63"/>
  <c r="AP245" i="63"/>
  <c r="AP222" i="63"/>
  <c r="BF245" i="63"/>
  <c r="BF222" i="63"/>
  <c r="BV245" i="63"/>
  <c r="BV222" i="63"/>
  <c r="CL245" i="63"/>
  <c r="CL222" i="63"/>
  <c r="DB245" i="63"/>
  <c r="DB222" i="63"/>
  <c r="DR245" i="63"/>
  <c r="DR222" i="63"/>
  <c r="EH245" i="63"/>
  <c r="EH222" i="63"/>
  <c r="EX245" i="63"/>
  <c r="EX222" i="63"/>
  <c r="FN245" i="63"/>
  <c r="FN222" i="63"/>
  <c r="GD245" i="63"/>
  <c r="HK257" i="63" s="1"/>
  <c r="GD222" i="63"/>
  <c r="HT234" i="63" s="1"/>
  <c r="GT245" i="63"/>
  <c r="GT222" i="63"/>
  <c r="HJ245" i="63"/>
  <c r="HJ222" i="63"/>
  <c r="HZ245" i="63"/>
  <c r="HZ222" i="63"/>
  <c r="W246" i="63"/>
  <c r="W223" i="63"/>
  <c r="BC246" i="63"/>
  <c r="BC223" i="63"/>
  <c r="BS246" i="63"/>
  <c r="BS223" i="63"/>
  <c r="CI246" i="63"/>
  <c r="CI223" i="63"/>
  <c r="CY246" i="63"/>
  <c r="CY223" i="63"/>
  <c r="DO246" i="63"/>
  <c r="DO223" i="63"/>
  <c r="EE246" i="63"/>
  <c r="EE223" i="63"/>
  <c r="EU246" i="63"/>
  <c r="EU223" i="63"/>
  <c r="FK246" i="63"/>
  <c r="FK223" i="63"/>
  <c r="GA246" i="63"/>
  <c r="GA223" i="63"/>
  <c r="GQ246" i="63"/>
  <c r="GQ223" i="63"/>
  <c r="HG246" i="63"/>
  <c r="HG223" i="63"/>
  <c r="HW246" i="63"/>
  <c r="HW223" i="63"/>
  <c r="T247" i="63"/>
  <c r="T224" i="63"/>
  <c r="AJ247" i="63"/>
  <c r="AJ224" i="63"/>
  <c r="AZ247" i="63"/>
  <c r="AZ224" i="63"/>
  <c r="BP247" i="63"/>
  <c r="BP224" i="63"/>
  <c r="CF247" i="63"/>
  <c r="CF224" i="63"/>
  <c r="CV247" i="63"/>
  <c r="CV224" i="63"/>
  <c r="DL247" i="63"/>
  <c r="DL224" i="63"/>
  <c r="EB247" i="63"/>
  <c r="EB224" i="63"/>
  <c r="ER247" i="63"/>
  <c r="ER224" i="63"/>
  <c r="FH247" i="63"/>
  <c r="FH224" i="63"/>
  <c r="FX247" i="63"/>
  <c r="FX224" i="63"/>
  <c r="GN247" i="63"/>
  <c r="GN224" i="63"/>
  <c r="HD247" i="63"/>
  <c r="HD224" i="63"/>
  <c r="HT247" i="63"/>
  <c r="HQ259" i="63" s="1"/>
  <c r="HT224" i="63"/>
  <c r="HZ236" i="63" s="1"/>
  <c r="Q248" i="63"/>
  <c r="Q225" i="63"/>
  <c r="AG248" i="63"/>
  <c r="AG225" i="63"/>
  <c r="AW248" i="63"/>
  <c r="AW225" i="63"/>
  <c r="BM248" i="63"/>
  <c r="BM225" i="63"/>
  <c r="CC248" i="63"/>
  <c r="CC225" i="63"/>
  <c r="CS248" i="63"/>
  <c r="CS225" i="63"/>
  <c r="DI248" i="63"/>
  <c r="DI225" i="63"/>
  <c r="DY248" i="63"/>
  <c r="DY225" i="63"/>
  <c r="EO248" i="63"/>
  <c r="EO225" i="63"/>
  <c r="FE248" i="63"/>
  <c r="FE225" i="63"/>
  <c r="FU248" i="63"/>
  <c r="FU225" i="63"/>
  <c r="GK248" i="63"/>
  <c r="HL260" i="63" s="1"/>
  <c r="GK225" i="63"/>
  <c r="HU237" i="63" s="1"/>
  <c r="HA248" i="63"/>
  <c r="HA225" i="63"/>
  <c r="X217" i="63"/>
  <c r="DY217" i="63"/>
  <c r="HN217" i="63"/>
  <c r="CJ218" i="63"/>
  <c r="GM218" i="63"/>
  <c r="BU219" i="63"/>
  <c r="FY219" i="63"/>
  <c r="CC220" i="63"/>
  <c r="GN220" i="63"/>
  <c r="DH221" i="63"/>
  <c r="DN222" i="63"/>
  <c r="J240" i="63"/>
  <c r="J217" i="63"/>
  <c r="Z240" i="63"/>
  <c r="Z217" i="63"/>
  <c r="AP240" i="63"/>
  <c r="AP217" i="63"/>
  <c r="BF240" i="63"/>
  <c r="BF217" i="63"/>
  <c r="CL240" i="63"/>
  <c r="CL217" i="63"/>
  <c r="DB240" i="63"/>
  <c r="DB217" i="63"/>
  <c r="DR240" i="63"/>
  <c r="DR217" i="63"/>
  <c r="EH240" i="63"/>
  <c r="EH217" i="63"/>
  <c r="EX240" i="63"/>
  <c r="EX217" i="63"/>
  <c r="FN240" i="63"/>
  <c r="FN217" i="63"/>
  <c r="GD240" i="63"/>
  <c r="HK252" i="63" s="1"/>
  <c r="GD217" i="63"/>
  <c r="HT229" i="63" s="1"/>
  <c r="HJ240" i="63"/>
  <c r="HJ217" i="63"/>
  <c r="HZ240" i="63"/>
  <c r="HZ217" i="63"/>
  <c r="W241" i="63"/>
  <c r="W218" i="63"/>
  <c r="AM241" i="63"/>
  <c r="AM218" i="63"/>
  <c r="BC241" i="63"/>
  <c r="BC218" i="63"/>
  <c r="BS241" i="63"/>
  <c r="BS218" i="63"/>
  <c r="CI241" i="63"/>
  <c r="CI218" i="63"/>
  <c r="DO241" i="63"/>
  <c r="DO218" i="63"/>
  <c r="EE241" i="63"/>
  <c r="EE218" i="63"/>
  <c r="EU241" i="63"/>
  <c r="EU218" i="63"/>
  <c r="FK241" i="63"/>
  <c r="FK218" i="63"/>
  <c r="GA241" i="63"/>
  <c r="GA218" i="63"/>
  <c r="GQ241" i="63"/>
  <c r="GQ218" i="63"/>
  <c r="HG241" i="63"/>
  <c r="HG218" i="63"/>
  <c r="HW241" i="63"/>
  <c r="HW218" i="63"/>
  <c r="T242" i="63"/>
  <c r="T219" i="63"/>
  <c r="AJ242" i="63"/>
  <c r="AJ219" i="63"/>
  <c r="AZ242" i="63"/>
  <c r="AZ219" i="63"/>
  <c r="BP242" i="63"/>
  <c r="BP219" i="63"/>
  <c r="CF242" i="63"/>
  <c r="CF219" i="63"/>
  <c r="CV242" i="63"/>
  <c r="CV219" i="63"/>
  <c r="DL242" i="63"/>
  <c r="DL219" i="63"/>
  <c r="EB242" i="63"/>
  <c r="EB219" i="63"/>
  <c r="ER242" i="63"/>
  <c r="ER219" i="63"/>
  <c r="FH242" i="63"/>
  <c r="FH219" i="63"/>
  <c r="FX242" i="63"/>
  <c r="FX219" i="63"/>
  <c r="GN242" i="63"/>
  <c r="GN219" i="63"/>
  <c r="HD242" i="63"/>
  <c r="HD219" i="63"/>
  <c r="HT242" i="63"/>
  <c r="HQ254" i="63" s="1"/>
  <c r="HT219" i="63"/>
  <c r="HZ231" i="63" s="1"/>
  <c r="Q243" i="63"/>
  <c r="Q220" i="63"/>
  <c r="AG243" i="63"/>
  <c r="AG220" i="63"/>
  <c r="AW243" i="63"/>
  <c r="AW220" i="63"/>
  <c r="BM243" i="63"/>
  <c r="BM220" i="63"/>
  <c r="CS243" i="63"/>
  <c r="CS220" i="63"/>
  <c r="DI243" i="63"/>
  <c r="DI220" i="63"/>
  <c r="DY243" i="63"/>
  <c r="DY220" i="63"/>
  <c r="EO243" i="63"/>
  <c r="EO220" i="63"/>
  <c r="FE243" i="63"/>
  <c r="FE220" i="63"/>
  <c r="GK243" i="63"/>
  <c r="HL255" i="63" s="1"/>
  <c r="GK220" i="63"/>
  <c r="HU232" i="63" s="1"/>
  <c r="HA243" i="63"/>
  <c r="HA220" i="63"/>
  <c r="HQ243" i="63"/>
  <c r="HQ220" i="63"/>
  <c r="N244" i="63"/>
  <c r="N221" i="63"/>
  <c r="AD244" i="63"/>
  <c r="AD221" i="63"/>
  <c r="AT244" i="63"/>
  <c r="AT221" i="63"/>
  <c r="BJ244" i="63"/>
  <c r="BJ221" i="63"/>
  <c r="BZ244" i="63"/>
  <c r="BZ221" i="63"/>
  <c r="CP244" i="63"/>
  <c r="CP221" i="63"/>
  <c r="DV244" i="63"/>
  <c r="DV221" i="63"/>
  <c r="EL244" i="63"/>
  <c r="EL221" i="63"/>
  <c r="FB244" i="63"/>
  <c r="FB221" i="63"/>
  <c r="FR244" i="63"/>
  <c r="FR221" i="63"/>
  <c r="GH244" i="63"/>
  <c r="GH221" i="63"/>
  <c r="GX244" i="63"/>
  <c r="GX221" i="63"/>
  <c r="HN244" i="63"/>
  <c r="HN221" i="63"/>
  <c r="K245" i="63"/>
  <c r="K222" i="63"/>
  <c r="AA245" i="63"/>
  <c r="AA222" i="63"/>
  <c r="AQ245" i="63"/>
  <c r="AQ222" i="63"/>
  <c r="BG245" i="63"/>
  <c r="BG222" i="63"/>
  <c r="AL217" i="63"/>
  <c r="DZ217" i="63"/>
  <c r="HP217" i="63"/>
  <c r="CY218" i="63"/>
  <c r="BX219" i="63"/>
  <c r="GP219" i="63"/>
  <c r="CF220" i="63"/>
  <c r="GQ220" i="63"/>
  <c r="EM221" i="63"/>
  <c r="EB222" i="63"/>
  <c r="K240" i="63"/>
  <c r="K217" i="63"/>
  <c r="AA240" i="63"/>
  <c r="AA217" i="63"/>
  <c r="AQ240" i="63"/>
  <c r="AQ217" i="63"/>
  <c r="CM240" i="63"/>
  <c r="CM217" i="63"/>
  <c r="DC240" i="63"/>
  <c r="DC217" i="63"/>
  <c r="DS240" i="63"/>
  <c r="DS217" i="63"/>
  <c r="EI240" i="63"/>
  <c r="EI217" i="63"/>
  <c r="EY240" i="63"/>
  <c r="EY217" i="63"/>
  <c r="FO240" i="63"/>
  <c r="FO217" i="63"/>
  <c r="HK240" i="63"/>
  <c r="HK217" i="63"/>
  <c r="IA240" i="63"/>
  <c r="HR252" i="63" s="1"/>
  <c r="IA217" i="63"/>
  <c r="IA229" i="63" s="1"/>
  <c r="X241" i="63"/>
  <c r="X218" i="63"/>
  <c r="AN241" i="63"/>
  <c r="AN218" i="63"/>
  <c r="BD241" i="63"/>
  <c r="BD218" i="63"/>
  <c r="BT241" i="63"/>
  <c r="BT218" i="63"/>
  <c r="DP241" i="63"/>
  <c r="DP218" i="63"/>
  <c r="EF241" i="63"/>
  <c r="EF218" i="63"/>
  <c r="EV241" i="63"/>
  <c r="EV218" i="63"/>
  <c r="FL241" i="63"/>
  <c r="FL218" i="63"/>
  <c r="GB241" i="63"/>
  <c r="GB218" i="63"/>
  <c r="HX241" i="63"/>
  <c r="HX218" i="63"/>
  <c r="U242" i="63"/>
  <c r="U219" i="63"/>
  <c r="AK242" i="63"/>
  <c r="AK219" i="63"/>
  <c r="BA242" i="63"/>
  <c r="BA219" i="63"/>
  <c r="BQ242" i="63"/>
  <c r="BQ219" i="63"/>
  <c r="CG242" i="63"/>
  <c r="CG219" i="63"/>
  <c r="CW242" i="63"/>
  <c r="CW219" i="63"/>
  <c r="EC242" i="63"/>
  <c r="EC219" i="63"/>
  <c r="ES242" i="63"/>
  <c r="ES219" i="63"/>
  <c r="FI242" i="63"/>
  <c r="FI219" i="63"/>
  <c r="GO242" i="63"/>
  <c r="GO219" i="63"/>
  <c r="HE242" i="63"/>
  <c r="HE219" i="63"/>
  <c r="HU242" i="63"/>
  <c r="HU219" i="63"/>
  <c r="R243" i="63"/>
  <c r="R220" i="63"/>
  <c r="AH243" i="63"/>
  <c r="AH220" i="63"/>
  <c r="AX243" i="63"/>
  <c r="AX220" i="63"/>
  <c r="BN243" i="63"/>
  <c r="BN220" i="63"/>
  <c r="CD243" i="63"/>
  <c r="CD220" i="63"/>
  <c r="CT243" i="63"/>
  <c r="CT220" i="63"/>
  <c r="DJ243" i="63"/>
  <c r="DJ220" i="63"/>
  <c r="DZ243" i="63"/>
  <c r="DZ220" i="63"/>
  <c r="EP243" i="63"/>
  <c r="EP220" i="63"/>
  <c r="FF243" i="63"/>
  <c r="FF220" i="63"/>
  <c r="FV243" i="63"/>
  <c r="FV220" i="63"/>
  <c r="GL243" i="63"/>
  <c r="GL220" i="63"/>
  <c r="HB243" i="63"/>
  <c r="HB220" i="63"/>
  <c r="HR243" i="63"/>
  <c r="HR220" i="63"/>
  <c r="O244" i="63"/>
  <c r="O221" i="63"/>
  <c r="AE244" i="63"/>
  <c r="AE221" i="63"/>
  <c r="AU244" i="63"/>
  <c r="AU221" i="63"/>
  <c r="BK244" i="63"/>
  <c r="BK221" i="63"/>
  <c r="CA244" i="63"/>
  <c r="CA221" i="63"/>
  <c r="CQ244" i="63"/>
  <c r="CQ221" i="63"/>
  <c r="DG244" i="63"/>
  <c r="DG221" i="63"/>
  <c r="DW244" i="63"/>
  <c r="DW221" i="63"/>
  <c r="FC244" i="63"/>
  <c r="FC221" i="63"/>
  <c r="FS244" i="63"/>
  <c r="FS221" i="63"/>
  <c r="GI244" i="63"/>
  <c r="GI221" i="63"/>
  <c r="HO244" i="63"/>
  <c r="HO221" i="63"/>
  <c r="L245" i="63"/>
  <c r="L222" i="63"/>
  <c r="AR245" i="63"/>
  <c r="AR222" i="63"/>
  <c r="BH245" i="63"/>
  <c r="BH222" i="63"/>
  <c r="BX245" i="63"/>
  <c r="BX222" i="63"/>
  <c r="CN245" i="63"/>
  <c r="CN222" i="63"/>
  <c r="DD245" i="63"/>
  <c r="DD222" i="63"/>
  <c r="DT245" i="63"/>
  <c r="DT222" i="63"/>
  <c r="EJ245" i="63"/>
  <c r="EJ222" i="63"/>
  <c r="EZ245" i="63"/>
  <c r="EZ222" i="63"/>
  <c r="FP245" i="63"/>
  <c r="FP222" i="63"/>
  <c r="GV245" i="63"/>
  <c r="GV222" i="63"/>
  <c r="HL245" i="63"/>
  <c r="HL222" i="63"/>
  <c r="I246" i="63"/>
  <c r="I223" i="63"/>
  <c r="Y246" i="63"/>
  <c r="Y223" i="63"/>
  <c r="AO246" i="63"/>
  <c r="AO223" i="63"/>
  <c r="BE246" i="63"/>
  <c r="BE223" i="63"/>
  <c r="BU246" i="63"/>
  <c r="BU223" i="63"/>
  <c r="CK246" i="63"/>
  <c r="CK223" i="63"/>
  <c r="DA246" i="63"/>
  <c r="DA223" i="63"/>
  <c r="DQ246" i="63"/>
  <c r="DQ223" i="63"/>
  <c r="EG246" i="63"/>
  <c r="EG223" i="63"/>
  <c r="EW246" i="63"/>
  <c r="EW223" i="63"/>
  <c r="FM246" i="63"/>
  <c r="FM223" i="63"/>
  <c r="GC246" i="63"/>
  <c r="GC223" i="63"/>
  <c r="GS246" i="63"/>
  <c r="GS223" i="63"/>
  <c r="HI246" i="63"/>
  <c r="HI223" i="63"/>
  <c r="HY246" i="63"/>
  <c r="HY223" i="63"/>
  <c r="V247" i="63"/>
  <c r="V224" i="63"/>
  <c r="AL247" i="63"/>
  <c r="AL224" i="63"/>
  <c r="BB247" i="63"/>
  <c r="BB224" i="63"/>
  <c r="BR247" i="63"/>
  <c r="BR224" i="63"/>
  <c r="L218" i="63"/>
  <c r="CZ218" i="63"/>
  <c r="GR218" i="63"/>
  <c r="HV230" i="63" s="1"/>
  <c r="CO219" i="63"/>
  <c r="GQ219" i="63"/>
  <c r="CI220" i="63"/>
  <c r="HI220" i="63"/>
  <c r="EN221" i="63"/>
  <c r="ED222" i="63"/>
  <c r="L240" i="63"/>
  <c r="L217" i="63"/>
  <c r="AB240" i="63"/>
  <c r="AB217" i="63"/>
  <c r="AR240" i="63"/>
  <c r="AR217" i="63"/>
  <c r="BH217" i="63"/>
  <c r="BH240" i="63"/>
  <c r="BX240" i="63"/>
  <c r="BX217" i="63"/>
  <c r="CN240" i="63"/>
  <c r="CN217" i="63"/>
  <c r="DD240" i="63"/>
  <c r="DD217" i="63"/>
  <c r="DT240" i="63"/>
  <c r="DT217" i="63"/>
  <c r="EJ240" i="63"/>
  <c r="EJ217" i="63"/>
  <c r="FP240" i="63"/>
  <c r="FP217" i="63"/>
  <c r="GF240" i="63"/>
  <c r="GF217" i="63"/>
  <c r="GV240" i="63"/>
  <c r="GV217" i="63"/>
  <c r="HL240" i="63"/>
  <c r="HL217" i="63"/>
  <c r="I241" i="63"/>
  <c r="I218" i="63"/>
  <c r="Y241" i="63"/>
  <c r="Y218" i="63"/>
  <c r="AO241" i="63"/>
  <c r="AO218" i="63"/>
  <c r="BE241" i="63"/>
  <c r="BE218" i="63"/>
  <c r="BU218" i="63"/>
  <c r="BU241" i="63"/>
  <c r="CK241" i="63"/>
  <c r="CK218" i="63"/>
  <c r="DA241" i="63"/>
  <c r="DA218" i="63"/>
  <c r="DQ241" i="63"/>
  <c r="DQ218" i="63"/>
  <c r="EG241" i="63"/>
  <c r="EG218" i="63"/>
  <c r="EW241" i="63"/>
  <c r="EW218" i="63"/>
  <c r="FM241" i="63"/>
  <c r="FM218" i="63"/>
  <c r="GC241" i="63"/>
  <c r="GC218" i="63"/>
  <c r="GS241" i="63"/>
  <c r="GS218" i="63"/>
  <c r="HI241" i="63"/>
  <c r="HI218" i="63"/>
  <c r="HY241" i="63"/>
  <c r="HY218" i="63"/>
  <c r="V242" i="63"/>
  <c r="V219" i="63"/>
  <c r="AL242" i="63"/>
  <c r="AL219" i="63"/>
  <c r="BB242" i="63"/>
  <c r="BB219" i="63"/>
  <c r="BR242" i="63"/>
  <c r="BR219" i="63"/>
  <c r="CH242" i="63"/>
  <c r="CH219" i="63"/>
  <c r="CX242" i="63"/>
  <c r="CX219" i="63"/>
  <c r="DN242" i="63"/>
  <c r="DN219" i="63"/>
  <c r="ET242" i="63"/>
  <c r="ET219" i="63"/>
  <c r="FJ242" i="63"/>
  <c r="FJ219" i="63"/>
  <c r="FZ242" i="63"/>
  <c r="FZ219" i="63"/>
  <c r="HF242" i="63"/>
  <c r="HO254" i="63" s="1"/>
  <c r="HF219" i="63"/>
  <c r="HX231" i="63" s="1"/>
  <c r="HV242" i="63"/>
  <c r="HV219" i="63"/>
  <c r="AI243" i="63"/>
  <c r="AI220" i="63"/>
  <c r="AY243" i="63"/>
  <c r="AY220" i="63"/>
  <c r="BO243" i="63"/>
  <c r="BO220" i="63"/>
  <c r="CE243" i="63"/>
  <c r="CE220" i="63"/>
  <c r="CU243" i="63"/>
  <c r="CU220" i="63"/>
  <c r="DK243" i="63"/>
  <c r="DK220" i="63"/>
  <c r="EQ243" i="63"/>
  <c r="EQ220" i="63"/>
  <c r="FG243" i="63"/>
  <c r="FG220" i="63"/>
  <c r="FW243" i="63"/>
  <c r="HJ255" i="63" s="1"/>
  <c r="FW220" i="63"/>
  <c r="HS232" i="63" s="1"/>
  <c r="HC243" i="63"/>
  <c r="HC220" i="63"/>
  <c r="HS243" i="63"/>
  <c r="HS220" i="63"/>
  <c r="AF244" i="63"/>
  <c r="AF221" i="63"/>
  <c r="AV244" i="63"/>
  <c r="AV221" i="63"/>
  <c r="BL244" i="63"/>
  <c r="BL221" i="63"/>
  <c r="CB244" i="63"/>
  <c r="CB221" i="63"/>
  <c r="CR244" i="63"/>
  <c r="CR221" i="63"/>
  <c r="DX244" i="63"/>
  <c r="DX221" i="63"/>
  <c r="FD244" i="63"/>
  <c r="FD221" i="63"/>
  <c r="FT244" i="63"/>
  <c r="FT221" i="63"/>
  <c r="GJ244" i="63"/>
  <c r="GJ221" i="63"/>
  <c r="GZ244" i="63"/>
  <c r="GZ221" i="63"/>
  <c r="HP244" i="63"/>
  <c r="HP221" i="63"/>
  <c r="M245" i="63"/>
  <c r="M222" i="63"/>
  <c r="AC245" i="63"/>
  <c r="AC222" i="63"/>
  <c r="AS245" i="63"/>
  <c r="AS222" i="63"/>
  <c r="BI245" i="63"/>
  <c r="BI222" i="63"/>
  <c r="BY245" i="63"/>
  <c r="BY222" i="63"/>
  <c r="CO245" i="63"/>
  <c r="CO222" i="63"/>
  <c r="DE245" i="63"/>
  <c r="DE222" i="63"/>
  <c r="DU245" i="63"/>
  <c r="DU222" i="63"/>
  <c r="EK245" i="63"/>
  <c r="EK222" i="63"/>
  <c r="FA245" i="63"/>
  <c r="FA222" i="63"/>
  <c r="FQ245" i="63"/>
  <c r="FQ222" i="63"/>
  <c r="GW245" i="63"/>
  <c r="GW222" i="63"/>
  <c r="HM245" i="63"/>
  <c r="HP257" i="63" s="1"/>
  <c r="HM222" i="63"/>
  <c r="HY234" i="63" s="1"/>
  <c r="J246" i="63"/>
  <c r="J223" i="63"/>
  <c r="Z246" i="63"/>
  <c r="Z223" i="63"/>
  <c r="BF246" i="63"/>
  <c r="BF223" i="63"/>
  <c r="BV246" i="63"/>
  <c r="BV223" i="63"/>
  <c r="CL246" i="63"/>
  <c r="CL223" i="63"/>
  <c r="DB246" i="63"/>
  <c r="DB223" i="63"/>
  <c r="EH246" i="63"/>
  <c r="EH223" i="63"/>
  <c r="EX246" i="63"/>
  <c r="EX223" i="63"/>
  <c r="FN246" i="63"/>
  <c r="FN223" i="63"/>
  <c r="GD246" i="63"/>
  <c r="HK258" i="63" s="1"/>
  <c r="GD223" i="63"/>
  <c r="HT235" i="63" s="1"/>
  <c r="GT246" i="63"/>
  <c r="GT223" i="63"/>
  <c r="HJ246" i="63"/>
  <c r="HJ223" i="63"/>
  <c r="AO217" i="63"/>
  <c r="EQ217" i="63"/>
  <c r="M218" i="63"/>
  <c r="DC218" i="63"/>
  <c r="HH218" i="63"/>
  <c r="GS219" i="63"/>
  <c r="DA220" i="63"/>
  <c r="EP221" i="63"/>
  <c r="GF222" i="63"/>
  <c r="M240" i="63"/>
  <c r="M217" i="63"/>
  <c r="AC240" i="63"/>
  <c r="AC217" i="63"/>
  <c r="AS240" i="63"/>
  <c r="AS217" i="63"/>
  <c r="BI240" i="63"/>
  <c r="BI217" i="63"/>
  <c r="BY240" i="63"/>
  <c r="BY217" i="63"/>
  <c r="DE240" i="63"/>
  <c r="DE217" i="63"/>
  <c r="DU240" i="63"/>
  <c r="DU217" i="63"/>
  <c r="EK240" i="63"/>
  <c r="EK217" i="63"/>
  <c r="FA240" i="63"/>
  <c r="FA217" i="63"/>
  <c r="FQ240" i="63"/>
  <c r="FQ217" i="63"/>
  <c r="GG240" i="63"/>
  <c r="GG217" i="63"/>
  <c r="GW240" i="63"/>
  <c r="GW217" i="63"/>
  <c r="J241" i="63"/>
  <c r="J218" i="63"/>
  <c r="Z241" i="63"/>
  <c r="Z218" i="63"/>
  <c r="AP241" i="63"/>
  <c r="AP218" i="63"/>
  <c r="BF241" i="63"/>
  <c r="BF218" i="63"/>
  <c r="BV241" i="63"/>
  <c r="BV218" i="63"/>
  <c r="CL241" i="63"/>
  <c r="CL218" i="63"/>
  <c r="DB241" i="63"/>
  <c r="DB218" i="63"/>
  <c r="EH241" i="63"/>
  <c r="EH218" i="63"/>
  <c r="EX241" i="63"/>
  <c r="EX218" i="63"/>
  <c r="FN241" i="63"/>
  <c r="FN218" i="63"/>
  <c r="GD241" i="63"/>
  <c r="HK253" i="63" s="1"/>
  <c r="GD218" i="63"/>
  <c r="HT230" i="63" s="1"/>
  <c r="GT241" i="63"/>
  <c r="GT218" i="63"/>
  <c r="HZ241" i="63"/>
  <c r="HZ218" i="63"/>
  <c r="W219" i="63"/>
  <c r="W242" i="63"/>
  <c r="AM242" i="63"/>
  <c r="AM219" i="63"/>
  <c r="BS242" i="63"/>
  <c r="BS219" i="63"/>
  <c r="CI242" i="63"/>
  <c r="CI219" i="63"/>
  <c r="CY242" i="63"/>
  <c r="CY219" i="63"/>
  <c r="DO242" i="63"/>
  <c r="DO219" i="63"/>
  <c r="EU242" i="63"/>
  <c r="EU219" i="63"/>
  <c r="FK242" i="63"/>
  <c r="FK219" i="63"/>
  <c r="GA242" i="63"/>
  <c r="GA219" i="63"/>
  <c r="HG242" i="63"/>
  <c r="HG219" i="63"/>
  <c r="HW242" i="63"/>
  <c r="HW219" i="63"/>
  <c r="T243" i="63"/>
  <c r="T220" i="63"/>
  <c r="AJ243" i="63"/>
  <c r="AJ220" i="63"/>
  <c r="AZ243" i="63"/>
  <c r="AZ220" i="63"/>
  <c r="BP243" i="63"/>
  <c r="BP220" i="63"/>
  <c r="CV243" i="63"/>
  <c r="CV220" i="63"/>
  <c r="DL243" i="63"/>
  <c r="DL220" i="63"/>
  <c r="EB243" i="63"/>
  <c r="EB220" i="63"/>
  <c r="ER243" i="63"/>
  <c r="ER220" i="63"/>
  <c r="FH243" i="63"/>
  <c r="FH220" i="63"/>
  <c r="FX243" i="63"/>
  <c r="FX220" i="63"/>
  <c r="HD243" i="63"/>
  <c r="HD220" i="63"/>
  <c r="HT243" i="63"/>
  <c r="HQ255" i="63" s="1"/>
  <c r="HT220" i="63"/>
  <c r="HZ232" i="63" s="1"/>
  <c r="AG244" i="63"/>
  <c r="AG221" i="63"/>
  <c r="BM244" i="63"/>
  <c r="BM221" i="63"/>
  <c r="CC244" i="63"/>
  <c r="CC221" i="63"/>
  <c r="CS244" i="63"/>
  <c r="CS221" i="63"/>
  <c r="DI244" i="63"/>
  <c r="DI221" i="63"/>
  <c r="DY244" i="63"/>
  <c r="DY221" i="63"/>
  <c r="EO244" i="63"/>
  <c r="EO221" i="63"/>
  <c r="FE244" i="63"/>
  <c r="FE221" i="63"/>
  <c r="GK244" i="63"/>
  <c r="HL256" i="63" s="1"/>
  <c r="GK221" i="63"/>
  <c r="HU233" i="63" s="1"/>
  <c r="HA244" i="63"/>
  <c r="HA221" i="63"/>
  <c r="HQ244" i="63"/>
  <c r="HQ221" i="63"/>
  <c r="N245" i="63"/>
  <c r="N222" i="63"/>
  <c r="AD245" i="63"/>
  <c r="AD222" i="63"/>
  <c r="AT245" i="63"/>
  <c r="AT222" i="63"/>
  <c r="BJ245" i="63"/>
  <c r="BJ222" i="63"/>
  <c r="O218" i="63"/>
  <c r="DR218" i="63"/>
  <c r="HJ218" i="63"/>
  <c r="CR219" i="63"/>
  <c r="HJ219" i="63"/>
  <c r="DB220" i="63"/>
  <c r="HP220" i="63"/>
  <c r="FU221" i="63"/>
  <c r="GG222" i="63"/>
  <c r="HZ224" i="63"/>
  <c r="N240" i="63"/>
  <c r="N217" i="63"/>
  <c r="AD240" i="63"/>
  <c r="AD217" i="63"/>
  <c r="AT240" i="63"/>
  <c r="AT217" i="63"/>
  <c r="BJ240" i="63"/>
  <c r="BJ217" i="63"/>
  <c r="DF240" i="63"/>
  <c r="DF217" i="63"/>
  <c r="DV240" i="63"/>
  <c r="DV217" i="63"/>
  <c r="EL240" i="63"/>
  <c r="EL217" i="63"/>
  <c r="FB240" i="63"/>
  <c r="FB217" i="63"/>
  <c r="FR240" i="63"/>
  <c r="FR217" i="63"/>
  <c r="GH240" i="63"/>
  <c r="GH217" i="63"/>
  <c r="K241" i="63"/>
  <c r="K218" i="63"/>
  <c r="AA241" i="63"/>
  <c r="AA218" i="63"/>
  <c r="AQ241" i="63"/>
  <c r="AQ218" i="63"/>
  <c r="BG241" i="63"/>
  <c r="BG218" i="63"/>
  <c r="BW241" i="63"/>
  <c r="BW218" i="63"/>
  <c r="CM241" i="63"/>
  <c r="CM218" i="63"/>
  <c r="EI241" i="63"/>
  <c r="EI218" i="63"/>
  <c r="EY241" i="63"/>
  <c r="EY218" i="63"/>
  <c r="FO241" i="63"/>
  <c r="FO218" i="63"/>
  <c r="GE241" i="63"/>
  <c r="GE218" i="63"/>
  <c r="GU241" i="63"/>
  <c r="GU218" i="63"/>
  <c r="HK241" i="63"/>
  <c r="HK218" i="63"/>
  <c r="IA241" i="63"/>
  <c r="HR253" i="63" s="1"/>
  <c r="IA218" i="63"/>
  <c r="IA230" i="63" s="1"/>
  <c r="X242" i="63"/>
  <c r="X219" i="63"/>
  <c r="AN242" i="63"/>
  <c r="AN219" i="63"/>
  <c r="BD242" i="63"/>
  <c r="BD219" i="63"/>
  <c r="CJ219" i="63"/>
  <c r="CJ242" i="63"/>
  <c r="CZ242" i="63"/>
  <c r="CZ219" i="63"/>
  <c r="DP242" i="63"/>
  <c r="DP219" i="63"/>
  <c r="EF242" i="63"/>
  <c r="EF219" i="63"/>
  <c r="EV242" i="63"/>
  <c r="EV219" i="63"/>
  <c r="FL242" i="63"/>
  <c r="FL219" i="63"/>
  <c r="GB242" i="63"/>
  <c r="GB219" i="63"/>
  <c r="GR242" i="63"/>
  <c r="HM254" i="63" s="1"/>
  <c r="GR219" i="63"/>
  <c r="HV231" i="63" s="1"/>
  <c r="HH242" i="63"/>
  <c r="HH219" i="63"/>
  <c r="HX242" i="63"/>
  <c r="HX219" i="63"/>
  <c r="U243" i="63"/>
  <c r="U220" i="63"/>
  <c r="BA243" i="63"/>
  <c r="BA220" i="63"/>
  <c r="BQ243" i="63"/>
  <c r="BQ220" i="63"/>
  <c r="CG243" i="63"/>
  <c r="CG220" i="63"/>
  <c r="CW243" i="63"/>
  <c r="CW220" i="63"/>
  <c r="DM243" i="63"/>
  <c r="DM220" i="63"/>
  <c r="EC243" i="63"/>
  <c r="EC220" i="63"/>
  <c r="FI243" i="63"/>
  <c r="FI220" i="63"/>
  <c r="FY243" i="63"/>
  <c r="FY220" i="63"/>
  <c r="GO243" i="63"/>
  <c r="GO220" i="63"/>
  <c r="HE243" i="63"/>
  <c r="HE220" i="63"/>
  <c r="HU243" i="63"/>
  <c r="HU220" i="63"/>
  <c r="R244" i="63"/>
  <c r="R221" i="63"/>
  <c r="AH244" i="63"/>
  <c r="AH221" i="63"/>
  <c r="AX244" i="63"/>
  <c r="AX221" i="63"/>
  <c r="BN244" i="63"/>
  <c r="BN221" i="63"/>
  <c r="CD244" i="63"/>
  <c r="CD221" i="63"/>
  <c r="CT244" i="63"/>
  <c r="CT221" i="63"/>
  <c r="DJ244" i="63"/>
  <c r="DJ221" i="63"/>
  <c r="DZ244" i="63"/>
  <c r="DZ221" i="63"/>
  <c r="FF244" i="63"/>
  <c r="FF221" i="63"/>
  <c r="GL244" i="63"/>
  <c r="GL221" i="63"/>
  <c r="HB244" i="63"/>
  <c r="HB221" i="63"/>
  <c r="HR244" i="63"/>
  <c r="HR221" i="63"/>
  <c r="BD217" i="63"/>
  <c r="ET217" i="63"/>
  <c r="AD218" i="63"/>
  <c r="DS218" i="63"/>
  <c r="HL218" i="63"/>
  <c r="HK219" i="63"/>
  <c r="P221" i="63"/>
  <c r="FV221" i="63"/>
  <c r="GJ222" i="63"/>
  <c r="AM226" i="63"/>
  <c r="O240" i="63"/>
  <c r="O217" i="63"/>
  <c r="AE240" i="63"/>
  <c r="AE217" i="63"/>
  <c r="AU240" i="63"/>
  <c r="AU217" i="63"/>
  <c r="BK240" i="63"/>
  <c r="BK217" i="63"/>
  <c r="CA240" i="63"/>
  <c r="CA217" i="63"/>
  <c r="CQ240" i="63"/>
  <c r="CQ217" i="63"/>
  <c r="DW240" i="63"/>
  <c r="DW217" i="63"/>
  <c r="EM240" i="63"/>
  <c r="EM217" i="63"/>
  <c r="FC217" i="63"/>
  <c r="FC240" i="63"/>
  <c r="FS240" i="63"/>
  <c r="FS217" i="63"/>
  <c r="GI240" i="63"/>
  <c r="GI217" i="63"/>
  <c r="GY240" i="63"/>
  <c r="HN252" i="63" s="1"/>
  <c r="GY217" i="63"/>
  <c r="HW229" i="63" s="1"/>
  <c r="HO240" i="63"/>
  <c r="HO217" i="63"/>
  <c r="AB241" i="63"/>
  <c r="AB218" i="63"/>
  <c r="AR241" i="63"/>
  <c r="AR218" i="63"/>
  <c r="BH241" i="63"/>
  <c r="BH218" i="63"/>
  <c r="BX241" i="63"/>
  <c r="BX218" i="63"/>
  <c r="CN241" i="63"/>
  <c r="CN218" i="63"/>
  <c r="DD241" i="63"/>
  <c r="DD218" i="63"/>
  <c r="DT241" i="63"/>
  <c r="DT218" i="63"/>
  <c r="EZ241" i="63"/>
  <c r="EZ218" i="63"/>
  <c r="FP241" i="63"/>
  <c r="FP218" i="63"/>
  <c r="GF241" i="63"/>
  <c r="GF218" i="63"/>
  <c r="GV241" i="63"/>
  <c r="GV218" i="63"/>
  <c r="Y242" i="63"/>
  <c r="Y219" i="63"/>
  <c r="AO242" i="63"/>
  <c r="AO219" i="63"/>
  <c r="BE242" i="63"/>
  <c r="BE219" i="63"/>
  <c r="CK219" i="63"/>
  <c r="CK242" i="63"/>
  <c r="DA242" i="63"/>
  <c r="DA219" i="63"/>
  <c r="DQ242" i="63"/>
  <c r="DQ219" i="63"/>
  <c r="EW242" i="63"/>
  <c r="EW219" i="63"/>
  <c r="FM242" i="63"/>
  <c r="FM219" i="63"/>
  <c r="GC242" i="63"/>
  <c r="GC219" i="63"/>
  <c r="HI242" i="63"/>
  <c r="HI219" i="63"/>
  <c r="HY242" i="63"/>
  <c r="HY219" i="63"/>
  <c r="V243" i="63"/>
  <c r="V220" i="63"/>
  <c r="BB243" i="63"/>
  <c r="BB220" i="63"/>
  <c r="BR243" i="63"/>
  <c r="BR220" i="63"/>
  <c r="CH243" i="63"/>
  <c r="CH220" i="63"/>
  <c r="CX243" i="63"/>
  <c r="CX220" i="63"/>
  <c r="DN243" i="63"/>
  <c r="DN220" i="63"/>
  <c r="ED243" i="63"/>
  <c r="ED220" i="63"/>
  <c r="ET243" i="63"/>
  <c r="ET220" i="63"/>
  <c r="FJ243" i="63"/>
  <c r="FJ220" i="63"/>
  <c r="FZ243" i="63"/>
  <c r="FZ220" i="63"/>
  <c r="GP243" i="63"/>
  <c r="GP220" i="63"/>
  <c r="HF243" i="63"/>
  <c r="HO255" i="63" s="1"/>
  <c r="HF220" i="63"/>
  <c r="HX232" i="63" s="1"/>
  <c r="HV243" i="63"/>
  <c r="HV220" i="63"/>
  <c r="AI244" i="63"/>
  <c r="AI221" i="63"/>
  <c r="BO244" i="63"/>
  <c r="BO221" i="63"/>
  <c r="CE244" i="63"/>
  <c r="CE221" i="63"/>
  <c r="CU244" i="63"/>
  <c r="CU221" i="63"/>
  <c r="DK244" i="63"/>
  <c r="DK221" i="63"/>
  <c r="EA244" i="63"/>
  <c r="EA221" i="63"/>
  <c r="EQ244" i="63"/>
  <c r="EQ221" i="63"/>
  <c r="FG244" i="63"/>
  <c r="FG221" i="63"/>
  <c r="FW244" i="63"/>
  <c r="HJ256" i="63" s="1"/>
  <c r="FW221" i="63"/>
  <c r="HS233" i="63" s="1"/>
  <c r="GM244" i="63"/>
  <c r="GM221" i="63"/>
  <c r="HC244" i="63"/>
  <c r="HC221" i="63"/>
  <c r="HS221" i="63"/>
  <c r="HS244" i="63"/>
  <c r="P245" i="63"/>
  <c r="P222" i="63"/>
  <c r="AF245" i="63"/>
  <c r="AF222" i="63"/>
  <c r="AV245" i="63"/>
  <c r="AV222" i="63"/>
  <c r="CB245" i="63"/>
  <c r="CB222" i="63"/>
  <c r="CR245" i="63"/>
  <c r="CR222" i="63"/>
  <c r="DH245" i="63"/>
  <c r="DH222" i="63"/>
  <c r="DX245" i="63"/>
  <c r="DX222" i="63"/>
  <c r="EN245" i="63"/>
  <c r="EN222" i="63"/>
  <c r="FD245" i="63"/>
  <c r="FD222" i="63"/>
  <c r="FT245" i="63"/>
  <c r="FT222" i="63"/>
  <c r="GZ245" i="63"/>
  <c r="GZ222" i="63"/>
  <c r="HP245" i="63"/>
  <c r="HP222" i="63"/>
  <c r="M246" i="63"/>
  <c r="M223" i="63"/>
  <c r="AC246" i="63"/>
  <c r="AC223" i="63"/>
  <c r="AS246" i="63"/>
  <c r="AS223" i="63"/>
  <c r="BI246" i="63"/>
  <c r="BI223" i="63"/>
  <c r="BY246" i="63"/>
  <c r="BY223" i="63"/>
  <c r="CO246" i="63"/>
  <c r="CO223" i="63"/>
  <c r="DE246" i="63"/>
  <c r="DE223" i="63"/>
  <c r="DU246" i="63"/>
  <c r="DU223" i="63"/>
  <c r="EK246" i="63"/>
  <c r="EK223" i="63"/>
  <c r="FA246" i="63"/>
  <c r="FA223" i="63"/>
  <c r="FQ246" i="63"/>
  <c r="FQ223" i="63"/>
  <c r="GG246" i="63"/>
  <c r="GG223" i="63"/>
  <c r="GW246" i="63"/>
  <c r="GW223" i="63"/>
  <c r="HM246" i="63"/>
  <c r="HP258" i="63" s="1"/>
  <c r="HM223" i="63"/>
  <c r="HY235" i="63" s="1"/>
  <c r="J247" i="63"/>
  <c r="J224" i="63"/>
  <c r="Z247" i="63"/>
  <c r="Z224" i="63"/>
  <c r="AP247" i="63"/>
  <c r="AP224" i="63"/>
  <c r="BF247" i="63"/>
  <c r="BF224" i="63"/>
  <c r="BV247" i="63"/>
  <c r="BV224" i="63"/>
  <c r="CL247" i="63"/>
  <c r="CL224" i="63"/>
  <c r="DB247" i="63"/>
  <c r="DB224" i="63"/>
  <c r="DR247" i="63"/>
  <c r="DR224" i="63"/>
  <c r="EH247" i="63"/>
  <c r="EH224" i="63"/>
  <c r="EX247" i="63"/>
  <c r="EX224" i="63"/>
  <c r="FN247" i="63"/>
  <c r="FN224" i="63"/>
  <c r="GD247" i="63"/>
  <c r="HK259" i="63" s="1"/>
  <c r="GD224" i="63"/>
  <c r="HT236" i="63" s="1"/>
  <c r="GT247" i="63"/>
  <c r="GT224" i="63"/>
  <c r="HJ247" i="63"/>
  <c r="HJ224" i="63"/>
  <c r="W248" i="63"/>
  <c r="W225" i="63"/>
  <c r="AM248" i="63"/>
  <c r="AM225" i="63"/>
  <c r="BC248" i="63"/>
  <c r="BC225" i="63"/>
  <c r="BS248" i="63"/>
  <c r="BS225" i="63"/>
  <c r="CI248" i="63"/>
  <c r="CI225" i="63"/>
  <c r="CY248" i="63"/>
  <c r="CY225" i="63"/>
  <c r="DO248" i="63"/>
  <c r="DO225" i="63"/>
  <c r="EE248" i="63"/>
  <c r="EE225" i="63"/>
  <c r="BG217" i="63"/>
  <c r="AE218" i="63"/>
  <c r="DU218" i="63"/>
  <c r="I219" i="63"/>
  <c r="DK219" i="63"/>
  <c r="HM219" i="63"/>
  <c r="HY231" i="63" s="1"/>
  <c r="Q221" i="63"/>
  <c r="FX221" i="63"/>
  <c r="P240" i="63"/>
  <c r="P217" i="63"/>
  <c r="AF240" i="63"/>
  <c r="AF217" i="63"/>
  <c r="AV240" i="63"/>
  <c r="AV217" i="63"/>
  <c r="BL240" i="63"/>
  <c r="BL217" i="63"/>
  <c r="CB240" i="63"/>
  <c r="CB217" i="63"/>
  <c r="DX240" i="63"/>
  <c r="DX217" i="63"/>
  <c r="EN240" i="63"/>
  <c r="EN217" i="63"/>
  <c r="FD240" i="63"/>
  <c r="FD217" i="63"/>
  <c r="FT240" i="63"/>
  <c r="FT217" i="63"/>
  <c r="GJ240" i="63"/>
  <c r="GJ217" i="63"/>
  <c r="GZ240" i="63"/>
  <c r="GZ217" i="63"/>
  <c r="AC241" i="63"/>
  <c r="AC218" i="63"/>
  <c r="AS241" i="63"/>
  <c r="AS218" i="63"/>
  <c r="BI218" i="63"/>
  <c r="BI241" i="63"/>
  <c r="BY241" i="63"/>
  <c r="BY218" i="63"/>
  <c r="CO241" i="63"/>
  <c r="CO218" i="63"/>
  <c r="DE241" i="63"/>
  <c r="DE218" i="63"/>
  <c r="FA241" i="63"/>
  <c r="FA218" i="63"/>
  <c r="FQ241" i="63"/>
  <c r="FQ218" i="63"/>
  <c r="GG241" i="63"/>
  <c r="GG218" i="63"/>
  <c r="GW241" i="63"/>
  <c r="GW218" i="63"/>
  <c r="HM241" i="63"/>
  <c r="HP253" i="63" s="1"/>
  <c r="HM218" i="63"/>
  <c r="HY230" i="63" s="1"/>
  <c r="Z242" i="63"/>
  <c r="Z219" i="63"/>
  <c r="AP242" i="63"/>
  <c r="AP219" i="63"/>
  <c r="BF242" i="63"/>
  <c r="BF219" i="63"/>
  <c r="BV242" i="63"/>
  <c r="BV219" i="63"/>
  <c r="CL242" i="63"/>
  <c r="CL219" i="63"/>
  <c r="DB242" i="63"/>
  <c r="DB219" i="63"/>
  <c r="DR242" i="63"/>
  <c r="DR219" i="63"/>
  <c r="EH242" i="63"/>
  <c r="EH219" i="63"/>
  <c r="FN242" i="63"/>
  <c r="FN219" i="63"/>
  <c r="GD242" i="63"/>
  <c r="HK254" i="63" s="1"/>
  <c r="GD219" i="63"/>
  <c r="HT231" i="63" s="1"/>
  <c r="GT242" i="63"/>
  <c r="GT219" i="63"/>
  <c r="HZ242" i="63"/>
  <c r="HZ219" i="63"/>
  <c r="W243" i="63"/>
  <c r="W220" i="63"/>
  <c r="AM243" i="63"/>
  <c r="AM220" i="63"/>
  <c r="BC243" i="63"/>
  <c r="BC220" i="63"/>
  <c r="BS243" i="63"/>
  <c r="BS220" i="63"/>
  <c r="CY243" i="63"/>
  <c r="CY220" i="63"/>
  <c r="DO243" i="63"/>
  <c r="DO220" i="63"/>
  <c r="EE243" i="63"/>
  <c r="EE220" i="63"/>
  <c r="EU243" i="63"/>
  <c r="EU220" i="63"/>
  <c r="FK243" i="63"/>
  <c r="FK220" i="63"/>
  <c r="GA243" i="63"/>
  <c r="GA220" i="63"/>
  <c r="HG243" i="63"/>
  <c r="HG220" i="63"/>
  <c r="HW243" i="63"/>
  <c r="HW220" i="63"/>
  <c r="T244" i="63"/>
  <c r="T221" i="63"/>
  <c r="AJ244" i="63"/>
  <c r="AJ221" i="63"/>
  <c r="AZ244" i="63"/>
  <c r="AZ221" i="63"/>
  <c r="BP244" i="63"/>
  <c r="BP221" i="63"/>
  <c r="CF244" i="63"/>
  <c r="CF221" i="63"/>
  <c r="CV244" i="63"/>
  <c r="CV221" i="63"/>
  <c r="DL244" i="63"/>
  <c r="DL221" i="63"/>
  <c r="EB244" i="63"/>
  <c r="EB221" i="63"/>
  <c r="ER244" i="63"/>
  <c r="ER221" i="63"/>
  <c r="FH244" i="63"/>
  <c r="FH221" i="63"/>
  <c r="GN244" i="63"/>
  <c r="GN221" i="63"/>
  <c r="HD244" i="63"/>
  <c r="HD221" i="63"/>
  <c r="HT221" i="63"/>
  <c r="HZ233" i="63" s="1"/>
  <c r="HT244" i="63"/>
  <c r="HQ256" i="63" s="1"/>
  <c r="Q245" i="63"/>
  <c r="Q222" i="63"/>
  <c r="AG245" i="63"/>
  <c r="AG222" i="63"/>
  <c r="AW245" i="63"/>
  <c r="AW222" i="63"/>
  <c r="BM245" i="63"/>
  <c r="BM222" i="63"/>
  <c r="CC245" i="63"/>
  <c r="CC222" i="63"/>
  <c r="CS245" i="63"/>
  <c r="CS222" i="63"/>
  <c r="DI245" i="63"/>
  <c r="DI222" i="63"/>
  <c r="DY245" i="63"/>
  <c r="DY222" i="63"/>
  <c r="EO245" i="63"/>
  <c r="EO222" i="63"/>
  <c r="FE245" i="63"/>
  <c r="FE222" i="63"/>
  <c r="FU245" i="63"/>
  <c r="FU222" i="63"/>
  <c r="GK245" i="63"/>
  <c r="HL257" i="63" s="1"/>
  <c r="GK222" i="63"/>
  <c r="HU234" i="63" s="1"/>
  <c r="HA245" i="63"/>
  <c r="HA222" i="63"/>
  <c r="HQ245" i="63"/>
  <c r="HQ222" i="63"/>
  <c r="N246" i="63"/>
  <c r="N223" i="63"/>
  <c r="AD246" i="63"/>
  <c r="AD223" i="63"/>
  <c r="AT246" i="63"/>
  <c r="AT223" i="63"/>
  <c r="BJ246" i="63"/>
  <c r="BJ223" i="63"/>
  <c r="BZ246" i="63"/>
  <c r="BZ223" i="63"/>
  <c r="CP246" i="63"/>
  <c r="CP223" i="63"/>
  <c r="DF246" i="63"/>
  <c r="DF223" i="63"/>
  <c r="EL246" i="63"/>
  <c r="EL223" i="63"/>
  <c r="FB246" i="63"/>
  <c r="FB223" i="63"/>
  <c r="FR246" i="63"/>
  <c r="FR223" i="63"/>
  <c r="GH246" i="63"/>
  <c r="GH223" i="63"/>
  <c r="HN246" i="63"/>
  <c r="HN223" i="63"/>
  <c r="K247" i="63"/>
  <c r="K224" i="63"/>
  <c r="AA247" i="63"/>
  <c r="AA224" i="63"/>
  <c r="AQ247" i="63"/>
  <c r="AQ224" i="63"/>
  <c r="BG247" i="63"/>
  <c r="BG224" i="63"/>
  <c r="BW247" i="63"/>
  <c r="BW224" i="63"/>
  <c r="CM247" i="63"/>
  <c r="CM224" i="63"/>
  <c r="DC247" i="63"/>
  <c r="DC224" i="63"/>
  <c r="DS247" i="63"/>
  <c r="DS224" i="63"/>
  <c r="EI247" i="63"/>
  <c r="EI224" i="63"/>
  <c r="EY247" i="63"/>
  <c r="EY224" i="63"/>
  <c r="FO247" i="63"/>
  <c r="FO224" i="63"/>
  <c r="GE247" i="63"/>
  <c r="GE224" i="63"/>
  <c r="GU247" i="63"/>
  <c r="GU224" i="63"/>
  <c r="HK247" i="63"/>
  <c r="HK224" i="63"/>
  <c r="IA247" i="63"/>
  <c r="HR259" i="63" s="1"/>
  <c r="IA224" i="63"/>
  <c r="IA236" i="63" s="1"/>
  <c r="X225" i="63"/>
  <c r="X248" i="63"/>
  <c r="AN248" i="63"/>
  <c r="AN225" i="63"/>
  <c r="BD248" i="63"/>
  <c r="BD225" i="63"/>
  <c r="BT248" i="63"/>
  <c r="BT225" i="63"/>
  <c r="CJ248" i="63"/>
  <c r="CJ225" i="63"/>
  <c r="CZ225" i="63"/>
  <c r="CZ248" i="63"/>
  <c r="DP248" i="63"/>
  <c r="DP225" i="63"/>
  <c r="BV217" i="63"/>
  <c r="FJ217" i="63"/>
  <c r="EJ218" i="63"/>
  <c r="J219" i="63"/>
  <c r="DM219" i="63"/>
  <c r="DX220" i="63"/>
  <c r="S221" i="63"/>
  <c r="GY221" i="63"/>
  <c r="HW233" i="63" s="1"/>
  <c r="AM223" i="63"/>
  <c r="HP171" i="63"/>
  <c r="Q240" i="63"/>
  <c r="Q217" i="63"/>
  <c r="AG240" i="63"/>
  <c r="AG217" i="63"/>
  <c r="AW240" i="63"/>
  <c r="AW217" i="63"/>
  <c r="BM240" i="63"/>
  <c r="BM217" i="63"/>
  <c r="CC240" i="63"/>
  <c r="CC217" i="63"/>
  <c r="CS240" i="63"/>
  <c r="CS217" i="63"/>
  <c r="DI240" i="63"/>
  <c r="DI217" i="63"/>
  <c r="EO240" i="63"/>
  <c r="EO217" i="63"/>
  <c r="FE240" i="63"/>
  <c r="FE217" i="63"/>
  <c r="FU240" i="63"/>
  <c r="FU217" i="63"/>
  <c r="GK240" i="63"/>
  <c r="HL252" i="63" s="1"/>
  <c r="GK217" i="63"/>
  <c r="HU229" i="63" s="1"/>
  <c r="HA240" i="63"/>
  <c r="HA217" i="63"/>
  <c r="HQ240" i="63"/>
  <c r="HQ217" i="63"/>
  <c r="N241" i="63"/>
  <c r="N218" i="63"/>
  <c r="AT241" i="63"/>
  <c r="AT218" i="63"/>
  <c r="BJ218" i="63"/>
  <c r="BJ241" i="63"/>
  <c r="BZ241" i="63"/>
  <c r="BZ218" i="63"/>
  <c r="CP241" i="63"/>
  <c r="CP218" i="63"/>
  <c r="DF241" i="63"/>
  <c r="DF218" i="63"/>
  <c r="DV241" i="63"/>
  <c r="DV218" i="63"/>
  <c r="EL241" i="63"/>
  <c r="EL218" i="63"/>
  <c r="FR241" i="63"/>
  <c r="FR218" i="63"/>
  <c r="GH241" i="63"/>
  <c r="GH218" i="63"/>
  <c r="GX241" i="63"/>
  <c r="GX218" i="63"/>
  <c r="HN241" i="63"/>
  <c r="HN218" i="63"/>
  <c r="K242" i="63"/>
  <c r="K219" i="63"/>
  <c r="AA242" i="63"/>
  <c r="AA219" i="63"/>
  <c r="AQ242" i="63"/>
  <c r="AQ219" i="63"/>
  <c r="BG242" i="63"/>
  <c r="BG219" i="63"/>
  <c r="BW242" i="63"/>
  <c r="BW219" i="63"/>
  <c r="CM219" i="63"/>
  <c r="CM242" i="63"/>
  <c r="DC242" i="63"/>
  <c r="DC219" i="63"/>
  <c r="DS242" i="63"/>
  <c r="DS219" i="63"/>
  <c r="EI242" i="63"/>
  <c r="EI219" i="63"/>
  <c r="EY242" i="63"/>
  <c r="EY219" i="63"/>
  <c r="FO242" i="63"/>
  <c r="FO219" i="63"/>
  <c r="GE242" i="63"/>
  <c r="GE219" i="63"/>
  <c r="GU242" i="63"/>
  <c r="GU219" i="63"/>
  <c r="IA242" i="63"/>
  <c r="HR254" i="63" s="1"/>
  <c r="IA219" i="63"/>
  <c r="IA231" i="63" s="1"/>
  <c r="X243" i="63"/>
  <c r="X220" i="63"/>
  <c r="BD243" i="63"/>
  <c r="BD220" i="63"/>
  <c r="BT243" i="63"/>
  <c r="BT220" i="63"/>
  <c r="CJ243" i="63"/>
  <c r="CJ220" i="63"/>
  <c r="CZ243" i="63"/>
  <c r="CZ220" i="63"/>
  <c r="DP243" i="63"/>
  <c r="DP220" i="63"/>
  <c r="EF243" i="63"/>
  <c r="EF220" i="63"/>
  <c r="FL243" i="63"/>
  <c r="FL220" i="63"/>
  <c r="GB243" i="63"/>
  <c r="GB220" i="63"/>
  <c r="GR243" i="63"/>
  <c r="HM255" i="63" s="1"/>
  <c r="GR220" i="63"/>
  <c r="HV232" i="63" s="1"/>
  <c r="HH243" i="63"/>
  <c r="HH220" i="63"/>
  <c r="HX243" i="63"/>
  <c r="HX220" i="63"/>
  <c r="U244" i="63"/>
  <c r="U221" i="63"/>
  <c r="AK244" i="63"/>
  <c r="AK221" i="63"/>
  <c r="BA244" i="63"/>
  <c r="BA221" i="63"/>
  <c r="BQ244" i="63"/>
  <c r="BQ221" i="63"/>
  <c r="CW221" i="63"/>
  <c r="CW244" i="63"/>
  <c r="DM244" i="63"/>
  <c r="DM221" i="63"/>
  <c r="EC244" i="63"/>
  <c r="EC221" i="63"/>
  <c r="ES244" i="63"/>
  <c r="ES221" i="63"/>
  <c r="FI244" i="63"/>
  <c r="FI221" i="63"/>
  <c r="FY244" i="63"/>
  <c r="FY221" i="63"/>
  <c r="GO244" i="63"/>
  <c r="GO221" i="63"/>
  <c r="HU244" i="63"/>
  <c r="HU221" i="63"/>
  <c r="R245" i="63"/>
  <c r="R222" i="63"/>
  <c r="AH245" i="63"/>
  <c r="AH222" i="63"/>
  <c r="AX245" i="63"/>
  <c r="AX222" i="63"/>
  <c r="BN245" i="63"/>
  <c r="BN222" i="63"/>
  <c r="CD245" i="63"/>
  <c r="CD222" i="63"/>
  <c r="CT245" i="63"/>
  <c r="CT222" i="63"/>
  <c r="DJ245" i="63"/>
  <c r="DJ222" i="63"/>
  <c r="DZ245" i="63"/>
  <c r="DZ222" i="63"/>
  <c r="EP245" i="63"/>
  <c r="EP222" i="63"/>
  <c r="FF245" i="63"/>
  <c r="FF222" i="63"/>
  <c r="FV245" i="63"/>
  <c r="FV222" i="63"/>
  <c r="GL245" i="63"/>
  <c r="GL222" i="63"/>
  <c r="HB245" i="63"/>
  <c r="HB222" i="63"/>
  <c r="HR245" i="63"/>
  <c r="HR222" i="63"/>
  <c r="O246" i="63"/>
  <c r="O223" i="63"/>
  <c r="AE246" i="63"/>
  <c r="AE223" i="63"/>
  <c r="AU246" i="63"/>
  <c r="AU223" i="63"/>
  <c r="BK246" i="63"/>
  <c r="BK223" i="63"/>
  <c r="CA246" i="63"/>
  <c r="CA223" i="63"/>
  <c r="CQ246" i="63"/>
  <c r="CQ223" i="63"/>
  <c r="DG246" i="63"/>
  <c r="DG223" i="63"/>
  <c r="DW246" i="63"/>
  <c r="DW223" i="63"/>
  <c r="EM246" i="63"/>
  <c r="EM223" i="63"/>
  <c r="FC246" i="63"/>
  <c r="FC223" i="63"/>
  <c r="FS246" i="63"/>
  <c r="FS223" i="63"/>
  <c r="GI246" i="63"/>
  <c r="GI223" i="63"/>
  <c r="HO246" i="63"/>
  <c r="HO223" i="63"/>
  <c r="L247" i="63"/>
  <c r="L224" i="63"/>
  <c r="AB247" i="63"/>
  <c r="AB224" i="63"/>
  <c r="AR247" i="63"/>
  <c r="AR224" i="63"/>
  <c r="BH247" i="63"/>
  <c r="BH224" i="63"/>
  <c r="BX247" i="63"/>
  <c r="BX224" i="63"/>
  <c r="CN247" i="63"/>
  <c r="CN224" i="63"/>
  <c r="DD247" i="63"/>
  <c r="DD224" i="63"/>
  <c r="DT247" i="63"/>
  <c r="DT224" i="63"/>
  <c r="EJ247" i="63"/>
  <c r="EJ224" i="63"/>
  <c r="EZ247" i="63"/>
  <c r="EZ224" i="63"/>
  <c r="FP247" i="63"/>
  <c r="FP224" i="63"/>
  <c r="GF247" i="63"/>
  <c r="GF224" i="63"/>
  <c r="GV247" i="63"/>
  <c r="GV224" i="63"/>
  <c r="HL247" i="63"/>
  <c r="HL224" i="63"/>
  <c r="I248" i="63"/>
  <c r="I225" i="63"/>
  <c r="Y248" i="63"/>
  <c r="Y225" i="63"/>
  <c r="AO248" i="63"/>
  <c r="AO225" i="63"/>
  <c r="BE248" i="63"/>
  <c r="BE225" i="63"/>
  <c r="BU248" i="63"/>
  <c r="BU225" i="63"/>
  <c r="CK248" i="63"/>
  <c r="CK225" i="63"/>
  <c r="DA248" i="63"/>
  <c r="DA225" i="63"/>
  <c r="DQ248" i="63"/>
  <c r="DQ225" i="63"/>
  <c r="EG248" i="63"/>
  <c r="EG225" i="63"/>
  <c r="EW248" i="63"/>
  <c r="EW225" i="63"/>
  <c r="FM248" i="63"/>
  <c r="FM225" i="63"/>
  <c r="GC248" i="63"/>
  <c r="GC225" i="63"/>
  <c r="BW217" i="63"/>
  <c r="FL217" i="63"/>
  <c r="AV218" i="63"/>
  <c r="EK218" i="63"/>
  <c r="L219" i="63"/>
  <c r="ED219" i="63"/>
  <c r="P220" i="63"/>
  <c r="EA220" i="63"/>
  <c r="AO221" i="63"/>
  <c r="HE221" i="63"/>
  <c r="AP223" i="63"/>
  <c r="EG240" i="63"/>
  <c r="GF172" i="63"/>
  <c r="GV172" i="63"/>
  <c r="R240" i="63"/>
  <c r="R217" i="63"/>
  <c r="AH240" i="63"/>
  <c r="AH217" i="63"/>
  <c r="AX240" i="63"/>
  <c r="AX217" i="63"/>
  <c r="BN240" i="63"/>
  <c r="BN217" i="63"/>
  <c r="CD240" i="63"/>
  <c r="CD217" i="63"/>
  <c r="CT240" i="63"/>
  <c r="CT217" i="63"/>
  <c r="EP240" i="63"/>
  <c r="EP217" i="63"/>
  <c r="FF240" i="63"/>
  <c r="FF217" i="63"/>
  <c r="FV240" i="63"/>
  <c r="FV217" i="63"/>
  <c r="GL240" i="63"/>
  <c r="GL217" i="63"/>
  <c r="HB240" i="63"/>
  <c r="HB217" i="63"/>
  <c r="HR240" i="63"/>
  <c r="HR217" i="63"/>
  <c r="AU241" i="63"/>
  <c r="AU218" i="63"/>
  <c r="BK241" i="63"/>
  <c r="BK218" i="63"/>
  <c r="CA241" i="63"/>
  <c r="CA218" i="63"/>
  <c r="CQ218" i="63"/>
  <c r="CQ241" i="63"/>
  <c r="DG241" i="63"/>
  <c r="DG218" i="63"/>
  <c r="DW241" i="63"/>
  <c r="DW218" i="63"/>
  <c r="FS241" i="63"/>
  <c r="FS218" i="63"/>
  <c r="GI241" i="63"/>
  <c r="GI218" i="63"/>
  <c r="GY241" i="63"/>
  <c r="HN253" i="63" s="1"/>
  <c r="GY218" i="63"/>
  <c r="HW230" i="63" s="1"/>
  <c r="HO241" i="63"/>
  <c r="HO218" i="63"/>
  <c r="AB242" i="63"/>
  <c r="AB219" i="63"/>
  <c r="AR242" i="63"/>
  <c r="AR219" i="63"/>
  <c r="BH242" i="63"/>
  <c r="BH219" i="63"/>
  <c r="CN242" i="63"/>
  <c r="CN219" i="63"/>
  <c r="DD242" i="63"/>
  <c r="DD219" i="63"/>
  <c r="DT242" i="63"/>
  <c r="DT219" i="63"/>
  <c r="EJ242" i="63"/>
  <c r="EJ219" i="63"/>
  <c r="EZ242" i="63"/>
  <c r="EZ219" i="63"/>
  <c r="FP242" i="63"/>
  <c r="FP219" i="63"/>
  <c r="GF242" i="63"/>
  <c r="GF219" i="63"/>
  <c r="GV242" i="63"/>
  <c r="GV219" i="63"/>
  <c r="HL242" i="63"/>
  <c r="HL219" i="63"/>
  <c r="I243" i="63"/>
  <c r="I220" i="63"/>
  <c r="Y243" i="63"/>
  <c r="Y220" i="63"/>
  <c r="AO243" i="63"/>
  <c r="AO220" i="63"/>
  <c r="BE243" i="63"/>
  <c r="BE220" i="63"/>
  <c r="BU243" i="63"/>
  <c r="BU220" i="63"/>
  <c r="CK243" i="63"/>
  <c r="CK220" i="63"/>
  <c r="DQ243" i="63"/>
  <c r="DQ220" i="63"/>
  <c r="EG243" i="63"/>
  <c r="EG220" i="63"/>
  <c r="EW243" i="63"/>
  <c r="EW220" i="63"/>
  <c r="FM243" i="63"/>
  <c r="FM220" i="63"/>
  <c r="GC243" i="63"/>
  <c r="GC220" i="63"/>
  <c r="GS243" i="63"/>
  <c r="GS220" i="63"/>
  <c r="HY243" i="63"/>
  <c r="HY220" i="63"/>
  <c r="V244" i="63"/>
  <c r="V221" i="63"/>
  <c r="AL244" i="63"/>
  <c r="AL221" i="63"/>
  <c r="BB244" i="63"/>
  <c r="BB221" i="63"/>
  <c r="BR244" i="63"/>
  <c r="BR221" i="63"/>
  <c r="CH244" i="63"/>
  <c r="CH221" i="63"/>
  <c r="CX244" i="63"/>
  <c r="CX221" i="63"/>
  <c r="DN244" i="63"/>
  <c r="DN221" i="63"/>
  <c r="ED244" i="63"/>
  <c r="ED221" i="63"/>
  <c r="ET244" i="63"/>
  <c r="ET221" i="63"/>
  <c r="FJ244" i="63"/>
  <c r="FJ221" i="63"/>
  <c r="FZ244" i="63"/>
  <c r="FZ221" i="63"/>
  <c r="GP244" i="63"/>
  <c r="GP221" i="63"/>
  <c r="HF244" i="63"/>
  <c r="HO256" i="63" s="1"/>
  <c r="HF221" i="63"/>
  <c r="HX233" i="63" s="1"/>
  <c r="HV221" i="63"/>
  <c r="HV244" i="63"/>
  <c r="S245" i="63"/>
  <c r="S222" i="63"/>
  <c r="AI245" i="63"/>
  <c r="AI222" i="63"/>
  <c r="AY245" i="63"/>
  <c r="AY222" i="63"/>
  <c r="BO245" i="63"/>
  <c r="BO222" i="63"/>
  <c r="CE245" i="63"/>
  <c r="CE222" i="63"/>
  <c r="CU245" i="63"/>
  <c r="CU222" i="63"/>
  <c r="DK245" i="63"/>
  <c r="DK222" i="63"/>
  <c r="EA245" i="63"/>
  <c r="EA222" i="63"/>
  <c r="EQ245" i="63"/>
  <c r="EQ222" i="63"/>
  <c r="FG245" i="63"/>
  <c r="FG222" i="63"/>
  <c r="FW245" i="63"/>
  <c r="HJ257" i="63" s="1"/>
  <c r="FW222" i="63"/>
  <c r="HS234" i="63" s="1"/>
  <c r="GM245" i="63"/>
  <c r="GM222" i="63"/>
  <c r="HC245" i="63"/>
  <c r="HC222" i="63"/>
  <c r="HS245" i="63"/>
  <c r="HS222" i="63"/>
  <c r="P246" i="63"/>
  <c r="P223" i="63"/>
  <c r="AF246" i="63"/>
  <c r="AF223" i="63"/>
  <c r="AV246" i="63"/>
  <c r="AV223" i="63"/>
  <c r="BL246" i="63"/>
  <c r="BL223" i="63"/>
  <c r="CB246" i="63"/>
  <c r="CB223" i="63"/>
  <c r="CR246" i="63"/>
  <c r="CR223" i="63"/>
  <c r="DH246" i="63"/>
  <c r="DH223" i="63"/>
  <c r="DX246" i="63"/>
  <c r="DX223" i="63"/>
  <c r="EN246" i="63"/>
  <c r="EN223" i="63"/>
  <c r="FD246" i="63"/>
  <c r="FD223" i="63"/>
  <c r="FT246" i="63"/>
  <c r="FT223" i="63"/>
  <c r="GJ246" i="63"/>
  <c r="GJ223" i="63"/>
  <c r="GZ246" i="63"/>
  <c r="GZ223" i="63"/>
  <c r="HP246" i="63"/>
  <c r="HP223" i="63"/>
  <c r="M247" i="63"/>
  <c r="M224" i="63"/>
  <c r="AC247" i="63"/>
  <c r="AC224" i="63"/>
  <c r="AS247" i="63"/>
  <c r="AS224" i="63"/>
  <c r="BI247" i="63"/>
  <c r="BI224" i="63"/>
  <c r="BY247" i="63"/>
  <c r="BY224" i="63"/>
  <c r="CO247" i="63"/>
  <c r="CO224" i="63"/>
  <c r="DE247" i="63"/>
  <c r="DE224" i="63"/>
  <c r="DU247" i="63"/>
  <c r="DU224" i="63"/>
  <c r="EK247" i="63"/>
  <c r="EK224" i="63"/>
  <c r="FA247" i="63"/>
  <c r="FA224" i="63"/>
  <c r="FQ247" i="63"/>
  <c r="FQ224" i="63"/>
  <c r="GG247" i="63"/>
  <c r="GG224" i="63"/>
  <c r="GW247" i="63"/>
  <c r="GW224" i="63"/>
  <c r="HM247" i="63"/>
  <c r="HP259" i="63" s="1"/>
  <c r="HM224" i="63"/>
  <c r="HY236" i="63" s="1"/>
  <c r="J248" i="63"/>
  <c r="J225" i="63"/>
  <c r="Z248" i="63"/>
  <c r="Z225" i="63"/>
  <c r="AP248" i="63"/>
  <c r="AP225" i="63"/>
  <c r="BF248" i="63"/>
  <c r="BF225" i="63"/>
  <c r="BV248" i="63"/>
  <c r="BV225" i="63"/>
  <c r="CL248" i="63"/>
  <c r="CL225" i="63"/>
  <c r="DB248" i="63"/>
  <c r="DB225" i="63"/>
  <c r="DR248" i="63"/>
  <c r="DR225" i="63"/>
  <c r="EH248" i="63"/>
  <c r="EH225" i="63"/>
  <c r="EX248" i="63"/>
  <c r="EX225" i="63"/>
  <c r="FN248" i="63"/>
  <c r="FN225" i="63"/>
  <c r="GD248" i="63"/>
  <c r="HK260" i="63" s="1"/>
  <c r="GD225" i="63"/>
  <c r="HT237" i="63" s="1"/>
  <c r="GT248" i="63"/>
  <c r="GT225" i="63"/>
  <c r="HJ248" i="63"/>
  <c r="HJ225" i="63"/>
  <c r="HZ248" i="63"/>
  <c r="HZ225" i="63"/>
  <c r="W249" i="63"/>
  <c r="W226" i="63"/>
  <c r="BC249" i="63"/>
  <c r="BC226" i="63"/>
  <c r="BS249" i="63"/>
  <c r="BS226" i="63"/>
  <c r="CI249" i="63"/>
  <c r="CI226" i="63"/>
  <c r="CY249" i="63"/>
  <c r="CY226" i="63"/>
  <c r="DO249" i="63"/>
  <c r="DO226" i="63"/>
  <c r="EE249" i="63"/>
  <c r="EE226" i="63"/>
  <c r="EU249" i="63"/>
  <c r="EU226" i="63"/>
  <c r="FK249" i="63"/>
  <c r="FK226" i="63"/>
  <c r="GA249" i="63"/>
  <c r="GA226" i="63"/>
  <c r="GQ249" i="63"/>
  <c r="GQ226" i="63"/>
  <c r="HG249" i="63"/>
  <c r="HG226" i="63"/>
  <c r="HW249" i="63"/>
  <c r="HW226" i="63"/>
  <c r="BZ217" i="63"/>
  <c r="EM218" i="63"/>
  <c r="AC219" i="63"/>
  <c r="EE219" i="63"/>
  <c r="S220" i="63"/>
  <c r="ES220" i="63"/>
  <c r="AW221" i="63"/>
  <c r="HG221" i="63"/>
  <c r="DR223" i="63"/>
  <c r="EZ240" i="63"/>
  <c r="S240" i="63"/>
  <c r="S217" i="63"/>
  <c r="AI240" i="63"/>
  <c r="AI217" i="63"/>
  <c r="AY240" i="63"/>
  <c r="AY217" i="63"/>
  <c r="BO240" i="63"/>
  <c r="BO217" i="63"/>
  <c r="CE240" i="63"/>
  <c r="CE217" i="63"/>
  <c r="CU240" i="63"/>
  <c r="CU217" i="63"/>
  <c r="DK240" i="63"/>
  <c r="DK217" i="63"/>
  <c r="EA240" i="63"/>
  <c r="EA217" i="63"/>
  <c r="FG240" i="63"/>
  <c r="FG217" i="63"/>
  <c r="FW240" i="63"/>
  <c r="HJ252" i="63" s="1"/>
  <c r="FW217" i="63"/>
  <c r="HS229" i="63" s="1"/>
  <c r="GM240" i="63"/>
  <c r="GM217" i="63"/>
  <c r="HC240" i="63"/>
  <c r="HC217" i="63"/>
  <c r="HS240" i="63"/>
  <c r="HS217" i="63"/>
  <c r="P241" i="63"/>
  <c r="P218" i="63"/>
  <c r="AF241" i="63"/>
  <c r="AF218" i="63"/>
  <c r="BL241" i="63"/>
  <c r="BL218" i="63"/>
  <c r="CB241" i="63"/>
  <c r="CB218" i="63"/>
  <c r="CR218" i="63"/>
  <c r="CR241" i="63"/>
  <c r="DH241" i="63"/>
  <c r="DH218" i="63"/>
  <c r="DX241" i="63"/>
  <c r="DX218" i="63"/>
  <c r="EN241" i="63"/>
  <c r="EN218" i="63"/>
  <c r="FD241" i="63"/>
  <c r="FD218" i="63"/>
  <c r="GJ241" i="63"/>
  <c r="GJ218" i="63"/>
  <c r="GZ241" i="63"/>
  <c r="GZ218" i="63"/>
  <c r="HP241" i="63"/>
  <c r="HP218" i="63"/>
  <c r="M242" i="63"/>
  <c r="M219" i="63"/>
  <c r="AS242" i="63"/>
  <c r="AS219" i="63"/>
  <c r="BI242" i="63"/>
  <c r="BI219" i="63"/>
  <c r="BY242" i="63"/>
  <c r="BY219" i="63"/>
  <c r="DE242" i="63"/>
  <c r="DE219" i="63"/>
  <c r="DU242" i="63"/>
  <c r="DU219" i="63"/>
  <c r="EK242" i="63"/>
  <c r="EK219" i="63"/>
  <c r="FQ242" i="63"/>
  <c r="FQ219" i="63"/>
  <c r="GG242" i="63"/>
  <c r="GG219" i="63"/>
  <c r="GW242" i="63"/>
  <c r="GW219" i="63"/>
  <c r="J243" i="63"/>
  <c r="J220" i="63"/>
  <c r="Z243" i="63"/>
  <c r="Z220" i="63"/>
  <c r="AP243" i="63"/>
  <c r="AP220" i="63"/>
  <c r="BV243" i="63"/>
  <c r="BV220" i="63"/>
  <c r="CL243" i="63"/>
  <c r="CL220" i="63"/>
  <c r="DR243" i="63"/>
  <c r="DR220" i="63"/>
  <c r="EH243" i="63"/>
  <c r="EH220" i="63"/>
  <c r="EX243" i="63"/>
  <c r="EX220" i="63"/>
  <c r="FN243" i="63"/>
  <c r="FN220" i="63"/>
  <c r="GD243" i="63"/>
  <c r="HK255" i="63" s="1"/>
  <c r="GD220" i="63"/>
  <c r="HT232" i="63" s="1"/>
  <c r="GT243" i="63"/>
  <c r="GT220" i="63"/>
  <c r="HJ243" i="63"/>
  <c r="HJ220" i="63"/>
  <c r="HZ243" i="63"/>
  <c r="HZ220" i="63"/>
  <c r="W244" i="63"/>
  <c r="W221" i="63"/>
  <c r="AM244" i="63"/>
  <c r="AM221" i="63"/>
  <c r="BC244" i="63"/>
  <c r="BC221" i="63"/>
  <c r="BS244" i="63"/>
  <c r="BS221" i="63"/>
  <c r="CI244" i="63"/>
  <c r="CI221" i="63"/>
  <c r="CY244" i="63"/>
  <c r="CY221" i="63"/>
  <c r="DO244" i="63"/>
  <c r="DO221" i="63"/>
  <c r="EE244" i="63"/>
  <c r="EE221" i="63"/>
  <c r="EU244" i="63"/>
  <c r="EU221" i="63"/>
  <c r="FK244" i="63"/>
  <c r="FK221" i="63"/>
  <c r="GA244" i="63"/>
  <c r="GA221" i="63"/>
  <c r="GQ244" i="63"/>
  <c r="GQ221" i="63"/>
  <c r="HW244" i="63"/>
  <c r="HW221" i="63"/>
  <c r="T245" i="63"/>
  <c r="T222" i="63"/>
  <c r="AJ245" i="63"/>
  <c r="AJ222" i="63"/>
  <c r="AZ245" i="63"/>
  <c r="AZ222" i="63"/>
  <c r="BP245" i="63"/>
  <c r="BP222" i="63"/>
  <c r="CF245" i="63"/>
  <c r="CF222" i="63"/>
  <c r="CV245" i="63"/>
  <c r="CV222" i="63"/>
  <c r="DL245" i="63"/>
  <c r="DL222" i="63"/>
  <c r="ER245" i="63"/>
  <c r="ER222" i="63"/>
  <c r="FH245" i="63"/>
  <c r="FH222" i="63"/>
  <c r="FX245" i="63"/>
  <c r="FX222" i="63"/>
  <c r="GN245" i="63"/>
  <c r="GN222" i="63"/>
  <c r="HD245" i="63"/>
  <c r="HD222" i="63"/>
  <c r="HT245" i="63"/>
  <c r="HQ257" i="63" s="1"/>
  <c r="HT222" i="63"/>
  <c r="HZ234" i="63" s="1"/>
  <c r="Q246" i="63"/>
  <c r="Q223" i="63"/>
  <c r="AG246" i="63"/>
  <c r="AG223" i="63"/>
  <c r="AW246" i="63"/>
  <c r="AW223" i="63"/>
  <c r="BM246" i="63"/>
  <c r="BM223" i="63"/>
  <c r="CC246" i="63"/>
  <c r="CC223" i="63"/>
  <c r="CS246" i="63"/>
  <c r="CS223" i="63"/>
  <c r="DI246" i="63"/>
  <c r="DI223" i="63"/>
  <c r="DY246" i="63"/>
  <c r="DY223" i="63"/>
  <c r="EO246" i="63"/>
  <c r="EO223" i="63"/>
  <c r="FE246" i="63"/>
  <c r="FE223" i="63"/>
  <c r="FU246" i="63"/>
  <c r="FU223" i="63"/>
  <c r="GK246" i="63"/>
  <c r="HL258" i="63" s="1"/>
  <c r="GK223" i="63"/>
  <c r="HU235" i="63" s="1"/>
  <c r="HA246" i="63"/>
  <c r="HA223" i="63"/>
  <c r="HQ246" i="63"/>
  <c r="HQ223" i="63"/>
  <c r="N247" i="63"/>
  <c r="N224" i="63"/>
  <c r="AD247" i="63"/>
  <c r="AD224" i="63"/>
  <c r="AT247" i="63"/>
  <c r="AT224" i="63"/>
  <c r="BJ247" i="63"/>
  <c r="BJ224" i="63"/>
  <c r="CP247" i="63"/>
  <c r="CP224" i="63"/>
  <c r="DF247" i="63"/>
  <c r="DF224" i="63"/>
  <c r="DV247" i="63"/>
  <c r="DV224" i="63"/>
  <c r="EL247" i="63"/>
  <c r="EL224" i="63"/>
  <c r="FB247" i="63"/>
  <c r="FB224" i="63"/>
  <c r="FR247" i="63"/>
  <c r="FR224" i="63"/>
  <c r="GH247" i="63"/>
  <c r="GH224" i="63"/>
  <c r="GX247" i="63"/>
  <c r="GX224" i="63"/>
  <c r="HN247" i="63"/>
  <c r="HN224" i="63"/>
  <c r="K248" i="63"/>
  <c r="K225" i="63"/>
  <c r="AA248" i="63"/>
  <c r="AA225" i="63"/>
  <c r="AQ248" i="63"/>
  <c r="AQ225" i="63"/>
  <c r="BG248" i="63"/>
  <c r="BG225" i="63"/>
  <c r="BW248" i="63"/>
  <c r="BW225" i="63"/>
  <c r="CM248" i="63"/>
  <c r="CM225" i="63"/>
  <c r="DC248" i="63"/>
  <c r="DC225" i="63"/>
  <c r="DS248" i="63"/>
  <c r="DS225" i="63"/>
  <c r="EI248" i="63"/>
  <c r="EI225" i="63"/>
  <c r="EY248" i="63"/>
  <c r="EY225" i="63"/>
  <c r="FO248" i="63"/>
  <c r="FO225" i="63"/>
  <c r="GE248" i="63"/>
  <c r="GE225" i="63"/>
  <c r="GU248" i="63"/>
  <c r="GU225" i="63"/>
  <c r="HK248" i="63"/>
  <c r="HK225" i="63"/>
  <c r="IA248" i="63"/>
  <c r="HR260" i="63" s="1"/>
  <c r="IA225" i="63"/>
  <c r="IA237" i="63" s="1"/>
  <c r="X249" i="63"/>
  <c r="X226" i="63"/>
  <c r="AN249" i="63"/>
  <c r="AN226" i="63"/>
  <c r="BD249" i="63"/>
  <c r="BD226" i="63"/>
  <c r="BT249" i="63"/>
  <c r="BT226" i="63"/>
  <c r="CJ249" i="63"/>
  <c r="CJ226" i="63"/>
  <c r="CZ249" i="63"/>
  <c r="CZ226" i="63"/>
  <c r="DP249" i="63"/>
  <c r="DP226" i="63"/>
  <c r="EF249" i="63"/>
  <c r="EF226" i="63"/>
  <c r="EV249" i="63"/>
  <c r="EV226" i="63"/>
  <c r="FL249" i="63"/>
  <c r="FL226" i="63"/>
  <c r="GB249" i="63"/>
  <c r="GB226" i="63"/>
  <c r="GR249" i="63"/>
  <c r="GR226" i="63"/>
  <c r="HV238" i="63" s="1"/>
  <c r="HH249" i="63"/>
  <c r="HH226" i="63"/>
  <c r="HX249" i="63"/>
  <c r="HX226" i="63"/>
  <c r="CO217" i="63"/>
  <c r="GB217" i="63"/>
  <c r="AY218" i="63"/>
  <c r="FB218" i="63"/>
  <c r="EG219" i="63"/>
  <c r="AK220" i="63"/>
  <c r="EV220" i="63"/>
  <c r="AY221" i="63"/>
  <c r="GV248" i="63"/>
  <c r="GV225" i="63"/>
  <c r="HL248" i="63"/>
  <c r="HL225" i="63"/>
  <c r="I249" i="63"/>
  <c r="I226" i="63"/>
  <c r="Y249" i="63"/>
  <c r="Y226" i="63"/>
  <c r="AO249" i="63"/>
  <c r="AO226" i="63"/>
  <c r="BU249" i="63"/>
  <c r="BU226" i="63"/>
  <c r="CK249" i="63"/>
  <c r="CK226" i="63"/>
  <c r="DA249" i="63"/>
  <c r="DA226" i="63"/>
  <c r="DQ249" i="63"/>
  <c r="DQ226" i="63"/>
  <c r="EG249" i="63"/>
  <c r="EG226" i="63"/>
  <c r="EW249" i="63"/>
  <c r="EW226" i="63"/>
  <c r="FM249" i="63"/>
  <c r="FM226" i="63"/>
  <c r="GC249" i="63"/>
  <c r="GC226" i="63"/>
  <c r="GS249" i="63"/>
  <c r="GS226" i="63"/>
  <c r="HI249" i="63"/>
  <c r="HI226" i="63"/>
  <c r="HY249" i="63"/>
  <c r="HY226" i="63"/>
  <c r="BZ222" i="63"/>
  <c r="GI222" i="63"/>
  <c r="CJ224" i="63"/>
  <c r="HY224" i="63"/>
  <c r="FR248" i="63"/>
  <c r="FR225" i="63"/>
  <c r="GH248" i="63"/>
  <c r="GH225" i="63"/>
  <c r="GX248" i="63"/>
  <c r="GX225" i="63"/>
  <c r="HN248" i="63"/>
  <c r="HN225" i="63"/>
  <c r="K249" i="63"/>
  <c r="K226" i="63"/>
  <c r="AA249" i="63"/>
  <c r="AA226" i="63"/>
  <c r="AQ249" i="63"/>
  <c r="AQ226" i="63"/>
  <c r="BG249" i="63"/>
  <c r="BG226" i="63"/>
  <c r="BW249" i="63"/>
  <c r="BW226" i="63"/>
  <c r="CM249" i="63"/>
  <c r="CM226" i="63"/>
  <c r="DC249" i="63"/>
  <c r="DC226" i="63"/>
  <c r="DS249" i="63"/>
  <c r="DS226" i="63"/>
  <c r="EI249" i="63"/>
  <c r="EI226" i="63"/>
  <c r="EY249" i="63"/>
  <c r="EY226" i="63"/>
  <c r="FO249" i="63"/>
  <c r="FO226" i="63"/>
  <c r="GE249" i="63"/>
  <c r="GE226" i="63"/>
  <c r="GU249" i="63"/>
  <c r="GU226" i="63"/>
  <c r="HK249" i="63"/>
  <c r="HK226" i="63"/>
  <c r="IA249" i="63"/>
  <c r="IA226" i="63"/>
  <c r="IA238" i="63" s="1"/>
  <c r="GX222" i="63"/>
  <c r="DG226" i="63"/>
  <c r="EM248" i="63"/>
  <c r="EM225" i="63"/>
  <c r="FC248" i="63"/>
  <c r="FC225" i="63"/>
  <c r="FS248" i="63"/>
  <c r="FS225" i="63"/>
  <c r="GI248" i="63"/>
  <c r="GI225" i="63"/>
  <c r="GY248" i="63"/>
  <c r="HN260" i="63" s="1"/>
  <c r="GY225" i="63"/>
  <c r="HW237" i="63" s="1"/>
  <c r="HO248" i="63"/>
  <c r="HO225" i="63"/>
  <c r="L249" i="63"/>
  <c r="L226" i="63"/>
  <c r="AB249" i="63"/>
  <c r="AB226" i="63"/>
  <c r="AR249" i="63"/>
  <c r="AR226" i="63"/>
  <c r="BH249" i="63"/>
  <c r="BH226" i="63"/>
  <c r="BX249" i="63"/>
  <c r="BX226" i="63"/>
  <c r="CN249" i="63"/>
  <c r="CN226" i="63"/>
  <c r="DD249" i="63"/>
  <c r="DD226" i="63"/>
  <c r="DT249" i="63"/>
  <c r="DT226" i="63"/>
  <c r="EJ249" i="63"/>
  <c r="EJ226" i="63"/>
  <c r="EZ249" i="63"/>
  <c r="EZ226" i="63"/>
  <c r="FP249" i="63"/>
  <c r="FP226" i="63"/>
  <c r="GF249" i="63"/>
  <c r="GF226" i="63"/>
  <c r="GV249" i="63"/>
  <c r="GV226" i="63"/>
  <c r="HL249" i="63"/>
  <c r="HL226" i="63"/>
  <c r="GY222" i="63"/>
  <c r="HW234" i="63" s="1"/>
  <c r="BG223" i="63"/>
  <c r="DN224" i="63"/>
  <c r="DV226" i="63"/>
  <c r="FD248" i="63"/>
  <c r="FD225" i="63"/>
  <c r="FT248" i="63"/>
  <c r="FT225" i="63"/>
  <c r="GJ248" i="63"/>
  <c r="GJ225" i="63"/>
  <c r="HP248" i="63"/>
  <c r="HP225" i="63"/>
  <c r="M249" i="63"/>
  <c r="M226" i="63"/>
  <c r="AC249" i="63"/>
  <c r="AC226" i="63"/>
  <c r="AS249" i="63"/>
  <c r="AS226" i="63"/>
  <c r="BI249" i="63"/>
  <c r="BI226" i="63"/>
  <c r="BY249" i="63"/>
  <c r="BY226" i="63"/>
  <c r="CO249" i="63"/>
  <c r="CO226" i="63"/>
  <c r="DE249" i="63"/>
  <c r="DE226" i="63"/>
  <c r="DU249" i="63"/>
  <c r="DU226" i="63"/>
  <c r="EK249" i="63"/>
  <c r="EK226" i="63"/>
  <c r="FA249" i="63"/>
  <c r="FA226" i="63"/>
  <c r="FQ249" i="63"/>
  <c r="FQ226" i="63"/>
  <c r="GG249" i="63"/>
  <c r="GG226" i="63"/>
  <c r="GW249" i="63"/>
  <c r="GW226" i="63"/>
  <c r="HM249" i="63"/>
  <c r="HM226" i="63"/>
  <c r="HY238" i="63" s="1"/>
  <c r="DP224" i="63"/>
  <c r="EA226" i="63"/>
  <c r="HQ248" i="63"/>
  <c r="HQ225" i="63"/>
  <c r="N249" i="63"/>
  <c r="N226" i="63"/>
  <c r="AD249" i="63"/>
  <c r="AD226" i="63"/>
  <c r="AT249" i="63"/>
  <c r="AT226" i="63"/>
  <c r="BJ249" i="63"/>
  <c r="BJ226" i="63"/>
  <c r="BZ249" i="63"/>
  <c r="BZ226" i="63"/>
  <c r="CP249" i="63"/>
  <c r="CP226" i="63"/>
  <c r="DF249" i="63"/>
  <c r="DF226" i="63"/>
  <c r="EL249" i="63"/>
  <c r="EL226" i="63"/>
  <c r="FB249" i="63"/>
  <c r="FB226" i="63"/>
  <c r="FR249" i="63"/>
  <c r="FR226" i="63"/>
  <c r="GH249" i="63"/>
  <c r="GH226" i="63"/>
  <c r="GX249" i="63"/>
  <c r="GX226" i="63"/>
  <c r="HN249" i="63"/>
  <c r="HN226" i="63"/>
  <c r="HZ223" i="63"/>
  <c r="DQ224" i="63"/>
  <c r="EQ226" i="63"/>
  <c r="BW245" i="63"/>
  <c r="BW222" i="63"/>
  <c r="CM245" i="63"/>
  <c r="CM222" i="63"/>
  <c r="DC245" i="63"/>
  <c r="DC222" i="63"/>
  <c r="DS245" i="63"/>
  <c r="DS222" i="63"/>
  <c r="EI245" i="63"/>
  <c r="EI222" i="63"/>
  <c r="GE245" i="63"/>
  <c r="GE222" i="63"/>
  <c r="GU245" i="63"/>
  <c r="GU222" i="63"/>
  <c r="HK245" i="63"/>
  <c r="HK222" i="63"/>
  <c r="IA245" i="63"/>
  <c r="HR257" i="63" s="1"/>
  <c r="IA222" i="63"/>
  <c r="IA234" i="63" s="1"/>
  <c r="X246" i="63"/>
  <c r="X223" i="63"/>
  <c r="AN246" i="63"/>
  <c r="AN223" i="63"/>
  <c r="BD246" i="63"/>
  <c r="BD223" i="63"/>
  <c r="BT246" i="63"/>
  <c r="BT223" i="63"/>
  <c r="CJ246" i="63"/>
  <c r="CJ223" i="63"/>
  <c r="CZ246" i="63"/>
  <c r="CZ223" i="63"/>
  <c r="DP246" i="63"/>
  <c r="DP223" i="63"/>
  <c r="EF246" i="63"/>
  <c r="EF223" i="63"/>
  <c r="EV246" i="63"/>
  <c r="EV223" i="63"/>
  <c r="FL246" i="63"/>
  <c r="FL223" i="63"/>
  <c r="GB246" i="63"/>
  <c r="GB223" i="63"/>
  <c r="GR246" i="63"/>
  <c r="HM258" i="63" s="1"/>
  <c r="GR223" i="63"/>
  <c r="HV235" i="63" s="1"/>
  <c r="HH246" i="63"/>
  <c r="HH223" i="63"/>
  <c r="HX246" i="63"/>
  <c r="HX223" i="63"/>
  <c r="U247" i="63"/>
  <c r="U224" i="63"/>
  <c r="AK247" i="63"/>
  <c r="AK224" i="63"/>
  <c r="BA247" i="63"/>
  <c r="BA224" i="63"/>
  <c r="BQ247" i="63"/>
  <c r="BQ224" i="63"/>
  <c r="CG247" i="63"/>
  <c r="CG224" i="63"/>
  <c r="CW247" i="63"/>
  <c r="CW224" i="63"/>
  <c r="DM247" i="63"/>
  <c r="DM224" i="63"/>
  <c r="EC247" i="63"/>
  <c r="EC224" i="63"/>
  <c r="ES247" i="63"/>
  <c r="ES224" i="63"/>
  <c r="FI247" i="63"/>
  <c r="FI224" i="63"/>
  <c r="FY247" i="63"/>
  <c r="FY224" i="63"/>
  <c r="GO247" i="63"/>
  <c r="GO224" i="63"/>
  <c r="HE247" i="63"/>
  <c r="HE224" i="63"/>
  <c r="HU247" i="63"/>
  <c r="HU224" i="63"/>
  <c r="R248" i="63"/>
  <c r="R225" i="63"/>
  <c r="AH248" i="63"/>
  <c r="AH225" i="63"/>
  <c r="AX248" i="63"/>
  <c r="AX225" i="63"/>
  <c r="BN248" i="63"/>
  <c r="BN225" i="63"/>
  <c r="CD248" i="63"/>
  <c r="CD225" i="63"/>
  <c r="CT248" i="63"/>
  <c r="CT225" i="63"/>
  <c r="DJ248" i="63"/>
  <c r="DJ225" i="63"/>
  <c r="DZ248" i="63"/>
  <c r="DZ225" i="63"/>
  <c r="EP248" i="63"/>
  <c r="EP225" i="63"/>
  <c r="FF248" i="63"/>
  <c r="FF225" i="63"/>
  <c r="FV248" i="63"/>
  <c r="FV225" i="63"/>
  <c r="GL248" i="63"/>
  <c r="GL225" i="63"/>
  <c r="HR248" i="63"/>
  <c r="HR225" i="63"/>
  <c r="O249" i="63"/>
  <c r="O226" i="63"/>
  <c r="AE249" i="63"/>
  <c r="AE226" i="63"/>
  <c r="AU249" i="63"/>
  <c r="AU226" i="63"/>
  <c r="BK249" i="63"/>
  <c r="BK226" i="63"/>
  <c r="CA249" i="63"/>
  <c r="CA226" i="63"/>
  <c r="CQ249" i="63"/>
  <c r="CQ226" i="63"/>
  <c r="DW249" i="63"/>
  <c r="DW226" i="63"/>
  <c r="EM249" i="63"/>
  <c r="EM226" i="63"/>
  <c r="FC249" i="63"/>
  <c r="FC226" i="63"/>
  <c r="FS249" i="63"/>
  <c r="FS226" i="63"/>
  <c r="GI249" i="63"/>
  <c r="GI226" i="63"/>
  <c r="GY249" i="63"/>
  <c r="GY226" i="63"/>
  <c r="HW238" i="63" s="1"/>
  <c r="Y224" i="63"/>
  <c r="ET224" i="63"/>
  <c r="DW225" i="63"/>
  <c r="HQ226" i="63"/>
  <c r="CX247" i="63"/>
  <c r="CX224" i="63"/>
  <c r="ED247" i="63"/>
  <c r="ED224" i="63"/>
  <c r="FJ247" i="63"/>
  <c r="FJ224" i="63"/>
  <c r="FZ247" i="63"/>
  <c r="FZ224" i="63"/>
  <c r="GP247" i="63"/>
  <c r="GP224" i="63"/>
  <c r="HF247" i="63"/>
  <c r="HO259" i="63" s="1"/>
  <c r="HF224" i="63"/>
  <c r="HX236" i="63" s="1"/>
  <c r="S248" i="63"/>
  <c r="S225" i="63"/>
  <c r="AI248" i="63"/>
  <c r="AI225" i="63"/>
  <c r="AY225" i="63"/>
  <c r="AY248" i="63"/>
  <c r="BO248" i="63"/>
  <c r="BO225" i="63"/>
  <c r="CE248" i="63"/>
  <c r="CE225" i="63"/>
  <c r="CU248" i="63"/>
  <c r="CU225" i="63"/>
  <c r="DK248" i="63"/>
  <c r="DK225" i="63"/>
  <c r="EA248" i="63"/>
  <c r="EA225" i="63"/>
  <c r="EQ248" i="63"/>
  <c r="EQ225" i="63"/>
  <c r="FG248" i="63"/>
  <c r="FG225" i="63"/>
  <c r="FW248" i="63"/>
  <c r="HJ260" i="63" s="1"/>
  <c r="FW225" i="63"/>
  <c r="HS237" i="63" s="1"/>
  <c r="HC248" i="63"/>
  <c r="HC225" i="63"/>
  <c r="HS248" i="63"/>
  <c r="HS225" i="63"/>
  <c r="P249" i="63"/>
  <c r="P226" i="63"/>
  <c r="AF249" i="63"/>
  <c r="AF226" i="63"/>
  <c r="AV249" i="63"/>
  <c r="AV226" i="63"/>
  <c r="BL249" i="63"/>
  <c r="BL226" i="63"/>
  <c r="CB249" i="63"/>
  <c r="CB226" i="63"/>
  <c r="CR249" i="63"/>
  <c r="CR226" i="63"/>
  <c r="DH249" i="63"/>
  <c r="DH226" i="63"/>
  <c r="DX226" i="63"/>
  <c r="DX249" i="63"/>
  <c r="EN249" i="63"/>
  <c r="EN226" i="63"/>
  <c r="FD249" i="63"/>
  <c r="FD226" i="63"/>
  <c r="FT249" i="63"/>
  <c r="FT226" i="63"/>
  <c r="GJ249" i="63"/>
  <c r="GJ226" i="63"/>
  <c r="GZ226" i="63"/>
  <c r="GZ249" i="63"/>
  <c r="HP249" i="63"/>
  <c r="HP226" i="63"/>
  <c r="EY222" i="63"/>
  <c r="EU224" i="63"/>
  <c r="HS226" i="63"/>
  <c r="W247" i="63"/>
  <c r="W224" i="63"/>
  <c r="AM247" i="63"/>
  <c r="AM224" i="63"/>
  <c r="BS247" i="63"/>
  <c r="BS224" i="63"/>
  <c r="CI247" i="63"/>
  <c r="CI224" i="63"/>
  <c r="CY247" i="63"/>
  <c r="CY224" i="63"/>
  <c r="DO247" i="63"/>
  <c r="DO224" i="63"/>
  <c r="EE247" i="63"/>
  <c r="EE224" i="63"/>
  <c r="FK247" i="63"/>
  <c r="FK224" i="63"/>
  <c r="GA247" i="63"/>
  <c r="GA224" i="63"/>
  <c r="GQ247" i="63"/>
  <c r="GQ224" i="63"/>
  <c r="HG247" i="63"/>
  <c r="HG224" i="63"/>
  <c r="T248" i="63"/>
  <c r="T225" i="63"/>
  <c r="AJ248" i="63"/>
  <c r="AJ225" i="63"/>
  <c r="AZ225" i="63"/>
  <c r="AZ248" i="63"/>
  <c r="BP248" i="63"/>
  <c r="BP225" i="63"/>
  <c r="CF248" i="63"/>
  <c r="CF225" i="63"/>
  <c r="CV248" i="63"/>
  <c r="CV225" i="63"/>
  <c r="DL248" i="63"/>
  <c r="DL225" i="63"/>
  <c r="EB248" i="63"/>
  <c r="EB225" i="63"/>
  <c r="ER248" i="63"/>
  <c r="ER225" i="63"/>
  <c r="FH248" i="63"/>
  <c r="FH225" i="63"/>
  <c r="FX248" i="63"/>
  <c r="FX225" i="63"/>
  <c r="GN248" i="63"/>
  <c r="GN225" i="63"/>
  <c r="HT248" i="63"/>
  <c r="HQ260" i="63" s="1"/>
  <c r="HT225" i="63"/>
  <c r="HZ237" i="63" s="1"/>
  <c r="Q249" i="63"/>
  <c r="Q226" i="63"/>
  <c r="AG249" i="63"/>
  <c r="AG226" i="63"/>
  <c r="AW249" i="63"/>
  <c r="AW226" i="63"/>
  <c r="BM249" i="63"/>
  <c r="BM226" i="63"/>
  <c r="CC249" i="63"/>
  <c r="CC226" i="63"/>
  <c r="CS249" i="63"/>
  <c r="CS226" i="63"/>
  <c r="DI249" i="63"/>
  <c r="DI226" i="63"/>
  <c r="DY249" i="63"/>
  <c r="DY226" i="63"/>
  <c r="EO249" i="63"/>
  <c r="EO226" i="63"/>
  <c r="FE249" i="63"/>
  <c r="FE226" i="63"/>
  <c r="FU249" i="63"/>
  <c r="FU226" i="63"/>
  <c r="GK249" i="63"/>
  <c r="GK226" i="63"/>
  <c r="HU238" i="63" s="1"/>
  <c r="HA249" i="63"/>
  <c r="HA226" i="63"/>
  <c r="EW224" i="63"/>
  <c r="CP245" i="63"/>
  <c r="CP222" i="63"/>
  <c r="DF245" i="63"/>
  <c r="DF222" i="63"/>
  <c r="DV245" i="63"/>
  <c r="DV222" i="63"/>
  <c r="EL245" i="63"/>
  <c r="EL222" i="63"/>
  <c r="FB245" i="63"/>
  <c r="FB222" i="63"/>
  <c r="GH245" i="63"/>
  <c r="GH222" i="63"/>
  <c r="HN245" i="63"/>
  <c r="HN222" i="63"/>
  <c r="K246" i="63"/>
  <c r="K223" i="63"/>
  <c r="AA246" i="63"/>
  <c r="AA223" i="63"/>
  <c r="AQ246" i="63"/>
  <c r="AQ223" i="63"/>
  <c r="BW246" i="63"/>
  <c r="BW223" i="63"/>
  <c r="CM246" i="63"/>
  <c r="CM223" i="63"/>
  <c r="DC246" i="63"/>
  <c r="DC223" i="63"/>
  <c r="EI246" i="63"/>
  <c r="EI223" i="63"/>
  <c r="EY246" i="63"/>
  <c r="EY223" i="63"/>
  <c r="FO246" i="63"/>
  <c r="FO223" i="63"/>
  <c r="GU246" i="63"/>
  <c r="GU223" i="63"/>
  <c r="HK246" i="63"/>
  <c r="HK223" i="63"/>
  <c r="IA246" i="63"/>
  <c r="HR258" i="63" s="1"/>
  <c r="IA223" i="63"/>
  <c r="IA235" i="63" s="1"/>
  <c r="X247" i="63"/>
  <c r="X224" i="63"/>
  <c r="AN247" i="63"/>
  <c r="AN224" i="63"/>
  <c r="BT247" i="63"/>
  <c r="BT224" i="63"/>
  <c r="CZ247" i="63"/>
  <c r="CZ224" i="63"/>
  <c r="EF247" i="63"/>
  <c r="EF224" i="63"/>
  <c r="EV247" i="63"/>
  <c r="EV224" i="63"/>
  <c r="FL247" i="63"/>
  <c r="FL224" i="63"/>
  <c r="GR247" i="63"/>
  <c r="HM259" i="63" s="1"/>
  <c r="GR224" i="63"/>
  <c r="HV236" i="63" s="1"/>
  <c r="HH247" i="63"/>
  <c r="HH224" i="63"/>
  <c r="HX247" i="63"/>
  <c r="HX224" i="63"/>
  <c r="U248" i="63"/>
  <c r="U225" i="63"/>
  <c r="AK248" i="63"/>
  <c r="AK225" i="63"/>
  <c r="BA248" i="63"/>
  <c r="BA225" i="63"/>
  <c r="BQ248" i="63"/>
  <c r="BQ225" i="63"/>
  <c r="CG248" i="63"/>
  <c r="CG225" i="63"/>
  <c r="CW248" i="63"/>
  <c r="CW225" i="63"/>
  <c r="DM248" i="63"/>
  <c r="DM225" i="63"/>
  <c r="EC248" i="63"/>
  <c r="EC225" i="63"/>
  <c r="ES248" i="63"/>
  <c r="ES225" i="63"/>
  <c r="FI248" i="63"/>
  <c r="FI225" i="63"/>
  <c r="FY248" i="63"/>
  <c r="FY225" i="63"/>
  <c r="GO248" i="63"/>
  <c r="GO225" i="63"/>
  <c r="HE248" i="63"/>
  <c r="HE225" i="63"/>
  <c r="HU248" i="63"/>
  <c r="HU225" i="63"/>
  <c r="R249" i="63"/>
  <c r="R226" i="63"/>
  <c r="AH249" i="63"/>
  <c r="AH226" i="63"/>
  <c r="AX249" i="63"/>
  <c r="AX226" i="63"/>
  <c r="BN249" i="63"/>
  <c r="BN226" i="63"/>
  <c r="CD249" i="63"/>
  <c r="CD226" i="63"/>
  <c r="CT249" i="63"/>
  <c r="CT226" i="63"/>
  <c r="DJ249" i="63"/>
  <c r="DJ226" i="63"/>
  <c r="DZ249" i="63"/>
  <c r="DZ226" i="63"/>
  <c r="EP249" i="63"/>
  <c r="EP226" i="63"/>
  <c r="FF249" i="63"/>
  <c r="FF226" i="63"/>
  <c r="FV249" i="63"/>
  <c r="FV226" i="63"/>
  <c r="GL249" i="63"/>
  <c r="GL226" i="63"/>
  <c r="HB249" i="63"/>
  <c r="HB226" i="63"/>
  <c r="HR249" i="63"/>
  <c r="HR226" i="63"/>
  <c r="AU222" i="63"/>
  <c r="O245" i="63"/>
  <c r="O222" i="63"/>
  <c r="AE245" i="63"/>
  <c r="AE222" i="63"/>
  <c r="CQ245" i="63"/>
  <c r="CQ222" i="63"/>
  <c r="DG245" i="63"/>
  <c r="DG222" i="63"/>
  <c r="DW245" i="63"/>
  <c r="DW222" i="63"/>
  <c r="EM245" i="63"/>
  <c r="EM222" i="63"/>
  <c r="FC245" i="63"/>
  <c r="FC222" i="63"/>
  <c r="FS245" i="63"/>
  <c r="FS222" i="63"/>
  <c r="HO245" i="63"/>
  <c r="HO222" i="63"/>
  <c r="L246" i="63"/>
  <c r="L223" i="63"/>
  <c r="AB246" i="63"/>
  <c r="AB223" i="63"/>
  <c r="AR246" i="63"/>
  <c r="AR223" i="63"/>
  <c r="BH246" i="63"/>
  <c r="BH223" i="63"/>
  <c r="BX246" i="63"/>
  <c r="BX223" i="63"/>
  <c r="CN246" i="63"/>
  <c r="CN223" i="63"/>
  <c r="DD246" i="63"/>
  <c r="DD223" i="63"/>
  <c r="DT246" i="63"/>
  <c r="DT223" i="63"/>
  <c r="EJ246" i="63"/>
  <c r="EJ223" i="63"/>
  <c r="EZ246" i="63"/>
  <c r="EZ223" i="63"/>
  <c r="FP246" i="63"/>
  <c r="FP223" i="63"/>
  <c r="GF246" i="63"/>
  <c r="GF223" i="63"/>
  <c r="GV246" i="63"/>
  <c r="GV223" i="63"/>
  <c r="HL246" i="63"/>
  <c r="HL223" i="63"/>
  <c r="I247" i="63"/>
  <c r="I224" i="63"/>
  <c r="AO247" i="63"/>
  <c r="AO224" i="63"/>
  <c r="BE247" i="63"/>
  <c r="BE224" i="63"/>
  <c r="BU247" i="63"/>
  <c r="BU224" i="63"/>
  <c r="DA247" i="63"/>
  <c r="DA224" i="63"/>
  <c r="EG247" i="63"/>
  <c r="EG224" i="63"/>
  <c r="FM247" i="63"/>
  <c r="FM224" i="63"/>
  <c r="GS247" i="63"/>
  <c r="GS224" i="63"/>
  <c r="HI247" i="63"/>
  <c r="HI224" i="63"/>
  <c r="V248" i="63"/>
  <c r="V225" i="63"/>
  <c r="AL248" i="63"/>
  <c r="AL225" i="63"/>
  <c r="BB248" i="63"/>
  <c r="BB225" i="63"/>
  <c r="BR248" i="63"/>
  <c r="BR225" i="63"/>
  <c r="CH248" i="63"/>
  <c r="CH225" i="63"/>
  <c r="CX248" i="63"/>
  <c r="CX225" i="63"/>
  <c r="DN248" i="63"/>
  <c r="DN225" i="63"/>
  <c r="ED248" i="63"/>
  <c r="ED225" i="63"/>
  <c r="ET248" i="63"/>
  <c r="ET225" i="63"/>
  <c r="FJ248" i="63"/>
  <c r="FJ225" i="63"/>
  <c r="FZ248" i="63"/>
  <c r="FZ225" i="63"/>
  <c r="GP248" i="63"/>
  <c r="GP225" i="63"/>
  <c r="HF248" i="63"/>
  <c r="HO260" i="63" s="1"/>
  <c r="HF225" i="63"/>
  <c r="HX237" i="63" s="1"/>
  <c r="HV248" i="63"/>
  <c r="HV225" i="63"/>
  <c r="S249" i="63"/>
  <c r="S226" i="63"/>
  <c r="AI249" i="63"/>
  <c r="AI226" i="63"/>
  <c r="AY249" i="63"/>
  <c r="AY226" i="63"/>
  <c r="BO249" i="63"/>
  <c r="BO226" i="63"/>
  <c r="CE249" i="63"/>
  <c r="CE226" i="63"/>
  <c r="CU249" i="63"/>
  <c r="CU226" i="63"/>
  <c r="DK249" i="63"/>
  <c r="DK226" i="63"/>
  <c r="FG249" i="63"/>
  <c r="FG226" i="63"/>
  <c r="FW249" i="63"/>
  <c r="FW226" i="63"/>
  <c r="HS238" i="63" s="1"/>
  <c r="GM249" i="63"/>
  <c r="GM226" i="63"/>
  <c r="HC249" i="63"/>
  <c r="HC226" i="63"/>
  <c r="FO222" i="63"/>
  <c r="BC224" i="63"/>
  <c r="GB224" i="63"/>
  <c r="GM225" i="63"/>
  <c r="EU248" i="63"/>
  <c r="EU225" i="63"/>
  <c r="FK248" i="63"/>
  <c r="FK225" i="63"/>
  <c r="GA248" i="63"/>
  <c r="GA225" i="63"/>
  <c r="GQ248" i="63"/>
  <c r="GQ225" i="63"/>
  <c r="HG248" i="63"/>
  <c r="HG225" i="63"/>
  <c r="HW248" i="63"/>
  <c r="HW225" i="63"/>
  <c r="T249" i="63"/>
  <c r="T226" i="63"/>
  <c r="AJ249" i="63"/>
  <c r="AJ226" i="63"/>
  <c r="BP249" i="63"/>
  <c r="BP226" i="63"/>
  <c r="CF249" i="63"/>
  <c r="CF226" i="63"/>
  <c r="CV249" i="63"/>
  <c r="CV226" i="63"/>
  <c r="DL249" i="63"/>
  <c r="DL226" i="63"/>
  <c r="EB249" i="63"/>
  <c r="EB226" i="63"/>
  <c r="ER249" i="63"/>
  <c r="ER226" i="63"/>
  <c r="FH249" i="63"/>
  <c r="FH226" i="63"/>
  <c r="FX249" i="63"/>
  <c r="FX226" i="63"/>
  <c r="GN249" i="63"/>
  <c r="GN226" i="63"/>
  <c r="HD249" i="63"/>
  <c r="HD226" i="63"/>
  <c r="HT249" i="63"/>
  <c r="HT226" i="63"/>
  <c r="HZ238" i="63" s="1"/>
  <c r="GE223" i="63"/>
  <c r="BD224" i="63"/>
  <c r="GC224" i="63"/>
  <c r="GZ225" i="63"/>
  <c r="EF248" i="63"/>
  <c r="EF225" i="63"/>
  <c r="EV225" i="63"/>
  <c r="EV248" i="63"/>
  <c r="FL248" i="63"/>
  <c r="FL225" i="63"/>
  <c r="GB248" i="63"/>
  <c r="GB225" i="63"/>
  <c r="GR248" i="63"/>
  <c r="HM260" i="63" s="1"/>
  <c r="GR225" i="63"/>
  <c r="HV237" i="63" s="1"/>
  <c r="HH248" i="63"/>
  <c r="HH225" i="63"/>
  <c r="HX225" i="63"/>
  <c r="HX248" i="63"/>
  <c r="U249" i="63"/>
  <c r="U226" i="63"/>
  <c r="AK249" i="63"/>
  <c r="AK226" i="63"/>
  <c r="BA226" i="63"/>
  <c r="BA249" i="63"/>
  <c r="BQ249" i="63"/>
  <c r="BQ226" i="63"/>
  <c r="CG249" i="63"/>
  <c r="CG226" i="63"/>
  <c r="CW249" i="63"/>
  <c r="CW226" i="63"/>
  <c r="DM249" i="63"/>
  <c r="DM226" i="63"/>
  <c r="EC226" i="63"/>
  <c r="EC249" i="63"/>
  <c r="ES249" i="63"/>
  <c r="ES226" i="63"/>
  <c r="FI226" i="63"/>
  <c r="FI249" i="63"/>
  <c r="FY249" i="63"/>
  <c r="FY226" i="63"/>
  <c r="GO249" i="63"/>
  <c r="GO226" i="63"/>
  <c r="HE249" i="63"/>
  <c r="HE226" i="63"/>
  <c r="HU249" i="63"/>
  <c r="HU226" i="63"/>
  <c r="HB225" i="63"/>
  <c r="GS248" i="63"/>
  <c r="GS225" i="63"/>
  <c r="HI248" i="63"/>
  <c r="HI225" i="63"/>
  <c r="HY248" i="63"/>
  <c r="HY225" i="63"/>
  <c r="V249" i="63"/>
  <c r="V226" i="63"/>
  <c r="AL249" i="63"/>
  <c r="AL226" i="63"/>
  <c r="BB249" i="63"/>
  <c r="BB226" i="63"/>
  <c r="BR249" i="63"/>
  <c r="BR226" i="63"/>
  <c r="CH249" i="63"/>
  <c r="CH226" i="63"/>
  <c r="CX249" i="63"/>
  <c r="CX226" i="63"/>
  <c r="DN249" i="63"/>
  <c r="DN226" i="63"/>
  <c r="ED249" i="63"/>
  <c r="ED226" i="63"/>
  <c r="ET249" i="63"/>
  <c r="ET226" i="63"/>
  <c r="FJ249" i="63"/>
  <c r="FJ226" i="63"/>
  <c r="FZ249" i="63"/>
  <c r="FZ226" i="63"/>
  <c r="GP249" i="63"/>
  <c r="GP226" i="63"/>
  <c r="HF249" i="63"/>
  <c r="HF226" i="63"/>
  <c r="HX238" i="63" s="1"/>
  <c r="HV249" i="63"/>
  <c r="HV226" i="63"/>
  <c r="FR222" i="63"/>
  <c r="HD225" i="63"/>
  <c r="HO249" i="63"/>
  <c r="HO226" i="63"/>
  <c r="HU215" i="53"/>
  <c r="IA206" i="53"/>
  <c r="HU13" i="53"/>
  <c r="HU20" i="53" s="1"/>
  <c r="HV13" i="53"/>
  <c r="HV23" i="53" s="1"/>
  <c r="HW13" i="53"/>
  <c r="HW23" i="53" s="1"/>
  <c r="HX13" i="53"/>
  <c r="HX23" i="53" s="1"/>
  <c r="HY13" i="53"/>
  <c r="HZ13" i="53"/>
  <c r="IA13" i="53"/>
  <c r="IB13" i="53"/>
  <c r="IC13" i="53"/>
  <c r="ID13" i="53"/>
  <c r="IE13" i="53"/>
  <c r="IF13" i="53"/>
  <c r="IG13" i="53"/>
  <c r="IH13" i="53"/>
  <c r="II13" i="53"/>
  <c r="HU16" i="53"/>
  <c r="HV16" i="53"/>
  <c r="HW16" i="53"/>
  <c r="HX16" i="53"/>
  <c r="HU19" i="53"/>
  <c r="HV19" i="53"/>
  <c r="HW19" i="53"/>
  <c r="HX19" i="53"/>
  <c r="HU22" i="53"/>
  <c r="HV22" i="53"/>
  <c r="HW22" i="53"/>
  <c r="HU23" i="53"/>
  <c r="HU25" i="53"/>
  <c r="HV25" i="53"/>
  <c r="HW25" i="53"/>
  <c r="IA217" i="53"/>
  <c r="IA229" i="53" s="1"/>
  <c r="BJ70" i="62"/>
  <c r="BJ71" i="62"/>
  <c r="BJ72" i="62"/>
  <c r="BJ73" i="62"/>
  <c r="BJ74" i="62"/>
  <c r="BJ75" i="62"/>
  <c r="BJ76" i="62"/>
  <c r="BJ77" i="62"/>
  <c r="BJ78" i="62"/>
  <c r="BJ69" i="62"/>
  <c r="FJ59" i="17"/>
  <c r="GT98" i="17"/>
  <c r="GT99" i="17"/>
  <c r="GT100" i="17"/>
  <c r="GT101" i="17"/>
  <c r="GT102" i="17"/>
  <c r="GT103" i="17"/>
  <c r="GT104" i="17"/>
  <c r="GT105" i="17"/>
  <c r="GT106" i="17"/>
  <c r="GT107" i="17"/>
  <c r="GT108" i="17"/>
  <c r="GT109" i="17"/>
  <c r="O52" i="17"/>
  <c r="P52" i="17"/>
  <c r="Q52" i="17"/>
  <c r="R52" i="17"/>
  <c r="S52" i="17"/>
  <c r="T52" i="17"/>
  <c r="U52" i="17"/>
  <c r="V52" i="17"/>
  <c r="W52" i="17"/>
  <c r="X52" i="17"/>
  <c r="Y52" i="17"/>
  <c r="Z52" i="17"/>
  <c r="AA52" i="17"/>
  <c r="AB52" i="17"/>
  <c r="AC52" i="17"/>
  <c r="AD52" i="17"/>
  <c r="AE52" i="17"/>
  <c r="AF52" i="17"/>
  <c r="AG52" i="17"/>
  <c r="AH52" i="17"/>
  <c r="AI52" i="17"/>
  <c r="AJ52" i="17"/>
  <c r="AK52" i="17"/>
  <c r="AL52" i="17"/>
  <c r="AM52" i="17"/>
  <c r="AN52" i="17"/>
  <c r="AO52" i="17"/>
  <c r="AP52" i="17"/>
  <c r="AQ52" i="17"/>
  <c r="AR52" i="17"/>
  <c r="AS52" i="17"/>
  <c r="AT52" i="17"/>
  <c r="AU52" i="17"/>
  <c r="AV52" i="17"/>
  <c r="AW52" i="17"/>
  <c r="AX52" i="17"/>
  <c r="AY52" i="17"/>
  <c r="AZ52" i="17"/>
  <c r="BA52" i="17"/>
  <c r="BB52" i="17"/>
  <c r="BC52" i="17"/>
  <c r="BD52" i="17"/>
  <c r="BE52" i="17"/>
  <c r="BF52" i="17"/>
  <c r="BG52" i="17"/>
  <c r="BH52" i="17"/>
  <c r="BI52" i="17"/>
  <c r="BJ52" i="17"/>
  <c r="BK52" i="17"/>
  <c r="BL52" i="17"/>
  <c r="BM52" i="17"/>
  <c r="BN52" i="17"/>
  <c r="BO52" i="17"/>
  <c r="BP52" i="17"/>
  <c r="BQ52" i="17"/>
  <c r="BR52" i="17"/>
  <c r="BS52" i="17"/>
  <c r="BT52" i="17"/>
  <c r="BU52" i="17"/>
  <c r="BV52" i="17"/>
  <c r="BW52" i="17"/>
  <c r="BX52" i="17"/>
  <c r="BY52" i="17"/>
  <c r="BZ52" i="17"/>
  <c r="CA52" i="17"/>
  <c r="CB52" i="17"/>
  <c r="CC52" i="17"/>
  <c r="CD52" i="17"/>
  <c r="CE52" i="17"/>
  <c r="CF52" i="17"/>
  <c r="CG52" i="17"/>
  <c r="CH52" i="17"/>
  <c r="CI52" i="17"/>
  <c r="CJ52" i="17"/>
  <c r="CK52" i="17"/>
  <c r="CL52" i="17"/>
  <c r="CM52" i="17"/>
  <c r="CN52" i="17"/>
  <c r="CO52" i="17"/>
  <c r="CP52" i="17"/>
  <c r="CQ52" i="17"/>
  <c r="CR52" i="17"/>
  <c r="CS52" i="17"/>
  <c r="CT52" i="17"/>
  <c r="CU52" i="17"/>
  <c r="CV52" i="17"/>
  <c r="CW52" i="17"/>
  <c r="CX52" i="17"/>
  <c r="CY52" i="17"/>
  <c r="CZ52" i="17"/>
  <c r="DA52" i="17"/>
  <c r="DB52" i="17"/>
  <c r="DC52" i="17"/>
  <c r="DD52" i="17"/>
  <c r="DE52" i="17"/>
  <c r="DF52" i="17"/>
  <c r="DG52" i="17"/>
  <c r="DH52" i="17"/>
  <c r="DI52" i="17"/>
  <c r="DJ52" i="17"/>
  <c r="DK52" i="17"/>
  <c r="DL52" i="17"/>
  <c r="DM52" i="17"/>
  <c r="DN52" i="17"/>
  <c r="DO52" i="17"/>
  <c r="DP52" i="17"/>
  <c r="DQ52" i="17"/>
  <c r="DR52" i="17"/>
  <c r="DS52" i="17"/>
  <c r="DT52" i="17"/>
  <c r="DU52" i="17"/>
  <c r="DV52" i="17"/>
  <c r="DW52" i="17"/>
  <c r="DX52" i="17"/>
  <c r="DY52" i="17"/>
  <c r="DZ52" i="17"/>
  <c r="EA52" i="17"/>
  <c r="EB52" i="17"/>
  <c r="EC52" i="17"/>
  <c r="ED52" i="17"/>
  <c r="EE52" i="17"/>
  <c r="EF52" i="17"/>
  <c r="EG52" i="17"/>
  <c r="EH52" i="17"/>
  <c r="EI52" i="17"/>
  <c r="EJ52" i="17"/>
  <c r="EK52" i="17"/>
  <c r="EL52" i="17"/>
  <c r="EM52" i="17"/>
  <c r="EN52" i="17"/>
  <c r="EO52" i="17"/>
  <c r="EP52" i="17"/>
  <c r="EQ52" i="17"/>
  <c r="ER52" i="17"/>
  <c r="ES52" i="17"/>
  <c r="ET52" i="17"/>
  <c r="EU52" i="17"/>
  <c r="EV52" i="17"/>
  <c r="EW52" i="17"/>
  <c r="EX52" i="17"/>
  <c r="EY52" i="17"/>
  <c r="EZ52" i="17"/>
  <c r="FA52" i="17"/>
  <c r="FB52" i="17"/>
  <c r="FC52" i="17"/>
  <c r="FD52" i="17"/>
  <c r="FE52" i="17"/>
  <c r="FF52" i="17"/>
  <c r="FG52" i="17"/>
  <c r="FH52" i="17"/>
  <c r="FI52" i="17"/>
  <c r="FJ52" i="17"/>
  <c r="FK52" i="17"/>
  <c r="FL52" i="17"/>
  <c r="FM52" i="17"/>
  <c r="FN52" i="17"/>
  <c r="FO52" i="17"/>
  <c r="FP52" i="17"/>
  <c r="FQ52" i="17"/>
  <c r="FR52" i="17"/>
  <c r="FS52" i="17"/>
  <c r="FT52" i="17"/>
  <c r="FU52" i="17"/>
  <c r="FV52" i="17"/>
  <c r="FW52" i="17"/>
  <c r="FX52" i="17"/>
  <c r="FY52" i="17"/>
  <c r="FZ52" i="17"/>
  <c r="GA52" i="17"/>
  <c r="GB52" i="17"/>
  <c r="GC52" i="17"/>
  <c r="GD52" i="17"/>
  <c r="GE52" i="17"/>
  <c r="GF52" i="17"/>
  <c r="GG52" i="17"/>
  <c r="GH52" i="17"/>
  <c r="GI52" i="17"/>
  <c r="GJ52" i="17"/>
  <c r="GK52" i="17"/>
  <c r="GL52" i="17"/>
  <c r="GM52" i="17"/>
  <c r="GN52" i="17"/>
  <c r="GO52" i="17"/>
  <c r="GP52" i="17"/>
  <c r="GQ52" i="17"/>
  <c r="GR52" i="17"/>
  <c r="GS52" i="17"/>
  <c r="GT52" i="17"/>
  <c r="GT68" i="17" s="1"/>
  <c r="O53" i="17"/>
  <c r="P53" i="17"/>
  <c r="Q53" i="17"/>
  <c r="R53" i="17"/>
  <c r="S53" i="17"/>
  <c r="T53" i="17"/>
  <c r="U53" i="17"/>
  <c r="V53" i="17"/>
  <c r="W53" i="17"/>
  <c r="X53" i="17"/>
  <c r="Y53" i="17"/>
  <c r="Z53" i="17"/>
  <c r="AA53" i="17"/>
  <c r="AB53" i="17"/>
  <c r="AC53" i="17"/>
  <c r="AD53" i="17"/>
  <c r="AE53" i="17"/>
  <c r="AF53" i="17"/>
  <c r="AG53" i="17"/>
  <c r="AH53" i="17"/>
  <c r="AI53" i="17"/>
  <c r="AJ53" i="17"/>
  <c r="AK53" i="17"/>
  <c r="AL53" i="17"/>
  <c r="AM53" i="17"/>
  <c r="AN53" i="17"/>
  <c r="AO53" i="17"/>
  <c r="AP53" i="17"/>
  <c r="AQ53" i="17"/>
  <c r="AR53" i="17"/>
  <c r="AS53" i="17"/>
  <c r="AT53" i="17"/>
  <c r="AU53" i="17"/>
  <c r="AV53" i="17"/>
  <c r="AW53" i="17"/>
  <c r="AX53" i="17"/>
  <c r="AY53" i="17"/>
  <c r="AZ53" i="17"/>
  <c r="BA53" i="17"/>
  <c r="BB53" i="17"/>
  <c r="BC53" i="17"/>
  <c r="BD53" i="17"/>
  <c r="BE53" i="17"/>
  <c r="BF53" i="17"/>
  <c r="BG53" i="17"/>
  <c r="BH53" i="17"/>
  <c r="BI53" i="17"/>
  <c r="BJ53" i="17"/>
  <c r="BK53" i="17"/>
  <c r="BL53" i="17"/>
  <c r="BM53" i="17"/>
  <c r="BN53" i="17"/>
  <c r="BO53" i="17"/>
  <c r="BP53" i="17"/>
  <c r="BQ53" i="17"/>
  <c r="BR53" i="17"/>
  <c r="BS53" i="17"/>
  <c r="BT53" i="17"/>
  <c r="BU53" i="17"/>
  <c r="BV53" i="17"/>
  <c r="BW53" i="17"/>
  <c r="BX53" i="17"/>
  <c r="BY53" i="17"/>
  <c r="BZ53" i="17"/>
  <c r="CA53" i="17"/>
  <c r="CB53" i="17"/>
  <c r="CC53" i="17"/>
  <c r="CD53" i="17"/>
  <c r="CE53" i="17"/>
  <c r="CF53" i="17"/>
  <c r="CG53" i="17"/>
  <c r="CH53" i="17"/>
  <c r="CI53" i="17"/>
  <c r="CJ53" i="17"/>
  <c r="CK53" i="17"/>
  <c r="CL53" i="17"/>
  <c r="CM53" i="17"/>
  <c r="CN53" i="17"/>
  <c r="CO53" i="17"/>
  <c r="CP53" i="17"/>
  <c r="CQ53" i="17"/>
  <c r="CR53" i="17"/>
  <c r="CS53" i="17"/>
  <c r="CT53" i="17"/>
  <c r="CU53" i="17"/>
  <c r="CV53" i="17"/>
  <c r="CW53" i="17"/>
  <c r="CX53" i="17"/>
  <c r="CY53" i="17"/>
  <c r="CZ53" i="17"/>
  <c r="DA53" i="17"/>
  <c r="DB53" i="17"/>
  <c r="DC53" i="17"/>
  <c r="DD53" i="17"/>
  <c r="DE53" i="17"/>
  <c r="DF53" i="17"/>
  <c r="DG53" i="17"/>
  <c r="DH53" i="17"/>
  <c r="DI53" i="17"/>
  <c r="DJ53" i="17"/>
  <c r="DK53" i="17"/>
  <c r="DL53" i="17"/>
  <c r="DM53" i="17"/>
  <c r="DN53" i="17"/>
  <c r="DO53" i="17"/>
  <c r="DP53" i="17"/>
  <c r="DQ53" i="17"/>
  <c r="DR53" i="17"/>
  <c r="DS53" i="17"/>
  <c r="DT53" i="17"/>
  <c r="DU53" i="17"/>
  <c r="DV53" i="17"/>
  <c r="DW53" i="17"/>
  <c r="DX53" i="17"/>
  <c r="DY53" i="17"/>
  <c r="DZ53" i="17"/>
  <c r="EA53" i="17"/>
  <c r="EB53" i="17"/>
  <c r="EC53" i="17"/>
  <c r="ED53" i="17"/>
  <c r="EE53" i="17"/>
  <c r="EF53" i="17"/>
  <c r="EG53" i="17"/>
  <c r="EH53" i="17"/>
  <c r="EI53" i="17"/>
  <c r="EJ53" i="17"/>
  <c r="EK53" i="17"/>
  <c r="EL53" i="17"/>
  <c r="EM53" i="17"/>
  <c r="EN53" i="17"/>
  <c r="EO53" i="17"/>
  <c r="EP53" i="17"/>
  <c r="EQ53" i="17"/>
  <c r="ER53" i="17"/>
  <c r="ES53" i="17"/>
  <c r="ET53" i="17"/>
  <c r="EU53" i="17"/>
  <c r="EV53" i="17"/>
  <c r="EW53" i="17"/>
  <c r="EX53" i="17"/>
  <c r="EY53" i="17"/>
  <c r="EZ53" i="17"/>
  <c r="FA53" i="17"/>
  <c r="FB53" i="17"/>
  <c r="FC53" i="17"/>
  <c r="FD53" i="17"/>
  <c r="FE53" i="17"/>
  <c r="FF53" i="17"/>
  <c r="FG53" i="17"/>
  <c r="FH53" i="17"/>
  <c r="FI53" i="17"/>
  <c r="FJ53" i="17"/>
  <c r="FK53" i="17"/>
  <c r="FL53" i="17"/>
  <c r="FM53" i="17"/>
  <c r="FN53" i="17"/>
  <c r="FO53" i="17"/>
  <c r="FP53" i="17"/>
  <c r="FQ53" i="17"/>
  <c r="FR53" i="17"/>
  <c r="FS53" i="17"/>
  <c r="FT53" i="17"/>
  <c r="FU53" i="17"/>
  <c r="FV53" i="17"/>
  <c r="FW53" i="17"/>
  <c r="FX53" i="17"/>
  <c r="FY53" i="17"/>
  <c r="FZ53" i="17"/>
  <c r="GA53" i="17"/>
  <c r="GB53" i="17"/>
  <c r="GC53" i="17"/>
  <c r="GD53" i="17"/>
  <c r="GE53" i="17"/>
  <c r="GF53" i="17"/>
  <c r="GG53" i="17"/>
  <c r="GH53" i="17"/>
  <c r="GI53" i="17"/>
  <c r="GJ53" i="17"/>
  <c r="GK53" i="17"/>
  <c r="GL53" i="17"/>
  <c r="GM53" i="17"/>
  <c r="GN53" i="17"/>
  <c r="GO53" i="17"/>
  <c r="GP53" i="17"/>
  <c r="GQ53" i="17"/>
  <c r="GR53" i="17"/>
  <c r="GS53" i="17"/>
  <c r="GT53" i="17"/>
  <c r="GT69" i="17" s="1"/>
  <c r="O54" i="17"/>
  <c r="P54" i="17"/>
  <c r="Q54" i="17"/>
  <c r="R54" i="17"/>
  <c r="S54" i="17"/>
  <c r="T54" i="17"/>
  <c r="U54" i="17"/>
  <c r="V54" i="17"/>
  <c r="W54" i="17"/>
  <c r="X54" i="17"/>
  <c r="Y54" i="17"/>
  <c r="Z54" i="17"/>
  <c r="AA54" i="17"/>
  <c r="AB54" i="17"/>
  <c r="AC54" i="17"/>
  <c r="AD54" i="17"/>
  <c r="AE54" i="17"/>
  <c r="AF54" i="17"/>
  <c r="AG54" i="17"/>
  <c r="AH54" i="17"/>
  <c r="AI54" i="17"/>
  <c r="AJ54" i="17"/>
  <c r="AK54" i="17"/>
  <c r="AL54" i="17"/>
  <c r="AM54" i="17"/>
  <c r="AN54" i="17"/>
  <c r="AO54" i="17"/>
  <c r="AP54" i="17"/>
  <c r="AQ54" i="17"/>
  <c r="AR54" i="17"/>
  <c r="AS54" i="17"/>
  <c r="AT54" i="17"/>
  <c r="AU54" i="17"/>
  <c r="AV54" i="17"/>
  <c r="AW54" i="17"/>
  <c r="AX54" i="17"/>
  <c r="AY54" i="17"/>
  <c r="AZ54" i="17"/>
  <c r="BA54" i="17"/>
  <c r="BB54" i="17"/>
  <c r="BC54" i="17"/>
  <c r="BD54" i="17"/>
  <c r="BE54" i="17"/>
  <c r="BF54" i="17"/>
  <c r="BG54" i="17"/>
  <c r="BH54" i="17"/>
  <c r="BI54" i="17"/>
  <c r="BJ54" i="17"/>
  <c r="BK54" i="17"/>
  <c r="BL54" i="17"/>
  <c r="BM54" i="17"/>
  <c r="BN54" i="17"/>
  <c r="BO54" i="17"/>
  <c r="BP54" i="17"/>
  <c r="BQ54" i="17"/>
  <c r="BR54" i="17"/>
  <c r="BS54" i="17"/>
  <c r="BT54" i="17"/>
  <c r="BU54" i="17"/>
  <c r="BV54" i="17"/>
  <c r="BW54" i="17"/>
  <c r="BX54" i="17"/>
  <c r="BY54" i="17"/>
  <c r="BZ54" i="17"/>
  <c r="CA54" i="17"/>
  <c r="CB54" i="17"/>
  <c r="CC54" i="17"/>
  <c r="CD54" i="17"/>
  <c r="CE54" i="17"/>
  <c r="CF54" i="17"/>
  <c r="CG54" i="17"/>
  <c r="CH54" i="17"/>
  <c r="CI54" i="17"/>
  <c r="CJ54" i="17"/>
  <c r="CK54" i="17"/>
  <c r="CL54" i="17"/>
  <c r="CM54" i="17"/>
  <c r="CN54" i="17"/>
  <c r="CO54" i="17"/>
  <c r="CP54" i="17"/>
  <c r="CQ54" i="17"/>
  <c r="CR54" i="17"/>
  <c r="CS54" i="17"/>
  <c r="CT54" i="17"/>
  <c r="CU54" i="17"/>
  <c r="CV54" i="17"/>
  <c r="CW54" i="17"/>
  <c r="CX54" i="17"/>
  <c r="CY54" i="17"/>
  <c r="CZ54" i="17"/>
  <c r="DA54" i="17"/>
  <c r="DB54" i="17"/>
  <c r="DC54" i="17"/>
  <c r="DD54" i="17"/>
  <c r="DE54" i="17"/>
  <c r="DF54" i="17"/>
  <c r="DG54" i="17"/>
  <c r="DH54" i="17"/>
  <c r="DI54" i="17"/>
  <c r="DJ54" i="17"/>
  <c r="DK54" i="17"/>
  <c r="DL54" i="17"/>
  <c r="DM54" i="17"/>
  <c r="DN54" i="17"/>
  <c r="DO54" i="17"/>
  <c r="DP54" i="17"/>
  <c r="DQ54" i="17"/>
  <c r="DR54" i="17"/>
  <c r="DS54" i="17"/>
  <c r="DT54" i="17"/>
  <c r="DU54" i="17"/>
  <c r="DV54" i="17"/>
  <c r="DW54" i="17"/>
  <c r="DX54" i="17"/>
  <c r="DY54" i="17"/>
  <c r="DZ54" i="17"/>
  <c r="EA54" i="17"/>
  <c r="EB54" i="17"/>
  <c r="EC54" i="17"/>
  <c r="ED54" i="17"/>
  <c r="EE54" i="17"/>
  <c r="EF54" i="17"/>
  <c r="EG54" i="17"/>
  <c r="EH54" i="17"/>
  <c r="EI54" i="17"/>
  <c r="EJ54" i="17"/>
  <c r="EK54" i="17"/>
  <c r="EL54" i="17"/>
  <c r="EM54" i="17"/>
  <c r="EN54" i="17"/>
  <c r="EO54" i="17"/>
  <c r="EP54" i="17"/>
  <c r="EQ54" i="17"/>
  <c r="ER54" i="17"/>
  <c r="ES54" i="17"/>
  <c r="ET54" i="17"/>
  <c r="EU54" i="17"/>
  <c r="EV54" i="17"/>
  <c r="EW54" i="17"/>
  <c r="EX54" i="17"/>
  <c r="EY54" i="17"/>
  <c r="EZ54" i="17"/>
  <c r="FA54" i="17"/>
  <c r="FB54" i="17"/>
  <c r="FC54" i="17"/>
  <c r="FD54" i="17"/>
  <c r="FE54" i="17"/>
  <c r="FF54" i="17"/>
  <c r="FG54" i="17"/>
  <c r="FH54" i="17"/>
  <c r="FI54" i="17"/>
  <c r="FJ54" i="17"/>
  <c r="FK54" i="17"/>
  <c r="FL54" i="17"/>
  <c r="FM54" i="17"/>
  <c r="FN54" i="17"/>
  <c r="FO54" i="17"/>
  <c r="FP54" i="17"/>
  <c r="FQ54" i="17"/>
  <c r="FR54" i="17"/>
  <c r="FS54" i="17"/>
  <c r="FT54" i="17"/>
  <c r="FU54" i="17"/>
  <c r="FV54" i="17"/>
  <c r="FW54" i="17"/>
  <c r="FX54" i="17"/>
  <c r="FY54" i="17"/>
  <c r="FZ54" i="17"/>
  <c r="GA54" i="17"/>
  <c r="GB54" i="17"/>
  <c r="GC54" i="17"/>
  <c r="GD54" i="17"/>
  <c r="GE54" i="17"/>
  <c r="GF54" i="17"/>
  <c r="GG54" i="17"/>
  <c r="GH54" i="17"/>
  <c r="GI54" i="17"/>
  <c r="GJ54" i="17"/>
  <c r="GK54" i="17"/>
  <c r="GL54" i="17"/>
  <c r="GM54" i="17"/>
  <c r="GN54" i="17"/>
  <c r="GO54" i="17"/>
  <c r="GP54" i="17"/>
  <c r="GQ54" i="17"/>
  <c r="GR54" i="17"/>
  <c r="GR70" i="17" s="1"/>
  <c r="GS54" i="17"/>
  <c r="GT54" i="17"/>
  <c r="GT70" i="17" s="1"/>
  <c r="O55" i="17"/>
  <c r="P55" i="17"/>
  <c r="Q55" i="17"/>
  <c r="R55" i="17"/>
  <c r="S55" i="17"/>
  <c r="T55" i="17"/>
  <c r="U55" i="17"/>
  <c r="V55" i="17"/>
  <c r="W55" i="17"/>
  <c r="X55" i="17"/>
  <c r="Y55" i="17"/>
  <c r="Z55" i="17"/>
  <c r="AA55" i="17"/>
  <c r="AB55" i="17"/>
  <c r="AC55" i="17"/>
  <c r="AD55" i="17"/>
  <c r="AE55" i="17"/>
  <c r="AF55" i="17"/>
  <c r="AG55" i="17"/>
  <c r="AH55" i="17"/>
  <c r="AI55" i="17"/>
  <c r="AJ55" i="17"/>
  <c r="AK55" i="17"/>
  <c r="AL55" i="17"/>
  <c r="AM55" i="17"/>
  <c r="AN55" i="17"/>
  <c r="AO55" i="17"/>
  <c r="AP55" i="17"/>
  <c r="AQ55" i="17"/>
  <c r="AR55" i="17"/>
  <c r="AS55" i="17"/>
  <c r="AT55" i="17"/>
  <c r="AU55" i="17"/>
  <c r="AV55" i="17"/>
  <c r="AW55" i="17"/>
  <c r="AX55" i="17"/>
  <c r="AY55" i="17"/>
  <c r="AZ55" i="17"/>
  <c r="BA55" i="17"/>
  <c r="BB55" i="17"/>
  <c r="BC55" i="17"/>
  <c r="BD55" i="17"/>
  <c r="BE55" i="17"/>
  <c r="BF55" i="17"/>
  <c r="BG55" i="17"/>
  <c r="BH55" i="17"/>
  <c r="BI55" i="17"/>
  <c r="BJ55" i="17"/>
  <c r="BK55" i="17"/>
  <c r="BL55" i="17"/>
  <c r="BM55" i="17"/>
  <c r="BN55" i="17"/>
  <c r="BO55" i="17"/>
  <c r="BP55" i="17"/>
  <c r="BQ55" i="17"/>
  <c r="BR55" i="17"/>
  <c r="BS55" i="17"/>
  <c r="BT55" i="17"/>
  <c r="BU55" i="17"/>
  <c r="BV55" i="17"/>
  <c r="BW55" i="17"/>
  <c r="BX55" i="17"/>
  <c r="BY55" i="17"/>
  <c r="BZ55" i="17"/>
  <c r="CA55" i="17"/>
  <c r="CB55" i="17"/>
  <c r="CC55" i="17"/>
  <c r="CD55" i="17"/>
  <c r="CE55" i="17"/>
  <c r="CF55" i="17"/>
  <c r="CG55" i="17"/>
  <c r="CH55" i="17"/>
  <c r="CI55" i="17"/>
  <c r="CJ55" i="17"/>
  <c r="CK55" i="17"/>
  <c r="CL55" i="17"/>
  <c r="CM55" i="17"/>
  <c r="CN55" i="17"/>
  <c r="CO55" i="17"/>
  <c r="CP55" i="17"/>
  <c r="CQ55" i="17"/>
  <c r="CR55" i="17"/>
  <c r="CS55" i="17"/>
  <c r="CT55" i="17"/>
  <c r="CU55" i="17"/>
  <c r="CV55" i="17"/>
  <c r="CW55" i="17"/>
  <c r="CX55" i="17"/>
  <c r="CY55" i="17"/>
  <c r="CZ55" i="17"/>
  <c r="DA55" i="17"/>
  <c r="DB55" i="17"/>
  <c r="DC55" i="17"/>
  <c r="DD55" i="17"/>
  <c r="DE55" i="17"/>
  <c r="DF55" i="17"/>
  <c r="DG55" i="17"/>
  <c r="DH55" i="17"/>
  <c r="DI55" i="17"/>
  <c r="DJ55" i="17"/>
  <c r="DK55" i="17"/>
  <c r="DL55" i="17"/>
  <c r="DM55" i="17"/>
  <c r="DN55" i="17"/>
  <c r="DO55" i="17"/>
  <c r="DP55" i="17"/>
  <c r="DQ55" i="17"/>
  <c r="DR55" i="17"/>
  <c r="DS55" i="17"/>
  <c r="DT55" i="17"/>
  <c r="DU55" i="17"/>
  <c r="DV55" i="17"/>
  <c r="DW55" i="17"/>
  <c r="DX55" i="17"/>
  <c r="DY55" i="17"/>
  <c r="DZ55" i="17"/>
  <c r="EA55" i="17"/>
  <c r="EB55" i="17"/>
  <c r="EC55" i="17"/>
  <c r="ED55" i="17"/>
  <c r="EE55" i="17"/>
  <c r="EF55" i="17"/>
  <c r="EG55" i="17"/>
  <c r="EH55" i="17"/>
  <c r="EI55" i="17"/>
  <c r="EJ55" i="17"/>
  <c r="EK55" i="17"/>
  <c r="EL55" i="17"/>
  <c r="EM55" i="17"/>
  <c r="EN55" i="17"/>
  <c r="EO55" i="17"/>
  <c r="EP55" i="17"/>
  <c r="EQ55" i="17"/>
  <c r="ER55" i="17"/>
  <c r="ES55" i="17"/>
  <c r="ET55" i="17"/>
  <c r="EU55" i="17"/>
  <c r="EV55" i="17"/>
  <c r="EW55" i="17"/>
  <c r="EX55" i="17"/>
  <c r="EY55" i="17"/>
  <c r="EZ55" i="17"/>
  <c r="FA55" i="17"/>
  <c r="FB55" i="17"/>
  <c r="FC55" i="17"/>
  <c r="FD55" i="17"/>
  <c r="FE55" i="17"/>
  <c r="FF55" i="17"/>
  <c r="FG55" i="17"/>
  <c r="FH55" i="17"/>
  <c r="FI55" i="17"/>
  <c r="FJ55" i="17"/>
  <c r="FK55" i="17"/>
  <c r="FL55" i="17"/>
  <c r="FM55" i="17"/>
  <c r="FN55" i="17"/>
  <c r="FO55" i="17"/>
  <c r="FP55" i="17"/>
  <c r="FQ55" i="17"/>
  <c r="FR55" i="17"/>
  <c r="FS55" i="17"/>
  <c r="FT55" i="17"/>
  <c r="FU55" i="17"/>
  <c r="FV55" i="17"/>
  <c r="FW55" i="17"/>
  <c r="FX55" i="17"/>
  <c r="FY55" i="17"/>
  <c r="FZ55" i="17"/>
  <c r="GA55" i="17"/>
  <c r="GB55" i="17"/>
  <c r="GC55" i="17"/>
  <c r="GD55" i="17"/>
  <c r="GE55" i="17"/>
  <c r="GF55" i="17"/>
  <c r="GG55" i="17"/>
  <c r="GH55" i="17"/>
  <c r="GI55" i="17"/>
  <c r="GJ55" i="17"/>
  <c r="GK55" i="17"/>
  <c r="GL55" i="17"/>
  <c r="GM55" i="17"/>
  <c r="GN55" i="17"/>
  <c r="GO55" i="17"/>
  <c r="GP55" i="17"/>
  <c r="GQ55" i="17"/>
  <c r="GR55" i="17"/>
  <c r="GS55" i="17"/>
  <c r="GT55" i="17"/>
  <c r="GT71" i="17" s="1"/>
  <c r="O56" i="17"/>
  <c r="P56" i="17"/>
  <c r="Q56" i="17"/>
  <c r="R56" i="17"/>
  <c r="S56" i="17"/>
  <c r="T56" i="17"/>
  <c r="U56" i="17"/>
  <c r="V56" i="17"/>
  <c r="W56" i="17"/>
  <c r="X56" i="17"/>
  <c r="Y56" i="17"/>
  <c r="Z56" i="17"/>
  <c r="AA56" i="17"/>
  <c r="AB56" i="17"/>
  <c r="AC56" i="17"/>
  <c r="AD56" i="17"/>
  <c r="AE56" i="17"/>
  <c r="AF56" i="17"/>
  <c r="AG56" i="17"/>
  <c r="AH56" i="17"/>
  <c r="AI56" i="17"/>
  <c r="AJ56" i="17"/>
  <c r="AK56" i="17"/>
  <c r="AL56" i="17"/>
  <c r="AM56" i="17"/>
  <c r="AN56" i="17"/>
  <c r="AO56" i="17"/>
  <c r="AP56" i="17"/>
  <c r="AQ56" i="17"/>
  <c r="AR56" i="17"/>
  <c r="AS56" i="17"/>
  <c r="AT56" i="17"/>
  <c r="AU56" i="17"/>
  <c r="AV56" i="17"/>
  <c r="AW56" i="17"/>
  <c r="AX56" i="17"/>
  <c r="AY56" i="17"/>
  <c r="AZ56" i="17"/>
  <c r="BA56" i="17"/>
  <c r="BB56" i="17"/>
  <c r="BC56" i="17"/>
  <c r="BD56" i="17"/>
  <c r="BE56" i="17"/>
  <c r="BF56" i="17"/>
  <c r="BG56" i="17"/>
  <c r="BH56" i="17"/>
  <c r="BI56" i="17"/>
  <c r="BJ56" i="17"/>
  <c r="BK56" i="17"/>
  <c r="BL56" i="17"/>
  <c r="BM56" i="17"/>
  <c r="BN56" i="17"/>
  <c r="BO56" i="17"/>
  <c r="BP56" i="17"/>
  <c r="BQ56" i="17"/>
  <c r="BR56" i="17"/>
  <c r="BS56" i="17"/>
  <c r="BT56" i="17"/>
  <c r="BU56" i="17"/>
  <c r="BV56" i="17"/>
  <c r="BW56" i="17"/>
  <c r="BX56" i="17"/>
  <c r="BY56" i="17"/>
  <c r="BZ56" i="17"/>
  <c r="CA56" i="17"/>
  <c r="CB56" i="17"/>
  <c r="CC56" i="17"/>
  <c r="CD56" i="17"/>
  <c r="CE56" i="17"/>
  <c r="CF56" i="17"/>
  <c r="CG56" i="17"/>
  <c r="CH56" i="17"/>
  <c r="CI56" i="17"/>
  <c r="CJ56" i="17"/>
  <c r="CK56" i="17"/>
  <c r="CL56" i="17"/>
  <c r="CM56" i="17"/>
  <c r="CN56" i="17"/>
  <c r="CO56" i="17"/>
  <c r="CP56" i="17"/>
  <c r="CQ56" i="17"/>
  <c r="CR56" i="17"/>
  <c r="CS56" i="17"/>
  <c r="CT56" i="17"/>
  <c r="CU56" i="17"/>
  <c r="CV56" i="17"/>
  <c r="CW56" i="17"/>
  <c r="CX56" i="17"/>
  <c r="CY56" i="17"/>
  <c r="CZ56" i="17"/>
  <c r="DA56" i="17"/>
  <c r="DB56" i="17"/>
  <c r="DC56" i="17"/>
  <c r="DD56" i="17"/>
  <c r="DE56" i="17"/>
  <c r="DF56" i="17"/>
  <c r="DG56" i="17"/>
  <c r="DH56" i="17"/>
  <c r="DI56" i="17"/>
  <c r="DJ56" i="17"/>
  <c r="DK56" i="17"/>
  <c r="DL56" i="17"/>
  <c r="DM56" i="17"/>
  <c r="DN56" i="17"/>
  <c r="DO56" i="17"/>
  <c r="DP56" i="17"/>
  <c r="DQ56" i="17"/>
  <c r="DR56" i="17"/>
  <c r="DS56" i="17"/>
  <c r="DT56" i="17"/>
  <c r="DU56" i="17"/>
  <c r="DV56" i="17"/>
  <c r="DW56" i="17"/>
  <c r="DX56" i="17"/>
  <c r="DY56" i="17"/>
  <c r="DZ56" i="17"/>
  <c r="EA56" i="17"/>
  <c r="EB56" i="17"/>
  <c r="EC56" i="17"/>
  <c r="ED56" i="17"/>
  <c r="EE56" i="17"/>
  <c r="EF56" i="17"/>
  <c r="EG56" i="17"/>
  <c r="EH56" i="17"/>
  <c r="EI56" i="17"/>
  <c r="EJ56" i="17"/>
  <c r="EK56" i="17"/>
  <c r="EL56" i="17"/>
  <c r="EM56" i="17"/>
  <c r="EN56" i="17"/>
  <c r="EO56" i="17"/>
  <c r="EP56" i="17"/>
  <c r="EQ56" i="17"/>
  <c r="ER56" i="17"/>
  <c r="ES56" i="17"/>
  <c r="ET56" i="17"/>
  <c r="EU56" i="17"/>
  <c r="EV56" i="17"/>
  <c r="EW56" i="17"/>
  <c r="EX56" i="17"/>
  <c r="EY56" i="17"/>
  <c r="EZ56" i="17"/>
  <c r="FA56" i="17"/>
  <c r="FB56" i="17"/>
  <c r="FC56" i="17"/>
  <c r="FD56" i="17"/>
  <c r="FE56" i="17"/>
  <c r="FF56" i="17"/>
  <c r="FG56" i="17"/>
  <c r="FH56" i="17"/>
  <c r="FI56" i="17"/>
  <c r="FJ56" i="17"/>
  <c r="FK56" i="17"/>
  <c r="FL56" i="17"/>
  <c r="FM56" i="17"/>
  <c r="FN56" i="17"/>
  <c r="FO56" i="17"/>
  <c r="FP56" i="17"/>
  <c r="FQ56" i="17"/>
  <c r="FR56" i="17"/>
  <c r="FS56" i="17"/>
  <c r="FT56" i="17"/>
  <c r="FU56" i="17"/>
  <c r="FV56" i="17"/>
  <c r="FW56" i="17"/>
  <c r="FX56" i="17"/>
  <c r="FY56" i="17"/>
  <c r="FZ56" i="17"/>
  <c r="GA56" i="17"/>
  <c r="GB56" i="17"/>
  <c r="GC56" i="17"/>
  <c r="GD56" i="17"/>
  <c r="GE56" i="17"/>
  <c r="GF56" i="17"/>
  <c r="GG56" i="17"/>
  <c r="GH56" i="17"/>
  <c r="GI56" i="17"/>
  <c r="GJ56" i="17"/>
  <c r="GK56" i="17"/>
  <c r="GL56" i="17"/>
  <c r="GM56" i="17"/>
  <c r="GN56" i="17"/>
  <c r="GO56" i="17"/>
  <c r="GP56" i="17"/>
  <c r="GQ56" i="17"/>
  <c r="GR56" i="17"/>
  <c r="GS56" i="17"/>
  <c r="GT56" i="17"/>
  <c r="GT72" i="17" s="1"/>
  <c r="O57" i="17"/>
  <c r="P57" i="17"/>
  <c r="Q57" i="17"/>
  <c r="R57" i="17"/>
  <c r="S57" i="17"/>
  <c r="T57" i="17"/>
  <c r="U57" i="17"/>
  <c r="V57" i="17"/>
  <c r="W57" i="17"/>
  <c r="X57" i="17"/>
  <c r="Y57" i="17"/>
  <c r="Z57" i="17"/>
  <c r="AA57" i="17"/>
  <c r="AB57" i="17"/>
  <c r="AC57" i="17"/>
  <c r="AD57" i="17"/>
  <c r="AE57" i="17"/>
  <c r="AF57" i="17"/>
  <c r="AG57" i="17"/>
  <c r="AH57" i="17"/>
  <c r="AI57" i="17"/>
  <c r="AJ57" i="17"/>
  <c r="AK57" i="17"/>
  <c r="AL57" i="17"/>
  <c r="AM57" i="17"/>
  <c r="AN57" i="17"/>
  <c r="AO57" i="17"/>
  <c r="AP57" i="17"/>
  <c r="AQ57" i="17"/>
  <c r="AR57" i="17"/>
  <c r="AS57" i="17"/>
  <c r="AT57" i="17"/>
  <c r="AU57" i="17"/>
  <c r="AV57" i="17"/>
  <c r="AW57" i="17"/>
  <c r="AX57" i="17"/>
  <c r="AY57" i="17"/>
  <c r="AZ57" i="17"/>
  <c r="BA57" i="17"/>
  <c r="BB57" i="17"/>
  <c r="BC57" i="17"/>
  <c r="BD57" i="17"/>
  <c r="BE57" i="17"/>
  <c r="BF57" i="17"/>
  <c r="BG57" i="17"/>
  <c r="BH57" i="17"/>
  <c r="BI57" i="17"/>
  <c r="BJ57" i="17"/>
  <c r="BK57" i="17"/>
  <c r="BL57" i="17"/>
  <c r="BM57" i="17"/>
  <c r="BN57" i="17"/>
  <c r="BO57" i="17"/>
  <c r="BP57" i="17"/>
  <c r="BQ57" i="17"/>
  <c r="BR57" i="17"/>
  <c r="BS57" i="17"/>
  <c r="BT57" i="17"/>
  <c r="BU57" i="17"/>
  <c r="BV57" i="17"/>
  <c r="BW57" i="17"/>
  <c r="BX57" i="17"/>
  <c r="BY57" i="17"/>
  <c r="BZ57" i="17"/>
  <c r="CA57" i="17"/>
  <c r="CB57" i="17"/>
  <c r="CC57" i="17"/>
  <c r="CD57" i="17"/>
  <c r="CE57" i="17"/>
  <c r="CF57" i="17"/>
  <c r="CG57" i="17"/>
  <c r="CH57" i="17"/>
  <c r="CI57" i="17"/>
  <c r="CJ57" i="17"/>
  <c r="CK57" i="17"/>
  <c r="CL57" i="17"/>
  <c r="CM57" i="17"/>
  <c r="CN57" i="17"/>
  <c r="CO57" i="17"/>
  <c r="CP57" i="17"/>
  <c r="CQ57" i="17"/>
  <c r="CR57" i="17"/>
  <c r="CS57" i="17"/>
  <c r="CT57" i="17"/>
  <c r="CU57" i="17"/>
  <c r="CV57" i="17"/>
  <c r="CW57" i="17"/>
  <c r="CX57" i="17"/>
  <c r="CY57" i="17"/>
  <c r="CZ57" i="17"/>
  <c r="DA57" i="17"/>
  <c r="DB57" i="17"/>
  <c r="DC57" i="17"/>
  <c r="DD57" i="17"/>
  <c r="DE57" i="17"/>
  <c r="DF57" i="17"/>
  <c r="DG57" i="17"/>
  <c r="DH57" i="17"/>
  <c r="DI57" i="17"/>
  <c r="DJ57" i="17"/>
  <c r="DK57" i="17"/>
  <c r="DL57" i="17"/>
  <c r="DM57" i="17"/>
  <c r="DN57" i="17"/>
  <c r="DO57" i="17"/>
  <c r="DP57" i="17"/>
  <c r="DQ57" i="17"/>
  <c r="DR57" i="17"/>
  <c r="DS57" i="17"/>
  <c r="DT57" i="17"/>
  <c r="DU57" i="17"/>
  <c r="DV57" i="17"/>
  <c r="DW57" i="17"/>
  <c r="DX57" i="17"/>
  <c r="DY57" i="17"/>
  <c r="DZ57" i="17"/>
  <c r="EA57" i="17"/>
  <c r="EB57" i="17"/>
  <c r="EC57" i="17"/>
  <c r="ED57" i="17"/>
  <c r="EE57" i="17"/>
  <c r="EF57" i="17"/>
  <c r="EG57" i="17"/>
  <c r="EH57" i="17"/>
  <c r="EI57" i="17"/>
  <c r="EJ57" i="17"/>
  <c r="EK57" i="17"/>
  <c r="EL57" i="17"/>
  <c r="EM57" i="17"/>
  <c r="EN57" i="17"/>
  <c r="EO57" i="17"/>
  <c r="EP57" i="17"/>
  <c r="EQ57" i="17"/>
  <c r="ER57" i="17"/>
  <c r="ES57" i="17"/>
  <c r="ET57" i="17"/>
  <c r="EU57" i="17"/>
  <c r="EV57" i="17"/>
  <c r="EW57" i="17"/>
  <c r="EX57" i="17"/>
  <c r="EY57" i="17"/>
  <c r="EZ57" i="17"/>
  <c r="FA57" i="17"/>
  <c r="FB57" i="17"/>
  <c r="FC57" i="17"/>
  <c r="FD57" i="17"/>
  <c r="FE57" i="17"/>
  <c r="FF57" i="17"/>
  <c r="FG57" i="17"/>
  <c r="FH57" i="17"/>
  <c r="FI57" i="17"/>
  <c r="FJ57" i="17"/>
  <c r="FK57" i="17"/>
  <c r="FL57" i="17"/>
  <c r="FM57" i="17"/>
  <c r="FN57" i="17"/>
  <c r="FO57" i="17"/>
  <c r="FP57" i="17"/>
  <c r="FQ57" i="17"/>
  <c r="FR57" i="17"/>
  <c r="FS57" i="17"/>
  <c r="FT57" i="17"/>
  <c r="FU57" i="17"/>
  <c r="FV57" i="17"/>
  <c r="FW57" i="17"/>
  <c r="FX57" i="17"/>
  <c r="FY57" i="17"/>
  <c r="FZ57" i="17"/>
  <c r="GA57" i="17"/>
  <c r="GB57" i="17"/>
  <c r="GC57" i="17"/>
  <c r="GD57" i="17"/>
  <c r="GE57" i="17"/>
  <c r="GF57" i="17"/>
  <c r="GG57" i="17"/>
  <c r="GH57" i="17"/>
  <c r="GI57" i="17"/>
  <c r="GJ57" i="17"/>
  <c r="GK57" i="17"/>
  <c r="GL57" i="17"/>
  <c r="GM57" i="17"/>
  <c r="GN57" i="17"/>
  <c r="GO57" i="17"/>
  <c r="GP57" i="17"/>
  <c r="GQ57" i="17"/>
  <c r="GR73" i="17" s="1"/>
  <c r="GR57" i="17"/>
  <c r="GS57" i="17"/>
  <c r="GT57" i="17"/>
  <c r="GT73" i="17" s="1"/>
  <c r="O58" i="17"/>
  <c r="P58" i="17"/>
  <c r="Q58" i="17"/>
  <c r="R58" i="17"/>
  <c r="S58" i="17"/>
  <c r="T58" i="17"/>
  <c r="U58" i="17"/>
  <c r="V58" i="17"/>
  <c r="W58" i="17"/>
  <c r="X58" i="17"/>
  <c r="Y58" i="17"/>
  <c r="Z58" i="17"/>
  <c r="AA58" i="17"/>
  <c r="AB58" i="17"/>
  <c r="AC58" i="17"/>
  <c r="AD58" i="17"/>
  <c r="AE58" i="17"/>
  <c r="AF58" i="17"/>
  <c r="AG58" i="17"/>
  <c r="AH58" i="17"/>
  <c r="AI58" i="17"/>
  <c r="AJ58" i="17"/>
  <c r="AK58" i="17"/>
  <c r="AL58" i="17"/>
  <c r="AM58" i="17"/>
  <c r="AN58" i="17"/>
  <c r="AO58" i="17"/>
  <c r="AP58" i="17"/>
  <c r="AQ58" i="17"/>
  <c r="AR58" i="17"/>
  <c r="AS58" i="17"/>
  <c r="AT58" i="17"/>
  <c r="AU58" i="17"/>
  <c r="AV58" i="17"/>
  <c r="AW58" i="17"/>
  <c r="AX58" i="17"/>
  <c r="AY58" i="17"/>
  <c r="AZ58" i="17"/>
  <c r="BA58" i="17"/>
  <c r="BB58" i="17"/>
  <c r="BC58" i="17"/>
  <c r="BD58" i="17"/>
  <c r="BE58" i="17"/>
  <c r="BF58" i="17"/>
  <c r="BG58" i="17"/>
  <c r="BH58" i="17"/>
  <c r="BI58" i="17"/>
  <c r="BJ58" i="17"/>
  <c r="BK58" i="17"/>
  <c r="BL58" i="17"/>
  <c r="BM58" i="17"/>
  <c r="BN58" i="17"/>
  <c r="BO58" i="17"/>
  <c r="BP58" i="17"/>
  <c r="BQ58" i="17"/>
  <c r="BR58" i="17"/>
  <c r="BS58" i="17"/>
  <c r="BT58" i="17"/>
  <c r="BU58" i="17"/>
  <c r="BV58" i="17"/>
  <c r="BW58" i="17"/>
  <c r="BX58" i="17"/>
  <c r="BY58" i="17"/>
  <c r="BZ58" i="17"/>
  <c r="CA58" i="17"/>
  <c r="CB58" i="17"/>
  <c r="CC58" i="17"/>
  <c r="CD58" i="17"/>
  <c r="CE58" i="17"/>
  <c r="CF58" i="17"/>
  <c r="CG58" i="17"/>
  <c r="CH58" i="17"/>
  <c r="CI58" i="17"/>
  <c r="CJ58" i="17"/>
  <c r="CK58" i="17"/>
  <c r="CL58" i="17"/>
  <c r="CM58" i="17"/>
  <c r="CN58" i="17"/>
  <c r="CO58" i="17"/>
  <c r="CP58" i="17"/>
  <c r="CQ58" i="17"/>
  <c r="CR58" i="17"/>
  <c r="CS58" i="17"/>
  <c r="CT58" i="17"/>
  <c r="CU58" i="17"/>
  <c r="CV58" i="17"/>
  <c r="CW58" i="17"/>
  <c r="CX58" i="17"/>
  <c r="CY58" i="17"/>
  <c r="CZ58" i="17"/>
  <c r="DA58" i="17"/>
  <c r="DB58" i="17"/>
  <c r="DC58" i="17"/>
  <c r="DD58" i="17"/>
  <c r="DE58" i="17"/>
  <c r="DF58" i="17"/>
  <c r="DG58" i="17"/>
  <c r="DH58" i="17"/>
  <c r="DI58" i="17"/>
  <c r="DJ58" i="17"/>
  <c r="DK58" i="17"/>
  <c r="DL58" i="17"/>
  <c r="DM58" i="17"/>
  <c r="DN58" i="17"/>
  <c r="DO58" i="17"/>
  <c r="DP58" i="17"/>
  <c r="DQ58" i="17"/>
  <c r="DR58" i="17"/>
  <c r="DS58" i="17"/>
  <c r="DT58" i="17"/>
  <c r="DU58" i="17"/>
  <c r="DV58" i="17"/>
  <c r="DW58" i="17"/>
  <c r="DX58" i="17"/>
  <c r="DY58" i="17"/>
  <c r="DZ58" i="17"/>
  <c r="EA58" i="17"/>
  <c r="EB58" i="17"/>
  <c r="EC58" i="17"/>
  <c r="ED58" i="17"/>
  <c r="EE58" i="17"/>
  <c r="EF58" i="17"/>
  <c r="EG58" i="17"/>
  <c r="EH58" i="17"/>
  <c r="EI58" i="17"/>
  <c r="EJ58" i="17"/>
  <c r="EK58" i="17"/>
  <c r="EL58" i="17"/>
  <c r="EM58" i="17"/>
  <c r="EN58" i="17"/>
  <c r="EO58" i="17"/>
  <c r="EP58" i="17"/>
  <c r="EQ58" i="17"/>
  <c r="ER58" i="17"/>
  <c r="ES58" i="17"/>
  <c r="ET58" i="17"/>
  <c r="EU58" i="17"/>
  <c r="EV58" i="17"/>
  <c r="EW58" i="17"/>
  <c r="EX58" i="17"/>
  <c r="EY58" i="17"/>
  <c r="EZ58" i="17"/>
  <c r="FA58" i="17"/>
  <c r="FB58" i="17"/>
  <c r="FC58" i="17"/>
  <c r="FD58" i="17"/>
  <c r="FE58" i="17"/>
  <c r="FF58" i="17"/>
  <c r="FG58" i="17"/>
  <c r="FH58" i="17"/>
  <c r="FI58" i="17"/>
  <c r="FJ58" i="17"/>
  <c r="FK58" i="17"/>
  <c r="FL58" i="17"/>
  <c r="FM58" i="17"/>
  <c r="FN58" i="17"/>
  <c r="FO58" i="17"/>
  <c r="FP58" i="17"/>
  <c r="FQ58" i="17"/>
  <c r="FR58" i="17"/>
  <c r="FS58" i="17"/>
  <c r="FT58" i="17"/>
  <c r="FU58" i="17"/>
  <c r="FV58" i="17"/>
  <c r="FW58" i="17"/>
  <c r="FX58" i="17"/>
  <c r="FY58" i="17"/>
  <c r="FZ58" i="17"/>
  <c r="GA58" i="17"/>
  <c r="GB58" i="17"/>
  <c r="GC58" i="17"/>
  <c r="GD58" i="17"/>
  <c r="GE58" i="17"/>
  <c r="GF58" i="17"/>
  <c r="GG58" i="17"/>
  <c r="GH58" i="17"/>
  <c r="GI58" i="17"/>
  <c r="GJ58" i="17"/>
  <c r="GK58" i="17"/>
  <c r="GL58" i="17"/>
  <c r="GM58" i="17"/>
  <c r="GN58" i="17"/>
  <c r="GO58" i="17"/>
  <c r="GP58" i="17"/>
  <c r="GQ58" i="17"/>
  <c r="GR58" i="17"/>
  <c r="GS58" i="17"/>
  <c r="GT58" i="17"/>
  <c r="GT74" i="17" s="1"/>
  <c r="O59" i="17"/>
  <c r="P59" i="17"/>
  <c r="Q59" i="17"/>
  <c r="R59" i="17"/>
  <c r="S59" i="17"/>
  <c r="T59" i="17"/>
  <c r="U59" i="17"/>
  <c r="V59" i="17"/>
  <c r="W59" i="17"/>
  <c r="X59" i="17"/>
  <c r="Y59" i="17"/>
  <c r="Z59" i="17"/>
  <c r="AA59" i="17"/>
  <c r="AB59" i="17"/>
  <c r="AC59" i="17"/>
  <c r="AD59" i="17"/>
  <c r="AE59" i="17"/>
  <c r="AF59" i="17"/>
  <c r="AG59" i="17"/>
  <c r="AH59" i="17"/>
  <c r="AI59" i="17"/>
  <c r="AJ59" i="17"/>
  <c r="AK59" i="17"/>
  <c r="AL59" i="17"/>
  <c r="AM59" i="17"/>
  <c r="AN59" i="17"/>
  <c r="AO59" i="17"/>
  <c r="AP59" i="17"/>
  <c r="AQ59" i="17"/>
  <c r="AR59" i="17"/>
  <c r="AS59" i="17"/>
  <c r="AT59" i="17"/>
  <c r="AU59" i="17"/>
  <c r="AV59" i="17"/>
  <c r="AW59" i="17"/>
  <c r="AX59" i="17"/>
  <c r="AY59" i="17"/>
  <c r="AZ59" i="17"/>
  <c r="BA59" i="17"/>
  <c r="BB59" i="17"/>
  <c r="BC59" i="17"/>
  <c r="BD59" i="17"/>
  <c r="BE59" i="17"/>
  <c r="BF59" i="17"/>
  <c r="BG59" i="17"/>
  <c r="BH59" i="17"/>
  <c r="BI59" i="17"/>
  <c r="BJ59" i="17"/>
  <c r="BK59" i="17"/>
  <c r="BL59" i="17"/>
  <c r="BM59" i="17"/>
  <c r="BN59" i="17"/>
  <c r="BO59" i="17"/>
  <c r="BP59" i="17"/>
  <c r="BQ59" i="17"/>
  <c r="BR59" i="17"/>
  <c r="BS59" i="17"/>
  <c r="BT59" i="17"/>
  <c r="BU59" i="17"/>
  <c r="BV59" i="17"/>
  <c r="BW59" i="17"/>
  <c r="BX59" i="17"/>
  <c r="BY59" i="17"/>
  <c r="BZ59" i="17"/>
  <c r="CA59" i="17"/>
  <c r="CB59" i="17"/>
  <c r="CC59" i="17"/>
  <c r="CD59" i="17"/>
  <c r="CE59" i="17"/>
  <c r="CF59" i="17"/>
  <c r="CG59" i="17"/>
  <c r="CH59" i="17"/>
  <c r="CI59" i="17"/>
  <c r="CJ59" i="17"/>
  <c r="CK59" i="17"/>
  <c r="CL59" i="17"/>
  <c r="CM59" i="17"/>
  <c r="CN59" i="17"/>
  <c r="CO59" i="17"/>
  <c r="CP59" i="17"/>
  <c r="CQ59" i="17"/>
  <c r="CR59" i="17"/>
  <c r="CS59" i="17"/>
  <c r="CT59" i="17"/>
  <c r="CU59" i="17"/>
  <c r="CV59" i="17"/>
  <c r="CW59" i="17"/>
  <c r="CX59" i="17"/>
  <c r="CY59" i="17"/>
  <c r="CZ59" i="17"/>
  <c r="DA59" i="17"/>
  <c r="DB59" i="17"/>
  <c r="DC59" i="17"/>
  <c r="DD59" i="17"/>
  <c r="DE59" i="17"/>
  <c r="DF59" i="17"/>
  <c r="DG59" i="17"/>
  <c r="DH59" i="17"/>
  <c r="DI59" i="17"/>
  <c r="DJ59" i="17"/>
  <c r="DK59" i="17"/>
  <c r="DL59" i="17"/>
  <c r="DM59" i="17"/>
  <c r="DN59" i="17"/>
  <c r="DO59" i="17"/>
  <c r="DP59" i="17"/>
  <c r="DQ59" i="17"/>
  <c r="DR59" i="17"/>
  <c r="DS59" i="17"/>
  <c r="DT59" i="17"/>
  <c r="DU59" i="17"/>
  <c r="DV59" i="17"/>
  <c r="DW59" i="17"/>
  <c r="DX59" i="17"/>
  <c r="DY59" i="17"/>
  <c r="DZ59" i="17"/>
  <c r="EA59" i="17"/>
  <c r="EB59" i="17"/>
  <c r="EC59" i="17"/>
  <c r="ED59" i="17"/>
  <c r="EE59" i="17"/>
  <c r="EF59" i="17"/>
  <c r="EG59" i="17"/>
  <c r="EH59" i="17"/>
  <c r="EI59" i="17"/>
  <c r="EJ59" i="17"/>
  <c r="EK59" i="17"/>
  <c r="EL59" i="17"/>
  <c r="EM59" i="17"/>
  <c r="EN59" i="17"/>
  <c r="EO59" i="17"/>
  <c r="EP59" i="17"/>
  <c r="EQ59" i="17"/>
  <c r="ER59" i="17"/>
  <c r="ES59" i="17"/>
  <c r="ET59" i="17"/>
  <c r="EU59" i="17"/>
  <c r="EV59" i="17"/>
  <c r="EW59" i="17"/>
  <c r="EX59" i="17"/>
  <c r="EY59" i="17"/>
  <c r="EZ59" i="17"/>
  <c r="FA59" i="17"/>
  <c r="FB59" i="17"/>
  <c r="FC59" i="17"/>
  <c r="FD59" i="17"/>
  <c r="FE59" i="17"/>
  <c r="FF59" i="17"/>
  <c r="FG59" i="17"/>
  <c r="FH59" i="17"/>
  <c r="FI59" i="17"/>
  <c r="FK59" i="17"/>
  <c r="FL59" i="17"/>
  <c r="FM59" i="17"/>
  <c r="FN59" i="17"/>
  <c r="FO59" i="17"/>
  <c r="FP59" i="17"/>
  <c r="FQ59" i="17"/>
  <c r="FR59" i="17"/>
  <c r="FS59" i="17"/>
  <c r="FT59" i="17"/>
  <c r="FU59" i="17"/>
  <c r="FV59" i="17"/>
  <c r="FW59" i="17"/>
  <c r="FX59" i="17"/>
  <c r="FY59" i="17"/>
  <c r="FZ59" i="17"/>
  <c r="GA59" i="17"/>
  <c r="GB59" i="17"/>
  <c r="GC59" i="17"/>
  <c r="GD59" i="17"/>
  <c r="GE59" i="17"/>
  <c r="GF59" i="17"/>
  <c r="GG59" i="17"/>
  <c r="GH59" i="17"/>
  <c r="GI59" i="17"/>
  <c r="GJ59" i="17"/>
  <c r="GK59" i="17"/>
  <c r="GL59" i="17"/>
  <c r="GM59" i="17"/>
  <c r="GN59" i="17"/>
  <c r="GO59" i="17"/>
  <c r="GP59" i="17"/>
  <c r="GQ59" i="17"/>
  <c r="GR59" i="17"/>
  <c r="GS59" i="17"/>
  <c r="GT59" i="17"/>
  <c r="GT75" i="17" s="1"/>
  <c r="O60" i="17"/>
  <c r="P60" i="17"/>
  <c r="Q60" i="17"/>
  <c r="R60" i="17"/>
  <c r="S60" i="17"/>
  <c r="T60" i="17"/>
  <c r="U60" i="17"/>
  <c r="V60" i="17"/>
  <c r="W60" i="17"/>
  <c r="X60" i="17"/>
  <c r="Y60" i="17"/>
  <c r="Z60" i="17"/>
  <c r="AA60" i="17"/>
  <c r="AB60" i="17"/>
  <c r="AC60" i="17"/>
  <c r="AD60" i="17"/>
  <c r="AE60" i="17"/>
  <c r="AF60" i="17"/>
  <c r="AG60" i="17"/>
  <c r="AH60" i="17"/>
  <c r="AI60" i="17"/>
  <c r="AJ60" i="17"/>
  <c r="AK60" i="17"/>
  <c r="AL60" i="17"/>
  <c r="AM60" i="17"/>
  <c r="AN60" i="17"/>
  <c r="AO60" i="17"/>
  <c r="AP60" i="17"/>
  <c r="AQ60" i="17"/>
  <c r="AR60" i="17"/>
  <c r="AS60" i="17"/>
  <c r="AT60" i="17"/>
  <c r="AU60" i="17"/>
  <c r="AV60" i="17"/>
  <c r="AW60" i="17"/>
  <c r="AX60" i="17"/>
  <c r="AY60" i="17"/>
  <c r="AZ60" i="17"/>
  <c r="BA60" i="17"/>
  <c r="BB60" i="17"/>
  <c r="BC60" i="17"/>
  <c r="BD60" i="17"/>
  <c r="BE60" i="17"/>
  <c r="BF60" i="17"/>
  <c r="BG60" i="17"/>
  <c r="BH60" i="17"/>
  <c r="BI60" i="17"/>
  <c r="BJ60" i="17"/>
  <c r="BK60" i="17"/>
  <c r="BL60" i="17"/>
  <c r="BM60" i="17"/>
  <c r="BN60" i="17"/>
  <c r="BO60" i="17"/>
  <c r="BP60" i="17"/>
  <c r="BQ60" i="17"/>
  <c r="BR60" i="17"/>
  <c r="BS60" i="17"/>
  <c r="BT60" i="17"/>
  <c r="BU60" i="17"/>
  <c r="BV60" i="17"/>
  <c r="BW60" i="17"/>
  <c r="BX60" i="17"/>
  <c r="BY60" i="17"/>
  <c r="BZ60" i="17"/>
  <c r="CA60" i="17"/>
  <c r="CB60" i="17"/>
  <c r="CC60" i="17"/>
  <c r="CD60" i="17"/>
  <c r="CE60" i="17"/>
  <c r="CF60" i="17"/>
  <c r="CG60" i="17"/>
  <c r="CH60" i="17"/>
  <c r="CI60" i="17"/>
  <c r="CJ60" i="17"/>
  <c r="CK60" i="17"/>
  <c r="CL60" i="17"/>
  <c r="CM60" i="17"/>
  <c r="CN60" i="17"/>
  <c r="CO60" i="17"/>
  <c r="CP60" i="17"/>
  <c r="CQ60" i="17"/>
  <c r="CR60" i="17"/>
  <c r="CS60" i="17"/>
  <c r="CT60" i="17"/>
  <c r="CU60" i="17"/>
  <c r="CV60" i="17"/>
  <c r="CW60" i="17"/>
  <c r="CX60" i="17"/>
  <c r="CY60" i="17"/>
  <c r="CZ60" i="17"/>
  <c r="DA60" i="17"/>
  <c r="DB60" i="17"/>
  <c r="DC60" i="17"/>
  <c r="DD60" i="17"/>
  <c r="DE60" i="17"/>
  <c r="DF60" i="17"/>
  <c r="DG60" i="17"/>
  <c r="DH60" i="17"/>
  <c r="DI60" i="17"/>
  <c r="DJ60" i="17"/>
  <c r="DK60" i="17"/>
  <c r="DL60" i="17"/>
  <c r="DM60" i="17"/>
  <c r="DN60" i="17"/>
  <c r="DO60" i="17"/>
  <c r="DP60" i="17"/>
  <c r="DQ60" i="17"/>
  <c r="DR60" i="17"/>
  <c r="DS60" i="17"/>
  <c r="DT60" i="17"/>
  <c r="DU60" i="17"/>
  <c r="DV60" i="17"/>
  <c r="DW60" i="17"/>
  <c r="DX60" i="17"/>
  <c r="DY60" i="17"/>
  <c r="DZ60" i="17"/>
  <c r="EA60" i="17"/>
  <c r="EB60" i="17"/>
  <c r="EC60" i="17"/>
  <c r="ED60" i="17"/>
  <c r="EE60" i="17"/>
  <c r="EF60" i="17"/>
  <c r="EG60" i="17"/>
  <c r="EH60" i="17"/>
  <c r="EI60" i="17"/>
  <c r="EJ60" i="17"/>
  <c r="EK60" i="17"/>
  <c r="EL60" i="17"/>
  <c r="EM60" i="17"/>
  <c r="EN60" i="17"/>
  <c r="EO60" i="17"/>
  <c r="EP60" i="17"/>
  <c r="EQ60" i="17"/>
  <c r="ER60" i="17"/>
  <c r="ES60" i="17"/>
  <c r="ET60" i="17"/>
  <c r="EU60" i="17"/>
  <c r="EV60" i="17"/>
  <c r="EW60" i="17"/>
  <c r="EX60" i="17"/>
  <c r="EY60" i="17"/>
  <c r="EZ60" i="17"/>
  <c r="FA60" i="17"/>
  <c r="FB60" i="17"/>
  <c r="FC60" i="17"/>
  <c r="FD60" i="17"/>
  <c r="FE60" i="17"/>
  <c r="FF60" i="17"/>
  <c r="FG60" i="17"/>
  <c r="FH60" i="17"/>
  <c r="FI60" i="17"/>
  <c r="FJ60" i="17"/>
  <c r="FK60" i="17"/>
  <c r="FL60" i="17"/>
  <c r="FM60" i="17"/>
  <c r="FN60" i="17"/>
  <c r="FO60" i="17"/>
  <c r="FP60" i="17"/>
  <c r="FQ60" i="17"/>
  <c r="FR60" i="17"/>
  <c r="FS60" i="17"/>
  <c r="FT60" i="17"/>
  <c r="FU60" i="17"/>
  <c r="FV60" i="17"/>
  <c r="FW60" i="17"/>
  <c r="FX60" i="17"/>
  <c r="FY60" i="17"/>
  <c r="FZ60" i="17"/>
  <c r="GA60" i="17"/>
  <c r="GB60" i="17"/>
  <c r="GC60" i="17"/>
  <c r="GD60" i="17"/>
  <c r="GE60" i="17"/>
  <c r="GF60" i="17"/>
  <c r="GG60" i="17"/>
  <c r="GH60" i="17"/>
  <c r="GI60" i="17"/>
  <c r="GJ60" i="17"/>
  <c r="GK60" i="17"/>
  <c r="GL60" i="17"/>
  <c r="GM60" i="17"/>
  <c r="GN60" i="17"/>
  <c r="GO60" i="17"/>
  <c r="GP60" i="17"/>
  <c r="GQ60" i="17"/>
  <c r="GR60" i="17"/>
  <c r="GS60" i="17"/>
  <c r="GT60" i="17"/>
  <c r="GT76" i="17" s="1"/>
  <c r="O61" i="17"/>
  <c r="P61" i="17"/>
  <c r="Q61" i="17"/>
  <c r="R61" i="17"/>
  <c r="S61" i="17"/>
  <c r="T61" i="17"/>
  <c r="U61" i="17"/>
  <c r="V61" i="17"/>
  <c r="W61" i="17"/>
  <c r="X61" i="17"/>
  <c r="Y61" i="17"/>
  <c r="Z61" i="17"/>
  <c r="AA61" i="17"/>
  <c r="AB61" i="17"/>
  <c r="AC61" i="17"/>
  <c r="AD61" i="17"/>
  <c r="AE61" i="17"/>
  <c r="AF61" i="17"/>
  <c r="AG61" i="17"/>
  <c r="AH61" i="17"/>
  <c r="AI61" i="17"/>
  <c r="AJ61" i="17"/>
  <c r="AK61" i="17"/>
  <c r="AL61" i="17"/>
  <c r="AM61" i="17"/>
  <c r="AN61" i="17"/>
  <c r="AO61" i="17"/>
  <c r="AP61" i="17"/>
  <c r="AQ61" i="17"/>
  <c r="AR61" i="17"/>
  <c r="AS61" i="17"/>
  <c r="AT61" i="17"/>
  <c r="AU61" i="17"/>
  <c r="AV61" i="17"/>
  <c r="AW61" i="17"/>
  <c r="AX61" i="17"/>
  <c r="AY61" i="17"/>
  <c r="AZ61" i="17"/>
  <c r="BA61" i="17"/>
  <c r="BB61" i="17"/>
  <c r="BC61" i="17"/>
  <c r="BD61" i="17"/>
  <c r="BE61" i="17"/>
  <c r="BF61" i="17"/>
  <c r="BG61" i="17"/>
  <c r="BH61" i="17"/>
  <c r="BI61" i="17"/>
  <c r="BJ61" i="17"/>
  <c r="BK61" i="17"/>
  <c r="BL61" i="17"/>
  <c r="BM61" i="17"/>
  <c r="BN61" i="17"/>
  <c r="BO61" i="17"/>
  <c r="BP61" i="17"/>
  <c r="BQ61" i="17"/>
  <c r="BR61" i="17"/>
  <c r="BS61" i="17"/>
  <c r="BT61" i="17"/>
  <c r="BU61" i="17"/>
  <c r="BV61" i="17"/>
  <c r="BW61" i="17"/>
  <c r="BX61" i="17"/>
  <c r="BY61" i="17"/>
  <c r="BZ61" i="17"/>
  <c r="CA61" i="17"/>
  <c r="CB61" i="17"/>
  <c r="CC61" i="17"/>
  <c r="CD61" i="17"/>
  <c r="CE61" i="17"/>
  <c r="CF61" i="17"/>
  <c r="CG61" i="17"/>
  <c r="CH61" i="17"/>
  <c r="CI61" i="17"/>
  <c r="CJ61" i="17"/>
  <c r="CK61" i="17"/>
  <c r="CL61" i="17"/>
  <c r="CM61" i="17"/>
  <c r="CN61" i="17"/>
  <c r="CO61" i="17"/>
  <c r="CP61" i="17"/>
  <c r="CQ61" i="17"/>
  <c r="CR61" i="17"/>
  <c r="CS61" i="17"/>
  <c r="CT61" i="17"/>
  <c r="CU61" i="17"/>
  <c r="CV61" i="17"/>
  <c r="CW61" i="17"/>
  <c r="CX61" i="17"/>
  <c r="CY61" i="17"/>
  <c r="CZ61" i="17"/>
  <c r="DA61" i="17"/>
  <c r="DB61" i="17"/>
  <c r="DC61" i="17"/>
  <c r="DD61" i="17"/>
  <c r="DE61" i="17"/>
  <c r="DF61" i="17"/>
  <c r="DG61" i="17"/>
  <c r="DH61" i="17"/>
  <c r="DI61" i="17"/>
  <c r="DJ61" i="17"/>
  <c r="DK61" i="17"/>
  <c r="DL61" i="17"/>
  <c r="DM61" i="17"/>
  <c r="DN61" i="17"/>
  <c r="DO61" i="17"/>
  <c r="DP61" i="17"/>
  <c r="DQ61" i="17"/>
  <c r="DR61" i="17"/>
  <c r="DS61" i="17"/>
  <c r="DT61" i="17"/>
  <c r="DU61" i="17"/>
  <c r="DV61" i="17"/>
  <c r="DW61" i="17"/>
  <c r="DX61" i="17"/>
  <c r="DY61" i="17"/>
  <c r="DZ61" i="17"/>
  <c r="EA61" i="17"/>
  <c r="EB61" i="17"/>
  <c r="EC61" i="17"/>
  <c r="ED61" i="17"/>
  <c r="EE61" i="17"/>
  <c r="EF61" i="17"/>
  <c r="EG61" i="17"/>
  <c r="EH61" i="17"/>
  <c r="EI61" i="17"/>
  <c r="EJ61" i="17"/>
  <c r="EK61" i="17"/>
  <c r="EL61" i="17"/>
  <c r="EM61" i="17"/>
  <c r="EN61" i="17"/>
  <c r="EO61" i="17"/>
  <c r="EP61" i="17"/>
  <c r="EQ61" i="17"/>
  <c r="ER61" i="17"/>
  <c r="ES61" i="17"/>
  <c r="ET61" i="17"/>
  <c r="EU61" i="17"/>
  <c r="EV61" i="17"/>
  <c r="EW61" i="17"/>
  <c r="EX61" i="17"/>
  <c r="EY61" i="17"/>
  <c r="EZ61" i="17"/>
  <c r="FA61" i="17"/>
  <c r="FB61" i="17"/>
  <c r="FC61" i="17"/>
  <c r="FD61" i="17"/>
  <c r="FE61" i="17"/>
  <c r="FF61" i="17"/>
  <c r="FG61" i="17"/>
  <c r="FH61" i="17"/>
  <c r="FI61" i="17"/>
  <c r="FJ61" i="17"/>
  <c r="FK61" i="17"/>
  <c r="FL61" i="17"/>
  <c r="FM61" i="17"/>
  <c r="FN61" i="17"/>
  <c r="FO61" i="17"/>
  <c r="FP61" i="17"/>
  <c r="FQ61" i="17"/>
  <c r="FR61" i="17"/>
  <c r="FS61" i="17"/>
  <c r="FT61" i="17"/>
  <c r="FU61" i="17"/>
  <c r="FV61" i="17"/>
  <c r="FW61" i="17"/>
  <c r="FX61" i="17"/>
  <c r="FY61" i="17"/>
  <c r="FZ61" i="17"/>
  <c r="GA61" i="17"/>
  <c r="GB61" i="17"/>
  <c r="GC61" i="17"/>
  <c r="GD61" i="17"/>
  <c r="GE61" i="17"/>
  <c r="GF61" i="17"/>
  <c r="GG61" i="17"/>
  <c r="GH61" i="17"/>
  <c r="GI61" i="17"/>
  <c r="GJ61" i="17"/>
  <c r="GK61" i="17"/>
  <c r="GL61" i="17"/>
  <c r="GM61" i="17"/>
  <c r="GN61" i="17"/>
  <c r="GO61" i="17"/>
  <c r="GP61" i="17"/>
  <c r="GQ61" i="17"/>
  <c r="GR61" i="17"/>
  <c r="GS61" i="17"/>
  <c r="GT61" i="17"/>
  <c r="GT77" i="17" s="1"/>
  <c r="O62" i="17"/>
  <c r="P62" i="17"/>
  <c r="Q62" i="17"/>
  <c r="R62" i="17"/>
  <c r="S62" i="17"/>
  <c r="T62" i="17"/>
  <c r="U62" i="17"/>
  <c r="V62" i="17"/>
  <c r="W62" i="17"/>
  <c r="X62" i="17"/>
  <c r="Y62" i="17"/>
  <c r="Z62" i="17"/>
  <c r="AA62" i="17"/>
  <c r="AB62" i="17"/>
  <c r="AC62" i="17"/>
  <c r="AD62" i="17"/>
  <c r="AE62" i="17"/>
  <c r="AF62" i="17"/>
  <c r="AG62" i="17"/>
  <c r="AH62" i="17"/>
  <c r="AI62" i="17"/>
  <c r="AJ62" i="17"/>
  <c r="AK62" i="17"/>
  <c r="AL62" i="17"/>
  <c r="AM62" i="17"/>
  <c r="AN62" i="17"/>
  <c r="AO62" i="17"/>
  <c r="AP62" i="17"/>
  <c r="AQ62" i="17"/>
  <c r="AR62" i="17"/>
  <c r="AS62" i="17"/>
  <c r="AT62" i="17"/>
  <c r="AU62" i="17"/>
  <c r="AV62" i="17"/>
  <c r="AW62" i="17"/>
  <c r="AX62" i="17"/>
  <c r="AY62" i="17"/>
  <c r="AZ62" i="17"/>
  <c r="BA62" i="17"/>
  <c r="BB62" i="17"/>
  <c r="BC62" i="17"/>
  <c r="BD62" i="17"/>
  <c r="BE62" i="17"/>
  <c r="BF62" i="17"/>
  <c r="BG62" i="17"/>
  <c r="BH62" i="17"/>
  <c r="BI62" i="17"/>
  <c r="BJ62" i="17"/>
  <c r="BK62" i="17"/>
  <c r="BL62" i="17"/>
  <c r="BM62" i="17"/>
  <c r="BN62" i="17"/>
  <c r="BO62" i="17"/>
  <c r="BP62" i="17"/>
  <c r="BQ62" i="17"/>
  <c r="BR62" i="17"/>
  <c r="BS62" i="17"/>
  <c r="BT62" i="17"/>
  <c r="BU62" i="17"/>
  <c r="BV62" i="17"/>
  <c r="BW62" i="17"/>
  <c r="BX62" i="17"/>
  <c r="BY62" i="17"/>
  <c r="BZ62" i="17"/>
  <c r="CA62" i="17"/>
  <c r="CB62" i="17"/>
  <c r="CC62" i="17"/>
  <c r="CD62" i="17"/>
  <c r="CE62" i="17"/>
  <c r="CF62" i="17"/>
  <c r="CG62" i="17"/>
  <c r="CH62" i="17"/>
  <c r="CI62" i="17"/>
  <c r="CJ62" i="17"/>
  <c r="CK62" i="17"/>
  <c r="CL62" i="17"/>
  <c r="CM62" i="17"/>
  <c r="CN62" i="17"/>
  <c r="CO62" i="17"/>
  <c r="CP62" i="17"/>
  <c r="CQ62" i="17"/>
  <c r="CR62" i="17"/>
  <c r="CS62" i="17"/>
  <c r="CT62" i="17"/>
  <c r="CU62" i="17"/>
  <c r="CV62" i="17"/>
  <c r="CW62" i="17"/>
  <c r="CX62" i="17"/>
  <c r="CY62" i="17"/>
  <c r="CZ62" i="17"/>
  <c r="DA62" i="17"/>
  <c r="DB62" i="17"/>
  <c r="DC62" i="17"/>
  <c r="DD62" i="17"/>
  <c r="DE62" i="17"/>
  <c r="DF62" i="17"/>
  <c r="DG62" i="17"/>
  <c r="DH62" i="17"/>
  <c r="DI62" i="17"/>
  <c r="DJ62" i="17"/>
  <c r="DK62" i="17"/>
  <c r="DL62" i="17"/>
  <c r="DM62" i="17"/>
  <c r="DN62" i="17"/>
  <c r="DO62" i="17"/>
  <c r="DP62" i="17"/>
  <c r="DQ62" i="17"/>
  <c r="DR62" i="17"/>
  <c r="DS62" i="17"/>
  <c r="DT62" i="17"/>
  <c r="DU62" i="17"/>
  <c r="DV62" i="17"/>
  <c r="DW62" i="17"/>
  <c r="DX62" i="17"/>
  <c r="DY62" i="17"/>
  <c r="DZ62" i="17"/>
  <c r="EA62" i="17"/>
  <c r="EB62" i="17"/>
  <c r="EC62" i="17"/>
  <c r="ED62" i="17"/>
  <c r="EE62" i="17"/>
  <c r="EF62" i="17"/>
  <c r="EG62" i="17"/>
  <c r="EH62" i="17"/>
  <c r="EI62" i="17"/>
  <c r="EJ62" i="17"/>
  <c r="EK62" i="17"/>
  <c r="EL62" i="17"/>
  <c r="EM62" i="17"/>
  <c r="EN62" i="17"/>
  <c r="EO62" i="17"/>
  <c r="EP62" i="17"/>
  <c r="EQ62" i="17"/>
  <c r="ER62" i="17"/>
  <c r="ES62" i="17"/>
  <c r="ET62" i="17"/>
  <c r="EU62" i="17"/>
  <c r="EV62" i="17"/>
  <c r="EW62" i="17"/>
  <c r="EX62" i="17"/>
  <c r="EY62" i="17"/>
  <c r="EZ62" i="17"/>
  <c r="FA62" i="17"/>
  <c r="FB62" i="17"/>
  <c r="FC62" i="17"/>
  <c r="FD62" i="17"/>
  <c r="FE62" i="17"/>
  <c r="FF62" i="17"/>
  <c r="FG62" i="17"/>
  <c r="FH62" i="17"/>
  <c r="FI62" i="17"/>
  <c r="FJ62" i="17"/>
  <c r="FK62" i="17"/>
  <c r="FL62" i="17"/>
  <c r="FM62" i="17"/>
  <c r="FN62" i="17"/>
  <c r="FO62" i="17"/>
  <c r="FP62" i="17"/>
  <c r="FQ62" i="17"/>
  <c r="FR62" i="17"/>
  <c r="FS62" i="17"/>
  <c r="FT62" i="17"/>
  <c r="FU62" i="17"/>
  <c r="FV62" i="17"/>
  <c r="FW62" i="17"/>
  <c r="FX62" i="17"/>
  <c r="FY62" i="17"/>
  <c r="FZ62" i="17"/>
  <c r="GA62" i="17"/>
  <c r="GB62" i="17"/>
  <c r="GC62" i="17"/>
  <c r="GD62" i="17"/>
  <c r="GE62" i="17"/>
  <c r="GF62" i="17"/>
  <c r="GG62" i="17"/>
  <c r="GH62" i="17"/>
  <c r="GI62" i="17"/>
  <c r="GJ62" i="17"/>
  <c r="GK62" i="17"/>
  <c r="GL62" i="17"/>
  <c r="GM62" i="17"/>
  <c r="GN62" i="17"/>
  <c r="GO62" i="17"/>
  <c r="GP62" i="17"/>
  <c r="GQ62" i="17"/>
  <c r="GR62" i="17"/>
  <c r="GS62" i="17"/>
  <c r="GT62" i="17"/>
  <c r="GT78" i="17" s="1"/>
  <c r="O63" i="17"/>
  <c r="P63" i="17"/>
  <c r="Q63" i="17"/>
  <c r="R63" i="17"/>
  <c r="S63" i="17"/>
  <c r="T63" i="17"/>
  <c r="U63" i="17"/>
  <c r="V63" i="17"/>
  <c r="W63" i="17"/>
  <c r="X63" i="17"/>
  <c r="Y63" i="17"/>
  <c r="Z63" i="17"/>
  <c r="AA63" i="17"/>
  <c r="AB63" i="17"/>
  <c r="AC63" i="17"/>
  <c r="AD63" i="17"/>
  <c r="AE63" i="17"/>
  <c r="AF63" i="17"/>
  <c r="AG63" i="17"/>
  <c r="AH63" i="17"/>
  <c r="AI63" i="17"/>
  <c r="AJ63" i="17"/>
  <c r="AK63" i="17"/>
  <c r="AL63" i="17"/>
  <c r="AM63" i="17"/>
  <c r="AN63" i="17"/>
  <c r="AO63" i="17"/>
  <c r="AP63" i="17"/>
  <c r="AQ63" i="17"/>
  <c r="AR63" i="17"/>
  <c r="AS63" i="17"/>
  <c r="AT63" i="17"/>
  <c r="AU63" i="17"/>
  <c r="AV63" i="17"/>
  <c r="AW63" i="17"/>
  <c r="AX63" i="17"/>
  <c r="AY63" i="17"/>
  <c r="AZ63" i="17"/>
  <c r="BA63" i="17"/>
  <c r="BB63" i="17"/>
  <c r="BC63" i="17"/>
  <c r="BD63" i="17"/>
  <c r="BE63" i="17"/>
  <c r="BF63" i="17"/>
  <c r="BG63" i="17"/>
  <c r="BH63" i="17"/>
  <c r="BI63" i="17"/>
  <c r="BJ63" i="17"/>
  <c r="BK63" i="17"/>
  <c r="BL63" i="17"/>
  <c r="BM63" i="17"/>
  <c r="BN63" i="17"/>
  <c r="BO63" i="17"/>
  <c r="BP63" i="17"/>
  <c r="BQ63" i="17"/>
  <c r="BR63" i="17"/>
  <c r="BS63" i="17"/>
  <c r="BT63" i="17"/>
  <c r="BU63" i="17"/>
  <c r="BV63" i="17"/>
  <c r="BW63" i="17"/>
  <c r="BX63" i="17"/>
  <c r="BY63" i="17"/>
  <c r="BZ63" i="17"/>
  <c r="CA63" i="17"/>
  <c r="CB63" i="17"/>
  <c r="CC63" i="17"/>
  <c r="CD63" i="17"/>
  <c r="CE63" i="17"/>
  <c r="CF63" i="17"/>
  <c r="CG63" i="17"/>
  <c r="CH63" i="17"/>
  <c r="CI63" i="17"/>
  <c r="CJ63" i="17"/>
  <c r="CK63" i="17"/>
  <c r="CL63" i="17"/>
  <c r="CM63" i="17"/>
  <c r="CN63" i="17"/>
  <c r="CO63" i="17"/>
  <c r="CP63" i="17"/>
  <c r="CQ63" i="17"/>
  <c r="CR63" i="17"/>
  <c r="CS63" i="17"/>
  <c r="CT63" i="17"/>
  <c r="CU63" i="17"/>
  <c r="CV63" i="17"/>
  <c r="CW63" i="17"/>
  <c r="CX63" i="17"/>
  <c r="CY63" i="17"/>
  <c r="CZ63" i="17"/>
  <c r="DA63" i="17"/>
  <c r="DB63" i="17"/>
  <c r="DC63" i="17"/>
  <c r="DD63" i="17"/>
  <c r="DE63" i="17"/>
  <c r="DF63" i="17"/>
  <c r="DG63" i="17"/>
  <c r="DH63" i="17"/>
  <c r="DI63" i="17"/>
  <c r="DJ63" i="17"/>
  <c r="DK63" i="17"/>
  <c r="DL63" i="17"/>
  <c r="DM63" i="17"/>
  <c r="DN63" i="17"/>
  <c r="DO63" i="17"/>
  <c r="DP63" i="17"/>
  <c r="DQ63" i="17"/>
  <c r="DR63" i="17"/>
  <c r="DS63" i="17"/>
  <c r="DT63" i="17"/>
  <c r="DU63" i="17"/>
  <c r="DV63" i="17"/>
  <c r="DW63" i="17"/>
  <c r="DX63" i="17"/>
  <c r="DY63" i="17"/>
  <c r="DZ63" i="17"/>
  <c r="EA63" i="17"/>
  <c r="EB63" i="17"/>
  <c r="EC63" i="17"/>
  <c r="ED63" i="17"/>
  <c r="EE63" i="17"/>
  <c r="EF63" i="17"/>
  <c r="EG63" i="17"/>
  <c r="EH63" i="17"/>
  <c r="EI63" i="17"/>
  <c r="EJ63" i="17"/>
  <c r="EK63" i="17"/>
  <c r="EL63" i="17"/>
  <c r="EM63" i="17"/>
  <c r="EN63" i="17"/>
  <c r="EO63" i="17"/>
  <c r="EP63" i="17"/>
  <c r="EQ63" i="17"/>
  <c r="ER63" i="17"/>
  <c r="ES63" i="17"/>
  <c r="ET63" i="17"/>
  <c r="EU63" i="17"/>
  <c r="EV63" i="17"/>
  <c r="EW63" i="17"/>
  <c r="EX63" i="17"/>
  <c r="EY63" i="17"/>
  <c r="EZ63" i="17"/>
  <c r="FA63" i="17"/>
  <c r="FB63" i="17"/>
  <c r="FC63" i="17"/>
  <c r="FD63" i="17"/>
  <c r="FE63" i="17"/>
  <c r="FF63" i="17"/>
  <c r="FG63" i="17"/>
  <c r="FH63" i="17"/>
  <c r="FI63" i="17"/>
  <c r="FJ63" i="17"/>
  <c r="FK63" i="17"/>
  <c r="FL63" i="17"/>
  <c r="FM63" i="17"/>
  <c r="FN63" i="17"/>
  <c r="FO63" i="17"/>
  <c r="FP63" i="17"/>
  <c r="FQ63" i="17"/>
  <c r="FR63" i="17"/>
  <c r="FS63" i="17"/>
  <c r="FT63" i="17"/>
  <c r="FU63" i="17"/>
  <c r="FV63" i="17"/>
  <c r="FW63" i="17"/>
  <c r="FX63" i="17"/>
  <c r="FY63" i="17"/>
  <c r="FZ63" i="17"/>
  <c r="GA63" i="17"/>
  <c r="GB63" i="17"/>
  <c r="GC63" i="17"/>
  <c r="GD63" i="17"/>
  <c r="GE63" i="17"/>
  <c r="GF63" i="17"/>
  <c r="GG63" i="17"/>
  <c r="GH63" i="17"/>
  <c r="GI63" i="17"/>
  <c r="GJ63" i="17"/>
  <c r="GK63" i="17"/>
  <c r="GL63" i="17"/>
  <c r="GM63" i="17"/>
  <c r="GN63" i="17"/>
  <c r="GO63" i="17"/>
  <c r="GP63" i="17"/>
  <c r="GQ63" i="17"/>
  <c r="GR63" i="17"/>
  <c r="GS63" i="17"/>
  <c r="GS79" i="17" s="1"/>
  <c r="GT63" i="17"/>
  <c r="GT79" i="17" s="1"/>
  <c r="N54" i="17"/>
  <c r="N53" i="17"/>
  <c r="N52" i="17"/>
  <c r="N62" i="17"/>
  <c r="N61" i="17"/>
  <c r="N60" i="17"/>
  <c r="N59" i="17"/>
  <c r="N58" i="17"/>
  <c r="N57" i="17"/>
  <c r="N56" i="17"/>
  <c r="N55" i="17"/>
  <c r="N63" i="17"/>
  <c r="HQ137" i="53"/>
  <c r="HT116" i="53"/>
  <c r="HQ128" i="53" s="1"/>
  <c r="HD104" i="53"/>
  <c r="HE104" i="53"/>
  <c r="HF104" i="53"/>
  <c r="HG104" i="53"/>
  <c r="HH104" i="53"/>
  <c r="HI104" i="53"/>
  <c r="HJ104" i="53"/>
  <c r="HK104" i="53"/>
  <c r="HL104" i="53"/>
  <c r="HM104" i="53"/>
  <c r="HN104" i="53"/>
  <c r="HO104" i="53"/>
  <c r="HP104" i="53"/>
  <c r="HQ104" i="53"/>
  <c r="HR104" i="53"/>
  <c r="HS104" i="53"/>
  <c r="HT104" i="53"/>
  <c r="HU104" i="53"/>
  <c r="HV104" i="53"/>
  <c r="HW104" i="53"/>
  <c r="HD105" i="53"/>
  <c r="HE105" i="53"/>
  <c r="HF105" i="53"/>
  <c r="HG105" i="53"/>
  <c r="HH105" i="53"/>
  <c r="HI105" i="53"/>
  <c r="HJ105" i="53"/>
  <c r="HK105" i="53"/>
  <c r="HL105" i="53"/>
  <c r="HM105" i="53"/>
  <c r="HN105" i="53"/>
  <c r="HO105" i="53"/>
  <c r="HP105" i="53"/>
  <c r="HQ105" i="53"/>
  <c r="HR105" i="53"/>
  <c r="HS105" i="53"/>
  <c r="HT105" i="53"/>
  <c r="HU105" i="53"/>
  <c r="HV105" i="53"/>
  <c r="HW105" i="53"/>
  <c r="HD106" i="53"/>
  <c r="HE106" i="53"/>
  <c r="HF106" i="53"/>
  <c r="HG106" i="53"/>
  <c r="HH106" i="53"/>
  <c r="HI106" i="53"/>
  <c r="HJ106" i="53"/>
  <c r="HK106" i="53"/>
  <c r="HL106" i="53"/>
  <c r="HM106" i="53"/>
  <c r="HN106" i="53"/>
  <c r="HO106" i="53"/>
  <c r="HP106" i="53"/>
  <c r="HQ106" i="53"/>
  <c r="HR106" i="53"/>
  <c r="HS106" i="53"/>
  <c r="HT106" i="53"/>
  <c r="HU106" i="53"/>
  <c r="HV106" i="53"/>
  <c r="HW106" i="53"/>
  <c r="HD107" i="53"/>
  <c r="HE107" i="53"/>
  <c r="HF107" i="53"/>
  <c r="HG107" i="53"/>
  <c r="HH107" i="53"/>
  <c r="HI107" i="53"/>
  <c r="HJ107" i="53"/>
  <c r="HK107" i="53"/>
  <c r="HL107" i="53"/>
  <c r="HM107" i="53"/>
  <c r="HN107" i="53"/>
  <c r="HO107" i="53"/>
  <c r="HP107" i="53"/>
  <c r="HQ107" i="53"/>
  <c r="HR107" i="53"/>
  <c r="HS107" i="53"/>
  <c r="HT107" i="53"/>
  <c r="HU107" i="53"/>
  <c r="HV107" i="53"/>
  <c r="HW107" i="53"/>
  <c r="HD108" i="53"/>
  <c r="HE108" i="53"/>
  <c r="HF108" i="53"/>
  <c r="HG108" i="53"/>
  <c r="HH108" i="53"/>
  <c r="HI108" i="53"/>
  <c r="HJ108" i="53"/>
  <c r="HK108" i="53"/>
  <c r="HL108" i="53"/>
  <c r="HM108" i="53"/>
  <c r="HN108" i="53"/>
  <c r="HO108" i="53"/>
  <c r="HP108" i="53"/>
  <c r="HQ108" i="53"/>
  <c r="HR108" i="53"/>
  <c r="HS108" i="53"/>
  <c r="HT108" i="53"/>
  <c r="HU108" i="53"/>
  <c r="HV108" i="53"/>
  <c r="HW108" i="53"/>
  <c r="HD109" i="53"/>
  <c r="HE109" i="53"/>
  <c r="HF109" i="53"/>
  <c r="HG109" i="53"/>
  <c r="HH109" i="53"/>
  <c r="HI109" i="53"/>
  <c r="HJ109" i="53"/>
  <c r="HK109" i="53"/>
  <c r="HL109" i="53"/>
  <c r="HM109" i="53"/>
  <c r="HN109" i="53"/>
  <c r="HO109" i="53"/>
  <c r="HP109" i="53"/>
  <c r="HQ109" i="53"/>
  <c r="HR109" i="53"/>
  <c r="HS109" i="53"/>
  <c r="HT109" i="53"/>
  <c r="HU109" i="53"/>
  <c r="HV109" i="53"/>
  <c r="HW109" i="53"/>
  <c r="HD110" i="53"/>
  <c r="HE110" i="53"/>
  <c r="HF110" i="53"/>
  <c r="HG110" i="53"/>
  <c r="HH110" i="53"/>
  <c r="HI110" i="53"/>
  <c r="HJ110" i="53"/>
  <c r="HK110" i="53"/>
  <c r="HL110" i="53"/>
  <c r="HM110" i="53"/>
  <c r="HN110" i="53"/>
  <c r="HO110" i="53"/>
  <c r="HP110" i="53"/>
  <c r="HQ110" i="53"/>
  <c r="HR110" i="53"/>
  <c r="HS110" i="53"/>
  <c r="HT110" i="53"/>
  <c r="HU110" i="53"/>
  <c r="HV110" i="53"/>
  <c r="HW110" i="53"/>
  <c r="HD111" i="53"/>
  <c r="HE111" i="53"/>
  <c r="HF111" i="53"/>
  <c r="HG111" i="53"/>
  <c r="HH111" i="53"/>
  <c r="HI111" i="53"/>
  <c r="HJ111" i="53"/>
  <c r="HK111" i="53"/>
  <c r="HL111" i="53"/>
  <c r="HM111" i="53"/>
  <c r="HN111" i="53"/>
  <c r="HO111" i="53"/>
  <c r="HP111" i="53"/>
  <c r="HQ111" i="53"/>
  <c r="HR111" i="53"/>
  <c r="HS111" i="53"/>
  <c r="HT111" i="53"/>
  <c r="HU111" i="53"/>
  <c r="HV111" i="53"/>
  <c r="HW111" i="53"/>
  <c r="HD112" i="53"/>
  <c r="HE112" i="53"/>
  <c r="HF112" i="53"/>
  <c r="HG112" i="53"/>
  <c r="HH112" i="53"/>
  <c r="HI112" i="53"/>
  <c r="HJ112" i="53"/>
  <c r="HK112" i="53"/>
  <c r="HL112" i="53"/>
  <c r="HM112" i="53"/>
  <c r="HN112" i="53"/>
  <c r="HO112" i="53"/>
  <c r="HP112" i="53"/>
  <c r="HQ112" i="53"/>
  <c r="HR112" i="53"/>
  <c r="HS112" i="53"/>
  <c r="HT112" i="53"/>
  <c r="HU112" i="53"/>
  <c r="HV112" i="53"/>
  <c r="HW112" i="53"/>
  <c r="HD113" i="53"/>
  <c r="HE113" i="53"/>
  <c r="HF113" i="53"/>
  <c r="HG113" i="53"/>
  <c r="HH113" i="53"/>
  <c r="HI113" i="53"/>
  <c r="HJ113" i="53"/>
  <c r="HK113" i="53"/>
  <c r="HL113" i="53"/>
  <c r="HM113" i="53"/>
  <c r="HN113" i="53"/>
  <c r="HO113" i="53"/>
  <c r="HP113" i="53"/>
  <c r="HQ113" i="53"/>
  <c r="HR113" i="53"/>
  <c r="HS113" i="53"/>
  <c r="HT113" i="53"/>
  <c r="HU113" i="53"/>
  <c r="HV113" i="53"/>
  <c r="HW113" i="53"/>
  <c r="HC113" i="53"/>
  <c r="HC105" i="53"/>
  <c r="HC106" i="53"/>
  <c r="HC107" i="53"/>
  <c r="HC108" i="53"/>
  <c r="HC109" i="53"/>
  <c r="HC110" i="53"/>
  <c r="HC111" i="53"/>
  <c r="HC112" i="53"/>
  <c r="HC104" i="53"/>
  <c r="AV69" i="62"/>
  <c r="AW69" i="62"/>
  <c r="AX69" i="62"/>
  <c r="AY69" i="62"/>
  <c r="AZ69" i="62"/>
  <c r="BA69" i="62"/>
  <c r="BB69" i="62"/>
  <c r="BC69" i="62"/>
  <c r="BD69" i="62"/>
  <c r="BE69" i="62"/>
  <c r="AV70" i="62"/>
  <c r="AW70" i="62"/>
  <c r="AX70" i="62"/>
  <c r="AY70" i="62"/>
  <c r="AZ70" i="62"/>
  <c r="BA70" i="62"/>
  <c r="BB70" i="62"/>
  <c r="BC70" i="62"/>
  <c r="BD70" i="62"/>
  <c r="BE70" i="62"/>
  <c r="AV71" i="62"/>
  <c r="AW71" i="62"/>
  <c r="AX71" i="62"/>
  <c r="AY71" i="62"/>
  <c r="AZ71" i="62"/>
  <c r="BA71" i="62"/>
  <c r="BB71" i="62"/>
  <c r="BC71" i="62"/>
  <c r="BD71" i="62"/>
  <c r="BE71" i="62"/>
  <c r="AV72" i="62"/>
  <c r="AW72" i="62"/>
  <c r="AX72" i="62"/>
  <c r="AY72" i="62"/>
  <c r="AZ72" i="62"/>
  <c r="BA72" i="62"/>
  <c r="BB72" i="62"/>
  <c r="BC72" i="62"/>
  <c r="BD72" i="62"/>
  <c r="BE72" i="62"/>
  <c r="AV73" i="62"/>
  <c r="AW73" i="62"/>
  <c r="AX73" i="62"/>
  <c r="AY73" i="62"/>
  <c r="AZ73" i="62"/>
  <c r="BA73" i="62"/>
  <c r="BB73" i="62"/>
  <c r="BC73" i="62"/>
  <c r="BD73" i="62"/>
  <c r="BE73" i="62"/>
  <c r="AV74" i="62"/>
  <c r="AW74" i="62"/>
  <c r="AX74" i="62"/>
  <c r="AY74" i="62"/>
  <c r="AZ74" i="62"/>
  <c r="BA74" i="62"/>
  <c r="BB74" i="62"/>
  <c r="BC74" i="62"/>
  <c r="BD74" i="62"/>
  <c r="BE74" i="62"/>
  <c r="AV75" i="62"/>
  <c r="AW75" i="62"/>
  <c r="AX75" i="62"/>
  <c r="AY75" i="62"/>
  <c r="AZ75" i="62"/>
  <c r="BA75" i="62"/>
  <c r="BB75" i="62"/>
  <c r="BC75" i="62"/>
  <c r="BD75" i="62"/>
  <c r="BE75" i="62"/>
  <c r="AV76" i="62"/>
  <c r="AW76" i="62"/>
  <c r="AX76" i="62"/>
  <c r="AY76" i="62"/>
  <c r="AZ76" i="62"/>
  <c r="BA76" i="62"/>
  <c r="BB76" i="62"/>
  <c r="BC76" i="62"/>
  <c r="BD76" i="62"/>
  <c r="BE76" i="62"/>
  <c r="AV77" i="62"/>
  <c r="AW77" i="62"/>
  <c r="AX77" i="62"/>
  <c r="AY77" i="62"/>
  <c r="AZ77" i="62"/>
  <c r="BA77" i="62"/>
  <c r="BB77" i="62"/>
  <c r="BC77" i="62"/>
  <c r="BD77" i="62"/>
  <c r="BE77" i="62"/>
  <c r="AV78" i="62"/>
  <c r="AW78" i="62"/>
  <c r="AX78" i="62"/>
  <c r="AY78" i="62"/>
  <c r="AZ78" i="62"/>
  <c r="BA78" i="62"/>
  <c r="BB78" i="62"/>
  <c r="BC78" i="62"/>
  <c r="BD78" i="62"/>
  <c r="BE78" i="62"/>
  <c r="AU70" i="62"/>
  <c r="AU71" i="62"/>
  <c r="AU72" i="62"/>
  <c r="AU73" i="62"/>
  <c r="AU74" i="62"/>
  <c r="AU75" i="62"/>
  <c r="AU76" i="62"/>
  <c r="AU77" i="62"/>
  <c r="AU78" i="62"/>
  <c r="AU69" i="62"/>
  <c r="AG9" i="62"/>
  <c r="AH9" i="62"/>
  <c r="AI9" i="62"/>
  <c r="AJ9" i="62"/>
  <c r="AK9" i="62"/>
  <c r="AL9" i="62"/>
  <c r="AM9" i="62"/>
  <c r="AN9" i="62"/>
  <c r="AG10" i="62"/>
  <c r="AH10" i="62"/>
  <c r="AI10" i="62"/>
  <c r="AJ10" i="62"/>
  <c r="AK10" i="62"/>
  <c r="AL10" i="62"/>
  <c r="AM10" i="62"/>
  <c r="AN10" i="62"/>
  <c r="AG11" i="62"/>
  <c r="AH11" i="62"/>
  <c r="AI11" i="62"/>
  <c r="AJ11" i="62"/>
  <c r="AK11" i="62"/>
  <c r="AL11" i="62"/>
  <c r="AM11" i="62"/>
  <c r="AN11" i="62"/>
  <c r="AG12" i="62"/>
  <c r="AH12" i="62"/>
  <c r="AI12" i="62"/>
  <c r="AJ12" i="62"/>
  <c r="AK12" i="62"/>
  <c r="AL12" i="62"/>
  <c r="AM12" i="62"/>
  <c r="AN12" i="62"/>
  <c r="AG13" i="62"/>
  <c r="AH13" i="62"/>
  <c r="AI13" i="62"/>
  <c r="AJ13" i="62"/>
  <c r="AK13" i="62"/>
  <c r="AL13" i="62"/>
  <c r="AM13" i="62"/>
  <c r="AN13" i="62"/>
  <c r="AG14" i="62"/>
  <c r="AH14" i="62"/>
  <c r="AI14" i="62"/>
  <c r="AJ14" i="62"/>
  <c r="AK14" i="62"/>
  <c r="AL14" i="62"/>
  <c r="AM14" i="62"/>
  <c r="AN14" i="62"/>
  <c r="AG15" i="62"/>
  <c r="AH15" i="62"/>
  <c r="AI15" i="62"/>
  <c r="AJ15" i="62"/>
  <c r="AK15" i="62"/>
  <c r="AL15" i="62"/>
  <c r="AM15" i="62"/>
  <c r="AN15" i="62"/>
  <c r="AG16" i="62"/>
  <c r="AH16" i="62"/>
  <c r="AI16" i="62"/>
  <c r="AJ16" i="62"/>
  <c r="AK16" i="62"/>
  <c r="AL16" i="62"/>
  <c r="AM16" i="62"/>
  <c r="AN16" i="62"/>
  <c r="AG17" i="62"/>
  <c r="AH17" i="62"/>
  <c r="AI17" i="62"/>
  <c r="AJ17" i="62"/>
  <c r="AK17" i="62"/>
  <c r="AL17" i="62"/>
  <c r="AM17" i="62"/>
  <c r="AN17" i="62"/>
  <c r="AG18" i="62"/>
  <c r="AH18" i="62"/>
  <c r="AI18" i="62"/>
  <c r="AJ18" i="62"/>
  <c r="AK18" i="62"/>
  <c r="AL18" i="62"/>
  <c r="AM18" i="62"/>
  <c r="AN18" i="62"/>
  <c r="AG19" i="62"/>
  <c r="AH19" i="62"/>
  <c r="AI19" i="62"/>
  <c r="AJ19" i="62"/>
  <c r="AK19" i="62"/>
  <c r="AL19" i="62"/>
  <c r="AM19" i="62"/>
  <c r="AN19" i="62"/>
  <c r="AG20" i="62"/>
  <c r="AH20" i="62"/>
  <c r="AI20" i="62"/>
  <c r="AJ20" i="62"/>
  <c r="AK20" i="62"/>
  <c r="AL20" i="62"/>
  <c r="AM20" i="62"/>
  <c r="AN20" i="62"/>
  <c r="AG21" i="62"/>
  <c r="AH21" i="62"/>
  <c r="AI21" i="62"/>
  <c r="AJ21" i="62"/>
  <c r="AK21" i="62"/>
  <c r="AL21" i="62"/>
  <c r="AM21" i="62"/>
  <c r="AN21" i="62"/>
  <c r="AG22" i="62"/>
  <c r="AH22" i="62"/>
  <c r="AI22" i="62"/>
  <c r="AJ22" i="62"/>
  <c r="AK22" i="62"/>
  <c r="AL22" i="62"/>
  <c r="AM22" i="62"/>
  <c r="AN22" i="62"/>
  <c r="AG23" i="62"/>
  <c r="AH23" i="62"/>
  <c r="AI23" i="62"/>
  <c r="AJ23" i="62"/>
  <c r="AK23" i="62"/>
  <c r="AL23" i="62"/>
  <c r="AM23" i="62"/>
  <c r="AN23" i="62"/>
  <c r="AG24" i="62"/>
  <c r="AH24" i="62"/>
  <c r="AI24" i="62"/>
  <c r="AJ24" i="62"/>
  <c r="AK24" i="62"/>
  <c r="AL24" i="62"/>
  <c r="AM24" i="62"/>
  <c r="AN24" i="62"/>
  <c r="AG25" i="62"/>
  <c r="AH25" i="62"/>
  <c r="AI25" i="62"/>
  <c r="AJ25" i="62"/>
  <c r="AK25" i="62"/>
  <c r="AL25" i="62"/>
  <c r="AM25" i="62"/>
  <c r="AN25" i="62"/>
  <c r="AG26" i="62"/>
  <c r="AH26" i="62"/>
  <c r="AI26" i="62"/>
  <c r="AJ26" i="62"/>
  <c r="AK26" i="62"/>
  <c r="AL26" i="62"/>
  <c r="AM26" i="62"/>
  <c r="AN26" i="62"/>
  <c r="AG27" i="62"/>
  <c r="AH27" i="62"/>
  <c r="AI27" i="62"/>
  <c r="AJ27" i="62"/>
  <c r="AK27" i="62"/>
  <c r="AL27" i="62"/>
  <c r="AM27" i="62"/>
  <c r="AN27" i="62"/>
  <c r="AG28" i="62"/>
  <c r="AH28" i="62"/>
  <c r="AI28" i="62"/>
  <c r="AJ28" i="62"/>
  <c r="AK28" i="62"/>
  <c r="AL28" i="62"/>
  <c r="AM28" i="62"/>
  <c r="AN28" i="62"/>
  <c r="Q37" i="62"/>
  <c r="K37" i="62"/>
  <c r="L37" i="62"/>
  <c r="M37" i="62"/>
  <c r="N37" i="62"/>
  <c r="O37" i="62"/>
  <c r="P37" i="62"/>
  <c r="K38" i="62"/>
  <c r="L38" i="62"/>
  <c r="M38" i="62"/>
  <c r="N38" i="62"/>
  <c r="O38" i="62"/>
  <c r="P38" i="62"/>
  <c r="Q38" i="62"/>
  <c r="K39" i="62"/>
  <c r="L39" i="62"/>
  <c r="M39" i="62"/>
  <c r="N39" i="62"/>
  <c r="O39" i="62"/>
  <c r="P39" i="62"/>
  <c r="Q39" i="62"/>
  <c r="K40" i="62"/>
  <c r="L40" i="62"/>
  <c r="M40" i="62"/>
  <c r="N40" i="62"/>
  <c r="O40" i="62"/>
  <c r="P40" i="62"/>
  <c r="Q40" i="62"/>
  <c r="K41" i="62"/>
  <c r="L41" i="62"/>
  <c r="M41" i="62"/>
  <c r="N41" i="62"/>
  <c r="O41" i="62"/>
  <c r="P41" i="62"/>
  <c r="Q41" i="62"/>
  <c r="K42" i="62"/>
  <c r="L42" i="62"/>
  <c r="M42" i="62"/>
  <c r="N42" i="62"/>
  <c r="O42" i="62"/>
  <c r="P42" i="62"/>
  <c r="Q42" i="62"/>
  <c r="K43" i="62"/>
  <c r="L43" i="62"/>
  <c r="M43" i="62"/>
  <c r="N43" i="62"/>
  <c r="O43" i="62"/>
  <c r="P43" i="62"/>
  <c r="Q43" i="62"/>
  <c r="K44" i="62"/>
  <c r="L44" i="62"/>
  <c r="M44" i="62"/>
  <c r="N44" i="62"/>
  <c r="O44" i="62"/>
  <c r="P44" i="62"/>
  <c r="Q44" i="62"/>
  <c r="K45" i="62"/>
  <c r="L45" i="62"/>
  <c r="M45" i="62"/>
  <c r="N45" i="62"/>
  <c r="O45" i="62"/>
  <c r="P45" i="62"/>
  <c r="Q45" i="62"/>
  <c r="K46" i="62"/>
  <c r="L46" i="62"/>
  <c r="M46" i="62"/>
  <c r="N46" i="62"/>
  <c r="O46" i="62"/>
  <c r="P46" i="62"/>
  <c r="Q46" i="62"/>
  <c r="K47" i="62"/>
  <c r="L47" i="62"/>
  <c r="M47" i="62"/>
  <c r="N47" i="62"/>
  <c r="O47" i="62"/>
  <c r="P47" i="62"/>
  <c r="Q47" i="62"/>
  <c r="K48" i="62"/>
  <c r="L48" i="62"/>
  <c r="M48" i="62"/>
  <c r="N48" i="62"/>
  <c r="O48" i="62"/>
  <c r="P48" i="62"/>
  <c r="Q48" i="62"/>
  <c r="K49" i="62"/>
  <c r="L49" i="62"/>
  <c r="M49" i="62"/>
  <c r="N49" i="62"/>
  <c r="O49" i="62"/>
  <c r="P49" i="62"/>
  <c r="Q49" i="62"/>
  <c r="K50" i="62"/>
  <c r="L50" i="62"/>
  <c r="M50" i="62"/>
  <c r="N50" i="62"/>
  <c r="O50" i="62"/>
  <c r="P50" i="62"/>
  <c r="Q50" i="62"/>
  <c r="K51" i="62"/>
  <c r="L51" i="62"/>
  <c r="M51" i="62"/>
  <c r="N51" i="62"/>
  <c r="O51" i="62"/>
  <c r="P51" i="62"/>
  <c r="Q51" i="62"/>
  <c r="K52" i="62"/>
  <c r="L52" i="62"/>
  <c r="M52" i="62"/>
  <c r="N52" i="62"/>
  <c r="O52" i="62"/>
  <c r="P52" i="62"/>
  <c r="Q52" i="62"/>
  <c r="K53" i="62"/>
  <c r="L53" i="62"/>
  <c r="M53" i="62"/>
  <c r="N53" i="62"/>
  <c r="O53" i="62"/>
  <c r="P53" i="62"/>
  <c r="Q53" i="62"/>
  <c r="K54" i="62"/>
  <c r="L54" i="62"/>
  <c r="M54" i="62"/>
  <c r="N54" i="62"/>
  <c r="O54" i="62"/>
  <c r="P54" i="62"/>
  <c r="Q54" i="62"/>
  <c r="K55" i="62"/>
  <c r="L55" i="62"/>
  <c r="M55" i="62"/>
  <c r="N55" i="62"/>
  <c r="O55" i="62"/>
  <c r="P55" i="62"/>
  <c r="Q55" i="62"/>
  <c r="K56" i="62"/>
  <c r="L56" i="62"/>
  <c r="M56" i="62"/>
  <c r="N56" i="62"/>
  <c r="O56" i="62"/>
  <c r="P56" i="62"/>
  <c r="Q56" i="62"/>
  <c r="J56" i="62"/>
  <c r="J38" i="62"/>
  <c r="J39" i="62"/>
  <c r="J40" i="62"/>
  <c r="J41" i="62"/>
  <c r="J42" i="62"/>
  <c r="J43" i="62"/>
  <c r="J44" i="62"/>
  <c r="J45" i="62"/>
  <c r="J46" i="62"/>
  <c r="J47" i="62"/>
  <c r="J48" i="62"/>
  <c r="J49" i="62"/>
  <c r="J50" i="62"/>
  <c r="J51" i="62"/>
  <c r="J52" i="62"/>
  <c r="J53" i="62"/>
  <c r="J54" i="62"/>
  <c r="J55" i="62"/>
  <c r="J37" i="62"/>
  <c r="IA240" i="53"/>
  <c r="HR252" i="53" s="1"/>
  <c r="GR98" i="17"/>
  <c r="GS98" i="17"/>
  <c r="GR99" i="17"/>
  <c r="GS99" i="17"/>
  <c r="GR100" i="17"/>
  <c r="GS100" i="17"/>
  <c r="GR101" i="17"/>
  <c r="GS101" i="17"/>
  <c r="GR102" i="17"/>
  <c r="GS102" i="17"/>
  <c r="GR103" i="17"/>
  <c r="GS103" i="17"/>
  <c r="GR104" i="17"/>
  <c r="GS104" i="17"/>
  <c r="GR105" i="17"/>
  <c r="GS105" i="17"/>
  <c r="GR106" i="17"/>
  <c r="GS106" i="17"/>
  <c r="GR107" i="17"/>
  <c r="GS107" i="17"/>
  <c r="GR108" i="17"/>
  <c r="GS108" i="17"/>
  <c r="GR109" i="17"/>
  <c r="GS109" i="17"/>
  <c r="GR68" i="17"/>
  <c r="GS68" i="17"/>
  <c r="GR69" i="17"/>
  <c r="GS69" i="17"/>
  <c r="GR71" i="17"/>
  <c r="GS71" i="17"/>
  <c r="GR72" i="17"/>
  <c r="GS72" i="17"/>
  <c r="GS73" i="17"/>
  <c r="GR74" i="17"/>
  <c r="GS74" i="17"/>
  <c r="GR75" i="17"/>
  <c r="GS75" i="17"/>
  <c r="GR76" i="17"/>
  <c r="GS76" i="17"/>
  <c r="GR77" i="17"/>
  <c r="GS77" i="17"/>
  <c r="GR78" i="17"/>
  <c r="GS78" i="17"/>
  <c r="GR79" i="17"/>
  <c r="FH29" i="63" l="1"/>
  <c r="EB36" i="63"/>
  <c r="AT30" i="63"/>
  <c r="DG37" i="63"/>
  <c r="DX30" i="63"/>
  <c r="DU34" i="63"/>
  <c r="CG35" i="63"/>
  <c r="EW37" i="63"/>
  <c r="BQ38" i="63"/>
  <c r="HQ37" i="63"/>
  <c r="HW31" i="63"/>
  <c r="FJ35" i="63"/>
  <c r="HE37" i="63"/>
  <c r="BT33" i="63"/>
  <c r="DI31" i="63"/>
  <c r="DG34" i="63"/>
  <c r="DG44" i="63" s="1"/>
  <c r="BL34" i="63"/>
  <c r="FQ35" i="63"/>
  <c r="BY35" i="63"/>
  <c r="CN32" i="63"/>
  <c r="AR38" i="63"/>
  <c r="DU37" i="63"/>
  <c r="AX33" i="63"/>
  <c r="AK38" i="63"/>
  <c r="GC36" i="63"/>
  <c r="HP34" i="63"/>
  <c r="GO29" i="63"/>
  <c r="DG31" i="63"/>
  <c r="FL29" i="63"/>
  <c r="FQ37" i="63"/>
  <c r="BY32" i="63"/>
  <c r="CN38" i="63"/>
  <c r="BO30" i="63"/>
  <c r="EN37" i="63"/>
  <c r="BK32" i="63"/>
  <c r="GC32" i="63"/>
  <c r="BE34" i="63"/>
  <c r="HH31" i="63"/>
  <c r="CY31" i="63"/>
  <c r="AW32" i="63"/>
  <c r="CD36" i="63"/>
  <c r="HD38" i="63"/>
  <c r="ER34" i="63"/>
  <c r="FG35" i="63"/>
  <c r="DY33" i="63"/>
  <c r="CN31" i="63"/>
  <c r="HN38" i="63"/>
  <c r="GK31" i="63"/>
  <c r="GK43" i="63" s="1"/>
  <c r="GV37" i="63"/>
  <c r="FX30" i="63"/>
  <c r="DL31" i="63"/>
  <c r="BY31" i="63"/>
  <c r="CD37" i="63"/>
  <c r="AH36" i="63"/>
  <c r="FX35" i="63"/>
  <c r="FX45" i="63" s="1"/>
  <c r="GV38" i="63"/>
  <c r="HG32" i="63"/>
  <c r="AW43" i="63"/>
  <c r="FB34" i="63"/>
  <c r="AD35" i="63"/>
  <c r="M38" i="63"/>
  <c r="GE33" i="63"/>
  <c r="EY30" i="63"/>
  <c r="DY32" i="63"/>
  <c r="EP33" i="63"/>
  <c r="CE31" i="63"/>
  <c r="ED32" i="63"/>
  <c r="CV46" i="63"/>
  <c r="DL37" i="63"/>
  <c r="BP34" i="63"/>
  <c r="HO38" i="63"/>
  <c r="FG34" i="63"/>
  <c r="EK32" i="63"/>
  <c r="CF36" i="63"/>
  <c r="FD31" i="63"/>
  <c r="DL36" i="63"/>
  <c r="FX37" i="63"/>
  <c r="FX46" i="63" s="1"/>
  <c r="EX32" i="63"/>
  <c r="FS34" i="63"/>
  <c r="FS44" i="63" s="1"/>
  <c r="CQ37" i="63"/>
  <c r="CQ46" i="63" s="1"/>
  <c r="EK34" i="63"/>
  <c r="GZ34" i="63"/>
  <c r="BB36" i="63"/>
  <c r="FI29" i="63"/>
  <c r="AZ35" i="63"/>
  <c r="EB35" i="63"/>
  <c r="BB37" i="63"/>
  <c r="DW32" i="63"/>
  <c r="FG37" i="63"/>
  <c r="CD31" i="63"/>
  <c r="EB32" i="63"/>
  <c r="FF31" i="63"/>
  <c r="EG29" i="63"/>
  <c r="GN34" i="63"/>
  <c r="FJ36" i="63"/>
  <c r="FJ45" i="63" s="1"/>
  <c r="GY36" i="63"/>
  <c r="DW35" i="63"/>
  <c r="GA32" i="63"/>
  <c r="EI36" i="63"/>
  <c r="EJ33" i="63"/>
  <c r="GK33" i="63"/>
  <c r="EQ36" i="63"/>
  <c r="BL31" i="63"/>
  <c r="GN32" i="63"/>
  <c r="HC38" i="63"/>
  <c r="DP29" i="63"/>
  <c r="AZ38" i="63"/>
  <c r="HD36" i="63"/>
  <c r="CF34" i="63"/>
  <c r="BS36" i="63"/>
  <c r="BS32" i="63"/>
  <c r="GY34" i="63"/>
  <c r="DW36" i="63"/>
  <c r="CQ34" i="63"/>
  <c r="AU33" i="63"/>
  <c r="AQ29" i="63"/>
  <c r="AQ42" i="63" s="1"/>
  <c r="EZ35" i="63"/>
  <c r="GZ33" i="63"/>
  <c r="FA33" i="63"/>
  <c r="GK36" i="63"/>
  <c r="BA36" i="63"/>
  <c r="BQ29" i="63"/>
  <c r="HC34" i="63"/>
  <c r="CF45" i="63"/>
  <c r="CC35" i="63"/>
  <c r="CC45" i="63" s="1"/>
  <c r="DK35" i="63"/>
  <c r="EW29" i="63"/>
  <c r="GN38" i="63"/>
  <c r="HT34" i="63"/>
  <c r="EB46" i="63"/>
  <c r="DE35" i="63"/>
  <c r="BN29" i="63"/>
  <c r="DW38" i="63"/>
  <c r="CU32" i="63"/>
  <c r="AO34" i="63"/>
  <c r="DD32" i="63"/>
  <c r="DZ31" i="63"/>
  <c r="AG46" i="63"/>
  <c r="FG33" i="63"/>
  <c r="FG44" i="63" s="1"/>
  <c r="DS29" i="63"/>
  <c r="HD46" i="63"/>
  <c r="HT36" i="63"/>
  <c r="AB33" i="63"/>
  <c r="BJ35" i="63"/>
  <c r="DE32" i="63"/>
  <c r="EI35" i="63"/>
  <c r="AG38" i="63"/>
  <c r="EM31" i="63"/>
  <c r="ES36" i="63"/>
  <c r="FT30" i="63"/>
  <c r="AZ37" i="63"/>
  <c r="ER36" i="63"/>
  <c r="FE34" i="63"/>
  <c r="CH30" i="63"/>
  <c r="GY30" i="63"/>
  <c r="DG35" i="63"/>
  <c r="BM30" i="63"/>
  <c r="DE33" i="63"/>
  <c r="DD34" i="63"/>
  <c r="CR38" i="63"/>
  <c r="CG33" i="63"/>
  <c r="HX30" i="63"/>
  <c r="BI37" i="63"/>
  <c r="CC36" i="63"/>
  <c r="BK31" i="63"/>
  <c r="AL29" i="63"/>
  <c r="DH30" i="63"/>
  <c r="DJ31" i="63"/>
  <c r="BD29" i="63"/>
  <c r="GN36" i="63"/>
  <c r="GN45" i="63" s="1"/>
  <c r="HC35" i="63"/>
  <c r="BN30" i="63"/>
  <c r="GS29" i="63"/>
  <c r="DU32" i="63"/>
  <c r="BI38" i="63"/>
  <c r="CS30" i="63"/>
  <c r="AV30" i="63"/>
  <c r="EI29" i="63"/>
  <c r="CA31" i="63"/>
  <c r="EB45" i="63"/>
  <c r="HF30" i="63"/>
  <c r="GY38" i="63"/>
  <c r="FS36" i="63"/>
  <c r="DW37" i="63"/>
  <c r="DW46" i="63" s="1"/>
  <c r="CQ33" i="63"/>
  <c r="CQ44" i="63" s="1"/>
  <c r="AU37" i="63"/>
  <c r="CG30" i="63"/>
  <c r="CG42" i="63" s="1"/>
  <c r="FG36" i="63"/>
  <c r="CK33" i="63"/>
  <c r="CN43" i="63"/>
  <c r="EU29" i="63"/>
  <c r="HN37" i="63"/>
  <c r="FR38" i="63"/>
  <c r="CP35" i="63"/>
  <c r="AT35" i="63"/>
  <c r="CC29" i="63"/>
  <c r="HM34" i="63"/>
  <c r="BI35" i="63"/>
  <c r="EJ30" i="63"/>
  <c r="L38" i="63"/>
  <c r="AF37" i="63"/>
  <c r="AN32" i="63"/>
  <c r="GV35" i="63"/>
  <c r="FP37" i="63"/>
  <c r="W30" i="63"/>
  <c r="GU34" i="63"/>
  <c r="DS30" i="63"/>
  <c r="FH30" i="63"/>
  <c r="EC33" i="63"/>
  <c r="FW36" i="63"/>
  <c r="CG38" i="63"/>
  <c r="AH33" i="63"/>
  <c r="EN35" i="63"/>
  <c r="EL35" i="63"/>
  <c r="EM35" i="63"/>
  <c r="CQ30" i="63"/>
  <c r="CP30" i="63"/>
  <c r="BP43" i="63"/>
  <c r="FS30" i="63"/>
  <c r="FR30" i="63"/>
  <c r="FM33" i="63"/>
  <c r="AV31" i="63"/>
  <c r="AT31" i="63"/>
  <c r="AT43" i="63" s="1"/>
  <c r="AU31" i="63"/>
  <c r="DM29" i="63"/>
  <c r="DL29" i="63"/>
  <c r="GX36" i="63"/>
  <c r="CP34" i="63"/>
  <c r="AC37" i="63"/>
  <c r="AR33" i="63"/>
  <c r="GR31" i="63"/>
  <c r="GN31" i="63"/>
  <c r="GN43" i="63" s="1"/>
  <c r="EN36" i="63"/>
  <c r="FM37" i="63"/>
  <c r="U32" i="63"/>
  <c r="T32" i="63"/>
  <c r="CI32" i="63"/>
  <c r="DO30" i="63"/>
  <c r="DJ30" i="63"/>
  <c r="CV29" i="63"/>
  <c r="GG29" i="63"/>
  <c r="GE29" i="63"/>
  <c r="GE42" i="63" s="1"/>
  <c r="GF29" i="63"/>
  <c r="ER45" i="63"/>
  <c r="GY37" i="63"/>
  <c r="GY46" i="63" s="1"/>
  <c r="FS38" i="63"/>
  <c r="DW33" i="63"/>
  <c r="DV33" i="63"/>
  <c r="CA35" i="63"/>
  <c r="CA45" i="63" s="1"/>
  <c r="AU36" i="63"/>
  <c r="AB32" i="63"/>
  <c r="AA32" i="63"/>
  <c r="AA43" i="63" s="1"/>
  <c r="Z32" i="63"/>
  <c r="W32" i="63"/>
  <c r="HF32" i="63"/>
  <c r="CU29" i="63"/>
  <c r="GX34" i="63"/>
  <c r="FB37" i="63"/>
  <c r="CP37" i="63"/>
  <c r="AD37" i="63"/>
  <c r="CR34" i="63"/>
  <c r="CR44" i="63" s="1"/>
  <c r="FZ32" i="63"/>
  <c r="FX32" i="63"/>
  <c r="HM35" i="63"/>
  <c r="FA37" i="63"/>
  <c r="BI34" i="63"/>
  <c r="EJ37" i="63"/>
  <c r="CC32" i="63"/>
  <c r="CA32" i="63"/>
  <c r="BZ32" i="63"/>
  <c r="BZ43" i="63" s="1"/>
  <c r="GF35" i="63"/>
  <c r="GF32" i="63"/>
  <c r="GD32" i="63"/>
  <c r="DT32" i="63"/>
  <c r="HX38" i="63"/>
  <c r="GB37" i="63"/>
  <c r="EF36" i="63"/>
  <c r="EF45" i="63" s="1"/>
  <c r="CJ38" i="63"/>
  <c r="X33" i="63"/>
  <c r="ED36" i="63"/>
  <c r="V35" i="63"/>
  <c r="V45" i="63" s="1"/>
  <c r="ED30" i="63"/>
  <c r="ED42" i="63" s="1"/>
  <c r="EF42" i="63"/>
  <c r="CT31" i="63"/>
  <c r="CP31" i="63"/>
  <c r="BV37" i="63"/>
  <c r="GY43" i="63"/>
  <c r="FC38" i="63"/>
  <c r="CA36" i="63"/>
  <c r="AB35" i="63"/>
  <c r="GU38" i="63"/>
  <c r="ER30" i="63"/>
  <c r="HM36" i="63"/>
  <c r="FA38" i="63"/>
  <c r="EZ38" i="63"/>
  <c r="BI46" i="63"/>
  <c r="BX35" i="63"/>
  <c r="BV35" i="63"/>
  <c r="BW35" i="63"/>
  <c r="N30" i="63"/>
  <c r="N42" i="63" s="1"/>
  <c r="CC38" i="63"/>
  <c r="CA38" i="63"/>
  <c r="CA46" i="63" s="1"/>
  <c r="GR29" i="63"/>
  <c r="EV31" i="63"/>
  <c r="FZ29" i="63"/>
  <c r="HK32" i="63"/>
  <c r="HI32" i="63"/>
  <c r="HJ32" i="63"/>
  <c r="DS37" i="63"/>
  <c r="BW32" i="63"/>
  <c r="BU32" i="63"/>
  <c r="BU43" i="63" s="1"/>
  <c r="AQ37" i="63"/>
  <c r="U30" i="63"/>
  <c r="U42" i="63" s="1"/>
  <c r="S30" i="63"/>
  <c r="EQ35" i="63"/>
  <c r="EQ45" i="63" s="1"/>
  <c r="HX36" i="63"/>
  <c r="GB38" i="63"/>
  <c r="X37" i="63"/>
  <c r="T37" i="63"/>
  <c r="T46" i="63" s="1"/>
  <c r="ED31" i="63"/>
  <c r="ED43" i="63" s="1"/>
  <c r="FI34" i="63"/>
  <c r="FH34" i="63"/>
  <c r="DK37" i="63"/>
  <c r="DS42" i="63"/>
  <c r="FU37" i="63"/>
  <c r="CK36" i="63"/>
  <c r="GC31" i="63"/>
  <c r="GC43" i="63" s="1"/>
  <c r="GB31" i="63"/>
  <c r="DT35" i="63"/>
  <c r="HJ34" i="63"/>
  <c r="HI34" i="63"/>
  <c r="GY33" i="63"/>
  <c r="GY44" i="63" s="1"/>
  <c r="GX33" i="63"/>
  <c r="GX44" i="63" s="1"/>
  <c r="FC37" i="63"/>
  <c r="DW30" i="63"/>
  <c r="DU30" i="63"/>
  <c r="AE35" i="63"/>
  <c r="AE45" i="63" s="1"/>
  <c r="BY34" i="63"/>
  <c r="BX34" i="63"/>
  <c r="EZ34" i="63"/>
  <c r="CN34" i="63"/>
  <c r="AR46" i="63"/>
  <c r="HM37" i="63"/>
  <c r="HM46" i="63" s="1"/>
  <c r="BX32" i="63"/>
  <c r="AY34" i="63"/>
  <c r="DY31" i="63"/>
  <c r="EY35" i="63"/>
  <c r="EX35" i="63"/>
  <c r="DS34" i="63"/>
  <c r="BW36" i="63"/>
  <c r="AQ33" i="63"/>
  <c r="EQ34" i="63"/>
  <c r="HX29" i="63"/>
  <c r="HX42" i="63" s="1"/>
  <c r="EW38" i="63"/>
  <c r="EW46" i="63" s="1"/>
  <c r="BQ36" i="63"/>
  <c r="BP36" i="63"/>
  <c r="HH43" i="63"/>
  <c r="FU31" i="63"/>
  <c r="GN29" i="63"/>
  <c r="AZ46" i="63"/>
  <c r="BP38" i="63"/>
  <c r="BP46" i="63" s="1"/>
  <c r="AF29" i="63"/>
  <c r="AD29" i="63"/>
  <c r="AC29" i="63"/>
  <c r="FC34" i="63"/>
  <c r="FM30" i="63"/>
  <c r="AV29" i="63"/>
  <c r="AV42" i="63" s="1"/>
  <c r="AU29" i="63"/>
  <c r="AU42" i="63" s="1"/>
  <c r="GX38" i="63"/>
  <c r="EL36" i="63"/>
  <c r="BZ36" i="63"/>
  <c r="BY37" i="63"/>
  <c r="EZ44" i="63"/>
  <c r="CN37" i="63"/>
  <c r="GZ38" i="63"/>
  <c r="EV37" i="63"/>
  <c r="CZ30" i="63"/>
  <c r="CZ42" i="63" s="1"/>
  <c r="HM38" i="63"/>
  <c r="BX36" i="63"/>
  <c r="AY38" i="63"/>
  <c r="BT32" i="63"/>
  <c r="AV34" i="63"/>
  <c r="AU34" i="63"/>
  <c r="AU44" i="63" s="1"/>
  <c r="HU34" i="63"/>
  <c r="EM29" i="63"/>
  <c r="HI33" i="63"/>
  <c r="HI44" i="63" s="1"/>
  <c r="EG36" i="63"/>
  <c r="AO36" i="63"/>
  <c r="GD34" i="63"/>
  <c r="EX37" i="63"/>
  <c r="DR30" i="63"/>
  <c r="DQ30" i="63"/>
  <c r="CL33" i="63"/>
  <c r="BF38" i="63"/>
  <c r="Z31" i="63"/>
  <c r="Z43" i="63" s="1"/>
  <c r="DA34" i="63"/>
  <c r="AH30" i="63"/>
  <c r="AG30" i="63"/>
  <c r="GJ31" i="63"/>
  <c r="AL30" i="63"/>
  <c r="FX34" i="63"/>
  <c r="DS31" i="63"/>
  <c r="FL32" i="63"/>
  <c r="FX29" i="63"/>
  <c r="FX42" i="63" s="1"/>
  <c r="FI36" i="63"/>
  <c r="ES30" i="63"/>
  <c r="AE29" i="63"/>
  <c r="GH36" i="63"/>
  <c r="EL37" i="63"/>
  <c r="BZ34" i="63"/>
  <c r="N35" i="63"/>
  <c r="N45" i="63" s="1"/>
  <c r="CO30" i="63"/>
  <c r="GZ36" i="63"/>
  <c r="GZ45" i="63" s="1"/>
  <c r="AM37" i="63"/>
  <c r="BL30" i="63"/>
  <c r="GG36" i="63"/>
  <c r="DU33" i="63"/>
  <c r="DU44" i="63" s="1"/>
  <c r="M35" i="63"/>
  <c r="BX33" i="63"/>
  <c r="BX44" i="63" s="1"/>
  <c r="AY36" i="63"/>
  <c r="BK43" i="63"/>
  <c r="EA29" i="63"/>
  <c r="EA42" i="63" s="1"/>
  <c r="HL35" i="63"/>
  <c r="GF30" i="63"/>
  <c r="DT37" i="63"/>
  <c r="EC34" i="63"/>
  <c r="EB34" i="63"/>
  <c r="EH32" i="63"/>
  <c r="EH43" i="63" s="1"/>
  <c r="HI35" i="63"/>
  <c r="EG38" i="63"/>
  <c r="AO38" i="63"/>
  <c r="GS32" i="63"/>
  <c r="GP29" i="63"/>
  <c r="FO31" i="63"/>
  <c r="T30" i="63"/>
  <c r="T42" i="63" s="1"/>
  <c r="BB30" i="63"/>
  <c r="CX33" i="63"/>
  <c r="CV33" i="63"/>
  <c r="CV44" i="63" s="1"/>
  <c r="CU33" i="63"/>
  <c r="CW33" i="63"/>
  <c r="CT33" i="63"/>
  <c r="CS33" i="63"/>
  <c r="HE34" i="63"/>
  <c r="HD34" i="63"/>
  <c r="CA43" i="63"/>
  <c r="HV33" i="63"/>
  <c r="ET38" i="63"/>
  <c r="AL37" i="63"/>
  <c r="AJ37" i="63"/>
  <c r="AJ46" i="63" s="1"/>
  <c r="DM36" i="63"/>
  <c r="GV36" i="63"/>
  <c r="GF31" i="63"/>
  <c r="ES35" i="63"/>
  <c r="ES45" i="63" s="1"/>
  <c r="DI36" i="63"/>
  <c r="AU45" i="63"/>
  <c r="FH42" i="63"/>
  <c r="FH44" i="63"/>
  <c r="HO36" i="63"/>
  <c r="GI36" i="63"/>
  <c r="FC36" i="63"/>
  <c r="FB36" i="63"/>
  <c r="AB37" i="63"/>
  <c r="BR32" i="63"/>
  <c r="DY30" i="63"/>
  <c r="GH34" i="63"/>
  <c r="GH44" i="63" s="1"/>
  <c r="EL38" i="63"/>
  <c r="BZ37" i="63"/>
  <c r="N37" i="63"/>
  <c r="AO32" i="63"/>
  <c r="M33" i="63"/>
  <c r="M44" i="63" s="1"/>
  <c r="AY37" i="63"/>
  <c r="AY46" i="63" s="1"/>
  <c r="DJ29" i="63"/>
  <c r="DJ42" i="63" s="1"/>
  <c r="HL30" i="63"/>
  <c r="EV30" i="63"/>
  <c r="X31" i="63"/>
  <c r="X43" i="63" s="1"/>
  <c r="DI29" i="63"/>
  <c r="HK38" i="63"/>
  <c r="GE34" i="63"/>
  <c r="GE44" i="63" s="1"/>
  <c r="EI38" i="63"/>
  <c r="DC32" i="63"/>
  <c r="CX32" i="63"/>
  <c r="DB32" i="63"/>
  <c r="BW38" i="63"/>
  <c r="AA35" i="63"/>
  <c r="CF32" i="63"/>
  <c r="AJ30" i="63"/>
  <c r="HV38" i="63"/>
  <c r="HS38" i="63"/>
  <c r="HT38" i="63"/>
  <c r="ET35" i="63"/>
  <c r="AL33" i="63"/>
  <c r="DM37" i="63"/>
  <c r="CT34" i="63"/>
  <c r="Q34" i="63"/>
  <c r="CB37" i="63"/>
  <c r="FZ30" i="63"/>
  <c r="ER29" i="63"/>
  <c r="ER42" i="63" s="1"/>
  <c r="CV45" i="63"/>
  <c r="HO34" i="63"/>
  <c r="GI34" i="63"/>
  <c r="FC30" i="63"/>
  <c r="FA30" i="63"/>
  <c r="FB30" i="63"/>
  <c r="BK34" i="63"/>
  <c r="AE30" i="63"/>
  <c r="AC30" i="63"/>
  <c r="AD30" i="63"/>
  <c r="GI29" i="63"/>
  <c r="GL35" i="63"/>
  <c r="AP32" i="63"/>
  <c r="GW32" i="63"/>
  <c r="EK37" i="63"/>
  <c r="AS33" i="63"/>
  <c r="BH32" i="63"/>
  <c r="GZ37" i="63"/>
  <c r="GZ46" i="63" s="1"/>
  <c r="GK35" i="63"/>
  <c r="GK45" i="63" s="1"/>
  <c r="S32" i="63"/>
  <c r="HJ29" i="63"/>
  <c r="GG34" i="63"/>
  <c r="DU38" i="63"/>
  <c r="DU46" i="63" s="1"/>
  <c r="DT38" i="63"/>
  <c r="M36" i="63"/>
  <c r="BX38" i="63"/>
  <c r="HT43" i="63"/>
  <c r="HW30" i="63"/>
  <c r="CR29" i="63"/>
  <c r="DM33" i="63"/>
  <c r="DM44" i="63" s="1"/>
  <c r="DL33" i="63"/>
  <c r="HV30" i="63"/>
  <c r="CA29" i="63"/>
  <c r="HK34" i="63"/>
  <c r="HK44" i="63" s="1"/>
  <c r="FO37" i="63"/>
  <c r="EI33" i="63"/>
  <c r="DC37" i="63"/>
  <c r="BW37" i="63"/>
  <c r="BW46" i="63" s="1"/>
  <c r="AA33" i="63"/>
  <c r="HI37" i="63"/>
  <c r="BJ32" i="63"/>
  <c r="GC30" i="63"/>
  <c r="GC42" i="63" s="1"/>
  <c r="BC32" i="63"/>
  <c r="HW36" i="63"/>
  <c r="GA37" i="63"/>
  <c r="EE33" i="63"/>
  <c r="EE44" i="63" s="1"/>
  <c r="BC36" i="63"/>
  <c r="W34" i="63"/>
  <c r="AJ43" i="63"/>
  <c r="FV33" i="63"/>
  <c r="FU33" i="63"/>
  <c r="GM36" i="63"/>
  <c r="CB35" i="63"/>
  <c r="BP29" i="63"/>
  <c r="BP42" i="63" s="1"/>
  <c r="BO29" i="63"/>
  <c r="BO42" i="63" s="1"/>
  <c r="FH37" i="63"/>
  <c r="FH46" i="63" s="1"/>
  <c r="AZ34" i="63"/>
  <c r="AZ44" i="63" s="1"/>
  <c r="FH36" i="63"/>
  <c r="FH45" i="63" s="1"/>
  <c r="CP33" i="63"/>
  <c r="CP44" i="63" s="1"/>
  <c r="HO32" i="63"/>
  <c r="HN32" i="63"/>
  <c r="GI38" i="63"/>
  <c r="EM36" i="63"/>
  <c r="BK37" i="63"/>
  <c r="BJ37" i="63"/>
  <c r="HP31" i="63"/>
  <c r="HP43" i="63" s="1"/>
  <c r="HK31" i="63"/>
  <c r="HK43" i="63" s="1"/>
  <c r="HN31" i="63"/>
  <c r="HM31" i="63"/>
  <c r="HL31" i="63"/>
  <c r="GH37" i="63"/>
  <c r="DV37" i="63"/>
  <c r="FL30" i="63"/>
  <c r="GW33" i="63"/>
  <c r="EK38" i="63"/>
  <c r="AS36" i="63"/>
  <c r="EZ37" i="63"/>
  <c r="EZ46" i="63" s="1"/>
  <c r="BH36" i="63"/>
  <c r="EA36" i="63"/>
  <c r="GZ32" i="63"/>
  <c r="CY35" i="63"/>
  <c r="HO31" i="63"/>
  <c r="GB29" i="63"/>
  <c r="GA29" i="63"/>
  <c r="BL45" i="63"/>
  <c r="CF33" i="63"/>
  <c r="CF44" i="63" s="1"/>
  <c r="HC30" i="63"/>
  <c r="BZ29" i="63"/>
  <c r="CE33" i="63"/>
  <c r="HB30" i="63"/>
  <c r="AS29" i="63"/>
  <c r="AS42" i="63" s="1"/>
  <c r="GU36" i="63"/>
  <c r="FO32" i="63"/>
  <c r="FM32" i="63"/>
  <c r="FK32" i="63"/>
  <c r="FN32" i="63"/>
  <c r="EI30" i="63"/>
  <c r="DC33" i="63"/>
  <c r="EO29" i="63"/>
  <c r="HJ30" i="63"/>
  <c r="HH30" i="63"/>
  <c r="GD35" i="63"/>
  <c r="EX30" i="63"/>
  <c r="EX42" i="63" s="1"/>
  <c r="EU30" i="63"/>
  <c r="EW30" i="63"/>
  <c r="EW42" i="63" s="1"/>
  <c r="DR36" i="63"/>
  <c r="CL31" i="63"/>
  <c r="AP33" i="63"/>
  <c r="J34" i="63"/>
  <c r="ES33" i="63"/>
  <c r="ER33" i="63"/>
  <c r="ER44" i="63" s="1"/>
  <c r="AB36" i="63"/>
  <c r="HG33" i="63"/>
  <c r="GA31" i="63"/>
  <c r="GA43" i="63" s="1"/>
  <c r="FX31" i="63"/>
  <c r="FX43" i="63" s="1"/>
  <c r="EE37" i="63"/>
  <c r="CY36" i="63"/>
  <c r="CX36" i="63"/>
  <c r="BC33" i="63"/>
  <c r="W31" i="63"/>
  <c r="W43" i="63" s="1"/>
  <c r="T31" i="63"/>
  <c r="T43" i="63" s="1"/>
  <c r="P31" i="63"/>
  <c r="O31" i="63"/>
  <c r="O43" i="63" s="1"/>
  <c r="K31" i="63"/>
  <c r="N31" i="63"/>
  <c r="M31" i="63"/>
  <c r="M43" i="63" s="1"/>
  <c r="GM38" i="63"/>
  <c r="BN33" i="63"/>
  <c r="BM33" i="63"/>
  <c r="Q35" i="63"/>
  <c r="GU31" i="63"/>
  <c r="AS30" i="63"/>
  <c r="AR30" i="63"/>
  <c r="GH38" i="63"/>
  <c r="DV38" i="63"/>
  <c r="BJ36" i="63"/>
  <c r="BJ45" i="63" s="1"/>
  <c r="CF30" i="63"/>
  <c r="CF42" i="63" s="1"/>
  <c r="GW37" i="63"/>
  <c r="DE36" i="63"/>
  <c r="DE45" i="63" s="1"/>
  <c r="AS34" i="63"/>
  <c r="BH33" i="63"/>
  <c r="EA35" i="63"/>
  <c r="EA45" i="63" s="1"/>
  <c r="GZ44" i="63"/>
  <c r="GS31" i="63"/>
  <c r="GS43" i="63" s="1"/>
  <c r="GG35" i="63"/>
  <c r="CO36" i="63"/>
  <c r="L32" i="63"/>
  <c r="K32" i="63"/>
  <c r="BL32" i="63"/>
  <c r="BL43" i="63" s="1"/>
  <c r="BK29" i="63"/>
  <c r="HL37" i="63"/>
  <c r="FP36" i="63"/>
  <c r="EO32" i="63"/>
  <c r="AW33" i="63"/>
  <c r="FJ30" i="63"/>
  <c r="AB29" i="63"/>
  <c r="AB42" i="63" s="1"/>
  <c r="Z29" i="63"/>
  <c r="X29" i="63"/>
  <c r="X42" i="63" s="1"/>
  <c r="Y29" i="63"/>
  <c r="AA29" i="63"/>
  <c r="V29" i="63"/>
  <c r="W29" i="63"/>
  <c r="GU32" i="63"/>
  <c r="FO36" i="63"/>
  <c r="EI37" i="63"/>
  <c r="EI46" i="63" s="1"/>
  <c r="DC30" i="63"/>
  <c r="BG35" i="63"/>
  <c r="AA38" i="63"/>
  <c r="DY29" i="63"/>
  <c r="DY42" i="63" s="1"/>
  <c r="DW29" i="63"/>
  <c r="DW42" i="63" s="1"/>
  <c r="DV29" i="63"/>
  <c r="HJ36" i="63"/>
  <c r="GD37" i="63"/>
  <c r="EX31" i="63"/>
  <c r="EX43" i="63" s="1"/>
  <c r="DR37" i="63"/>
  <c r="BV36" i="63"/>
  <c r="AP36" i="63"/>
  <c r="J38" i="63"/>
  <c r="FD35" i="63"/>
  <c r="FC35" i="63"/>
  <c r="FC45" i="63" s="1"/>
  <c r="GI31" i="63"/>
  <c r="GI43" i="63" s="1"/>
  <c r="GL29" i="63"/>
  <c r="GL42" i="63" s="1"/>
  <c r="GK29" i="63"/>
  <c r="GH29" i="63"/>
  <c r="HP30" i="63"/>
  <c r="GJ32" i="63"/>
  <c r="GI32" i="63"/>
  <c r="AD33" i="63"/>
  <c r="DX33" i="63"/>
  <c r="HT46" i="63"/>
  <c r="BT43" i="63"/>
  <c r="HO33" i="63"/>
  <c r="HO44" i="63" s="1"/>
  <c r="HN33" i="63"/>
  <c r="GI30" i="63"/>
  <c r="GH30" i="63"/>
  <c r="GG30" i="63"/>
  <c r="EM34" i="63"/>
  <c r="CQ35" i="63"/>
  <c r="BK36" i="63"/>
  <c r="O35" i="63"/>
  <c r="ET34" i="63"/>
  <c r="AA30" i="63"/>
  <c r="FR34" i="63"/>
  <c r="DF35" i="63"/>
  <c r="BJ34" i="63"/>
  <c r="Y30" i="63"/>
  <c r="GW38" i="63"/>
  <c r="AS37" i="63"/>
  <c r="DD33" i="63"/>
  <c r="DD44" i="63" s="1"/>
  <c r="BH30" i="63"/>
  <c r="BG30" i="63"/>
  <c r="EA37" i="63"/>
  <c r="ES34" i="63"/>
  <c r="FT31" i="63"/>
  <c r="FR31" i="63"/>
  <c r="FQ31" i="63"/>
  <c r="FQ43" i="63" s="1"/>
  <c r="FP31" i="63"/>
  <c r="EC29" i="63"/>
  <c r="EB29" i="63"/>
  <c r="EB42" i="63" s="1"/>
  <c r="GG37" i="63"/>
  <c r="CO32" i="63"/>
  <c r="EJ32" i="63"/>
  <c r="EQ30" i="63"/>
  <c r="AT29" i="63"/>
  <c r="AT42" i="63" s="1"/>
  <c r="GV34" i="63"/>
  <c r="FP33" i="63"/>
  <c r="EO38" i="63"/>
  <c r="GX32" i="63"/>
  <c r="EP30" i="63"/>
  <c r="K29" i="63"/>
  <c r="GU37" i="63"/>
  <c r="GU46" i="63" s="1"/>
  <c r="FO33" i="63"/>
  <c r="EI45" i="63"/>
  <c r="DC34" i="63"/>
  <c r="DX31" i="63"/>
  <c r="DW31" i="63"/>
  <c r="DW43" i="63" s="1"/>
  <c r="DH29" i="63"/>
  <c r="DH42" i="63" s="1"/>
  <c r="DG29" i="63"/>
  <c r="DG42" i="63" s="1"/>
  <c r="DF29" i="63"/>
  <c r="O36" i="63"/>
  <c r="FM31" i="63"/>
  <c r="FU29" i="63"/>
  <c r="FO29" i="63"/>
  <c r="FQ29" i="63"/>
  <c r="FQ42" i="63" s="1"/>
  <c r="FR29" i="63"/>
  <c r="FR42" i="63" s="1"/>
  <c r="FS29" i="63"/>
  <c r="FS42" i="63" s="1"/>
  <c r="EA31" i="63"/>
  <c r="EA43" i="63" s="1"/>
  <c r="GR30" i="63"/>
  <c r="GN30" i="63"/>
  <c r="GP30" i="63"/>
  <c r="GO30" i="63"/>
  <c r="GO42" i="63" s="1"/>
  <c r="GQ30" i="63"/>
  <c r="GJ34" i="63"/>
  <c r="GZ30" i="63"/>
  <c r="ER38" i="63"/>
  <c r="EQ38" i="63"/>
  <c r="GD29" i="63"/>
  <c r="HO45" i="63"/>
  <c r="GI35" i="63"/>
  <c r="EM37" i="63"/>
  <c r="CQ36" i="63"/>
  <c r="BK33" i="63"/>
  <c r="BK44" i="63" s="1"/>
  <c r="BJ33" i="63"/>
  <c r="BJ44" i="63" s="1"/>
  <c r="O33" i="63"/>
  <c r="N33" i="63"/>
  <c r="FG45" i="63"/>
  <c r="EZ31" i="63"/>
  <c r="EZ43" i="63" s="1"/>
  <c r="FR36" i="63"/>
  <c r="DF36" i="63"/>
  <c r="BJ38" i="63"/>
  <c r="AS38" i="63"/>
  <c r="BH34" i="63"/>
  <c r="DU35" i="63"/>
  <c r="CT29" i="63"/>
  <c r="CQ29" i="63"/>
  <c r="EU32" i="63"/>
  <c r="DV30" i="63"/>
  <c r="GV32" i="63"/>
  <c r="GV43" i="63" s="1"/>
  <c r="FP30" i="63"/>
  <c r="EO34" i="63"/>
  <c r="FW32" i="63"/>
  <c r="CX30" i="63"/>
  <c r="GU33" i="63"/>
  <c r="GU44" i="63" s="1"/>
  <c r="FO30" i="63"/>
  <c r="EI34" i="63"/>
  <c r="CM36" i="63"/>
  <c r="HE33" i="63"/>
  <c r="HE44" i="63" s="1"/>
  <c r="DY37" i="63"/>
  <c r="AR31" i="63"/>
  <c r="AQ31" i="63"/>
  <c r="BM36" i="63"/>
  <c r="BP45" i="63"/>
  <c r="DW34" i="63"/>
  <c r="FT29" i="63"/>
  <c r="FT42" i="63" s="1"/>
  <c r="DL46" i="63"/>
  <c r="BL38" i="63"/>
  <c r="BK38" i="63"/>
  <c r="GB32" i="63"/>
  <c r="AC31" i="63"/>
  <c r="AB31" i="63"/>
  <c r="AB43" i="63" s="1"/>
  <c r="FM42" i="63"/>
  <c r="FS35" i="63"/>
  <c r="FS45" i="63" s="1"/>
  <c r="EM33" i="63"/>
  <c r="EL33" i="63"/>
  <c r="CQ38" i="63"/>
  <c r="BK30" i="63"/>
  <c r="O30" i="63"/>
  <c r="L30" i="63"/>
  <c r="K30" i="63"/>
  <c r="FG38" i="63"/>
  <c r="FG46" i="63" s="1"/>
  <c r="HC33" i="63"/>
  <c r="HC44" i="63" s="1"/>
  <c r="EB31" i="63"/>
  <c r="EB43" i="63" s="1"/>
  <c r="GT29" i="63"/>
  <c r="GT42" i="63" s="1"/>
  <c r="HN34" i="63"/>
  <c r="FR35" i="63"/>
  <c r="DF37" i="63"/>
  <c r="AT34" i="63"/>
  <c r="FK29" i="63"/>
  <c r="FQ34" i="63"/>
  <c r="DE34" i="63"/>
  <c r="DD30" i="63"/>
  <c r="BH37" i="63"/>
  <c r="BG37" i="63"/>
  <c r="FI44" i="63"/>
  <c r="CR36" i="63"/>
  <c r="FF44" i="63"/>
  <c r="AL38" i="63"/>
  <c r="DQ32" i="63"/>
  <c r="CY30" i="63"/>
  <c r="CY42" i="63" s="1"/>
  <c r="GV33" i="63"/>
  <c r="FP35" i="63"/>
  <c r="FO35" i="63"/>
  <c r="FO45" i="63" s="1"/>
  <c r="EO37" i="63"/>
  <c r="ET32" i="63"/>
  <c r="ER32" i="63"/>
  <c r="CD30" i="63"/>
  <c r="CC30" i="63"/>
  <c r="GU30" i="63"/>
  <c r="GU42" i="63" s="1"/>
  <c r="FO38" i="63"/>
  <c r="DS32" i="63"/>
  <c r="CM32" i="63"/>
  <c r="CM43" i="63" s="1"/>
  <c r="AL42" i="63"/>
  <c r="FR32" i="63"/>
  <c r="GS34" i="63"/>
  <c r="GR34" i="63"/>
  <c r="DF33" i="63"/>
  <c r="DL30" i="63"/>
  <c r="GI37" i="63"/>
  <c r="HB33" i="63"/>
  <c r="FF35" i="63"/>
  <c r="DZ36" i="63"/>
  <c r="AH38" i="63"/>
  <c r="BI30" i="63"/>
  <c r="HO37" i="63"/>
  <c r="HO46" i="63" s="1"/>
  <c r="FS37" i="63"/>
  <c r="FS46" i="63" s="1"/>
  <c r="EV42" i="63"/>
  <c r="HO30" i="63"/>
  <c r="HN30" i="63"/>
  <c r="EM30" i="63"/>
  <c r="EL30" i="63"/>
  <c r="EK30" i="63"/>
  <c r="AU38" i="63"/>
  <c r="DH31" i="63"/>
  <c r="DH43" i="63" s="1"/>
  <c r="DE31" i="63"/>
  <c r="DE43" i="63" s="1"/>
  <c r="DF31" i="63"/>
  <c r="DD31" i="63"/>
  <c r="DD43" i="63" s="1"/>
  <c r="DC31" i="63"/>
  <c r="DC43" i="63" s="1"/>
  <c r="FL42" i="63"/>
  <c r="HN36" i="63"/>
  <c r="FR37" i="63"/>
  <c r="FR46" i="63" s="1"/>
  <c r="DF38" i="63"/>
  <c r="AT37" i="63"/>
  <c r="DK29" i="63"/>
  <c r="FQ36" i="63"/>
  <c r="FQ45" i="63" s="1"/>
  <c r="DE37" i="63"/>
  <c r="AC35" i="63"/>
  <c r="AC45" i="63" s="1"/>
  <c r="DD37" i="63"/>
  <c r="AR32" i="63"/>
  <c r="M29" i="63"/>
  <c r="L29" i="63"/>
  <c r="FA34" i="63"/>
  <c r="FA44" i="63" s="1"/>
  <c r="CO38" i="63"/>
  <c r="L34" i="63"/>
  <c r="EU37" i="63"/>
  <c r="BO32" i="63"/>
  <c r="CE30" i="63"/>
  <c r="CE42" i="63" s="1"/>
  <c r="GV30" i="63"/>
  <c r="FP38" i="63"/>
  <c r="EO36" i="63"/>
  <c r="DP32" i="63"/>
  <c r="DH38" i="63"/>
  <c r="DG38" i="63"/>
  <c r="DG46" i="63" s="1"/>
  <c r="EQ32" i="63"/>
  <c r="AJ44" i="63"/>
  <c r="GW30" i="63"/>
  <c r="GW42" i="63" s="1"/>
  <c r="HX35" i="63"/>
  <c r="GR38" i="63"/>
  <c r="EV38" i="63"/>
  <c r="CJ33" i="63"/>
  <c r="AN33" i="63"/>
  <c r="ED34" i="63"/>
  <c r="CW32" i="63"/>
  <c r="BT30" i="63"/>
  <c r="BT42" i="63" s="1"/>
  <c r="BY43" i="63"/>
  <c r="HB38" i="63"/>
  <c r="FF38" i="63"/>
  <c r="DZ37" i="63"/>
  <c r="AS31" i="63"/>
  <c r="AS43" i="63" s="1"/>
  <c r="FS32" i="63"/>
  <c r="FS43" i="63" s="1"/>
  <c r="BW34" i="63"/>
  <c r="AA37" i="63"/>
  <c r="AA46" i="63" s="1"/>
  <c r="HI36" i="63"/>
  <c r="DQ34" i="63"/>
  <c r="Y35" i="63"/>
  <c r="EQ37" i="63"/>
  <c r="EQ46" i="63" s="1"/>
  <c r="HJ31" i="63"/>
  <c r="HJ43" i="63" s="1"/>
  <c r="GD31" i="63"/>
  <c r="GD43" i="63" s="1"/>
  <c r="EH38" i="63"/>
  <c r="DB36" i="63"/>
  <c r="BV33" i="63"/>
  <c r="AP30" i="63"/>
  <c r="J31" i="63"/>
  <c r="DA35" i="63"/>
  <c r="HQ34" i="63"/>
  <c r="DH35" i="63"/>
  <c r="DN32" i="63"/>
  <c r="EP31" i="63"/>
  <c r="HW29" i="63"/>
  <c r="HW42" i="63" s="1"/>
  <c r="HH34" i="63"/>
  <c r="FL34" i="63"/>
  <c r="EF38" i="63"/>
  <c r="BT34" i="63"/>
  <c r="BT44" i="63" s="1"/>
  <c r="X36" i="63"/>
  <c r="ED35" i="63"/>
  <c r="ED45" i="63" s="1"/>
  <c r="FI35" i="63"/>
  <c r="FI45" i="63" s="1"/>
  <c r="EI42" i="63"/>
  <c r="AG36" i="63"/>
  <c r="DK34" i="63"/>
  <c r="EO31" i="63"/>
  <c r="FD29" i="63"/>
  <c r="HG35" i="63"/>
  <c r="GA38" i="63"/>
  <c r="EE35" i="63"/>
  <c r="CY38" i="63"/>
  <c r="BC34" i="63"/>
  <c r="W38" i="63"/>
  <c r="CX34" i="63"/>
  <c r="HE32" i="63"/>
  <c r="AI33" i="63"/>
  <c r="GS30" i="63"/>
  <c r="GS42" i="63" s="1"/>
  <c r="HV36" i="63"/>
  <c r="DN33" i="63"/>
  <c r="AL36" i="63"/>
  <c r="DM35" i="63"/>
  <c r="DM45" i="63" s="1"/>
  <c r="EB33" i="63"/>
  <c r="EB44" i="63" s="1"/>
  <c r="HU33" i="63"/>
  <c r="HU44" i="63" s="1"/>
  <c r="ES31" i="63"/>
  <c r="HC37" i="63"/>
  <c r="HC46" i="63" s="1"/>
  <c r="GJ38" i="63"/>
  <c r="BE31" i="63"/>
  <c r="GM37" i="63"/>
  <c r="GM46" i="63" s="1"/>
  <c r="FU32" i="63"/>
  <c r="EN32" i="63"/>
  <c r="AG31" i="63"/>
  <c r="Q32" i="63"/>
  <c r="HN35" i="63"/>
  <c r="FP29" i="63"/>
  <c r="HB34" i="63"/>
  <c r="FF32" i="63"/>
  <c r="FF43" i="63" s="1"/>
  <c r="DJ34" i="63"/>
  <c r="BN34" i="63"/>
  <c r="AH37" i="63"/>
  <c r="AH46" i="63" s="1"/>
  <c r="CB32" i="63"/>
  <c r="DI30" i="63"/>
  <c r="DQ35" i="63"/>
  <c r="Y37" i="63"/>
  <c r="HP33" i="63"/>
  <c r="HP44" i="63" s="1"/>
  <c r="GM33" i="63"/>
  <c r="HU30" i="63"/>
  <c r="BI29" i="63"/>
  <c r="BI42" i="63" s="1"/>
  <c r="HJ38" i="63"/>
  <c r="FN34" i="63"/>
  <c r="EH34" i="63"/>
  <c r="DB37" i="63"/>
  <c r="BV30" i="63"/>
  <c r="AP34" i="63"/>
  <c r="GB30" i="63"/>
  <c r="DA36" i="63"/>
  <c r="DH36" i="63"/>
  <c r="CJ32" i="63"/>
  <c r="DL34" i="63"/>
  <c r="DV31" i="63"/>
  <c r="HE29" i="63"/>
  <c r="HH33" i="63"/>
  <c r="HH44" i="63" s="1"/>
  <c r="FL36" i="63"/>
  <c r="DP33" i="63"/>
  <c r="DP44" i="63" s="1"/>
  <c r="BT37" i="63"/>
  <c r="X34" i="63"/>
  <c r="BR36" i="63"/>
  <c r="FI31" i="63"/>
  <c r="FW35" i="63"/>
  <c r="FW45" i="63" s="1"/>
  <c r="Y34" i="63"/>
  <c r="DU31" i="63"/>
  <c r="HG31" i="63"/>
  <c r="HG43" i="63" s="1"/>
  <c r="GA36" i="63"/>
  <c r="EE31" i="63"/>
  <c r="CI33" i="63"/>
  <c r="BC31" i="63"/>
  <c r="BC43" i="63" s="1"/>
  <c r="FC29" i="63"/>
  <c r="FC42" i="63" s="1"/>
  <c r="CX31" i="63"/>
  <c r="EC38" i="63"/>
  <c r="HV32" i="63"/>
  <c r="FY30" i="63"/>
  <c r="HV37" i="63"/>
  <c r="DN34" i="63"/>
  <c r="AL34" i="63"/>
  <c r="DM32" i="63"/>
  <c r="EG31" i="63"/>
  <c r="EG32" i="63"/>
  <c r="FD30" i="63"/>
  <c r="HU35" i="63"/>
  <c r="ES32" i="63"/>
  <c r="CU35" i="63"/>
  <c r="GJ37" i="63"/>
  <c r="GJ46" i="63" s="1"/>
  <c r="BO33" i="63"/>
  <c r="AH31" i="63"/>
  <c r="AI34" i="63"/>
  <c r="FU34" i="63"/>
  <c r="EN38" i="63"/>
  <c r="EN46" i="63" s="1"/>
  <c r="HA35" i="63"/>
  <c r="Q36" i="63"/>
  <c r="DV35" i="63"/>
  <c r="CR31" i="63"/>
  <c r="HB32" i="63"/>
  <c r="FF34" i="63"/>
  <c r="DJ38" i="63"/>
  <c r="BN38" i="63"/>
  <c r="R38" i="63"/>
  <c r="CB36" i="63"/>
  <c r="BH29" i="63"/>
  <c r="BH42" i="63" s="1"/>
  <c r="CM29" i="63"/>
  <c r="BG32" i="63"/>
  <c r="AA36" i="63"/>
  <c r="HI38" i="63"/>
  <c r="DQ36" i="63"/>
  <c r="Y36" i="63"/>
  <c r="EW33" i="63"/>
  <c r="HA30" i="63"/>
  <c r="AR29" i="63"/>
  <c r="AR42" i="63" s="1"/>
  <c r="GT34" i="63"/>
  <c r="FN36" i="63"/>
  <c r="EH33" i="63"/>
  <c r="DB33" i="63"/>
  <c r="BV38" i="63"/>
  <c r="AP31" i="63"/>
  <c r="AP43" i="63" s="1"/>
  <c r="DA38" i="63"/>
  <c r="AZ42" i="63"/>
  <c r="HQ33" i="63"/>
  <c r="HQ44" i="63" s="1"/>
  <c r="DH37" i="63"/>
  <c r="DH46" i="63" s="1"/>
  <c r="BI32" i="63"/>
  <c r="GC33" i="63"/>
  <c r="GM29" i="63"/>
  <c r="GM42" i="63" s="1"/>
  <c r="HH35" i="63"/>
  <c r="FL33" i="63"/>
  <c r="FL44" i="63" s="1"/>
  <c r="DP34" i="63"/>
  <c r="BT35" i="63"/>
  <c r="X38" i="63"/>
  <c r="BR33" i="63"/>
  <c r="FI38" i="63"/>
  <c r="FW34" i="63"/>
  <c r="FY33" i="63"/>
  <c r="CC31" i="63"/>
  <c r="HG37" i="63"/>
  <c r="FK33" i="63"/>
  <c r="EE38" i="63"/>
  <c r="CI37" i="63"/>
  <c r="BC37" i="63"/>
  <c r="BV29" i="63"/>
  <c r="BV42" i="63" s="1"/>
  <c r="CX38" i="63"/>
  <c r="EC37" i="63"/>
  <c r="EC46" i="63" s="1"/>
  <c r="AF36" i="63"/>
  <c r="GP32" i="63"/>
  <c r="FE30" i="63"/>
  <c r="HV31" i="63"/>
  <c r="DN38" i="63"/>
  <c r="AL31" i="63"/>
  <c r="BA34" i="63"/>
  <c r="HK37" i="63"/>
  <c r="HK46" i="63" s="1"/>
  <c r="DF32" i="63"/>
  <c r="HU38" i="63"/>
  <c r="ES38" i="63"/>
  <c r="CU36" i="63"/>
  <c r="GJ33" i="63"/>
  <c r="GJ44" i="63" s="1"/>
  <c r="AG33" i="63"/>
  <c r="AI35" i="63"/>
  <c r="FU36" i="63"/>
  <c r="EN33" i="63"/>
  <c r="BR30" i="63"/>
  <c r="BR42" i="63" s="1"/>
  <c r="HA31" i="63"/>
  <c r="DP35" i="63"/>
  <c r="DP45" i="63" s="1"/>
  <c r="AN35" i="63"/>
  <c r="BX31" i="63"/>
  <c r="BX43" i="63" s="1"/>
  <c r="DQ29" i="63"/>
  <c r="DQ42" i="63" s="1"/>
  <c r="HB36" i="63"/>
  <c r="FF36" i="63"/>
  <c r="DJ35" i="63"/>
  <c r="BN35" i="63"/>
  <c r="R34" i="63"/>
  <c r="R44" i="63" s="1"/>
  <c r="FE35" i="63"/>
  <c r="CB38" i="63"/>
  <c r="BG36" i="63"/>
  <c r="AA34" i="63"/>
  <c r="GC34" i="63"/>
  <c r="DQ37" i="63"/>
  <c r="Y38" i="63"/>
  <c r="AH29" i="63"/>
  <c r="AH42" i="63" s="1"/>
  <c r="HP38" i="63"/>
  <c r="HP46" i="63" s="1"/>
  <c r="FI30" i="63"/>
  <c r="FI42" i="63" s="1"/>
  <c r="J29" i="63"/>
  <c r="GT37" i="63"/>
  <c r="FN33" i="63"/>
  <c r="EH30" i="63"/>
  <c r="EH42" i="63" s="1"/>
  <c r="DB30" i="63"/>
  <c r="BV34" i="63"/>
  <c r="Z35" i="63"/>
  <c r="EN30" i="63"/>
  <c r="BU35" i="63"/>
  <c r="GY42" i="63"/>
  <c r="BJ31" i="63"/>
  <c r="BJ43" i="63" s="1"/>
  <c r="FV29" i="63"/>
  <c r="FV42" i="63" s="1"/>
  <c r="HH37" i="63"/>
  <c r="FL35" i="63"/>
  <c r="FL45" i="63" s="1"/>
  <c r="DP38" i="63"/>
  <c r="BT38" i="63"/>
  <c r="FZ34" i="63"/>
  <c r="BR34" i="63"/>
  <c r="FI37" i="63"/>
  <c r="FW37" i="63"/>
  <c r="EQ33" i="63"/>
  <c r="EQ44" i="63" s="1"/>
  <c r="BI31" i="63"/>
  <c r="DE29" i="63"/>
  <c r="DE42" i="63" s="1"/>
  <c r="HG34" i="63"/>
  <c r="FK35" i="63"/>
  <c r="EE36" i="63"/>
  <c r="CI34" i="63"/>
  <c r="BC35" i="63"/>
  <c r="BC45" i="63" s="1"/>
  <c r="CX37" i="63"/>
  <c r="EC36" i="63"/>
  <c r="HS34" i="63"/>
  <c r="AF34" i="63"/>
  <c r="DG32" i="63"/>
  <c r="DG43" i="63" s="1"/>
  <c r="DM30" i="63"/>
  <c r="HV34" i="63"/>
  <c r="DN31" i="63"/>
  <c r="DN43" i="63" s="1"/>
  <c r="AL35" i="63"/>
  <c r="AL45" i="63" s="1"/>
  <c r="BA31" i="63"/>
  <c r="CS37" i="63"/>
  <c r="CS46" i="63" s="1"/>
  <c r="CE32" i="63"/>
  <c r="CE43" i="63" s="1"/>
  <c r="CR30" i="63"/>
  <c r="HU36" i="63"/>
  <c r="ES37" i="63"/>
  <c r="CU38" i="63"/>
  <c r="AV38" i="63"/>
  <c r="HS32" i="63"/>
  <c r="AI38" i="63"/>
  <c r="AW34" i="63"/>
  <c r="EE32" i="63"/>
  <c r="HQ29" i="63"/>
  <c r="HA38" i="63"/>
  <c r="FV34" i="63"/>
  <c r="AZ31" i="63"/>
  <c r="HB37" i="63"/>
  <c r="HB46" i="63" s="1"/>
  <c r="FF37" i="63"/>
  <c r="DJ32" i="63"/>
  <c r="DJ43" i="63" s="1"/>
  <c r="BN32" i="63"/>
  <c r="R32" i="63"/>
  <c r="FE31" i="63"/>
  <c r="CB33" i="63"/>
  <c r="CB44" i="63" s="1"/>
  <c r="BD32" i="63"/>
  <c r="BD43" i="63" s="1"/>
  <c r="AI29" i="63"/>
  <c r="BG33" i="63"/>
  <c r="K35" i="63"/>
  <c r="GC35" i="63"/>
  <c r="GC45" i="63" s="1"/>
  <c r="DQ38" i="63"/>
  <c r="U35" i="63"/>
  <c r="CS34" i="63"/>
  <c r="P37" i="63"/>
  <c r="P46" i="63" s="1"/>
  <c r="CD33" i="63"/>
  <c r="EO30" i="63"/>
  <c r="GT33" i="63"/>
  <c r="FN30" i="63"/>
  <c r="FN42" i="63" s="1"/>
  <c r="EH37" i="63"/>
  <c r="EH46" i="63" s="1"/>
  <c r="DB34" i="63"/>
  <c r="BV43" i="63"/>
  <c r="Z33" i="63"/>
  <c r="DP30" i="63"/>
  <c r="DP42" i="63" s="1"/>
  <c r="BU36" i="63"/>
  <c r="S29" i="63"/>
  <c r="S42" i="63" s="1"/>
  <c r="HQ38" i="63"/>
  <c r="HQ46" i="63" s="1"/>
  <c r="DH33" i="63"/>
  <c r="GL31" i="63"/>
  <c r="DJ33" i="63"/>
  <c r="AO31" i="63"/>
  <c r="AO43" i="63" s="1"/>
  <c r="FE29" i="63"/>
  <c r="HH38" i="63"/>
  <c r="FL37" i="63"/>
  <c r="CZ33" i="63"/>
  <c r="CZ44" i="63" s="1"/>
  <c r="BD35" i="63"/>
  <c r="FZ33" i="63"/>
  <c r="FZ44" i="63" s="1"/>
  <c r="BR37" i="63"/>
  <c r="BR46" i="63" s="1"/>
  <c r="FI32" i="63"/>
  <c r="S36" i="63"/>
  <c r="DF30" i="63"/>
  <c r="DI33" i="63"/>
  <c r="Q31" i="63"/>
  <c r="CN29" i="63"/>
  <c r="HG38" i="63"/>
  <c r="FK31" i="63"/>
  <c r="FK43" i="63" s="1"/>
  <c r="DO33" i="63"/>
  <c r="CI31" i="63"/>
  <c r="BC38" i="63"/>
  <c r="HF33" i="63"/>
  <c r="CX35" i="63"/>
  <c r="CX45" i="63" s="1"/>
  <c r="EC31" i="63"/>
  <c r="HS37" i="63"/>
  <c r="HS46" i="63" s="1"/>
  <c r="AF32" i="63"/>
  <c r="BU30" i="63"/>
  <c r="HV35" i="63"/>
  <c r="HV45" i="63" s="1"/>
  <c r="DN36" i="63"/>
  <c r="GO37" i="63"/>
  <c r="BA37" i="63"/>
  <c r="GW36" i="63"/>
  <c r="GW45" i="63" s="1"/>
  <c r="AC32" i="63"/>
  <c r="AI30" i="63"/>
  <c r="HU37" i="63"/>
  <c r="CG37" i="63"/>
  <c r="CG46" i="63" s="1"/>
  <c r="CU37" i="63"/>
  <c r="AV37" i="63"/>
  <c r="GM32" i="63"/>
  <c r="FW30" i="63"/>
  <c r="AI37" i="63"/>
  <c r="AW38" i="63"/>
  <c r="CC37" i="63"/>
  <c r="DA32" i="63"/>
  <c r="HA34" i="63"/>
  <c r="AX31" i="63"/>
  <c r="CD34" i="63"/>
  <c r="L31" i="63"/>
  <c r="L43" i="63" s="1"/>
  <c r="CI29" i="63"/>
  <c r="GL33" i="63"/>
  <c r="EP35" i="63"/>
  <c r="DJ36" i="63"/>
  <c r="BN36" i="63"/>
  <c r="R35" i="63"/>
  <c r="AH35" i="63"/>
  <c r="AH45" i="63" s="1"/>
  <c r="FE38" i="63"/>
  <c r="AN31" i="63"/>
  <c r="AN43" i="63" s="1"/>
  <c r="AF31" i="63"/>
  <c r="FB35" i="63"/>
  <c r="FB45" i="63" s="1"/>
  <c r="CP36" i="63"/>
  <c r="AT38" i="63"/>
  <c r="FQ33" i="63"/>
  <c r="FQ44" i="63" s="1"/>
  <c r="DE38" i="63"/>
  <c r="AC33" i="63"/>
  <c r="AC44" i="63" s="1"/>
  <c r="CN36" i="63"/>
  <c r="AR35" i="63"/>
  <c r="HB35" i="63"/>
  <c r="CR35" i="63"/>
  <c r="CR45" i="63" s="1"/>
  <c r="BF34" i="63"/>
  <c r="EY31" i="63"/>
  <c r="EY43" i="63" s="1"/>
  <c r="ET29" i="63"/>
  <c r="ET42" i="63" s="1"/>
  <c r="GG33" i="63"/>
  <c r="GG44" i="63" s="1"/>
  <c r="CO35" i="63"/>
  <c r="CO45" i="63" s="1"/>
  <c r="M37" i="63"/>
  <c r="M46" i="63" s="1"/>
  <c r="BX37" i="63"/>
  <c r="BX46" i="63" s="1"/>
  <c r="X35" i="63"/>
  <c r="X45" i="63" s="1"/>
  <c r="EN34" i="63"/>
  <c r="EW31" i="63"/>
  <c r="HI29" i="63"/>
  <c r="GF36" i="63"/>
  <c r="DT36" i="63"/>
  <c r="CL32" i="63"/>
  <c r="AO30" i="63"/>
  <c r="GU35" i="63"/>
  <c r="GU45" i="63" s="1"/>
  <c r="FO34" i="63"/>
  <c r="DS33" i="63"/>
  <c r="DS44" i="63" s="1"/>
  <c r="CM38" i="63"/>
  <c r="BG38" i="63"/>
  <c r="K33" i="63"/>
  <c r="GC37" i="63"/>
  <c r="GC46" i="63" s="1"/>
  <c r="CK37" i="63"/>
  <c r="U37" i="63"/>
  <c r="CS35" i="63"/>
  <c r="P34" i="63"/>
  <c r="AT33" i="63"/>
  <c r="AT44" i="63" s="1"/>
  <c r="CW30" i="63"/>
  <c r="CW42" i="63" s="1"/>
  <c r="GT30" i="63"/>
  <c r="FN35" i="63"/>
  <c r="FN45" i="63" s="1"/>
  <c r="EH36" i="63"/>
  <c r="DB31" i="63"/>
  <c r="DB43" i="63" s="1"/>
  <c r="BF37" i="63"/>
  <c r="BF46" i="63" s="1"/>
  <c r="Z37" i="63"/>
  <c r="CV30" i="63"/>
  <c r="GS37" i="63"/>
  <c r="BU34" i="63"/>
  <c r="BU44" i="63" s="1"/>
  <c r="CE38" i="63"/>
  <c r="HQ36" i="63"/>
  <c r="HQ45" i="63" s="1"/>
  <c r="DH34" i="63"/>
  <c r="EQ31" i="63"/>
  <c r="EQ43" i="63" s="1"/>
  <c r="BZ33" i="63"/>
  <c r="BZ44" i="63" s="1"/>
  <c r="R31" i="63"/>
  <c r="EN29" i="63"/>
  <c r="HH36" i="63"/>
  <c r="FL38" i="63"/>
  <c r="CZ34" i="63"/>
  <c r="BD36" i="63"/>
  <c r="FZ38" i="63"/>
  <c r="BR38" i="63"/>
  <c r="CW34" i="63"/>
  <c r="S38" i="63"/>
  <c r="HR30" i="63"/>
  <c r="BW29" i="63"/>
  <c r="HG36" i="63"/>
  <c r="FK38" i="63"/>
  <c r="DO34" i="63"/>
  <c r="CI35" i="63"/>
  <c r="AM35" i="63"/>
  <c r="HF36" i="63"/>
  <c r="BB33" i="63"/>
  <c r="EC35" i="63"/>
  <c r="AF35" i="63"/>
  <c r="AF45" i="63" s="1"/>
  <c r="AD32" i="63"/>
  <c r="GP38" i="63"/>
  <c r="DN37" i="63"/>
  <c r="DN46" i="63" s="1"/>
  <c r="GO35" i="63"/>
  <c r="BA32" i="63"/>
  <c r="DC36" i="63"/>
  <c r="HC31" i="63"/>
  <c r="Q30" i="63"/>
  <c r="HU31" i="63"/>
  <c r="CG34" i="63"/>
  <c r="CG44" i="63" s="1"/>
  <c r="AV32" i="63"/>
  <c r="EF32" i="63"/>
  <c r="EF43" i="63" s="1"/>
  <c r="AW37" i="63"/>
  <c r="CL36" i="63"/>
  <c r="BO34" i="63"/>
  <c r="HA37" i="63"/>
  <c r="HM29" i="63"/>
  <c r="HM42" i="63" s="1"/>
  <c r="HS33" i="63"/>
  <c r="HI30" i="63"/>
  <c r="BA29" i="63"/>
  <c r="GL32" i="63"/>
  <c r="EP32" i="63"/>
  <c r="DJ37" i="63"/>
  <c r="DJ46" i="63" s="1"/>
  <c r="BN37" i="63"/>
  <c r="R36" i="63"/>
  <c r="FK34" i="63"/>
  <c r="FE37" i="63"/>
  <c r="BF32" i="63"/>
  <c r="AE34" i="63"/>
  <c r="AE44" i="63" s="1"/>
  <c r="CM33" i="63"/>
  <c r="CM44" i="63" s="1"/>
  <c r="BG34" i="63"/>
  <c r="K36" i="63"/>
  <c r="GC38" i="63"/>
  <c r="CK34" i="63"/>
  <c r="U36" i="63"/>
  <c r="P32" i="63"/>
  <c r="AN30" i="63"/>
  <c r="GT35" i="63"/>
  <c r="GT45" i="63" s="1"/>
  <c r="FN38" i="63"/>
  <c r="EH35" i="63"/>
  <c r="EH45" i="63" s="1"/>
  <c r="DB35" i="63"/>
  <c r="DB45" i="63" s="1"/>
  <c r="BF36" i="63"/>
  <c r="Z38" i="63"/>
  <c r="CB30" i="63"/>
  <c r="GS33" i="63"/>
  <c r="GS44" i="63" s="1"/>
  <c r="BU37" i="63"/>
  <c r="CE34" i="63"/>
  <c r="BM38" i="63"/>
  <c r="Q38" i="63"/>
  <c r="AK33" i="63"/>
  <c r="HS30" i="63"/>
  <c r="HS42" i="63" s="1"/>
  <c r="GR37" i="63"/>
  <c r="GR46" i="63" s="1"/>
  <c r="EV34" i="63"/>
  <c r="CZ35" i="63"/>
  <c r="CZ45" i="63" s="1"/>
  <c r="BD33" i="63"/>
  <c r="FZ37" i="63"/>
  <c r="FZ46" i="63" s="1"/>
  <c r="BR31" i="63"/>
  <c r="BR43" i="63" s="1"/>
  <c r="CW31" i="63"/>
  <c r="S34" i="63"/>
  <c r="S44" i="63" s="1"/>
  <c r="FT32" i="63"/>
  <c r="HW32" i="63"/>
  <c r="HW43" i="63" s="1"/>
  <c r="FF30" i="63"/>
  <c r="BF29" i="63"/>
  <c r="GQ34" i="63"/>
  <c r="FK36" i="63"/>
  <c r="DO31" i="63"/>
  <c r="CI36" i="63"/>
  <c r="AM33" i="63"/>
  <c r="HF31" i="63"/>
  <c r="HF43" i="63" s="1"/>
  <c r="BB34" i="63"/>
  <c r="EC32" i="63"/>
  <c r="AF33" i="63"/>
  <c r="AF44" i="63" s="1"/>
  <c r="HD31" i="63"/>
  <c r="HD43" i="63" s="1"/>
  <c r="R30" i="63"/>
  <c r="GP33" i="63"/>
  <c r="DN35" i="63"/>
  <c r="GO31" i="63"/>
  <c r="BA35" i="63"/>
  <c r="BA45" i="63" s="1"/>
  <c r="J36" i="63"/>
  <c r="GG31" i="63"/>
  <c r="GG43" i="63" s="1"/>
  <c r="HA29" i="63"/>
  <c r="HA42" i="63" s="1"/>
  <c r="HU32" i="63"/>
  <c r="CG31" i="63"/>
  <c r="AV35" i="63"/>
  <c r="EE30" i="63"/>
  <c r="EE42" i="63" s="1"/>
  <c r="HS35" i="63"/>
  <c r="AZ32" i="63"/>
  <c r="BO38" i="63"/>
  <c r="HA32" i="63"/>
  <c r="P29" i="63"/>
  <c r="P42" i="63" s="1"/>
  <c r="FR33" i="63"/>
  <c r="FU30" i="63"/>
  <c r="R29" i="63"/>
  <c r="GL34" i="63"/>
  <c r="EP38" i="63"/>
  <c r="CT35" i="63"/>
  <c r="AX34" i="63"/>
  <c r="AX44" i="63" s="1"/>
  <c r="R37" i="63"/>
  <c r="R46" i="63" s="1"/>
  <c r="CC34" i="63"/>
  <c r="FE32" i="63"/>
  <c r="EJ31" i="63"/>
  <c r="EJ43" i="63" s="1"/>
  <c r="HQ30" i="63"/>
  <c r="EM32" i="63"/>
  <c r="EM43" i="63" s="1"/>
  <c r="L35" i="63"/>
  <c r="GO33" i="63"/>
  <c r="CK31" i="63"/>
  <c r="HL34" i="63"/>
  <c r="GF34" i="63"/>
  <c r="DT34" i="63"/>
  <c r="AT36" i="63"/>
  <c r="AM32" i="63"/>
  <c r="GE36" i="63"/>
  <c r="EY37" i="63"/>
  <c r="EY46" i="63" s="1"/>
  <c r="DS38" i="63"/>
  <c r="CM37" i="63"/>
  <c r="CM46" i="63" s="1"/>
  <c r="AQ32" i="63"/>
  <c r="K37" i="63"/>
  <c r="FM34" i="63"/>
  <c r="CK35" i="63"/>
  <c r="CK45" i="63" s="1"/>
  <c r="U38" i="63"/>
  <c r="CS32" i="63"/>
  <c r="P35" i="63"/>
  <c r="GT32" i="63"/>
  <c r="V30" i="63"/>
  <c r="GT31" i="63"/>
  <c r="GT43" i="63" s="1"/>
  <c r="FN31" i="63"/>
  <c r="FN43" i="63" s="1"/>
  <c r="DB38" i="63"/>
  <c r="BF33" i="63"/>
  <c r="BF44" i="63" s="1"/>
  <c r="Z30" i="63"/>
  <c r="AM30" i="63"/>
  <c r="AM42" i="63" s="1"/>
  <c r="GS35" i="63"/>
  <c r="BU38" i="63"/>
  <c r="CE35" i="63"/>
  <c r="BM37" i="63"/>
  <c r="BM46" i="63" s="1"/>
  <c r="DX37" i="63"/>
  <c r="DX46" i="63" s="1"/>
  <c r="HX32" i="63"/>
  <c r="HX43" i="63" s="1"/>
  <c r="GX30" i="63"/>
  <c r="GX42" i="63" s="1"/>
  <c r="GR33" i="63"/>
  <c r="EV33" i="63"/>
  <c r="EV44" i="63" s="1"/>
  <c r="CZ36" i="63"/>
  <c r="BD34" i="63"/>
  <c r="FZ31" i="63"/>
  <c r="FZ43" i="63" s="1"/>
  <c r="BR35" i="63"/>
  <c r="BR45" i="63" s="1"/>
  <c r="CW35" i="63"/>
  <c r="S35" i="63"/>
  <c r="S45" i="63" s="1"/>
  <c r="FT34" i="63"/>
  <c r="GQ32" i="63"/>
  <c r="DN30" i="63"/>
  <c r="DN42" i="63" s="1"/>
  <c r="AO29" i="63"/>
  <c r="GQ33" i="63"/>
  <c r="GQ44" i="63" s="1"/>
  <c r="EU34" i="63"/>
  <c r="DO35" i="63"/>
  <c r="CI38" i="63"/>
  <c r="AM36" i="63"/>
  <c r="HF38" i="63"/>
  <c r="BB31" i="63"/>
  <c r="AK36" i="63"/>
  <c r="CZ37" i="63"/>
  <c r="GH31" i="63"/>
  <c r="HU29" i="63"/>
  <c r="GP31" i="63"/>
  <c r="CH38" i="63"/>
  <c r="GO36" i="63"/>
  <c r="GZ29" i="63"/>
  <c r="GZ42" i="63" s="1"/>
  <c r="BE35" i="63"/>
  <c r="FH31" i="63"/>
  <c r="FH43" i="63" s="1"/>
  <c r="GJ29" i="63"/>
  <c r="FY38" i="63"/>
  <c r="CG36" i="63"/>
  <c r="CG45" i="63" s="1"/>
  <c r="EA33" i="63"/>
  <c r="EA44" i="63" s="1"/>
  <c r="AV33" i="63"/>
  <c r="AV44" i="63" s="1"/>
  <c r="BS30" i="63"/>
  <c r="BS42" i="63" s="1"/>
  <c r="CQ31" i="63"/>
  <c r="CQ43" i="63" s="1"/>
  <c r="AW35" i="63"/>
  <c r="AW45" i="63" s="1"/>
  <c r="EG35" i="63"/>
  <c r="BO35" i="63"/>
  <c r="HA33" i="63"/>
  <c r="FD38" i="63"/>
  <c r="Y33" i="63"/>
  <c r="EC30" i="63"/>
  <c r="HR33" i="63"/>
  <c r="GL38" i="63"/>
  <c r="EP34" i="63"/>
  <c r="EP44" i="63" s="1"/>
  <c r="CT38" i="63"/>
  <c r="AX38" i="63"/>
  <c r="BT36" i="63"/>
  <c r="FE36" i="63"/>
  <c r="GD36" i="63"/>
  <c r="HD33" i="63"/>
  <c r="DR29" i="63"/>
  <c r="DR42" i="63" s="1"/>
  <c r="FW33" i="63"/>
  <c r="CA30" i="63"/>
  <c r="AE37" i="63"/>
  <c r="AB38" i="63"/>
  <c r="FK37" i="63"/>
  <c r="EW32" i="63"/>
  <c r="HE30" i="63"/>
  <c r="CD29" i="63"/>
  <c r="CD42" i="63" s="1"/>
  <c r="GX35" i="63"/>
  <c r="GX45" i="63" s="1"/>
  <c r="FB38" i="63"/>
  <c r="CP38" i="63"/>
  <c r="AD36" i="63"/>
  <c r="AD45" i="63" s="1"/>
  <c r="FQ38" i="63"/>
  <c r="FQ46" i="63" s="1"/>
  <c r="BY36" i="63"/>
  <c r="BY45" i="63" s="1"/>
  <c r="AC38" i="63"/>
  <c r="CN33" i="63"/>
  <c r="CN44" i="63" s="1"/>
  <c r="AR36" i="63"/>
  <c r="CR32" i="63"/>
  <c r="AY33" i="63"/>
  <c r="AY44" i="63" s="1"/>
  <c r="BO31" i="63"/>
  <c r="BO43" i="63" s="1"/>
  <c r="BL29" i="63"/>
  <c r="BL42" i="63" s="1"/>
  <c r="GG38" i="63"/>
  <c r="CO33" i="63"/>
  <c r="EJ38" i="63"/>
  <c r="L33" i="63"/>
  <c r="L44" i="63" s="1"/>
  <c r="FE33" i="63"/>
  <c r="FE44" i="63" s="1"/>
  <c r="BN31" i="63"/>
  <c r="BN43" i="63" s="1"/>
  <c r="FJ29" i="63"/>
  <c r="FJ42" i="63" s="1"/>
  <c r="HL32" i="63"/>
  <c r="GF38" i="63"/>
  <c r="GF46" i="63" s="1"/>
  <c r="DT33" i="63"/>
  <c r="FU35" i="63"/>
  <c r="N32" i="63"/>
  <c r="HH29" i="63"/>
  <c r="HH42" i="63" s="1"/>
  <c r="GE32" i="63"/>
  <c r="EY33" i="63"/>
  <c r="DS35" i="63"/>
  <c r="CM30" i="63"/>
  <c r="AQ35" i="63"/>
  <c r="K34" i="63"/>
  <c r="FM36" i="63"/>
  <c r="CK38" i="63"/>
  <c r="U34" i="63"/>
  <c r="U44" i="63" s="1"/>
  <c r="CS36" i="63"/>
  <c r="P33" i="63"/>
  <c r="GT36" i="63"/>
  <c r="FN37" i="63"/>
  <c r="FN46" i="63" s="1"/>
  <c r="DR33" i="63"/>
  <c r="CL35" i="63"/>
  <c r="BF30" i="63"/>
  <c r="Z36" i="63"/>
  <c r="GS36" i="63"/>
  <c r="BQ34" i="63"/>
  <c r="CE36" i="63"/>
  <c r="BM35" i="63"/>
  <c r="BM45" i="63" s="1"/>
  <c r="DV36" i="63"/>
  <c r="S31" i="63"/>
  <c r="S43" i="63" s="1"/>
  <c r="GR32" i="63"/>
  <c r="GA30" i="63"/>
  <c r="BG29" i="63"/>
  <c r="BG42" i="63" s="1"/>
  <c r="GR35" i="63"/>
  <c r="EV36" i="63"/>
  <c r="CZ38" i="63"/>
  <c r="BD37" i="63"/>
  <c r="FZ36" i="63"/>
  <c r="V33" i="63"/>
  <c r="CW36" i="63"/>
  <c r="S37" i="63"/>
  <c r="S46" i="63" s="1"/>
  <c r="FT36" i="63"/>
  <c r="EL32" i="63"/>
  <c r="CT30" i="63"/>
  <c r="HW35" i="63"/>
  <c r="HW45" i="63" s="1"/>
  <c r="GQ35" i="63"/>
  <c r="EU33" i="63"/>
  <c r="DO36" i="63"/>
  <c r="BS33" i="63"/>
  <c r="BS44" i="63" s="1"/>
  <c r="AM34" i="63"/>
  <c r="HF34" i="63"/>
  <c r="BB38" i="63"/>
  <c r="BB46" i="63" s="1"/>
  <c r="AK34" i="63"/>
  <c r="HK36" i="63"/>
  <c r="FL31" i="63"/>
  <c r="FL43" i="63" s="1"/>
  <c r="HB29" i="63"/>
  <c r="GP34" i="63"/>
  <c r="CH33" i="63"/>
  <c r="GO32" i="63"/>
  <c r="EJ29" i="63"/>
  <c r="EJ42" i="63" s="1"/>
  <c r="GM34" i="63"/>
  <c r="FY37" i="63"/>
  <c r="CG32" i="63"/>
  <c r="GW31" i="63"/>
  <c r="AV36" i="63"/>
  <c r="BB32" i="63"/>
  <c r="FA29" i="63"/>
  <c r="FA42" i="63" s="1"/>
  <c r="AW36" i="63"/>
  <c r="AO35" i="63"/>
  <c r="AO45" i="63" s="1"/>
  <c r="GZ31" i="63"/>
  <c r="GZ43" i="63" s="1"/>
  <c r="BO36" i="63"/>
  <c r="HA36" i="63"/>
  <c r="FD37" i="63"/>
  <c r="FD46" i="63" s="1"/>
  <c r="GH32" i="63"/>
  <c r="CK30" i="63"/>
  <c r="HR35" i="63"/>
  <c r="GL36" i="63"/>
  <c r="EP36" i="63"/>
  <c r="CT32" i="63"/>
  <c r="AX32" i="63"/>
  <c r="AD31" i="63"/>
  <c r="AD43" i="63" s="1"/>
  <c r="FT37" i="63"/>
  <c r="GQ37" i="63"/>
  <c r="HD35" i="63"/>
  <c r="HD45" i="63" s="1"/>
  <c r="BM34" i="63"/>
  <c r="FW31" i="63"/>
  <c r="O29" i="63"/>
  <c r="O42" i="63" s="1"/>
  <c r="GY35" i="63"/>
  <c r="GY45" i="63" s="1"/>
  <c r="FC33" i="63"/>
  <c r="FC44" i="63" s="1"/>
  <c r="DG36" i="63"/>
  <c r="DG45" i="63" s="1"/>
  <c r="CA34" i="63"/>
  <c r="CA44" i="63" s="1"/>
  <c r="AE38" i="63"/>
  <c r="AB34" i="63"/>
  <c r="AB44" i="63" s="1"/>
  <c r="AN37" i="63"/>
  <c r="DV32" i="63"/>
  <c r="GK30" i="63"/>
  <c r="BM29" i="63"/>
  <c r="BM42" i="63" s="1"/>
  <c r="GX37" i="63"/>
  <c r="GX46" i="63" s="1"/>
  <c r="EL34" i="63"/>
  <c r="BZ35" i="63"/>
  <c r="AD38" i="63"/>
  <c r="EK35" i="63"/>
  <c r="BY33" i="63"/>
  <c r="BY44" i="63" s="1"/>
  <c r="CN30" i="63"/>
  <c r="AR34" i="63"/>
  <c r="HS43" i="63"/>
  <c r="CR37" i="63"/>
  <c r="CR46" i="63" s="1"/>
  <c r="Q33" i="63"/>
  <c r="Q44" i="63" s="1"/>
  <c r="CO37" i="63"/>
  <c r="EJ34" i="63"/>
  <c r="EJ44" i="63" s="1"/>
  <c r="L36" i="63"/>
  <c r="BL37" i="63"/>
  <c r="BL46" i="63" s="1"/>
  <c r="DQ33" i="63"/>
  <c r="DQ44" i="63" s="1"/>
  <c r="Y31" i="63"/>
  <c r="ES29" i="63"/>
  <c r="ES42" i="63" s="1"/>
  <c r="HL33" i="63"/>
  <c r="GF33" i="63"/>
  <c r="DT30" i="63"/>
  <c r="CM35" i="63"/>
  <c r="CM45" i="63" s="1"/>
  <c r="GQ29" i="63"/>
  <c r="GQ42" i="63" s="1"/>
  <c r="GE38" i="63"/>
  <c r="EY36" i="63"/>
  <c r="DS36" i="63"/>
  <c r="CM34" i="63"/>
  <c r="AQ38" i="63"/>
  <c r="K38" i="63"/>
  <c r="FM35" i="63"/>
  <c r="FM45" i="63" s="1"/>
  <c r="BE36" i="63"/>
  <c r="U31" i="63"/>
  <c r="U43" i="63" s="1"/>
  <c r="AF38" i="63"/>
  <c r="DO32" i="63"/>
  <c r="HG29" i="63"/>
  <c r="GT38" i="63"/>
  <c r="EX38" i="63"/>
  <c r="DR34" i="63"/>
  <c r="CL38" i="63"/>
  <c r="BF31" i="63"/>
  <c r="BF43" i="63" s="1"/>
  <c r="Z34" i="63"/>
  <c r="HF29" i="63"/>
  <c r="HF42" i="63" s="1"/>
  <c r="GS38" i="63"/>
  <c r="BQ37" i="63"/>
  <c r="BQ46" i="63" s="1"/>
  <c r="CE37" i="63"/>
  <c r="BM32" i="63"/>
  <c r="AI36" i="63"/>
  <c r="HT30" i="63"/>
  <c r="HT42" i="63" s="1"/>
  <c r="DL32" i="63"/>
  <c r="DL43" i="63" s="1"/>
  <c r="FG30" i="63"/>
  <c r="AP29" i="63"/>
  <c r="AP42" i="63" s="1"/>
  <c r="GR36" i="63"/>
  <c r="EV35" i="63"/>
  <c r="EV45" i="63" s="1"/>
  <c r="CJ36" i="63"/>
  <c r="BD38" i="63"/>
  <c r="FZ35" i="63"/>
  <c r="FZ45" i="63" s="1"/>
  <c r="V37" i="63"/>
  <c r="CW38" i="63"/>
  <c r="CF38" i="63"/>
  <c r="FT33" i="63"/>
  <c r="DK32" i="63"/>
  <c r="DK43" i="63" s="1"/>
  <c r="BY30" i="63"/>
  <c r="HW33" i="63"/>
  <c r="GQ31" i="63"/>
  <c r="EU35" i="63"/>
  <c r="DO37" i="63"/>
  <c r="BS34" i="63"/>
  <c r="AM31" i="63"/>
  <c r="AM43" i="63" s="1"/>
  <c r="HF35" i="63"/>
  <c r="BB35" i="63"/>
  <c r="BB45" i="63" s="1"/>
  <c r="AK31" i="63"/>
  <c r="AK43" i="63" s="1"/>
  <c r="DY35" i="63"/>
  <c r="DD36" i="63"/>
  <c r="EN31" i="63"/>
  <c r="EN43" i="63" s="1"/>
  <c r="EL29" i="63"/>
  <c r="GP35" i="63"/>
  <c r="CH37" i="63"/>
  <c r="CH46" i="63" s="1"/>
  <c r="GO34" i="63"/>
  <c r="GN37" i="63"/>
  <c r="GN46" i="63" s="1"/>
  <c r="CU34" i="63"/>
  <c r="CU31" i="63"/>
  <c r="CU43" i="63" s="1"/>
  <c r="FB29" i="63"/>
  <c r="FB42" i="63" s="1"/>
  <c r="FY35" i="63"/>
  <c r="DD38" i="63"/>
  <c r="CK29" i="63"/>
  <c r="CK42" i="63" s="1"/>
  <c r="AW30" i="63"/>
  <c r="AW42" i="63" s="1"/>
  <c r="GA34" i="63"/>
  <c r="GE31" i="63"/>
  <c r="GE43" i="63" s="1"/>
  <c r="BO37" i="63"/>
  <c r="DI38" i="63"/>
  <c r="FD32" i="63"/>
  <c r="FD43" i="63" s="1"/>
  <c r="FG32" i="63"/>
  <c r="BQ30" i="63"/>
  <c r="BQ42" i="63" s="1"/>
  <c r="HR38" i="63"/>
  <c r="GL37" i="63"/>
  <c r="EP37" i="63"/>
  <c r="CT36" i="63"/>
  <c r="AX35" i="63"/>
  <c r="BE33" i="63"/>
  <c r="BE44" i="63" s="1"/>
  <c r="CN35" i="63"/>
  <c r="CK32" i="63"/>
  <c r="FT38" i="63"/>
  <c r="CH32" i="63"/>
  <c r="BC30" i="63"/>
  <c r="BC42" i="63" s="1"/>
  <c r="HW37" i="63"/>
  <c r="GQ38" i="63"/>
  <c r="EU31" i="63"/>
  <c r="EU43" i="63" s="1"/>
  <c r="DO38" i="63"/>
  <c r="BS37" i="63"/>
  <c r="AM38" i="63"/>
  <c r="FJ33" i="63"/>
  <c r="FJ44" i="63" s="1"/>
  <c r="HE35" i="63"/>
  <c r="AK32" i="63"/>
  <c r="BF35" i="63"/>
  <c r="DT31" i="63"/>
  <c r="DT43" i="63" s="1"/>
  <c r="DU29" i="63"/>
  <c r="DU42" i="63" s="1"/>
  <c r="ET37" i="63"/>
  <c r="CH34" i="63"/>
  <c r="GO38" i="63"/>
  <c r="N34" i="63"/>
  <c r="EK29" i="63"/>
  <c r="EK42" i="63" s="1"/>
  <c r="FY31" i="63"/>
  <c r="HD29" i="63"/>
  <c r="GV29" i="63"/>
  <c r="GV42" i="63" s="1"/>
  <c r="CF37" i="63"/>
  <c r="CF46" i="63" s="1"/>
  <c r="HB31" i="63"/>
  <c r="ER37" i="63"/>
  <c r="HN29" i="63"/>
  <c r="HN42" i="63" s="1"/>
  <c r="FB32" i="63"/>
  <c r="CO34" i="63"/>
  <c r="DI35" i="63"/>
  <c r="DI45" i="63" s="1"/>
  <c r="FD34" i="63"/>
  <c r="CZ32" i="63"/>
  <c r="CZ43" i="63" s="1"/>
  <c r="AX30" i="63"/>
  <c r="AX42" i="63" s="1"/>
  <c r="HR34" i="63"/>
  <c r="FV35" i="63"/>
  <c r="DZ38" i="63"/>
  <c r="CT37" i="63"/>
  <c r="CT46" i="63" s="1"/>
  <c r="AX36" i="63"/>
  <c r="DX35" i="63"/>
  <c r="DX45" i="63" s="1"/>
  <c r="FC32" i="63"/>
  <c r="FC43" i="63" s="1"/>
  <c r="BX29" i="63"/>
  <c r="BX42" i="63" s="1"/>
  <c r="BE30" i="63"/>
  <c r="J37" i="63"/>
  <c r="J46" i="63" s="1"/>
  <c r="BQ33" i="63"/>
  <c r="AY30" i="63"/>
  <c r="AY42" i="63" s="1"/>
  <c r="FW29" i="63"/>
  <c r="FM38" i="63"/>
  <c r="BE37" i="63"/>
  <c r="Q46" i="63"/>
  <c r="AL32" i="63"/>
  <c r="FY29" i="63"/>
  <c r="FY42" i="63" s="1"/>
  <c r="HJ37" i="63"/>
  <c r="HJ46" i="63" s="1"/>
  <c r="GD38" i="63"/>
  <c r="EX34" i="63"/>
  <c r="DR38" i="63"/>
  <c r="CL37" i="63"/>
  <c r="AP35" i="63"/>
  <c r="AP45" i="63" s="1"/>
  <c r="J35" i="63"/>
  <c r="J45" i="63" s="1"/>
  <c r="FF29" i="63"/>
  <c r="EW34" i="63"/>
  <c r="BQ31" i="63"/>
  <c r="FJ34" i="63"/>
  <c r="DK33" i="63"/>
  <c r="DP37" i="63"/>
  <c r="AI32" i="63"/>
  <c r="CU30" i="63"/>
  <c r="HX33" i="63"/>
  <c r="GB36" i="63"/>
  <c r="EF34" i="63"/>
  <c r="CJ37" i="63"/>
  <c r="CJ46" i="63" s="1"/>
  <c r="AN36" i="63"/>
  <c r="ED33" i="63"/>
  <c r="ED44" i="63" s="1"/>
  <c r="V38" i="63"/>
  <c r="CW37" i="63"/>
  <c r="AG34" i="63"/>
  <c r="EA38" i="63"/>
  <c r="BE32" i="63"/>
  <c r="AK30" i="63"/>
  <c r="AK42" i="63" s="1"/>
  <c r="GQ36" i="63"/>
  <c r="EU38" i="63"/>
  <c r="CY37" i="63"/>
  <c r="BS31" i="63"/>
  <c r="BS43" i="63" s="1"/>
  <c r="W33" i="63"/>
  <c r="W44" i="63" s="1"/>
  <c r="FJ31" i="63"/>
  <c r="FJ43" i="63" s="1"/>
  <c r="HE36" i="63"/>
  <c r="AK35" i="63"/>
  <c r="AK45" i="63" s="1"/>
  <c r="DY34" i="63"/>
  <c r="DY44" i="63" s="1"/>
  <c r="DF34" i="63"/>
  <c r="CV31" i="63"/>
  <c r="CV43" i="63" s="1"/>
  <c r="DD29" i="63"/>
  <c r="DD42" i="63" s="1"/>
  <c r="ET33" i="63"/>
  <c r="ET44" i="63" s="1"/>
  <c r="CH31" i="63"/>
  <c r="DM34" i="63"/>
  <c r="CJ29" i="63"/>
  <c r="CJ42" i="63" s="1"/>
  <c r="EO33" i="63"/>
  <c r="EO44" i="63" s="1"/>
  <c r="BG31" i="63"/>
  <c r="BG43" i="63" s="1"/>
  <c r="DT29" i="63"/>
  <c r="DT42" i="63" s="1"/>
  <c r="FY32" i="63"/>
  <c r="T35" i="63"/>
  <c r="T45" i="63" s="1"/>
  <c r="HT35" i="63"/>
  <c r="FG31" i="63"/>
  <c r="FB31" i="63"/>
  <c r="FB43" i="63" s="1"/>
  <c r="HT33" i="63"/>
  <c r="HT44" i="63" s="1"/>
  <c r="EK31" i="63"/>
  <c r="EK43" i="63" s="1"/>
  <c r="AU32" i="63"/>
  <c r="DI37" i="63"/>
  <c r="FD33" i="63"/>
  <c r="BV32" i="63"/>
  <c r="AF30" i="63"/>
  <c r="HR32" i="63"/>
  <c r="HR43" i="63" s="1"/>
  <c r="FV32" i="63"/>
  <c r="FV43" i="63" s="1"/>
  <c r="DZ35" i="63"/>
  <c r="DZ45" i="63" s="1"/>
  <c r="CD35" i="63"/>
  <c r="CD45" i="63" s="1"/>
  <c r="AX37" i="63"/>
  <c r="AX46" i="63" s="1"/>
  <c r="DX36" i="63"/>
  <c r="CY32" i="63"/>
  <c r="CY43" i="63" s="1"/>
  <c r="CI30" i="63"/>
  <c r="BA30" i="63"/>
  <c r="CP32" i="63"/>
  <c r="EK33" i="63"/>
  <c r="EK44" i="63" s="1"/>
  <c r="BY38" i="63"/>
  <c r="EZ36" i="63"/>
  <c r="EZ45" i="63" s="1"/>
  <c r="BH38" i="63"/>
  <c r="FW38" i="63"/>
  <c r="EV32" i="63"/>
  <c r="HD30" i="63"/>
  <c r="HM32" i="63"/>
  <c r="FA36" i="63"/>
  <c r="BI36" i="63"/>
  <c r="EJ36" i="63"/>
  <c r="L37" i="63"/>
  <c r="L46" i="63" s="1"/>
  <c r="GK34" i="63"/>
  <c r="GK44" i="63" s="1"/>
  <c r="BL33" i="63"/>
  <c r="BL44" i="63" s="1"/>
  <c r="HC32" i="63"/>
  <c r="CS29" i="63"/>
  <c r="CS42" i="63" s="1"/>
  <c r="HL38" i="63"/>
  <c r="FP32" i="63"/>
  <c r="CH42" i="63"/>
  <c r="GN33" i="63"/>
  <c r="GN44" i="63" s="1"/>
  <c r="CJ31" i="63"/>
  <c r="CJ43" i="63" s="1"/>
  <c r="EQ29" i="63"/>
  <c r="EQ42" i="63" s="1"/>
  <c r="HK35" i="63"/>
  <c r="HK45" i="63" s="1"/>
  <c r="GE35" i="63"/>
  <c r="GE45" i="63" s="1"/>
  <c r="EY34" i="63"/>
  <c r="DC35" i="63"/>
  <c r="BW33" i="63"/>
  <c r="BW44" i="63" s="1"/>
  <c r="AQ36" i="63"/>
  <c r="EG34" i="63"/>
  <c r="BE38" i="63"/>
  <c r="AJ36" i="63"/>
  <c r="AJ45" i="63" s="1"/>
  <c r="GM31" i="63"/>
  <c r="GM43" i="63" s="1"/>
  <c r="FG29" i="63"/>
  <c r="FG42" i="63" s="1"/>
  <c r="HJ33" i="63"/>
  <c r="HJ44" i="63" s="1"/>
  <c r="GD33" i="63"/>
  <c r="EX33" i="63"/>
  <c r="EX44" i="63" s="1"/>
  <c r="DR31" i="63"/>
  <c r="CL30" i="63"/>
  <c r="CL42" i="63" s="1"/>
  <c r="AP38" i="63"/>
  <c r="J33" i="63"/>
  <c r="J44" i="63" s="1"/>
  <c r="DX29" i="63"/>
  <c r="DX42" i="63" s="1"/>
  <c r="EW36" i="63"/>
  <c r="BQ35" i="63"/>
  <c r="BQ45" i="63" s="1"/>
  <c r="CC33" i="63"/>
  <c r="HS36" i="63"/>
  <c r="J32" i="63"/>
  <c r="BZ30" i="63"/>
  <c r="HX37" i="63"/>
  <c r="GB33" i="63"/>
  <c r="EF33" i="63"/>
  <c r="EF44" i="63" s="1"/>
  <c r="CJ34" i="63"/>
  <c r="AN34" i="63"/>
  <c r="ED38" i="63"/>
  <c r="V34" i="63"/>
  <c r="DK30" i="63"/>
  <c r="AG32" i="63"/>
  <c r="DA37" i="63"/>
  <c r="DA46" i="63" s="1"/>
  <c r="AE32" i="63"/>
  <c r="AE43" i="63" s="1"/>
  <c r="HV29" i="63"/>
  <c r="HV42" i="63" s="1"/>
  <c r="HW34" i="63"/>
  <c r="GA33" i="63"/>
  <c r="EU36" i="63"/>
  <c r="CY33" i="63"/>
  <c r="BS35" i="63"/>
  <c r="BS45" i="63" s="1"/>
  <c r="W37" i="63"/>
  <c r="W46" i="63" s="1"/>
  <c r="FJ38" i="63"/>
  <c r="HE31" i="63"/>
  <c r="HE43" i="63" s="1"/>
  <c r="AK37" i="63"/>
  <c r="AK46" i="63" s="1"/>
  <c r="DY38" i="63"/>
  <c r="O34" i="63"/>
  <c r="CB31" i="63"/>
  <c r="BE29" i="63"/>
  <c r="BE42" i="63" s="1"/>
  <c r="ET36" i="63"/>
  <c r="CH36" i="63"/>
  <c r="DM38" i="63"/>
  <c r="DK38" i="63"/>
  <c r="DA33" i="63"/>
  <c r="DA44" i="63" s="1"/>
  <c r="AI31" i="63"/>
  <c r="DC29" i="63"/>
  <c r="DC42" i="63" s="1"/>
  <c r="FY36" i="63"/>
  <c r="BB29" i="63"/>
  <c r="BB42" i="63" s="1"/>
  <c r="GJ35" i="63"/>
  <c r="GJ45" i="63" s="1"/>
  <c r="EL31" i="63"/>
  <c r="DA29" i="63"/>
  <c r="Q29" i="63"/>
  <c r="Q42" i="63" s="1"/>
  <c r="HG30" i="63"/>
  <c r="EG33" i="63"/>
  <c r="DP31" i="63"/>
  <c r="EI31" i="63"/>
  <c r="DI32" i="63"/>
  <c r="DI43" i="63" s="1"/>
  <c r="FD36" i="63"/>
  <c r="AY32" i="63"/>
  <c r="AY43" i="63" s="1"/>
  <c r="M30" i="63"/>
  <c r="HR36" i="63"/>
  <c r="FV36" i="63"/>
  <c r="DZ32" i="63"/>
  <c r="DZ43" i="63" s="1"/>
  <c r="CD32" i="63"/>
  <c r="CD43" i="63" s="1"/>
  <c r="AH34" i="63"/>
  <c r="DX32" i="63"/>
  <c r="AG29" i="63"/>
  <c r="AG42" i="63" s="1"/>
  <c r="CO29" i="63"/>
  <c r="CO42" i="63" s="1"/>
  <c r="EG30" i="63"/>
  <c r="EG42" i="63" s="1"/>
  <c r="HF37" i="63"/>
  <c r="CF31" i="63"/>
  <c r="CF43" i="63" s="1"/>
  <c r="BJ29" i="63"/>
  <c r="BJ42" i="63" s="1"/>
  <c r="AJ42" i="63"/>
  <c r="DL35" i="63"/>
  <c r="DL45" i="63" s="1"/>
  <c r="AZ36" i="63"/>
  <c r="AZ45" i="63" s="1"/>
  <c r="BA33" i="63"/>
  <c r="BA44" i="63" s="1"/>
  <c r="CO31" i="63"/>
  <c r="CO43" i="63" s="1"/>
  <c r="HL42" i="63"/>
  <c r="HO42" i="63"/>
  <c r="GI33" i="63"/>
  <c r="EM38" i="63"/>
  <c r="BK35" i="63"/>
  <c r="BK45" i="63" s="1"/>
  <c r="O38" i="63"/>
  <c r="O46" i="63" s="1"/>
  <c r="DD35" i="63"/>
  <c r="DA30" i="63"/>
  <c r="GH35" i="63"/>
  <c r="GH45" i="63" s="1"/>
  <c r="DV34" i="63"/>
  <c r="BZ38" i="63"/>
  <c r="N38" i="63"/>
  <c r="GW34" i="63"/>
  <c r="EK36" i="63"/>
  <c r="AS35" i="63"/>
  <c r="AS45" i="63" s="1"/>
  <c r="EZ30" i="63"/>
  <c r="EZ42" i="63" s="1"/>
  <c r="BH35" i="63"/>
  <c r="CX42" i="63"/>
  <c r="BA38" i="63"/>
  <c r="DR32" i="63"/>
  <c r="GJ30" i="63"/>
  <c r="HM33" i="63"/>
  <c r="HM44" i="63" s="1"/>
  <c r="FA35" i="63"/>
  <c r="BI33" i="63"/>
  <c r="BI44" i="63" s="1"/>
  <c r="EJ35" i="63"/>
  <c r="GK38" i="63"/>
  <c r="GK46" i="63" s="1"/>
  <c r="FV38" i="63"/>
  <c r="FK30" i="63"/>
  <c r="CB29" i="63"/>
  <c r="CB42" i="63" s="1"/>
  <c r="HL36" i="63"/>
  <c r="FP34" i="63"/>
  <c r="EO35" i="63"/>
  <c r="EO45" i="63" s="1"/>
  <c r="FB33" i="63"/>
  <c r="FB44" i="63" s="1"/>
  <c r="BM31" i="63"/>
  <c r="DZ29" i="63"/>
  <c r="DZ42" i="63" s="1"/>
  <c r="HK30" i="63"/>
  <c r="HK42" i="63" s="1"/>
  <c r="GE37" i="63"/>
  <c r="EI32" i="63"/>
  <c r="DC38" i="63"/>
  <c r="BW30" i="63"/>
  <c r="AQ34" i="63"/>
  <c r="EG37" i="63"/>
  <c r="EG46" i="63" s="1"/>
  <c r="AO37" i="63"/>
  <c r="DO42" i="63"/>
  <c r="FT35" i="63"/>
  <c r="FT45" i="63" s="1"/>
  <c r="ER31" i="63"/>
  <c r="ER43" i="63" s="1"/>
  <c r="EP29" i="63"/>
  <c r="EP42" i="63" s="1"/>
  <c r="HJ35" i="63"/>
  <c r="GD30" i="63"/>
  <c r="EX36" i="63"/>
  <c r="DR35" i="63"/>
  <c r="CL34" i="63"/>
  <c r="AP37" i="63"/>
  <c r="J30" i="63"/>
  <c r="CP29" i="63"/>
  <c r="CP42" i="63" s="1"/>
  <c r="EW35" i="63"/>
  <c r="BQ32" i="63"/>
  <c r="AO33" i="63"/>
  <c r="AO44" i="63" s="1"/>
  <c r="DU36" i="63"/>
  <c r="HI31" i="63"/>
  <c r="HI43" i="63" s="1"/>
  <c r="BD30" i="63"/>
  <c r="BD42" i="63" s="1"/>
  <c r="HX34" i="63"/>
  <c r="GB35" i="63"/>
  <c r="EF37" i="63"/>
  <c r="EF46" i="63" s="1"/>
  <c r="CJ35" i="63"/>
  <c r="AN38" i="63"/>
  <c r="ED37" i="63"/>
  <c r="V31" i="63"/>
  <c r="V43" i="63" s="1"/>
  <c r="DB29" i="63"/>
  <c r="DB42" i="63" s="1"/>
  <c r="AG35" i="63"/>
  <c r="AG45" i="63" s="1"/>
  <c r="P36" i="63"/>
  <c r="HC29" i="63"/>
  <c r="HC42" i="63" s="1"/>
  <c r="HW38" i="63"/>
  <c r="GA35" i="63"/>
  <c r="GA45" i="63" s="1"/>
  <c r="EE34" i="63"/>
  <c r="CY34" i="63"/>
  <c r="BS38" i="63"/>
  <c r="W36" i="63"/>
  <c r="W45" i="63" s="1"/>
  <c r="FJ37" i="63"/>
  <c r="HE38" i="63"/>
  <c r="HE46" i="63" s="1"/>
  <c r="HR29" i="63"/>
  <c r="DY36" i="63"/>
  <c r="FX33" i="63"/>
  <c r="BH31" i="63"/>
  <c r="AN29" i="63"/>
  <c r="AN42" i="63" s="1"/>
  <c r="ET31" i="63"/>
  <c r="ET43" i="63" s="1"/>
  <c r="CH35" i="63"/>
  <c r="DM31" i="63"/>
  <c r="DM43" i="63" s="1"/>
  <c r="DK36" i="63"/>
  <c r="BP33" i="63"/>
  <c r="BP44" i="63" s="1"/>
  <c r="BU29" i="63"/>
  <c r="BU42" i="63" s="1"/>
  <c r="FY34" i="63"/>
  <c r="HC36" i="63"/>
  <c r="HC45" i="63" s="1"/>
  <c r="GJ36" i="63"/>
  <c r="AY35" i="63"/>
  <c r="AY45" i="63" s="1"/>
  <c r="DQ31" i="63"/>
  <c r="DQ43" i="63" s="1"/>
  <c r="GM35" i="63"/>
  <c r="GM45" i="63" s="1"/>
  <c r="FU38" i="63"/>
  <c r="CS31" i="63"/>
  <c r="CS43" i="63" s="1"/>
  <c r="BW31" i="63"/>
  <c r="BW43" i="63" s="1"/>
  <c r="DI34" i="63"/>
  <c r="GP37" i="63"/>
  <c r="GP46" i="63" s="1"/>
  <c r="Y32" i="63"/>
  <c r="HP29" i="63"/>
  <c r="HP42" i="63" s="1"/>
  <c r="HR37" i="63"/>
  <c r="FV37" i="63"/>
  <c r="DZ34" i="63"/>
  <c r="DZ44" i="63" s="1"/>
  <c r="CD38" i="63"/>
  <c r="CD46" i="63" s="1"/>
  <c r="AH32" i="63"/>
  <c r="DX34" i="63"/>
  <c r="GX31" i="63"/>
  <c r="GX43" i="63" s="1"/>
  <c r="CB34" i="63"/>
  <c r="BY29" i="63"/>
  <c r="DA31" i="63"/>
  <c r="DA43" i="63" s="1"/>
  <c r="GB34" i="63"/>
  <c r="GP36" i="63"/>
  <c r="EY29" i="63"/>
  <c r="EY42" i="63" s="1"/>
  <c r="HP36" i="63"/>
  <c r="HP45" i="63" s="1"/>
  <c r="AD34" i="63"/>
  <c r="HX22" i="53"/>
  <c r="HX25" i="53"/>
  <c r="HX18" i="53"/>
  <c r="HX21" i="53"/>
  <c r="HW18" i="53"/>
  <c r="HX24" i="53"/>
  <c r="HW21" i="53"/>
  <c r="HV18" i="53"/>
  <c r="HW24" i="53"/>
  <c r="HV21" i="53"/>
  <c r="HU18" i="53"/>
  <c r="HV24" i="53"/>
  <c r="HU21" i="53"/>
  <c r="HU24" i="53"/>
  <c r="HX17" i="53"/>
  <c r="HX20" i="53"/>
  <c r="HW17" i="53"/>
  <c r="HW20" i="53"/>
  <c r="HV17" i="53"/>
  <c r="HV20" i="53"/>
  <c r="HU17" i="53"/>
  <c r="GS70" i="17"/>
  <c r="W67" i="60"/>
  <c r="W68" i="60" s="1"/>
  <c r="W69" i="60" s="1"/>
  <c r="W70" i="60" s="1"/>
  <c r="W71" i="60" s="1"/>
  <c r="W72" i="60" s="1"/>
  <c r="W73" i="60" s="1"/>
  <c r="W74" i="60" s="1"/>
  <c r="W75" i="60" s="1"/>
  <c r="W76" i="60" s="1"/>
  <c r="W77" i="60" s="1"/>
  <c r="W78" i="60" s="1"/>
  <c r="J46" i="61"/>
  <c r="H18" i="61"/>
  <c r="H19" i="61"/>
  <c r="H20" i="61"/>
  <c r="H21" i="61"/>
  <c r="H22" i="61"/>
  <c r="H23" i="61"/>
  <c r="H24" i="61"/>
  <c r="H25" i="61"/>
  <c r="H26" i="61"/>
  <c r="H27" i="61"/>
  <c r="H28" i="61"/>
  <c r="H29" i="61"/>
  <c r="H30" i="61"/>
  <c r="H31" i="61"/>
  <c r="H32" i="61"/>
  <c r="H33" i="61"/>
  <c r="H34" i="61"/>
  <c r="H35" i="61"/>
  <c r="H36" i="61"/>
  <c r="H17" i="61"/>
  <c r="I17" i="61" s="1"/>
  <c r="G36" i="61"/>
  <c r="J39" i="61"/>
  <c r="C36" i="61"/>
  <c r="D36" i="61" s="1"/>
  <c r="D35" i="61"/>
  <c r="D34" i="61"/>
  <c r="D33" i="61"/>
  <c r="D32" i="61"/>
  <c r="D31" i="61"/>
  <c r="D30" i="61"/>
  <c r="D29" i="61"/>
  <c r="D28" i="61"/>
  <c r="D27" i="61"/>
  <c r="D26" i="61"/>
  <c r="D25" i="61"/>
  <c r="D24" i="61"/>
  <c r="D23" i="61"/>
  <c r="D22" i="61"/>
  <c r="D21" i="61"/>
  <c r="D20" i="61"/>
  <c r="D19" i="61"/>
  <c r="D18" i="61"/>
  <c r="D17" i="61"/>
  <c r="G14" i="61"/>
  <c r="H13" i="61" s="1"/>
  <c r="C14" i="61"/>
  <c r="D13" i="61"/>
  <c r="H12" i="61"/>
  <c r="D12" i="61"/>
  <c r="H11" i="61"/>
  <c r="D11" i="61"/>
  <c r="H10" i="61"/>
  <c r="D10" i="61"/>
  <c r="D9" i="61"/>
  <c r="BN129" i="55"/>
  <c r="AF43" i="63" l="1"/>
  <c r="BY42" i="63"/>
  <c r="CJ45" i="63"/>
  <c r="BH45" i="63"/>
  <c r="CY44" i="63"/>
  <c r="EL42" i="63"/>
  <c r="HR45" i="63"/>
  <c r="AQ45" i="63"/>
  <c r="CO44" i="63"/>
  <c r="AO42" i="63"/>
  <c r="K46" i="63"/>
  <c r="ES46" i="63"/>
  <c r="N43" i="63"/>
  <c r="BW45" i="63"/>
  <c r="CK44" i="63"/>
  <c r="HJ45" i="63"/>
  <c r="FG43" i="63"/>
  <c r="FY43" i="63"/>
  <c r="GS46" i="63"/>
  <c r="BD45" i="63"/>
  <c r="AW44" i="63"/>
  <c r="K43" i="63"/>
  <c r="GB43" i="63"/>
  <c r="GV45" i="63"/>
  <c r="HT45" i="63"/>
  <c r="Y44" i="63"/>
  <c r="FK45" i="63"/>
  <c r="FM46" i="63"/>
  <c r="HX44" i="63"/>
  <c r="P43" i="63"/>
  <c r="AU46" i="63"/>
  <c r="FM44" i="63"/>
  <c r="GP43" i="63"/>
  <c r="FF46" i="63"/>
  <c r="BC46" i="63"/>
  <c r="BT46" i="63"/>
  <c r="CQ45" i="63"/>
  <c r="GK42" i="63"/>
  <c r="BG45" i="63"/>
  <c r="HL46" i="63"/>
  <c r="CI43" i="63"/>
  <c r="EU46" i="63"/>
  <c r="BK42" i="63"/>
  <c r="GR43" i="63"/>
  <c r="BE46" i="63"/>
  <c r="EK45" i="63"/>
  <c r="DO44" i="63"/>
  <c r="BN45" i="63"/>
  <c r="CJ44" i="63"/>
  <c r="EA46" i="63"/>
  <c r="BC44" i="63"/>
  <c r="EL45" i="63"/>
  <c r="FV46" i="63"/>
  <c r="DK44" i="63"/>
  <c r="AR45" i="63"/>
  <c r="GL44" i="63"/>
  <c r="DJ44" i="63"/>
  <c r="DJ45" i="63"/>
  <c r="FK44" i="63"/>
  <c r="CX43" i="63"/>
  <c r="GM44" i="63"/>
  <c r="AR43" i="63"/>
  <c r="EI43" i="63"/>
  <c r="R42" i="63"/>
  <c r="CI42" i="63"/>
  <c r="GL43" i="63"/>
  <c r="U45" i="63"/>
  <c r="FI46" i="63"/>
  <c r="FN44" i="63"/>
  <c r="DE44" i="63"/>
  <c r="DK45" i="63"/>
  <c r="BF45" i="63"/>
  <c r="AX45" i="63"/>
  <c r="BB43" i="63"/>
  <c r="EN42" i="63"/>
  <c r="CC43" i="63"/>
  <c r="DV43" i="63"/>
  <c r="Y46" i="63"/>
  <c r="BE43" i="63"/>
  <c r="HX45" i="63"/>
  <c r="FM43" i="63"/>
  <c r="HN44" i="63"/>
  <c r="W42" i="63"/>
  <c r="EI44" i="63"/>
  <c r="CT44" i="63"/>
  <c r="EX45" i="63"/>
  <c r="FB46" i="63"/>
  <c r="GF42" i="63"/>
  <c r="BN42" i="63"/>
  <c r="DP43" i="63"/>
  <c r="EG44" i="63"/>
  <c r="DD45" i="63"/>
  <c r="DR43" i="63"/>
  <c r="GR45" i="63"/>
  <c r="P44" i="63"/>
  <c r="FR44" i="63"/>
  <c r="R43" i="63"/>
  <c r="Q43" i="63"/>
  <c r="CU45" i="63"/>
  <c r="L42" i="63"/>
  <c r="HB44" i="63"/>
  <c r="AL43" i="63"/>
  <c r="DC44" i="63"/>
  <c r="EV43" i="63"/>
  <c r="GD44" i="63"/>
  <c r="GL46" i="63"/>
  <c r="HW44" i="63"/>
  <c r="GW43" i="63"/>
  <c r="HU43" i="63"/>
  <c r="CS45" i="63"/>
  <c r="BG44" i="63"/>
  <c r="HU45" i="63"/>
  <c r="ES43" i="63"/>
  <c r="HG45" i="63"/>
  <c r="CA42" i="63"/>
  <c r="AA45" i="63"/>
  <c r="DY43" i="63"/>
  <c r="DW45" i="63"/>
  <c r="HB43" i="63"/>
  <c r="L45" i="63"/>
  <c r="AI42" i="63"/>
  <c r="EH44" i="63"/>
  <c r="AS44" i="63"/>
  <c r="HN46" i="63"/>
  <c r="FY46" i="63"/>
  <c r="GJ42" i="63"/>
  <c r="BD44" i="63"/>
  <c r="CX46" i="63"/>
  <c r="HH46" i="63"/>
  <c r="HA43" i="63"/>
  <c r="DU43" i="63"/>
  <c r="EO43" i="63"/>
  <c r="EK46" i="63"/>
  <c r="EX46" i="63"/>
  <c r="CN46" i="63"/>
  <c r="GV46" i="63"/>
  <c r="DC45" i="63"/>
  <c r="HW46" i="63"/>
  <c r="BO46" i="63"/>
  <c r="V46" i="63"/>
  <c r="BN46" i="63"/>
  <c r="U46" i="63"/>
  <c r="AN45" i="63"/>
  <c r="CI44" i="63"/>
  <c r="DQ45" i="63"/>
  <c r="EE45" i="63"/>
  <c r="EP43" i="63"/>
  <c r="FU42" i="63"/>
  <c r="FP44" i="63"/>
  <c r="GW46" i="63"/>
  <c r="AP44" i="63"/>
  <c r="HV44" i="63"/>
  <c r="GN42" i="63"/>
  <c r="EY45" i="63"/>
  <c r="GR42" i="63"/>
  <c r="AD46" i="63"/>
  <c r="AV43" i="63"/>
  <c r="FO42" i="63"/>
  <c r="AO46" i="63"/>
  <c r="CY46" i="63"/>
  <c r="FV45" i="63"/>
  <c r="DY45" i="63"/>
  <c r="CH44" i="63"/>
  <c r="HR44" i="63"/>
  <c r="BE45" i="63"/>
  <c r="CE45" i="63"/>
  <c r="HS45" i="63"/>
  <c r="HC43" i="63"/>
  <c r="BW42" i="63"/>
  <c r="CK46" i="63"/>
  <c r="CC46" i="63"/>
  <c r="Z44" i="63"/>
  <c r="HV43" i="63"/>
  <c r="BR44" i="63"/>
  <c r="DB44" i="63"/>
  <c r="EE43" i="63"/>
  <c r="GH42" i="63"/>
  <c r="CL43" i="63"/>
  <c r="DL44" i="63"/>
  <c r="HI45" i="63"/>
  <c r="AM46" i="63"/>
  <c r="DS43" i="63"/>
  <c r="BY46" i="63"/>
  <c r="FU43" i="63"/>
  <c r="CP46" i="63"/>
  <c r="EM45" i="63"/>
  <c r="AF46" i="63"/>
  <c r="HB42" i="63"/>
  <c r="EY44" i="63"/>
  <c r="FK46" i="63"/>
  <c r="GS45" i="63"/>
  <c r="AV45" i="63"/>
  <c r="K44" i="63"/>
  <c r="AI46" i="63"/>
  <c r="FE43" i="63"/>
  <c r="DQ46" i="63"/>
  <c r="BT45" i="63"/>
  <c r="FD42" i="63"/>
  <c r="DF42" i="63"/>
  <c r="AS46" i="63"/>
  <c r="CE44" i="63"/>
  <c r="GA46" i="63"/>
  <c r="CR42" i="63"/>
  <c r="BV46" i="63"/>
  <c r="EN45" i="63"/>
  <c r="HF45" i="63"/>
  <c r="CG43" i="63"/>
  <c r="AM44" i="63"/>
  <c r="BA42" i="63"/>
  <c r="GO45" i="63"/>
  <c r="EC43" i="63"/>
  <c r="EN44" i="63"/>
  <c r="DA45" i="63"/>
  <c r="BZ42" i="63"/>
  <c r="CS44" i="63"/>
  <c r="EM42" i="63"/>
  <c r="CP43" i="63"/>
  <c r="GF45" i="63"/>
  <c r="CU42" i="63"/>
  <c r="AH44" i="63"/>
  <c r="AT46" i="63"/>
  <c r="DS45" i="63"/>
  <c r="EG43" i="63"/>
  <c r="J43" i="63"/>
  <c r="BG46" i="63"/>
  <c r="N44" i="63"/>
  <c r="DV46" i="63"/>
  <c r="GL45" i="63"/>
  <c r="N46" i="63"/>
  <c r="FU46" i="63"/>
  <c r="BV45" i="63"/>
  <c r="CT43" i="63"/>
  <c r="BI45" i="63"/>
  <c r="DH45" i="63"/>
  <c r="GW44" i="63"/>
  <c r="CH45" i="63"/>
  <c r="HA44" i="63"/>
  <c r="DA42" i="63"/>
  <c r="FD44" i="63"/>
  <c r="CH43" i="63"/>
  <c r="FW42" i="63"/>
  <c r="FY45" i="63"/>
  <c r="HG42" i="63"/>
  <c r="HL44" i="63"/>
  <c r="CL45" i="63"/>
  <c r="BO45" i="63"/>
  <c r="HU42" i="63"/>
  <c r="CW45" i="63"/>
  <c r="DO43" i="63"/>
  <c r="AK44" i="63"/>
  <c r="HS44" i="63"/>
  <c r="Z46" i="63"/>
  <c r="R45" i="63"/>
  <c r="AV46" i="63"/>
  <c r="HF44" i="63"/>
  <c r="FL46" i="63"/>
  <c r="GT44" i="63"/>
  <c r="BU45" i="63"/>
  <c r="AI45" i="63"/>
  <c r="HH45" i="63"/>
  <c r="CR43" i="63"/>
  <c r="DZ46" i="63"/>
  <c r="M42" i="63"/>
  <c r="DF43" i="63"/>
  <c r="BH46" i="63"/>
  <c r="O44" i="63"/>
  <c r="GG46" i="63"/>
  <c r="FD45" i="63"/>
  <c r="GD45" i="63"/>
  <c r="GH46" i="63"/>
  <c r="GI42" i="63"/>
  <c r="BZ46" i="63"/>
  <c r="CW44" i="63"/>
  <c r="DT46" i="63"/>
  <c r="EL46" i="63"/>
  <c r="GJ43" i="63"/>
  <c r="AQ46" i="63"/>
  <c r="BX45" i="63"/>
  <c r="GG42" i="63"/>
  <c r="AR44" i="63"/>
  <c r="HR46" i="63"/>
  <c r="HF46" i="63"/>
  <c r="FA45" i="63"/>
  <c r="CN45" i="63"/>
  <c r="GF44" i="63"/>
  <c r="FW43" i="63"/>
  <c r="V44" i="63"/>
  <c r="AE46" i="63"/>
  <c r="AP46" i="63"/>
  <c r="GE46" i="63"/>
  <c r="EL43" i="63"/>
  <c r="DI46" i="63"/>
  <c r="BQ43" i="63"/>
  <c r="DO46" i="63"/>
  <c r="BZ45" i="63"/>
  <c r="BD46" i="63"/>
  <c r="DR44" i="63"/>
  <c r="FU45" i="63"/>
  <c r="FW44" i="63"/>
  <c r="EG45" i="63"/>
  <c r="GH43" i="63"/>
  <c r="CT45" i="63"/>
  <c r="CU46" i="63"/>
  <c r="AG44" i="63"/>
  <c r="EW44" i="63"/>
  <c r="DV45" i="63"/>
  <c r="FI43" i="63"/>
  <c r="DB46" i="63"/>
  <c r="DN44" i="63"/>
  <c r="BV44" i="63"/>
  <c r="DX43" i="63"/>
  <c r="DF45" i="63"/>
  <c r="GU43" i="63"/>
  <c r="HL43" i="63"/>
  <c r="CB46" i="63"/>
  <c r="CU44" i="63"/>
  <c r="AC46" i="63"/>
  <c r="FC46" i="63"/>
  <c r="DP46" i="63"/>
  <c r="EW45" i="63"/>
  <c r="BQ44" i="63"/>
  <c r="EU45" i="63"/>
  <c r="Y43" i="63"/>
  <c r="GQ46" i="63"/>
  <c r="DT44" i="63"/>
  <c r="CZ46" i="63"/>
  <c r="HA46" i="63"/>
  <c r="FE42" i="63"/>
  <c r="CD44" i="63"/>
  <c r="BA43" i="63"/>
  <c r="BI43" i="63"/>
  <c r="Z45" i="63"/>
  <c r="FE45" i="63"/>
  <c r="FP42" i="63"/>
  <c r="EL44" i="63"/>
  <c r="CQ42" i="63"/>
  <c r="EC42" i="63"/>
  <c r="V42" i="63"/>
  <c r="Q45" i="63"/>
  <c r="EE46" i="63"/>
  <c r="GA42" i="63"/>
  <c r="HM43" i="63"/>
  <c r="HI46" i="63"/>
  <c r="HL45" i="63"/>
  <c r="AE42" i="63"/>
  <c r="DK46" i="63"/>
  <c r="CV42" i="63"/>
  <c r="EC44" i="63"/>
  <c r="CC42" i="63"/>
  <c r="EJ45" i="63"/>
  <c r="CB43" i="63"/>
  <c r="ET46" i="63"/>
  <c r="BH43" i="63"/>
  <c r="FX44" i="63"/>
  <c r="ED46" i="63"/>
  <c r="DR45" i="63"/>
  <c r="GI44" i="63"/>
  <c r="GB44" i="63"/>
  <c r="CW46" i="63"/>
  <c r="FF42" i="63"/>
  <c r="HE45" i="63"/>
  <c r="EP46" i="63"/>
  <c r="GQ43" i="63"/>
  <c r="FT46" i="63"/>
  <c r="HD44" i="63"/>
  <c r="BF42" i="63"/>
  <c r="EC45" i="63"/>
  <c r="HB45" i="63"/>
  <c r="EP45" i="63"/>
  <c r="HU46" i="63"/>
  <c r="AZ43" i="63"/>
  <c r="CI46" i="63"/>
  <c r="GC44" i="63"/>
  <c r="HA45" i="63"/>
  <c r="HV46" i="63"/>
  <c r="HN45" i="63"/>
  <c r="FF45" i="63"/>
  <c r="EM44" i="63"/>
  <c r="AQ43" i="63"/>
  <c r="CT42" i="63"/>
  <c r="FP43" i="63"/>
  <c r="AA42" i="63"/>
  <c r="GG45" i="63"/>
  <c r="EO42" i="63"/>
  <c r="GB42" i="63"/>
  <c r="HN43" i="63"/>
  <c r="AA44" i="63"/>
  <c r="CX44" i="63"/>
  <c r="DS46" i="63"/>
  <c r="EJ46" i="63"/>
  <c r="AT45" i="63"/>
  <c r="BM43" i="63"/>
  <c r="HX46" i="63"/>
  <c r="ER46" i="63"/>
  <c r="GO43" i="63"/>
  <c r="BU46" i="63"/>
  <c r="BB44" i="63"/>
  <c r="FW46" i="63"/>
  <c r="AI44" i="63"/>
  <c r="DD46" i="63"/>
  <c r="FK42" i="63"/>
  <c r="DU45" i="63"/>
  <c r="EM46" i="63"/>
  <c r="FO44" i="63"/>
  <c r="DR46" i="63"/>
  <c r="Y42" i="63"/>
  <c r="HO43" i="63"/>
  <c r="CB45" i="63"/>
  <c r="DM46" i="63"/>
  <c r="DI42" i="63"/>
  <c r="GF43" i="63"/>
  <c r="AC42" i="63"/>
  <c r="CP45" i="63"/>
  <c r="AG43" i="63"/>
  <c r="GI46" i="63"/>
  <c r="EO46" i="63"/>
  <c r="DY46" i="63"/>
  <c r="GI45" i="63"/>
  <c r="FR43" i="63"/>
  <c r="BM44" i="63"/>
  <c r="HG44" i="63"/>
  <c r="CY45" i="63"/>
  <c r="DC46" i="63"/>
  <c r="HJ42" i="63"/>
  <c r="AL44" i="63"/>
  <c r="AD42" i="63"/>
  <c r="X44" i="63"/>
  <c r="FA46" i="63"/>
  <c r="GR44" i="63"/>
  <c r="GP44" i="63"/>
  <c r="AM45" i="63"/>
  <c r="CN42" i="63"/>
  <c r="DH44" i="63"/>
  <c r="HQ42" i="63"/>
  <c r="HG46" i="63"/>
  <c r="DE46" i="63"/>
  <c r="DF46" i="63"/>
  <c r="K42" i="63"/>
  <c r="FT43" i="63"/>
  <c r="DX44" i="63"/>
  <c r="GD46" i="63"/>
  <c r="Z42" i="63"/>
  <c r="BN44" i="63"/>
  <c r="FU44" i="63"/>
  <c r="ET45" i="63"/>
  <c r="AB46" i="63"/>
  <c r="FO43" i="63"/>
  <c r="CL44" i="63"/>
  <c r="AF42" i="63"/>
  <c r="AQ44" i="63"/>
  <c r="HM45" i="63"/>
  <c r="DV44" i="63"/>
  <c r="DL42" i="63"/>
  <c r="AI43" i="63"/>
  <c r="BS46" i="63"/>
  <c r="CE46" i="63"/>
  <c r="FJ46" i="63"/>
  <c r="GA44" i="63"/>
  <c r="FT44" i="63"/>
  <c r="AN46" i="63"/>
  <c r="EU44" i="63"/>
  <c r="CK43" i="63"/>
  <c r="FE46" i="63"/>
  <c r="CI45" i="63"/>
  <c r="HI42" i="63"/>
  <c r="BA46" i="63"/>
  <c r="GT46" i="63"/>
  <c r="AH43" i="63"/>
  <c r="Y45" i="63"/>
  <c r="FP45" i="63"/>
  <c r="FR45" i="63"/>
  <c r="AC43" i="63"/>
  <c r="GD42" i="63"/>
  <c r="O45" i="63"/>
  <c r="AD44" i="63"/>
  <c r="BH44" i="63"/>
  <c r="BJ46" i="63"/>
  <c r="FV44" i="63"/>
  <c r="FO46" i="63"/>
  <c r="GP42" i="63"/>
  <c r="M45" i="63"/>
  <c r="EV46" i="63"/>
  <c r="AB45" i="63"/>
  <c r="DW44" i="63"/>
  <c r="DM42" i="63"/>
  <c r="EU42" i="63"/>
  <c r="HR42" i="63"/>
  <c r="DN45" i="63"/>
  <c r="AW46" i="63"/>
  <c r="CL46" i="63"/>
  <c r="GB45" i="63"/>
  <c r="GP45" i="63"/>
  <c r="P45" i="63"/>
  <c r="CC44" i="63"/>
  <c r="HD42" i="63"/>
  <c r="CO46" i="63"/>
  <c r="GQ45" i="63"/>
  <c r="DO45" i="63"/>
  <c r="GO44" i="63"/>
  <c r="CW43" i="63"/>
  <c r="EW43" i="63"/>
  <c r="AX43" i="63"/>
  <c r="GO46" i="63"/>
  <c r="DI44" i="63"/>
  <c r="K45" i="63"/>
  <c r="J42" i="63"/>
  <c r="FY44" i="63"/>
  <c r="CM42" i="63"/>
  <c r="BO44" i="63"/>
  <c r="HE42" i="63"/>
  <c r="AN44" i="63"/>
  <c r="DK42" i="63"/>
  <c r="DF44" i="63"/>
  <c r="GV44" i="63"/>
  <c r="DV42" i="63"/>
  <c r="ES44" i="63"/>
  <c r="BK46" i="63"/>
  <c r="AL46" i="63"/>
  <c r="DT45" i="63"/>
  <c r="X46" i="63"/>
  <c r="FZ42" i="63"/>
  <c r="GB46" i="63"/>
  <c r="AU43" i="63"/>
  <c r="FP46" i="63"/>
  <c r="I20" i="61"/>
  <c r="H9" i="61"/>
  <c r="I30" i="61" s="1"/>
  <c r="E126" i="45"/>
  <c r="E89" i="45"/>
  <c r="I24" i="61" l="1"/>
  <c r="I36" i="61"/>
  <c r="I26" i="61"/>
  <c r="I28" i="61"/>
  <c r="I18" i="61"/>
  <c r="I33" i="61"/>
  <c r="I23" i="61"/>
  <c r="I22" i="61"/>
  <c r="I19" i="61"/>
  <c r="I34" i="61"/>
  <c r="I25" i="61"/>
  <c r="I35" i="61"/>
  <c r="I21" i="61"/>
  <c r="I29" i="61"/>
  <c r="I27" i="61"/>
  <c r="I32" i="61"/>
  <c r="I31" i="61"/>
  <c r="HT206" i="53"/>
  <c r="HT240" i="53" s="1"/>
  <c r="HQ252" i="53" s="1"/>
  <c r="I206" i="53"/>
  <c r="I240" i="53" s="1"/>
  <c r="J206" i="53"/>
  <c r="J240" i="53" s="1"/>
  <c r="K206" i="53"/>
  <c r="K240" i="53" s="1"/>
  <c r="L206" i="53"/>
  <c r="L240" i="53" s="1"/>
  <c r="M206" i="53"/>
  <c r="M240" i="53" s="1"/>
  <c r="N206" i="53"/>
  <c r="N240" i="53" s="1"/>
  <c r="O206" i="53"/>
  <c r="O240" i="53" s="1"/>
  <c r="P206" i="53"/>
  <c r="P240" i="53" s="1"/>
  <c r="Q206" i="53"/>
  <c r="Q240" i="53" s="1"/>
  <c r="R206" i="53"/>
  <c r="R240" i="53" s="1"/>
  <c r="S206" i="53"/>
  <c r="S240" i="53" s="1"/>
  <c r="T206" i="53"/>
  <c r="T240" i="53" s="1"/>
  <c r="U206" i="53"/>
  <c r="U240" i="53" s="1"/>
  <c r="V206" i="53"/>
  <c r="V240" i="53" s="1"/>
  <c r="W206" i="53"/>
  <c r="W240" i="53" s="1"/>
  <c r="X206" i="53"/>
  <c r="X240" i="53" s="1"/>
  <c r="Y206" i="53"/>
  <c r="Y240" i="53" s="1"/>
  <c r="Z206" i="53"/>
  <c r="Z240" i="53" s="1"/>
  <c r="AA206" i="53"/>
  <c r="AA240" i="53" s="1"/>
  <c r="AB206" i="53"/>
  <c r="AB240" i="53" s="1"/>
  <c r="AC206" i="53"/>
  <c r="AC240" i="53" s="1"/>
  <c r="AD206" i="53"/>
  <c r="AD240" i="53" s="1"/>
  <c r="AE206" i="53"/>
  <c r="AE240" i="53" s="1"/>
  <c r="AF206" i="53"/>
  <c r="AF240" i="53" s="1"/>
  <c r="AG206" i="53"/>
  <c r="AG240" i="53" s="1"/>
  <c r="AH206" i="53"/>
  <c r="AH240" i="53" s="1"/>
  <c r="AI206" i="53"/>
  <c r="AI240" i="53" s="1"/>
  <c r="AJ206" i="53"/>
  <c r="AJ240" i="53" s="1"/>
  <c r="AK206" i="53"/>
  <c r="AK240" i="53" s="1"/>
  <c r="AL206" i="53"/>
  <c r="AL240" i="53" s="1"/>
  <c r="AM206" i="53"/>
  <c r="AM240" i="53" s="1"/>
  <c r="AN206" i="53"/>
  <c r="AN240" i="53" s="1"/>
  <c r="AO206" i="53"/>
  <c r="AO240" i="53" s="1"/>
  <c r="AP206" i="53"/>
  <c r="AP240" i="53" s="1"/>
  <c r="AQ206" i="53"/>
  <c r="AQ240" i="53" s="1"/>
  <c r="AR206" i="53"/>
  <c r="AR240" i="53" s="1"/>
  <c r="AS206" i="53"/>
  <c r="AS240" i="53" s="1"/>
  <c r="AT206" i="53"/>
  <c r="AT240" i="53" s="1"/>
  <c r="AU206" i="53"/>
  <c r="AU240" i="53" s="1"/>
  <c r="AV206" i="53"/>
  <c r="AV240" i="53" s="1"/>
  <c r="AW206" i="53"/>
  <c r="AW240" i="53" s="1"/>
  <c r="AX206" i="53"/>
  <c r="AX240" i="53" s="1"/>
  <c r="AY206" i="53"/>
  <c r="AY240" i="53" s="1"/>
  <c r="AZ206" i="53"/>
  <c r="AZ240" i="53" s="1"/>
  <c r="BA206" i="53"/>
  <c r="BA240" i="53" s="1"/>
  <c r="BB206" i="53"/>
  <c r="BB240" i="53" s="1"/>
  <c r="BC206" i="53"/>
  <c r="BC240" i="53" s="1"/>
  <c r="BD206" i="53"/>
  <c r="BD240" i="53" s="1"/>
  <c r="BE206" i="53"/>
  <c r="BE240" i="53" s="1"/>
  <c r="BF206" i="53"/>
  <c r="BF240" i="53" s="1"/>
  <c r="BG206" i="53"/>
  <c r="BG240" i="53" s="1"/>
  <c r="BH206" i="53"/>
  <c r="BH240" i="53" s="1"/>
  <c r="BI206" i="53"/>
  <c r="BI240" i="53" s="1"/>
  <c r="BJ206" i="53"/>
  <c r="BJ240" i="53" s="1"/>
  <c r="BK206" i="53"/>
  <c r="BK240" i="53" s="1"/>
  <c r="BL206" i="53"/>
  <c r="BL240" i="53" s="1"/>
  <c r="BM206" i="53"/>
  <c r="BM240" i="53" s="1"/>
  <c r="BN206" i="53"/>
  <c r="BN240" i="53" s="1"/>
  <c r="BO206" i="53"/>
  <c r="BO240" i="53" s="1"/>
  <c r="BP206" i="53"/>
  <c r="BP240" i="53" s="1"/>
  <c r="BQ206" i="53"/>
  <c r="BQ240" i="53" s="1"/>
  <c r="BR206" i="53"/>
  <c r="BR240" i="53" s="1"/>
  <c r="BS206" i="53"/>
  <c r="BS240" i="53" s="1"/>
  <c r="BT206" i="53"/>
  <c r="BT240" i="53" s="1"/>
  <c r="BU206" i="53"/>
  <c r="BU240" i="53" s="1"/>
  <c r="BV206" i="53"/>
  <c r="BV240" i="53" s="1"/>
  <c r="BW206" i="53"/>
  <c r="BW240" i="53" s="1"/>
  <c r="BX206" i="53"/>
  <c r="BX240" i="53" s="1"/>
  <c r="BY206" i="53"/>
  <c r="BY240" i="53" s="1"/>
  <c r="BZ206" i="53"/>
  <c r="BZ240" i="53" s="1"/>
  <c r="CA206" i="53"/>
  <c r="CA240" i="53" s="1"/>
  <c r="CB206" i="53"/>
  <c r="CB240" i="53" s="1"/>
  <c r="CC206" i="53"/>
  <c r="CC240" i="53" s="1"/>
  <c r="CD206" i="53"/>
  <c r="CD240" i="53" s="1"/>
  <c r="CE206" i="53"/>
  <c r="CE240" i="53" s="1"/>
  <c r="CF206" i="53"/>
  <c r="CF240" i="53" s="1"/>
  <c r="CG206" i="53"/>
  <c r="CG240" i="53" s="1"/>
  <c r="CH206" i="53"/>
  <c r="CH240" i="53" s="1"/>
  <c r="CI206" i="53"/>
  <c r="CI240" i="53" s="1"/>
  <c r="CJ206" i="53"/>
  <c r="CJ240" i="53" s="1"/>
  <c r="CK206" i="53"/>
  <c r="CK240" i="53" s="1"/>
  <c r="CL206" i="53"/>
  <c r="CL240" i="53" s="1"/>
  <c r="CM206" i="53"/>
  <c r="CM240" i="53" s="1"/>
  <c r="CN206" i="53"/>
  <c r="CN240" i="53" s="1"/>
  <c r="CO206" i="53"/>
  <c r="CO240" i="53" s="1"/>
  <c r="CP206" i="53"/>
  <c r="CP240" i="53" s="1"/>
  <c r="CQ206" i="53"/>
  <c r="CQ240" i="53" s="1"/>
  <c r="CR206" i="53"/>
  <c r="CR240" i="53" s="1"/>
  <c r="CS206" i="53"/>
  <c r="CS240" i="53" s="1"/>
  <c r="CT206" i="53"/>
  <c r="CT240" i="53" s="1"/>
  <c r="CU206" i="53"/>
  <c r="CU240" i="53" s="1"/>
  <c r="CV206" i="53"/>
  <c r="CV240" i="53" s="1"/>
  <c r="CW206" i="53"/>
  <c r="CW240" i="53" s="1"/>
  <c r="CX206" i="53"/>
  <c r="CX240" i="53" s="1"/>
  <c r="CY206" i="53"/>
  <c r="CY240" i="53" s="1"/>
  <c r="CZ206" i="53"/>
  <c r="CZ240" i="53" s="1"/>
  <c r="DA206" i="53"/>
  <c r="DA240" i="53" s="1"/>
  <c r="DB206" i="53"/>
  <c r="DB240" i="53" s="1"/>
  <c r="DC206" i="53"/>
  <c r="DC240" i="53" s="1"/>
  <c r="DD206" i="53"/>
  <c r="DD240" i="53" s="1"/>
  <c r="DE206" i="53"/>
  <c r="DE240" i="53" s="1"/>
  <c r="DF206" i="53"/>
  <c r="DF240" i="53" s="1"/>
  <c r="DG206" i="53"/>
  <c r="DG240" i="53" s="1"/>
  <c r="DH206" i="53"/>
  <c r="DH240" i="53" s="1"/>
  <c r="DI206" i="53"/>
  <c r="DI240" i="53" s="1"/>
  <c r="DJ206" i="53"/>
  <c r="DJ240" i="53" s="1"/>
  <c r="DK206" i="53"/>
  <c r="DK240" i="53" s="1"/>
  <c r="DL206" i="53"/>
  <c r="DL240" i="53" s="1"/>
  <c r="DM206" i="53"/>
  <c r="DM240" i="53" s="1"/>
  <c r="DN206" i="53"/>
  <c r="DN240" i="53" s="1"/>
  <c r="DO206" i="53"/>
  <c r="DO240" i="53" s="1"/>
  <c r="DP206" i="53"/>
  <c r="DP240" i="53" s="1"/>
  <c r="DQ206" i="53"/>
  <c r="DQ240" i="53" s="1"/>
  <c r="DR206" i="53"/>
  <c r="DR240" i="53" s="1"/>
  <c r="DS206" i="53"/>
  <c r="DS240" i="53" s="1"/>
  <c r="DT206" i="53"/>
  <c r="DT240" i="53" s="1"/>
  <c r="DU206" i="53"/>
  <c r="DU240" i="53" s="1"/>
  <c r="DV206" i="53"/>
  <c r="DV240" i="53" s="1"/>
  <c r="DW206" i="53"/>
  <c r="DW240" i="53" s="1"/>
  <c r="DX206" i="53"/>
  <c r="DX240" i="53" s="1"/>
  <c r="DY206" i="53"/>
  <c r="DY240" i="53" s="1"/>
  <c r="DZ206" i="53"/>
  <c r="DZ240" i="53" s="1"/>
  <c r="EA206" i="53"/>
  <c r="EA240" i="53" s="1"/>
  <c r="EB206" i="53"/>
  <c r="EB240" i="53" s="1"/>
  <c r="EC206" i="53"/>
  <c r="EC240" i="53" s="1"/>
  <c r="ED206" i="53"/>
  <c r="ED240" i="53" s="1"/>
  <c r="EE206" i="53"/>
  <c r="EE240" i="53" s="1"/>
  <c r="EF206" i="53"/>
  <c r="EF240" i="53" s="1"/>
  <c r="EG206" i="53"/>
  <c r="EG240" i="53" s="1"/>
  <c r="EH206" i="53"/>
  <c r="EH240" i="53" s="1"/>
  <c r="EI206" i="53"/>
  <c r="EI240" i="53" s="1"/>
  <c r="EJ206" i="53"/>
  <c r="EJ240" i="53" s="1"/>
  <c r="EK206" i="53"/>
  <c r="EK240" i="53" s="1"/>
  <c r="EL206" i="53"/>
  <c r="EL240" i="53" s="1"/>
  <c r="EM206" i="53"/>
  <c r="EM240" i="53" s="1"/>
  <c r="EN206" i="53"/>
  <c r="EN240" i="53" s="1"/>
  <c r="EO206" i="53"/>
  <c r="EO240" i="53" s="1"/>
  <c r="EP206" i="53"/>
  <c r="EP240" i="53" s="1"/>
  <c r="EQ206" i="53"/>
  <c r="EQ240" i="53" s="1"/>
  <c r="ER206" i="53"/>
  <c r="ER240" i="53" s="1"/>
  <c r="ES206" i="53"/>
  <c r="ES240" i="53" s="1"/>
  <c r="ET206" i="53"/>
  <c r="ET240" i="53" s="1"/>
  <c r="EU206" i="53"/>
  <c r="EU240" i="53" s="1"/>
  <c r="EV206" i="53"/>
  <c r="EV240" i="53" s="1"/>
  <c r="EW206" i="53"/>
  <c r="EW240" i="53" s="1"/>
  <c r="EX206" i="53"/>
  <c r="EX240" i="53" s="1"/>
  <c r="EY206" i="53"/>
  <c r="EY240" i="53" s="1"/>
  <c r="EZ206" i="53"/>
  <c r="EZ240" i="53" s="1"/>
  <c r="FA206" i="53"/>
  <c r="FA240" i="53" s="1"/>
  <c r="FB206" i="53"/>
  <c r="FB240" i="53" s="1"/>
  <c r="FC206" i="53"/>
  <c r="FC240" i="53" s="1"/>
  <c r="FD206" i="53"/>
  <c r="FD240" i="53" s="1"/>
  <c r="FE206" i="53"/>
  <c r="FE240" i="53" s="1"/>
  <c r="FF206" i="53"/>
  <c r="FF240" i="53" s="1"/>
  <c r="FG206" i="53"/>
  <c r="FG240" i="53" s="1"/>
  <c r="FH206" i="53"/>
  <c r="FH240" i="53" s="1"/>
  <c r="FI206" i="53"/>
  <c r="FI240" i="53" s="1"/>
  <c r="FJ206" i="53"/>
  <c r="FJ240" i="53" s="1"/>
  <c r="FK206" i="53"/>
  <c r="FK240" i="53" s="1"/>
  <c r="FL206" i="53"/>
  <c r="FL240" i="53" s="1"/>
  <c r="FM206" i="53"/>
  <c r="FM240" i="53" s="1"/>
  <c r="FN206" i="53"/>
  <c r="FN240" i="53" s="1"/>
  <c r="FO206" i="53"/>
  <c r="FO240" i="53" s="1"/>
  <c r="FP206" i="53"/>
  <c r="FP240" i="53" s="1"/>
  <c r="FQ206" i="53"/>
  <c r="FQ240" i="53" s="1"/>
  <c r="FR206" i="53"/>
  <c r="FR240" i="53" s="1"/>
  <c r="FS206" i="53"/>
  <c r="FS240" i="53" s="1"/>
  <c r="FT206" i="53"/>
  <c r="FT240" i="53" s="1"/>
  <c r="FU206" i="53"/>
  <c r="FU240" i="53" s="1"/>
  <c r="FV206" i="53"/>
  <c r="FV240" i="53" s="1"/>
  <c r="FW206" i="53"/>
  <c r="FW240" i="53" s="1"/>
  <c r="HJ252" i="53" s="1"/>
  <c r="FX206" i="53"/>
  <c r="FX240" i="53" s="1"/>
  <c r="FY206" i="53"/>
  <c r="FY240" i="53" s="1"/>
  <c r="FZ206" i="53"/>
  <c r="FZ240" i="53" s="1"/>
  <c r="GA206" i="53"/>
  <c r="GA240" i="53" s="1"/>
  <c r="GB206" i="53"/>
  <c r="GB240" i="53" s="1"/>
  <c r="GC206" i="53"/>
  <c r="GC240" i="53" s="1"/>
  <c r="GD206" i="53"/>
  <c r="GD240" i="53" s="1"/>
  <c r="HK252" i="53" s="1"/>
  <c r="GE206" i="53"/>
  <c r="GE240" i="53" s="1"/>
  <c r="GF206" i="53"/>
  <c r="GF240" i="53" s="1"/>
  <c r="GG206" i="53"/>
  <c r="GG240" i="53" s="1"/>
  <c r="GH206" i="53"/>
  <c r="GH240" i="53" s="1"/>
  <c r="GI206" i="53"/>
  <c r="GI240" i="53" s="1"/>
  <c r="GJ206" i="53"/>
  <c r="GJ240" i="53" s="1"/>
  <c r="GK206" i="53"/>
  <c r="GK240" i="53" s="1"/>
  <c r="HL252" i="53" s="1"/>
  <c r="GL206" i="53"/>
  <c r="GL240" i="53" s="1"/>
  <c r="GM206" i="53"/>
  <c r="GM240" i="53" s="1"/>
  <c r="GN206" i="53"/>
  <c r="GN240" i="53" s="1"/>
  <c r="GO206" i="53"/>
  <c r="GO240" i="53" s="1"/>
  <c r="GP206" i="53"/>
  <c r="GP240" i="53" s="1"/>
  <c r="GQ206" i="53"/>
  <c r="GQ240" i="53" s="1"/>
  <c r="GR206" i="53"/>
  <c r="GR240" i="53" s="1"/>
  <c r="HM252" i="53" s="1"/>
  <c r="GS206" i="53"/>
  <c r="GS240" i="53" s="1"/>
  <c r="GT206" i="53"/>
  <c r="GT240" i="53" s="1"/>
  <c r="GU206" i="53"/>
  <c r="GU240" i="53" s="1"/>
  <c r="GV206" i="53"/>
  <c r="GV240" i="53" s="1"/>
  <c r="GW206" i="53"/>
  <c r="GW240" i="53" s="1"/>
  <c r="GX206" i="53"/>
  <c r="GX240" i="53" s="1"/>
  <c r="GY206" i="53"/>
  <c r="GY240" i="53" s="1"/>
  <c r="HN252" i="53" s="1"/>
  <c r="GZ206" i="53"/>
  <c r="GZ240" i="53" s="1"/>
  <c r="HA206" i="53"/>
  <c r="HA240" i="53" s="1"/>
  <c r="HB206" i="53"/>
  <c r="HB240" i="53" s="1"/>
  <c r="HC206" i="53"/>
  <c r="HC240" i="53" s="1"/>
  <c r="HD206" i="53"/>
  <c r="HD240" i="53" s="1"/>
  <c r="HE206" i="53"/>
  <c r="HE240" i="53" s="1"/>
  <c r="HF206" i="53"/>
  <c r="HF240" i="53" s="1"/>
  <c r="HO252" i="53" s="1"/>
  <c r="HG206" i="53"/>
  <c r="HG240" i="53" s="1"/>
  <c r="HH206" i="53"/>
  <c r="HH240" i="53" s="1"/>
  <c r="HI206" i="53"/>
  <c r="HI240" i="53" s="1"/>
  <c r="HJ206" i="53"/>
  <c r="HJ240" i="53" s="1"/>
  <c r="HK206" i="53"/>
  <c r="HK240" i="53" s="1"/>
  <c r="HL206" i="53"/>
  <c r="HL240" i="53" s="1"/>
  <c r="HM206" i="53"/>
  <c r="HM240" i="53" s="1"/>
  <c r="HP252" i="53" s="1"/>
  <c r="HN206" i="53"/>
  <c r="HN240" i="53" s="1"/>
  <c r="HO206" i="53"/>
  <c r="HO240" i="53" s="1"/>
  <c r="HP206" i="53"/>
  <c r="HP240" i="53" s="1"/>
  <c r="HQ206" i="53"/>
  <c r="HQ240" i="53" s="1"/>
  <c r="HR206" i="53"/>
  <c r="HR240" i="53" s="1"/>
  <c r="HS206" i="53"/>
  <c r="HS240" i="53" s="1"/>
  <c r="HU206" i="53"/>
  <c r="HU240" i="53" s="1"/>
  <c r="HV206" i="53"/>
  <c r="HV240" i="53" s="1"/>
  <c r="HW206" i="53"/>
  <c r="HX206" i="53"/>
  <c r="HY206" i="53"/>
  <c r="HY240" i="53" s="1"/>
  <c r="HZ206" i="53"/>
  <c r="HZ240" i="53" s="1"/>
  <c r="I207" i="53"/>
  <c r="I241" i="53" s="1"/>
  <c r="J207" i="53"/>
  <c r="J241" i="53" s="1"/>
  <c r="K207" i="53"/>
  <c r="K241" i="53" s="1"/>
  <c r="L207" i="53"/>
  <c r="L241" i="53" s="1"/>
  <c r="M207" i="53"/>
  <c r="M241" i="53" s="1"/>
  <c r="N207" i="53"/>
  <c r="N241" i="53" s="1"/>
  <c r="O207" i="53"/>
  <c r="O241" i="53" s="1"/>
  <c r="P207" i="53"/>
  <c r="P241" i="53" s="1"/>
  <c r="Q207" i="53"/>
  <c r="Q241" i="53" s="1"/>
  <c r="R207" i="53"/>
  <c r="R241" i="53" s="1"/>
  <c r="S207" i="53"/>
  <c r="S241" i="53" s="1"/>
  <c r="T207" i="53"/>
  <c r="T241" i="53" s="1"/>
  <c r="U207" i="53"/>
  <c r="U241" i="53" s="1"/>
  <c r="V207" i="53"/>
  <c r="V241" i="53" s="1"/>
  <c r="W207" i="53"/>
  <c r="W241" i="53" s="1"/>
  <c r="X207" i="53"/>
  <c r="X241" i="53" s="1"/>
  <c r="Y207" i="53"/>
  <c r="Y241" i="53" s="1"/>
  <c r="Z207" i="53"/>
  <c r="Z241" i="53" s="1"/>
  <c r="AA207" i="53"/>
  <c r="AA241" i="53" s="1"/>
  <c r="AB207" i="53"/>
  <c r="AB241" i="53" s="1"/>
  <c r="AC207" i="53"/>
  <c r="AC241" i="53" s="1"/>
  <c r="AD207" i="53"/>
  <c r="AD241" i="53" s="1"/>
  <c r="AE207" i="53"/>
  <c r="AE241" i="53" s="1"/>
  <c r="AF207" i="53"/>
  <c r="AF241" i="53" s="1"/>
  <c r="AG207" i="53"/>
  <c r="AG241" i="53" s="1"/>
  <c r="AH207" i="53"/>
  <c r="AH241" i="53" s="1"/>
  <c r="AI207" i="53"/>
  <c r="AI241" i="53" s="1"/>
  <c r="AJ207" i="53"/>
  <c r="AJ241" i="53" s="1"/>
  <c r="AK207" i="53"/>
  <c r="AK241" i="53" s="1"/>
  <c r="AL207" i="53"/>
  <c r="AL241" i="53" s="1"/>
  <c r="AM207" i="53"/>
  <c r="AM241" i="53" s="1"/>
  <c r="AN207" i="53"/>
  <c r="AN241" i="53" s="1"/>
  <c r="AO207" i="53"/>
  <c r="AO241" i="53" s="1"/>
  <c r="AP207" i="53"/>
  <c r="AP241" i="53" s="1"/>
  <c r="AQ207" i="53"/>
  <c r="AQ241" i="53" s="1"/>
  <c r="AR207" i="53"/>
  <c r="AR241" i="53" s="1"/>
  <c r="AS207" i="53"/>
  <c r="AS241" i="53" s="1"/>
  <c r="AT207" i="53"/>
  <c r="AT241" i="53" s="1"/>
  <c r="AU207" i="53"/>
  <c r="AU241" i="53" s="1"/>
  <c r="AV207" i="53"/>
  <c r="AV241" i="53" s="1"/>
  <c r="AW207" i="53"/>
  <c r="AW241" i="53" s="1"/>
  <c r="AX207" i="53"/>
  <c r="AX241" i="53" s="1"/>
  <c r="AY207" i="53"/>
  <c r="AY241" i="53" s="1"/>
  <c r="AZ207" i="53"/>
  <c r="AZ241" i="53" s="1"/>
  <c r="BA207" i="53"/>
  <c r="BA241" i="53" s="1"/>
  <c r="BB207" i="53"/>
  <c r="BB241" i="53" s="1"/>
  <c r="BC207" i="53"/>
  <c r="BC241" i="53" s="1"/>
  <c r="BD207" i="53"/>
  <c r="BD241" i="53" s="1"/>
  <c r="BE207" i="53"/>
  <c r="BE241" i="53" s="1"/>
  <c r="BF207" i="53"/>
  <c r="BF241" i="53" s="1"/>
  <c r="BG207" i="53"/>
  <c r="BG241" i="53" s="1"/>
  <c r="BH207" i="53"/>
  <c r="BH241" i="53" s="1"/>
  <c r="BI207" i="53"/>
  <c r="BI241" i="53" s="1"/>
  <c r="BJ207" i="53"/>
  <c r="BJ241" i="53" s="1"/>
  <c r="BK207" i="53"/>
  <c r="BK241" i="53" s="1"/>
  <c r="BL207" i="53"/>
  <c r="BL241" i="53" s="1"/>
  <c r="BM207" i="53"/>
  <c r="BM241" i="53" s="1"/>
  <c r="BN207" i="53"/>
  <c r="BN241" i="53" s="1"/>
  <c r="BO207" i="53"/>
  <c r="BO241" i="53" s="1"/>
  <c r="BP207" i="53"/>
  <c r="BP241" i="53" s="1"/>
  <c r="BQ207" i="53"/>
  <c r="BQ241" i="53" s="1"/>
  <c r="BR207" i="53"/>
  <c r="BR241" i="53" s="1"/>
  <c r="BS207" i="53"/>
  <c r="BS241" i="53" s="1"/>
  <c r="BT207" i="53"/>
  <c r="BT241" i="53" s="1"/>
  <c r="BU207" i="53"/>
  <c r="BU241" i="53" s="1"/>
  <c r="BV207" i="53"/>
  <c r="BV241" i="53" s="1"/>
  <c r="BW207" i="53"/>
  <c r="BW241" i="53" s="1"/>
  <c r="BX207" i="53"/>
  <c r="BX241" i="53" s="1"/>
  <c r="BY207" i="53"/>
  <c r="BY241" i="53" s="1"/>
  <c r="BZ207" i="53"/>
  <c r="BZ241" i="53" s="1"/>
  <c r="CA207" i="53"/>
  <c r="CA241" i="53" s="1"/>
  <c r="CB207" i="53"/>
  <c r="CB241" i="53" s="1"/>
  <c r="CC207" i="53"/>
  <c r="CC241" i="53" s="1"/>
  <c r="CD207" i="53"/>
  <c r="CD241" i="53" s="1"/>
  <c r="CE207" i="53"/>
  <c r="CE241" i="53" s="1"/>
  <c r="CF207" i="53"/>
  <c r="CF241" i="53" s="1"/>
  <c r="CG207" i="53"/>
  <c r="CG241" i="53" s="1"/>
  <c r="CH207" i="53"/>
  <c r="CH241" i="53" s="1"/>
  <c r="CI207" i="53"/>
  <c r="CI241" i="53" s="1"/>
  <c r="CJ207" i="53"/>
  <c r="CJ241" i="53" s="1"/>
  <c r="CK207" i="53"/>
  <c r="CK241" i="53" s="1"/>
  <c r="CL207" i="53"/>
  <c r="CL241" i="53" s="1"/>
  <c r="CM207" i="53"/>
  <c r="CM241" i="53" s="1"/>
  <c r="CN207" i="53"/>
  <c r="CN241" i="53" s="1"/>
  <c r="CO207" i="53"/>
  <c r="CO241" i="53" s="1"/>
  <c r="CP207" i="53"/>
  <c r="CP241" i="53" s="1"/>
  <c r="CQ207" i="53"/>
  <c r="CQ241" i="53" s="1"/>
  <c r="CR207" i="53"/>
  <c r="CR241" i="53" s="1"/>
  <c r="CS207" i="53"/>
  <c r="CS241" i="53" s="1"/>
  <c r="CT207" i="53"/>
  <c r="CT241" i="53" s="1"/>
  <c r="CU207" i="53"/>
  <c r="CU241" i="53" s="1"/>
  <c r="CV207" i="53"/>
  <c r="CV241" i="53" s="1"/>
  <c r="CW207" i="53"/>
  <c r="CW241" i="53" s="1"/>
  <c r="CX207" i="53"/>
  <c r="CX241" i="53" s="1"/>
  <c r="CY207" i="53"/>
  <c r="CY241" i="53" s="1"/>
  <c r="CZ207" i="53"/>
  <c r="CZ241" i="53" s="1"/>
  <c r="DA207" i="53"/>
  <c r="DA241" i="53" s="1"/>
  <c r="DB207" i="53"/>
  <c r="DB241" i="53" s="1"/>
  <c r="DC207" i="53"/>
  <c r="DC241" i="53" s="1"/>
  <c r="DD207" i="53"/>
  <c r="DD241" i="53" s="1"/>
  <c r="DE207" i="53"/>
  <c r="DE241" i="53" s="1"/>
  <c r="DF207" i="53"/>
  <c r="DF241" i="53" s="1"/>
  <c r="DG207" i="53"/>
  <c r="DG241" i="53" s="1"/>
  <c r="DH207" i="53"/>
  <c r="DH241" i="53" s="1"/>
  <c r="DI207" i="53"/>
  <c r="DI241" i="53" s="1"/>
  <c r="DJ207" i="53"/>
  <c r="DJ241" i="53" s="1"/>
  <c r="DK207" i="53"/>
  <c r="DK241" i="53" s="1"/>
  <c r="DL207" i="53"/>
  <c r="DL241" i="53" s="1"/>
  <c r="DM207" i="53"/>
  <c r="DM241" i="53" s="1"/>
  <c r="DN207" i="53"/>
  <c r="DN241" i="53" s="1"/>
  <c r="DO207" i="53"/>
  <c r="DO241" i="53" s="1"/>
  <c r="DP207" i="53"/>
  <c r="DP241" i="53" s="1"/>
  <c r="DQ207" i="53"/>
  <c r="DQ241" i="53" s="1"/>
  <c r="DR207" i="53"/>
  <c r="DR241" i="53" s="1"/>
  <c r="DS207" i="53"/>
  <c r="DS241" i="53" s="1"/>
  <c r="DT207" i="53"/>
  <c r="DT241" i="53" s="1"/>
  <c r="DU207" i="53"/>
  <c r="DU241" i="53" s="1"/>
  <c r="DV207" i="53"/>
  <c r="DV241" i="53" s="1"/>
  <c r="DW207" i="53"/>
  <c r="DW241" i="53" s="1"/>
  <c r="DX207" i="53"/>
  <c r="DX241" i="53" s="1"/>
  <c r="DY207" i="53"/>
  <c r="DY241" i="53" s="1"/>
  <c r="DZ207" i="53"/>
  <c r="DZ241" i="53" s="1"/>
  <c r="EA207" i="53"/>
  <c r="EA241" i="53" s="1"/>
  <c r="EB207" i="53"/>
  <c r="EB241" i="53" s="1"/>
  <c r="EC207" i="53"/>
  <c r="EC241" i="53" s="1"/>
  <c r="ED207" i="53"/>
  <c r="ED241" i="53" s="1"/>
  <c r="EE207" i="53"/>
  <c r="EE241" i="53" s="1"/>
  <c r="EF207" i="53"/>
  <c r="EF241" i="53" s="1"/>
  <c r="EG207" i="53"/>
  <c r="EG241" i="53" s="1"/>
  <c r="EH207" i="53"/>
  <c r="EH241" i="53" s="1"/>
  <c r="EI207" i="53"/>
  <c r="EI241" i="53" s="1"/>
  <c r="EJ207" i="53"/>
  <c r="EJ241" i="53" s="1"/>
  <c r="EK207" i="53"/>
  <c r="EK241" i="53" s="1"/>
  <c r="EL207" i="53"/>
  <c r="EL241" i="53" s="1"/>
  <c r="EM207" i="53"/>
  <c r="EM241" i="53" s="1"/>
  <c r="EN207" i="53"/>
  <c r="EN241" i="53" s="1"/>
  <c r="EO207" i="53"/>
  <c r="EO241" i="53" s="1"/>
  <c r="EP207" i="53"/>
  <c r="EP241" i="53" s="1"/>
  <c r="EQ207" i="53"/>
  <c r="EQ241" i="53" s="1"/>
  <c r="ER207" i="53"/>
  <c r="ER241" i="53" s="1"/>
  <c r="ES207" i="53"/>
  <c r="ES241" i="53" s="1"/>
  <c r="ET207" i="53"/>
  <c r="ET241" i="53" s="1"/>
  <c r="EU207" i="53"/>
  <c r="EU241" i="53" s="1"/>
  <c r="EV207" i="53"/>
  <c r="EV241" i="53" s="1"/>
  <c r="EW207" i="53"/>
  <c r="EW241" i="53" s="1"/>
  <c r="EX207" i="53"/>
  <c r="EX241" i="53" s="1"/>
  <c r="EY207" i="53"/>
  <c r="EY241" i="53" s="1"/>
  <c r="EZ207" i="53"/>
  <c r="EZ241" i="53" s="1"/>
  <c r="FA207" i="53"/>
  <c r="FA241" i="53" s="1"/>
  <c r="FB207" i="53"/>
  <c r="FB241" i="53" s="1"/>
  <c r="FC207" i="53"/>
  <c r="FC241" i="53" s="1"/>
  <c r="FD207" i="53"/>
  <c r="FD241" i="53" s="1"/>
  <c r="FE207" i="53"/>
  <c r="FE241" i="53" s="1"/>
  <c r="FF207" i="53"/>
  <c r="FF241" i="53" s="1"/>
  <c r="FG207" i="53"/>
  <c r="FG241" i="53" s="1"/>
  <c r="FH207" i="53"/>
  <c r="FH241" i="53" s="1"/>
  <c r="FI207" i="53"/>
  <c r="FI241" i="53" s="1"/>
  <c r="FJ207" i="53"/>
  <c r="FJ241" i="53" s="1"/>
  <c r="FK207" i="53"/>
  <c r="FK241" i="53" s="1"/>
  <c r="FL207" i="53"/>
  <c r="FL241" i="53" s="1"/>
  <c r="FM207" i="53"/>
  <c r="FM241" i="53" s="1"/>
  <c r="FN207" i="53"/>
  <c r="FN241" i="53" s="1"/>
  <c r="FO207" i="53"/>
  <c r="FO241" i="53" s="1"/>
  <c r="FP207" i="53"/>
  <c r="FP241" i="53" s="1"/>
  <c r="FQ207" i="53"/>
  <c r="FQ241" i="53" s="1"/>
  <c r="FR207" i="53"/>
  <c r="FR241" i="53" s="1"/>
  <c r="FS207" i="53"/>
  <c r="FS241" i="53" s="1"/>
  <c r="FT207" i="53"/>
  <c r="FT241" i="53" s="1"/>
  <c r="FU207" i="53"/>
  <c r="FU241" i="53" s="1"/>
  <c r="FV207" i="53"/>
  <c r="FV241" i="53" s="1"/>
  <c r="FW207" i="53"/>
  <c r="FW241" i="53" s="1"/>
  <c r="HJ253" i="53" s="1"/>
  <c r="FX207" i="53"/>
  <c r="FX241" i="53" s="1"/>
  <c r="FY207" i="53"/>
  <c r="FY241" i="53" s="1"/>
  <c r="FZ207" i="53"/>
  <c r="FZ241" i="53" s="1"/>
  <c r="GA207" i="53"/>
  <c r="GA241" i="53" s="1"/>
  <c r="GB207" i="53"/>
  <c r="GB241" i="53" s="1"/>
  <c r="GC207" i="53"/>
  <c r="GC241" i="53" s="1"/>
  <c r="GD207" i="53"/>
  <c r="GD241" i="53" s="1"/>
  <c r="HK253" i="53" s="1"/>
  <c r="GE207" i="53"/>
  <c r="GE241" i="53" s="1"/>
  <c r="GF207" i="53"/>
  <c r="GF241" i="53" s="1"/>
  <c r="GG207" i="53"/>
  <c r="GG241" i="53" s="1"/>
  <c r="GH207" i="53"/>
  <c r="GH241" i="53" s="1"/>
  <c r="GI207" i="53"/>
  <c r="GI241" i="53" s="1"/>
  <c r="GJ207" i="53"/>
  <c r="GJ241" i="53" s="1"/>
  <c r="GK207" i="53"/>
  <c r="GK241" i="53" s="1"/>
  <c r="HL253" i="53" s="1"/>
  <c r="GL207" i="53"/>
  <c r="GL241" i="53" s="1"/>
  <c r="GM207" i="53"/>
  <c r="GM241" i="53" s="1"/>
  <c r="GN207" i="53"/>
  <c r="GN241" i="53" s="1"/>
  <c r="GO207" i="53"/>
  <c r="GO241" i="53" s="1"/>
  <c r="GP207" i="53"/>
  <c r="GP241" i="53" s="1"/>
  <c r="GQ207" i="53"/>
  <c r="GQ241" i="53" s="1"/>
  <c r="GR207" i="53"/>
  <c r="GR241" i="53" s="1"/>
  <c r="HM253" i="53" s="1"/>
  <c r="GS207" i="53"/>
  <c r="GS241" i="53" s="1"/>
  <c r="GT207" i="53"/>
  <c r="GT241" i="53" s="1"/>
  <c r="GU207" i="53"/>
  <c r="GU241" i="53" s="1"/>
  <c r="GV207" i="53"/>
  <c r="GV241" i="53" s="1"/>
  <c r="GW207" i="53"/>
  <c r="GW241" i="53" s="1"/>
  <c r="GX207" i="53"/>
  <c r="GX241" i="53" s="1"/>
  <c r="GY207" i="53"/>
  <c r="GY241" i="53" s="1"/>
  <c r="HN253" i="53" s="1"/>
  <c r="GZ207" i="53"/>
  <c r="GZ241" i="53" s="1"/>
  <c r="HA207" i="53"/>
  <c r="HA241" i="53" s="1"/>
  <c r="HB207" i="53"/>
  <c r="HB241" i="53" s="1"/>
  <c r="HC207" i="53"/>
  <c r="HC241" i="53" s="1"/>
  <c r="HD207" i="53"/>
  <c r="HD241" i="53" s="1"/>
  <c r="HE207" i="53"/>
  <c r="HE241" i="53" s="1"/>
  <c r="HF207" i="53"/>
  <c r="HF241" i="53" s="1"/>
  <c r="HO253" i="53" s="1"/>
  <c r="HG207" i="53"/>
  <c r="HG241" i="53" s="1"/>
  <c r="HH207" i="53"/>
  <c r="HH241" i="53" s="1"/>
  <c r="HI207" i="53"/>
  <c r="HI241" i="53" s="1"/>
  <c r="HJ207" i="53"/>
  <c r="HJ241" i="53" s="1"/>
  <c r="HK207" i="53"/>
  <c r="HK241" i="53" s="1"/>
  <c r="HL207" i="53"/>
  <c r="HL241" i="53" s="1"/>
  <c r="HM207" i="53"/>
  <c r="HM241" i="53" s="1"/>
  <c r="HP253" i="53" s="1"/>
  <c r="HN207" i="53"/>
  <c r="HN241" i="53" s="1"/>
  <c r="HO207" i="53"/>
  <c r="HO241" i="53" s="1"/>
  <c r="HP207" i="53"/>
  <c r="HP241" i="53" s="1"/>
  <c r="HQ207" i="53"/>
  <c r="HQ241" i="53" s="1"/>
  <c r="HR207" i="53"/>
  <c r="HR241" i="53" s="1"/>
  <c r="HS207" i="53"/>
  <c r="HS241" i="53" s="1"/>
  <c r="HT207" i="53"/>
  <c r="HT241" i="53" s="1"/>
  <c r="HQ253" i="53" s="1"/>
  <c r="HU207" i="53"/>
  <c r="HV207" i="53"/>
  <c r="HW207" i="53"/>
  <c r="HW241" i="53" s="1"/>
  <c r="HX207" i="53"/>
  <c r="HX241" i="53" s="1"/>
  <c r="HY207" i="53"/>
  <c r="HY241" i="53" s="1"/>
  <c r="HZ207" i="53"/>
  <c r="HZ241" i="53" s="1"/>
  <c r="I208" i="53"/>
  <c r="I242" i="53" s="1"/>
  <c r="J208" i="53"/>
  <c r="J242" i="53" s="1"/>
  <c r="K208" i="53"/>
  <c r="K242" i="53" s="1"/>
  <c r="L208" i="53"/>
  <c r="L242" i="53" s="1"/>
  <c r="M208" i="53"/>
  <c r="M242" i="53" s="1"/>
  <c r="N208" i="53"/>
  <c r="N242" i="53" s="1"/>
  <c r="O208" i="53"/>
  <c r="O242" i="53" s="1"/>
  <c r="P208" i="53"/>
  <c r="P242" i="53" s="1"/>
  <c r="Q208" i="53"/>
  <c r="Q242" i="53" s="1"/>
  <c r="R208" i="53"/>
  <c r="R242" i="53" s="1"/>
  <c r="S208" i="53"/>
  <c r="S242" i="53" s="1"/>
  <c r="T208" i="53"/>
  <c r="T242" i="53" s="1"/>
  <c r="U208" i="53"/>
  <c r="U242" i="53" s="1"/>
  <c r="V208" i="53"/>
  <c r="V242" i="53" s="1"/>
  <c r="W208" i="53"/>
  <c r="W242" i="53" s="1"/>
  <c r="X208" i="53"/>
  <c r="X242" i="53" s="1"/>
  <c r="Y208" i="53"/>
  <c r="Y242" i="53" s="1"/>
  <c r="Z208" i="53"/>
  <c r="Z242" i="53" s="1"/>
  <c r="AA208" i="53"/>
  <c r="AA242" i="53" s="1"/>
  <c r="AB208" i="53"/>
  <c r="AB242" i="53" s="1"/>
  <c r="AC208" i="53"/>
  <c r="AC242" i="53" s="1"/>
  <c r="AD208" i="53"/>
  <c r="AD242" i="53" s="1"/>
  <c r="AE208" i="53"/>
  <c r="AE242" i="53" s="1"/>
  <c r="AF208" i="53"/>
  <c r="AF242" i="53" s="1"/>
  <c r="AG208" i="53"/>
  <c r="AG242" i="53" s="1"/>
  <c r="AH208" i="53"/>
  <c r="AH242" i="53" s="1"/>
  <c r="AI208" i="53"/>
  <c r="AI242" i="53" s="1"/>
  <c r="AJ208" i="53"/>
  <c r="AJ242" i="53" s="1"/>
  <c r="AK208" i="53"/>
  <c r="AK242" i="53" s="1"/>
  <c r="AL208" i="53"/>
  <c r="AL242" i="53" s="1"/>
  <c r="AM208" i="53"/>
  <c r="AM242" i="53" s="1"/>
  <c r="AN208" i="53"/>
  <c r="AN242" i="53" s="1"/>
  <c r="AO208" i="53"/>
  <c r="AO242" i="53" s="1"/>
  <c r="AP208" i="53"/>
  <c r="AP242" i="53" s="1"/>
  <c r="AQ208" i="53"/>
  <c r="AQ242" i="53" s="1"/>
  <c r="AR208" i="53"/>
  <c r="AR242" i="53" s="1"/>
  <c r="AS208" i="53"/>
  <c r="AS242" i="53" s="1"/>
  <c r="AT208" i="53"/>
  <c r="AT242" i="53" s="1"/>
  <c r="AU208" i="53"/>
  <c r="AU242" i="53" s="1"/>
  <c r="AV208" i="53"/>
  <c r="AV242" i="53" s="1"/>
  <c r="AW208" i="53"/>
  <c r="AW242" i="53" s="1"/>
  <c r="AX208" i="53"/>
  <c r="AX242" i="53" s="1"/>
  <c r="AY208" i="53"/>
  <c r="AY242" i="53" s="1"/>
  <c r="AZ208" i="53"/>
  <c r="AZ242" i="53" s="1"/>
  <c r="BA208" i="53"/>
  <c r="BA242" i="53" s="1"/>
  <c r="BB208" i="53"/>
  <c r="BB242" i="53" s="1"/>
  <c r="BC208" i="53"/>
  <c r="BC242" i="53" s="1"/>
  <c r="BD208" i="53"/>
  <c r="BD242" i="53" s="1"/>
  <c r="BE208" i="53"/>
  <c r="BE242" i="53" s="1"/>
  <c r="BF208" i="53"/>
  <c r="BF242" i="53" s="1"/>
  <c r="BG208" i="53"/>
  <c r="BG242" i="53" s="1"/>
  <c r="BH208" i="53"/>
  <c r="BH242" i="53" s="1"/>
  <c r="BI208" i="53"/>
  <c r="BI242" i="53" s="1"/>
  <c r="BJ208" i="53"/>
  <c r="BJ242" i="53" s="1"/>
  <c r="BK208" i="53"/>
  <c r="BK242" i="53" s="1"/>
  <c r="BL208" i="53"/>
  <c r="BL242" i="53" s="1"/>
  <c r="BM208" i="53"/>
  <c r="BM242" i="53" s="1"/>
  <c r="BN208" i="53"/>
  <c r="BN242" i="53" s="1"/>
  <c r="BO208" i="53"/>
  <c r="BO242" i="53" s="1"/>
  <c r="BP208" i="53"/>
  <c r="BP242" i="53" s="1"/>
  <c r="BQ208" i="53"/>
  <c r="BQ242" i="53" s="1"/>
  <c r="BR208" i="53"/>
  <c r="BR242" i="53" s="1"/>
  <c r="BS208" i="53"/>
  <c r="BS242" i="53" s="1"/>
  <c r="BT208" i="53"/>
  <c r="BT242" i="53" s="1"/>
  <c r="BU208" i="53"/>
  <c r="BU242" i="53" s="1"/>
  <c r="BV208" i="53"/>
  <c r="BV242" i="53" s="1"/>
  <c r="BW208" i="53"/>
  <c r="BW242" i="53" s="1"/>
  <c r="BX208" i="53"/>
  <c r="BX242" i="53" s="1"/>
  <c r="BY208" i="53"/>
  <c r="BY242" i="53" s="1"/>
  <c r="BZ208" i="53"/>
  <c r="BZ242" i="53" s="1"/>
  <c r="CA208" i="53"/>
  <c r="CA242" i="53" s="1"/>
  <c r="CB208" i="53"/>
  <c r="CB242" i="53" s="1"/>
  <c r="CC208" i="53"/>
  <c r="CC242" i="53" s="1"/>
  <c r="CD208" i="53"/>
  <c r="CD242" i="53" s="1"/>
  <c r="CE208" i="53"/>
  <c r="CE242" i="53" s="1"/>
  <c r="CF208" i="53"/>
  <c r="CF242" i="53" s="1"/>
  <c r="CG208" i="53"/>
  <c r="CG242" i="53" s="1"/>
  <c r="CH208" i="53"/>
  <c r="CH242" i="53" s="1"/>
  <c r="CI208" i="53"/>
  <c r="CI242" i="53" s="1"/>
  <c r="CJ208" i="53"/>
  <c r="CJ242" i="53" s="1"/>
  <c r="CK208" i="53"/>
  <c r="CK242" i="53" s="1"/>
  <c r="CL208" i="53"/>
  <c r="CL242" i="53" s="1"/>
  <c r="CM208" i="53"/>
  <c r="CM242" i="53" s="1"/>
  <c r="CN208" i="53"/>
  <c r="CN242" i="53" s="1"/>
  <c r="CO208" i="53"/>
  <c r="CO242" i="53" s="1"/>
  <c r="CP208" i="53"/>
  <c r="CP242" i="53" s="1"/>
  <c r="CQ208" i="53"/>
  <c r="CQ242" i="53" s="1"/>
  <c r="CR208" i="53"/>
  <c r="CR242" i="53" s="1"/>
  <c r="CS208" i="53"/>
  <c r="CS242" i="53" s="1"/>
  <c r="CT208" i="53"/>
  <c r="CT242" i="53" s="1"/>
  <c r="CU208" i="53"/>
  <c r="CU242" i="53" s="1"/>
  <c r="CV208" i="53"/>
  <c r="CV242" i="53" s="1"/>
  <c r="CW208" i="53"/>
  <c r="CW242" i="53" s="1"/>
  <c r="CX208" i="53"/>
  <c r="CX242" i="53" s="1"/>
  <c r="CY208" i="53"/>
  <c r="CY242" i="53" s="1"/>
  <c r="CZ208" i="53"/>
  <c r="CZ242" i="53" s="1"/>
  <c r="DA208" i="53"/>
  <c r="DA242" i="53" s="1"/>
  <c r="DB208" i="53"/>
  <c r="DB242" i="53" s="1"/>
  <c r="DC208" i="53"/>
  <c r="DC242" i="53" s="1"/>
  <c r="DD208" i="53"/>
  <c r="DD242" i="53" s="1"/>
  <c r="DE208" i="53"/>
  <c r="DE242" i="53" s="1"/>
  <c r="DF208" i="53"/>
  <c r="DF242" i="53" s="1"/>
  <c r="DG208" i="53"/>
  <c r="DG242" i="53" s="1"/>
  <c r="DH208" i="53"/>
  <c r="DH242" i="53" s="1"/>
  <c r="DI208" i="53"/>
  <c r="DI242" i="53" s="1"/>
  <c r="DJ208" i="53"/>
  <c r="DJ242" i="53" s="1"/>
  <c r="DK208" i="53"/>
  <c r="DK242" i="53" s="1"/>
  <c r="DL208" i="53"/>
  <c r="DL242" i="53" s="1"/>
  <c r="DM208" i="53"/>
  <c r="DM242" i="53" s="1"/>
  <c r="DN208" i="53"/>
  <c r="DN242" i="53" s="1"/>
  <c r="DO208" i="53"/>
  <c r="DO242" i="53" s="1"/>
  <c r="DP208" i="53"/>
  <c r="DP242" i="53" s="1"/>
  <c r="DQ208" i="53"/>
  <c r="DQ242" i="53" s="1"/>
  <c r="DR208" i="53"/>
  <c r="DR242" i="53" s="1"/>
  <c r="DS208" i="53"/>
  <c r="DS242" i="53" s="1"/>
  <c r="DT208" i="53"/>
  <c r="DT242" i="53" s="1"/>
  <c r="DU208" i="53"/>
  <c r="DU242" i="53" s="1"/>
  <c r="DV208" i="53"/>
  <c r="DV242" i="53" s="1"/>
  <c r="DW208" i="53"/>
  <c r="DW242" i="53" s="1"/>
  <c r="DX208" i="53"/>
  <c r="DX242" i="53" s="1"/>
  <c r="DY208" i="53"/>
  <c r="DY242" i="53" s="1"/>
  <c r="DZ208" i="53"/>
  <c r="DZ242" i="53" s="1"/>
  <c r="EA208" i="53"/>
  <c r="EA242" i="53" s="1"/>
  <c r="EB208" i="53"/>
  <c r="EB242" i="53" s="1"/>
  <c r="EC208" i="53"/>
  <c r="EC242" i="53" s="1"/>
  <c r="ED208" i="53"/>
  <c r="ED242" i="53" s="1"/>
  <c r="EE208" i="53"/>
  <c r="EE242" i="53" s="1"/>
  <c r="EF208" i="53"/>
  <c r="EF242" i="53" s="1"/>
  <c r="EG208" i="53"/>
  <c r="EG242" i="53" s="1"/>
  <c r="EH208" i="53"/>
  <c r="EH242" i="53" s="1"/>
  <c r="EI208" i="53"/>
  <c r="EI242" i="53" s="1"/>
  <c r="EJ208" i="53"/>
  <c r="EJ242" i="53" s="1"/>
  <c r="EK208" i="53"/>
  <c r="EK242" i="53" s="1"/>
  <c r="EL208" i="53"/>
  <c r="EL242" i="53" s="1"/>
  <c r="EM208" i="53"/>
  <c r="EM242" i="53" s="1"/>
  <c r="EN208" i="53"/>
  <c r="EN242" i="53" s="1"/>
  <c r="EO208" i="53"/>
  <c r="EO242" i="53" s="1"/>
  <c r="EP208" i="53"/>
  <c r="EP242" i="53" s="1"/>
  <c r="EQ208" i="53"/>
  <c r="EQ242" i="53" s="1"/>
  <c r="ER208" i="53"/>
  <c r="ER242" i="53" s="1"/>
  <c r="ES208" i="53"/>
  <c r="ES242" i="53" s="1"/>
  <c r="ET208" i="53"/>
  <c r="ET242" i="53" s="1"/>
  <c r="EU208" i="53"/>
  <c r="EU242" i="53" s="1"/>
  <c r="EV208" i="53"/>
  <c r="EV242" i="53" s="1"/>
  <c r="EW208" i="53"/>
  <c r="EW242" i="53" s="1"/>
  <c r="EX208" i="53"/>
  <c r="EX242" i="53" s="1"/>
  <c r="EY208" i="53"/>
  <c r="EY242" i="53" s="1"/>
  <c r="EZ208" i="53"/>
  <c r="EZ242" i="53" s="1"/>
  <c r="FA208" i="53"/>
  <c r="FA242" i="53" s="1"/>
  <c r="FB208" i="53"/>
  <c r="FB242" i="53" s="1"/>
  <c r="FC208" i="53"/>
  <c r="FC242" i="53" s="1"/>
  <c r="FD208" i="53"/>
  <c r="FD242" i="53" s="1"/>
  <c r="FE208" i="53"/>
  <c r="FE242" i="53" s="1"/>
  <c r="FF208" i="53"/>
  <c r="FF242" i="53" s="1"/>
  <c r="FG208" i="53"/>
  <c r="FG242" i="53" s="1"/>
  <c r="FH208" i="53"/>
  <c r="FH242" i="53" s="1"/>
  <c r="FI208" i="53"/>
  <c r="FI242" i="53" s="1"/>
  <c r="FJ208" i="53"/>
  <c r="FJ242" i="53" s="1"/>
  <c r="FK208" i="53"/>
  <c r="FK242" i="53" s="1"/>
  <c r="FL208" i="53"/>
  <c r="FL242" i="53" s="1"/>
  <c r="FM208" i="53"/>
  <c r="FM242" i="53" s="1"/>
  <c r="FN208" i="53"/>
  <c r="FN242" i="53" s="1"/>
  <c r="FO208" i="53"/>
  <c r="FO242" i="53" s="1"/>
  <c r="FP208" i="53"/>
  <c r="FP242" i="53" s="1"/>
  <c r="FQ208" i="53"/>
  <c r="FQ242" i="53" s="1"/>
  <c r="FR208" i="53"/>
  <c r="FR242" i="53" s="1"/>
  <c r="FS208" i="53"/>
  <c r="FS242" i="53" s="1"/>
  <c r="FT208" i="53"/>
  <c r="FT242" i="53" s="1"/>
  <c r="FU208" i="53"/>
  <c r="FU242" i="53" s="1"/>
  <c r="FV208" i="53"/>
  <c r="FV242" i="53" s="1"/>
  <c r="FW208" i="53"/>
  <c r="FW242" i="53" s="1"/>
  <c r="HJ254" i="53" s="1"/>
  <c r="FX208" i="53"/>
  <c r="FX242" i="53" s="1"/>
  <c r="FY208" i="53"/>
  <c r="FY242" i="53" s="1"/>
  <c r="FZ208" i="53"/>
  <c r="FZ242" i="53" s="1"/>
  <c r="GA208" i="53"/>
  <c r="GA242" i="53" s="1"/>
  <c r="GB208" i="53"/>
  <c r="GB242" i="53" s="1"/>
  <c r="GC208" i="53"/>
  <c r="GC242" i="53" s="1"/>
  <c r="GD208" i="53"/>
  <c r="GD242" i="53" s="1"/>
  <c r="HK254" i="53" s="1"/>
  <c r="GE208" i="53"/>
  <c r="GE242" i="53" s="1"/>
  <c r="GF208" i="53"/>
  <c r="GF242" i="53" s="1"/>
  <c r="GG208" i="53"/>
  <c r="GG242" i="53" s="1"/>
  <c r="GH208" i="53"/>
  <c r="GH242" i="53" s="1"/>
  <c r="GI208" i="53"/>
  <c r="GI242" i="53" s="1"/>
  <c r="GJ208" i="53"/>
  <c r="GJ242" i="53" s="1"/>
  <c r="GK208" i="53"/>
  <c r="GK242" i="53" s="1"/>
  <c r="HL254" i="53" s="1"/>
  <c r="GL208" i="53"/>
  <c r="GL242" i="53" s="1"/>
  <c r="GM208" i="53"/>
  <c r="GM242" i="53" s="1"/>
  <c r="GN208" i="53"/>
  <c r="GN242" i="53" s="1"/>
  <c r="GO208" i="53"/>
  <c r="GO242" i="53" s="1"/>
  <c r="GP208" i="53"/>
  <c r="GP242" i="53" s="1"/>
  <c r="GQ208" i="53"/>
  <c r="GQ242" i="53" s="1"/>
  <c r="GR208" i="53"/>
  <c r="GR242" i="53" s="1"/>
  <c r="HM254" i="53" s="1"/>
  <c r="GS208" i="53"/>
  <c r="GS242" i="53" s="1"/>
  <c r="GT208" i="53"/>
  <c r="GT242" i="53" s="1"/>
  <c r="GU208" i="53"/>
  <c r="GU242" i="53" s="1"/>
  <c r="GV208" i="53"/>
  <c r="GV242" i="53" s="1"/>
  <c r="GW208" i="53"/>
  <c r="GW242" i="53" s="1"/>
  <c r="GX208" i="53"/>
  <c r="GX242" i="53" s="1"/>
  <c r="GY208" i="53"/>
  <c r="GY242" i="53" s="1"/>
  <c r="HN254" i="53" s="1"/>
  <c r="GZ208" i="53"/>
  <c r="GZ242" i="53" s="1"/>
  <c r="HA208" i="53"/>
  <c r="HA242" i="53" s="1"/>
  <c r="HB208" i="53"/>
  <c r="HB242" i="53" s="1"/>
  <c r="HC208" i="53"/>
  <c r="HC242" i="53" s="1"/>
  <c r="HD208" i="53"/>
  <c r="HD242" i="53" s="1"/>
  <c r="HE208" i="53"/>
  <c r="HE242" i="53" s="1"/>
  <c r="HF208" i="53"/>
  <c r="HF242" i="53" s="1"/>
  <c r="HO254" i="53" s="1"/>
  <c r="HG208" i="53"/>
  <c r="HG242" i="53" s="1"/>
  <c r="HH208" i="53"/>
  <c r="HH242" i="53" s="1"/>
  <c r="HI208" i="53"/>
  <c r="HI242" i="53" s="1"/>
  <c r="HJ208" i="53"/>
  <c r="HJ242" i="53" s="1"/>
  <c r="HK208" i="53"/>
  <c r="HK242" i="53" s="1"/>
  <c r="HL208" i="53"/>
  <c r="HL242" i="53" s="1"/>
  <c r="HM208" i="53"/>
  <c r="HM242" i="53" s="1"/>
  <c r="HP254" i="53" s="1"/>
  <c r="HN208" i="53"/>
  <c r="HN242" i="53" s="1"/>
  <c r="HO208" i="53"/>
  <c r="HO242" i="53" s="1"/>
  <c r="HP208" i="53"/>
  <c r="HP242" i="53" s="1"/>
  <c r="HQ208" i="53"/>
  <c r="HQ242" i="53" s="1"/>
  <c r="HR208" i="53"/>
  <c r="HR242" i="53" s="1"/>
  <c r="HS208" i="53"/>
  <c r="HS242" i="53" s="1"/>
  <c r="HT208" i="53"/>
  <c r="HT242" i="53" s="1"/>
  <c r="HQ254" i="53" s="1"/>
  <c r="HU208" i="53"/>
  <c r="HU242" i="53" s="1"/>
  <c r="HV208" i="53"/>
  <c r="HV242" i="53" s="1"/>
  <c r="HW208" i="53"/>
  <c r="HW242" i="53" s="1"/>
  <c r="HX208" i="53"/>
  <c r="HX242" i="53" s="1"/>
  <c r="HY208" i="53"/>
  <c r="HY242" i="53" s="1"/>
  <c r="HZ208" i="53"/>
  <c r="HZ242" i="53" s="1"/>
  <c r="I209" i="53"/>
  <c r="I243" i="53" s="1"/>
  <c r="J209" i="53"/>
  <c r="J243" i="53" s="1"/>
  <c r="K209" i="53"/>
  <c r="K243" i="53" s="1"/>
  <c r="L209" i="53"/>
  <c r="L243" i="53" s="1"/>
  <c r="M209" i="53"/>
  <c r="M243" i="53" s="1"/>
  <c r="N209" i="53"/>
  <c r="N243" i="53" s="1"/>
  <c r="O209" i="53"/>
  <c r="O243" i="53" s="1"/>
  <c r="P209" i="53"/>
  <c r="P243" i="53" s="1"/>
  <c r="Q209" i="53"/>
  <c r="Q243" i="53" s="1"/>
  <c r="R209" i="53"/>
  <c r="R243" i="53" s="1"/>
  <c r="S209" i="53"/>
  <c r="S243" i="53" s="1"/>
  <c r="T209" i="53"/>
  <c r="T243" i="53" s="1"/>
  <c r="U209" i="53"/>
  <c r="U243" i="53" s="1"/>
  <c r="V209" i="53"/>
  <c r="V243" i="53" s="1"/>
  <c r="W209" i="53"/>
  <c r="W243" i="53" s="1"/>
  <c r="X209" i="53"/>
  <c r="X243" i="53" s="1"/>
  <c r="Y209" i="53"/>
  <c r="Y243" i="53" s="1"/>
  <c r="Z209" i="53"/>
  <c r="Z243" i="53" s="1"/>
  <c r="AA209" i="53"/>
  <c r="AA243" i="53" s="1"/>
  <c r="AB209" i="53"/>
  <c r="AB243" i="53" s="1"/>
  <c r="AC209" i="53"/>
  <c r="AC243" i="53" s="1"/>
  <c r="AD209" i="53"/>
  <c r="AD243" i="53" s="1"/>
  <c r="AE209" i="53"/>
  <c r="AE243" i="53" s="1"/>
  <c r="AF209" i="53"/>
  <c r="AF243" i="53" s="1"/>
  <c r="AG209" i="53"/>
  <c r="AG243" i="53" s="1"/>
  <c r="AH209" i="53"/>
  <c r="AH243" i="53" s="1"/>
  <c r="AI209" i="53"/>
  <c r="AI243" i="53" s="1"/>
  <c r="AJ209" i="53"/>
  <c r="AJ243" i="53" s="1"/>
  <c r="AK209" i="53"/>
  <c r="AK243" i="53" s="1"/>
  <c r="AL209" i="53"/>
  <c r="AL243" i="53" s="1"/>
  <c r="AM209" i="53"/>
  <c r="AM243" i="53" s="1"/>
  <c r="AN209" i="53"/>
  <c r="AN243" i="53" s="1"/>
  <c r="AO209" i="53"/>
  <c r="AO243" i="53" s="1"/>
  <c r="AP209" i="53"/>
  <c r="AP243" i="53" s="1"/>
  <c r="AQ209" i="53"/>
  <c r="AQ243" i="53" s="1"/>
  <c r="AR209" i="53"/>
  <c r="AR243" i="53" s="1"/>
  <c r="AS209" i="53"/>
  <c r="AS243" i="53" s="1"/>
  <c r="AT209" i="53"/>
  <c r="AT243" i="53" s="1"/>
  <c r="AU209" i="53"/>
  <c r="AU243" i="53" s="1"/>
  <c r="AV209" i="53"/>
  <c r="AV243" i="53" s="1"/>
  <c r="AW209" i="53"/>
  <c r="AW243" i="53" s="1"/>
  <c r="AX209" i="53"/>
  <c r="AX243" i="53" s="1"/>
  <c r="AY209" i="53"/>
  <c r="AY243" i="53" s="1"/>
  <c r="AZ209" i="53"/>
  <c r="AZ243" i="53" s="1"/>
  <c r="BA209" i="53"/>
  <c r="BA243" i="53" s="1"/>
  <c r="BB209" i="53"/>
  <c r="BB243" i="53" s="1"/>
  <c r="BC209" i="53"/>
  <c r="BC243" i="53" s="1"/>
  <c r="BD209" i="53"/>
  <c r="BD243" i="53" s="1"/>
  <c r="BE209" i="53"/>
  <c r="BE243" i="53" s="1"/>
  <c r="BF209" i="53"/>
  <c r="BF243" i="53" s="1"/>
  <c r="BG209" i="53"/>
  <c r="BG243" i="53" s="1"/>
  <c r="BH209" i="53"/>
  <c r="BH243" i="53" s="1"/>
  <c r="BI209" i="53"/>
  <c r="BI243" i="53" s="1"/>
  <c r="BJ209" i="53"/>
  <c r="BJ243" i="53" s="1"/>
  <c r="BK209" i="53"/>
  <c r="BK243" i="53" s="1"/>
  <c r="BL209" i="53"/>
  <c r="BL243" i="53" s="1"/>
  <c r="BM209" i="53"/>
  <c r="BM243" i="53" s="1"/>
  <c r="BN209" i="53"/>
  <c r="BN243" i="53" s="1"/>
  <c r="BO209" i="53"/>
  <c r="BO243" i="53" s="1"/>
  <c r="BP209" i="53"/>
  <c r="BP243" i="53" s="1"/>
  <c r="BQ209" i="53"/>
  <c r="BQ243" i="53" s="1"/>
  <c r="BR209" i="53"/>
  <c r="BR243" i="53" s="1"/>
  <c r="BS209" i="53"/>
  <c r="BS243" i="53" s="1"/>
  <c r="BT209" i="53"/>
  <c r="BT243" i="53" s="1"/>
  <c r="BU209" i="53"/>
  <c r="BU243" i="53" s="1"/>
  <c r="BV209" i="53"/>
  <c r="BV243" i="53" s="1"/>
  <c r="BW209" i="53"/>
  <c r="BW243" i="53" s="1"/>
  <c r="BX209" i="53"/>
  <c r="BX243" i="53" s="1"/>
  <c r="BY209" i="53"/>
  <c r="BY243" i="53" s="1"/>
  <c r="BZ209" i="53"/>
  <c r="BZ243" i="53" s="1"/>
  <c r="CA209" i="53"/>
  <c r="CA243" i="53" s="1"/>
  <c r="CB209" i="53"/>
  <c r="CB243" i="53" s="1"/>
  <c r="CC209" i="53"/>
  <c r="CC243" i="53" s="1"/>
  <c r="CD209" i="53"/>
  <c r="CD243" i="53" s="1"/>
  <c r="CE209" i="53"/>
  <c r="CE243" i="53" s="1"/>
  <c r="CF209" i="53"/>
  <c r="CF243" i="53" s="1"/>
  <c r="CG209" i="53"/>
  <c r="CG243" i="53" s="1"/>
  <c r="CH209" i="53"/>
  <c r="CH243" i="53" s="1"/>
  <c r="CI209" i="53"/>
  <c r="CI243" i="53" s="1"/>
  <c r="CJ209" i="53"/>
  <c r="CJ243" i="53" s="1"/>
  <c r="CK209" i="53"/>
  <c r="CK243" i="53" s="1"/>
  <c r="CL209" i="53"/>
  <c r="CL243" i="53" s="1"/>
  <c r="CM209" i="53"/>
  <c r="CM243" i="53" s="1"/>
  <c r="CN209" i="53"/>
  <c r="CN243" i="53" s="1"/>
  <c r="CO209" i="53"/>
  <c r="CO243" i="53" s="1"/>
  <c r="CP209" i="53"/>
  <c r="CP243" i="53" s="1"/>
  <c r="CQ209" i="53"/>
  <c r="CQ243" i="53" s="1"/>
  <c r="CR209" i="53"/>
  <c r="CR243" i="53" s="1"/>
  <c r="CS209" i="53"/>
  <c r="CS243" i="53" s="1"/>
  <c r="CT209" i="53"/>
  <c r="CT243" i="53" s="1"/>
  <c r="CU209" i="53"/>
  <c r="CU243" i="53" s="1"/>
  <c r="CV209" i="53"/>
  <c r="CV243" i="53" s="1"/>
  <c r="CW209" i="53"/>
  <c r="CW243" i="53" s="1"/>
  <c r="CX209" i="53"/>
  <c r="CX243" i="53" s="1"/>
  <c r="CY209" i="53"/>
  <c r="CY243" i="53" s="1"/>
  <c r="CZ209" i="53"/>
  <c r="CZ243" i="53" s="1"/>
  <c r="DA209" i="53"/>
  <c r="DA243" i="53" s="1"/>
  <c r="DB209" i="53"/>
  <c r="DB243" i="53" s="1"/>
  <c r="DC209" i="53"/>
  <c r="DC243" i="53" s="1"/>
  <c r="DD209" i="53"/>
  <c r="DD243" i="53" s="1"/>
  <c r="DE209" i="53"/>
  <c r="DE243" i="53" s="1"/>
  <c r="DF209" i="53"/>
  <c r="DF243" i="53" s="1"/>
  <c r="DG209" i="53"/>
  <c r="DG243" i="53" s="1"/>
  <c r="DH209" i="53"/>
  <c r="DH243" i="53" s="1"/>
  <c r="DI209" i="53"/>
  <c r="DI243" i="53" s="1"/>
  <c r="DJ209" i="53"/>
  <c r="DJ243" i="53" s="1"/>
  <c r="DK209" i="53"/>
  <c r="DK243" i="53" s="1"/>
  <c r="DL209" i="53"/>
  <c r="DL243" i="53" s="1"/>
  <c r="DM209" i="53"/>
  <c r="DM243" i="53" s="1"/>
  <c r="DN209" i="53"/>
  <c r="DN243" i="53" s="1"/>
  <c r="DO209" i="53"/>
  <c r="DO243" i="53" s="1"/>
  <c r="DP209" i="53"/>
  <c r="DP243" i="53" s="1"/>
  <c r="DQ209" i="53"/>
  <c r="DQ243" i="53" s="1"/>
  <c r="DR209" i="53"/>
  <c r="DR243" i="53" s="1"/>
  <c r="DS209" i="53"/>
  <c r="DS243" i="53" s="1"/>
  <c r="DT209" i="53"/>
  <c r="DT243" i="53" s="1"/>
  <c r="DU209" i="53"/>
  <c r="DU243" i="53" s="1"/>
  <c r="DV209" i="53"/>
  <c r="DV243" i="53" s="1"/>
  <c r="DW209" i="53"/>
  <c r="DW243" i="53" s="1"/>
  <c r="DX209" i="53"/>
  <c r="DX243" i="53" s="1"/>
  <c r="DY209" i="53"/>
  <c r="DY243" i="53" s="1"/>
  <c r="DZ209" i="53"/>
  <c r="DZ243" i="53" s="1"/>
  <c r="EA209" i="53"/>
  <c r="EA243" i="53" s="1"/>
  <c r="EB209" i="53"/>
  <c r="EB243" i="53" s="1"/>
  <c r="EC209" i="53"/>
  <c r="EC243" i="53" s="1"/>
  <c r="ED209" i="53"/>
  <c r="ED243" i="53" s="1"/>
  <c r="EE209" i="53"/>
  <c r="EE243" i="53" s="1"/>
  <c r="EF209" i="53"/>
  <c r="EF243" i="53" s="1"/>
  <c r="EG209" i="53"/>
  <c r="EG243" i="53" s="1"/>
  <c r="EH209" i="53"/>
  <c r="EH243" i="53" s="1"/>
  <c r="EI209" i="53"/>
  <c r="EI243" i="53" s="1"/>
  <c r="EJ209" i="53"/>
  <c r="EJ243" i="53" s="1"/>
  <c r="EK209" i="53"/>
  <c r="EK243" i="53" s="1"/>
  <c r="EL209" i="53"/>
  <c r="EL243" i="53" s="1"/>
  <c r="EM209" i="53"/>
  <c r="EM243" i="53" s="1"/>
  <c r="EN209" i="53"/>
  <c r="EN243" i="53" s="1"/>
  <c r="EO209" i="53"/>
  <c r="EO243" i="53" s="1"/>
  <c r="EP209" i="53"/>
  <c r="EP243" i="53" s="1"/>
  <c r="EQ209" i="53"/>
  <c r="EQ243" i="53" s="1"/>
  <c r="ER209" i="53"/>
  <c r="ER243" i="53" s="1"/>
  <c r="ES209" i="53"/>
  <c r="ES243" i="53" s="1"/>
  <c r="ET209" i="53"/>
  <c r="ET243" i="53" s="1"/>
  <c r="EU209" i="53"/>
  <c r="EU243" i="53" s="1"/>
  <c r="EV209" i="53"/>
  <c r="EV243" i="53" s="1"/>
  <c r="EW209" i="53"/>
  <c r="EW243" i="53" s="1"/>
  <c r="EX209" i="53"/>
  <c r="EX243" i="53" s="1"/>
  <c r="EY209" i="53"/>
  <c r="EY243" i="53" s="1"/>
  <c r="EZ209" i="53"/>
  <c r="EZ243" i="53" s="1"/>
  <c r="FA209" i="53"/>
  <c r="FA243" i="53" s="1"/>
  <c r="FB209" i="53"/>
  <c r="FB243" i="53" s="1"/>
  <c r="FC209" i="53"/>
  <c r="FC243" i="53" s="1"/>
  <c r="FD209" i="53"/>
  <c r="FD243" i="53" s="1"/>
  <c r="FE209" i="53"/>
  <c r="FE243" i="53" s="1"/>
  <c r="FF209" i="53"/>
  <c r="FF243" i="53" s="1"/>
  <c r="FG209" i="53"/>
  <c r="FG243" i="53" s="1"/>
  <c r="FH209" i="53"/>
  <c r="FH243" i="53" s="1"/>
  <c r="FI209" i="53"/>
  <c r="FI243" i="53" s="1"/>
  <c r="FJ209" i="53"/>
  <c r="FJ243" i="53" s="1"/>
  <c r="FK209" i="53"/>
  <c r="FK243" i="53" s="1"/>
  <c r="FL209" i="53"/>
  <c r="FL243" i="53" s="1"/>
  <c r="FM209" i="53"/>
  <c r="FM243" i="53" s="1"/>
  <c r="FN209" i="53"/>
  <c r="FN243" i="53" s="1"/>
  <c r="FO209" i="53"/>
  <c r="FO243" i="53" s="1"/>
  <c r="FP209" i="53"/>
  <c r="FP243" i="53" s="1"/>
  <c r="FQ209" i="53"/>
  <c r="FQ243" i="53" s="1"/>
  <c r="FR209" i="53"/>
  <c r="FR243" i="53" s="1"/>
  <c r="FS209" i="53"/>
  <c r="FS243" i="53" s="1"/>
  <c r="FT209" i="53"/>
  <c r="FT243" i="53" s="1"/>
  <c r="FU209" i="53"/>
  <c r="FU243" i="53" s="1"/>
  <c r="FV209" i="53"/>
  <c r="FV243" i="53" s="1"/>
  <c r="FW209" i="53"/>
  <c r="FW243" i="53" s="1"/>
  <c r="HJ255" i="53" s="1"/>
  <c r="FX209" i="53"/>
  <c r="FX243" i="53" s="1"/>
  <c r="FY209" i="53"/>
  <c r="FY243" i="53" s="1"/>
  <c r="FZ209" i="53"/>
  <c r="FZ243" i="53" s="1"/>
  <c r="GA209" i="53"/>
  <c r="GA243" i="53" s="1"/>
  <c r="GB209" i="53"/>
  <c r="GB243" i="53" s="1"/>
  <c r="GC209" i="53"/>
  <c r="GC243" i="53" s="1"/>
  <c r="GD209" i="53"/>
  <c r="GD243" i="53" s="1"/>
  <c r="HK255" i="53" s="1"/>
  <c r="GE209" i="53"/>
  <c r="GE243" i="53" s="1"/>
  <c r="GF209" i="53"/>
  <c r="GF243" i="53" s="1"/>
  <c r="GG209" i="53"/>
  <c r="GG243" i="53" s="1"/>
  <c r="GH209" i="53"/>
  <c r="GH243" i="53" s="1"/>
  <c r="GI209" i="53"/>
  <c r="GI243" i="53" s="1"/>
  <c r="GJ209" i="53"/>
  <c r="GJ243" i="53" s="1"/>
  <c r="GK209" i="53"/>
  <c r="GK243" i="53" s="1"/>
  <c r="HL255" i="53" s="1"/>
  <c r="GL209" i="53"/>
  <c r="GL243" i="53" s="1"/>
  <c r="GM209" i="53"/>
  <c r="GM243" i="53" s="1"/>
  <c r="GN209" i="53"/>
  <c r="GN243" i="53" s="1"/>
  <c r="GO209" i="53"/>
  <c r="GO243" i="53" s="1"/>
  <c r="GP209" i="53"/>
  <c r="GP243" i="53" s="1"/>
  <c r="GQ209" i="53"/>
  <c r="GQ243" i="53" s="1"/>
  <c r="GR209" i="53"/>
  <c r="GR243" i="53" s="1"/>
  <c r="HM255" i="53" s="1"/>
  <c r="GS209" i="53"/>
  <c r="GS243" i="53" s="1"/>
  <c r="GT209" i="53"/>
  <c r="GT243" i="53" s="1"/>
  <c r="GU209" i="53"/>
  <c r="GU243" i="53" s="1"/>
  <c r="GV209" i="53"/>
  <c r="GV243" i="53" s="1"/>
  <c r="GW209" i="53"/>
  <c r="GW243" i="53" s="1"/>
  <c r="GX209" i="53"/>
  <c r="GX243" i="53" s="1"/>
  <c r="GY209" i="53"/>
  <c r="GY243" i="53" s="1"/>
  <c r="HN255" i="53" s="1"/>
  <c r="GZ209" i="53"/>
  <c r="GZ243" i="53" s="1"/>
  <c r="HA209" i="53"/>
  <c r="HA243" i="53" s="1"/>
  <c r="HB209" i="53"/>
  <c r="HB243" i="53" s="1"/>
  <c r="HC209" i="53"/>
  <c r="HC243" i="53" s="1"/>
  <c r="HD209" i="53"/>
  <c r="HD243" i="53" s="1"/>
  <c r="HE209" i="53"/>
  <c r="HE243" i="53" s="1"/>
  <c r="HF209" i="53"/>
  <c r="HF243" i="53" s="1"/>
  <c r="HO255" i="53" s="1"/>
  <c r="HG209" i="53"/>
  <c r="HG243" i="53" s="1"/>
  <c r="HH209" i="53"/>
  <c r="HH243" i="53" s="1"/>
  <c r="HI209" i="53"/>
  <c r="HI243" i="53" s="1"/>
  <c r="HJ209" i="53"/>
  <c r="HJ243" i="53" s="1"/>
  <c r="HK209" i="53"/>
  <c r="HK243" i="53" s="1"/>
  <c r="HL209" i="53"/>
  <c r="HL243" i="53" s="1"/>
  <c r="HM209" i="53"/>
  <c r="HM243" i="53" s="1"/>
  <c r="HP255" i="53" s="1"/>
  <c r="HN209" i="53"/>
  <c r="HN243" i="53" s="1"/>
  <c r="HO209" i="53"/>
  <c r="HO243" i="53" s="1"/>
  <c r="HP209" i="53"/>
  <c r="HP243" i="53" s="1"/>
  <c r="HQ209" i="53"/>
  <c r="HQ243" i="53" s="1"/>
  <c r="HR209" i="53"/>
  <c r="HR243" i="53" s="1"/>
  <c r="HS209" i="53"/>
  <c r="HS243" i="53" s="1"/>
  <c r="HT209" i="53"/>
  <c r="HT243" i="53" s="1"/>
  <c r="HQ255" i="53" s="1"/>
  <c r="HU209" i="53"/>
  <c r="HU243" i="53" s="1"/>
  <c r="HV209" i="53"/>
  <c r="HV243" i="53" s="1"/>
  <c r="HW209" i="53"/>
  <c r="HW243" i="53" s="1"/>
  <c r="HX209" i="53"/>
  <c r="HX243" i="53" s="1"/>
  <c r="HY209" i="53"/>
  <c r="HY243" i="53" s="1"/>
  <c r="HZ209" i="53"/>
  <c r="HZ243" i="53" s="1"/>
  <c r="I210" i="53"/>
  <c r="I244" i="53" s="1"/>
  <c r="J210" i="53"/>
  <c r="J244" i="53" s="1"/>
  <c r="K210" i="53"/>
  <c r="K244" i="53" s="1"/>
  <c r="L210" i="53"/>
  <c r="L244" i="53" s="1"/>
  <c r="M210" i="53"/>
  <c r="M244" i="53" s="1"/>
  <c r="N210" i="53"/>
  <c r="N244" i="53" s="1"/>
  <c r="O210" i="53"/>
  <c r="O244" i="53" s="1"/>
  <c r="P210" i="53"/>
  <c r="P244" i="53" s="1"/>
  <c r="Q210" i="53"/>
  <c r="Q244" i="53" s="1"/>
  <c r="R210" i="53"/>
  <c r="R244" i="53" s="1"/>
  <c r="S210" i="53"/>
  <c r="S244" i="53" s="1"/>
  <c r="T210" i="53"/>
  <c r="T244" i="53" s="1"/>
  <c r="U210" i="53"/>
  <c r="U244" i="53" s="1"/>
  <c r="V210" i="53"/>
  <c r="V244" i="53" s="1"/>
  <c r="W210" i="53"/>
  <c r="W244" i="53" s="1"/>
  <c r="X210" i="53"/>
  <c r="X244" i="53" s="1"/>
  <c r="Y210" i="53"/>
  <c r="Y244" i="53" s="1"/>
  <c r="Z210" i="53"/>
  <c r="Z244" i="53" s="1"/>
  <c r="AA210" i="53"/>
  <c r="AA244" i="53" s="1"/>
  <c r="AB210" i="53"/>
  <c r="AB244" i="53" s="1"/>
  <c r="AC210" i="53"/>
  <c r="AC244" i="53" s="1"/>
  <c r="AD210" i="53"/>
  <c r="AD244" i="53" s="1"/>
  <c r="AE210" i="53"/>
  <c r="AE244" i="53" s="1"/>
  <c r="AF210" i="53"/>
  <c r="AF244" i="53" s="1"/>
  <c r="AG210" i="53"/>
  <c r="AG244" i="53" s="1"/>
  <c r="AH210" i="53"/>
  <c r="AH244" i="53" s="1"/>
  <c r="AI210" i="53"/>
  <c r="AI244" i="53" s="1"/>
  <c r="AJ210" i="53"/>
  <c r="AJ244" i="53" s="1"/>
  <c r="AK210" i="53"/>
  <c r="AK244" i="53" s="1"/>
  <c r="AL210" i="53"/>
  <c r="AL244" i="53" s="1"/>
  <c r="AM210" i="53"/>
  <c r="AM244" i="53" s="1"/>
  <c r="AN210" i="53"/>
  <c r="AN244" i="53" s="1"/>
  <c r="AO210" i="53"/>
  <c r="AO244" i="53" s="1"/>
  <c r="AP210" i="53"/>
  <c r="AP244" i="53" s="1"/>
  <c r="AQ210" i="53"/>
  <c r="AQ244" i="53" s="1"/>
  <c r="AR210" i="53"/>
  <c r="AR244" i="53" s="1"/>
  <c r="AS210" i="53"/>
  <c r="AS244" i="53" s="1"/>
  <c r="AT210" i="53"/>
  <c r="AT244" i="53" s="1"/>
  <c r="AU210" i="53"/>
  <c r="AU244" i="53" s="1"/>
  <c r="AV210" i="53"/>
  <c r="AV244" i="53" s="1"/>
  <c r="AW210" i="53"/>
  <c r="AW244" i="53" s="1"/>
  <c r="AX210" i="53"/>
  <c r="AX244" i="53" s="1"/>
  <c r="AY210" i="53"/>
  <c r="AY244" i="53" s="1"/>
  <c r="AZ210" i="53"/>
  <c r="AZ244" i="53" s="1"/>
  <c r="BA210" i="53"/>
  <c r="BA244" i="53" s="1"/>
  <c r="BB210" i="53"/>
  <c r="BB244" i="53" s="1"/>
  <c r="BC210" i="53"/>
  <c r="BC244" i="53" s="1"/>
  <c r="BD210" i="53"/>
  <c r="BD244" i="53" s="1"/>
  <c r="BE210" i="53"/>
  <c r="BE244" i="53" s="1"/>
  <c r="BF210" i="53"/>
  <c r="BF244" i="53" s="1"/>
  <c r="BG210" i="53"/>
  <c r="BG244" i="53" s="1"/>
  <c r="BH210" i="53"/>
  <c r="BH244" i="53" s="1"/>
  <c r="BI210" i="53"/>
  <c r="BI244" i="53" s="1"/>
  <c r="BJ210" i="53"/>
  <c r="BJ244" i="53" s="1"/>
  <c r="BK210" i="53"/>
  <c r="BK244" i="53" s="1"/>
  <c r="BL210" i="53"/>
  <c r="BL244" i="53" s="1"/>
  <c r="BM210" i="53"/>
  <c r="BM244" i="53" s="1"/>
  <c r="BN210" i="53"/>
  <c r="BN244" i="53" s="1"/>
  <c r="BO210" i="53"/>
  <c r="BO244" i="53" s="1"/>
  <c r="BP210" i="53"/>
  <c r="BP244" i="53" s="1"/>
  <c r="BQ210" i="53"/>
  <c r="BQ244" i="53" s="1"/>
  <c r="BR210" i="53"/>
  <c r="BR244" i="53" s="1"/>
  <c r="BS210" i="53"/>
  <c r="BS244" i="53" s="1"/>
  <c r="BT210" i="53"/>
  <c r="BT244" i="53" s="1"/>
  <c r="BU210" i="53"/>
  <c r="BU244" i="53" s="1"/>
  <c r="BV210" i="53"/>
  <c r="BV244" i="53" s="1"/>
  <c r="BW210" i="53"/>
  <c r="BW244" i="53" s="1"/>
  <c r="BX210" i="53"/>
  <c r="BX244" i="53" s="1"/>
  <c r="BY210" i="53"/>
  <c r="BY244" i="53" s="1"/>
  <c r="BZ210" i="53"/>
  <c r="BZ244" i="53" s="1"/>
  <c r="CA210" i="53"/>
  <c r="CA244" i="53" s="1"/>
  <c r="CB210" i="53"/>
  <c r="CB244" i="53" s="1"/>
  <c r="CC210" i="53"/>
  <c r="CC244" i="53" s="1"/>
  <c r="CD210" i="53"/>
  <c r="CD244" i="53" s="1"/>
  <c r="CE210" i="53"/>
  <c r="CE244" i="53" s="1"/>
  <c r="CF210" i="53"/>
  <c r="CF244" i="53" s="1"/>
  <c r="CG210" i="53"/>
  <c r="CG244" i="53" s="1"/>
  <c r="CH210" i="53"/>
  <c r="CH244" i="53" s="1"/>
  <c r="CI210" i="53"/>
  <c r="CI244" i="53" s="1"/>
  <c r="CJ210" i="53"/>
  <c r="CJ244" i="53" s="1"/>
  <c r="CK210" i="53"/>
  <c r="CK244" i="53" s="1"/>
  <c r="CL210" i="53"/>
  <c r="CL244" i="53" s="1"/>
  <c r="CM210" i="53"/>
  <c r="CM244" i="53" s="1"/>
  <c r="CN210" i="53"/>
  <c r="CN244" i="53" s="1"/>
  <c r="CO210" i="53"/>
  <c r="CO244" i="53" s="1"/>
  <c r="CP210" i="53"/>
  <c r="CP244" i="53" s="1"/>
  <c r="CQ210" i="53"/>
  <c r="CQ244" i="53" s="1"/>
  <c r="CR210" i="53"/>
  <c r="CR244" i="53" s="1"/>
  <c r="CS210" i="53"/>
  <c r="CS244" i="53" s="1"/>
  <c r="CT210" i="53"/>
  <c r="CT244" i="53" s="1"/>
  <c r="CU210" i="53"/>
  <c r="CU244" i="53" s="1"/>
  <c r="CV210" i="53"/>
  <c r="CV244" i="53" s="1"/>
  <c r="CW210" i="53"/>
  <c r="CW244" i="53" s="1"/>
  <c r="CX210" i="53"/>
  <c r="CX244" i="53" s="1"/>
  <c r="CY210" i="53"/>
  <c r="CY244" i="53" s="1"/>
  <c r="CZ210" i="53"/>
  <c r="CZ244" i="53" s="1"/>
  <c r="DA210" i="53"/>
  <c r="DA244" i="53" s="1"/>
  <c r="DB210" i="53"/>
  <c r="DB244" i="53" s="1"/>
  <c r="DC210" i="53"/>
  <c r="DC244" i="53" s="1"/>
  <c r="DD210" i="53"/>
  <c r="DD244" i="53" s="1"/>
  <c r="DE210" i="53"/>
  <c r="DE244" i="53" s="1"/>
  <c r="DF210" i="53"/>
  <c r="DF244" i="53" s="1"/>
  <c r="DG210" i="53"/>
  <c r="DG244" i="53" s="1"/>
  <c r="DH210" i="53"/>
  <c r="DH244" i="53" s="1"/>
  <c r="DI210" i="53"/>
  <c r="DI244" i="53" s="1"/>
  <c r="DJ210" i="53"/>
  <c r="DJ244" i="53" s="1"/>
  <c r="DK210" i="53"/>
  <c r="DK244" i="53" s="1"/>
  <c r="DL210" i="53"/>
  <c r="DL244" i="53" s="1"/>
  <c r="DM210" i="53"/>
  <c r="DM244" i="53" s="1"/>
  <c r="DN210" i="53"/>
  <c r="DN244" i="53" s="1"/>
  <c r="DO210" i="53"/>
  <c r="DO244" i="53" s="1"/>
  <c r="DP210" i="53"/>
  <c r="DP244" i="53" s="1"/>
  <c r="DQ210" i="53"/>
  <c r="DQ244" i="53" s="1"/>
  <c r="DR210" i="53"/>
  <c r="DR244" i="53" s="1"/>
  <c r="DS210" i="53"/>
  <c r="DS244" i="53" s="1"/>
  <c r="DT210" i="53"/>
  <c r="DT244" i="53" s="1"/>
  <c r="DU210" i="53"/>
  <c r="DU244" i="53" s="1"/>
  <c r="DV210" i="53"/>
  <c r="DV244" i="53" s="1"/>
  <c r="DW210" i="53"/>
  <c r="DW244" i="53" s="1"/>
  <c r="DX210" i="53"/>
  <c r="DX244" i="53" s="1"/>
  <c r="DY210" i="53"/>
  <c r="DY244" i="53" s="1"/>
  <c r="DZ210" i="53"/>
  <c r="DZ244" i="53" s="1"/>
  <c r="EA210" i="53"/>
  <c r="EA244" i="53" s="1"/>
  <c r="EB210" i="53"/>
  <c r="EB244" i="53" s="1"/>
  <c r="EC210" i="53"/>
  <c r="EC244" i="53" s="1"/>
  <c r="ED210" i="53"/>
  <c r="ED244" i="53" s="1"/>
  <c r="EE210" i="53"/>
  <c r="EE244" i="53" s="1"/>
  <c r="EF210" i="53"/>
  <c r="EF244" i="53" s="1"/>
  <c r="EG210" i="53"/>
  <c r="EG244" i="53" s="1"/>
  <c r="EH210" i="53"/>
  <c r="EH244" i="53" s="1"/>
  <c r="EI210" i="53"/>
  <c r="EI244" i="53" s="1"/>
  <c r="EJ210" i="53"/>
  <c r="EJ244" i="53" s="1"/>
  <c r="EK210" i="53"/>
  <c r="EK244" i="53" s="1"/>
  <c r="EL210" i="53"/>
  <c r="EL244" i="53" s="1"/>
  <c r="EM210" i="53"/>
  <c r="EM244" i="53" s="1"/>
  <c r="EN210" i="53"/>
  <c r="EN244" i="53" s="1"/>
  <c r="EO210" i="53"/>
  <c r="EO244" i="53" s="1"/>
  <c r="EP210" i="53"/>
  <c r="EP244" i="53" s="1"/>
  <c r="EQ210" i="53"/>
  <c r="EQ244" i="53" s="1"/>
  <c r="ER210" i="53"/>
  <c r="ER244" i="53" s="1"/>
  <c r="ES210" i="53"/>
  <c r="ES244" i="53" s="1"/>
  <c r="ET210" i="53"/>
  <c r="ET244" i="53" s="1"/>
  <c r="EU210" i="53"/>
  <c r="EU244" i="53" s="1"/>
  <c r="EV210" i="53"/>
  <c r="EV244" i="53" s="1"/>
  <c r="EW210" i="53"/>
  <c r="EW244" i="53" s="1"/>
  <c r="EX210" i="53"/>
  <c r="EX244" i="53" s="1"/>
  <c r="EY210" i="53"/>
  <c r="EY244" i="53" s="1"/>
  <c r="EZ210" i="53"/>
  <c r="EZ244" i="53" s="1"/>
  <c r="FA210" i="53"/>
  <c r="FA244" i="53" s="1"/>
  <c r="FB210" i="53"/>
  <c r="FB244" i="53" s="1"/>
  <c r="FC210" i="53"/>
  <c r="FC244" i="53" s="1"/>
  <c r="FD210" i="53"/>
  <c r="FD244" i="53" s="1"/>
  <c r="FE210" i="53"/>
  <c r="FE244" i="53" s="1"/>
  <c r="FF210" i="53"/>
  <c r="FF244" i="53" s="1"/>
  <c r="FG210" i="53"/>
  <c r="FG244" i="53" s="1"/>
  <c r="FH210" i="53"/>
  <c r="FH244" i="53" s="1"/>
  <c r="FI210" i="53"/>
  <c r="FI244" i="53" s="1"/>
  <c r="FJ210" i="53"/>
  <c r="FJ244" i="53" s="1"/>
  <c r="FK210" i="53"/>
  <c r="FK244" i="53" s="1"/>
  <c r="FL210" i="53"/>
  <c r="FL244" i="53" s="1"/>
  <c r="FM210" i="53"/>
  <c r="FM244" i="53" s="1"/>
  <c r="FN210" i="53"/>
  <c r="FN244" i="53" s="1"/>
  <c r="FO210" i="53"/>
  <c r="FO244" i="53" s="1"/>
  <c r="FP210" i="53"/>
  <c r="FP244" i="53" s="1"/>
  <c r="FQ210" i="53"/>
  <c r="FQ244" i="53" s="1"/>
  <c r="FR210" i="53"/>
  <c r="FR244" i="53" s="1"/>
  <c r="FS210" i="53"/>
  <c r="FS244" i="53" s="1"/>
  <c r="FT210" i="53"/>
  <c r="FT244" i="53" s="1"/>
  <c r="FU210" i="53"/>
  <c r="FU244" i="53" s="1"/>
  <c r="FV210" i="53"/>
  <c r="FV244" i="53" s="1"/>
  <c r="FW210" i="53"/>
  <c r="FW244" i="53" s="1"/>
  <c r="HJ256" i="53" s="1"/>
  <c r="FX210" i="53"/>
  <c r="FX244" i="53" s="1"/>
  <c r="FY210" i="53"/>
  <c r="FY244" i="53" s="1"/>
  <c r="FZ210" i="53"/>
  <c r="FZ244" i="53" s="1"/>
  <c r="GA210" i="53"/>
  <c r="GA244" i="53" s="1"/>
  <c r="GB210" i="53"/>
  <c r="GB244" i="53" s="1"/>
  <c r="GC210" i="53"/>
  <c r="GC244" i="53" s="1"/>
  <c r="GD210" i="53"/>
  <c r="GD244" i="53" s="1"/>
  <c r="HK256" i="53" s="1"/>
  <c r="GE210" i="53"/>
  <c r="GE244" i="53" s="1"/>
  <c r="GF210" i="53"/>
  <c r="GF244" i="53" s="1"/>
  <c r="GG210" i="53"/>
  <c r="GG244" i="53" s="1"/>
  <c r="GH210" i="53"/>
  <c r="GH244" i="53" s="1"/>
  <c r="GI210" i="53"/>
  <c r="GI244" i="53" s="1"/>
  <c r="GJ210" i="53"/>
  <c r="GJ244" i="53" s="1"/>
  <c r="GK210" i="53"/>
  <c r="GK244" i="53" s="1"/>
  <c r="HL256" i="53" s="1"/>
  <c r="GL210" i="53"/>
  <c r="GL244" i="53" s="1"/>
  <c r="GM210" i="53"/>
  <c r="GM244" i="53" s="1"/>
  <c r="GN210" i="53"/>
  <c r="GN244" i="53" s="1"/>
  <c r="GO210" i="53"/>
  <c r="GO244" i="53" s="1"/>
  <c r="GP210" i="53"/>
  <c r="GP244" i="53" s="1"/>
  <c r="GQ210" i="53"/>
  <c r="GQ244" i="53" s="1"/>
  <c r="GR210" i="53"/>
  <c r="GR244" i="53" s="1"/>
  <c r="HM256" i="53" s="1"/>
  <c r="GS210" i="53"/>
  <c r="GS244" i="53" s="1"/>
  <c r="GT210" i="53"/>
  <c r="GT244" i="53" s="1"/>
  <c r="GU210" i="53"/>
  <c r="GU244" i="53" s="1"/>
  <c r="GV210" i="53"/>
  <c r="GV244" i="53" s="1"/>
  <c r="GW210" i="53"/>
  <c r="GW244" i="53" s="1"/>
  <c r="GX210" i="53"/>
  <c r="GX244" i="53" s="1"/>
  <c r="GY210" i="53"/>
  <c r="GY244" i="53" s="1"/>
  <c r="HN256" i="53" s="1"/>
  <c r="GZ210" i="53"/>
  <c r="GZ244" i="53" s="1"/>
  <c r="HA210" i="53"/>
  <c r="HA244" i="53" s="1"/>
  <c r="HB210" i="53"/>
  <c r="HB244" i="53" s="1"/>
  <c r="HC210" i="53"/>
  <c r="HC244" i="53" s="1"/>
  <c r="HD210" i="53"/>
  <c r="HD244" i="53" s="1"/>
  <c r="HE210" i="53"/>
  <c r="HE244" i="53" s="1"/>
  <c r="HF210" i="53"/>
  <c r="HF244" i="53" s="1"/>
  <c r="HO256" i="53" s="1"/>
  <c r="HG210" i="53"/>
  <c r="HG244" i="53" s="1"/>
  <c r="HH210" i="53"/>
  <c r="HH244" i="53" s="1"/>
  <c r="HI210" i="53"/>
  <c r="HI244" i="53" s="1"/>
  <c r="HJ210" i="53"/>
  <c r="HJ244" i="53" s="1"/>
  <c r="HK210" i="53"/>
  <c r="HK244" i="53" s="1"/>
  <c r="HL210" i="53"/>
  <c r="HL244" i="53" s="1"/>
  <c r="HM210" i="53"/>
  <c r="HM244" i="53" s="1"/>
  <c r="HP256" i="53" s="1"/>
  <c r="HN210" i="53"/>
  <c r="HN244" i="53" s="1"/>
  <c r="HO210" i="53"/>
  <c r="HO244" i="53" s="1"/>
  <c r="HP210" i="53"/>
  <c r="HP244" i="53" s="1"/>
  <c r="HQ210" i="53"/>
  <c r="HQ244" i="53" s="1"/>
  <c r="HR210" i="53"/>
  <c r="HR244" i="53" s="1"/>
  <c r="HS210" i="53"/>
  <c r="HS244" i="53" s="1"/>
  <c r="HT210" i="53"/>
  <c r="HT244" i="53" s="1"/>
  <c r="HQ256" i="53" s="1"/>
  <c r="HU210" i="53"/>
  <c r="HU221" i="53" s="1"/>
  <c r="HV210" i="53"/>
  <c r="HV221" i="53" s="1"/>
  <c r="HW210" i="53"/>
  <c r="HW244" i="53" s="1"/>
  <c r="HX210" i="53"/>
  <c r="HX244" i="53" s="1"/>
  <c r="HY210" i="53"/>
  <c r="HY244" i="53" s="1"/>
  <c r="HZ210" i="53"/>
  <c r="HZ244" i="53" s="1"/>
  <c r="I211" i="53"/>
  <c r="I245" i="53" s="1"/>
  <c r="J211" i="53"/>
  <c r="J245" i="53" s="1"/>
  <c r="K211" i="53"/>
  <c r="K245" i="53" s="1"/>
  <c r="L211" i="53"/>
  <c r="L245" i="53" s="1"/>
  <c r="M211" i="53"/>
  <c r="M245" i="53" s="1"/>
  <c r="N211" i="53"/>
  <c r="N245" i="53" s="1"/>
  <c r="O211" i="53"/>
  <c r="O245" i="53" s="1"/>
  <c r="P211" i="53"/>
  <c r="P245" i="53" s="1"/>
  <c r="Q211" i="53"/>
  <c r="Q245" i="53" s="1"/>
  <c r="R211" i="53"/>
  <c r="R245" i="53" s="1"/>
  <c r="S211" i="53"/>
  <c r="S245" i="53" s="1"/>
  <c r="T211" i="53"/>
  <c r="T245" i="53" s="1"/>
  <c r="U211" i="53"/>
  <c r="U245" i="53" s="1"/>
  <c r="V211" i="53"/>
  <c r="V245" i="53" s="1"/>
  <c r="W211" i="53"/>
  <c r="W245" i="53" s="1"/>
  <c r="X211" i="53"/>
  <c r="X245" i="53" s="1"/>
  <c r="Y211" i="53"/>
  <c r="Y245" i="53" s="1"/>
  <c r="Z211" i="53"/>
  <c r="Z245" i="53" s="1"/>
  <c r="AA211" i="53"/>
  <c r="AA245" i="53" s="1"/>
  <c r="AB211" i="53"/>
  <c r="AB245" i="53" s="1"/>
  <c r="AC211" i="53"/>
  <c r="AC245" i="53" s="1"/>
  <c r="AD211" i="53"/>
  <c r="AD245" i="53" s="1"/>
  <c r="AE211" i="53"/>
  <c r="AE245" i="53" s="1"/>
  <c r="AF211" i="53"/>
  <c r="AF245" i="53" s="1"/>
  <c r="AG211" i="53"/>
  <c r="AG245" i="53" s="1"/>
  <c r="AH211" i="53"/>
  <c r="AH245" i="53" s="1"/>
  <c r="AI211" i="53"/>
  <c r="AI245" i="53" s="1"/>
  <c r="AJ211" i="53"/>
  <c r="AJ245" i="53" s="1"/>
  <c r="AK211" i="53"/>
  <c r="AK245" i="53" s="1"/>
  <c r="AL211" i="53"/>
  <c r="AL245" i="53" s="1"/>
  <c r="AM211" i="53"/>
  <c r="AM245" i="53" s="1"/>
  <c r="AN211" i="53"/>
  <c r="AN245" i="53" s="1"/>
  <c r="AO211" i="53"/>
  <c r="AO245" i="53" s="1"/>
  <c r="AP211" i="53"/>
  <c r="AP245" i="53" s="1"/>
  <c r="AQ211" i="53"/>
  <c r="AQ245" i="53" s="1"/>
  <c r="AR211" i="53"/>
  <c r="AR245" i="53" s="1"/>
  <c r="AS211" i="53"/>
  <c r="AS245" i="53" s="1"/>
  <c r="AT211" i="53"/>
  <c r="AT245" i="53" s="1"/>
  <c r="AU211" i="53"/>
  <c r="AU245" i="53" s="1"/>
  <c r="AV211" i="53"/>
  <c r="AV245" i="53" s="1"/>
  <c r="AW211" i="53"/>
  <c r="AW245" i="53" s="1"/>
  <c r="AX211" i="53"/>
  <c r="AX245" i="53" s="1"/>
  <c r="AY211" i="53"/>
  <c r="AY245" i="53" s="1"/>
  <c r="AZ211" i="53"/>
  <c r="AZ245" i="53" s="1"/>
  <c r="BA211" i="53"/>
  <c r="BA245" i="53" s="1"/>
  <c r="BB211" i="53"/>
  <c r="BB245" i="53" s="1"/>
  <c r="BC211" i="53"/>
  <c r="BC245" i="53" s="1"/>
  <c r="BD211" i="53"/>
  <c r="BD245" i="53" s="1"/>
  <c r="BE211" i="53"/>
  <c r="BE245" i="53" s="1"/>
  <c r="BF211" i="53"/>
  <c r="BF245" i="53" s="1"/>
  <c r="BG211" i="53"/>
  <c r="BG245" i="53" s="1"/>
  <c r="BH211" i="53"/>
  <c r="BH245" i="53" s="1"/>
  <c r="BI211" i="53"/>
  <c r="BI245" i="53" s="1"/>
  <c r="BJ211" i="53"/>
  <c r="BJ245" i="53" s="1"/>
  <c r="BK211" i="53"/>
  <c r="BK245" i="53" s="1"/>
  <c r="BL211" i="53"/>
  <c r="BL245" i="53" s="1"/>
  <c r="BM211" i="53"/>
  <c r="BM245" i="53" s="1"/>
  <c r="BN211" i="53"/>
  <c r="BN245" i="53" s="1"/>
  <c r="BO211" i="53"/>
  <c r="BO245" i="53" s="1"/>
  <c r="BP211" i="53"/>
  <c r="BP245" i="53" s="1"/>
  <c r="BQ211" i="53"/>
  <c r="BQ245" i="53" s="1"/>
  <c r="BR211" i="53"/>
  <c r="BR245" i="53" s="1"/>
  <c r="BS211" i="53"/>
  <c r="BS245" i="53" s="1"/>
  <c r="BT211" i="53"/>
  <c r="BT245" i="53" s="1"/>
  <c r="BU211" i="53"/>
  <c r="BU245" i="53" s="1"/>
  <c r="BV211" i="53"/>
  <c r="BV245" i="53" s="1"/>
  <c r="BW211" i="53"/>
  <c r="BW245" i="53" s="1"/>
  <c r="BX211" i="53"/>
  <c r="BX245" i="53" s="1"/>
  <c r="BY211" i="53"/>
  <c r="BY245" i="53" s="1"/>
  <c r="BZ211" i="53"/>
  <c r="BZ245" i="53" s="1"/>
  <c r="CA211" i="53"/>
  <c r="CA245" i="53" s="1"/>
  <c r="CB211" i="53"/>
  <c r="CB245" i="53" s="1"/>
  <c r="CC211" i="53"/>
  <c r="CC245" i="53" s="1"/>
  <c r="CD211" i="53"/>
  <c r="CD245" i="53" s="1"/>
  <c r="CE211" i="53"/>
  <c r="CE245" i="53" s="1"/>
  <c r="CF211" i="53"/>
  <c r="CF245" i="53" s="1"/>
  <c r="CG211" i="53"/>
  <c r="CG245" i="53" s="1"/>
  <c r="CH211" i="53"/>
  <c r="CH245" i="53" s="1"/>
  <c r="CI211" i="53"/>
  <c r="CI245" i="53" s="1"/>
  <c r="CJ211" i="53"/>
  <c r="CJ245" i="53" s="1"/>
  <c r="CK211" i="53"/>
  <c r="CK245" i="53" s="1"/>
  <c r="CL211" i="53"/>
  <c r="CL245" i="53" s="1"/>
  <c r="CM211" i="53"/>
  <c r="CM245" i="53" s="1"/>
  <c r="CN211" i="53"/>
  <c r="CN245" i="53" s="1"/>
  <c r="CO211" i="53"/>
  <c r="CO245" i="53" s="1"/>
  <c r="CP211" i="53"/>
  <c r="CP245" i="53" s="1"/>
  <c r="CQ211" i="53"/>
  <c r="CQ245" i="53" s="1"/>
  <c r="CR211" i="53"/>
  <c r="CR245" i="53" s="1"/>
  <c r="CS211" i="53"/>
  <c r="CS245" i="53" s="1"/>
  <c r="CT211" i="53"/>
  <c r="CT245" i="53" s="1"/>
  <c r="CU211" i="53"/>
  <c r="CU245" i="53" s="1"/>
  <c r="CV211" i="53"/>
  <c r="CV245" i="53" s="1"/>
  <c r="CW211" i="53"/>
  <c r="CW245" i="53" s="1"/>
  <c r="CX211" i="53"/>
  <c r="CX245" i="53" s="1"/>
  <c r="CY211" i="53"/>
  <c r="CY245" i="53" s="1"/>
  <c r="CZ211" i="53"/>
  <c r="CZ245" i="53" s="1"/>
  <c r="DA211" i="53"/>
  <c r="DA245" i="53" s="1"/>
  <c r="DB211" i="53"/>
  <c r="DB245" i="53" s="1"/>
  <c r="DC211" i="53"/>
  <c r="DC245" i="53" s="1"/>
  <c r="DD211" i="53"/>
  <c r="DD245" i="53" s="1"/>
  <c r="DE211" i="53"/>
  <c r="DE245" i="53" s="1"/>
  <c r="DF211" i="53"/>
  <c r="DF245" i="53" s="1"/>
  <c r="DG211" i="53"/>
  <c r="DG245" i="53" s="1"/>
  <c r="DH211" i="53"/>
  <c r="DH245" i="53" s="1"/>
  <c r="DI211" i="53"/>
  <c r="DI245" i="53" s="1"/>
  <c r="DJ211" i="53"/>
  <c r="DJ245" i="53" s="1"/>
  <c r="DK211" i="53"/>
  <c r="DK245" i="53" s="1"/>
  <c r="DL211" i="53"/>
  <c r="DL245" i="53" s="1"/>
  <c r="DM211" i="53"/>
  <c r="DM245" i="53" s="1"/>
  <c r="DN211" i="53"/>
  <c r="DN245" i="53" s="1"/>
  <c r="DO211" i="53"/>
  <c r="DO245" i="53" s="1"/>
  <c r="DP211" i="53"/>
  <c r="DP245" i="53" s="1"/>
  <c r="DQ211" i="53"/>
  <c r="DQ245" i="53" s="1"/>
  <c r="DR211" i="53"/>
  <c r="DR245" i="53" s="1"/>
  <c r="DS211" i="53"/>
  <c r="DS245" i="53" s="1"/>
  <c r="DT211" i="53"/>
  <c r="DT245" i="53" s="1"/>
  <c r="DU211" i="53"/>
  <c r="DU245" i="53" s="1"/>
  <c r="DV211" i="53"/>
  <c r="DV245" i="53" s="1"/>
  <c r="DW211" i="53"/>
  <c r="DW245" i="53" s="1"/>
  <c r="DX211" i="53"/>
  <c r="DX245" i="53" s="1"/>
  <c r="DY211" i="53"/>
  <c r="DY245" i="53" s="1"/>
  <c r="DZ211" i="53"/>
  <c r="DZ245" i="53" s="1"/>
  <c r="EA211" i="53"/>
  <c r="EA245" i="53" s="1"/>
  <c r="EB211" i="53"/>
  <c r="EB245" i="53" s="1"/>
  <c r="EC211" i="53"/>
  <c r="EC245" i="53" s="1"/>
  <c r="ED211" i="53"/>
  <c r="ED245" i="53" s="1"/>
  <c r="EE211" i="53"/>
  <c r="EE245" i="53" s="1"/>
  <c r="EF211" i="53"/>
  <c r="EF245" i="53" s="1"/>
  <c r="EG211" i="53"/>
  <c r="EG245" i="53" s="1"/>
  <c r="EH211" i="53"/>
  <c r="EH245" i="53" s="1"/>
  <c r="EI211" i="53"/>
  <c r="EI245" i="53" s="1"/>
  <c r="EJ211" i="53"/>
  <c r="EJ245" i="53" s="1"/>
  <c r="EK211" i="53"/>
  <c r="EK245" i="53" s="1"/>
  <c r="EL211" i="53"/>
  <c r="EL245" i="53" s="1"/>
  <c r="EM211" i="53"/>
  <c r="EM245" i="53" s="1"/>
  <c r="EN211" i="53"/>
  <c r="EN245" i="53" s="1"/>
  <c r="EO211" i="53"/>
  <c r="EO245" i="53" s="1"/>
  <c r="EP211" i="53"/>
  <c r="EP245" i="53" s="1"/>
  <c r="EQ211" i="53"/>
  <c r="EQ245" i="53" s="1"/>
  <c r="ER211" i="53"/>
  <c r="ER245" i="53" s="1"/>
  <c r="ES211" i="53"/>
  <c r="ES245" i="53" s="1"/>
  <c r="ET211" i="53"/>
  <c r="ET245" i="53" s="1"/>
  <c r="EU211" i="53"/>
  <c r="EU245" i="53" s="1"/>
  <c r="EV211" i="53"/>
  <c r="EV245" i="53" s="1"/>
  <c r="EW211" i="53"/>
  <c r="EW245" i="53" s="1"/>
  <c r="EX211" i="53"/>
  <c r="EX245" i="53" s="1"/>
  <c r="EY211" i="53"/>
  <c r="EY245" i="53" s="1"/>
  <c r="EZ211" i="53"/>
  <c r="EZ245" i="53" s="1"/>
  <c r="FA211" i="53"/>
  <c r="FA245" i="53" s="1"/>
  <c r="FB211" i="53"/>
  <c r="FB245" i="53" s="1"/>
  <c r="FC211" i="53"/>
  <c r="FC245" i="53" s="1"/>
  <c r="FD211" i="53"/>
  <c r="FD245" i="53" s="1"/>
  <c r="FE211" i="53"/>
  <c r="FE245" i="53" s="1"/>
  <c r="FF211" i="53"/>
  <c r="FF245" i="53" s="1"/>
  <c r="FG211" i="53"/>
  <c r="FG245" i="53" s="1"/>
  <c r="FH211" i="53"/>
  <c r="FH245" i="53" s="1"/>
  <c r="FI211" i="53"/>
  <c r="FI245" i="53" s="1"/>
  <c r="FJ211" i="53"/>
  <c r="FJ245" i="53" s="1"/>
  <c r="FK211" i="53"/>
  <c r="FK245" i="53" s="1"/>
  <c r="FL211" i="53"/>
  <c r="FL245" i="53" s="1"/>
  <c r="FM211" i="53"/>
  <c r="FM245" i="53" s="1"/>
  <c r="FN211" i="53"/>
  <c r="FN245" i="53" s="1"/>
  <c r="FO211" i="53"/>
  <c r="FO245" i="53" s="1"/>
  <c r="FP211" i="53"/>
  <c r="FP245" i="53" s="1"/>
  <c r="FQ211" i="53"/>
  <c r="FQ245" i="53" s="1"/>
  <c r="FR211" i="53"/>
  <c r="FR245" i="53" s="1"/>
  <c r="FS211" i="53"/>
  <c r="FS245" i="53" s="1"/>
  <c r="FT211" i="53"/>
  <c r="FT245" i="53" s="1"/>
  <c r="FU211" i="53"/>
  <c r="FU245" i="53" s="1"/>
  <c r="FV211" i="53"/>
  <c r="FV245" i="53" s="1"/>
  <c r="FW211" i="53"/>
  <c r="FW245" i="53" s="1"/>
  <c r="HJ257" i="53" s="1"/>
  <c r="FX211" i="53"/>
  <c r="FX245" i="53" s="1"/>
  <c r="FY211" i="53"/>
  <c r="FY245" i="53" s="1"/>
  <c r="FZ211" i="53"/>
  <c r="FZ245" i="53" s="1"/>
  <c r="GA211" i="53"/>
  <c r="GA245" i="53" s="1"/>
  <c r="GB211" i="53"/>
  <c r="GB245" i="53" s="1"/>
  <c r="GC211" i="53"/>
  <c r="GC245" i="53" s="1"/>
  <c r="GD211" i="53"/>
  <c r="GD245" i="53" s="1"/>
  <c r="HK257" i="53" s="1"/>
  <c r="GE211" i="53"/>
  <c r="GE245" i="53" s="1"/>
  <c r="GF211" i="53"/>
  <c r="GF245" i="53" s="1"/>
  <c r="GG211" i="53"/>
  <c r="GG245" i="53" s="1"/>
  <c r="GH211" i="53"/>
  <c r="GH245" i="53" s="1"/>
  <c r="GI211" i="53"/>
  <c r="GI245" i="53" s="1"/>
  <c r="GJ211" i="53"/>
  <c r="GJ245" i="53" s="1"/>
  <c r="GK211" i="53"/>
  <c r="GK245" i="53" s="1"/>
  <c r="HL257" i="53" s="1"/>
  <c r="GL211" i="53"/>
  <c r="GL245" i="53" s="1"/>
  <c r="GM211" i="53"/>
  <c r="GM245" i="53" s="1"/>
  <c r="GN211" i="53"/>
  <c r="GN245" i="53" s="1"/>
  <c r="GO211" i="53"/>
  <c r="GO245" i="53" s="1"/>
  <c r="GP211" i="53"/>
  <c r="GP245" i="53" s="1"/>
  <c r="GQ211" i="53"/>
  <c r="GQ245" i="53" s="1"/>
  <c r="GR211" i="53"/>
  <c r="GR245" i="53" s="1"/>
  <c r="HM257" i="53" s="1"/>
  <c r="GS211" i="53"/>
  <c r="GS245" i="53" s="1"/>
  <c r="GT211" i="53"/>
  <c r="GT245" i="53" s="1"/>
  <c r="GU211" i="53"/>
  <c r="GU245" i="53" s="1"/>
  <c r="GV211" i="53"/>
  <c r="GV245" i="53" s="1"/>
  <c r="GW211" i="53"/>
  <c r="GW245" i="53" s="1"/>
  <c r="GX211" i="53"/>
  <c r="GX245" i="53" s="1"/>
  <c r="GY211" i="53"/>
  <c r="GY245" i="53" s="1"/>
  <c r="HN257" i="53" s="1"/>
  <c r="GZ211" i="53"/>
  <c r="GZ245" i="53" s="1"/>
  <c r="HA211" i="53"/>
  <c r="HA245" i="53" s="1"/>
  <c r="HB211" i="53"/>
  <c r="HB245" i="53" s="1"/>
  <c r="HC211" i="53"/>
  <c r="HC245" i="53" s="1"/>
  <c r="HD211" i="53"/>
  <c r="HD245" i="53" s="1"/>
  <c r="HE211" i="53"/>
  <c r="HE245" i="53" s="1"/>
  <c r="HF211" i="53"/>
  <c r="HF245" i="53" s="1"/>
  <c r="HO257" i="53" s="1"/>
  <c r="HG211" i="53"/>
  <c r="HG245" i="53" s="1"/>
  <c r="HH211" i="53"/>
  <c r="HH245" i="53" s="1"/>
  <c r="HI211" i="53"/>
  <c r="HI245" i="53" s="1"/>
  <c r="HJ211" i="53"/>
  <c r="HJ245" i="53" s="1"/>
  <c r="HK211" i="53"/>
  <c r="HK245" i="53" s="1"/>
  <c r="HL211" i="53"/>
  <c r="HL245" i="53" s="1"/>
  <c r="HM211" i="53"/>
  <c r="HM245" i="53" s="1"/>
  <c r="HP257" i="53" s="1"/>
  <c r="HN211" i="53"/>
  <c r="HN245" i="53" s="1"/>
  <c r="HO211" i="53"/>
  <c r="HO245" i="53" s="1"/>
  <c r="HP211" i="53"/>
  <c r="HP245" i="53" s="1"/>
  <c r="HQ211" i="53"/>
  <c r="HQ245" i="53" s="1"/>
  <c r="HR211" i="53"/>
  <c r="HR245" i="53" s="1"/>
  <c r="HS211" i="53"/>
  <c r="HS245" i="53" s="1"/>
  <c r="HT211" i="53"/>
  <c r="HT245" i="53" s="1"/>
  <c r="HQ257" i="53" s="1"/>
  <c r="HU211" i="53"/>
  <c r="HU245" i="53" s="1"/>
  <c r="HV211" i="53"/>
  <c r="HV245" i="53" s="1"/>
  <c r="HW211" i="53"/>
  <c r="HW245" i="53" s="1"/>
  <c r="HX211" i="53"/>
  <c r="HX245" i="53" s="1"/>
  <c r="HY211" i="53"/>
  <c r="HY245" i="53" s="1"/>
  <c r="HZ211" i="53"/>
  <c r="HZ245" i="53" s="1"/>
  <c r="I212" i="53"/>
  <c r="I246" i="53" s="1"/>
  <c r="J212" i="53"/>
  <c r="J246" i="53" s="1"/>
  <c r="K212" i="53"/>
  <c r="K246" i="53" s="1"/>
  <c r="L212" i="53"/>
  <c r="L246" i="53" s="1"/>
  <c r="M212" i="53"/>
  <c r="M246" i="53" s="1"/>
  <c r="N212" i="53"/>
  <c r="N246" i="53" s="1"/>
  <c r="O212" i="53"/>
  <c r="O246" i="53" s="1"/>
  <c r="P212" i="53"/>
  <c r="P246" i="53" s="1"/>
  <c r="Q212" i="53"/>
  <c r="Q246" i="53" s="1"/>
  <c r="R212" i="53"/>
  <c r="R246" i="53" s="1"/>
  <c r="S212" i="53"/>
  <c r="S246" i="53" s="1"/>
  <c r="T212" i="53"/>
  <c r="T246" i="53" s="1"/>
  <c r="U212" i="53"/>
  <c r="U246" i="53" s="1"/>
  <c r="V212" i="53"/>
  <c r="V246" i="53" s="1"/>
  <c r="W212" i="53"/>
  <c r="W246" i="53" s="1"/>
  <c r="X212" i="53"/>
  <c r="X246" i="53" s="1"/>
  <c r="Y212" i="53"/>
  <c r="Y246" i="53" s="1"/>
  <c r="Z212" i="53"/>
  <c r="Z246" i="53" s="1"/>
  <c r="AA212" i="53"/>
  <c r="AA246" i="53" s="1"/>
  <c r="AB212" i="53"/>
  <c r="AB246" i="53" s="1"/>
  <c r="AC212" i="53"/>
  <c r="AC246" i="53" s="1"/>
  <c r="AD212" i="53"/>
  <c r="AD246" i="53" s="1"/>
  <c r="AE212" i="53"/>
  <c r="AE246" i="53" s="1"/>
  <c r="AF212" i="53"/>
  <c r="AF246" i="53" s="1"/>
  <c r="AG212" i="53"/>
  <c r="AG246" i="53" s="1"/>
  <c r="AH212" i="53"/>
  <c r="AH246" i="53" s="1"/>
  <c r="AI212" i="53"/>
  <c r="AI246" i="53" s="1"/>
  <c r="AJ212" i="53"/>
  <c r="AJ246" i="53" s="1"/>
  <c r="AK212" i="53"/>
  <c r="AK246" i="53" s="1"/>
  <c r="AL212" i="53"/>
  <c r="AL246" i="53" s="1"/>
  <c r="AM212" i="53"/>
  <c r="AM246" i="53" s="1"/>
  <c r="AN212" i="53"/>
  <c r="AN246" i="53" s="1"/>
  <c r="AO212" i="53"/>
  <c r="AO246" i="53" s="1"/>
  <c r="AP212" i="53"/>
  <c r="AP246" i="53" s="1"/>
  <c r="AQ212" i="53"/>
  <c r="AQ246" i="53" s="1"/>
  <c r="AR212" i="53"/>
  <c r="AR246" i="53" s="1"/>
  <c r="AS212" i="53"/>
  <c r="AS246" i="53" s="1"/>
  <c r="AT212" i="53"/>
  <c r="AT246" i="53" s="1"/>
  <c r="AU212" i="53"/>
  <c r="AU246" i="53" s="1"/>
  <c r="AV212" i="53"/>
  <c r="AV246" i="53" s="1"/>
  <c r="AW212" i="53"/>
  <c r="AW246" i="53" s="1"/>
  <c r="AX212" i="53"/>
  <c r="AX246" i="53" s="1"/>
  <c r="AY212" i="53"/>
  <c r="AY246" i="53" s="1"/>
  <c r="AZ212" i="53"/>
  <c r="AZ246" i="53" s="1"/>
  <c r="BA212" i="53"/>
  <c r="BA246" i="53" s="1"/>
  <c r="BB212" i="53"/>
  <c r="BB246" i="53" s="1"/>
  <c r="BC212" i="53"/>
  <c r="BC246" i="53" s="1"/>
  <c r="BD212" i="53"/>
  <c r="BD246" i="53" s="1"/>
  <c r="BE212" i="53"/>
  <c r="BE246" i="53" s="1"/>
  <c r="BF212" i="53"/>
  <c r="BF246" i="53" s="1"/>
  <c r="BG212" i="53"/>
  <c r="BG246" i="53" s="1"/>
  <c r="BH212" i="53"/>
  <c r="BH246" i="53" s="1"/>
  <c r="BI212" i="53"/>
  <c r="BI246" i="53" s="1"/>
  <c r="BJ212" i="53"/>
  <c r="BJ246" i="53" s="1"/>
  <c r="BK212" i="53"/>
  <c r="BK246" i="53" s="1"/>
  <c r="BL212" i="53"/>
  <c r="BL246" i="53" s="1"/>
  <c r="BM212" i="53"/>
  <c r="BM246" i="53" s="1"/>
  <c r="BN212" i="53"/>
  <c r="BN246" i="53" s="1"/>
  <c r="BO212" i="53"/>
  <c r="BO246" i="53" s="1"/>
  <c r="BP212" i="53"/>
  <c r="BP246" i="53" s="1"/>
  <c r="BQ212" i="53"/>
  <c r="BQ246" i="53" s="1"/>
  <c r="BR212" i="53"/>
  <c r="BR246" i="53" s="1"/>
  <c r="BS212" i="53"/>
  <c r="BS246" i="53" s="1"/>
  <c r="BT212" i="53"/>
  <c r="BT246" i="53" s="1"/>
  <c r="BU212" i="53"/>
  <c r="BU246" i="53" s="1"/>
  <c r="BV212" i="53"/>
  <c r="BV246" i="53" s="1"/>
  <c r="BW212" i="53"/>
  <c r="BW246" i="53" s="1"/>
  <c r="BX212" i="53"/>
  <c r="BX246" i="53" s="1"/>
  <c r="BY212" i="53"/>
  <c r="BY246" i="53" s="1"/>
  <c r="BZ212" i="53"/>
  <c r="BZ246" i="53" s="1"/>
  <c r="CA212" i="53"/>
  <c r="CA246" i="53" s="1"/>
  <c r="CB212" i="53"/>
  <c r="CB246" i="53" s="1"/>
  <c r="CC212" i="53"/>
  <c r="CC246" i="53" s="1"/>
  <c r="CD212" i="53"/>
  <c r="CD246" i="53" s="1"/>
  <c r="CE212" i="53"/>
  <c r="CE246" i="53" s="1"/>
  <c r="CF212" i="53"/>
  <c r="CF246" i="53" s="1"/>
  <c r="CG212" i="53"/>
  <c r="CG246" i="53" s="1"/>
  <c r="CH212" i="53"/>
  <c r="CH246" i="53" s="1"/>
  <c r="CI212" i="53"/>
  <c r="CI246" i="53" s="1"/>
  <c r="CJ212" i="53"/>
  <c r="CJ246" i="53" s="1"/>
  <c r="CK212" i="53"/>
  <c r="CK246" i="53" s="1"/>
  <c r="CL212" i="53"/>
  <c r="CL246" i="53" s="1"/>
  <c r="CM212" i="53"/>
  <c r="CM246" i="53" s="1"/>
  <c r="CN212" i="53"/>
  <c r="CN246" i="53" s="1"/>
  <c r="CO212" i="53"/>
  <c r="CO246" i="53" s="1"/>
  <c r="CP212" i="53"/>
  <c r="CP246" i="53" s="1"/>
  <c r="CQ212" i="53"/>
  <c r="CQ246" i="53" s="1"/>
  <c r="CR212" i="53"/>
  <c r="CR246" i="53" s="1"/>
  <c r="CS212" i="53"/>
  <c r="CS246" i="53" s="1"/>
  <c r="CT212" i="53"/>
  <c r="CT246" i="53" s="1"/>
  <c r="CU212" i="53"/>
  <c r="CU246" i="53" s="1"/>
  <c r="CV212" i="53"/>
  <c r="CV246" i="53" s="1"/>
  <c r="CW212" i="53"/>
  <c r="CW246" i="53" s="1"/>
  <c r="CX212" i="53"/>
  <c r="CX246" i="53" s="1"/>
  <c r="CY212" i="53"/>
  <c r="CY246" i="53" s="1"/>
  <c r="CZ212" i="53"/>
  <c r="CZ246" i="53" s="1"/>
  <c r="DA212" i="53"/>
  <c r="DA246" i="53" s="1"/>
  <c r="DB212" i="53"/>
  <c r="DB246" i="53" s="1"/>
  <c r="DC212" i="53"/>
  <c r="DC246" i="53" s="1"/>
  <c r="DD212" i="53"/>
  <c r="DD246" i="53" s="1"/>
  <c r="DE212" i="53"/>
  <c r="DE246" i="53" s="1"/>
  <c r="DF212" i="53"/>
  <c r="DF246" i="53" s="1"/>
  <c r="DG212" i="53"/>
  <c r="DG246" i="53" s="1"/>
  <c r="DH212" i="53"/>
  <c r="DH246" i="53" s="1"/>
  <c r="DI212" i="53"/>
  <c r="DI246" i="53" s="1"/>
  <c r="DJ212" i="53"/>
  <c r="DJ246" i="53" s="1"/>
  <c r="DK212" i="53"/>
  <c r="DK246" i="53" s="1"/>
  <c r="DL212" i="53"/>
  <c r="DL246" i="53" s="1"/>
  <c r="DM212" i="53"/>
  <c r="DM246" i="53" s="1"/>
  <c r="DN212" i="53"/>
  <c r="DN246" i="53" s="1"/>
  <c r="DO212" i="53"/>
  <c r="DO246" i="53" s="1"/>
  <c r="DP212" i="53"/>
  <c r="DP246" i="53" s="1"/>
  <c r="DQ212" i="53"/>
  <c r="DQ246" i="53" s="1"/>
  <c r="DR212" i="53"/>
  <c r="DR246" i="53" s="1"/>
  <c r="DS212" i="53"/>
  <c r="DS246" i="53" s="1"/>
  <c r="DT212" i="53"/>
  <c r="DT246" i="53" s="1"/>
  <c r="DU212" i="53"/>
  <c r="DU246" i="53" s="1"/>
  <c r="DV212" i="53"/>
  <c r="DV246" i="53" s="1"/>
  <c r="DW212" i="53"/>
  <c r="DW246" i="53" s="1"/>
  <c r="DX212" i="53"/>
  <c r="DX246" i="53" s="1"/>
  <c r="DY212" i="53"/>
  <c r="DY246" i="53" s="1"/>
  <c r="DZ212" i="53"/>
  <c r="DZ246" i="53" s="1"/>
  <c r="EA212" i="53"/>
  <c r="EA246" i="53" s="1"/>
  <c r="EB212" i="53"/>
  <c r="EB246" i="53" s="1"/>
  <c r="EC212" i="53"/>
  <c r="EC246" i="53" s="1"/>
  <c r="ED212" i="53"/>
  <c r="ED246" i="53" s="1"/>
  <c r="EE212" i="53"/>
  <c r="EE246" i="53" s="1"/>
  <c r="EF212" i="53"/>
  <c r="EF246" i="53" s="1"/>
  <c r="EG212" i="53"/>
  <c r="EG246" i="53" s="1"/>
  <c r="EH212" i="53"/>
  <c r="EH246" i="53" s="1"/>
  <c r="EI212" i="53"/>
  <c r="EI246" i="53" s="1"/>
  <c r="EJ212" i="53"/>
  <c r="EJ246" i="53" s="1"/>
  <c r="EK212" i="53"/>
  <c r="EK246" i="53" s="1"/>
  <c r="EL212" i="53"/>
  <c r="EL246" i="53" s="1"/>
  <c r="EM212" i="53"/>
  <c r="EM246" i="53" s="1"/>
  <c r="EN212" i="53"/>
  <c r="EN246" i="53" s="1"/>
  <c r="EO212" i="53"/>
  <c r="EO246" i="53" s="1"/>
  <c r="EP212" i="53"/>
  <c r="EP246" i="53" s="1"/>
  <c r="EQ212" i="53"/>
  <c r="EQ246" i="53" s="1"/>
  <c r="ER212" i="53"/>
  <c r="ER246" i="53" s="1"/>
  <c r="ES212" i="53"/>
  <c r="ES246" i="53" s="1"/>
  <c r="ET212" i="53"/>
  <c r="ET246" i="53" s="1"/>
  <c r="EU212" i="53"/>
  <c r="EU246" i="53" s="1"/>
  <c r="EV212" i="53"/>
  <c r="EV246" i="53" s="1"/>
  <c r="EW212" i="53"/>
  <c r="EW246" i="53" s="1"/>
  <c r="EX212" i="53"/>
  <c r="EX246" i="53" s="1"/>
  <c r="EY212" i="53"/>
  <c r="EY246" i="53" s="1"/>
  <c r="EZ212" i="53"/>
  <c r="EZ246" i="53" s="1"/>
  <c r="FA212" i="53"/>
  <c r="FA246" i="53" s="1"/>
  <c r="FB212" i="53"/>
  <c r="FB246" i="53" s="1"/>
  <c r="FC212" i="53"/>
  <c r="FC246" i="53" s="1"/>
  <c r="FD212" i="53"/>
  <c r="FD246" i="53" s="1"/>
  <c r="FE212" i="53"/>
  <c r="FE246" i="53" s="1"/>
  <c r="FF212" i="53"/>
  <c r="FF246" i="53" s="1"/>
  <c r="FG212" i="53"/>
  <c r="FG246" i="53" s="1"/>
  <c r="FH212" i="53"/>
  <c r="FH246" i="53" s="1"/>
  <c r="FI212" i="53"/>
  <c r="FI246" i="53" s="1"/>
  <c r="FJ212" i="53"/>
  <c r="FJ246" i="53" s="1"/>
  <c r="FK212" i="53"/>
  <c r="FK246" i="53" s="1"/>
  <c r="FL212" i="53"/>
  <c r="FL246" i="53" s="1"/>
  <c r="FM212" i="53"/>
  <c r="FM246" i="53" s="1"/>
  <c r="FN212" i="53"/>
  <c r="FN246" i="53" s="1"/>
  <c r="FO212" i="53"/>
  <c r="FO246" i="53" s="1"/>
  <c r="FP212" i="53"/>
  <c r="FP246" i="53" s="1"/>
  <c r="FQ212" i="53"/>
  <c r="FQ246" i="53" s="1"/>
  <c r="FR212" i="53"/>
  <c r="FR246" i="53" s="1"/>
  <c r="FS212" i="53"/>
  <c r="FS246" i="53" s="1"/>
  <c r="FT212" i="53"/>
  <c r="FT246" i="53" s="1"/>
  <c r="FU212" i="53"/>
  <c r="FU246" i="53" s="1"/>
  <c r="FV212" i="53"/>
  <c r="FV246" i="53" s="1"/>
  <c r="FW212" i="53"/>
  <c r="FW246" i="53" s="1"/>
  <c r="HJ258" i="53" s="1"/>
  <c r="FX212" i="53"/>
  <c r="FX246" i="53" s="1"/>
  <c r="FY212" i="53"/>
  <c r="FY246" i="53" s="1"/>
  <c r="FZ212" i="53"/>
  <c r="FZ246" i="53" s="1"/>
  <c r="GA212" i="53"/>
  <c r="GA246" i="53" s="1"/>
  <c r="GB212" i="53"/>
  <c r="GB246" i="53" s="1"/>
  <c r="GC212" i="53"/>
  <c r="GC246" i="53" s="1"/>
  <c r="GD212" i="53"/>
  <c r="GD246" i="53" s="1"/>
  <c r="HK258" i="53" s="1"/>
  <c r="GE212" i="53"/>
  <c r="GE246" i="53" s="1"/>
  <c r="GF212" i="53"/>
  <c r="GF246" i="53" s="1"/>
  <c r="GG212" i="53"/>
  <c r="GG246" i="53" s="1"/>
  <c r="GH212" i="53"/>
  <c r="GH246" i="53" s="1"/>
  <c r="GI212" i="53"/>
  <c r="GI246" i="53" s="1"/>
  <c r="GJ212" i="53"/>
  <c r="GJ246" i="53" s="1"/>
  <c r="GK212" i="53"/>
  <c r="GK246" i="53" s="1"/>
  <c r="HL258" i="53" s="1"/>
  <c r="GL212" i="53"/>
  <c r="GL246" i="53" s="1"/>
  <c r="GM212" i="53"/>
  <c r="GM246" i="53" s="1"/>
  <c r="GN212" i="53"/>
  <c r="GN246" i="53" s="1"/>
  <c r="GO212" i="53"/>
  <c r="GO246" i="53" s="1"/>
  <c r="GP212" i="53"/>
  <c r="GP246" i="53" s="1"/>
  <c r="GQ212" i="53"/>
  <c r="GQ246" i="53" s="1"/>
  <c r="GR212" i="53"/>
  <c r="GR246" i="53" s="1"/>
  <c r="HM258" i="53" s="1"/>
  <c r="GS212" i="53"/>
  <c r="GS246" i="53" s="1"/>
  <c r="GT212" i="53"/>
  <c r="GT246" i="53" s="1"/>
  <c r="GU212" i="53"/>
  <c r="GU246" i="53" s="1"/>
  <c r="GV212" i="53"/>
  <c r="GV246" i="53" s="1"/>
  <c r="GW212" i="53"/>
  <c r="GW246" i="53" s="1"/>
  <c r="GX212" i="53"/>
  <c r="GX246" i="53" s="1"/>
  <c r="GY212" i="53"/>
  <c r="GY246" i="53" s="1"/>
  <c r="HN258" i="53" s="1"/>
  <c r="GZ212" i="53"/>
  <c r="GZ246" i="53" s="1"/>
  <c r="HA212" i="53"/>
  <c r="HA246" i="53" s="1"/>
  <c r="HB212" i="53"/>
  <c r="HB246" i="53" s="1"/>
  <c r="HC212" i="53"/>
  <c r="HC246" i="53" s="1"/>
  <c r="HD212" i="53"/>
  <c r="HD246" i="53" s="1"/>
  <c r="HE212" i="53"/>
  <c r="HE246" i="53" s="1"/>
  <c r="HF212" i="53"/>
  <c r="HF246" i="53" s="1"/>
  <c r="HO258" i="53" s="1"/>
  <c r="HG212" i="53"/>
  <c r="HG246" i="53" s="1"/>
  <c r="HH212" i="53"/>
  <c r="HH246" i="53" s="1"/>
  <c r="HI212" i="53"/>
  <c r="HI246" i="53" s="1"/>
  <c r="HJ212" i="53"/>
  <c r="HJ246" i="53" s="1"/>
  <c r="HK212" i="53"/>
  <c r="HK246" i="53" s="1"/>
  <c r="HL212" i="53"/>
  <c r="HL246" i="53" s="1"/>
  <c r="HM212" i="53"/>
  <c r="HM246" i="53" s="1"/>
  <c r="HP258" i="53" s="1"/>
  <c r="HN212" i="53"/>
  <c r="HN246" i="53" s="1"/>
  <c r="HO212" i="53"/>
  <c r="HO246" i="53" s="1"/>
  <c r="HP212" i="53"/>
  <c r="HP246" i="53" s="1"/>
  <c r="HQ212" i="53"/>
  <c r="HQ246" i="53" s="1"/>
  <c r="HR212" i="53"/>
  <c r="HR246" i="53" s="1"/>
  <c r="HS212" i="53"/>
  <c r="HS246" i="53" s="1"/>
  <c r="HT212" i="53"/>
  <c r="HT246" i="53" s="1"/>
  <c r="HQ258" i="53" s="1"/>
  <c r="HU212" i="53"/>
  <c r="HU246" i="53" s="1"/>
  <c r="HV212" i="53"/>
  <c r="HV246" i="53" s="1"/>
  <c r="HW212" i="53"/>
  <c r="HW246" i="53" s="1"/>
  <c r="HX212" i="53"/>
  <c r="HX246" i="53" s="1"/>
  <c r="HY212" i="53"/>
  <c r="HY246" i="53" s="1"/>
  <c r="HZ212" i="53"/>
  <c r="HZ246" i="53" s="1"/>
  <c r="I213" i="53"/>
  <c r="I247" i="53" s="1"/>
  <c r="J213" i="53"/>
  <c r="J247" i="53" s="1"/>
  <c r="K213" i="53"/>
  <c r="K247" i="53" s="1"/>
  <c r="L213" i="53"/>
  <c r="L247" i="53" s="1"/>
  <c r="M213" i="53"/>
  <c r="M247" i="53" s="1"/>
  <c r="N213" i="53"/>
  <c r="N247" i="53" s="1"/>
  <c r="O213" i="53"/>
  <c r="O247" i="53" s="1"/>
  <c r="P213" i="53"/>
  <c r="P247" i="53" s="1"/>
  <c r="Q213" i="53"/>
  <c r="Q247" i="53" s="1"/>
  <c r="R213" i="53"/>
  <c r="R247" i="53" s="1"/>
  <c r="S213" i="53"/>
  <c r="S247" i="53" s="1"/>
  <c r="T213" i="53"/>
  <c r="T247" i="53" s="1"/>
  <c r="U213" i="53"/>
  <c r="U247" i="53" s="1"/>
  <c r="V213" i="53"/>
  <c r="V247" i="53" s="1"/>
  <c r="W213" i="53"/>
  <c r="W247" i="53" s="1"/>
  <c r="X213" i="53"/>
  <c r="X247" i="53" s="1"/>
  <c r="Y213" i="53"/>
  <c r="Y247" i="53" s="1"/>
  <c r="Z213" i="53"/>
  <c r="Z247" i="53" s="1"/>
  <c r="AA213" i="53"/>
  <c r="AA247" i="53" s="1"/>
  <c r="AB213" i="53"/>
  <c r="AB247" i="53" s="1"/>
  <c r="AC213" i="53"/>
  <c r="AC247" i="53" s="1"/>
  <c r="AD213" i="53"/>
  <c r="AD247" i="53" s="1"/>
  <c r="AE213" i="53"/>
  <c r="AE247" i="53" s="1"/>
  <c r="AF213" i="53"/>
  <c r="AF247" i="53" s="1"/>
  <c r="AG213" i="53"/>
  <c r="AG247" i="53" s="1"/>
  <c r="AH213" i="53"/>
  <c r="AH247" i="53" s="1"/>
  <c r="AI213" i="53"/>
  <c r="AI247" i="53" s="1"/>
  <c r="AJ213" i="53"/>
  <c r="AJ247" i="53" s="1"/>
  <c r="AK213" i="53"/>
  <c r="AK247" i="53" s="1"/>
  <c r="AL213" i="53"/>
  <c r="AL247" i="53" s="1"/>
  <c r="AM213" i="53"/>
  <c r="AM247" i="53" s="1"/>
  <c r="AN213" i="53"/>
  <c r="AN247" i="53" s="1"/>
  <c r="AO213" i="53"/>
  <c r="AO247" i="53" s="1"/>
  <c r="AP213" i="53"/>
  <c r="AP247" i="53" s="1"/>
  <c r="AQ213" i="53"/>
  <c r="AQ247" i="53" s="1"/>
  <c r="AR213" i="53"/>
  <c r="AR247" i="53" s="1"/>
  <c r="AS213" i="53"/>
  <c r="AS247" i="53" s="1"/>
  <c r="AT213" i="53"/>
  <c r="AT247" i="53" s="1"/>
  <c r="AU213" i="53"/>
  <c r="AU247" i="53" s="1"/>
  <c r="AV213" i="53"/>
  <c r="AV247" i="53" s="1"/>
  <c r="AW213" i="53"/>
  <c r="AW247" i="53" s="1"/>
  <c r="AX213" i="53"/>
  <c r="AX247" i="53" s="1"/>
  <c r="AY213" i="53"/>
  <c r="AY247" i="53" s="1"/>
  <c r="AZ213" i="53"/>
  <c r="AZ247" i="53" s="1"/>
  <c r="BA213" i="53"/>
  <c r="BA247" i="53" s="1"/>
  <c r="BB213" i="53"/>
  <c r="BB247" i="53" s="1"/>
  <c r="BC213" i="53"/>
  <c r="BC247" i="53" s="1"/>
  <c r="BD213" i="53"/>
  <c r="BD247" i="53" s="1"/>
  <c r="BE213" i="53"/>
  <c r="BE247" i="53" s="1"/>
  <c r="BF213" i="53"/>
  <c r="BF247" i="53" s="1"/>
  <c r="BG213" i="53"/>
  <c r="BG247" i="53" s="1"/>
  <c r="BH213" i="53"/>
  <c r="BH247" i="53" s="1"/>
  <c r="BI213" i="53"/>
  <c r="BI247" i="53" s="1"/>
  <c r="BJ213" i="53"/>
  <c r="BJ247" i="53" s="1"/>
  <c r="BK213" i="53"/>
  <c r="BK247" i="53" s="1"/>
  <c r="BL213" i="53"/>
  <c r="BL247" i="53" s="1"/>
  <c r="BM213" i="53"/>
  <c r="BM247" i="53" s="1"/>
  <c r="BN213" i="53"/>
  <c r="BN247" i="53" s="1"/>
  <c r="BO213" i="53"/>
  <c r="BO247" i="53" s="1"/>
  <c r="BP213" i="53"/>
  <c r="BP247" i="53" s="1"/>
  <c r="BQ213" i="53"/>
  <c r="BQ247" i="53" s="1"/>
  <c r="BR213" i="53"/>
  <c r="BR247" i="53" s="1"/>
  <c r="BS213" i="53"/>
  <c r="BS247" i="53" s="1"/>
  <c r="BT213" i="53"/>
  <c r="BT247" i="53" s="1"/>
  <c r="BU213" i="53"/>
  <c r="BU247" i="53" s="1"/>
  <c r="BV213" i="53"/>
  <c r="BV247" i="53" s="1"/>
  <c r="BW213" i="53"/>
  <c r="BW247" i="53" s="1"/>
  <c r="BX213" i="53"/>
  <c r="BX247" i="53" s="1"/>
  <c r="BY213" i="53"/>
  <c r="BY247" i="53" s="1"/>
  <c r="BZ213" i="53"/>
  <c r="BZ247" i="53" s="1"/>
  <c r="CA213" i="53"/>
  <c r="CA247" i="53" s="1"/>
  <c r="CB213" i="53"/>
  <c r="CB247" i="53" s="1"/>
  <c r="CC213" i="53"/>
  <c r="CC247" i="53" s="1"/>
  <c r="CD213" i="53"/>
  <c r="CD247" i="53" s="1"/>
  <c r="CE213" i="53"/>
  <c r="CE247" i="53" s="1"/>
  <c r="CF213" i="53"/>
  <c r="CF247" i="53" s="1"/>
  <c r="CG213" i="53"/>
  <c r="CG247" i="53" s="1"/>
  <c r="CH213" i="53"/>
  <c r="CH247" i="53" s="1"/>
  <c r="CI213" i="53"/>
  <c r="CI247" i="53" s="1"/>
  <c r="CJ213" i="53"/>
  <c r="CJ247" i="53" s="1"/>
  <c r="CK213" i="53"/>
  <c r="CK247" i="53" s="1"/>
  <c r="CL213" i="53"/>
  <c r="CL247" i="53" s="1"/>
  <c r="CM213" i="53"/>
  <c r="CM247" i="53" s="1"/>
  <c r="CN213" i="53"/>
  <c r="CN247" i="53" s="1"/>
  <c r="CO213" i="53"/>
  <c r="CO247" i="53" s="1"/>
  <c r="CP213" i="53"/>
  <c r="CP247" i="53" s="1"/>
  <c r="CQ213" i="53"/>
  <c r="CQ247" i="53" s="1"/>
  <c r="CR213" i="53"/>
  <c r="CR247" i="53" s="1"/>
  <c r="CS213" i="53"/>
  <c r="CS247" i="53" s="1"/>
  <c r="CT213" i="53"/>
  <c r="CT247" i="53" s="1"/>
  <c r="CU213" i="53"/>
  <c r="CU247" i="53" s="1"/>
  <c r="CV213" i="53"/>
  <c r="CV247" i="53" s="1"/>
  <c r="CW213" i="53"/>
  <c r="CW247" i="53" s="1"/>
  <c r="CX213" i="53"/>
  <c r="CX247" i="53" s="1"/>
  <c r="CY213" i="53"/>
  <c r="CY247" i="53" s="1"/>
  <c r="CZ213" i="53"/>
  <c r="CZ247" i="53" s="1"/>
  <c r="DA213" i="53"/>
  <c r="DA247" i="53" s="1"/>
  <c r="DB213" i="53"/>
  <c r="DB247" i="53" s="1"/>
  <c r="DC213" i="53"/>
  <c r="DC247" i="53" s="1"/>
  <c r="DD213" i="53"/>
  <c r="DD247" i="53" s="1"/>
  <c r="DE213" i="53"/>
  <c r="DE247" i="53" s="1"/>
  <c r="DF213" i="53"/>
  <c r="DF247" i="53" s="1"/>
  <c r="DG213" i="53"/>
  <c r="DG247" i="53" s="1"/>
  <c r="DH213" i="53"/>
  <c r="DH247" i="53" s="1"/>
  <c r="DI213" i="53"/>
  <c r="DI247" i="53" s="1"/>
  <c r="DJ213" i="53"/>
  <c r="DJ247" i="53" s="1"/>
  <c r="DK213" i="53"/>
  <c r="DK247" i="53" s="1"/>
  <c r="DL213" i="53"/>
  <c r="DL247" i="53" s="1"/>
  <c r="DM213" i="53"/>
  <c r="DM247" i="53" s="1"/>
  <c r="DN213" i="53"/>
  <c r="DN247" i="53" s="1"/>
  <c r="DO213" i="53"/>
  <c r="DO247" i="53" s="1"/>
  <c r="DP213" i="53"/>
  <c r="DP247" i="53" s="1"/>
  <c r="DQ213" i="53"/>
  <c r="DQ247" i="53" s="1"/>
  <c r="DR213" i="53"/>
  <c r="DR247" i="53" s="1"/>
  <c r="DS213" i="53"/>
  <c r="DS247" i="53" s="1"/>
  <c r="DT213" i="53"/>
  <c r="DT247" i="53" s="1"/>
  <c r="DU213" i="53"/>
  <c r="DU247" i="53" s="1"/>
  <c r="DV213" i="53"/>
  <c r="DV247" i="53" s="1"/>
  <c r="DW213" i="53"/>
  <c r="DW247" i="53" s="1"/>
  <c r="DX213" i="53"/>
  <c r="DX247" i="53" s="1"/>
  <c r="DY213" i="53"/>
  <c r="DY247" i="53" s="1"/>
  <c r="DZ213" i="53"/>
  <c r="DZ247" i="53" s="1"/>
  <c r="EA213" i="53"/>
  <c r="EA247" i="53" s="1"/>
  <c r="EB213" i="53"/>
  <c r="EB247" i="53" s="1"/>
  <c r="EC213" i="53"/>
  <c r="EC247" i="53" s="1"/>
  <c r="ED213" i="53"/>
  <c r="ED247" i="53" s="1"/>
  <c r="EE213" i="53"/>
  <c r="EE247" i="53" s="1"/>
  <c r="EF213" i="53"/>
  <c r="EF247" i="53" s="1"/>
  <c r="EG213" i="53"/>
  <c r="EG247" i="53" s="1"/>
  <c r="EH213" i="53"/>
  <c r="EH247" i="53" s="1"/>
  <c r="EI213" i="53"/>
  <c r="EI247" i="53" s="1"/>
  <c r="EJ213" i="53"/>
  <c r="EJ247" i="53" s="1"/>
  <c r="EK213" i="53"/>
  <c r="EK247" i="53" s="1"/>
  <c r="EL213" i="53"/>
  <c r="EL247" i="53" s="1"/>
  <c r="EM213" i="53"/>
  <c r="EM247" i="53" s="1"/>
  <c r="EN213" i="53"/>
  <c r="EN247" i="53" s="1"/>
  <c r="EO213" i="53"/>
  <c r="EO247" i="53" s="1"/>
  <c r="EP213" i="53"/>
  <c r="EP247" i="53" s="1"/>
  <c r="EQ213" i="53"/>
  <c r="EQ247" i="53" s="1"/>
  <c r="ER213" i="53"/>
  <c r="ER247" i="53" s="1"/>
  <c r="ES213" i="53"/>
  <c r="ES247" i="53" s="1"/>
  <c r="ET213" i="53"/>
  <c r="ET247" i="53" s="1"/>
  <c r="EU213" i="53"/>
  <c r="EU247" i="53" s="1"/>
  <c r="EV213" i="53"/>
  <c r="EV247" i="53" s="1"/>
  <c r="EW213" i="53"/>
  <c r="EW247" i="53" s="1"/>
  <c r="EX213" i="53"/>
  <c r="EX247" i="53" s="1"/>
  <c r="EY213" i="53"/>
  <c r="EY247" i="53" s="1"/>
  <c r="EZ213" i="53"/>
  <c r="EZ247" i="53" s="1"/>
  <c r="FA213" i="53"/>
  <c r="FA247" i="53" s="1"/>
  <c r="FB213" i="53"/>
  <c r="FB247" i="53" s="1"/>
  <c r="FC213" i="53"/>
  <c r="FC247" i="53" s="1"/>
  <c r="FD213" i="53"/>
  <c r="FD247" i="53" s="1"/>
  <c r="FE213" i="53"/>
  <c r="FE247" i="53" s="1"/>
  <c r="FF213" i="53"/>
  <c r="FF247" i="53" s="1"/>
  <c r="FG213" i="53"/>
  <c r="FG247" i="53" s="1"/>
  <c r="FH213" i="53"/>
  <c r="FH247" i="53" s="1"/>
  <c r="FI213" i="53"/>
  <c r="FI247" i="53" s="1"/>
  <c r="FJ213" i="53"/>
  <c r="FJ247" i="53" s="1"/>
  <c r="FK213" i="53"/>
  <c r="FK247" i="53" s="1"/>
  <c r="FL213" i="53"/>
  <c r="FL247" i="53" s="1"/>
  <c r="FM213" i="53"/>
  <c r="FM247" i="53" s="1"/>
  <c r="FN213" i="53"/>
  <c r="FN247" i="53" s="1"/>
  <c r="FO213" i="53"/>
  <c r="FO247" i="53" s="1"/>
  <c r="FP213" i="53"/>
  <c r="FP247" i="53" s="1"/>
  <c r="FQ213" i="53"/>
  <c r="FQ247" i="53" s="1"/>
  <c r="FR213" i="53"/>
  <c r="FR247" i="53" s="1"/>
  <c r="FS213" i="53"/>
  <c r="FS247" i="53" s="1"/>
  <c r="FT213" i="53"/>
  <c r="FT247" i="53" s="1"/>
  <c r="FU213" i="53"/>
  <c r="FU247" i="53" s="1"/>
  <c r="FV213" i="53"/>
  <c r="FV247" i="53" s="1"/>
  <c r="FW213" i="53"/>
  <c r="FW247" i="53" s="1"/>
  <c r="HJ259" i="53" s="1"/>
  <c r="FX213" i="53"/>
  <c r="FX247" i="53" s="1"/>
  <c r="FY213" i="53"/>
  <c r="FY247" i="53" s="1"/>
  <c r="FZ213" i="53"/>
  <c r="FZ247" i="53" s="1"/>
  <c r="GA213" i="53"/>
  <c r="GA247" i="53" s="1"/>
  <c r="GB213" i="53"/>
  <c r="GB247" i="53" s="1"/>
  <c r="GC213" i="53"/>
  <c r="GC247" i="53" s="1"/>
  <c r="GD213" i="53"/>
  <c r="GD247" i="53" s="1"/>
  <c r="HK259" i="53" s="1"/>
  <c r="GE213" i="53"/>
  <c r="GE247" i="53" s="1"/>
  <c r="GF213" i="53"/>
  <c r="GF247" i="53" s="1"/>
  <c r="GG213" i="53"/>
  <c r="GG247" i="53" s="1"/>
  <c r="GH213" i="53"/>
  <c r="GH247" i="53" s="1"/>
  <c r="GI213" i="53"/>
  <c r="GI247" i="53" s="1"/>
  <c r="GJ213" i="53"/>
  <c r="GJ247" i="53" s="1"/>
  <c r="GK213" i="53"/>
  <c r="GK247" i="53" s="1"/>
  <c r="HL259" i="53" s="1"/>
  <c r="GL213" i="53"/>
  <c r="GL247" i="53" s="1"/>
  <c r="GM213" i="53"/>
  <c r="GM247" i="53" s="1"/>
  <c r="GN213" i="53"/>
  <c r="GN247" i="53" s="1"/>
  <c r="GO213" i="53"/>
  <c r="GO247" i="53" s="1"/>
  <c r="GP213" i="53"/>
  <c r="GP247" i="53" s="1"/>
  <c r="GQ213" i="53"/>
  <c r="GQ247" i="53" s="1"/>
  <c r="GR213" i="53"/>
  <c r="GR247" i="53" s="1"/>
  <c r="HM259" i="53" s="1"/>
  <c r="GS213" i="53"/>
  <c r="GS247" i="53" s="1"/>
  <c r="GT213" i="53"/>
  <c r="GT247" i="53" s="1"/>
  <c r="GU213" i="53"/>
  <c r="GU247" i="53" s="1"/>
  <c r="GV213" i="53"/>
  <c r="GV247" i="53" s="1"/>
  <c r="GW213" i="53"/>
  <c r="GW247" i="53" s="1"/>
  <c r="GX213" i="53"/>
  <c r="GX247" i="53" s="1"/>
  <c r="GY213" i="53"/>
  <c r="GY247" i="53" s="1"/>
  <c r="HN259" i="53" s="1"/>
  <c r="GZ213" i="53"/>
  <c r="GZ247" i="53" s="1"/>
  <c r="HA213" i="53"/>
  <c r="HA247" i="53" s="1"/>
  <c r="HB213" i="53"/>
  <c r="HB247" i="53" s="1"/>
  <c r="HC213" i="53"/>
  <c r="HC247" i="53" s="1"/>
  <c r="HD213" i="53"/>
  <c r="HD247" i="53" s="1"/>
  <c r="HE213" i="53"/>
  <c r="HE247" i="53" s="1"/>
  <c r="HF213" i="53"/>
  <c r="HF247" i="53" s="1"/>
  <c r="HO259" i="53" s="1"/>
  <c r="HG213" i="53"/>
  <c r="HG247" i="53" s="1"/>
  <c r="HH213" i="53"/>
  <c r="HH247" i="53" s="1"/>
  <c r="HI213" i="53"/>
  <c r="HI247" i="53" s="1"/>
  <c r="HJ213" i="53"/>
  <c r="HJ247" i="53" s="1"/>
  <c r="HK213" i="53"/>
  <c r="HK247" i="53" s="1"/>
  <c r="HL213" i="53"/>
  <c r="HL247" i="53" s="1"/>
  <c r="HM213" i="53"/>
  <c r="HM247" i="53" s="1"/>
  <c r="HP259" i="53" s="1"/>
  <c r="HN213" i="53"/>
  <c r="HN247" i="53" s="1"/>
  <c r="HO213" i="53"/>
  <c r="HO247" i="53" s="1"/>
  <c r="HP213" i="53"/>
  <c r="HP247" i="53" s="1"/>
  <c r="HQ213" i="53"/>
  <c r="HQ247" i="53" s="1"/>
  <c r="HR213" i="53"/>
  <c r="HR247" i="53" s="1"/>
  <c r="HS213" i="53"/>
  <c r="HS247" i="53" s="1"/>
  <c r="HT213" i="53"/>
  <c r="HT247" i="53" s="1"/>
  <c r="HQ259" i="53" s="1"/>
  <c r="HU213" i="53"/>
  <c r="HU247" i="53" s="1"/>
  <c r="HV213" i="53"/>
  <c r="HV247" i="53" s="1"/>
  <c r="HW213" i="53"/>
  <c r="HW247" i="53" s="1"/>
  <c r="HX213" i="53"/>
  <c r="HX247" i="53" s="1"/>
  <c r="HY213" i="53"/>
  <c r="HY224" i="53" s="1"/>
  <c r="HZ213" i="53"/>
  <c r="HZ224" i="53" s="1"/>
  <c r="I214" i="53"/>
  <c r="I248" i="53" s="1"/>
  <c r="J214" i="53"/>
  <c r="J248" i="53" s="1"/>
  <c r="K214" i="53"/>
  <c r="K248" i="53" s="1"/>
  <c r="L214" i="53"/>
  <c r="L248" i="53" s="1"/>
  <c r="M214" i="53"/>
  <c r="M248" i="53" s="1"/>
  <c r="N214" i="53"/>
  <c r="N248" i="53" s="1"/>
  <c r="O214" i="53"/>
  <c r="O248" i="53" s="1"/>
  <c r="P214" i="53"/>
  <c r="P248" i="53" s="1"/>
  <c r="Q214" i="53"/>
  <c r="Q248" i="53" s="1"/>
  <c r="R214" i="53"/>
  <c r="R248" i="53" s="1"/>
  <c r="S214" i="53"/>
  <c r="S248" i="53" s="1"/>
  <c r="T214" i="53"/>
  <c r="T248" i="53" s="1"/>
  <c r="U214" i="53"/>
  <c r="U248" i="53" s="1"/>
  <c r="V214" i="53"/>
  <c r="V248" i="53" s="1"/>
  <c r="W214" i="53"/>
  <c r="W248" i="53" s="1"/>
  <c r="X214" i="53"/>
  <c r="X248" i="53" s="1"/>
  <c r="Y214" i="53"/>
  <c r="Y248" i="53" s="1"/>
  <c r="Z214" i="53"/>
  <c r="Z248" i="53" s="1"/>
  <c r="AA214" i="53"/>
  <c r="AA248" i="53" s="1"/>
  <c r="AB214" i="53"/>
  <c r="AB248" i="53" s="1"/>
  <c r="AC214" i="53"/>
  <c r="AC248" i="53" s="1"/>
  <c r="AD214" i="53"/>
  <c r="AD248" i="53" s="1"/>
  <c r="AE214" i="53"/>
  <c r="AE248" i="53" s="1"/>
  <c r="AF214" i="53"/>
  <c r="AF248" i="53" s="1"/>
  <c r="AG214" i="53"/>
  <c r="AG248" i="53" s="1"/>
  <c r="AH214" i="53"/>
  <c r="AH248" i="53" s="1"/>
  <c r="AI214" i="53"/>
  <c r="AI248" i="53" s="1"/>
  <c r="AJ214" i="53"/>
  <c r="AJ248" i="53" s="1"/>
  <c r="AK214" i="53"/>
  <c r="AK248" i="53" s="1"/>
  <c r="AL214" i="53"/>
  <c r="AL248" i="53" s="1"/>
  <c r="AM214" i="53"/>
  <c r="AM248" i="53" s="1"/>
  <c r="AN214" i="53"/>
  <c r="AN248" i="53" s="1"/>
  <c r="AO214" i="53"/>
  <c r="AO248" i="53" s="1"/>
  <c r="AP214" i="53"/>
  <c r="AP248" i="53" s="1"/>
  <c r="AQ214" i="53"/>
  <c r="AQ248" i="53" s="1"/>
  <c r="AR214" i="53"/>
  <c r="AR248" i="53" s="1"/>
  <c r="AS214" i="53"/>
  <c r="AS248" i="53" s="1"/>
  <c r="AT214" i="53"/>
  <c r="AT248" i="53" s="1"/>
  <c r="AU214" i="53"/>
  <c r="AU248" i="53" s="1"/>
  <c r="AV214" i="53"/>
  <c r="AV248" i="53" s="1"/>
  <c r="AW214" i="53"/>
  <c r="AW248" i="53" s="1"/>
  <c r="AX214" i="53"/>
  <c r="AX248" i="53" s="1"/>
  <c r="AY214" i="53"/>
  <c r="AY248" i="53" s="1"/>
  <c r="AZ214" i="53"/>
  <c r="AZ248" i="53" s="1"/>
  <c r="BA214" i="53"/>
  <c r="BA248" i="53" s="1"/>
  <c r="BB214" i="53"/>
  <c r="BB248" i="53" s="1"/>
  <c r="BC214" i="53"/>
  <c r="BC248" i="53" s="1"/>
  <c r="BD214" i="53"/>
  <c r="BD248" i="53" s="1"/>
  <c r="BE214" i="53"/>
  <c r="BE248" i="53" s="1"/>
  <c r="BF214" i="53"/>
  <c r="BF248" i="53" s="1"/>
  <c r="BG214" i="53"/>
  <c r="BG248" i="53" s="1"/>
  <c r="BH214" i="53"/>
  <c r="BH248" i="53" s="1"/>
  <c r="BI214" i="53"/>
  <c r="BI248" i="53" s="1"/>
  <c r="BJ214" i="53"/>
  <c r="BJ248" i="53" s="1"/>
  <c r="BK214" i="53"/>
  <c r="BK248" i="53" s="1"/>
  <c r="BL214" i="53"/>
  <c r="BL248" i="53" s="1"/>
  <c r="BM214" i="53"/>
  <c r="BM248" i="53" s="1"/>
  <c r="BN214" i="53"/>
  <c r="BN248" i="53" s="1"/>
  <c r="BO214" i="53"/>
  <c r="BO248" i="53" s="1"/>
  <c r="BP214" i="53"/>
  <c r="BP248" i="53" s="1"/>
  <c r="BQ214" i="53"/>
  <c r="BQ248" i="53" s="1"/>
  <c r="BR214" i="53"/>
  <c r="BR248" i="53" s="1"/>
  <c r="BS214" i="53"/>
  <c r="BS248" i="53" s="1"/>
  <c r="BT214" i="53"/>
  <c r="BT248" i="53" s="1"/>
  <c r="BU214" i="53"/>
  <c r="BU248" i="53" s="1"/>
  <c r="BV214" i="53"/>
  <c r="BV248" i="53" s="1"/>
  <c r="BW214" i="53"/>
  <c r="BW248" i="53" s="1"/>
  <c r="BX214" i="53"/>
  <c r="BX248" i="53" s="1"/>
  <c r="BY214" i="53"/>
  <c r="BY248" i="53" s="1"/>
  <c r="BZ214" i="53"/>
  <c r="BZ248" i="53" s="1"/>
  <c r="CA214" i="53"/>
  <c r="CA248" i="53" s="1"/>
  <c r="CB214" i="53"/>
  <c r="CB248" i="53" s="1"/>
  <c r="CC214" i="53"/>
  <c r="CC248" i="53" s="1"/>
  <c r="CD214" i="53"/>
  <c r="CD248" i="53" s="1"/>
  <c r="CE214" i="53"/>
  <c r="CE248" i="53" s="1"/>
  <c r="CF214" i="53"/>
  <c r="CF248" i="53" s="1"/>
  <c r="CG214" i="53"/>
  <c r="CG248" i="53" s="1"/>
  <c r="CH214" i="53"/>
  <c r="CH248" i="53" s="1"/>
  <c r="CI214" i="53"/>
  <c r="CI248" i="53" s="1"/>
  <c r="CJ214" i="53"/>
  <c r="CJ248" i="53" s="1"/>
  <c r="CK214" i="53"/>
  <c r="CK248" i="53" s="1"/>
  <c r="CL214" i="53"/>
  <c r="CL248" i="53" s="1"/>
  <c r="CM214" i="53"/>
  <c r="CM248" i="53" s="1"/>
  <c r="CN214" i="53"/>
  <c r="CN248" i="53" s="1"/>
  <c r="CO214" i="53"/>
  <c r="CO248" i="53" s="1"/>
  <c r="CP214" i="53"/>
  <c r="CP248" i="53" s="1"/>
  <c r="CQ214" i="53"/>
  <c r="CQ248" i="53" s="1"/>
  <c r="CR214" i="53"/>
  <c r="CR248" i="53" s="1"/>
  <c r="CS214" i="53"/>
  <c r="CS248" i="53" s="1"/>
  <c r="CT214" i="53"/>
  <c r="CT248" i="53" s="1"/>
  <c r="CU214" i="53"/>
  <c r="CU248" i="53" s="1"/>
  <c r="CV214" i="53"/>
  <c r="CV248" i="53" s="1"/>
  <c r="CW214" i="53"/>
  <c r="CW248" i="53" s="1"/>
  <c r="CX214" i="53"/>
  <c r="CX248" i="53" s="1"/>
  <c r="CY214" i="53"/>
  <c r="CY248" i="53" s="1"/>
  <c r="CZ214" i="53"/>
  <c r="CZ248" i="53" s="1"/>
  <c r="DA214" i="53"/>
  <c r="DA248" i="53" s="1"/>
  <c r="DB214" i="53"/>
  <c r="DB248" i="53" s="1"/>
  <c r="DC214" i="53"/>
  <c r="DC248" i="53" s="1"/>
  <c r="DD214" i="53"/>
  <c r="DD248" i="53" s="1"/>
  <c r="DE214" i="53"/>
  <c r="DE248" i="53" s="1"/>
  <c r="DF214" i="53"/>
  <c r="DF248" i="53" s="1"/>
  <c r="DG214" i="53"/>
  <c r="DG248" i="53" s="1"/>
  <c r="DH214" i="53"/>
  <c r="DH248" i="53" s="1"/>
  <c r="DI214" i="53"/>
  <c r="DI248" i="53" s="1"/>
  <c r="DJ214" i="53"/>
  <c r="DJ248" i="53" s="1"/>
  <c r="DK214" i="53"/>
  <c r="DK248" i="53" s="1"/>
  <c r="DL214" i="53"/>
  <c r="DL248" i="53" s="1"/>
  <c r="DM214" i="53"/>
  <c r="DM248" i="53" s="1"/>
  <c r="DN214" i="53"/>
  <c r="DN248" i="53" s="1"/>
  <c r="DO214" i="53"/>
  <c r="DO248" i="53" s="1"/>
  <c r="DP214" i="53"/>
  <c r="DP248" i="53" s="1"/>
  <c r="DQ214" i="53"/>
  <c r="DQ248" i="53" s="1"/>
  <c r="DR214" i="53"/>
  <c r="DR248" i="53" s="1"/>
  <c r="DS214" i="53"/>
  <c r="DS248" i="53" s="1"/>
  <c r="DT214" i="53"/>
  <c r="DT248" i="53" s="1"/>
  <c r="DU214" i="53"/>
  <c r="DU248" i="53" s="1"/>
  <c r="DV214" i="53"/>
  <c r="DV248" i="53" s="1"/>
  <c r="DW214" i="53"/>
  <c r="DW248" i="53" s="1"/>
  <c r="DX214" i="53"/>
  <c r="DX248" i="53" s="1"/>
  <c r="DY214" i="53"/>
  <c r="DY248" i="53" s="1"/>
  <c r="DZ214" i="53"/>
  <c r="DZ248" i="53" s="1"/>
  <c r="EA214" i="53"/>
  <c r="EA248" i="53" s="1"/>
  <c r="EB214" i="53"/>
  <c r="EB248" i="53" s="1"/>
  <c r="EC214" i="53"/>
  <c r="EC248" i="53" s="1"/>
  <c r="ED214" i="53"/>
  <c r="ED248" i="53" s="1"/>
  <c r="EE214" i="53"/>
  <c r="EE248" i="53" s="1"/>
  <c r="EF214" i="53"/>
  <c r="EF248" i="53" s="1"/>
  <c r="EG214" i="53"/>
  <c r="EG248" i="53" s="1"/>
  <c r="EH214" i="53"/>
  <c r="EH248" i="53" s="1"/>
  <c r="EI214" i="53"/>
  <c r="EI248" i="53" s="1"/>
  <c r="EJ214" i="53"/>
  <c r="EJ248" i="53" s="1"/>
  <c r="EK214" i="53"/>
  <c r="EK248" i="53" s="1"/>
  <c r="EL214" i="53"/>
  <c r="EL248" i="53" s="1"/>
  <c r="EM214" i="53"/>
  <c r="EM248" i="53" s="1"/>
  <c r="EN214" i="53"/>
  <c r="EN248" i="53" s="1"/>
  <c r="EO214" i="53"/>
  <c r="EO248" i="53" s="1"/>
  <c r="EP214" i="53"/>
  <c r="EP248" i="53" s="1"/>
  <c r="EQ214" i="53"/>
  <c r="EQ248" i="53" s="1"/>
  <c r="ER214" i="53"/>
  <c r="ER248" i="53" s="1"/>
  <c r="ES214" i="53"/>
  <c r="ES248" i="53" s="1"/>
  <c r="ET214" i="53"/>
  <c r="ET248" i="53" s="1"/>
  <c r="EU214" i="53"/>
  <c r="EU248" i="53" s="1"/>
  <c r="EV214" i="53"/>
  <c r="EV248" i="53" s="1"/>
  <c r="EW214" i="53"/>
  <c r="EW248" i="53" s="1"/>
  <c r="EX214" i="53"/>
  <c r="EX248" i="53" s="1"/>
  <c r="EY214" i="53"/>
  <c r="EY248" i="53" s="1"/>
  <c r="EZ214" i="53"/>
  <c r="EZ248" i="53" s="1"/>
  <c r="FA214" i="53"/>
  <c r="FA248" i="53" s="1"/>
  <c r="FB214" i="53"/>
  <c r="FB248" i="53" s="1"/>
  <c r="FC214" i="53"/>
  <c r="FC248" i="53" s="1"/>
  <c r="FD214" i="53"/>
  <c r="FD248" i="53" s="1"/>
  <c r="FE214" i="53"/>
  <c r="FE248" i="53" s="1"/>
  <c r="FF214" i="53"/>
  <c r="FF248" i="53" s="1"/>
  <c r="FG214" i="53"/>
  <c r="FG248" i="53" s="1"/>
  <c r="FH214" i="53"/>
  <c r="FH248" i="53" s="1"/>
  <c r="FI214" i="53"/>
  <c r="FI248" i="53" s="1"/>
  <c r="FJ214" i="53"/>
  <c r="FJ248" i="53" s="1"/>
  <c r="FK214" i="53"/>
  <c r="FK248" i="53" s="1"/>
  <c r="FL214" i="53"/>
  <c r="FL248" i="53" s="1"/>
  <c r="FM214" i="53"/>
  <c r="FM248" i="53" s="1"/>
  <c r="FN214" i="53"/>
  <c r="FN248" i="53" s="1"/>
  <c r="FO214" i="53"/>
  <c r="FO248" i="53" s="1"/>
  <c r="FP214" i="53"/>
  <c r="FP248" i="53" s="1"/>
  <c r="FQ214" i="53"/>
  <c r="FQ248" i="53" s="1"/>
  <c r="FR214" i="53"/>
  <c r="FR248" i="53" s="1"/>
  <c r="FS214" i="53"/>
  <c r="FS248" i="53" s="1"/>
  <c r="FT214" i="53"/>
  <c r="FT248" i="53" s="1"/>
  <c r="FU214" i="53"/>
  <c r="FU248" i="53" s="1"/>
  <c r="FV214" i="53"/>
  <c r="FV248" i="53" s="1"/>
  <c r="FW214" i="53"/>
  <c r="FW248" i="53" s="1"/>
  <c r="HJ260" i="53" s="1"/>
  <c r="FX214" i="53"/>
  <c r="FX248" i="53" s="1"/>
  <c r="FY214" i="53"/>
  <c r="FY248" i="53" s="1"/>
  <c r="FZ214" i="53"/>
  <c r="FZ248" i="53" s="1"/>
  <c r="GA214" i="53"/>
  <c r="GA248" i="53" s="1"/>
  <c r="GB214" i="53"/>
  <c r="GB248" i="53" s="1"/>
  <c r="GC214" i="53"/>
  <c r="GC248" i="53" s="1"/>
  <c r="GD214" i="53"/>
  <c r="GD248" i="53" s="1"/>
  <c r="HK260" i="53" s="1"/>
  <c r="GE214" i="53"/>
  <c r="GE248" i="53" s="1"/>
  <c r="GF214" i="53"/>
  <c r="GF248" i="53" s="1"/>
  <c r="GG214" i="53"/>
  <c r="GG248" i="53" s="1"/>
  <c r="GH214" i="53"/>
  <c r="GH248" i="53" s="1"/>
  <c r="GI214" i="53"/>
  <c r="GI248" i="53" s="1"/>
  <c r="GJ214" i="53"/>
  <c r="GJ248" i="53" s="1"/>
  <c r="GK214" i="53"/>
  <c r="GK248" i="53" s="1"/>
  <c r="HL260" i="53" s="1"/>
  <c r="GL214" i="53"/>
  <c r="GL248" i="53" s="1"/>
  <c r="GM214" i="53"/>
  <c r="GM248" i="53" s="1"/>
  <c r="GN214" i="53"/>
  <c r="GN248" i="53" s="1"/>
  <c r="GO214" i="53"/>
  <c r="GO248" i="53" s="1"/>
  <c r="GP214" i="53"/>
  <c r="GP248" i="53" s="1"/>
  <c r="GQ214" i="53"/>
  <c r="GQ248" i="53" s="1"/>
  <c r="GR214" i="53"/>
  <c r="GR248" i="53" s="1"/>
  <c r="HM260" i="53" s="1"/>
  <c r="GS214" i="53"/>
  <c r="GS248" i="53" s="1"/>
  <c r="GT214" i="53"/>
  <c r="GT248" i="53" s="1"/>
  <c r="GU214" i="53"/>
  <c r="GU248" i="53" s="1"/>
  <c r="GV214" i="53"/>
  <c r="GV248" i="53" s="1"/>
  <c r="GW214" i="53"/>
  <c r="GW248" i="53" s="1"/>
  <c r="GX214" i="53"/>
  <c r="GX248" i="53" s="1"/>
  <c r="GY214" i="53"/>
  <c r="GY248" i="53" s="1"/>
  <c r="HN260" i="53" s="1"/>
  <c r="GZ214" i="53"/>
  <c r="GZ248" i="53" s="1"/>
  <c r="HA214" i="53"/>
  <c r="HA248" i="53" s="1"/>
  <c r="HB214" i="53"/>
  <c r="HB248" i="53" s="1"/>
  <c r="HC214" i="53"/>
  <c r="HC248" i="53" s="1"/>
  <c r="HD214" i="53"/>
  <c r="HD248" i="53" s="1"/>
  <c r="HE214" i="53"/>
  <c r="HE248" i="53" s="1"/>
  <c r="HF214" i="53"/>
  <c r="HF248" i="53" s="1"/>
  <c r="HO260" i="53" s="1"/>
  <c r="HG214" i="53"/>
  <c r="HG248" i="53" s="1"/>
  <c r="HH214" i="53"/>
  <c r="HH248" i="53" s="1"/>
  <c r="HI214" i="53"/>
  <c r="HI248" i="53" s="1"/>
  <c r="HJ214" i="53"/>
  <c r="HJ248" i="53" s="1"/>
  <c r="HK214" i="53"/>
  <c r="HK248" i="53" s="1"/>
  <c r="HL214" i="53"/>
  <c r="HL248" i="53" s="1"/>
  <c r="HM214" i="53"/>
  <c r="HM248" i="53" s="1"/>
  <c r="HP260" i="53" s="1"/>
  <c r="HN214" i="53"/>
  <c r="HN248" i="53" s="1"/>
  <c r="HO214" i="53"/>
  <c r="HO248" i="53" s="1"/>
  <c r="HP214" i="53"/>
  <c r="HP248" i="53" s="1"/>
  <c r="HQ214" i="53"/>
  <c r="HQ248" i="53" s="1"/>
  <c r="HR214" i="53"/>
  <c r="HR248" i="53" s="1"/>
  <c r="HS214" i="53"/>
  <c r="HS248" i="53" s="1"/>
  <c r="HT214" i="53"/>
  <c r="HT248" i="53" s="1"/>
  <c r="HQ260" i="53" s="1"/>
  <c r="HU214" i="53"/>
  <c r="HU248" i="53" s="1"/>
  <c r="HV214" i="53"/>
  <c r="HV248" i="53" s="1"/>
  <c r="HW214" i="53"/>
  <c r="HW225" i="53" s="1"/>
  <c r="HX214" i="53"/>
  <c r="HX225" i="53" s="1"/>
  <c r="HY214" i="53"/>
  <c r="HY225" i="53" s="1"/>
  <c r="HZ214" i="53"/>
  <c r="HZ248" i="53" s="1"/>
  <c r="I215" i="53"/>
  <c r="I249" i="53" s="1"/>
  <c r="J215" i="53"/>
  <c r="J249" i="53" s="1"/>
  <c r="K215" i="53"/>
  <c r="K249" i="53" s="1"/>
  <c r="L215" i="53"/>
  <c r="L249" i="53" s="1"/>
  <c r="M215" i="53"/>
  <c r="M249" i="53" s="1"/>
  <c r="N215" i="53"/>
  <c r="N249" i="53" s="1"/>
  <c r="O215" i="53"/>
  <c r="O249" i="53" s="1"/>
  <c r="P215" i="53"/>
  <c r="P249" i="53" s="1"/>
  <c r="Q215" i="53"/>
  <c r="Q249" i="53" s="1"/>
  <c r="R215" i="53"/>
  <c r="R249" i="53" s="1"/>
  <c r="S215" i="53"/>
  <c r="S249" i="53" s="1"/>
  <c r="T215" i="53"/>
  <c r="T249" i="53" s="1"/>
  <c r="U215" i="53"/>
  <c r="U249" i="53" s="1"/>
  <c r="V215" i="53"/>
  <c r="V249" i="53" s="1"/>
  <c r="W215" i="53"/>
  <c r="W249" i="53" s="1"/>
  <c r="X215" i="53"/>
  <c r="X249" i="53" s="1"/>
  <c r="Y215" i="53"/>
  <c r="Y249" i="53" s="1"/>
  <c r="Z215" i="53"/>
  <c r="Z249" i="53" s="1"/>
  <c r="AA215" i="53"/>
  <c r="AA249" i="53" s="1"/>
  <c r="AB215" i="53"/>
  <c r="AB249" i="53" s="1"/>
  <c r="AC215" i="53"/>
  <c r="AC249" i="53" s="1"/>
  <c r="AD215" i="53"/>
  <c r="AD249" i="53" s="1"/>
  <c r="AE215" i="53"/>
  <c r="AE249" i="53" s="1"/>
  <c r="AF215" i="53"/>
  <c r="AF249" i="53" s="1"/>
  <c r="AG215" i="53"/>
  <c r="AG249" i="53" s="1"/>
  <c r="AH215" i="53"/>
  <c r="AH249" i="53" s="1"/>
  <c r="AI215" i="53"/>
  <c r="AI249" i="53" s="1"/>
  <c r="AJ215" i="53"/>
  <c r="AJ249" i="53" s="1"/>
  <c r="AK215" i="53"/>
  <c r="AK249" i="53" s="1"/>
  <c r="AL215" i="53"/>
  <c r="AL249" i="53" s="1"/>
  <c r="AM215" i="53"/>
  <c r="AM249" i="53" s="1"/>
  <c r="AN215" i="53"/>
  <c r="AN249" i="53" s="1"/>
  <c r="AO215" i="53"/>
  <c r="AO249" i="53" s="1"/>
  <c r="AP215" i="53"/>
  <c r="AP249" i="53" s="1"/>
  <c r="AQ215" i="53"/>
  <c r="AQ249" i="53" s="1"/>
  <c r="AR215" i="53"/>
  <c r="AR249" i="53" s="1"/>
  <c r="AS215" i="53"/>
  <c r="AS249" i="53" s="1"/>
  <c r="AT215" i="53"/>
  <c r="AT249" i="53" s="1"/>
  <c r="AU215" i="53"/>
  <c r="AU249" i="53" s="1"/>
  <c r="AV215" i="53"/>
  <c r="AV249" i="53" s="1"/>
  <c r="AW215" i="53"/>
  <c r="AW249" i="53" s="1"/>
  <c r="AX215" i="53"/>
  <c r="AX249" i="53" s="1"/>
  <c r="AY215" i="53"/>
  <c r="AY249" i="53" s="1"/>
  <c r="AZ215" i="53"/>
  <c r="AZ249" i="53" s="1"/>
  <c r="BA215" i="53"/>
  <c r="BA249" i="53" s="1"/>
  <c r="BB215" i="53"/>
  <c r="BB249" i="53" s="1"/>
  <c r="BC215" i="53"/>
  <c r="BC249" i="53" s="1"/>
  <c r="BD215" i="53"/>
  <c r="BD249" i="53" s="1"/>
  <c r="BE215" i="53"/>
  <c r="BE249" i="53" s="1"/>
  <c r="BF215" i="53"/>
  <c r="BF249" i="53" s="1"/>
  <c r="BG215" i="53"/>
  <c r="BG249" i="53" s="1"/>
  <c r="BH215" i="53"/>
  <c r="BH249" i="53" s="1"/>
  <c r="BI215" i="53"/>
  <c r="BI249" i="53" s="1"/>
  <c r="BJ215" i="53"/>
  <c r="BJ249" i="53" s="1"/>
  <c r="BK215" i="53"/>
  <c r="BK249" i="53" s="1"/>
  <c r="BL215" i="53"/>
  <c r="BL249" i="53" s="1"/>
  <c r="BM215" i="53"/>
  <c r="BM249" i="53" s="1"/>
  <c r="BN215" i="53"/>
  <c r="BN249" i="53" s="1"/>
  <c r="BO215" i="53"/>
  <c r="BO249" i="53" s="1"/>
  <c r="BP215" i="53"/>
  <c r="BP249" i="53" s="1"/>
  <c r="BQ215" i="53"/>
  <c r="BQ249" i="53" s="1"/>
  <c r="BR215" i="53"/>
  <c r="BR249" i="53" s="1"/>
  <c r="BS215" i="53"/>
  <c r="BS249" i="53" s="1"/>
  <c r="BT215" i="53"/>
  <c r="BT249" i="53" s="1"/>
  <c r="BU215" i="53"/>
  <c r="BU249" i="53" s="1"/>
  <c r="BV215" i="53"/>
  <c r="BV249" i="53" s="1"/>
  <c r="BW215" i="53"/>
  <c r="BW249" i="53" s="1"/>
  <c r="BX215" i="53"/>
  <c r="BX249" i="53" s="1"/>
  <c r="BY215" i="53"/>
  <c r="BY249" i="53" s="1"/>
  <c r="BZ215" i="53"/>
  <c r="BZ249" i="53" s="1"/>
  <c r="CA215" i="53"/>
  <c r="CA249" i="53" s="1"/>
  <c r="CB215" i="53"/>
  <c r="CB249" i="53" s="1"/>
  <c r="CC215" i="53"/>
  <c r="CC249" i="53" s="1"/>
  <c r="CD215" i="53"/>
  <c r="CD249" i="53" s="1"/>
  <c r="CE215" i="53"/>
  <c r="CE249" i="53" s="1"/>
  <c r="CF215" i="53"/>
  <c r="CF249" i="53" s="1"/>
  <c r="CG215" i="53"/>
  <c r="CG249" i="53" s="1"/>
  <c r="CH215" i="53"/>
  <c r="CH249" i="53" s="1"/>
  <c r="CI215" i="53"/>
  <c r="CI249" i="53" s="1"/>
  <c r="CJ215" i="53"/>
  <c r="CJ249" i="53" s="1"/>
  <c r="CK215" i="53"/>
  <c r="CK249" i="53" s="1"/>
  <c r="CL215" i="53"/>
  <c r="CL249" i="53" s="1"/>
  <c r="CM215" i="53"/>
  <c r="CM249" i="53" s="1"/>
  <c r="CN215" i="53"/>
  <c r="CN249" i="53" s="1"/>
  <c r="CO215" i="53"/>
  <c r="CO249" i="53" s="1"/>
  <c r="CP215" i="53"/>
  <c r="CP249" i="53" s="1"/>
  <c r="CQ215" i="53"/>
  <c r="CQ249" i="53" s="1"/>
  <c r="CR215" i="53"/>
  <c r="CR249" i="53" s="1"/>
  <c r="CS215" i="53"/>
  <c r="CS249" i="53" s="1"/>
  <c r="CT215" i="53"/>
  <c r="CT249" i="53" s="1"/>
  <c r="CU215" i="53"/>
  <c r="CU249" i="53" s="1"/>
  <c r="CV215" i="53"/>
  <c r="CV249" i="53" s="1"/>
  <c r="CW215" i="53"/>
  <c r="CW249" i="53" s="1"/>
  <c r="CX215" i="53"/>
  <c r="CX249" i="53" s="1"/>
  <c r="CY215" i="53"/>
  <c r="CY249" i="53" s="1"/>
  <c r="CZ215" i="53"/>
  <c r="CZ249" i="53" s="1"/>
  <c r="DA215" i="53"/>
  <c r="DA249" i="53" s="1"/>
  <c r="DB215" i="53"/>
  <c r="DB249" i="53" s="1"/>
  <c r="DC215" i="53"/>
  <c r="DC249" i="53" s="1"/>
  <c r="DD215" i="53"/>
  <c r="DD249" i="53" s="1"/>
  <c r="DE215" i="53"/>
  <c r="DE249" i="53" s="1"/>
  <c r="DF215" i="53"/>
  <c r="DF249" i="53" s="1"/>
  <c r="DG215" i="53"/>
  <c r="DG249" i="53" s="1"/>
  <c r="DH215" i="53"/>
  <c r="DH249" i="53" s="1"/>
  <c r="DI215" i="53"/>
  <c r="DI249" i="53" s="1"/>
  <c r="DJ215" i="53"/>
  <c r="DJ249" i="53" s="1"/>
  <c r="DK215" i="53"/>
  <c r="DK249" i="53" s="1"/>
  <c r="DL215" i="53"/>
  <c r="DL249" i="53" s="1"/>
  <c r="DM215" i="53"/>
  <c r="DM249" i="53" s="1"/>
  <c r="DN215" i="53"/>
  <c r="DN249" i="53" s="1"/>
  <c r="DO215" i="53"/>
  <c r="DO249" i="53" s="1"/>
  <c r="DP215" i="53"/>
  <c r="DP249" i="53" s="1"/>
  <c r="DQ215" i="53"/>
  <c r="DQ249" i="53" s="1"/>
  <c r="DR215" i="53"/>
  <c r="DR249" i="53" s="1"/>
  <c r="DS215" i="53"/>
  <c r="DS249" i="53" s="1"/>
  <c r="DT215" i="53"/>
  <c r="DT249" i="53" s="1"/>
  <c r="DU215" i="53"/>
  <c r="DU249" i="53" s="1"/>
  <c r="DV215" i="53"/>
  <c r="DV249" i="53" s="1"/>
  <c r="DW215" i="53"/>
  <c r="DW249" i="53" s="1"/>
  <c r="DX215" i="53"/>
  <c r="DX249" i="53" s="1"/>
  <c r="DY215" i="53"/>
  <c r="DY249" i="53" s="1"/>
  <c r="DZ215" i="53"/>
  <c r="DZ249" i="53" s="1"/>
  <c r="EA215" i="53"/>
  <c r="EA249" i="53" s="1"/>
  <c r="EB215" i="53"/>
  <c r="EB249" i="53" s="1"/>
  <c r="EC215" i="53"/>
  <c r="EC249" i="53" s="1"/>
  <c r="ED215" i="53"/>
  <c r="ED249" i="53" s="1"/>
  <c r="EE215" i="53"/>
  <c r="EE249" i="53" s="1"/>
  <c r="EF215" i="53"/>
  <c r="EF249" i="53" s="1"/>
  <c r="EG215" i="53"/>
  <c r="EG249" i="53" s="1"/>
  <c r="EH215" i="53"/>
  <c r="EH249" i="53" s="1"/>
  <c r="EI215" i="53"/>
  <c r="EI249" i="53" s="1"/>
  <c r="EJ215" i="53"/>
  <c r="EJ249" i="53" s="1"/>
  <c r="EK215" i="53"/>
  <c r="EK249" i="53" s="1"/>
  <c r="EL215" i="53"/>
  <c r="EL249" i="53" s="1"/>
  <c r="EM215" i="53"/>
  <c r="EM249" i="53" s="1"/>
  <c r="EN215" i="53"/>
  <c r="EN249" i="53" s="1"/>
  <c r="EO215" i="53"/>
  <c r="EO249" i="53" s="1"/>
  <c r="EP215" i="53"/>
  <c r="EP249" i="53" s="1"/>
  <c r="EQ215" i="53"/>
  <c r="EQ249" i="53" s="1"/>
  <c r="ER215" i="53"/>
  <c r="ER249" i="53" s="1"/>
  <c r="ES215" i="53"/>
  <c r="ES249" i="53" s="1"/>
  <c r="ET215" i="53"/>
  <c r="ET249" i="53" s="1"/>
  <c r="EU215" i="53"/>
  <c r="EU249" i="53" s="1"/>
  <c r="EV215" i="53"/>
  <c r="EV249" i="53" s="1"/>
  <c r="EW215" i="53"/>
  <c r="EW249" i="53" s="1"/>
  <c r="EX215" i="53"/>
  <c r="EX249" i="53" s="1"/>
  <c r="EY215" i="53"/>
  <c r="EY249" i="53" s="1"/>
  <c r="EZ215" i="53"/>
  <c r="EZ249" i="53" s="1"/>
  <c r="FA215" i="53"/>
  <c r="FA249" i="53" s="1"/>
  <c r="FB215" i="53"/>
  <c r="FB249" i="53" s="1"/>
  <c r="FC215" i="53"/>
  <c r="FC249" i="53" s="1"/>
  <c r="FD215" i="53"/>
  <c r="FD249" i="53" s="1"/>
  <c r="FE215" i="53"/>
  <c r="FE249" i="53" s="1"/>
  <c r="FF215" i="53"/>
  <c r="FF249" i="53" s="1"/>
  <c r="FG215" i="53"/>
  <c r="FG249" i="53" s="1"/>
  <c r="FH215" i="53"/>
  <c r="FH249" i="53" s="1"/>
  <c r="FI215" i="53"/>
  <c r="FI249" i="53" s="1"/>
  <c r="FJ215" i="53"/>
  <c r="FJ249" i="53" s="1"/>
  <c r="FK215" i="53"/>
  <c r="FK249" i="53" s="1"/>
  <c r="FL215" i="53"/>
  <c r="FL249" i="53" s="1"/>
  <c r="FM215" i="53"/>
  <c r="FM249" i="53" s="1"/>
  <c r="FN215" i="53"/>
  <c r="FN249" i="53" s="1"/>
  <c r="FO215" i="53"/>
  <c r="FO249" i="53" s="1"/>
  <c r="FP215" i="53"/>
  <c r="FP249" i="53" s="1"/>
  <c r="FQ215" i="53"/>
  <c r="FQ249" i="53" s="1"/>
  <c r="FR215" i="53"/>
  <c r="FR249" i="53" s="1"/>
  <c r="FS215" i="53"/>
  <c r="FS249" i="53" s="1"/>
  <c r="FT215" i="53"/>
  <c r="FT249" i="53" s="1"/>
  <c r="FU215" i="53"/>
  <c r="FU249" i="53" s="1"/>
  <c r="FV215" i="53"/>
  <c r="FV249" i="53" s="1"/>
  <c r="FW215" i="53"/>
  <c r="FW249" i="53" s="1"/>
  <c r="FX215" i="53"/>
  <c r="FX249" i="53" s="1"/>
  <c r="FY215" i="53"/>
  <c r="FY249" i="53" s="1"/>
  <c r="FZ215" i="53"/>
  <c r="FZ249" i="53" s="1"/>
  <c r="GA215" i="53"/>
  <c r="GA249" i="53" s="1"/>
  <c r="GB215" i="53"/>
  <c r="GB249" i="53" s="1"/>
  <c r="GC215" i="53"/>
  <c r="GC249" i="53" s="1"/>
  <c r="GD215" i="53"/>
  <c r="GD249" i="53" s="1"/>
  <c r="GE215" i="53"/>
  <c r="GE249" i="53" s="1"/>
  <c r="GF215" i="53"/>
  <c r="GF249" i="53" s="1"/>
  <c r="GG215" i="53"/>
  <c r="GG249" i="53" s="1"/>
  <c r="GH215" i="53"/>
  <c r="GH249" i="53" s="1"/>
  <c r="GI215" i="53"/>
  <c r="GI249" i="53" s="1"/>
  <c r="GJ215" i="53"/>
  <c r="GJ249" i="53" s="1"/>
  <c r="GK215" i="53"/>
  <c r="GK249" i="53" s="1"/>
  <c r="GL215" i="53"/>
  <c r="GL249" i="53" s="1"/>
  <c r="GM215" i="53"/>
  <c r="GM249" i="53" s="1"/>
  <c r="GN215" i="53"/>
  <c r="GN249" i="53" s="1"/>
  <c r="GO215" i="53"/>
  <c r="GO249" i="53" s="1"/>
  <c r="GP215" i="53"/>
  <c r="GP249" i="53" s="1"/>
  <c r="GQ215" i="53"/>
  <c r="GQ249" i="53" s="1"/>
  <c r="GR215" i="53"/>
  <c r="GR249" i="53" s="1"/>
  <c r="GS215" i="53"/>
  <c r="GS249" i="53" s="1"/>
  <c r="GT215" i="53"/>
  <c r="GT249" i="53" s="1"/>
  <c r="GU215" i="53"/>
  <c r="GU249" i="53" s="1"/>
  <c r="GV215" i="53"/>
  <c r="GV249" i="53" s="1"/>
  <c r="GW215" i="53"/>
  <c r="GW249" i="53" s="1"/>
  <c r="GX215" i="53"/>
  <c r="GX249" i="53" s="1"/>
  <c r="GY215" i="53"/>
  <c r="GY249" i="53" s="1"/>
  <c r="GZ215" i="53"/>
  <c r="GZ249" i="53" s="1"/>
  <c r="HA215" i="53"/>
  <c r="HA249" i="53" s="1"/>
  <c r="HB215" i="53"/>
  <c r="HB249" i="53" s="1"/>
  <c r="HC215" i="53"/>
  <c r="HC249" i="53" s="1"/>
  <c r="HD215" i="53"/>
  <c r="HD249" i="53" s="1"/>
  <c r="HE215" i="53"/>
  <c r="HE249" i="53" s="1"/>
  <c r="HF215" i="53"/>
  <c r="HF249" i="53" s="1"/>
  <c r="HG215" i="53"/>
  <c r="HG249" i="53" s="1"/>
  <c r="HH215" i="53"/>
  <c r="HH249" i="53" s="1"/>
  <c r="HI215" i="53"/>
  <c r="HI249" i="53" s="1"/>
  <c r="HJ215" i="53"/>
  <c r="HJ249" i="53" s="1"/>
  <c r="HK215" i="53"/>
  <c r="HK249" i="53" s="1"/>
  <c r="HL215" i="53"/>
  <c r="HL249" i="53" s="1"/>
  <c r="HM215" i="53"/>
  <c r="HM249" i="53" s="1"/>
  <c r="HN215" i="53"/>
  <c r="HN249" i="53" s="1"/>
  <c r="HO215" i="53"/>
  <c r="HO249" i="53" s="1"/>
  <c r="HP215" i="53"/>
  <c r="HP249" i="53" s="1"/>
  <c r="HQ215" i="53"/>
  <c r="HQ249" i="53" s="1"/>
  <c r="HR215" i="53"/>
  <c r="HR249" i="53" s="1"/>
  <c r="HS215" i="53"/>
  <c r="HS249" i="53" s="1"/>
  <c r="HT215" i="53"/>
  <c r="HT249" i="53" s="1"/>
  <c r="HU226" i="53"/>
  <c r="HV215" i="53"/>
  <c r="HV226" i="53" s="1"/>
  <c r="HW215" i="53"/>
  <c r="HW249" i="53" s="1"/>
  <c r="HX215" i="53"/>
  <c r="HX249" i="53" s="1"/>
  <c r="HY215" i="53"/>
  <c r="HY249" i="53" s="1"/>
  <c r="HZ215" i="53"/>
  <c r="HT217" i="53"/>
  <c r="HZ229" i="53" s="1"/>
  <c r="IA207" i="53"/>
  <c r="IA218" i="53" s="1"/>
  <c r="IA230" i="53" s="1"/>
  <c r="IA208" i="53"/>
  <c r="IA219" i="53" s="1"/>
  <c r="IA231" i="53" s="1"/>
  <c r="IA209" i="53"/>
  <c r="IA243" i="53" s="1"/>
  <c r="HR255" i="53" s="1"/>
  <c r="IA210" i="53"/>
  <c r="IA244" i="53" s="1"/>
  <c r="HR256" i="53" s="1"/>
  <c r="IA211" i="53"/>
  <c r="IA245" i="53" s="1"/>
  <c r="HR257" i="53" s="1"/>
  <c r="IA212" i="53"/>
  <c r="IA246" i="53" s="1"/>
  <c r="HR258" i="53" s="1"/>
  <c r="IA213" i="53"/>
  <c r="IA224" i="53" s="1"/>
  <c r="IA236" i="53" s="1"/>
  <c r="IA214" i="53"/>
  <c r="IA248" i="53" s="1"/>
  <c r="HR260" i="53" s="1"/>
  <c r="IA215" i="53"/>
  <c r="IA249" i="53" s="1"/>
  <c r="HX218" i="53"/>
  <c r="HY218" i="53"/>
  <c r="HZ218" i="53"/>
  <c r="HU219" i="53"/>
  <c r="HV219" i="53"/>
  <c r="HZ220" i="53"/>
  <c r="HW221" i="53"/>
  <c r="HX221" i="53"/>
  <c r="HU223" i="53"/>
  <c r="HV223" i="53"/>
  <c r="HX223" i="53"/>
  <c r="HY223" i="53"/>
  <c r="HZ223" i="53"/>
  <c r="HZ225" i="53"/>
  <c r="HY217" i="53"/>
  <c r="HZ217" i="53"/>
  <c r="HW218" i="53"/>
  <c r="HX219" i="53"/>
  <c r="HY219" i="53"/>
  <c r="HZ219" i="53"/>
  <c r="HV220" i="53"/>
  <c r="HW220" i="53"/>
  <c r="HY220" i="53"/>
  <c r="HY221" i="53"/>
  <c r="HZ221" i="53"/>
  <c r="HU222" i="53"/>
  <c r="HV222" i="53"/>
  <c r="HW222" i="53"/>
  <c r="HX222" i="53"/>
  <c r="HX224" i="53"/>
  <c r="HV225" i="53"/>
  <c r="M204" i="20"/>
  <c r="M205" i="20"/>
  <c r="M206" i="20"/>
  <c r="M207" i="20"/>
  <c r="M208" i="20"/>
  <c r="M209" i="20"/>
  <c r="M210" i="20"/>
  <c r="M211" i="20"/>
  <c r="M212" i="20"/>
  <c r="M213" i="20"/>
  <c r="M214" i="20"/>
  <c r="M215" i="20"/>
  <c r="M216" i="20"/>
  <c r="M217"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17" i="20"/>
  <c r="M118" i="20"/>
  <c r="M119" i="20"/>
  <c r="M120" i="20"/>
  <c r="M121" i="20"/>
  <c r="M122" i="20"/>
  <c r="M123" i="20"/>
  <c r="M124" i="20"/>
  <c r="M125" i="20"/>
  <c r="M126" i="20"/>
  <c r="M127" i="20"/>
  <c r="M128" i="20"/>
  <c r="M129" i="20"/>
  <c r="M130" i="20"/>
  <c r="M131" i="20"/>
  <c r="M132" i="20"/>
  <c r="M133" i="20"/>
  <c r="M134" i="20"/>
  <c r="M135" i="20"/>
  <c r="M136" i="20"/>
  <c r="M137" i="20"/>
  <c r="M138" i="20"/>
  <c r="M139" i="20"/>
  <c r="M140" i="20"/>
  <c r="M141" i="20"/>
  <c r="M142" i="20"/>
  <c r="M143" i="20"/>
  <c r="M144" i="20"/>
  <c r="M145" i="20"/>
  <c r="M146" i="20"/>
  <c r="M147" i="20"/>
  <c r="M148" i="20"/>
  <c r="M149" i="20"/>
  <c r="M150" i="20"/>
  <c r="M151" i="20"/>
  <c r="M152" i="20"/>
  <c r="M153" i="20"/>
  <c r="M154" i="20"/>
  <c r="M155" i="20"/>
  <c r="M156" i="20"/>
  <c r="M157" i="20"/>
  <c r="M158" i="20"/>
  <c r="M159" i="20"/>
  <c r="M160" i="20"/>
  <c r="M161" i="20"/>
  <c r="M162" i="20"/>
  <c r="M163" i="20"/>
  <c r="M164" i="20"/>
  <c r="M165" i="20"/>
  <c r="M166" i="20"/>
  <c r="M167" i="20"/>
  <c r="M168" i="20"/>
  <c r="M169" i="20"/>
  <c r="M170" i="20"/>
  <c r="M171" i="20"/>
  <c r="M172" i="20"/>
  <c r="M173" i="20"/>
  <c r="M174" i="20"/>
  <c r="M175" i="20"/>
  <c r="M176" i="20"/>
  <c r="M177" i="20"/>
  <c r="M178" i="20"/>
  <c r="M179" i="20"/>
  <c r="M180" i="20"/>
  <c r="M181" i="20"/>
  <c r="M182" i="20"/>
  <c r="M183" i="20"/>
  <c r="M184" i="20"/>
  <c r="M185" i="20"/>
  <c r="M186" i="20"/>
  <c r="M187" i="20"/>
  <c r="M188" i="20"/>
  <c r="M189" i="20"/>
  <c r="M190" i="20"/>
  <c r="M191" i="20"/>
  <c r="M192" i="20"/>
  <c r="M193" i="20"/>
  <c r="M194" i="20"/>
  <c r="M195" i="20"/>
  <c r="M196" i="20"/>
  <c r="M197" i="20"/>
  <c r="M198" i="20"/>
  <c r="M199" i="20"/>
  <c r="M200" i="20"/>
  <c r="M201" i="20"/>
  <c r="M202" i="20"/>
  <c r="M203" i="20"/>
  <c r="IA221" i="53" l="1"/>
  <c r="IA233" i="53" s="1"/>
  <c r="HW223" i="53"/>
  <c r="HU224" i="53"/>
  <c r="IA222" i="53"/>
  <c r="IA234" i="53" s="1"/>
  <c r="HY222" i="53"/>
  <c r="IA223" i="53"/>
  <c r="IA235" i="53" s="1"/>
  <c r="HU225" i="53"/>
  <c r="HW224" i="53"/>
  <c r="HV224" i="53"/>
  <c r="IA220" i="53"/>
  <c r="IA232" i="53" s="1"/>
  <c r="HZ222" i="53"/>
  <c r="HU217" i="53"/>
  <c r="IA225" i="53"/>
  <c r="IA237" i="53" s="1"/>
  <c r="HU220" i="53"/>
  <c r="HV218" i="53"/>
  <c r="HV241" i="53"/>
  <c r="HX217" i="53"/>
  <c r="HX240" i="53"/>
  <c r="IA226" i="53"/>
  <c r="IA238" i="53" s="1"/>
  <c r="HZ247" i="53"/>
  <c r="HU218" i="53"/>
  <c r="HU241" i="53"/>
  <c r="HW217" i="53"/>
  <c r="HW240" i="53"/>
  <c r="HY247" i="53"/>
  <c r="HV244" i="53"/>
  <c r="IA247" i="53"/>
  <c r="HR259" i="53" s="1"/>
  <c r="HU244" i="53"/>
  <c r="HY248" i="53"/>
  <c r="HX248" i="53"/>
  <c r="HW248" i="53"/>
  <c r="HY226" i="53"/>
  <c r="IA242" i="53"/>
  <c r="HR254" i="53" s="1"/>
  <c r="HX220" i="53"/>
  <c r="HW219" i="53"/>
  <c r="HX226" i="53"/>
  <c r="HV217" i="53"/>
  <c r="IA241" i="53"/>
  <c r="HR253" i="53" s="1"/>
  <c r="HW226" i="53"/>
  <c r="HV249" i="53"/>
  <c r="HZ226" i="53"/>
  <c r="HZ249" i="53"/>
  <c r="HU249" i="53"/>
  <c r="GQ98" i="17"/>
  <c r="GQ99" i="17"/>
  <c r="GQ100" i="17"/>
  <c r="GQ101" i="17"/>
  <c r="GQ102" i="17"/>
  <c r="GQ103" i="17"/>
  <c r="GQ104" i="17"/>
  <c r="GQ105" i="17"/>
  <c r="GQ106" i="17"/>
  <c r="GQ107" i="17"/>
  <c r="GQ108" i="17"/>
  <c r="GQ109" i="17"/>
  <c r="GQ68" i="17"/>
  <c r="GQ69" i="17"/>
  <c r="GQ70" i="17"/>
  <c r="GQ71" i="17"/>
  <c r="GQ72" i="17"/>
  <c r="GQ73" i="17"/>
  <c r="GQ74" i="17"/>
  <c r="GQ75" i="17"/>
  <c r="GQ76" i="17"/>
  <c r="GQ77" i="17"/>
  <c r="GQ78" i="17"/>
  <c r="GQ79" i="17"/>
  <c r="I15" i="59"/>
  <c r="K15" i="59" s="1"/>
  <c r="M15" i="59" s="1"/>
  <c r="I9" i="59"/>
  <c r="K9" i="59" s="1"/>
  <c r="L9" i="59" s="1"/>
  <c r="I10" i="59"/>
  <c r="K10" i="59" s="1"/>
  <c r="L10" i="59" s="1"/>
  <c r="I11" i="59"/>
  <c r="K11" i="59" s="1"/>
  <c r="L11" i="59" s="1"/>
  <c r="I12" i="59"/>
  <c r="K12" i="59" s="1"/>
  <c r="I13" i="59"/>
  <c r="K13" i="59" s="1"/>
  <c r="I14" i="59"/>
  <c r="K14" i="59" s="1"/>
  <c r="I16" i="59"/>
  <c r="K16" i="59" s="1"/>
  <c r="I17" i="59"/>
  <c r="K17" i="59" s="1"/>
  <c r="I18" i="59"/>
  <c r="K18" i="59" s="1"/>
  <c r="I19" i="59"/>
  <c r="K19" i="59" s="1"/>
  <c r="L19" i="59" s="1"/>
  <c r="I20" i="59"/>
  <c r="K20" i="59" s="1"/>
  <c r="I21" i="59"/>
  <c r="K21" i="59" s="1"/>
  <c r="I22" i="59"/>
  <c r="K22" i="59" s="1"/>
  <c r="I23" i="59"/>
  <c r="K23" i="59" s="1"/>
  <c r="I24" i="59"/>
  <c r="K24" i="59" s="1"/>
  <c r="M24" i="59" s="1"/>
  <c r="I25" i="59"/>
  <c r="K25" i="59" s="1"/>
  <c r="L25" i="59" s="1"/>
  <c r="I26" i="59"/>
  <c r="K26" i="59" s="1"/>
  <c r="L26" i="59" s="1"/>
  <c r="I27" i="59"/>
  <c r="K27" i="59" s="1"/>
  <c r="L27" i="59" s="1"/>
  <c r="I28" i="59"/>
  <c r="K28" i="59" s="1"/>
  <c r="I29" i="59"/>
  <c r="K29" i="59" s="1"/>
  <c r="I30" i="59"/>
  <c r="K30" i="59" s="1"/>
  <c r="M30" i="59" s="1"/>
  <c r="I31" i="59"/>
  <c r="K31" i="59" s="1"/>
  <c r="M31" i="59" s="1"/>
  <c r="I32" i="59"/>
  <c r="K32" i="59" s="1"/>
  <c r="H3" i="59"/>
  <c r="H4" i="59"/>
  <c r="H5" i="59"/>
  <c r="H6" i="59"/>
  <c r="H7" i="59"/>
  <c r="H8" i="59"/>
  <c r="H9" i="59"/>
  <c r="H10" i="59"/>
  <c r="H11" i="59"/>
  <c r="H12" i="59"/>
  <c r="H13" i="59"/>
  <c r="H14" i="59"/>
  <c r="H15" i="59"/>
  <c r="H16" i="59"/>
  <c r="H17" i="59"/>
  <c r="H18" i="59"/>
  <c r="H19" i="59"/>
  <c r="H20" i="59"/>
  <c r="H21" i="59"/>
  <c r="H22" i="59"/>
  <c r="H23" i="59"/>
  <c r="H24" i="59"/>
  <c r="H25" i="59"/>
  <c r="H26" i="59"/>
  <c r="H27" i="59"/>
  <c r="H28" i="59"/>
  <c r="H29" i="59"/>
  <c r="H30" i="59"/>
  <c r="H31" i="59"/>
  <c r="H32" i="59"/>
  <c r="BF131" i="55"/>
  <c r="BF132" i="55"/>
  <c r="BF133" i="55"/>
  <c r="BF134" i="55"/>
  <c r="BF135" i="55"/>
  <c r="BF136" i="55"/>
  <c r="BF137" i="55"/>
  <c r="BF138" i="55"/>
  <c r="BF139" i="55"/>
  <c r="BF140" i="55"/>
  <c r="BF141" i="55"/>
  <c r="BF142" i="55"/>
  <c r="BF143" i="55"/>
  <c r="BF144" i="55"/>
  <c r="BF145" i="55"/>
  <c r="BF146" i="55"/>
  <c r="BF147" i="55"/>
  <c r="BF148" i="55"/>
  <c r="BF149" i="55"/>
  <c r="BF150" i="55"/>
  <c r="BF151" i="55"/>
  <c r="BF152" i="55"/>
  <c r="BF153" i="55"/>
  <c r="BF154" i="55"/>
  <c r="BF155" i="55"/>
  <c r="BF156" i="55"/>
  <c r="BF157" i="55"/>
  <c r="BF158" i="55"/>
  <c r="BF159" i="55"/>
  <c r="BF160" i="55"/>
  <c r="BF161" i="55"/>
  <c r="BF162" i="55"/>
  <c r="BF163" i="55"/>
  <c r="BF164" i="55"/>
  <c r="BF165" i="55"/>
  <c r="BF166" i="55"/>
  <c r="BF167" i="55"/>
  <c r="BF168" i="55"/>
  <c r="BF169" i="55"/>
  <c r="BF170" i="55"/>
  <c r="BF171" i="55"/>
  <c r="BF172" i="55"/>
  <c r="BF173" i="55"/>
  <c r="BF174" i="55"/>
  <c r="BF175" i="55"/>
  <c r="BF176" i="55"/>
  <c r="BF177" i="55"/>
  <c r="BF178" i="55"/>
  <c r="BF179" i="55"/>
  <c r="BF180" i="55"/>
  <c r="BF181" i="55"/>
  <c r="BF182" i="55"/>
  <c r="BF183" i="55"/>
  <c r="BF184" i="55"/>
  <c r="BF185" i="55"/>
  <c r="BF186" i="55"/>
  <c r="BF187" i="55"/>
  <c r="BF188" i="55"/>
  <c r="BF189" i="55"/>
  <c r="BF190" i="55"/>
  <c r="BF191" i="55"/>
  <c r="BF192" i="55"/>
  <c r="BF193" i="55"/>
  <c r="BF194" i="55"/>
  <c r="BF195" i="55"/>
  <c r="BF196" i="55"/>
  <c r="BF197" i="55"/>
  <c r="BF198" i="55"/>
  <c r="BF199" i="55"/>
  <c r="BF200" i="55"/>
  <c r="BF201" i="55"/>
  <c r="BF202" i="55"/>
  <c r="BF203" i="55"/>
  <c r="BF204" i="55"/>
  <c r="BF205" i="55"/>
  <c r="BF206" i="55"/>
  <c r="BF207" i="55"/>
  <c r="BF208" i="55"/>
  <c r="BF209" i="55"/>
  <c r="BF210" i="55"/>
  <c r="BF211" i="55"/>
  <c r="BF212" i="55"/>
  <c r="BF213" i="55"/>
  <c r="BF214" i="55"/>
  <c r="BF215" i="55"/>
  <c r="BF216" i="55"/>
  <c r="BF217" i="55"/>
  <c r="BF218" i="55"/>
  <c r="BF219" i="55"/>
  <c r="BF220" i="55"/>
  <c r="BF221" i="55"/>
  <c r="BF222" i="55"/>
  <c r="BF223" i="55"/>
  <c r="BF224" i="55"/>
  <c r="BF225" i="55"/>
  <c r="BF226" i="55"/>
  <c r="BF227" i="55"/>
  <c r="BF228" i="55"/>
  <c r="BF229" i="55"/>
  <c r="BF230" i="55"/>
  <c r="BF231" i="55"/>
  <c r="BF232" i="55"/>
  <c r="BF233" i="55"/>
  <c r="BF234" i="55"/>
  <c r="BF235" i="55"/>
  <c r="BF236" i="55"/>
  <c r="BF129" i="55"/>
  <c r="BF130" i="55"/>
  <c r="BQ129" i="55"/>
  <c r="BB129" i="55"/>
  <c r="BB130" i="55"/>
  <c r="BB131" i="55"/>
  <c r="BB132" i="55"/>
  <c r="BB133" i="55"/>
  <c r="BB134" i="55"/>
  <c r="BB135" i="55"/>
  <c r="BB136" i="55"/>
  <c r="BB137" i="55"/>
  <c r="BB138" i="55"/>
  <c r="BB139" i="55"/>
  <c r="BB140" i="55"/>
  <c r="BB141" i="55"/>
  <c r="BB142" i="55"/>
  <c r="BB143" i="55"/>
  <c r="BB144" i="55"/>
  <c r="BB145" i="55"/>
  <c r="BB146" i="55"/>
  <c r="BB147" i="55"/>
  <c r="BB148" i="55"/>
  <c r="BB149" i="55"/>
  <c r="BB150" i="55"/>
  <c r="BB151" i="55"/>
  <c r="BB152" i="55"/>
  <c r="BB153" i="55"/>
  <c r="BB154" i="55"/>
  <c r="BB155" i="55"/>
  <c r="BB156" i="55"/>
  <c r="BB157" i="55"/>
  <c r="BB158" i="55"/>
  <c r="BB159" i="55"/>
  <c r="BB160" i="55"/>
  <c r="BB161" i="55"/>
  <c r="BB162" i="55"/>
  <c r="BB163" i="55"/>
  <c r="BB164" i="55"/>
  <c r="BB165" i="55"/>
  <c r="BB166" i="55"/>
  <c r="BB167" i="55"/>
  <c r="BB168" i="55"/>
  <c r="BB169" i="55"/>
  <c r="BB170" i="55"/>
  <c r="BB171" i="55"/>
  <c r="BB172" i="55"/>
  <c r="BB173" i="55"/>
  <c r="BB174" i="55"/>
  <c r="BB175" i="55"/>
  <c r="BB176" i="55"/>
  <c r="BB177" i="55"/>
  <c r="BB178" i="55"/>
  <c r="BB179" i="55"/>
  <c r="BB180" i="55"/>
  <c r="BB181" i="55"/>
  <c r="BB182" i="55"/>
  <c r="BB183" i="55"/>
  <c r="BB184" i="55"/>
  <c r="BB185" i="55"/>
  <c r="BB186" i="55"/>
  <c r="BB187" i="55"/>
  <c r="BB188" i="55"/>
  <c r="BB189" i="55"/>
  <c r="BB190" i="55"/>
  <c r="BB191" i="55"/>
  <c r="BB192" i="55"/>
  <c r="BB193" i="55"/>
  <c r="BB194" i="55"/>
  <c r="BB195" i="55"/>
  <c r="BB196" i="55"/>
  <c r="BB197" i="55"/>
  <c r="BB198" i="55"/>
  <c r="BB199" i="55"/>
  <c r="BB200" i="55"/>
  <c r="BB201" i="55"/>
  <c r="BB202" i="55"/>
  <c r="BB203" i="55"/>
  <c r="BB204" i="55"/>
  <c r="BB205" i="55"/>
  <c r="BB206" i="55"/>
  <c r="BB207" i="55"/>
  <c r="BB208" i="55"/>
  <c r="BB209" i="55"/>
  <c r="BB210" i="55"/>
  <c r="BB211" i="55"/>
  <c r="BB212" i="55"/>
  <c r="BB213" i="55"/>
  <c r="BB214" i="55"/>
  <c r="BB215" i="55"/>
  <c r="BB216" i="55"/>
  <c r="BB217" i="55"/>
  <c r="BB218" i="55"/>
  <c r="BB219" i="55"/>
  <c r="BB220" i="55"/>
  <c r="BB221" i="55"/>
  <c r="BB222" i="55"/>
  <c r="BB223" i="55"/>
  <c r="BB224" i="55"/>
  <c r="BB225" i="55"/>
  <c r="BB226" i="55"/>
  <c r="BB227" i="55"/>
  <c r="BB228" i="55"/>
  <c r="BB229" i="55"/>
  <c r="BB230" i="55"/>
  <c r="BB231" i="55"/>
  <c r="BB232" i="55"/>
  <c r="BB233" i="55"/>
  <c r="BB234" i="55"/>
  <c r="BB235" i="55"/>
  <c r="BB236" i="55"/>
  <c r="GP98" i="17"/>
  <c r="GP99" i="17"/>
  <c r="GP100" i="17"/>
  <c r="GP101" i="17"/>
  <c r="GP102" i="17"/>
  <c r="GP103" i="17"/>
  <c r="GP104" i="17"/>
  <c r="GP105" i="17"/>
  <c r="GP106" i="17"/>
  <c r="GP107" i="17"/>
  <c r="GP108" i="17"/>
  <c r="GP109" i="17"/>
  <c r="GP68" i="17"/>
  <c r="GP69" i="17"/>
  <c r="GP70" i="17"/>
  <c r="GP71" i="17"/>
  <c r="GP72" i="17"/>
  <c r="GP73" i="17"/>
  <c r="GP74" i="17"/>
  <c r="GP75" i="17"/>
  <c r="GP76" i="17"/>
  <c r="GP77" i="17"/>
  <c r="GP78" i="17"/>
  <c r="GP79" i="17"/>
  <c r="AO195" i="55"/>
  <c r="AO196" i="55"/>
  <c r="M18" i="59" l="1"/>
  <c r="L18" i="59"/>
  <c r="M32" i="59"/>
  <c r="L32" i="59"/>
  <c r="L17" i="59"/>
  <c r="M17" i="59"/>
  <c r="M16" i="59"/>
  <c r="L16" i="59"/>
  <c r="M14" i="59"/>
  <c r="L14" i="59"/>
  <c r="M13" i="59"/>
  <c r="L13" i="59"/>
  <c r="L29" i="59"/>
  <c r="M29" i="59"/>
  <c r="L12" i="59"/>
  <c r="M12" i="59"/>
  <c r="L28" i="59"/>
  <c r="M28" i="59"/>
  <c r="L23" i="59"/>
  <c r="M23" i="59"/>
  <c r="L21" i="59"/>
  <c r="M21" i="59"/>
  <c r="L22" i="59"/>
  <c r="M22" i="59"/>
  <c r="L20" i="59"/>
  <c r="M20" i="59"/>
  <c r="L24" i="59"/>
  <c r="L31" i="59"/>
  <c r="L30" i="59"/>
  <c r="M19" i="59"/>
  <c r="HT226" i="53"/>
  <c r="HZ238" i="53" s="1"/>
  <c r="L15" i="59"/>
  <c r="M27" i="59"/>
  <c r="M11" i="59"/>
  <c r="M26" i="59"/>
  <c r="M10" i="59"/>
  <c r="M25" i="59"/>
  <c r="M9" i="59"/>
  <c r="HS50" i="53" l="1"/>
  <c r="HS51" i="53"/>
  <c r="HS52" i="53"/>
  <c r="HS53" i="53"/>
  <c r="HS54" i="53"/>
  <c r="HS55" i="53"/>
  <c r="HS56" i="53"/>
  <c r="HS57" i="53"/>
  <c r="HS58" i="53"/>
  <c r="HS59" i="53"/>
  <c r="BQ130" i="55"/>
  <c r="BQ131" i="55"/>
  <c r="BQ132" i="55"/>
  <c r="BQ133" i="55"/>
  <c r="BQ134" i="55"/>
  <c r="BQ135" i="55"/>
  <c r="BQ136" i="55"/>
  <c r="BQ137" i="55"/>
  <c r="BQ138" i="55"/>
  <c r="BQ139" i="55"/>
  <c r="BQ140" i="55"/>
  <c r="BQ141" i="55"/>
  <c r="BQ142" i="55"/>
  <c r="BQ143" i="55"/>
  <c r="BQ144" i="55"/>
  <c r="BQ145" i="55"/>
  <c r="BQ146" i="55"/>
  <c r="BQ147" i="55"/>
  <c r="BQ148" i="55"/>
  <c r="BQ149" i="55"/>
  <c r="BQ150" i="55"/>
  <c r="BQ151" i="55"/>
  <c r="BQ152" i="55"/>
  <c r="BQ153" i="55"/>
  <c r="BQ154" i="55"/>
  <c r="BQ155" i="55"/>
  <c r="BQ156" i="55"/>
  <c r="BQ157" i="55"/>
  <c r="BQ158" i="55"/>
  <c r="BQ159" i="55"/>
  <c r="BQ160" i="55"/>
  <c r="BQ161" i="55"/>
  <c r="BQ162" i="55"/>
  <c r="BQ163" i="55"/>
  <c r="BQ164" i="55"/>
  <c r="BQ165" i="55"/>
  <c r="BQ166" i="55"/>
  <c r="BQ167" i="55"/>
  <c r="BQ168" i="55"/>
  <c r="BQ169" i="55"/>
  <c r="BQ170" i="55"/>
  <c r="BQ171" i="55"/>
  <c r="BQ172" i="55"/>
  <c r="BQ173" i="55"/>
  <c r="BQ174" i="55"/>
  <c r="BQ175" i="55"/>
  <c r="BQ176" i="55"/>
  <c r="BQ177" i="55"/>
  <c r="BQ178" i="55"/>
  <c r="BQ179" i="55"/>
  <c r="BQ180" i="55"/>
  <c r="BQ181" i="55"/>
  <c r="BQ182" i="55"/>
  <c r="BQ183" i="55"/>
  <c r="BQ184" i="55"/>
  <c r="BQ185" i="55"/>
  <c r="BQ186" i="55"/>
  <c r="BQ187" i="55"/>
  <c r="BQ188" i="55"/>
  <c r="BQ189" i="55"/>
  <c r="BQ190" i="55"/>
  <c r="BQ191" i="55"/>
  <c r="BQ192" i="55"/>
  <c r="BQ193" i="55"/>
  <c r="BQ194" i="55"/>
  <c r="BQ195" i="55"/>
  <c r="BQ196" i="55"/>
  <c r="BQ197" i="55"/>
  <c r="BQ198" i="55"/>
  <c r="BQ199" i="55"/>
  <c r="BQ200" i="55"/>
  <c r="BQ201" i="55"/>
  <c r="GO98" i="17"/>
  <c r="GO99" i="17"/>
  <c r="GO100" i="17"/>
  <c r="GO101" i="17"/>
  <c r="GO102" i="17"/>
  <c r="GO103" i="17"/>
  <c r="GO104" i="17"/>
  <c r="GO105" i="17"/>
  <c r="GO106" i="17"/>
  <c r="GO107" i="17"/>
  <c r="GO108" i="17"/>
  <c r="GO109" i="17"/>
  <c r="GO68" i="17"/>
  <c r="GO69" i="17"/>
  <c r="GO70" i="17"/>
  <c r="GO71" i="17"/>
  <c r="GO72" i="17"/>
  <c r="GO73" i="17"/>
  <c r="GO74" i="17"/>
  <c r="GO75" i="17"/>
  <c r="GO76" i="17"/>
  <c r="GO77" i="17"/>
  <c r="GO78" i="17"/>
  <c r="GO79" i="17"/>
  <c r="BA187" i="55" l="1"/>
  <c r="BA233" i="55"/>
  <c r="DG191" i="55"/>
  <c r="DG190" i="55"/>
  <c r="CV206" i="55"/>
  <c r="CY206" i="55" s="1"/>
  <c r="DB206" i="55" s="1"/>
  <c r="CW206" i="55"/>
  <c r="CX206" i="55"/>
  <c r="DA206" i="55" s="1"/>
  <c r="DD206" i="55" s="1"/>
  <c r="CV207" i="55"/>
  <c r="CY207" i="55" s="1"/>
  <c r="DB207" i="55" s="1"/>
  <c r="CW207" i="55"/>
  <c r="CZ207" i="55" s="1"/>
  <c r="DC207" i="55" s="1"/>
  <c r="CX207" i="55"/>
  <c r="DA207" i="55" s="1"/>
  <c r="DD207" i="55" s="1"/>
  <c r="CV208" i="55"/>
  <c r="CY208" i="55" s="1"/>
  <c r="DB208" i="55" s="1"/>
  <c r="CW208" i="55"/>
  <c r="CZ208" i="55" s="1"/>
  <c r="DC208" i="55" s="1"/>
  <c r="CX208" i="55"/>
  <c r="DA208" i="55" s="1"/>
  <c r="DD208" i="55" s="1"/>
  <c r="CV209" i="55"/>
  <c r="CY209" i="55" s="1"/>
  <c r="DB209" i="55" s="1"/>
  <c r="CW209" i="55"/>
  <c r="CZ209" i="55" s="1"/>
  <c r="DC209" i="55" s="1"/>
  <c r="CX209" i="55"/>
  <c r="DA209" i="55" s="1"/>
  <c r="DD209" i="55" s="1"/>
  <c r="CV210" i="55"/>
  <c r="CY210" i="55" s="1"/>
  <c r="DB210" i="55" s="1"/>
  <c r="CW210" i="55"/>
  <c r="CZ210" i="55" s="1"/>
  <c r="DC210" i="55" s="1"/>
  <c r="CX210" i="55"/>
  <c r="DA210" i="55" s="1"/>
  <c r="DD210" i="55" s="1"/>
  <c r="CV211" i="55"/>
  <c r="CY211" i="55" s="1"/>
  <c r="DB211" i="55" s="1"/>
  <c r="CW211" i="55"/>
  <c r="CZ211" i="55" s="1"/>
  <c r="DC211" i="55" s="1"/>
  <c r="CX211" i="55"/>
  <c r="DA211" i="55" s="1"/>
  <c r="DD211" i="55" s="1"/>
  <c r="CV212" i="55"/>
  <c r="CY212" i="55" s="1"/>
  <c r="DB212" i="55" s="1"/>
  <c r="CW212" i="55"/>
  <c r="CZ212" i="55" s="1"/>
  <c r="DC212" i="55" s="1"/>
  <c r="CX212" i="55"/>
  <c r="DA212" i="55" s="1"/>
  <c r="DD212" i="55" s="1"/>
  <c r="CV213" i="55"/>
  <c r="CY213" i="55" s="1"/>
  <c r="DB213" i="55" s="1"/>
  <c r="CW213" i="55"/>
  <c r="CZ213" i="55" s="1"/>
  <c r="DC213" i="55" s="1"/>
  <c r="CX213" i="55"/>
  <c r="DA213" i="55" s="1"/>
  <c r="DD213" i="55" s="1"/>
  <c r="CV214" i="55"/>
  <c r="CY214" i="55" s="1"/>
  <c r="DB214" i="55" s="1"/>
  <c r="CW214" i="55"/>
  <c r="CZ214" i="55" s="1"/>
  <c r="DC214" i="55" s="1"/>
  <c r="CX214" i="55"/>
  <c r="DA214" i="55" s="1"/>
  <c r="DD214" i="55" s="1"/>
  <c r="CV215" i="55"/>
  <c r="CW215" i="55"/>
  <c r="CZ215" i="55" s="1"/>
  <c r="DC215" i="55" s="1"/>
  <c r="CX215" i="55"/>
  <c r="DA215" i="55" s="1"/>
  <c r="DD215" i="55" s="1"/>
  <c r="CV216" i="55"/>
  <c r="CW216" i="55"/>
  <c r="CZ216" i="55" s="1"/>
  <c r="DC216" i="55" s="1"/>
  <c r="CX216" i="55"/>
  <c r="DA216" i="55" s="1"/>
  <c r="DD216" i="55" s="1"/>
  <c r="CV217" i="55"/>
  <c r="CY217" i="55" s="1"/>
  <c r="DB217" i="55" s="1"/>
  <c r="CW217" i="55"/>
  <c r="CZ217" i="55" s="1"/>
  <c r="DC217" i="55" s="1"/>
  <c r="CX217" i="55"/>
  <c r="DA217" i="55" s="1"/>
  <c r="DD217" i="55" s="1"/>
  <c r="CV218" i="55"/>
  <c r="CY218" i="55" s="1"/>
  <c r="DB218" i="55" s="1"/>
  <c r="CW218" i="55"/>
  <c r="CZ218" i="55" s="1"/>
  <c r="DC218" i="55" s="1"/>
  <c r="CX218" i="55"/>
  <c r="CV219" i="55"/>
  <c r="CY219" i="55" s="1"/>
  <c r="DB219" i="55" s="1"/>
  <c r="CW219" i="55"/>
  <c r="CZ219" i="55" s="1"/>
  <c r="DC219" i="55" s="1"/>
  <c r="CX219" i="55"/>
  <c r="CV220" i="55"/>
  <c r="CY220" i="55" s="1"/>
  <c r="DB220" i="55" s="1"/>
  <c r="CW220" i="55"/>
  <c r="CZ220" i="55" s="1"/>
  <c r="DC220" i="55" s="1"/>
  <c r="CX220" i="55"/>
  <c r="DA220" i="55" s="1"/>
  <c r="DD220" i="55" s="1"/>
  <c r="CV221" i="55"/>
  <c r="CY221" i="55" s="1"/>
  <c r="DB221" i="55" s="1"/>
  <c r="CW221" i="55"/>
  <c r="CZ221" i="55" s="1"/>
  <c r="DC221" i="55" s="1"/>
  <c r="CX221" i="55"/>
  <c r="DA221" i="55" s="1"/>
  <c r="DD221" i="55" s="1"/>
  <c r="CV222" i="55"/>
  <c r="CY222" i="55" s="1"/>
  <c r="DB222" i="55" s="1"/>
  <c r="CW222" i="55"/>
  <c r="CZ222" i="55" s="1"/>
  <c r="DC222" i="55" s="1"/>
  <c r="CX222" i="55"/>
  <c r="CV223" i="55"/>
  <c r="CW223" i="55"/>
  <c r="CZ223" i="55" s="1"/>
  <c r="DC223" i="55" s="1"/>
  <c r="CX223" i="55"/>
  <c r="DA223" i="55" s="1"/>
  <c r="DD223" i="55" s="1"/>
  <c r="CV224" i="55"/>
  <c r="CW224" i="55"/>
  <c r="CZ224" i="55" s="1"/>
  <c r="DC224" i="55" s="1"/>
  <c r="CX224" i="55"/>
  <c r="DA224" i="55" s="1"/>
  <c r="DD224" i="55" s="1"/>
  <c r="CV225" i="55"/>
  <c r="CW225" i="55"/>
  <c r="CZ225" i="55" s="1"/>
  <c r="DC225" i="55" s="1"/>
  <c r="CX225" i="55"/>
  <c r="DA225" i="55" s="1"/>
  <c r="DD225" i="55" s="1"/>
  <c r="CV226" i="55"/>
  <c r="CY226" i="55" s="1"/>
  <c r="DB226" i="55" s="1"/>
  <c r="CW226" i="55"/>
  <c r="CZ226" i="55" s="1"/>
  <c r="DC226" i="55" s="1"/>
  <c r="CX226" i="55"/>
  <c r="CV227" i="55"/>
  <c r="CW227" i="55"/>
  <c r="CZ227" i="55" s="1"/>
  <c r="DC227" i="55" s="1"/>
  <c r="CX227" i="55"/>
  <c r="DA227" i="55" s="1"/>
  <c r="DD227" i="55" s="1"/>
  <c r="CV228" i="55"/>
  <c r="CY228" i="55" s="1"/>
  <c r="DB228" i="55" s="1"/>
  <c r="CW228" i="55"/>
  <c r="CZ228" i="55" s="1"/>
  <c r="DC228" i="55" s="1"/>
  <c r="CX228" i="55"/>
  <c r="DA228" i="55" s="1"/>
  <c r="DD228" i="55" s="1"/>
  <c r="CV229" i="55"/>
  <c r="CY229" i="55" s="1"/>
  <c r="DB229" i="55" s="1"/>
  <c r="CW229" i="55"/>
  <c r="CZ229" i="55" s="1"/>
  <c r="DC229" i="55" s="1"/>
  <c r="CX229" i="55"/>
  <c r="CV230" i="55"/>
  <c r="CY230" i="55" s="1"/>
  <c r="DB230" i="55" s="1"/>
  <c r="CW230" i="55"/>
  <c r="CZ230" i="55" s="1"/>
  <c r="DC230" i="55" s="1"/>
  <c r="CX230" i="55"/>
  <c r="CV231" i="55"/>
  <c r="CW231" i="55"/>
  <c r="CZ231" i="55" s="1"/>
  <c r="DC231" i="55" s="1"/>
  <c r="CX231" i="55"/>
  <c r="DA231" i="55" s="1"/>
  <c r="DD231" i="55" s="1"/>
  <c r="CV232" i="55"/>
  <c r="CW232" i="55"/>
  <c r="CZ232" i="55" s="1"/>
  <c r="DC232" i="55" s="1"/>
  <c r="CX232" i="55"/>
  <c r="DA232" i="55" s="1"/>
  <c r="DD232" i="55" s="1"/>
  <c r="CV233" i="55"/>
  <c r="CY233" i="55" s="1"/>
  <c r="DB233" i="55" s="1"/>
  <c r="CW233" i="55"/>
  <c r="CZ233" i="55" s="1"/>
  <c r="DC233" i="55" s="1"/>
  <c r="CX233" i="55"/>
  <c r="DA233" i="55" s="1"/>
  <c r="DD233" i="55" s="1"/>
  <c r="CV234" i="55"/>
  <c r="CY234" i="55" s="1"/>
  <c r="DB234" i="55" s="1"/>
  <c r="CW234" i="55"/>
  <c r="CZ234" i="55" s="1"/>
  <c r="DC234" i="55" s="1"/>
  <c r="CX234" i="55"/>
  <c r="DA234" i="55" s="1"/>
  <c r="DD234" i="55" s="1"/>
  <c r="CV235" i="55"/>
  <c r="CY235" i="55" s="1"/>
  <c r="DB235" i="55" s="1"/>
  <c r="CW235" i="55"/>
  <c r="CZ235" i="55" s="1"/>
  <c r="DC235" i="55" s="1"/>
  <c r="CX235" i="55"/>
  <c r="DA235" i="55" s="1"/>
  <c r="DD235" i="55" s="1"/>
  <c r="CU235" i="55"/>
  <c r="CV236" i="55"/>
  <c r="CY236" i="55" s="1"/>
  <c r="DB236" i="55" s="1"/>
  <c r="CW236" i="55"/>
  <c r="CZ236" i="55" s="1"/>
  <c r="DC236" i="55" s="1"/>
  <c r="CX236" i="55"/>
  <c r="DA236" i="55" s="1"/>
  <c r="DD236" i="55" s="1"/>
  <c r="BA195" i="55"/>
  <c r="E27" i="55"/>
  <c r="BA31" i="55"/>
  <c r="BA30" i="55"/>
  <c r="BA92" i="55"/>
  <c r="CU209" i="55" l="1"/>
  <c r="CU229" i="55"/>
  <c r="CU219" i="55"/>
  <c r="CU231" i="55"/>
  <c r="CU226" i="55"/>
  <c r="CU221" i="55"/>
  <c r="CU230" i="55"/>
  <c r="CU215" i="55"/>
  <c r="CY231" i="55"/>
  <c r="DB231" i="55" s="1"/>
  <c r="CU224" i="55"/>
  <c r="CU218" i="55"/>
  <c r="CU213" i="55"/>
  <c r="CU223" i="55"/>
  <c r="CU225" i="55"/>
  <c r="CU217" i="55"/>
  <c r="CU207" i="55"/>
  <c r="CY215" i="55"/>
  <c r="DB215" i="55" s="1"/>
  <c r="CU232" i="55"/>
  <c r="CU227" i="55"/>
  <c r="CU206" i="55"/>
  <c r="DA230" i="55"/>
  <c r="DD230" i="55" s="1"/>
  <c r="CU222" i="55"/>
  <c r="CY225" i="55"/>
  <c r="DB225" i="55" s="1"/>
  <c r="DA219" i="55"/>
  <c r="DD219" i="55" s="1"/>
  <c r="DA229" i="55"/>
  <c r="DD229" i="55" s="1"/>
  <c r="CY224" i="55"/>
  <c r="DB224" i="55" s="1"/>
  <c r="DA218" i="55"/>
  <c r="DD218" i="55" s="1"/>
  <c r="CU234" i="55"/>
  <c r="CU211" i="55"/>
  <c r="CY223" i="55"/>
  <c r="DB223" i="55" s="1"/>
  <c r="CU216" i="55"/>
  <c r="DA222" i="55"/>
  <c r="DD222" i="55" s="1"/>
  <c r="CU233" i="55"/>
  <c r="CZ206" i="55"/>
  <c r="DC206" i="55" s="1"/>
  <c r="CU210" i="55"/>
  <c r="CY227" i="55"/>
  <c r="DB227" i="55" s="1"/>
  <c r="CY216" i="55"/>
  <c r="DB216" i="55" s="1"/>
  <c r="DA226" i="55"/>
  <c r="DD226" i="55" s="1"/>
  <c r="CU214" i="55"/>
  <c r="CY232" i="55"/>
  <c r="DB232" i="55" s="1"/>
  <c r="CU236" i="55"/>
  <c r="CU228" i="55"/>
  <c r="CU220" i="55"/>
  <c r="CU212" i="55"/>
  <c r="CU208" i="55"/>
  <c r="BA32" i="55"/>
  <c r="BA33" i="55"/>
  <c r="BA34" i="55"/>
  <c r="BA35" i="55"/>
  <c r="BA36" i="55"/>
  <c r="BA37" i="55"/>
  <c r="BA38" i="55"/>
  <c r="BA39" i="55"/>
  <c r="BA40" i="55"/>
  <c r="BA41" i="55"/>
  <c r="BA42" i="55"/>
  <c r="BA43" i="55"/>
  <c r="BA44" i="55"/>
  <c r="BA45" i="55"/>
  <c r="BA46" i="55"/>
  <c r="BA47" i="55"/>
  <c r="BA48" i="55"/>
  <c r="BA49" i="55"/>
  <c r="BA50" i="55"/>
  <c r="BA51" i="55"/>
  <c r="BA52" i="55"/>
  <c r="BA53" i="55"/>
  <c r="BA54" i="55"/>
  <c r="BA55" i="55"/>
  <c r="BA56" i="55"/>
  <c r="BA57" i="55"/>
  <c r="BA58" i="55"/>
  <c r="BA59" i="55"/>
  <c r="BA60" i="55"/>
  <c r="BA61" i="55"/>
  <c r="BA62" i="55"/>
  <c r="BA63" i="55"/>
  <c r="BA64" i="55"/>
  <c r="BA65" i="55"/>
  <c r="BA66" i="55"/>
  <c r="BA67" i="55"/>
  <c r="BA68" i="55"/>
  <c r="BA69" i="55"/>
  <c r="BA70" i="55"/>
  <c r="BA71" i="55"/>
  <c r="BA72" i="55"/>
  <c r="BA73" i="55"/>
  <c r="BA74" i="55"/>
  <c r="BA75" i="55"/>
  <c r="BA76" i="55"/>
  <c r="BA77" i="55"/>
  <c r="BA78" i="55"/>
  <c r="BA79" i="55"/>
  <c r="BA80" i="55"/>
  <c r="BA81" i="55"/>
  <c r="BA82" i="55"/>
  <c r="BA83" i="55"/>
  <c r="BA84" i="55"/>
  <c r="BA85" i="55"/>
  <c r="BA86" i="55"/>
  <c r="BA87" i="55"/>
  <c r="BA88" i="55"/>
  <c r="BA89" i="55"/>
  <c r="BA90" i="55"/>
  <c r="BA91" i="55"/>
  <c r="BA93" i="55"/>
  <c r="BA94" i="55"/>
  <c r="BA95" i="55"/>
  <c r="BA96" i="55"/>
  <c r="BA97" i="55"/>
  <c r="BA98" i="55"/>
  <c r="BA99" i="55"/>
  <c r="BA100" i="55"/>
  <c r="BA101" i="55"/>
  <c r="BA102" i="55"/>
  <c r="BA103" i="55"/>
  <c r="BA104" i="55"/>
  <c r="BA105" i="55"/>
  <c r="BA106" i="55"/>
  <c r="BA107" i="55"/>
  <c r="BA108" i="55"/>
  <c r="BA109" i="55"/>
  <c r="BA110" i="55"/>
  <c r="BA111" i="55"/>
  <c r="BA112" i="55"/>
  <c r="BA113" i="55"/>
  <c r="BA114" i="55"/>
  <c r="BA115" i="55"/>
  <c r="BA116" i="55"/>
  <c r="BA117" i="55"/>
  <c r="BA118" i="55"/>
  <c r="BA119" i="55"/>
  <c r="BA120" i="55"/>
  <c r="BA121" i="55"/>
  <c r="BA122" i="55"/>
  <c r="BA123" i="55"/>
  <c r="BA124" i="55"/>
  <c r="BA125" i="55"/>
  <c r="BA126" i="55"/>
  <c r="BA127" i="55"/>
  <c r="BA128" i="55"/>
  <c r="BA129" i="55"/>
  <c r="BA130" i="55"/>
  <c r="BA131" i="55"/>
  <c r="BA132" i="55"/>
  <c r="BA133" i="55"/>
  <c r="BA134" i="55"/>
  <c r="HS221" i="53" l="1"/>
  <c r="HT221" i="53"/>
  <c r="HZ233" i="53" s="1"/>
  <c r="HS222" i="53"/>
  <c r="HT222" i="53"/>
  <c r="HZ234" i="53" s="1"/>
  <c r="HS223" i="53"/>
  <c r="HT223" i="53"/>
  <c r="HZ235" i="53" s="1"/>
  <c r="HS224" i="53"/>
  <c r="HT224" i="53"/>
  <c r="HZ236" i="53" s="1"/>
  <c r="HS226" i="53"/>
  <c r="HR217" i="53"/>
  <c r="HS217" i="53"/>
  <c r="HS218" i="53"/>
  <c r="HT218" i="53"/>
  <c r="HZ230" i="53" s="1"/>
  <c r="HS219" i="53"/>
  <c r="HT219" i="53"/>
  <c r="HZ231" i="53" s="1"/>
  <c r="HS220" i="53"/>
  <c r="HT220" i="53"/>
  <c r="HZ232" i="53" s="1"/>
  <c r="BB224" i="53"/>
  <c r="BR224" i="53"/>
  <c r="HS225" i="53"/>
  <c r="HT225" i="53"/>
  <c r="HZ237" i="53" s="1"/>
  <c r="FU226" i="53"/>
  <c r="GK226" i="53"/>
  <c r="HU238" i="53" s="1"/>
  <c r="J217" i="53"/>
  <c r="K217" i="53"/>
  <c r="L217" i="53"/>
  <c r="M217" i="53"/>
  <c r="N217" i="53"/>
  <c r="O217" i="53"/>
  <c r="P217" i="53"/>
  <c r="Q217" i="53"/>
  <c r="R217" i="53"/>
  <c r="S217" i="53"/>
  <c r="T217" i="53"/>
  <c r="U217" i="53"/>
  <c r="V217" i="53"/>
  <c r="W217" i="53"/>
  <c r="X217" i="53"/>
  <c r="Y217" i="53"/>
  <c r="Z217" i="53"/>
  <c r="AA217" i="53"/>
  <c r="AB217" i="53"/>
  <c r="AC217" i="53"/>
  <c r="AD217" i="53"/>
  <c r="AE217" i="53"/>
  <c r="AF217" i="53"/>
  <c r="AG217" i="53"/>
  <c r="AH217" i="53"/>
  <c r="AI217" i="53"/>
  <c r="AJ217" i="53"/>
  <c r="AK217" i="53"/>
  <c r="AL217" i="53"/>
  <c r="AM217" i="53"/>
  <c r="AN217" i="53"/>
  <c r="AO217" i="53"/>
  <c r="AP217" i="53"/>
  <c r="AQ217" i="53"/>
  <c r="AR217" i="53"/>
  <c r="AS217" i="53"/>
  <c r="AT217" i="53"/>
  <c r="AU217" i="53"/>
  <c r="AV217" i="53"/>
  <c r="AW217" i="53"/>
  <c r="AX217" i="53"/>
  <c r="AY217" i="53"/>
  <c r="AZ217" i="53"/>
  <c r="BA217" i="53"/>
  <c r="BB217" i="53"/>
  <c r="BC217" i="53"/>
  <c r="BD217" i="53"/>
  <c r="BE217" i="53"/>
  <c r="BF217" i="53"/>
  <c r="BG217" i="53"/>
  <c r="BH217" i="53"/>
  <c r="BI217" i="53"/>
  <c r="BJ217" i="53"/>
  <c r="BK217" i="53"/>
  <c r="BL217" i="53"/>
  <c r="BM217" i="53"/>
  <c r="BN217" i="53"/>
  <c r="BO217" i="53"/>
  <c r="BP217" i="53"/>
  <c r="BQ217" i="53"/>
  <c r="BR217" i="53"/>
  <c r="BS217" i="53"/>
  <c r="BT217" i="53"/>
  <c r="BU217" i="53"/>
  <c r="BV217" i="53"/>
  <c r="BW217" i="53"/>
  <c r="BX217" i="53"/>
  <c r="BY217" i="53"/>
  <c r="BZ217" i="53"/>
  <c r="CA217" i="53"/>
  <c r="CB217" i="53"/>
  <c r="CC217" i="53"/>
  <c r="CD217" i="53"/>
  <c r="CE217" i="53"/>
  <c r="CF217" i="53"/>
  <c r="CG217" i="53"/>
  <c r="CH217" i="53"/>
  <c r="CI217" i="53"/>
  <c r="CJ217" i="53"/>
  <c r="CK217" i="53"/>
  <c r="CL217" i="53"/>
  <c r="CM217" i="53"/>
  <c r="CN217" i="53"/>
  <c r="CO217" i="53"/>
  <c r="CP217" i="53"/>
  <c r="CQ217" i="53"/>
  <c r="CR217" i="53"/>
  <c r="CS217" i="53"/>
  <c r="CT217" i="53"/>
  <c r="CU217" i="53"/>
  <c r="CV217" i="53"/>
  <c r="CW217" i="53"/>
  <c r="CX217" i="53"/>
  <c r="CY217" i="53"/>
  <c r="CZ217" i="53"/>
  <c r="DA217" i="53"/>
  <c r="DB217" i="53"/>
  <c r="DC217" i="53"/>
  <c r="DD217" i="53"/>
  <c r="DE217" i="53"/>
  <c r="DF217" i="53"/>
  <c r="DG217" i="53"/>
  <c r="DH217" i="53"/>
  <c r="DI217" i="53"/>
  <c r="DJ217" i="53"/>
  <c r="DK217" i="53"/>
  <c r="DL217" i="53"/>
  <c r="DM217" i="53"/>
  <c r="DN217" i="53"/>
  <c r="DO217" i="53"/>
  <c r="DP217" i="53"/>
  <c r="DQ217" i="53"/>
  <c r="DR217" i="53"/>
  <c r="DS217" i="53"/>
  <c r="DT217" i="53"/>
  <c r="DU217" i="53"/>
  <c r="DV217" i="53"/>
  <c r="DW217" i="53"/>
  <c r="DX217" i="53"/>
  <c r="DY217" i="53"/>
  <c r="DZ217" i="53"/>
  <c r="EA217" i="53"/>
  <c r="EB217" i="53"/>
  <c r="EC217" i="53"/>
  <c r="ED217" i="53"/>
  <c r="EE217" i="53"/>
  <c r="EF217" i="53"/>
  <c r="EG217" i="53"/>
  <c r="EH217" i="53"/>
  <c r="EI217" i="53"/>
  <c r="EJ217" i="53"/>
  <c r="EK217" i="53"/>
  <c r="EL217" i="53"/>
  <c r="EM217" i="53"/>
  <c r="EN217" i="53"/>
  <c r="EO217" i="53"/>
  <c r="EP217" i="53"/>
  <c r="EQ217" i="53"/>
  <c r="ER217" i="53"/>
  <c r="ES217" i="53"/>
  <c r="ET217" i="53"/>
  <c r="EU217" i="53"/>
  <c r="EV217" i="53"/>
  <c r="EW217" i="53"/>
  <c r="EX217" i="53"/>
  <c r="EY217" i="53"/>
  <c r="EZ217" i="53"/>
  <c r="FA217" i="53"/>
  <c r="FB217" i="53"/>
  <c r="FC217" i="53"/>
  <c r="FD217" i="53"/>
  <c r="FE217" i="53"/>
  <c r="FF217" i="53"/>
  <c r="FG217" i="53"/>
  <c r="FH217" i="53"/>
  <c r="FI217" i="53"/>
  <c r="FJ217" i="53"/>
  <c r="FK217" i="53"/>
  <c r="FL217" i="53"/>
  <c r="FM217" i="53"/>
  <c r="FN217" i="53"/>
  <c r="FO217" i="53"/>
  <c r="FP217" i="53"/>
  <c r="FQ217" i="53"/>
  <c r="FR217" i="53"/>
  <c r="FS217" i="53"/>
  <c r="FT217" i="53"/>
  <c r="FU217" i="53"/>
  <c r="FV217" i="53"/>
  <c r="FW217" i="53"/>
  <c r="HS229" i="53" s="1"/>
  <c r="FX217" i="53"/>
  <c r="FY217" i="53"/>
  <c r="FZ217" i="53"/>
  <c r="GA217" i="53"/>
  <c r="GB217" i="53"/>
  <c r="GC217" i="53"/>
  <c r="GD217" i="53"/>
  <c r="HT229" i="53" s="1"/>
  <c r="GE217" i="53"/>
  <c r="GF217" i="53"/>
  <c r="GG217" i="53"/>
  <c r="GH217" i="53"/>
  <c r="GI217" i="53"/>
  <c r="GJ217" i="53"/>
  <c r="GK217" i="53"/>
  <c r="HU229" i="53" s="1"/>
  <c r="GL217" i="53"/>
  <c r="GM217" i="53"/>
  <c r="GN217" i="53"/>
  <c r="GO217" i="53"/>
  <c r="GP217" i="53"/>
  <c r="GQ217" i="53"/>
  <c r="GR217" i="53"/>
  <c r="HV229" i="53" s="1"/>
  <c r="GS217" i="53"/>
  <c r="GT217" i="53"/>
  <c r="GU217" i="53"/>
  <c r="GV217" i="53"/>
  <c r="GW217" i="53"/>
  <c r="GX217" i="53"/>
  <c r="GY217" i="53"/>
  <c r="HW229" i="53" s="1"/>
  <c r="GZ217" i="53"/>
  <c r="HA217" i="53"/>
  <c r="HB217" i="53"/>
  <c r="HC217" i="53"/>
  <c r="HD217" i="53"/>
  <c r="HE217" i="53"/>
  <c r="HF217" i="53"/>
  <c r="HX229" i="53" s="1"/>
  <c r="HG217" i="53"/>
  <c r="HH217" i="53"/>
  <c r="HI217" i="53"/>
  <c r="HJ217" i="53"/>
  <c r="HK217" i="53"/>
  <c r="HL217" i="53"/>
  <c r="HM217" i="53"/>
  <c r="HY229" i="53" s="1"/>
  <c r="HN217" i="53"/>
  <c r="HO217" i="53"/>
  <c r="HP217" i="53"/>
  <c r="HQ217" i="53"/>
  <c r="J218" i="53"/>
  <c r="K218" i="53"/>
  <c r="L218" i="53"/>
  <c r="M218" i="53"/>
  <c r="N218" i="53"/>
  <c r="O218" i="53"/>
  <c r="P218" i="53"/>
  <c r="Q218" i="53"/>
  <c r="R218" i="53"/>
  <c r="S218" i="53"/>
  <c r="T218" i="53"/>
  <c r="U218" i="53"/>
  <c r="V218" i="53"/>
  <c r="W218" i="53"/>
  <c r="X218" i="53"/>
  <c r="Y218" i="53"/>
  <c r="Z218" i="53"/>
  <c r="AA218" i="53"/>
  <c r="AB218" i="53"/>
  <c r="AC218" i="53"/>
  <c r="AD218" i="53"/>
  <c r="AE218" i="53"/>
  <c r="AF218" i="53"/>
  <c r="AG218" i="53"/>
  <c r="AH218" i="53"/>
  <c r="AI218" i="53"/>
  <c r="AJ218" i="53"/>
  <c r="AK218" i="53"/>
  <c r="AL218" i="53"/>
  <c r="AM218" i="53"/>
  <c r="AN218" i="53"/>
  <c r="AO218" i="53"/>
  <c r="AP218" i="53"/>
  <c r="AQ218" i="53"/>
  <c r="AR218" i="53"/>
  <c r="AS218" i="53"/>
  <c r="AT218" i="53"/>
  <c r="AU218" i="53"/>
  <c r="AV218" i="53"/>
  <c r="AW218" i="53"/>
  <c r="AX218" i="53"/>
  <c r="AY218" i="53"/>
  <c r="AZ218" i="53"/>
  <c r="BA218" i="53"/>
  <c r="BB218" i="53"/>
  <c r="BC218" i="53"/>
  <c r="BD218" i="53"/>
  <c r="BE218" i="53"/>
  <c r="BF218" i="53"/>
  <c r="BG218" i="53"/>
  <c r="BH218" i="53"/>
  <c r="BI218" i="53"/>
  <c r="BJ218" i="53"/>
  <c r="BK218" i="53"/>
  <c r="BL218" i="53"/>
  <c r="BM218" i="53"/>
  <c r="BN218" i="53"/>
  <c r="BO218" i="53"/>
  <c r="BP218" i="53"/>
  <c r="BQ218" i="53"/>
  <c r="BR218" i="53"/>
  <c r="BS218" i="53"/>
  <c r="BT218" i="53"/>
  <c r="BU218" i="53"/>
  <c r="BV218" i="53"/>
  <c r="BW218" i="53"/>
  <c r="BX218" i="53"/>
  <c r="BY218" i="53"/>
  <c r="BZ218" i="53"/>
  <c r="CA218" i="53"/>
  <c r="CB218" i="53"/>
  <c r="CC218" i="53"/>
  <c r="CD218" i="53"/>
  <c r="CE218" i="53"/>
  <c r="CF218" i="53"/>
  <c r="CG218" i="53"/>
  <c r="CH218" i="53"/>
  <c r="CI218" i="53"/>
  <c r="CJ218" i="53"/>
  <c r="CK218" i="53"/>
  <c r="CL218" i="53"/>
  <c r="CM218" i="53"/>
  <c r="CN218" i="53"/>
  <c r="CO218" i="53"/>
  <c r="CP218" i="53"/>
  <c r="CQ218" i="53"/>
  <c r="CR218" i="53"/>
  <c r="CS218" i="53"/>
  <c r="CT218" i="53"/>
  <c r="CU218" i="53"/>
  <c r="CV218" i="53"/>
  <c r="CW218" i="53"/>
  <c r="CX218" i="53"/>
  <c r="CY218" i="53"/>
  <c r="CZ218" i="53"/>
  <c r="DA218" i="53"/>
  <c r="DB218" i="53"/>
  <c r="DC218" i="53"/>
  <c r="DD218" i="53"/>
  <c r="DE218" i="53"/>
  <c r="DF218" i="53"/>
  <c r="DG218" i="53"/>
  <c r="DH218" i="53"/>
  <c r="DI218" i="53"/>
  <c r="DJ218" i="53"/>
  <c r="DK218" i="53"/>
  <c r="DL218" i="53"/>
  <c r="DM218" i="53"/>
  <c r="DN218" i="53"/>
  <c r="DO218" i="53"/>
  <c r="DP218" i="53"/>
  <c r="DQ218" i="53"/>
  <c r="DR218" i="53"/>
  <c r="DS218" i="53"/>
  <c r="DT218" i="53"/>
  <c r="DU218" i="53"/>
  <c r="DV218" i="53"/>
  <c r="DW218" i="53"/>
  <c r="DX218" i="53"/>
  <c r="DY218" i="53"/>
  <c r="DZ218" i="53"/>
  <c r="EA218" i="53"/>
  <c r="EB218" i="53"/>
  <c r="EC218" i="53"/>
  <c r="ED218" i="53"/>
  <c r="EE218" i="53"/>
  <c r="EF218" i="53"/>
  <c r="EG218" i="53"/>
  <c r="EH218" i="53"/>
  <c r="EI218" i="53"/>
  <c r="EJ218" i="53"/>
  <c r="EK218" i="53"/>
  <c r="EL218" i="53"/>
  <c r="EM218" i="53"/>
  <c r="EN218" i="53"/>
  <c r="EO218" i="53"/>
  <c r="EP218" i="53"/>
  <c r="EQ218" i="53"/>
  <c r="ER218" i="53"/>
  <c r="ES218" i="53"/>
  <c r="ET218" i="53"/>
  <c r="EU218" i="53"/>
  <c r="EV218" i="53"/>
  <c r="EW218" i="53"/>
  <c r="EX218" i="53"/>
  <c r="EY218" i="53"/>
  <c r="EZ218" i="53"/>
  <c r="FA218" i="53"/>
  <c r="FB218" i="53"/>
  <c r="FC218" i="53"/>
  <c r="FD218" i="53"/>
  <c r="FE218" i="53"/>
  <c r="FF218" i="53"/>
  <c r="FG218" i="53"/>
  <c r="FH218" i="53"/>
  <c r="FI218" i="53"/>
  <c r="FJ218" i="53"/>
  <c r="FK218" i="53"/>
  <c r="FL218" i="53"/>
  <c r="FM218" i="53"/>
  <c r="FN218" i="53"/>
  <c r="FO218" i="53"/>
  <c r="FP218" i="53"/>
  <c r="FQ218" i="53"/>
  <c r="FR218" i="53"/>
  <c r="FS218" i="53"/>
  <c r="FT218" i="53"/>
  <c r="FU218" i="53"/>
  <c r="FV218" i="53"/>
  <c r="FW218" i="53"/>
  <c r="HS230" i="53" s="1"/>
  <c r="FX218" i="53"/>
  <c r="FY218" i="53"/>
  <c r="FZ218" i="53"/>
  <c r="GA218" i="53"/>
  <c r="GB218" i="53"/>
  <c r="GC218" i="53"/>
  <c r="GD218" i="53"/>
  <c r="HT230" i="53" s="1"/>
  <c r="GE218" i="53"/>
  <c r="GF218" i="53"/>
  <c r="GG218" i="53"/>
  <c r="GH218" i="53"/>
  <c r="GI218" i="53"/>
  <c r="GJ218" i="53"/>
  <c r="GK218" i="53"/>
  <c r="HU230" i="53" s="1"/>
  <c r="GL218" i="53"/>
  <c r="GM218" i="53"/>
  <c r="GN218" i="53"/>
  <c r="GO218" i="53"/>
  <c r="GP218" i="53"/>
  <c r="GQ218" i="53"/>
  <c r="GR218" i="53"/>
  <c r="HV230" i="53" s="1"/>
  <c r="GS218" i="53"/>
  <c r="GT218" i="53"/>
  <c r="GU218" i="53"/>
  <c r="GV218" i="53"/>
  <c r="GW218" i="53"/>
  <c r="GX218" i="53"/>
  <c r="GY218" i="53"/>
  <c r="HW230" i="53" s="1"/>
  <c r="GZ218" i="53"/>
  <c r="HA218" i="53"/>
  <c r="HB218" i="53"/>
  <c r="HC218" i="53"/>
  <c r="HD218" i="53"/>
  <c r="HE218" i="53"/>
  <c r="HF218" i="53"/>
  <c r="HX230" i="53" s="1"/>
  <c r="HG218" i="53"/>
  <c r="HH218" i="53"/>
  <c r="HI218" i="53"/>
  <c r="HJ218" i="53"/>
  <c r="HK218" i="53"/>
  <c r="HL218" i="53"/>
  <c r="HM218" i="53"/>
  <c r="HY230" i="53" s="1"/>
  <c r="HN218" i="53"/>
  <c r="HO218" i="53"/>
  <c r="HP218" i="53"/>
  <c r="HQ218" i="53"/>
  <c r="HR218" i="53"/>
  <c r="J219" i="53"/>
  <c r="K219" i="53"/>
  <c r="L219" i="53"/>
  <c r="M219" i="53"/>
  <c r="N219" i="53"/>
  <c r="O219" i="53"/>
  <c r="P219" i="53"/>
  <c r="Q219" i="53"/>
  <c r="R219" i="53"/>
  <c r="S219" i="53"/>
  <c r="T219" i="53"/>
  <c r="U219" i="53"/>
  <c r="V219" i="53"/>
  <c r="W219" i="53"/>
  <c r="X219" i="53"/>
  <c r="Y219" i="53"/>
  <c r="Z219" i="53"/>
  <c r="AA219" i="53"/>
  <c r="AB219" i="53"/>
  <c r="AC219" i="53"/>
  <c r="AD219" i="53"/>
  <c r="AE219" i="53"/>
  <c r="AF219" i="53"/>
  <c r="AG219" i="53"/>
  <c r="AH219" i="53"/>
  <c r="AI219" i="53"/>
  <c r="AJ219" i="53"/>
  <c r="AK219" i="53"/>
  <c r="AL219" i="53"/>
  <c r="AM219" i="53"/>
  <c r="AN219" i="53"/>
  <c r="AO219" i="53"/>
  <c r="AP219" i="53"/>
  <c r="AQ219" i="53"/>
  <c r="AR219" i="53"/>
  <c r="AS219" i="53"/>
  <c r="AT219" i="53"/>
  <c r="AU219" i="53"/>
  <c r="AV219" i="53"/>
  <c r="AW219" i="53"/>
  <c r="AX219" i="53"/>
  <c r="AY219" i="53"/>
  <c r="AZ219" i="53"/>
  <c r="BA219" i="53"/>
  <c r="BB219" i="53"/>
  <c r="BC219" i="53"/>
  <c r="BD219" i="53"/>
  <c r="BE219" i="53"/>
  <c r="BF219" i="53"/>
  <c r="BG219" i="53"/>
  <c r="BH219" i="53"/>
  <c r="BI219" i="53"/>
  <c r="BJ219" i="53"/>
  <c r="BK219" i="53"/>
  <c r="BL219" i="53"/>
  <c r="BM219" i="53"/>
  <c r="BN219" i="53"/>
  <c r="BO219" i="53"/>
  <c r="BP219" i="53"/>
  <c r="BQ219" i="53"/>
  <c r="BR219" i="53"/>
  <c r="BS219" i="53"/>
  <c r="BT219" i="53"/>
  <c r="BU219" i="53"/>
  <c r="BV219" i="53"/>
  <c r="BW219" i="53"/>
  <c r="BX219" i="53"/>
  <c r="BY219" i="53"/>
  <c r="BZ219" i="53"/>
  <c r="CA219" i="53"/>
  <c r="CB219" i="53"/>
  <c r="CC219" i="53"/>
  <c r="CD219" i="53"/>
  <c r="CE219" i="53"/>
  <c r="CF219" i="53"/>
  <c r="CG219" i="53"/>
  <c r="CH219" i="53"/>
  <c r="CI219" i="53"/>
  <c r="CJ219" i="53"/>
  <c r="CK219" i="53"/>
  <c r="CL219" i="53"/>
  <c r="CM219" i="53"/>
  <c r="CN219" i="53"/>
  <c r="CO219" i="53"/>
  <c r="CP219" i="53"/>
  <c r="CQ219" i="53"/>
  <c r="CR219" i="53"/>
  <c r="CS219" i="53"/>
  <c r="CT219" i="53"/>
  <c r="CU219" i="53"/>
  <c r="CV219" i="53"/>
  <c r="CW219" i="53"/>
  <c r="CX219" i="53"/>
  <c r="CY219" i="53"/>
  <c r="CZ219" i="53"/>
  <c r="DA219" i="53"/>
  <c r="DB219" i="53"/>
  <c r="DC219" i="53"/>
  <c r="DD219" i="53"/>
  <c r="DE219" i="53"/>
  <c r="DF219" i="53"/>
  <c r="DG219" i="53"/>
  <c r="DH219" i="53"/>
  <c r="DI219" i="53"/>
  <c r="DJ219" i="53"/>
  <c r="DK219" i="53"/>
  <c r="DL219" i="53"/>
  <c r="DM219" i="53"/>
  <c r="DN219" i="53"/>
  <c r="DO219" i="53"/>
  <c r="DP219" i="53"/>
  <c r="DQ219" i="53"/>
  <c r="DR219" i="53"/>
  <c r="DS219" i="53"/>
  <c r="DT219" i="53"/>
  <c r="DU219" i="53"/>
  <c r="DV219" i="53"/>
  <c r="DW219" i="53"/>
  <c r="DX219" i="53"/>
  <c r="DY219" i="53"/>
  <c r="DZ219" i="53"/>
  <c r="EA219" i="53"/>
  <c r="EB219" i="53"/>
  <c r="EC219" i="53"/>
  <c r="ED219" i="53"/>
  <c r="EE219" i="53"/>
  <c r="EF219" i="53"/>
  <c r="EG219" i="53"/>
  <c r="EH219" i="53"/>
  <c r="EI219" i="53"/>
  <c r="EJ219" i="53"/>
  <c r="EK219" i="53"/>
  <c r="EL219" i="53"/>
  <c r="EM219" i="53"/>
  <c r="EN219" i="53"/>
  <c r="EO219" i="53"/>
  <c r="EP219" i="53"/>
  <c r="EQ219" i="53"/>
  <c r="ER219" i="53"/>
  <c r="ES219" i="53"/>
  <c r="ET219" i="53"/>
  <c r="EU219" i="53"/>
  <c r="EV219" i="53"/>
  <c r="EW219" i="53"/>
  <c r="EX219" i="53"/>
  <c r="EY219" i="53"/>
  <c r="EZ219" i="53"/>
  <c r="FA219" i="53"/>
  <c r="FB219" i="53"/>
  <c r="FC219" i="53"/>
  <c r="FD219" i="53"/>
  <c r="FE219" i="53"/>
  <c r="FF219" i="53"/>
  <c r="FG219" i="53"/>
  <c r="FH219" i="53"/>
  <c r="FI219" i="53"/>
  <c r="FJ219" i="53"/>
  <c r="FK219" i="53"/>
  <c r="FL219" i="53"/>
  <c r="FM219" i="53"/>
  <c r="FN219" i="53"/>
  <c r="FO219" i="53"/>
  <c r="FP219" i="53"/>
  <c r="FQ219" i="53"/>
  <c r="FR219" i="53"/>
  <c r="FS219" i="53"/>
  <c r="FT219" i="53"/>
  <c r="FU219" i="53"/>
  <c r="FV219" i="53"/>
  <c r="FW219" i="53"/>
  <c r="HS231" i="53" s="1"/>
  <c r="FX219" i="53"/>
  <c r="FY219" i="53"/>
  <c r="FZ219" i="53"/>
  <c r="GA219" i="53"/>
  <c r="GB219" i="53"/>
  <c r="GC219" i="53"/>
  <c r="GD219" i="53"/>
  <c r="HT231" i="53" s="1"/>
  <c r="GE219" i="53"/>
  <c r="GF219" i="53"/>
  <c r="GG219" i="53"/>
  <c r="GH219" i="53"/>
  <c r="GI219" i="53"/>
  <c r="GJ219" i="53"/>
  <c r="GK219" i="53"/>
  <c r="HU231" i="53" s="1"/>
  <c r="GL219" i="53"/>
  <c r="GM219" i="53"/>
  <c r="GN219" i="53"/>
  <c r="GO219" i="53"/>
  <c r="GP219" i="53"/>
  <c r="GQ219" i="53"/>
  <c r="GR219" i="53"/>
  <c r="HV231" i="53" s="1"/>
  <c r="GS219" i="53"/>
  <c r="GT219" i="53"/>
  <c r="GU219" i="53"/>
  <c r="GV219" i="53"/>
  <c r="GW219" i="53"/>
  <c r="GX219" i="53"/>
  <c r="GY219" i="53"/>
  <c r="HW231" i="53" s="1"/>
  <c r="GZ219" i="53"/>
  <c r="HA219" i="53"/>
  <c r="HB219" i="53"/>
  <c r="HC219" i="53"/>
  <c r="HD219" i="53"/>
  <c r="HE219" i="53"/>
  <c r="HF219" i="53"/>
  <c r="HX231" i="53" s="1"/>
  <c r="HG219" i="53"/>
  <c r="HH219" i="53"/>
  <c r="HI219" i="53"/>
  <c r="HJ219" i="53"/>
  <c r="HK219" i="53"/>
  <c r="HL219" i="53"/>
  <c r="HM219" i="53"/>
  <c r="HY231" i="53" s="1"/>
  <c r="HN219" i="53"/>
  <c r="HO219" i="53"/>
  <c r="HP219" i="53"/>
  <c r="HQ219" i="53"/>
  <c r="HR219" i="53"/>
  <c r="J220" i="53"/>
  <c r="K220" i="53"/>
  <c r="L220" i="53"/>
  <c r="M220" i="53"/>
  <c r="N220" i="53"/>
  <c r="O220" i="53"/>
  <c r="P220" i="53"/>
  <c r="Q220" i="53"/>
  <c r="R220" i="53"/>
  <c r="S220" i="53"/>
  <c r="T220" i="53"/>
  <c r="U220" i="53"/>
  <c r="V220" i="53"/>
  <c r="W220" i="53"/>
  <c r="X220" i="53"/>
  <c r="Y220" i="53"/>
  <c r="Z220" i="53"/>
  <c r="AA220" i="53"/>
  <c r="AB220" i="53"/>
  <c r="AC220" i="53"/>
  <c r="AD220" i="53"/>
  <c r="AE220" i="53"/>
  <c r="AF220" i="53"/>
  <c r="AG220" i="53"/>
  <c r="AH220" i="53"/>
  <c r="AI220" i="53"/>
  <c r="AJ220" i="53"/>
  <c r="AK220" i="53"/>
  <c r="AL220" i="53"/>
  <c r="AM220" i="53"/>
  <c r="AN220" i="53"/>
  <c r="AO220" i="53"/>
  <c r="AP220" i="53"/>
  <c r="AQ220" i="53"/>
  <c r="AR220" i="53"/>
  <c r="AS220" i="53"/>
  <c r="AT220" i="53"/>
  <c r="AU220" i="53"/>
  <c r="AV220" i="53"/>
  <c r="AW220" i="53"/>
  <c r="AX220" i="53"/>
  <c r="AY220" i="53"/>
  <c r="AZ220" i="53"/>
  <c r="BA220" i="53"/>
  <c r="BB220" i="53"/>
  <c r="BC220" i="53"/>
  <c r="BD220" i="53"/>
  <c r="BE220" i="53"/>
  <c r="BF220" i="53"/>
  <c r="BG220" i="53"/>
  <c r="BH220" i="53"/>
  <c r="BI220" i="53"/>
  <c r="BJ220" i="53"/>
  <c r="BK220" i="53"/>
  <c r="BL220" i="53"/>
  <c r="BM220" i="53"/>
  <c r="BN220" i="53"/>
  <c r="BO220" i="53"/>
  <c r="BP220" i="53"/>
  <c r="BQ220" i="53"/>
  <c r="BR220" i="53"/>
  <c r="BS220" i="53"/>
  <c r="BT220" i="53"/>
  <c r="BU220" i="53"/>
  <c r="BV220" i="53"/>
  <c r="BW220" i="53"/>
  <c r="BX220" i="53"/>
  <c r="BY220" i="53"/>
  <c r="BZ220" i="53"/>
  <c r="CA220" i="53"/>
  <c r="CB220" i="53"/>
  <c r="CC220" i="53"/>
  <c r="CD220" i="53"/>
  <c r="CE220" i="53"/>
  <c r="CF220" i="53"/>
  <c r="CG220" i="53"/>
  <c r="CH220" i="53"/>
  <c r="CI220" i="53"/>
  <c r="CJ220" i="53"/>
  <c r="CK220" i="53"/>
  <c r="CL220" i="53"/>
  <c r="CM220" i="53"/>
  <c r="CN220" i="53"/>
  <c r="CO220" i="53"/>
  <c r="CP220" i="53"/>
  <c r="CQ220" i="53"/>
  <c r="CR220" i="53"/>
  <c r="CS220" i="53"/>
  <c r="CT220" i="53"/>
  <c r="CU220" i="53"/>
  <c r="CV220" i="53"/>
  <c r="CW220" i="53"/>
  <c r="CX220" i="53"/>
  <c r="CY220" i="53"/>
  <c r="CZ220" i="53"/>
  <c r="DA220" i="53"/>
  <c r="DB220" i="53"/>
  <c r="DC220" i="53"/>
  <c r="DD220" i="53"/>
  <c r="DE220" i="53"/>
  <c r="DF220" i="53"/>
  <c r="DG220" i="53"/>
  <c r="DH220" i="53"/>
  <c r="DI220" i="53"/>
  <c r="DJ220" i="53"/>
  <c r="DK220" i="53"/>
  <c r="DL220" i="53"/>
  <c r="DM220" i="53"/>
  <c r="DN220" i="53"/>
  <c r="DO220" i="53"/>
  <c r="DP220" i="53"/>
  <c r="DQ220" i="53"/>
  <c r="DR220" i="53"/>
  <c r="DS220" i="53"/>
  <c r="DT220" i="53"/>
  <c r="DU220" i="53"/>
  <c r="DV220" i="53"/>
  <c r="DW220" i="53"/>
  <c r="DX220" i="53"/>
  <c r="DY220" i="53"/>
  <c r="DZ220" i="53"/>
  <c r="EA220" i="53"/>
  <c r="EB220" i="53"/>
  <c r="EC220" i="53"/>
  <c r="ED220" i="53"/>
  <c r="EE220" i="53"/>
  <c r="EF220" i="53"/>
  <c r="EG220" i="53"/>
  <c r="EH220" i="53"/>
  <c r="EI220" i="53"/>
  <c r="EJ220" i="53"/>
  <c r="EK220" i="53"/>
  <c r="EL220" i="53"/>
  <c r="EM220" i="53"/>
  <c r="EN220" i="53"/>
  <c r="EO220" i="53"/>
  <c r="EP220" i="53"/>
  <c r="EQ220" i="53"/>
  <c r="ER220" i="53"/>
  <c r="ES220" i="53"/>
  <c r="ET220" i="53"/>
  <c r="EU220" i="53"/>
  <c r="EV220" i="53"/>
  <c r="EW220" i="53"/>
  <c r="EX220" i="53"/>
  <c r="EY220" i="53"/>
  <c r="EZ220" i="53"/>
  <c r="FA220" i="53"/>
  <c r="FB220" i="53"/>
  <c r="FC220" i="53"/>
  <c r="FD220" i="53"/>
  <c r="FE220" i="53"/>
  <c r="FF220" i="53"/>
  <c r="FG220" i="53"/>
  <c r="FH220" i="53"/>
  <c r="FI220" i="53"/>
  <c r="FJ220" i="53"/>
  <c r="FK220" i="53"/>
  <c r="FL220" i="53"/>
  <c r="FM220" i="53"/>
  <c r="FN220" i="53"/>
  <c r="FO220" i="53"/>
  <c r="FP220" i="53"/>
  <c r="FQ220" i="53"/>
  <c r="FR220" i="53"/>
  <c r="FS220" i="53"/>
  <c r="FT220" i="53"/>
  <c r="FU220" i="53"/>
  <c r="FV220" i="53"/>
  <c r="FW220" i="53"/>
  <c r="HS232" i="53" s="1"/>
  <c r="FX220" i="53"/>
  <c r="FY220" i="53"/>
  <c r="FZ220" i="53"/>
  <c r="GA220" i="53"/>
  <c r="GB220" i="53"/>
  <c r="GC220" i="53"/>
  <c r="GD220" i="53"/>
  <c r="HT232" i="53" s="1"/>
  <c r="GE220" i="53"/>
  <c r="GF220" i="53"/>
  <c r="GG220" i="53"/>
  <c r="GH220" i="53"/>
  <c r="GI220" i="53"/>
  <c r="GJ220" i="53"/>
  <c r="GK220" i="53"/>
  <c r="HU232" i="53" s="1"/>
  <c r="GL220" i="53"/>
  <c r="GM220" i="53"/>
  <c r="GN220" i="53"/>
  <c r="GO220" i="53"/>
  <c r="GP220" i="53"/>
  <c r="GQ220" i="53"/>
  <c r="GR220" i="53"/>
  <c r="HV232" i="53" s="1"/>
  <c r="GS220" i="53"/>
  <c r="GT220" i="53"/>
  <c r="GU220" i="53"/>
  <c r="GV220" i="53"/>
  <c r="GW220" i="53"/>
  <c r="GX220" i="53"/>
  <c r="GY220" i="53"/>
  <c r="HW232" i="53" s="1"/>
  <c r="GZ220" i="53"/>
  <c r="HA220" i="53"/>
  <c r="HB220" i="53"/>
  <c r="HC220" i="53"/>
  <c r="HD220" i="53"/>
  <c r="HE220" i="53"/>
  <c r="HF220" i="53"/>
  <c r="HX232" i="53" s="1"/>
  <c r="HG220" i="53"/>
  <c r="HH220" i="53"/>
  <c r="HI220" i="53"/>
  <c r="HJ220" i="53"/>
  <c r="HK220" i="53"/>
  <c r="HL220" i="53"/>
  <c r="HM220" i="53"/>
  <c r="HY232" i="53" s="1"/>
  <c r="HN220" i="53"/>
  <c r="HO220" i="53"/>
  <c r="HP220" i="53"/>
  <c r="HQ220" i="53"/>
  <c r="HR220" i="53"/>
  <c r="J221" i="53"/>
  <c r="K221" i="53"/>
  <c r="L221" i="53"/>
  <c r="M221" i="53"/>
  <c r="N221" i="53"/>
  <c r="O221" i="53"/>
  <c r="P221" i="53"/>
  <c r="Q221" i="53"/>
  <c r="R221" i="53"/>
  <c r="S221" i="53"/>
  <c r="T221" i="53"/>
  <c r="U221" i="53"/>
  <c r="V221" i="53"/>
  <c r="W221" i="53"/>
  <c r="X221" i="53"/>
  <c r="Y221" i="53"/>
  <c r="Z221" i="53"/>
  <c r="AA221" i="53"/>
  <c r="AB221" i="53"/>
  <c r="AC221" i="53"/>
  <c r="AD221" i="53"/>
  <c r="AE221" i="53"/>
  <c r="AF221" i="53"/>
  <c r="AG221" i="53"/>
  <c r="AH221" i="53"/>
  <c r="AI221" i="53"/>
  <c r="AJ221" i="53"/>
  <c r="AK221" i="53"/>
  <c r="AL221" i="53"/>
  <c r="AM221" i="53"/>
  <c r="AN221" i="53"/>
  <c r="AO221" i="53"/>
  <c r="AP221" i="53"/>
  <c r="AQ221" i="53"/>
  <c r="AR221" i="53"/>
  <c r="AS221" i="53"/>
  <c r="AT221" i="53"/>
  <c r="AU221" i="53"/>
  <c r="AV221" i="53"/>
  <c r="AW221" i="53"/>
  <c r="AX221" i="53"/>
  <c r="AY221" i="53"/>
  <c r="AZ221" i="53"/>
  <c r="BA221" i="53"/>
  <c r="BB221" i="53"/>
  <c r="BC221" i="53"/>
  <c r="BD221" i="53"/>
  <c r="BE221" i="53"/>
  <c r="BF221" i="53"/>
  <c r="BG221" i="53"/>
  <c r="BH221" i="53"/>
  <c r="BI221" i="53"/>
  <c r="BJ221" i="53"/>
  <c r="BK221" i="53"/>
  <c r="BL221" i="53"/>
  <c r="BM221" i="53"/>
  <c r="BN221" i="53"/>
  <c r="BO221" i="53"/>
  <c r="BP221" i="53"/>
  <c r="BQ221" i="53"/>
  <c r="BR221" i="53"/>
  <c r="BS221" i="53"/>
  <c r="BT221" i="53"/>
  <c r="BU221" i="53"/>
  <c r="BV221" i="53"/>
  <c r="BW221" i="53"/>
  <c r="BX221" i="53"/>
  <c r="BY221" i="53"/>
  <c r="BZ221" i="53"/>
  <c r="CA221" i="53"/>
  <c r="CB221" i="53"/>
  <c r="CC221" i="53"/>
  <c r="CD221" i="53"/>
  <c r="CE221" i="53"/>
  <c r="CF221" i="53"/>
  <c r="CG221" i="53"/>
  <c r="CH221" i="53"/>
  <c r="CI221" i="53"/>
  <c r="CJ221" i="53"/>
  <c r="CK221" i="53"/>
  <c r="CL221" i="53"/>
  <c r="CM221" i="53"/>
  <c r="CN221" i="53"/>
  <c r="CO221" i="53"/>
  <c r="CP221" i="53"/>
  <c r="CQ221" i="53"/>
  <c r="CR221" i="53"/>
  <c r="CS221" i="53"/>
  <c r="CT221" i="53"/>
  <c r="CU221" i="53"/>
  <c r="CV221" i="53"/>
  <c r="CW221" i="53"/>
  <c r="CX221" i="53"/>
  <c r="CY221" i="53"/>
  <c r="CZ221" i="53"/>
  <c r="DA221" i="53"/>
  <c r="DB221" i="53"/>
  <c r="DC221" i="53"/>
  <c r="DD221" i="53"/>
  <c r="DE221" i="53"/>
  <c r="DF221" i="53"/>
  <c r="DG221" i="53"/>
  <c r="DH221" i="53"/>
  <c r="DI221" i="53"/>
  <c r="DJ221" i="53"/>
  <c r="DK221" i="53"/>
  <c r="DL221" i="53"/>
  <c r="DM221" i="53"/>
  <c r="DN221" i="53"/>
  <c r="DO221" i="53"/>
  <c r="DP221" i="53"/>
  <c r="DQ221" i="53"/>
  <c r="DR221" i="53"/>
  <c r="DS221" i="53"/>
  <c r="DT221" i="53"/>
  <c r="DU221" i="53"/>
  <c r="DV221" i="53"/>
  <c r="DW221" i="53"/>
  <c r="DX221" i="53"/>
  <c r="DY221" i="53"/>
  <c r="DZ221" i="53"/>
  <c r="EA221" i="53"/>
  <c r="EB221" i="53"/>
  <c r="EC221" i="53"/>
  <c r="ED221" i="53"/>
  <c r="EE221" i="53"/>
  <c r="EF221" i="53"/>
  <c r="EG221" i="53"/>
  <c r="EH221" i="53"/>
  <c r="EI221" i="53"/>
  <c r="EJ221" i="53"/>
  <c r="EK221" i="53"/>
  <c r="EL221" i="53"/>
  <c r="EM221" i="53"/>
  <c r="EN221" i="53"/>
  <c r="EO221" i="53"/>
  <c r="EP221" i="53"/>
  <c r="EQ221" i="53"/>
  <c r="ER221" i="53"/>
  <c r="ES221" i="53"/>
  <c r="ET221" i="53"/>
  <c r="EU221" i="53"/>
  <c r="EV221" i="53"/>
  <c r="EW221" i="53"/>
  <c r="EX221" i="53"/>
  <c r="EY221" i="53"/>
  <c r="EZ221" i="53"/>
  <c r="FA221" i="53"/>
  <c r="FB221" i="53"/>
  <c r="FC221" i="53"/>
  <c r="FD221" i="53"/>
  <c r="FE221" i="53"/>
  <c r="FF221" i="53"/>
  <c r="FG221" i="53"/>
  <c r="FH221" i="53"/>
  <c r="FI221" i="53"/>
  <c r="FJ221" i="53"/>
  <c r="FK221" i="53"/>
  <c r="FL221" i="53"/>
  <c r="FM221" i="53"/>
  <c r="FN221" i="53"/>
  <c r="FO221" i="53"/>
  <c r="FP221" i="53"/>
  <c r="FQ221" i="53"/>
  <c r="FR221" i="53"/>
  <c r="FS221" i="53"/>
  <c r="FT221" i="53"/>
  <c r="FU221" i="53"/>
  <c r="FV221" i="53"/>
  <c r="FW221" i="53"/>
  <c r="HS233" i="53" s="1"/>
  <c r="FX221" i="53"/>
  <c r="FY221" i="53"/>
  <c r="FZ221" i="53"/>
  <c r="GA221" i="53"/>
  <c r="GB221" i="53"/>
  <c r="GC221" i="53"/>
  <c r="GD221" i="53"/>
  <c r="HT233" i="53" s="1"/>
  <c r="GE221" i="53"/>
  <c r="GF221" i="53"/>
  <c r="GG221" i="53"/>
  <c r="GH221" i="53"/>
  <c r="GI221" i="53"/>
  <c r="GJ221" i="53"/>
  <c r="GK221" i="53"/>
  <c r="HU233" i="53" s="1"/>
  <c r="GL221" i="53"/>
  <c r="GM221" i="53"/>
  <c r="GN221" i="53"/>
  <c r="GO221" i="53"/>
  <c r="GP221" i="53"/>
  <c r="GQ221" i="53"/>
  <c r="GR221" i="53"/>
  <c r="HV233" i="53" s="1"/>
  <c r="GS221" i="53"/>
  <c r="GT221" i="53"/>
  <c r="GU221" i="53"/>
  <c r="GV221" i="53"/>
  <c r="GW221" i="53"/>
  <c r="GX221" i="53"/>
  <c r="GY221" i="53"/>
  <c r="HW233" i="53" s="1"/>
  <c r="GZ221" i="53"/>
  <c r="HA221" i="53"/>
  <c r="HB221" i="53"/>
  <c r="HC221" i="53"/>
  <c r="HD221" i="53"/>
  <c r="HE221" i="53"/>
  <c r="HF221" i="53"/>
  <c r="HX233" i="53" s="1"/>
  <c r="HG221" i="53"/>
  <c r="HH221" i="53"/>
  <c r="HI221" i="53"/>
  <c r="HJ221" i="53"/>
  <c r="HK221" i="53"/>
  <c r="HL221" i="53"/>
  <c r="HM221" i="53"/>
  <c r="HY233" i="53" s="1"/>
  <c r="HN221" i="53"/>
  <c r="HO221" i="53"/>
  <c r="HP221" i="53"/>
  <c r="HQ221" i="53"/>
  <c r="HR221" i="53"/>
  <c r="J222" i="53"/>
  <c r="K222" i="53"/>
  <c r="L222" i="53"/>
  <c r="M222" i="53"/>
  <c r="N222" i="53"/>
  <c r="O222" i="53"/>
  <c r="P222" i="53"/>
  <c r="Q222" i="53"/>
  <c r="R222" i="53"/>
  <c r="S222" i="53"/>
  <c r="T222" i="53"/>
  <c r="U222" i="53"/>
  <c r="V222" i="53"/>
  <c r="W222" i="53"/>
  <c r="X222" i="53"/>
  <c r="Y222" i="53"/>
  <c r="Z222" i="53"/>
  <c r="AA222" i="53"/>
  <c r="AB222" i="53"/>
  <c r="AC222" i="53"/>
  <c r="AD222" i="53"/>
  <c r="AE222" i="53"/>
  <c r="AF222" i="53"/>
  <c r="AG222" i="53"/>
  <c r="AH222" i="53"/>
  <c r="AI222" i="53"/>
  <c r="AJ222" i="53"/>
  <c r="AK222" i="53"/>
  <c r="AL222" i="53"/>
  <c r="AM222" i="53"/>
  <c r="AN222" i="53"/>
  <c r="AO222" i="53"/>
  <c r="AP222" i="53"/>
  <c r="AQ222" i="53"/>
  <c r="AR222" i="53"/>
  <c r="AS222" i="53"/>
  <c r="AT222" i="53"/>
  <c r="AU222" i="53"/>
  <c r="AV222" i="53"/>
  <c r="AW222" i="53"/>
  <c r="AX222" i="53"/>
  <c r="AY222" i="53"/>
  <c r="AZ222" i="53"/>
  <c r="BA222" i="53"/>
  <c r="BB222" i="53"/>
  <c r="BC222" i="53"/>
  <c r="BD222" i="53"/>
  <c r="BE222" i="53"/>
  <c r="BF222" i="53"/>
  <c r="BG222" i="53"/>
  <c r="BH222" i="53"/>
  <c r="BI222" i="53"/>
  <c r="BJ222" i="53"/>
  <c r="BK222" i="53"/>
  <c r="BL222" i="53"/>
  <c r="BM222" i="53"/>
  <c r="BN222" i="53"/>
  <c r="BO222" i="53"/>
  <c r="BP222" i="53"/>
  <c r="BQ222" i="53"/>
  <c r="BR222" i="53"/>
  <c r="BS222" i="53"/>
  <c r="BT222" i="53"/>
  <c r="BU222" i="53"/>
  <c r="BV222" i="53"/>
  <c r="BW222" i="53"/>
  <c r="BX222" i="53"/>
  <c r="BY222" i="53"/>
  <c r="BZ222" i="53"/>
  <c r="CA222" i="53"/>
  <c r="CB222" i="53"/>
  <c r="CC222" i="53"/>
  <c r="CD222" i="53"/>
  <c r="CE222" i="53"/>
  <c r="CF222" i="53"/>
  <c r="CG222" i="53"/>
  <c r="CH222" i="53"/>
  <c r="CI222" i="53"/>
  <c r="CJ222" i="53"/>
  <c r="CK222" i="53"/>
  <c r="CL222" i="53"/>
  <c r="CM222" i="53"/>
  <c r="CN222" i="53"/>
  <c r="CO222" i="53"/>
  <c r="CP222" i="53"/>
  <c r="CQ222" i="53"/>
  <c r="CR222" i="53"/>
  <c r="CS222" i="53"/>
  <c r="CT222" i="53"/>
  <c r="CU222" i="53"/>
  <c r="CV222" i="53"/>
  <c r="CW222" i="53"/>
  <c r="CX222" i="53"/>
  <c r="CY222" i="53"/>
  <c r="CZ222" i="53"/>
  <c r="DA222" i="53"/>
  <c r="DB222" i="53"/>
  <c r="DC222" i="53"/>
  <c r="DD222" i="53"/>
  <c r="DE222" i="53"/>
  <c r="DF222" i="53"/>
  <c r="DG222" i="53"/>
  <c r="DH222" i="53"/>
  <c r="DI222" i="53"/>
  <c r="DJ222" i="53"/>
  <c r="DK222" i="53"/>
  <c r="DL222" i="53"/>
  <c r="DM222" i="53"/>
  <c r="DN222" i="53"/>
  <c r="DO222" i="53"/>
  <c r="DP222" i="53"/>
  <c r="DQ222" i="53"/>
  <c r="DR222" i="53"/>
  <c r="DS222" i="53"/>
  <c r="DT222" i="53"/>
  <c r="DU222" i="53"/>
  <c r="DV222" i="53"/>
  <c r="DW222" i="53"/>
  <c r="DX222" i="53"/>
  <c r="DY222" i="53"/>
  <c r="DZ222" i="53"/>
  <c r="EA222" i="53"/>
  <c r="EB222" i="53"/>
  <c r="EC222" i="53"/>
  <c r="ED222" i="53"/>
  <c r="EE222" i="53"/>
  <c r="EF222" i="53"/>
  <c r="EG222" i="53"/>
  <c r="EH222" i="53"/>
  <c r="EI222" i="53"/>
  <c r="EJ222" i="53"/>
  <c r="EK222" i="53"/>
  <c r="EL222" i="53"/>
  <c r="EM222" i="53"/>
  <c r="EN222" i="53"/>
  <c r="EO222" i="53"/>
  <c r="EP222" i="53"/>
  <c r="EQ222" i="53"/>
  <c r="ER222" i="53"/>
  <c r="ES222" i="53"/>
  <c r="ET222" i="53"/>
  <c r="EU222" i="53"/>
  <c r="EV222" i="53"/>
  <c r="EW222" i="53"/>
  <c r="EX222" i="53"/>
  <c r="EY222" i="53"/>
  <c r="EZ222" i="53"/>
  <c r="FA222" i="53"/>
  <c r="FB222" i="53"/>
  <c r="FC222" i="53"/>
  <c r="FD222" i="53"/>
  <c r="FE222" i="53"/>
  <c r="FF222" i="53"/>
  <c r="FG222" i="53"/>
  <c r="FH222" i="53"/>
  <c r="FI222" i="53"/>
  <c r="FJ222" i="53"/>
  <c r="FK222" i="53"/>
  <c r="FL222" i="53"/>
  <c r="FM222" i="53"/>
  <c r="FN222" i="53"/>
  <c r="FO222" i="53"/>
  <c r="FP222" i="53"/>
  <c r="FQ222" i="53"/>
  <c r="FR222" i="53"/>
  <c r="FS222" i="53"/>
  <c r="FT222" i="53"/>
  <c r="FU222" i="53"/>
  <c r="FV222" i="53"/>
  <c r="FW222" i="53"/>
  <c r="HS234" i="53" s="1"/>
  <c r="FX222" i="53"/>
  <c r="FY222" i="53"/>
  <c r="FZ222" i="53"/>
  <c r="GA222" i="53"/>
  <c r="GB222" i="53"/>
  <c r="GC222" i="53"/>
  <c r="GD222" i="53"/>
  <c r="HT234" i="53" s="1"/>
  <c r="GE222" i="53"/>
  <c r="GF222" i="53"/>
  <c r="GG222" i="53"/>
  <c r="GH222" i="53"/>
  <c r="GI222" i="53"/>
  <c r="GJ222" i="53"/>
  <c r="GK222" i="53"/>
  <c r="HU234" i="53" s="1"/>
  <c r="GL222" i="53"/>
  <c r="GM222" i="53"/>
  <c r="GN222" i="53"/>
  <c r="GO222" i="53"/>
  <c r="GP222" i="53"/>
  <c r="GQ222" i="53"/>
  <c r="GR222" i="53"/>
  <c r="HV234" i="53" s="1"/>
  <c r="GS222" i="53"/>
  <c r="GT222" i="53"/>
  <c r="GU222" i="53"/>
  <c r="GV222" i="53"/>
  <c r="GW222" i="53"/>
  <c r="GX222" i="53"/>
  <c r="GY222" i="53"/>
  <c r="HW234" i="53" s="1"/>
  <c r="GZ222" i="53"/>
  <c r="HA222" i="53"/>
  <c r="HB222" i="53"/>
  <c r="HC222" i="53"/>
  <c r="HD222" i="53"/>
  <c r="HE222" i="53"/>
  <c r="HF222" i="53"/>
  <c r="HX234" i="53" s="1"/>
  <c r="HG222" i="53"/>
  <c r="HH222" i="53"/>
  <c r="HI222" i="53"/>
  <c r="HJ222" i="53"/>
  <c r="HK222" i="53"/>
  <c r="HL222" i="53"/>
  <c r="HM222" i="53"/>
  <c r="HY234" i="53" s="1"/>
  <c r="HN222" i="53"/>
  <c r="HO222" i="53"/>
  <c r="HP222" i="53"/>
  <c r="HQ222" i="53"/>
  <c r="HR222" i="53"/>
  <c r="J223" i="53"/>
  <c r="K223" i="53"/>
  <c r="L223" i="53"/>
  <c r="M223" i="53"/>
  <c r="N223" i="53"/>
  <c r="O223" i="53"/>
  <c r="P223" i="53"/>
  <c r="Q223" i="53"/>
  <c r="R223" i="53"/>
  <c r="S223" i="53"/>
  <c r="T223" i="53"/>
  <c r="U223" i="53"/>
  <c r="V223" i="53"/>
  <c r="W223" i="53"/>
  <c r="X223" i="53"/>
  <c r="Y223" i="53"/>
  <c r="Z223" i="53"/>
  <c r="AA223" i="53"/>
  <c r="AB223" i="53"/>
  <c r="AC223" i="53"/>
  <c r="AD223" i="53"/>
  <c r="AE223" i="53"/>
  <c r="AF223" i="53"/>
  <c r="AG223" i="53"/>
  <c r="AH223" i="53"/>
  <c r="AI223" i="53"/>
  <c r="AJ223" i="53"/>
  <c r="AK223" i="53"/>
  <c r="AL223" i="53"/>
  <c r="AM223" i="53"/>
  <c r="AN223" i="53"/>
  <c r="AO223" i="53"/>
  <c r="AP223" i="53"/>
  <c r="AQ223" i="53"/>
  <c r="AR223" i="53"/>
  <c r="AS223" i="53"/>
  <c r="AT223" i="53"/>
  <c r="AU223" i="53"/>
  <c r="AV223" i="53"/>
  <c r="AW223" i="53"/>
  <c r="AX223" i="53"/>
  <c r="AY223" i="53"/>
  <c r="AZ223" i="53"/>
  <c r="BA223" i="53"/>
  <c r="BB223" i="53"/>
  <c r="BC223" i="53"/>
  <c r="BD223" i="53"/>
  <c r="BE223" i="53"/>
  <c r="BF223" i="53"/>
  <c r="BG223" i="53"/>
  <c r="BH223" i="53"/>
  <c r="BI223" i="53"/>
  <c r="BJ223" i="53"/>
  <c r="BK223" i="53"/>
  <c r="BL223" i="53"/>
  <c r="BM223" i="53"/>
  <c r="BN223" i="53"/>
  <c r="BO223" i="53"/>
  <c r="BP223" i="53"/>
  <c r="BQ223" i="53"/>
  <c r="BR223" i="53"/>
  <c r="BS223" i="53"/>
  <c r="BT223" i="53"/>
  <c r="BU223" i="53"/>
  <c r="BV223" i="53"/>
  <c r="BW223" i="53"/>
  <c r="BX223" i="53"/>
  <c r="BY223" i="53"/>
  <c r="BZ223" i="53"/>
  <c r="CA223" i="53"/>
  <c r="CB223" i="53"/>
  <c r="CC223" i="53"/>
  <c r="CD223" i="53"/>
  <c r="CE223" i="53"/>
  <c r="CF223" i="53"/>
  <c r="CG223" i="53"/>
  <c r="CH223" i="53"/>
  <c r="CI223" i="53"/>
  <c r="CJ223" i="53"/>
  <c r="CK223" i="53"/>
  <c r="CL223" i="53"/>
  <c r="CM223" i="53"/>
  <c r="CN223" i="53"/>
  <c r="CO223" i="53"/>
  <c r="CP223" i="53"/>
  <c r="CQ223" i="53"/>
  <c r="CR223" i="53"/>
  <c r="CS223" i="53"/>
  <c r="CT223" i="53"/>
  <c r="CU223" i="53"/>
  <c r="CV223" i="53"/>
  <c r="CW223" i="53"/>
  <c r="CX223" i="53"/>
  <c r="CY223" i="53"/>
  <c r="CZ223" i="53"/>
  <c r="DA223" i="53"/>
  <c r="DB223" i="53"/>
  <c r="DC223" i="53"/>
  <c r="DD223" i="53"/>
  <c r="DE223" i="53"/>
  <c r="DF223" i="53"/>
  <c r="DG223" i="53"/>
  <c r="DH223" i="53"/>
  <c r="DI223" i="53"/>
  <c r="DJ223" i="53"/>
  <c r="DK223" i="53"/>
  <c r="DL223" i="53"/>
  <c r="DM223" i="53"/>
  <c r="DN223" i="53"/>
  <c r="DO223" i="53"/>
  <c r="DP223" i="53"/>
  <c r="DQ223" i="53"/>
  <c r="DR223" i="53"/>
  <c r="DS223" i="53"/>
  <c r="DT223" i="53"/>
  <c r="DU223" i="53"/>
  <c r="DV223" i="53"/>
  <c r="DW223" i="53"/>
  <c r="DX223" i="53"/>
  <c r="DY223" i="53"/>
  <c r="DZ223" i="53"/>
  <c r="EA223" i="53"/>
  <c r="EB223" i="53"/>
  <c r="EC223" i="53"/>
  <c r="ED223" i="53"/>
  <c r="EE223" i="53"/>
  <c r="EF223" i="53"/>
  <c r="EG223" i="53"/>
  <c r="EH223" i="53"/>
  <c r="EI223" i="53"/>
  <c r="EJ223" i="53"/>
  <c r="EK223" i="53"/>
  <c r="EL223" i="53"/>
  <c r="EM223" i="53"/>
  <c r="EN223" i="53"/>
  <c r="EO223" i="53"/>
  <c r="EP223" i="53"/>
  <c r="EQ223" i="53"/>
  <c r="ER223" i="53"/>
  <c r="ES223" i="53"/>
  <c r="ET223" i="53"/>
  <c r="EU223" i="53"/>
  <c r="EV223" i="53"/>
  <c r="EW223" i="53"/>
  <c r="EX223" i="53"/>
  <c r="EY223" i="53"/>
  <c r="EZ223" i="53"/>
  <c r="FA223" i="53"/>
  <c r="FB223" i="53"/>
  <c r="FC223" i="53"/>
  <c r="FD223" i="53"/>
  <c r="FE223" i="53"/>
  <c r="FF223" i="53"/>
  <c r="FG223" i="53"/>
  <c r="FH223" i="53"/>
  <c r="FI223" i="53"/>
  <c r="FJ223" i="53"/>
  <c r="FK223" i="53"/>
  <c r="FL223" i="53"/>
  <c r="FM223" i="53"/>
  <c r="FN223" i="53"/>
  <c r="FO223" i="53"/>
  <c r="FP223" i="53"/>
  <c r="FQ223" i="53"/>
  <c r="FR223" i="53"/>
  <c r="FS223" i="53"/>
  <c r="FT223" i="53"/>
  <c r="FU223" i="53"/>
  <c r="FV223" i="53"/>
  <c r="FW223" i="53"/>
  <c r="HS235" i="53" s="1"/>
  <c r="FX223" i="53"/>
  <c r="FY223" i="53"/>
  <c r="FZ223" i="53"/>
  <c r="GA223" i="53"/>
  <c r="GB223" i="53"/>
  <c r="GC223" i="53"/>
  <c r="GD223" i="53"/>
  <c r="HT235" i="53" s="1"/>
  <c r="GE223" i="53"/>
  <c r="GF223" i="53"/>
  <c r="GG223" i="53"/>
  <c r="GH223" i="53"/>
  <c r="GI223" i="53"/>
  <c r="GJ223" i="53"/>
  <c r="GK223" i="53"/>
  <c r="HU235" i="53" s="1"/>
  <c r="GL223" i="53"/>
  <c r="GM223" i="53"/>
  <c r="GN223" i="53"/>
  <c r="GO223" i="53"/>
  <c r="GP223" i="53"/>
  <c r="GQ223" i="53"/>
  <c r="GR223" i="53"/>
  <c r="HV235" i="53" s="1"/>
  <c r="GS223" i="53"/>
  <c r="GT223" i="53"/>
  <c r="GU223" i="53"/>
  <c r="GV223" i="53"/>
  <c r="GW223" i="53"/>
  <c r="GX223" i="53"/>
  <c r="GY223" i="53"/>
  <c r="HW235" i="53" s="1"/>
  <c r="GZ223" i="53"/>
  <c r="HA223" i="53"/>
  <c r="HB223" i="53"/>
  <c r="HC223" i="53"/>
  <c r="HD223" i="53"/>
  <c r="HE223" i="53"/>
  <c r="HF223" i="53"/>
  <c r="HX235" i="53" s="1"/>
  <c r="HG223" i="53"/>
  <c r="HH223" i="53"/>
  <c r="HI223" i="53"/>
  <c r="HJ223" i="53"/>
  <c r="HK223" i="53"/>
  <c r="HL223" i="53"/>
  <c r="HM223" i="53"/>
  <c r="HY235" i="53" s="1"/>
  <c r="HN223" i="53"/>
  <c r="HO223" i="53"/>
  <c r="HP223" i="53"/>
  <c r="HQ223" i="53"/>
  <c r="HR223" i="53"/>
  <c r="J224" i="53"/>
  <c r="K224" i="53"/>
  <c r="L224" i="53"/>
  <c r="M224" i="53"/>
  <c r="N224" i="53"/>
  <c r="O224" i="53"/>
  <c r="P224" i="53"/>
  <c r="Q224" i="53"/>
  <c r="R224" i="53"/>
  <c r="S224" i="53"/>
  <c r="T224" i="53"/>
  <c r="U224" i="53"/>
  <c r="V224" i="53"/>
  <c r="W224" i="53"/>
  <c r="X224" i="53"/>
  <c r="Y224" i="53"/>
  <c r="Z224" i="53"/>
  <c r="AA224" i="53"/>
  <c r="AB224" i="53"/>
  <c r="AC224" i="53"/>
  <c r="AD224" i="53"/>
  <c r="AE224" i="53"/>
  <c r="AF224" i="53"/>
  <c r="AG224" i="53"/>
  <c r="AH224" i="53"/>
  <c r="AI224" i="53"/>
  <c r="AJ224" i="53"/>
  <c r="AK224" i="53"/>
  <c r="AL224" i="53"/>
  <c r="AM224" i="53"/>
  <c r="AN224" i="53"/>
  <c r="AO224" i="53"/>
  <c r="AP224" i="53"/>
  <c r="AQ224" i="53"/>
  <c r="AR224" i="53"/>
  <c r="AS224" i="53"/>
  <c r="AT224" i="53"/>
  <c r="AU224" i="53"/>
  <c r="AV224" i="53"/>
  <c r="AW224" i="53"/>
  <c r="AX224" i="53"/>
  <c r="AY224" i="53"/>
  <c r="AZ224" i="53"/>
  <c r="BA224" i="53"/>
  <c r="BC224" i="53"/>
  <c r="BD224" i="53"/>
  <c r="BE224" i="53"/>
  <c r="BF224" i="53"/>
  <c r="BG224" i="53"/>
  <c r="BH224" i="53"/>
  <c r="BI224" i="53"/>
  <c r="BJ224" i="53"/>
  <c r="BK224" i="53"/>
  <c r="BL224" i="53"/>
  <c r="BM224" i="53"/>
  <c r="BN224" i="53"/>
  <c r="BO224" i="53"/>
  <c r="BP224" i="53"/>
  <c r="BQ224" i="53"/>
  <c r="BS224" i="53"/>
  <c r="BT224" i="53"/>
  <c r="BU224" i="53"/>
  <c r="BV224" i="53"/>
  <c r="BW224" i="53"/>
  <c r="BX224" i="53"/>
  <c r="BY224" i="53"/>
  <c r="BZ224" i="53"/>
  <c r="CA224" i="53"/>
  <c r="CB224" i="53"/>
  <c r="CC224" i="53"/>
  <c r="CD224" i="53"/>
  <c r="CE224" i="53"/>
  <c r="CF224" i="53"/>
  <c r="CG224" i="53"/>
  <c r="CH224" i="53"/>
  <c r="CI224" i="53"/>
  <c r="CJ224" i="53"/>
  <c r="CK224" i="53"/>
  <c r="CL224" i="53"/>
  <c r="CM224" i="53"/>
  <c r="CN224" i="53"/>
  <c r="CO224" i="53"/>
  <c r="CP224" i="53"/>
  <c r="CQ224" i="53"/>
  <c r="CR224" i="53"/>
  <c r="CS224" i="53"/>
  <c r="CT224" i="53"/>
  <c r="CU224" i="53"/>
  <c r="CV224" i="53"/>
  <c r="CW224" i="53"/>
  <c r="CX224" i="53"/>
  <c r="CY224" i="53"/>
  <c r="CZ224" i="53"/>
  <c r="DA224" i="53"/>
  <c r="DB224" i="53"/>
  <c r="DC224" i="53"/>
  <c r="DD224" i="53"/>
  <c r="DE224" i="53"/>
  <c r="DF224" i="53"/>
  <c r="DG224" i="53"/>
  <c r="DH224" i="53"/>
  <c r="DI224" i="53"/>
  <c r="DJ224" i="53"/>
  <c r="DK224" i="53"/>
  <c r="DL224" i="53"/>
  <c r="DM224" i="53"/>
  <c r="DN224" i="53"/>
  <c r="DO224" i="53"/>
  <c r="DP224" i="53"/>
  <c r="DQ224" i="53"/>
  <c r="DR224" i="53"/>
  <c r="DS224" i="53"/>
  <c r="DT224" i="53"/>
  <c r="DU224" i="53"/>
  <c r="DV224" i="53"/>
  <c r="DW224" i="53"/>
  <c r="DX224" i="53"/>
  <c r="DY224" i="53"/>
  <c r="DZ224" i="53"/>
  <c r="EA224" i="53"/>
  <c r="EB224" i="53"/>
  <c r="EC224" i="53"/>
  <c r="ED224" i="53"/>
  <c r="EE224" i="53"/>
  <c r="EF224" i="53"/>
  <c r="EG224" i="53"/>
  <c r="EH224" i="53"/>
  <c r="EI224" i="53"/>
  <c r="EJ224" i="53"/>
  <c r="EK224" i="53"/>
  <c r="EL224" i="53"/>
  <c r="EM224" i="53"/>
  <c r="EN224" i="53"/>
  <c r="EO224" i="53"/>
  <c r="EP224" i="53"/>
  <c r="EQ224" i="53"/>
  <c r="ER224" i="53"/>
  <c r="ES224" i="53"/>
  <c r="ET224" i="53"/>
  <c r="EU224" i="53"/>
  <c r="EV224" i="53"/>
  <c r="EW224" i="53"/>
  <c r="EX224" i="53"/>
  <c r="EY224" i="53"/>
  <c r="EZ224" i="53"/>
  <c r="FA224" i="53"/>
  <c r="FB224" i="53"/>
  <c r="FC224" i="53"/>
  <c r="FD224" i="53"/>
  <c r="FE224" i="53"/>
  <c r="FF224" i="53"/>
  <c r="FG224" i="53"/>
  <c r="FH224" i="53"/>
  <c r="FI224" i="53"/>
  <c r="FJ224" i="53"/>
  <c r="FK224" i="53"/>
  <c r="FL224" i="53"/>
  <c r="FM224" i="53"/>
  <c r="FN224" i="53"/>
  <c r="FO224" i="53"/>
  <c r="FP224" i="53"/>
  <c r="FQ224" i="53"/>
  <c r="FR224" i="53"/>
  <c r="FS224" i="53"/>
  <c r="FT224" i="53"/>
  <c r="FU224" i="53"/>
  <c r="FV224" i="53"/>
  <c r="FW224" i="53"/>
  <c r="HS236" i="53" s="1"/>
  <c r="FX224" i="53"/>
  <c r="FY224" i="53"/>
  <c r="FZ224" i="53"/>
  <c r="GA224" i="53"/>
  <c r="GB224" i="53"/>
  <c r="GC224" i="53"/>
  <c r="GD224" i="53"/>
  <c r="HT236" i="53" s="1"/>
  <c r="GE224" i="53"/>
  <c r="GF224" i="53"/>
  <c r="GG224" i="53"/>
  <c r="GH224" i="53"/>
  <c r="GI224" i="53"/>
  <c r="GJ224" i="53"/>
  <c r="GK224" i="53"/>
  <c r="HU236" i="53" s="1"/>
  <c r="GL224" i="53"/>
  <c r="GM224" i="53"/>
  <c r="GN224" i="53"/>
  <c r="GO224" i="53"/>
  <c r="GP224" i="53"/>
  <c r="GQ224" i="53"/>
  <c r="GR224" i="53"/>
  <c r="HV236" i="53" s="1"/>
  <c r="GS224" i="53"/>
  <c r="GT224" i="53"/>
  <c r="GU224" i="53"/>
  <c r="GV224" i="53"/>
  <c r="GW224" i="53"/>
  <c r="GX224" i="53"/>
  <c r="GY224" i="53"/>
  <c r="HW236" i="53" s="1"/>
  <c r="GZ224" i="53"/>
  <c r="HA224" i="53"/>
  <c r="HB224" i="53"/>
  <c r="HC224" i="53"/>
  <c r="HD224" i="53"/>
  <c r="HE224" i="53"/>
  <c r="HF224" i="53"/>
  <c r="HX236" i="53" s="1"/>
  <c r="HG224" i="53"/>
  <c r="HH224" i="53"/>
  <c r="HI224" i="53"/>
  <c r="HJ224" i="53"/>
  <c r="HK224" i="53"/>
  <c r="HL224" i="53"/>
  <c r="HM224" i="53"/>
  <c r="HY236" i="53" s="1"/>
  <c r="HN224" i="53"/>
  <c r="HO224" i="53"/>
  <c r="HP224" i="53"/>
  <c r="HQ224" i="53"/>
  <c r="HR224" i="53"/>
  <c r="J225" i="53"/>
  <c r="K225" i="53"/>
  <c r="L225" i="53"/>
  <c r="M225" i="53"/>
  <c r="N225" i="53"/>
  <c r="O225" i="53"/>
  <c r="P225" i="53"/>
  <c r="Q225" i="53"/>
  <c r="R225" i="53"/>
  <c r="S225" i="53"/>
  <c r="T225" i="53"/>
  <c r="U225" i="53"/>
  <c r="V225" i="53"/>
  <c r="W225" i="53"/>
  <c r="X225" i="53"/>
  <c r="Y225" i="53"/>
  <c r="Z225" i="53"/>
  <c r="AA225" i="53"/>
  <c r="AB225" i="53"/>
  <c r="AC225" i="53"/>
  <c r="AD225" i="53"/>
  <c r="AE225" i="53"/>
  <c r="AF225" i="53"/>
  <c r="AG225" i="53"/>
  <c r="AH225" i="53"/>
  <c r="AI225" i="53"/>
  <c r="AJ225" i="53"/>
  <c r="AK225" i="53"/>
  <c r="AL225" i="53"/>
  <c r="AM225" i="53"/>
  <c r="AN225" i="53"/>
  <c r="AO225" i="53"/>
  <c r="AP225" i="53"/>
  <c r="AQ225" i="53"/>
  <c r="AR225" i="53"/>
  <c r="AS225" i="53"/>
  <c r="AT225" i="53"/>
  <c r="AU225" i="53"/>
  <c r="AV225" i="53"/>
  <c r="AW225" i="53"/>
  <c r="AX225" i="53"/>
  <c r="AY225" i="53"/>
  <c r="AZ225" i="53"/>
  <c r="BA225" i="53"/>
  <c r="BB225" i="53"/>
  <c r="BC225" i="53"/>
  <c r="BD225" i="53"/>
  <c r="BE225" i="53"/>
  <c r="BF225" i="53"/>
  <c r="BG225" i="53"/>
  <c r="BH225" i="53"/>
  <c r="BI225" i="53"/>
  <c r="BJ225" i="53"/>
  <c r="BK225" i="53"/>
  <c r="BL225" i="53"/>
  <c r="BM225" i="53"/>
  <c r="BN225" i="53"/>
  <c r="BO225" i="53"/>
  <c r="BP225" i="53"/>
  <c r="BQ225" i="53"/>
  <c r="BR225" i="53"/>
  <c r="BS225" i="53"/>
  <c r="BT225" i="53"/>
  <c r="BU225" i="53"/>
  <c r="BV225" i="53"/>
  <c r="BW225" i="53"/>
  <c r="BX225" i="53"/>
  <c r="BY225" i="53"/>
  <c r="BZ225" i="53"/>
  <c r="CA225" i="53"/>
  <c r="CB225" i="53"/>
  <c r="CC225" i="53"/>
  <c r="CD225" i="53"/>
  <c r="CE225" i="53"/>
  <c r="CF225" i="53"/>
  <c r="CG225" i="53"/>
  <c r="CH225" i="53"/>
  <c r="CI225" i="53"/>
  <c r="CJ225" i="53"/>
  <c r="CK225" i="53"/>
  <c r="CL225" i="53"/>
  <c r="CM225" i="53"/>
  <c r="CN225" i="53"/>
  <c r="CO225" i="53"/>
  <c r="CP225" i="53"/>
  <c r="CQ225" i="53"/>
  <c r="CR225" i="53"/>
  <c r="CS225" i="53"/>
  <c r="CT225" i="53"/>
  <c r="CU225" i="53"/>
  <c r="CV225" i="53"/>
  <c r="CW225" i="53"/>
  <c r="CX225" i="53"/>
  <c r="CY225" i="53"/>
  <c r="CZ225" i="53"/>
  <c r="DA225" i="53"/>
  <c r="DB225" i="53"/>
  <c r="DC225" i="53"/>
  <c r="DD225" i="53"/>
  <c r="DE225" i="53"/>
  <c r="DF225" i="53"/>
  <c r="DG225" i="53"/>
  <c r="DH225" i="53"/>
  <c r="DI225" i="53"/>
  <c r="DJ225" i="53"/>
  <c r="DK225" i="53"/>
  <c r="DL225" i="53"/>
  <c r="DM225" i="53"/>
  <c r="DN225" i="53"/>
  <c r="DO225" i="53"/>
  <c r="DP225" i="53"/>
  <c r="DQ225" i="53"/>
  <c r="DR225" i="53"/>
  <c r="DS225" i="53"/>
  <c r="DT225" i="53"/>
  <c r="DU225" i="53"/>
  <c r="DV225" i="53"/>
  <c r="DW225" i="53"/>
  <c r="DX225" i="53"/>
  <c r="DY225" i="53"/>
  <c r="DZ225" i="53"/>
  <c r="EA225" i="53"/>
  <c r="EB225" i="53"/>
  <c r="EC225" i="53"/>
  <c r="ED225" i="53"/>
  <c r="EE225" i="53"/>
  <c r="EF225" i="53"/>
  <c r="EG225" i="53"/>
  <c r="EH225" i="53"/>
  <c r="EI225" i="53"/>
  <c r="EJ225" i="53"/>
  <c r="EK225" i="53"/>
  <c r="EL225" i="53"/>
  <c r="EM225" i="53"/>
  <c r="EN225" i="53"/>
  <c r="EO225" i="53"/>
  <c r="EP225" i="53"/>
  <c r="EQ225" i="53"/>
  <c r="ER225" i="53"/>
  <c r="ES225" i="53"/>
  <c r="ET225" i="53"/>
  <c r="EU225" i="53"/>
  <c r="EV225" i="53"/>
  <c r="EW225" i="53"/>
  <c r="EX225" i="53"/>
  <c r="EY225" i="53"/>
  <c r="EZ225" i="53"/>
  <c r="FA225" i="53"/>
  <c r="FB225" i="53"/>
  <c r="FC225" i="53"/>
  <c r="FD225" i="53"/>
  <c r="FE225" i="53"/>
  <c r="FF225" i="53"/>
  <c r="FG225" i="53"/>
  <c r="FH225" i="53"/>
  <c r="FI225" i="53"/>
  <c r="FJ225" i="53"/>
  <c r="FK225" i="53"/>
  <c r="FL225" i="53"/>
  <c r="FM225" i="53"/>
  <c r="FN225" i="53"/>
  <c r="FO225" i="53"/>
  <c r="FP225" i="53"/>
  <c r="FQ225" i="53"/>
  <c r="FR225" i="53"/>
  <c r="FS225" i="53"/>
  <c r="FT225" i="53"/>
  <c r="FU225" i="53"/>
  <c r="FV225" i="53"/>
  <c r="FW225" i="53"/>
  <c r="HS237" i="53" s="1"/>
  <c r="FX225" i="53"/>
  <c r="FY225" i="53"/>
  <c r="FZ225" i="53"/>
  <c r="GA225" i="53"/>
  <c r="GB225" i="53"/>
  <c r="GC225" i="53"/>
  <c r="GD225" i="53"/>
  <c r="HT237" i="53" s="1"/>
  <c r="GE225" i="53"/>
  <c r="GF225" i="53"/>
  <c r="GG225" i="53"/>
  <c r="GH225" i="53"/>
  <c r="GI225" i="53"/>
  <c r="GJ225" i="53"/>
  <c r="GK225" i="53"/>
  <c r="HU237" i="53" s="1"/>
  <c r="GL225" i="53"/>
  <c r="GM225" i="53"/>
  <c r="GN225" i="53"/>
  <c r="GO225" i="53"/>
  <c r="GP225" i="53"/>
  <c r="GQ225" i="53"/>
  <c r="GR225" i="53"/>
  <c r="HV237" i="53" s="1"/>
  <c r="GS225" i="53"/>
  <c r="GT225" i="53"/>
  <c r="GU225" i="53"/>
  <c r="GV225" i="53"/>
  <c r="GW225" i="53"/>
  <c r="GX225" i="53"/>
  <c r="GY225" i="53"/>
  <c r="HW237" i="53" s="1"/>
  <c r="GZ225" i="53"/>
  <c r="HA225" i="53"/>
  <c r="HB225" i="53"/>
  <c r="HC225" i="53"/>
  <c r="HD225" i="53"/>
  <c r="HE225" i="53"/>
  <c r="HF225" i="53"/>
  <c r="HX237" i="53" s="1"/>
  <c r="HG225" i="53"/>
  <c r="HH225" i="53"/>
  <c r="HI225" i="53"/>
  <c r="HJ225" i="53"/>
  <c r="HK225" i="53"/>
  <c r="HL225" i="53"/>
  <c r="HM225" i="53"/>
  <c r="HY237" i="53" s="1"/>
  <c r="HN225" i="53"/>
  <c r="HO225" i="53"/>
  <c r="HP225" i="53"/>
  <c r="HQ225" i="53"/>
  <c r="HR225" i="53"/>
  <c r="J226" i="53"/>
  <c r="K226" i="53"/>
  <c r="L226" i="53"/>
  <c r="M226" i="53"/>
  <c r="N226" i="53"/>
  <c r="O226" i="53"/>
  <c r="P226" i="53"/>
  <c r="Q226" i="53"/>
  <c r="R226" i="53"/>
  <c r="S226" i="53"/>
  <c r="T226" i="53"/>
  <c r="U226" i="53"/>
  <c r="V226" i="53"/>
  <c r="W226" i="53"/>
  <c r="X226" i="53"/>
  <c r="Y226" i="53"/>
  <c r="Z226" i="53"/>
  <c r="AA226" i="53"/>
  <c r="AB226" i="53"/>
  <c r="AC226" i="53"/>
  <c r="AD226" i="53"/>
  <c r="AE226" i="53"/>
  <c r="AF226" i="53"/>
  <c r="AG226" i="53"/>
  <c r="AH226" i="53"/>
  <c r="AI226" i="53"/>
  <c r="AJ226" i="53"/>
  <c r="AK226" i="53"/>
  <c r="AL226" i="53"/>
  <c r="AM226" i="53"/>
  <c r="AN226" i="53"/>
  <c r="AO226" i="53"/>
  <c r="AP226" i="53"/>
  <c r="AQ226" i="53"/>
  <c r="AR226" i="53"/>
  <c r="AS226" i="53"/>
  <c r="AT226" i="53"/>
  <c r="AU226" i="53"/>
  <c r="AV226" i="53"/>
  <c r="AW226" i="53"/>
  <c r="AX226" i="53"/>
  <c r="AY226" i="53"/>
  <c r="AZ226" i="53"/>
  <c r="BA226" i="53"/>
  <c r="BB226" i="53"/>
  <c r="BC226" i="53"/>
  <c r="BD226" i="53"/>
  <c r="BE226" i="53"/>
  <c r="BF226" i="53"/>
  <c r="BG226" i="53"/>
  <c r="BH226" i="53"/>
  <c r="BI226" i="53"/>
  <c r="BJ226" i="53"/>
  <c r="BK226" i="53"/>
  <c r="BL226" i="53"/>
  <c r="BM226" i="53"/>
  <c r="BN226" i="53"/>
  <c r="BO226" i="53"/>
  <c r="BP226" i="53"/>
  <c r="BQ226" i="53"/>
  <c r="BR226" i="53"/>
  <c r="BS226" i="53"/>
  <c r="BT226" i="53"/>
  <c r="BU226" i="53"/>
  <c r="BV226" i="53"/>
  <c r="BW226" i="53"/>
  <c r="BX226" i="53"/>
  <c r="BY226" i="53"/>
  <c r="BZ226" i="53"/>
  <c r="CA226" i="53"/>
  <c r="CB226" i="53"/>
  <c r="CC226" i="53"/>
  <c r="CD226" i="53"/>
  <c r="CE226" i="53"/>
  <c r="CF226" i="53"/>
  <c r="CG226" i="53"/>
  <c r="CH226" i="53"/>
  <c r="CI226" i="53"/>
  <c r="CJ226" i="53"/>
  <c r="CK226" i="53"/>
  <c r="CL226" i="53"/>
  <c r="CM226" i="53"/>
  <c r="CN226" i="53"/>
  <c r="CO226" i="53"/>
  <c r="CP226" i="53"/>
  <c r="CQ226" i="53"/>
  <c r="CR226" i="53"/>
  <c r="CS226" i="53"/>
  <c r="CT226" i="53"/>
  <c r="CU226" i="53"/>
  <c r="CV226" i="53"/>
  <c r="CW226" i="53"/>
  <c r="CX226" i="53"/>
  <c r="CY226" i="53"/>
  <c r="CZ226" i="53"/>
  <c r="DA226" i="53"/>
  <c r="DB226" i="53"/>
  <c r="DC226" i="53"/>
  <c r="DD226" i="53"/>
  <c r="DE226" i="53"/>
  <c r="DF226" i="53"/>
  <c r="DG226" i="53"/>
  <c r="DH226" i="53"/>
  <c r="DI226" i="53"/>
  <c r="DJ226" i="53"/>
  <c r="DK226" i="53"/>
  <c r="DL226" i="53"/>
  <c r="DM226" i="53"/>
  <c r="DN226" i="53"/>
  <c r="DO226" i="53"/>
  <c r="DP226" i="53"/>
  <c r="DQ226" i="53"/>
  <c r="DR226" i="53"/>
  <c r="DS226" i="53"/>
  <c r="DT226" i="53"/>
  <c r="DU226" i="53"/>
  <c r="DV226" i="53"/>
  <c r="DW226" i="53"/>
  <c r="DX226" i="53"/>
  <c r="DY226" i="53"/>
  <c r="DZ226" i="53"/>
  <c r="EA226" i="53"/>
  <c r="EB226" i="53"/>
  <c r="EC226" i="53"/>
  <c r="ED226" i="53"/>
  <c r="EE226" i="53"/>
  <c r="EF226" i="53"/>
  <c r="EG226" i="53"/>
  <c r="EH226" i="53"/>
  <c r="EI226" i="53"/>
  <c r="EJ226" i="53"/>
  <c r="EK226" i="53"/>
  <c r="EL226" i="53"/>
  <c r="EM226" i="53"/>
  <c r="EN226" i="53"/>
  <c r="EO226" i="53"/>
  <c r="EP226" i="53"/>
  <c r="EQ226" i="53"/>
  <c r="ER226" i="53"/>
  <c r="ES226" i="53"/>
  <c r="ET226" i="53"/>
  <c r="EU226" i="53"/>
  <c r="EV226" i="53"/>
  <c r="EW226" i="53"/>
  <c r="EX226" i="53"/>
  <c r="EY226" i="53"/>
  <c r="EZ226" i="53"/>
  <c r="FA226" i="53"/>
  <c r="FB226" i="53"/>
  <c r="FC226" i="53"/>
  <c r="FD226" i="53"/>
  <c r="FE226" i="53"/>
  <c r="FF226" i="53"/>
  <c r="FG226" i="53"/>
  <c r="FH226" i="53"/>
  <c r="FI226" i="53"/>
  <c r="FJ226" i="53"/>
  <c r="FK226" i="53"/>
  <c r="FL226" i="53"/>
  <c r="FM226" i="53"/>
  <c r="FN226" i="53"/>
  <c r="FO226" i="53"/>
  <c r="FP226" i="53"/>
  <c r="FQ226" i="53"/>
  <c r="FR226" i="53"/>
  <c r="FS226" i="53"/>
  <c r="FT226" i="53"/>
  <c r="FV226" i="53"/>
  <c r="FW226" i="53"/>
  <c r="HS238" i="53" s="1"/>
  <c r="FX226" i="53"/>
  <c r="FY226" i="53"/>
  <c r="FZ226" i="53"/>
  <c r="GA226" i="53"/>
  <c r="GB226" i="53"/>
  <c r="GC226" i="53"/>
  <c r="GD226" i="53"/>
  <c r="HT238" i="53" s="1"/>
  <c r="GE226" i="53"/>
  <c r="GF226" i="53"/>
  <c r="GG226" i="53"/>
  <c r="GH226" i="53"/>
  <c r="GI226" i="53"/>
  <c r="GJ226" i="53"/>
  <c r="GL226" i="53"/>
  <c r="GM226" i="53"/>
  <c r="GN226" i="53"/>
  <c r="GO226" i="53"/>
  <c r="GP226" i="53"/>
  <c r="GQ226" i="53"/>
  <c r="GR226" i="53"/>
  <c r="HV238" i="53" s="1"/>
  <c r="GS226" i="53"/>
  <c r="GT226" i="53"/>
  <c r="GU226" i="53"/>
  <c r="GV226" i="53"/>
  <c r="GW226" i="53"/>
  <c r="GX226" i="53"/>
  <c r="GY226" i="53"/>
  <c r="HW238" i="53" s="1"/>
  <c r="GZ226" i="53"/>
  <c r="HA226" i="53"/>
  <c r="HB226" i="53"/>
  <c r="HC226" i="53"/>
  <c r="HD226" i="53"/>
  <c r="HE226" i="53"/>
  <c r="HF226" i="53"/>
  <c r="HX238" i="53" s="1"/>
  <c r="HG226" i="53"/>
  <c r="HH226" i="53"/>
  <c r="HI226" i="53"/>
  <c r="HJ226" i="53"/>
  <c r="HK226" i="53"/>
  <c r="HL226" i="53"/>
  <c r="HM226" i="53"/>
  <c r="HY238" i="53" s="1"/>
  <c r="HN226" i="53"/>
  <c r="HO226" i="53"/>
  <c r="HP226" i="53"/>
  <c r="HQ226" i="53"/>
  <c r="HR226" i="53"/>
  <c r="I226" i="53"/>
  <c r="I225" i="53"/>
  <c r="I218" i="53"/>
  <c r="I219" i="53"/>
  <c r="I220" i="53"/>
  <c r="I221" i="53"/>
  <c r="I222" i="53"/>
  <c r="I223" i="53"/>
  <c r="I224" i="53"/>
  <c r="I217" i="53"/>
  <c r="HT202" i="53"/>
  <c r="HS202" i="53"/>
  <c r="HR202" i="53"/>
  <c r="HQ202" i="53"/>
  <c r="HP202" i="53"/>
  <c r="HO202" i="53"/>
  <c r="HN202" i="53"/>
  <c r="HM202" i="53"/>
  <c r="HL202" i="53"/>
  <c r="HK202" i="53"/>
  <c r="HJ202" i="53"/>
  <c r="HI202" i="53"/>
  <c r="HH202" i="53"/>
  <c r="HG202" i="53"/>
  <c r="HF202" i="53"/>
  <c r="HE202" i="53"/>
  <c r="HD202" i="53"/>
  <c r="HC202" i="53"/>
  <c r="HB202" i="53"/>
  <c r="HA202" i="53"/>
  <c r="GZ202" i="53"/>
  <c r="GY202" i="53"/>
  <c r="GX202" i="53"/>
  <c r="GW202" i="53"/>
  <c r="GV202" i="53"/>
  <c r="GU202" i="53"/>
  <c r="GT202" i="53"/>
  <c r="GS202" i="53"/>
  <c r="GR202" i="53"/>
  <c r="GQ202" i="53"/>
  <c r="GP202" i="53"/>
  <c r="GO202" i="53"/>
  <c r="GN202" i="53"/>
  <c r="GM202" i="53"/>
  <c r="GL202" i="53"/>
  <c r="GK202" i="53"/>
  <c r="GJ202" i="53"/>
  <c r="GI202" i="53"/>
  <c r="GH202" i="53"/>
  <c r="GG202" i="53"/>
  <c r="GF202" i="53"/>
  <c r="GE202" i="53"/>
  <c r="GD202" i="53"/>
  <c r="GC202" i="53"/>
  <c r="GB202" i="53"/>
  <c r="GA202" i="53"/>
  <c r="FZ202" i="53"/>
  <c r="FY202" i="53"/>
  <c r="FX202" i="53"/>
  <c r="FW202" i="53"/>
  <c r="FV202" i="53"/>
  <c r="FU202" i="53"/>
  <c r="FT202" i="53"/>
  <c r="FS202" i="53"/>
  <c r="FR202" i="53"/>
  <c r="FQ202" i="53"/>
  <c r="FP202" i="53"/>
  <c r="FO202" i="53"/>
  <c r="FN202" i="53"/>
  <c r="FM202" i="53"/>
  <c r="FL202" i="53"/>
  <c r="FK202" i="53"/>
  <c r="FJ202" i="53"/>
  <c r="FI202" i="53"/>
  <c r="FH202" i="53"/>
  <c r="FG202" i="53"/>
  <c r="FF202" i="53"/>
  <c r="FE202" i="53"/>
  <c r="FD202" i="53"/>
  <c r="FC202" i="53"/>
  <c r="FB202" i="53"/>
  <c r="FA202" i="53"/>
  <c r="EZ202" i="53"/>
  <c r="EY202" i="53"/>
  <c r="EX202" i="53"/>
  <c r="EW202" i="53"/>
  <c r="EV202" i="53"/>
  <c r="EU202" i="53"/>
  <c r="ET202" i="53"/>
  <c r="ES202" i="53"/>
  <c r="ER202" i="53"/>
  <c r="EQ202" i="53"/>
  <c r="EP202" i="53"/>
  <c r="EO202" i="53"/>
  <c r="EN202" i="53"/>
  <c r="EM202" i="53"/>
  <c r="EL202" i="53"/>
  <c r="EK202" i="53"/>
  <c r="EJ202" i="53"/>
  <c r="EI202" i="53"/>
  <c r="EH202" i="53"/>
  <c r="EG202" i="53"/>
  <c r="EF202" i="53"/>
  <c r="EE202" i="53"/>
  <c r="ED202" i="53"/>
  <c r="EC202" i="53"/>
  <c r="EB202" i="53"/>
  <c r="EA202" i="53"/>
  <c r="DZ202" i="53"/>
  <c r="DY202" i="53"/>
  <c r="DX202" i="53"/>
  <c r="DW202" i="53"/>
  <c r="DV202" i="53"/>
  <c r="DU202" i="53"/>
  <c r="DT202" i="53"/>
  <c r="DS202" i="53"/>
  <c r="DR202" i="53"/>
  <c r="DQ202" i="53"/>
  <c r="DP202" i="53"/>
  <c r="DO202" i="53"/>
  <c r="DN202" i="53"/>
  <c r="DM202" i="53"/>
  <c r="DL202" i="53"/>
  <c r="DK202" i="53"/>
  <c r="DJ202" i="53"/>
  <c r="DI202" i="53"/>
  <c r="DH202" i="53"/>
  <c r="DG202" i="53"/>
  <c r="DF202" i="53"/>
  <c r="DE202" i="53"/>
  <c r="DD202" i="53"/>
  <c r="DC202" i="53"/>
  <c r="DB202" i="53"/>
  <c r="DA202" i="53"/>
  <c r="CZ202" i="53"/>
  <c r="CY202" i="53"/>
  <c r="CX202" i="53"/>
  <c r="CW202" i="53"/>
  <c r="CV202" i="53"/>
  <c r="CU202" i="53"/>
  <c r="CT202" i="53"/>
  <c r="CS202" i="53"/>
  <c r="CR202" i="53"/>
  <c r="CQ202" i="53"/>
  <c r="CP202" i="53"/>
  <c r="CO202" i="53"/>
  <c r="CN202" i="53"/>
  <c r="CM202" i="53"/>
  <c r="CL202" i="53"/>
  <c r="CK202" i="53"/>
  <c r="CJ202" i="53"/>
  <c r="CI202" i="53"/>
  <c r="CH202" i="53"/>
  <c r="CG202" i="53"/>
  <c r="CF202" i="53"/>
  <c r="CE202" i="53"/>
  <c r="CD202" i="53"/>
  <c r="CC202" i="53"/>
  <c r="CB202" i="53"/>
  <c r="CA202" i="53"/>
  <c r="BZ202" i="53"/>
  <c r="BY202" i="53"/>
  <c r="BX202" i="53"/>
  <c r="BW202" i="53"/>
  <c r="BV202" i="53"/>
  <c r="BU202" i="53"/>
  <c r="BT202" i="53"/>
  <c r="BS202" i="53"/>
  <c r="BR202" i="53"/>
  <c r="BQ202" i="53"/>
  <c r="BP202" i="53"/>
  <c r="BO202" i="53"/>
  <c r="BN202" i="53"/>
  <c r="BM202" i="53"/>
  <c r="BL202" i="53"/>
  <c r="BK202" i="53"/>
  <c r="BJ202" i="53"/>
  <c r="BI202" i="53"/>
  <c r="BH202" i="53"/>
  <c r="BG202" i="53"/>
  <c r="BF202" i="53"/>
  <c r="BE202" i="53"/>
  <c r="BD202" i="53"/>
  <c r="BC202" i="53"/>
  <c r="BB202" i="53"/>
  <c r="BA202" i="53"/>
  <c r="AZ202" i="53"/>
  <c r="AY202" i="53"/>
  <c r="AX202" i="53"/>
  <c r="AW202" i="53"/>
  <c r="AV202" i="53"/>
  <c r="AU202" i="53"/>
  <c r="AT202" i="53"/>
  <c r="AS202" i="53"/>
  <c r="AR202" i="53"/>
  <c r="AQ202" i="53"/>
  <c r="AP202" i="53"/>
  <c r="AO202" i="53"/>
  <c r="AN202" i="53"/>
  <c r="AM202" i="53"/>
  <c r="AL202" i="53"/>
  <c r="AK202" i="53"/>
  <c r="AJ202" i="53"/>
  <c r="AI202" i="53"/>
  <c r="AH202" i="53"/>
  <c r="AG202" i="53"/>
  <c r="AF202" i="53"/>
  <c r="AE202" i="53"/>
  <c r="AD202" i="53"/>
  <c r="AC202" i="53"/>
  <c r="AB202" i="53"/>
  <c r="AA202" i="53"/>
  <c r="Z202" i="53"/>
  <c r="Y202" i="53"/>
  <c r="X202" i="53"/>
  <c r="W202" i="53"/>
  <c r="V202" i="53"/>
  <c r="U202" i="53"/>
  <c r="T202" i="53"/>
  <c r="S202" i="53"/>
  <c r="R202" i="53"/>
  <c r="Q202" i="53"/>
  <c r="P202" i="53"/>
  <c r="O202" i="53"/>
  <c r="N202" i="53"/>
  <c r="M202" i="53"/>
  <c r="L202" i="53"/>
  <c r="K202" i="53"/>
  <c r="J202" i="53"/>
  <c r="I202" i="53"/>
  <c r="H202" i="53"/>
  <c r="G202" i="53"/>
  <c r="F202" i="53"/>
  <c r="E202" i="53"/>
  <c r="D202" i="53"/>
  <c r="HN57" i="53"/>
  <c r="HN53" i="53"/>
  <c r="HN52" i="53"/>
  <c r="HN51" i="53"/>
  <c r="HN50" i="53"/>
  <c r="AY191" i="55"/>
  <c r="AY193" i="55"/>
  <c r="GN98" i="17"/>
  <c r="GN99" i="17"/>
  <c r="GN100" i="17"/>
  <c r="GN101" i="17"/>
  <c r="GN102" i="17"/>
  <c r="GN103" i="17"/>
  <c r="GN104" i="17"/>
  <c r="GN105" i="17"/>
  <c r="GN106" i="17"/>
  <c r="GN107" i="17"/>
  <c r="GN108" i="17"/>
  <c r="GN109" i="17"/>
  <c r="GN68" i="17"/>
  <c r="GN69" i="17"/>
  <c r="GN70" i="17"/>
  <c r="GN71" i="17"/>
  <c r="GN72" i="17"/>
  <c r="GN73" i="17"/>
  <c r="GN74" i="17"/>
  <c r="GN75" i="17"/>
  <c r="GN76" i="17"/>
  <c r="GN77" i="17"/>
  <c r="GN78" i="17"/>
  <c r="GN79" i="17"/>
  <c r="HE161" i="53" l="1"/>
  <c r="HM174" i="53"/>
  <c r="HM165" i="53"/>
  <c r="HF174" i="53"/>
  <c r="GY165" i="53"/>
  <c r="GR166" i="53"/>
  <c r="GR167" i="53"/>
  <c r="GR168" i="53"/>
  <c r="GR169" i="53"/>
  <c r="GR170" i="53"/>
  <c r="GR171" i="53"/>
  <c r="GR172" i="53"/>
  <c r="GR173" i="53"/>
  <c r="GR174" i="53"/>
  <c r="GR165" i="53"/>
  <c r="GK166" i="53"/>
  <c r="GK167" i="53"/>
  <c r="GK168" i="53"/>
  <c r="GK169" i="53"/>
  <c r="GK170" i="53"/>
  <c r="GK171" i="53"/>
  <c r="GK172" i="53"/>
  <c r="GK173" i="53"/>
  <c r="GK174" i="53"/>
  <c r="HL186" i="53" s="1"/>
  <c r="GK165" i="53"/>
  <c r="GD166" i="53"/>
  <c r="GD167" i="53"/>
  <c r="GD168" i="53"/>
  <c r="GD169" i="53"/>
  <c r="GD170" i="53"/>
  <c r="GD171" i="53"/>
  <c r="GD172" i="53"/>
  <c r="GD173" i="53"/>
  <c r="GD174" i="53"/>
  <c r="GD165" i="53"/>
  <c r="FW166" i="53"/>
  <c r="FW167" i="53"/>
  <c r="FW168" i="53"/>
  <c r="FW169" i="53"/>
  <c r="FW170" i="53"/>
  <c r="FW171" i="53"/>
  <c r="FW172" i="53"/>
  <c r="FW173" i="53"/>
  <c r="FW174" i="53"/>
  <c r="FW165" i="53"/>
  <c r="FG154" i="53"/>
  <c r="FH154" i="53"/>
  <c r="FI154" i="53"/>
  <c r="FJ154" i="53"/>
  <c r="FK154" i="53"/>
  <c r="FL154" i="53"/>
  <c r="FM154" i="53"/>
  <c r="FN154" i="53"/>
  <c r="FO154" i="53"/>
  <c r="FP154" i="53"/>
  <c r="FQ154" i="53"/>
  <c r="FR154" i="53"/>
  <c r="FS154" i="53"/>
  <c r="FT154" i="53"/>
  <c r="FU154" i="53"/>
  <c r="FV154" i="53"/>
  <c r="FW154" i="53"/>
  <c r="FX154" i="53"/>
  <c r="FY154" i="53"/>
  <c r="FZ154" i="53"/>
  <c r="GA154" i="53"/>
  <c r="GB154" i="53"/>
  <c r="GC154" i="53"/>
  <c r="GD154" i="53"/>
  <c r="GE154" i="53"/>
  <c r="GF154" i="53"/>
  <c r="GG154" i="53"/>
  <c r="GH154" i="53"/>
  <c r="GI154" i="53"/>
  <c r="GJ154" i="53"/>
  <c r="GK154" i="53"/>
  <c r="GL154" i="53"/>
  <c r="GM154" i="53"/>
  <c r="GN154" i="53"/>
  <c r="GO154" i="53"/>
  <c r="GP154" i="53"/>
  <c r="GQ154" i="53"/>
  <c r="GR154" i="53"/>
  <c r="GS154" i="53"/>
  <c r="GT154" i="53"/>
  <c r="GU154" i="53"/>
  <c r="GV154" i="53"/>
  <c r="GW154" i="53"/>
  <c r="GX154" i="53"/>
  <c r="GY154" i="53"/>
  <c r="GZ154" i="53"/>
  <c r="HA154" i="53"/>
  <c r="HB154" i="53"/>
  <c r="HC154" i="53"/>
  <c r="HD154" i="53"/>
  <c r="HE154" i="53"/>
  <c r="HF154" i="53"/>
  <c r="HG154" i="53"/>
  <c r="HH154" i="53"/>
  <c r="HI154" i="53"/>
  <c r="HJ154" i="53"/>
  <c r="HK154" i="53"/>
  <c r="HL154" i="53"/>
  <c r="HM154" i="53"/>
  <c r="HN154" i="53"/>
  <c r="HO154" i="53"/>
  <c r="HP154" i="53"/>
  <c r="HQ154" i="53"/>
  <c r="HR154" i="53"/>
  <c r="HS154" i="53"/>
  <c r="HT154" i="53"/>
  <c r="HU154" i="53"/>
  <c r="HV154" i="53"/>
  <c r="HW154" i="53"/>
  <c r="FG155" i="53"/>
  <c r="FH155" i="53"/>
  <c r="FI155" i="53"/>
  <c r="FJ155" i="53"/>
  <c r="FK155" i="53"/>
  <c r="FL155" i="53"/>
  <c r="FM155" i="53"/>
  <c r="FN155" i="53"/>
  <c r="FO155" i="53"/>
  <c r="FP155" i="53"/>
  <c r="FQ155" i="53"/>
  <c r="FR155" i="53"/>
  <c r="FS155" i="53"/>
  <c r="FT155" i="53"/>
  <c r="FU155" i="53"/>
  <c r="FV155" i="53"/>
  <c r="FW155" i="53"/>
  <c r="FX155" i="53"/>
  <c r="FY155" i="53"/>
  <c r="FZ155" i="53"/>
  <c r="GA155" i="53"/>
  <c r="GB155" i="53"/>
  <c r="GC155" i="53"/>
  <c r="GD155" i="53"/>
  <c r="GE155" i="53"/>
  <c r="GF155" i="53"/>
  <c r="GG155" i="53"/>
  <c r="GH155" i="53"/>
  <c r="GI155" i="53"/>
  <c r="GJ155" i="53"/>
  <c r="GK155" i="53"/>
  <c r="GL155" i="53"/>
  <c r="GM155" i="53"/>
  <c r="GN155" i="53"/>
  <c r="GO155" i="53"/>
  <c r="GP155" i="53"/>
  <c r="GQ155" i="53"/>
  <c r="GR155" i="53"/>
  <c r="GS155" i="53"/>
  <c r="GT155" i="53"/>
  <c r="GU155" i="53"/>
  <c r="GV155" i="53"/>
  <c r="GW155" i="53"/>
  <c r="GX155" i="53"/>
  <c r="GY155" i="53"/>
  <c r="GZ155" i="53"/>
  <c r="HA155" i="53"/>
  <c r="HB155" i="53"/>
  <c r="HC155" i="53"/>
  <c r="HD155" i="53"/>
  <c r="HE155" i="53"/>
  <c r="HF155" i="53"/>
  <c r="HG155" i="53"/>
  <c r="HH155" i="53"/>
  <c r="HI155" i="53"/>
  <c r="HJ155" i="53"/>
  <c r="HK155" i="53"/>
  <c r="HL155" i="53"/>
  <c r="HM155" i="53"/>
  <c r="HN155" i="53"/>
  <c r="HO155" i="53"/>
  <c r="HP155" i="53"/>
  <c r="HQ155" i="53"/>
  <c r="HR155" i="53"/>
  <c r="HS155" i="53"/>
  <c r="HT155" i="53"/>
  <c r="HU155" i="53"/>
  <c r="HV155" i="53"/>
  <c r="HW155" i="53"/>
  <c r="FG156" i="53"/>
  <c r="FH156" i="53"/>
  <c r="FI156" i="53"/>
  <c r="FJ156" i="53"/>
  <c r="FK156" i="53"/>
  <c r="FL156" i="53"/>
  <c r="FM156" i="53"/>
  <c r="FN156" i="53"/>
  <c r="FO156" i="53"/>
  <c r="FP156" i="53"/>
  <c r="FQ156" i="53"/>
  <c r="FR156" i="53"/>
  <c r="FS156" i="53"/>
  <c r="FT156" i="53"/>
  <c r="FU156" i="53"/>
  <c r="FV156" i="53"/>
  <c r="FW156" i="53"/>
  <c r="FX156" i="53"/>
  <c r="FY156" i="53"/>
  <c r="FZ156" i="53"/>
  <c r="GA156" i="53"/>
  <c r="GB156" i="53"/>
  <c r="GC156" i="53"/>
  <c r="GD156" i="53"/>
  <c r="GE156" i="53"/>
  <c r="GF156" i="53"/>
  <c r="GG156" i="53"/>
  <c r="GH156" i="53"/>
  <c r="GI156" i="53"/>
  <c r="GJ156" i="53"/>
  <c r="GK156" i="53"/>
  <c r="GL156" i="53"/>
  <c r="GM156" i="53"/>
  <c r="GN156" i="53"/>
  <c r="GO156" i="53"/>
  <c r="GP156" i="53"/>
  <c r="GQ156" i="53"/>
  <c r="GR156" i="53"/>
  <c r="GS156" i="53"/>
  <c r="GT156" i="53"/>
  <c r="GU156" i="53"/>
  <c r="GV156" i="53"/>
  <c r="GW156" i="53"/>
  <c r="GX156" i="53"/>
  <c r="GY156" i="53"/>
  <c r="GZ156" i="53"/>
  <c r="HA156" i="53"/>
  <c r="HB156" i="53"/>
  <c r="HC156" i="53"/>
  <c r="HD156" i="53"/>
  <c r="HE156" i="53"/>
  <c r="HF156" i="53"/>
  <c r="HG156" i="53"/>
  <c r="HH156" i="53"/>
  <c r="HI156" i="53"/>
  <c r="HJ156" i="53"/>
  <c r="HK156" i="53"/>
  <c r="HL156" i="53"/>
  <c r="HM156" i="53"/>
  <c r="HN156" i="53"/>
  <c r="HO156" i="53"/>
  <c r="HP156" i="53"/>
  <c r="HQ156" i="53"/>
  <c r="HR156" i="53"/>
  <c r="HS156" i="53"/>
  <c r="HT156" i="53"/>
  <c r="HU156" i="53"/>
  <c r="HV156" i="53"/>
  <c r="HW156" i="53"/>
  <c r="FG157" i="53"/>
  <c r="FH157" i="53"/>
  <c r="FI157" i="53"/>
  <c r="FJ157" i="53"/>
  <c r="FK157" i="53"/>
  <c r="FL157" i="53"/>
  <c r="FM157" i="53"/>
  <c r="FN157" i="53"/>
  <c r="FO157" i="53"/>
  <c r="FP157" i="53"/>
  <c r="FQ157" i="53"/>
  <c r="FR157" i="53"/>
  <c r="FS157" i="53"/>
  <c r="FT157" i="53"/>
  <c r="FU157" i="53"/>
  <c r="FV157" i="53"/>
  <c r="FW157" i="53"/>
  <c r="FX157" i="53"/>
  <c r="FY157" i="53"/>
  <c r="FZ157" i="53"/>
  <c r="GA157" i="53"/>
  <c r="GB157" i="53"/>
  <c r="GC157" i="53"/>
  <c r="GD157" i="53"/>
  <c r="GE157" i="53"/>
  <c r="GF157" i="53"/>
  <c r="GG157" i="53"/>
  <c r="GH157" i="53"/>
  <c r="GI157" i="53"/>
  <c r="GJ157" i="53"/>
  <c r="GK157" i="53"/>
  <c r="GL157" i="53"/>
  <c r="GM157" i="53"/>
  <c r="GN157" i="53"/>
  <c r="GO157" i="53"/>
  <c r="GP157" i="53"/>
  <c r="GQ157" i="53"/>
  <c r="GR157" i="53"/>
  <c r="GS157" i="53"/>
  <c r="GT157" i="53"/>
  <c r="GU157" i="53"/>
  <c r="GV157" i="53"/>
  <c r="GW157" i="53"/>
  <c r="GX157" i="53"/>
  <c r="GY157" i="53"/>
  <c r="GZ157" i="53"/>
  <c r="HA157" i="53"/>
  <c r="HB157" i="53"/>
  <c r="HC157" i="53"/>
  <c r="HD157" i="53"/>
  <c r="HE157" i="53"/>
  <c r="HF157" i="53"/>
  <c r="HG157" i="53"/>
  <c r="HH157" i="53"/>
  <c r="HI157" i="53"/>
  <c r="HJ157" i="53"/>
  <c r="HK157" i="53"/>
  <c r="HL157" i="53"/>
  <c r="HM157" i="53"/>
  <c r="HN157" i="53"/>
  <c r="HO157" i="53"/>
  <c r="HP157" i="53"/>
  <c r="HQ157" i="53"/>
  <c r="HR157" i="53"/>
  <c r="HW169" i="53" s="1"/>
  <c r="HS157" i="53"/>
  <c r="HT157" i="53"/>
  <c r="HU157" i="53"/>
  <c r="HV157" i="53"/>
  <c r="HW157" i="53"/>
  <c r="FG158" i="53"/>
  <c r="FH158" i="53"/>
  <c r="FI158" i="53"/>
  <c r="FJ158" i="53"/>
  <c r="FK158" i="53"/>
  <c r="FL158" i="53"/>
  <c r="FM158" i="53"/>
  <c r="FN158" i="53"/>
  <c r="FO158" i="53"/>
  <c r="FP158" i="53"/>
  <c r="FQ158" i="53"/>
  <c r="FR158" i="53"/>
  <c r="FS158" i="53"/>
  <c r="FT158" i="53"/>
  <c r="FU158" i="53"/>
  <c r="FV158" i="53"/>
  <c r="FW158" i="53"/>
  <c r="FX158" i="53"/>
  <c r="FY158" i="53"/>
  <c r="FZ158" i="53"/>
  <c r="GA158" i="53"/>
  <c r="GB158" i="53"/>
  <c r="GC158" i="53"/>
  <c r="GD158" i="53"/>
  <c r="GE158" i="53"/>
  <c r="GF158" i="53"/>
  <c r="GG158" i="53"/>
  <c r="GH158" i="53"/>
  <c r="GI158" i="53"/>
  <c r="GJ158" i="53"/>
  <c r="GK158" i="53"/>
  <c r="GL158" i="53"/>
  <c r="GM158" i="53"/>
  <c r="GN158" i="53"/>
  <c r="GO158" i="53"/>
  <c r="GP158" i="53"/>
  <c r="GQ158" i="53"/>
  <c r="GR158" i="53"/>
  <c r="GS158" i="53"/>
  <c r="GT158" i="53"/>
  <c r="GU158" i="53"/>
  <c r="GV158" i="53"/>
  <c r="GW158" i="53"/>
  <c r="GX158" i="53"/>
  <c r="GY158" i="53"/>
  <c r="GZ158" i="53"/>
  <c r="HA158" i="53"/>
  <c r="HB158" i="53"/>
  <c r="HC158" i="53"/>
  <c r="HD158" i="53"/>
  <c r="HE158" i="53"/>
  <c r="HF158" i="53"/>
  <c r="HG158" i="53"/>
  <c r="HH158" i="53"/>
  <c r="HI158" i="53"/>
  <c r="HJ158" i="53"/>
  <c r="HK158" i="53"/>
  <c r="HL158" i="53"/>
  <c r="HM158" i="53"/>
  <c r="HN158" i="53"/>
  <c r="HO158" i="53"/>
  <c r="HP158" i="53"/>
  <c r="HQ158" i="53"/>
  <c r="HR158" i="53"/>
  <c r="HS158" i="53"/>
  <c r="HT158" i="53"/>
  <c r="HU158" i="53"/>
  <c r="HV158" i="53"/>
  <c r="HW158" i="53"/>
  <c r="FG159" i="53"/>
  <c r="FH159" i="53"/>
  <c r="FI159" i="53"/>
  <c r="FJ159" i="53"/>
  <c r="FK159" i="53"/>
  <c r="FL159" i="53"/>
  <c r="FM159" i="53"/>
  <c r="FN159" i="53"/>
  <c r="FO159" i="53"/>
  <c r="FP159" i="53"/>
  <c r="FQ159" i="53"/>
  <c r="FR159" i="53"/>
  <c r="FS159" i="53"/>
  <c r="FT159" i="53"/>
  <c r="FU159" i="53"/>
  <c r="FV159" i="53"/>
  <c r="FW159" i="53"/>
  <c r="FX159" i="53"/>
  <c r="FY159" i="53"/>
  <c r="FZ159" i="53"/>
  <c r="GA159" i="53"/>
  <c r="GB159" i="53"/>
  <c r="GC159" i="53"/>
  <c r="GD159" i="53"/>
  <c r="GE159" i="53"/>
  <c r="GF159" i="53"/>
  <c r="GG159" i="53"/>
  <c r="GH159" i="53"/>
  <c r="GI159" i="53"/>
  <c r="GJ159" i="53"/>
  <c r="GK159" i="53"/>
  <c r="GL159" i="53"/>
  <c r="GM159" i="53"/>
  <c r="GN159" i="53"/>
  <c r="GO159" i="53"/>
  <c r="GP159" i="53"/>
  <c r="GQ159" i="53"/>
  <c r="GR159" i="53"/>
  <c r="GS159" i="53"/>
  <c r="GT159" i="53"/>
  <c r="GU159" i="53"/>
  <c r="GV159" i="53"/>
  <c r="GW159" i="53"/>
  <c r="GX159" i="53"/>
  <c r="GY159" i="53"/>
  <c r="GZ159" i="53"/>
  <c r="HA159" i="53"/>
  <c r="HB159" i="53"/>
  <c r="HC159" i="53"/>
  <c r="HD159" i="53"/>
  <c r="HE159" i="53"/>
  <c r="HF159" i="53"/>
  <c r="HG159" i="53"/>
  <c r="HH159" i="53"/>
  <c r="HI159" i="53"/>
  <c r="HJ159" i="53"/>
  <c r="HK159" i="53"/>
  <c r="HL159" i="53"/>
  <c r="HM159" i="53"/>
  <c r="HN159" i="53"/>
  <c r="HO159" i="53"/>
  <c r="HP159" i="53"/>
  <c r="HQ159" i="53"/>
  <c r="HR159" i="53"/>
  <c r="HS159" i="53"/>
  <c r="HT159" i="53"/>
  <c r="HU159" i="53"/>
  <c r="HV159" i="53"/>
  <c r="HW159" i="53"/>
  <c r="FG160" i="53"/>
  <c r="FH160" i="53"/>
  <c r="FI160" i="53"/>
  <c r="FJ160" i="53"/>
  <c r="FK160" i="53"/>
  <c r="FL160" i="53"/>
  <c r="FM160" i="53"/>
  <c r="FN160" i="53"/>
  <c r="FO160" i="53"/>
  <c r="FP160" i="53"/>
  <c r="FQ160" i="53"/>
  <c r="FR160" i="53"/>
  <c r="FS160" i="53"/>
  <c r="FT160" i="53"/>
  <c r="FU160" i="53"/>
  <c r="FV160" i="53"/>
  <c r="FW160" i="53"/>
  <c r="FX160" i="53"/>
  <c r="FY160" i="53"/>
  <c r="FZ160" i="53"/>
  <c r="GA160" i="53"/>
  <c r="GB160" i="53"/>
  <c r="GC160" i="53"/>
  <c r="GD160" i="53"/>
  <c r="GE160" i="53"/>
  <c r="GF160" i="53"/>
  <c r="GG160" i="53"/>
  <c r="GH160" i="53"/>
  <c r="GI160" i="53"/>
  <c r="GJ160" i="53"/>
  <c r="GK160" i="53"/>
  <c r="GL160" i="53"/>
  <c r="GM160" i="53"/>
  <c r="GN160" i="53"/>
  <c r="GO160" i="53"/>
  <c r="GP160" i="53"/>
  <c r="GQ160" i="53"/>
  <c r="GR160" i="53"/>
  <c r="GS160" i="53"/>
  <c r="GT160" i="53"/>
  <c r="GU160" i="53"/>
  <c r="GV160" i="53"/>
  <c r="GW160" i="53"/>
  <c r="GX160" i="53"/>
  <c r="GY160" i="53"/>
  <c r="GZ160" i="53"/>
  <c r="HA160" i="53"/>
  <c r="HB160" i="53"/>
  <c r="HC160" i="53"/>
  <c r="HD160" i="53"/>
  <c r="HE160" i="53"/>
  <c r="HF160" i="53"/>
  <c r="HG160" i="53"/>
  <c r="HH160" i="53"/>
  <c r="HI160" i="53"/>
  <c r="HJ160" i="53"/>
  <c r="HK160" i="53"/>
  <c r="HL160" i="53"/>
  <c r="HM160" i="53"/>
  <c r="HN160" i="53"/>
  <c r="HO160" i="53"/>
  <c r="HP160" i="53"/>
  <c r="HQ160" i="53"/>
  <c r="HW172" i="53" s="1"/>
  <c r="HR160" i="53"/>
  <c r="HS160" i="53"/>
  <c r="HT160" i="53"/>
  <c r="HU160" i="53"/>
  <c r="HV160" i="53"/>
  <c r="HW160" i="53"/>
  <c r="FG161" i="53"/>
  <c r="FH161" i="53"/>
  <c r="FI161" i="53"/>
  <c r="FJ161" i="53"/>
  <c r="FK161" i="53"/>
  <c r="FL161" i="53"/>
  <c r="FM161" i="53"/>
  <c r="FN161" i="53"/>
  <c r="FO161" i="53"/>
  <c r="FP161" i="53"/>
  <c r="FQ161" i="53"/>
  <c r="FR161" i="53"/>
  <c r="FS161" i="53"/>
  <c r="FT161" i="53"/>
  <c r="FU161" i="53"/>
  <c r="FV161" i="53"/>
  <c r="FW161" i="53"/>
  <c r="FX161" i="53"/>
  <c r="FY161" i="53"/>
  <c r="FZ161" i="53"/>
  <c r="GA161" i="53"/>
  <c r="GB161" i="53"/>
  <c r="GC161" i="53"/>
  <c r="GD161" i="53"/>
  <c r="GE161" i="53"/>
  <c r="GF161" i="53"/>
  <c r="GG161" i="53"/>
  <c r="GH161" i="53"/>
  <c r="GI161" i="53"/>
  <c r="GJ161" i="53"/>
  <c r="GK161" i="53"/>
  <c r="GL161" i="53"/>
  <c r="GM161" i="53"/>
  <c r="GN161" i="53"/>
  <c r="GO161" i="53"/>
  <c r="GP161" i="53"/>
  <c r="GQ161" i="53"/>
  <c r="GR161" i="53"/>
  <c r="GS161" i="53"/>
  <c r="GT161" i="53"/>
  <c r="GU161" i="53"/>
  <c r="GV161" i="53"/>
  <c r="GW161" i="53"/>
  <c r="GX161" i="53"/>
  <c r="GY161" i="53"/>
  <c r="GZ161" i="53"/>
  <c r="HA161" i="53"/>
  <c r="HB161" i="53"/>
  <c r="HC161" i="53"/>
  <c r="HD161" i="53"/>
  <c r="HF161" i="53"/>
  <c r="HG161" i="53"/>
  <c r="HH161" i="53"/>
  <c r="HI161" i="53"/>
  <c r="HJ161" i="53"/>
  <c r="HK161" i="53"/>
  <c r="HL161" i="53"/>
  <c r="HM161" i="53"/>
  <c r="HN161" i="53"/>
  <c r="HO161" i="53"/>
  <c r="HP161" i="53"/>
  <c r="HQ161" i="53"/>
  <c r="HR161" i="53"/>
  <c r="HS161" i="53"/>
  <c r="HT161" i="53"/>
  <c r="HU161" i="53"/>
  <c r="HV161" i="53"/>
  <c r="HW161" i="53"/>
  <c r="FG162" i="53"/>
  <c r="FH162" i="53"/>
  <c r="FI162" i="53"/>
  <c r="FJ162" i="53"/>
  <c r="FK162" i="53"/>
  <c r="FL162" i="53"/>
  <c r="FM162" i="53"/>
  <c r="FN162" i="53"/>
  <c r="FO162" i="53"/>
  <c r="FP162" i="53"/>
  <c r="FQ162" i="53"/>
  <c r="FR162" i="53"/>
  <c r="FS162" i="53"/>
  <c r="FT162" i="53"/>
  <c r="FU162" i="53"/>
  <c r="FV162" i="53"/>
  <c r="FW162" i="53"/>
  <c r="FX162" i="53"/>
  <c r="FY162" i="53"/>
  <c r="FZ162" i="53"/>
  <c r="GA162" i="53"/>
  <c r="GB162" i="53"/>
  <c r="GC162" i="53"/>
  <c r="GD162" i="53"/>
  <c r="GE162" i="53"/>
  <c r="GF162" i="53"/>
  <c r="GG162" i="53"/>
  <c r="GH162" i="53"/>
  <c r="GI162" i="53"/>
  <c r="GJ162" i="53"/>
  <c r="GK162" i="53"/>
  <c r="GL162" i="53"/>
  <c r="GM162" i="53"/>
  <c r="GN162" i="53"/>
  <c r="GO162" i="53"/>
  <c r="GP162" i="53"/>
  <c r="GQ162" i="53"/>
  <c r="GR162" i="53"/>
  <c r="GS162" i="53"/>
  <c r="GT162" i="53"/>
  <c r="GU162" i="53"/>
  <c r="GV162" i="53"/>
  <c r="GW162" i="53"/>
  <c r="GX162" i="53"/>
  <c r="GY162" i="53"/>
  <c r="GZ162" i="53"/>
  <c r="HA162" i="53"/>
  <c r="HB162" i="53"/>
  <c r="HC162" i="53"/>
  <c r="HD162" i="53"/>
  <c r="HE162" i="53"/>
  <c r="HF162" i="53"/>
  <c r="HG162" i="53"/>
  <c r="HH162" i="53"/>
  <c r="HI162" i="53"/>
  <c r="HJ162" i="53"/>
  <c r="HK162" i="53"/>
  <c r="HL162" i="53"/>
  <c r="HM162" i="53"/>
  <c r="HN162" i="53"/>
  <c r="HO162" i="53"/>
  <c r="HP162" i="53"/>
  <c r="HQ162" i="53"/>
  <c r="HR162" i="53"/>
  <c r="HS162" i="53"/>
  <c r="HT162" i="53"/>
  <c r="HU162" i="53"/>
  <c r="HV162" i="53"/>
  <c r="HW162" i="53"/>
  <c r="GE150" i="53"/>
  <c r="GF150" i="53"/>
  <c r="GG150" i="53"/>
  <c r="GH150" i="53"/>
  <c r="GI150" i="53"/>
  <c r="GJ150" i="53"/>
  <c r="GK150" i="53"/>
  <c r="GL150" i="53"/>
  <c r="GM150" i="53"/>
  <c r="GN150" i="53"/>
  <c r="GO150" i="53"/>
  <c r="GP150" i="53"/>
  <c r="GQ150" i="53"/>
  <c r="GR150" i="53"/>
  <c r="GS150" i="53"/>
  <c r="GT150" i="53"/>
  <c r="GU150" i="53"/>
  <c r="GV150" i="53"/>
  <c r="GW150" i="53"/>
  <c r="GX150" i="53"/>
  <c r="GY150" i="53"/>
  <c r="GZ150" i="53"/>
  <c r="HA150" i="53"/>
  <c r="HB150" i="53"/>
  <c r="HC150" i="53"/>
  <c r="HD150" i="53"/>
  <c r="HE150" i="53"/>
  <c r="HF150" i="53"/>
  <c r="HG150" i="53"/>
  <c r="HH150" i="53"/>
  <c r="HI150" i="53"/>
  <c r="HJ150" i="53"/>
  <c r="HK150" i="53"/>
  <c r="HL150" i="53"/>
  <c r="HM150" i="53"/>
  <c r="HN150" i="53"/>
  <c r="HO150" i="53"/>
  <c r="HP150" i="53"/>
  <c r="HQ150" i="53"/>
  <c r="HR150" i="53"/>
  <c r="HS150" i="53"/>
  <c r="HT150" i="53"/>
  <c r="FQ153" i="53"/>
  <c r="FR153" i="53"/>
  <c r="FS153" i="53"/>
  <c r="FT153" i="53"/>
  <c r="FU153" i="53"/>
  <c r="FV153" i="53"/>
  <c r="FW153" i="53"/>
  <c r="FX153" i="53"/>
  <c r="FY153" i="53"/>
  <c r="FZ153" i="53"/>
  <c r="GA153" i="53"/>
  <c r="GB153" i="53"/>
  <c r="GC153" i="53"/>
  <c r="GD153" i="53"/>
  <c r="GE153" i="53"/>
  <c r="GF153" i="53"/>
  <c r="GG153" i="53"/>
  <c r="GH153" i="53"/>
  <c r="GI153" i="53"/>
  <c r="GJ153" i="53"/>
  <c r="GK153" i="53"/>
  <c r="GL153" i="53"/>
  <c r="GM153" i="53"/>
  <c r="GN153" i="53"/>
  <c r="GO153" i="53"/>
  <c r="GP153" i="53"/>
  <c r="GQ153" i="53"/>
  <c r="GR153" i="53"/>
  <c r="GS153" i="53"/>
  <c r="GT153" i="53"/>
  <c r="GU153" i="53"/>
  <c r="GV153" i="53"/>
  <c r="GW153" i="53"/>
  <c r="GX153" i="53"/>
  <c r="GY153" i="53"/>
  <c r="GZ153" i="53"/>
  <c r="HA153" i="53"/>
  <c r="HB153" i="53"/>
  <c r="HC153" i="53"/>
  <c r="HD153" i="53"/>
  <c r="HE153" i="53"/>
  <c r="HF153" i="53"/>
  <c r="HG153" i="53"/>
  <c r="HH153" i="53"/>
  <c r="HI153" i="53"/>
  <c r="HJ153" i="53"/>
  <c r="HK153" i="53"/>
  <c r="HL153" i="53"/>
  <c r="HM153" i="53"/>
  <c r="HN153" i="53"/>
  <c r="HO153" i="53"/>
  <c r="HP153" i="53"/>
  <c r="HQ153" i="53"/>
  <c r="HR153" i="53"/>
  <c r="HS153" i="53"/>
  <c r="HT153" i="53"/>
  <c r="HU153" i="53"/>
  <c r="HV153" i="53"/>
  <c r="HW153" i="53"/>
  <c r="HK172" i="53"/>
  <c r="EZ154" i="53"/>
  <c r="FA154" i="53"/>
  <c r="FB154" i="53"/>
  <c r="FC154" i="53"/>
  <c r="FD154" i="53"/>
  <c r="FE154" i="53"/>
  <c r="FF154" i="53"/>
  <c r="EZ155" i="53"/>
  <c r="FA155" i="53"/>
  <c r="FB155" i="53"/>
  <c r="FC155" i="53"/>
  <c r="FD155" i="53"/>
  <c r="FE155" i="53"/>
  <c r="FF155" i="53"/>
  <c r="EZ156" i="53"/>
  <c r="FA156" i="53"/>
  <c r="FB156" i="53"/>
  <c r="FC156" i="53"/>
  <c r="FD156" i="53"/>
  <c r="FE156" i="53"/>
  <c r="FF156" i="53"/>
  <c r="EZ157" i="53"/>
  <c r="FA157" i="53"/>
  <c r="FB157" i="53"/>
  <c r="FC157" i="53"/>
  <c r="FD157" i="53"/>
  <c r="FE157" i="53"/>
  <c r="FF157" i="53"/>
  <c r="EZ158" i="53"/>
  <c r="FA158" i="53"/>
  <c r="FB158" i="53"/>
  <c r="FC158" i="53"/>
  <c r="FD158" i="53"/>
  <c r="FE158" i="53"/>
  <c r="FF158" i="53"/>
  <c r="EZ159" i="53"/>
  <c r="FA159" i="53"/>
  <c r="FB159" i="53"/>
  <c r="FC159" i="53"/>
  <c r="FD159" i="53"/>
  <c r="FE159" i="53"/>
  <c r="FF159" i="53"/>
  <c r="EZ160" i="53"/>
  <c r="FA160" i="53"/>
  <c r="FB160" i="53"/>
  <c r="FC160" i="53"/>
  <c r="FD160" i="53"/>
  <c r="FE160" i="53"/>
  <c r="FF160" i="53"/>
  <c r="EZ161" i="53"/>
  <c r="FA161" i="53"/>
  <c r="FB161" i="53"/>
  <c r="FC161" i="53"/>
  <c r="FD161" i="53"/>
  <c r="FE161" i="53"/>
  <c r="FF161" i="53"/>
  <c r="EZ162" i="53"/>
  <c r="FA162" i="53"/>
  <c r="FB162" i="53"/>
  <c r="FC162" i="53"/>
  <c r="FD162" i="53"/>
  <c r="FE162" i="53"/>
  <c r="FF162" i="53"/>
  <c r="HA174" i="53"/>
  <c r="HD174" i="53"/>
  <c r="HU174" i="53"/>
  <c r="HT174" i="53"/>
  <c r="HQ186" i="53" s="1"/>
  <c r="HS174" i="53"/>
  <c r="EY162" i="53"/>
  <c r="EX162" i="53"/>
  <c r="EW162" i="53"/>
  <c r="EV162" i="53"/>
  <c r="EU162" i="53"/>
  <c r="ET162" i="53"/>
  <c r="ES162" i="53"/>
  <c r="ER162" i="53"/>
  <c r="EQ162" i="53"/>
  <c r="EP162" i="53"/>
  <c r="EO162" i="53"/>
  <c r="EN162" i="53"/>
  <c r="EM162" i="53"/>
  <c r="EL162" i="53"/>
  <c r="EK162" i="53"/>
  <c r="EJ162" i="53"/>
  <c r="EI162" i="53"/>
  <c r="EH162" i="53"/>
  <c r="EG162" i="53"/>
  <c r="EF162" i="53"/>
  <c r="EE162" i="53"/>
  <c r="ED162" i="53"/>
  <c r="EC162" i="53"/>
  <c r="EB162" i="53"/>
  <c r="EA162" i="53"/>
  <c r="DZ162" i="53"/>
  <c r="DY162" i="53"/>
  <c r="DX162" i="53"/>
  <c r="DW162" i="53"/>
  <c r="DV162" i="53"/>
  <c r="DU162" i="53"/>
  <c r="DT162" i="53"/>
  <c r="DS162" i="53"/>
  <c r="DR162" i="53"/>
  <c r="DQ162" i="53"/>
  <c r="DP162" i="53"/>
  <c r="DO162" i="53"/>
  <c r="DN162" i="53"/>
  <c r="DM162" i="53"/>
  <c r="DL162" i="53"/>
  <c r="DK162" i="53"/>
  <c r="DJ162" i="53"/>
  <c r="DI162" i="53"/>
  <c r="DH162" i="53"/>
  <c r="DG162" i="53"/>
  <c r="DF162" i="53"/>
  <c r="DE162" i="53"/>
  <c r="DD162" i="53"/>
  <c r="DC162" i="53"/>
  <c r="DB162" i="53"/>
  <c r="DA162" i="53"/>
  <c r="CZ162" i="53"/>
  <c r="CY162" i="53"/>
  <c r="CX162" i="53"/>
  <c r="CW162" i="53"/>
  <c r="CV162" i="53"/>
  <c r="CU162" i="53"/>
  <c r="CT162" i="53"/>
  <c r="CS162" i="53"/>
  <c r="CR162" i="53"/>
  <c r="CQ162" i="53"/>
  <c r="CP162" i="53"/>
  <c r="CO162" i="53"/>
  <c r="CN162" i="53"/>
  <c r="CM162" i="53"/>
  <c r="CL162" i="53"/>
  <c r="CK162" i="53"/>
  <c r="CJ162" i="53"/>
  <c r="CI162" i="53"/>
  <c r="CH162" i="53"/>
  <c r="CG162" i="53"/>
  <c r="CF162" i="53"/>
  <c r="CE162" i="53"/>
  <c r="CD162" i="53"/>
  <c r="CC162" i="53"/>
  <c r="CB162" i="53"/>
  <c r="CA162" i="53"/>
  <c r="BZ162" i="53"/>
  <c r="BY162" i="53"/>
  <c r="BX162" i="53"/>
  <c r="BW162" i="53"/>
  <c r="BV162" i="53"/>
  <c r="BU162" i="53"/>
  <c r="BT162" i="53"/>
  <c r="BS162" i="53"/>
  <c r="BR162" i="53"/>
  <c r="BQ162" i="53"/>
  <c r="BP162" i="53"/>
  <c r="BO162" i="53"/>
  <c r="BN162" i="53"/>
  <c r="BM162" i="53"/>
  <c r="BL162" i="53"/>
  <c r="BK162" i="53"/>
  <c r="BJ162" i="53"/>
  <c r="BI162" i="53"/>
  <c r="BH162" i="53"/>
  <c r="BG162" i="53"/>
  <c r="BF162" i="53"/>
  <c r="BE162" i="53"/>
  <c r="BD162" i="53"/>
  <c r="BC162" i="53"/>
  <c r="BB162" i="53"/>
  <c r="BA162" i="53"/>
  <c r="AZ162" i="53"/>
  <c r="AY162" i="53"/>
  <c r="AX162" i="53"/>
  <c r="AW162" i="53"/>
  <c r="AV162" i="53"/>
  <c r="AU162" i="53"/>
  <c r="AT162" i="53"/>
  <c r="AS162" i="53"/>
  <c r="AR162" i="53"/>
  <c r="AQ162" i="53"/>
  <c r="AP162" i="53"/>
  <c r="AO162" i="53"/>
  <c r="AN162" i="53"/>
  <c r="AM162" i="53"/>
  <c r="AL162" i="53"/>
  <c r="AK162" i="53"/>
  <c r="AJ162" i="53"/>
  <c r="AI162" i="53"/>
  <c r="AH162" i="53"/>
  <c r="AG162" i="53"/>
  <c r="AF162" i="53"/>
  <c r="AE162" i="53"/>
  <c r="AD162" i="53"/>
  <c r="AC162" i="53"/>
  <c r="AB162" i="53"/>
  <c r="AA162" i="53"/>
  <c r="Z162" i="53"/>
  <c r="Y162" i="53"/>
  <c r="X162" i="53"/>
  <c r="W162" i="53"/>
  <c r="V162" i="53"/>
  <c r="U162" i="53"/>
  <c r="T162" i="53"/>
  <c r="S162" i="53"/>
  <c r="R162" i="53"/>
  <c r="Q162" i="53"/>
  <c r="P162" i="53"/>
  <c r="O162" i="53"/>
  <c r="N162" i="53"/>
  <c r="M162" i="53"/>
  <c r="L162" i="53"/>
  <c r="K162" i="53"/>
  <c r="J162" i="53"/>
  <c r="I162" i="53"/>
  <c r="H162" i="53"/>
  <c r="G162" i="53"/>
  <c r="F162" i="53"/>
  <c r="E162" i="53"/>
  <c r="D162" i="53"/>
  <c r="EY161" i="53"/>
  <c r="EX161" i="53"/>
  <c r="EW161" i="53"/>
  <c r="EV161" i="53"/>
  <c r="EU161" i="53"/>
  <c r="ET161" i="53"/>
  <c r="ES161" i="53"/>
  <c r="ER161" i="53"/>
  <c r="EQ161" i="53"/>
  <c r="EP161" i="53"/>
  <c r="EO161" i="53"/>
  <c r="EN161" i="53"/>
  <c r="EM161" i="53"/>
  <c r="EL161" i="53"/>
  <c r="EK161" i="53"/>
  <c r="EJ161" i="53"/>
  <c r="EI161" i="53"/>
  <c r="EH161" i="53"/>
  <c r="EG161" i="53"/>
  <c r="EF161" i="53"/>
  <c r="EE161" i="53"/>
  <c r="ED161" i="53"/>
  <c r="EC161" i="53"/>
  <c r="EB161" i="53"/>
  <c r="EA161" i="53"/>
  <c r="DZ161" i="53"/>
  <c r="DY161" i="53"/>
  <c r="DX161" i="53"/>
  <c r="DW161" i="53"/>
  <c r="DV161" i="53"/>
  <c r="DU161" i="53"/>
  <c r="DT161" i="53"/>
  <c r="DS161" i="53"/>
  <c r="DR161" i="53"/>
  <c r="DQ161" i="53"/>
  <c r="DP161" i="53"/>
  <c r="DO161" i="53"/>
  <c r="DN161" i="53"/>
  <c r="DM161" i="53"/>
  <c r="DL161" i="53"/>
  <c r="DK161" i="53"/>
  <c r="DJ161" i="53"/>
  <c r="DI161" i="53"/>
  <c r="DH161" i="53"/>
  <c r="DG161" i="53"/>
  <c r="DF161" i="53"/>
  <c r="DE161" i="53"/>
  <c r="DD161" i="53"/>
  <c r="DC161" i="53"/>
  <c r="DB161" i="53"/>
  <c r="DA161" i="53"/>
  <c r="CZ161" i="53"/>
  <c r="CY161" i="53"/>
  <c r="CX161" i="53"/>
  <c r="CW161" i="53"/>
  <c r="CV161" i="53"/>
  <c r="CU161" i="53"/>
  <c r="CT161" i="53"/>
  <c r="CS161" i="53"/>
  <c r="CR161" i="53"/>
  <c r="CQ161" i="53"/>
  <c r="CP161" i="53"/>
  <c r="CO161" i="53"/>
  <c r="CN161" i="53"/>
  <c r="CM161" i="53"/>
  <c r="CL161" i="53"/>
  <c r="CK161" i="53"/>
  <c r="CJ161" i="53"/>
  <c r="CI161" i="53"/>
  <c r="CH161" i="53"/>
  <c r="CG161" i="53"/>
  <c r="CF161" i="53"/>
  <c r="CE161" i="53"/>
  <c r="CD161" i="53"/>
  <c r="CC161" i="53"/>
  <c r="CB161" i="53"/>
  <c r="CA161" i="53"/>
  <c r="BZ161" i="53"/>
  <c r="BY161" i="53"/>
  <c r="BX161" i="53"/>
  <c r="BW161" i="53"/>
  <c r="BV161" i="53"/>
  <c r="BU161" i="53"/>
  <c r="BT161" i="53"/>
  <c r="BS161" i="53"/>
  <c r="BR161" i="53"/>
  <c r="BQ161" i="53"/>
  <c r="BP161" i="53"/>
  <c r="BO161" i="53"/>
  <c r="BN161" i="53"/>
  <c r="BM161" i="53"/>
  <c r="BL161" i="53"/>
  <c r="BK161" i="53"/>
  <c r="BJ161" i="53"/>
  <c r="BI161" i="53"/>
  <c r="BH161" i="53"/>
  <c r="BG161" i="53"/>
  <c r="BF161" i="53"/>
  <c r="BE161" i="53"/>
  <c r="BD161" i="53"/>
  <c r="BC161" i="53"/>
  <c r="BB161" i="53"/>
  <c r="BA161" i="53"/>
  <c r="AZ161" i="53"/>
  <c r="AY161" i="53"/>
  <c r="AX161" i="53"/>
  <c r="AW161" i="53"/>
  <c r="AV161" i="53"/>
  <c r="AU161" i="53"/>
  <c r="AT161" i="53"/>
  <c r="AS161" i="53"/>
  <c r="AR161" i="53"/>
  <c r="AQ161" i="53"/>
  <c r="AP161" i="53"/>
  <c r="AO161" i="53"/>
  <c r="AN161" i="53"/>
  <c r="AM161" i="53"/>
  <c r="AL161" i="53"/>
  <c r="AK161" i="53"/>
  <c r="AJ161" i="53"/>
  <c r="AI161" i="53"/>
  <c r="AH161" i="53"/>
  <c r="AG161" i="53"/>
  <c r="AF161" i="53"/>
  <c r="AE161" i="53"/>
  <c r="AD161" i="53"/>
  <c r="AC161" i="53"/>
  <c r="AB161" i="53"/>
  <c r="AA161" i="53"/>
  <c r="Z161" i="53"/>
  <c r="Y161" i="53"/>
  <c r="X161" i="53"/>
  <c r="W161" i="53"/>
  <c r="V161" i="53"/>
  <c r="U161" i="53"/>
  <c r="T161" i="53"/>
  <c r="S161" i="53"/>
  <c r="R161" i="53"/>
  <c r="Q161" i="53"/>
  <c r="P161" i="53"/>
  <c r="O161" i="53"/>
  <c r="N161" i="53"/>
  <c r="M161" i="53"/>
  <c r="L161" i="53"/>
  <c r="K161" i="53"/>
  <c r="J161" i="53"/>
  <c r="I161" i="53"/>
  <c r="H161" i="53"/>
  <c r="G161" i="53"/>
  <c r="F161" i="53"/>
  <c r="E161" i="53"/>
  <c r="D161" i="53"/>
  <c r="EY160" i="53"/>
  <c r="EX160" i="53"/>
  <c r="EW160" i="53"/>
  <c r="EV160" i="53"/>
  <c r="EU160" i="53"/>
  <c r="ET160" i="53"/>
  <c r="ES160" i="53"/>
  <c r="ER160" i="53"/>
  <c r="EQ160" i="53"/>
  <c r="EP160" i="53"/>
  <c r="EO160" i="53"/>
  <c r="EN160" i="53"/>
  <c r="EM160" i="53"/>
  <c r="EL160" i="53"/>
  <c r="EK160" i="53"/>
  <c r="EJ160" i="53"/>
  <c r="EI160" i="53"/>
  <c r="EH160" i="53"/>
  <c r="EG160" i="53"/>
  <c r="EF160" i="53"/>
  <c r="EE160" i="53"/>
  <c r="ED160" i="53"/>
  <c r="EC160" i="53"/>
  <c r="EB160" i="53"/>
  <c r="EA160" i="53"/>
  <c r="DZ160" i="53"/>
  <c r="DY160" i="53"/>
  <c r="DX160" i="53"/>
  <c r="DW160" i="53"/>
  <c r="DV160" i="53"/>
  <c r="DU160" i="53"/>
  <c r="DT160" i="53"/>
  <c r="DS160" i="53"/>
  <c r="DR160" i="53"/>
  <c r="DQ160" i="53"/>
  <c r="DP160" i="53"/>
  <c r="DO160" i="53"/>
  <c r="DN160" i="53"/>
  <c r="DM160" i="53"/>
  <c r="DL160" i="53"/>
  <c r="DK160" i="53"/>
  <c r="DJ160" i="53"/>
  <c r="DI160" i="53"/>
  <c r="DH160" i="53"/>
  <c r="DG160" i="53"/>
  <c r="DF160" i="53"/>
  <c r="DE160" i="53"/>
  <c r="DD160" i="53"/>
  <c r="DC160" i="53"/>
  <c r="DB160" i="53"/>
  <c r="DA160" i="53"/>
  <c r="CZ160" i="53"/>
  <c r="CY160" i="53"/>
  <c r="CX160" i="53"/>
  <c r="CW160" i="53"/>
  <c r="CV160" i="53"/>
  <c r="CU160" i="53"/>
  <c r="CT160" i="53"/>
  <c r="CS160" i="53"/>
  <c r="CR160" i="53"/>
  <c r="CQ160" i="53"/>
  <c r="CP160" i="53"/>
  <c r="CO160" i="53"/>
  <c r="CN160" i="53"/>
  <c r="CM160" i="53"/>
  <c r="CL160" i="53"/>
  <c r="CK160" i="53"/>
  <c r="CJ160" i="53"/>
  <c r="CI160" i="53"/>
  <c r="CH160" i="53"/>
  <c r="CG160" i="53"/>
  <c r="CF160" i="53"/>
  <c r="CE160" i="53"/>
  <c r="CD160" i="53"/>
  <c r="CC160" i="53"/>
  <c r="CB160" i="53"/>
  <c r="CA160" i="53"/>
  <c r="BZ160" i="53"/>
  <c r="BY160" i="53"/>
  <c r="BX160" i="53"/>
  <c r="BW160" i="53"/>
  <c r="BV160" i="53"/>
  <c r="BU160" i="53"/>
  <c r="BT160" i="53"/>
  <c r="BS160" i="53"/>
  <c r="BR160" i="53"/>
  <c r="BQ160" i="53"/>
  <c r="BP160" i="53"/>
  <c r="BO160" i="53"/>
  <c r="BN160" i="53"/>
  <c r="BM160" i="53"/>
  <c r="BL160" i="53"/>
  <c r="BK160" i="53"/>
  <c r="BJ160" i="53"/>
  <c r="BI160" i="53"/>
  <c r="BH160" i="53"/>
  <c r="BG160" i="53"/>
  <c r="BF160" i="53"/>
  <c r="BE160" i="53"/>
  <c r="BD160" i="53"/>
  <c r="BC160" i="53"/>
  <c r="BB160" i="53"/>
  <c r="BA160" i="53"/>
  <c r="AZ160" i="53"/>
  <c r="AY160" i="53"/>
  <c r="AX160" i="53"/>
  <c r="AW160" i="53"/>
  <c r="AV160" i="53"/>
  <c r="AU160" i="53"/>
  <c r="AT160" i="53"/>
  <c r="AS160" i="53"/>
  <c r="AR160" i="53"/>
  <c r="AQ160" i="53"/>
  <c r="AP160" i="53"/>
  <c r="AO160" i="53"/>
  <c r="AN160" i="53"/>
  <c r="AM160" i="53"/>
  <c r="AL160" i="53"/>
  <c r="AK160" i="53"/>
  <c r="AJ160" i="53"/>
  <c r="AI160" i="53"/>
  <c r="AH160" i="53"/>
  <c r="AG160" i="53"/>
  <c r="AF160" i="53"/>
  <c r="AE160" i="53"/>
  <c r="AD160" i="53"/>
  <c r="AC160" i="53"/>
  <c r="AB160" i="53"/>
  <c r="AA160" i="53"/>
  <c r="Z160" i="53"/>
  <c r="Y160" i="53"/>
  <c r="X160" i="53"/>
  <c r="W160" i="53"/>
  <c r="V160" i="53"/>
  <c r="U160" i="53"/>
  <c r="T160" i="53"/>
  <c r="S160" i="53"/>
  <c r="R160" i="53"/>
  <c r="Q160" i="53"/>
  <c r="P160" i="53"/>
  <c r="O160" i="53"/>
  <c r="N160" i="53"/>
  <c r="M160" i="53"/>
  <c r="L160" i="53"/>
  <c r="K160" i="53"/>
  <c r="J160" i="53"/>
  <c r="I160" i="53"/>
  <c r="H160" i="53"/>
  <c r="G160" i="53"/>
  <c r="F160" i="53"/>
  <c r="E160" i="53"/>
  <c r="D160" i="53"/>
  <c r="EY159" i="53"/>
  <c r="EX159" i="53"/>
  <c r="EW159" i="53"/>
  <c r="EV159" i="53"/>
  <c r="EU159" i="53"/>
  <c r="ET159" i="53"/>
  <c r="ES159" i="53"/>
  <c r="ER159" i="53"/>
  <c r="EQ159" i="53"/>
  <c r="EP159" i="53"/>
  <c r="EO159" i="53"/>
  <c r="EN159" i="53"/>
  <c r="EM159" i="53"/>
  <c r="EL159" i="53"/>
  <c r="EK159" i="53"/>
  <c r="EJ159" i="53"/>
  <c r="EI159" i="53"/>
  <c r="EH159" i="53"/>
  <c r="EG159" i="53"/>
  <c r="EF159" i="53"/>
  <c r="EE159" i="53"/>
  <c r="ED159" i="53"/>
  <c r="EC159" i="53"/>
  <c r="EB159" i="53"/>
  <c r="EA159" i="53"/>
  <c r="DZ159" i="53"/>
  <c r="DY159" i="53"/>
  <c r="DX159" i="53"/>
  <c r="DW159" i="53"/>
  <c r="DV159" i="53"/>
  <c r="DU159" i="53"/>
  <c r="DT159" i="53"/>
  <c r="DS159" i="53"/>
  <c r="DR159" i="53"/>
  <c r="DQ159" i="53"/>
  <c r="DP159" i="53"/>
  <c r="DO159" i="53"/>
  <c r="DN159" i="53"/>
  <c r="DM159" i="53"/>
  <c r="DL159" i="53"/>
  <c r="DK159" i="53"/>
  <c r="DJ159" i="53"/>
  <c r="DI159" i="53"/>
  <c r="DH159" i="53"/>
  <c r="DG159" i="53"/>
  <c r="DF159" i="53"/>
  <c r="DE159" i="53"/>
  <c r="DD159" i="53"/>
  <c r="DC159" i="53"/>
  <c r="DB159" i="53"/>
  <c r="DA159" i="53"/>
  <c r="CZ159" i="53"/>
  <c r="CY159" i="53"/>
  <c r="CX159" i="53"/>
  <c r="CW159" i="53"/>
  <c r="CV159" i="53"/>
  <c r="CU159" i="53"/>
  <c r="CT159" i="53"/>
  <c r="CS159" i="53"/>
  <c r="CR159" i="53"/>
  <c r="CQ159" i="53"/>
  <c r="CP159" i="53"/>
  <c r="CO159" i="53"/>
  <c r="CN159" i="53"/>
  <c r="CM159" i="53"/>
  <c r="CL159" i="53"/>
  <c r="CK159" i="53"/>
  <c r="CJ159" i="53"/>
  <c r="CI159" i="53"/>
  <c r="CH159" i="53"/>
  <c r="CG159" i="53"/>
  <c r="CF159" i="53"/>
  <c r="CE159" i="53"/>
  <c r="CD159" i="53"/>
  <c r="CC159" i="53"/>
  <c r="CB159" i="53"/>
  <c r="CA159" i="53"/>
  <c r="BZ159" i="53"/>
  <c r="BY159" i="53"/>
  <c r="BX159" i="53"/>
  <c r="BW159" i="53"/>
  <c r="BV159" i="53"/>
  <c r="BU159" i="53"/>
  <c r="BT159" i="53"/>
  <c r="BS159" i="53"/>
  <c r="BR159" i="53"/>
  <c r="BQ159" i="53"/>
  <c r="BP159" i="53"/>
  <c r="BO159" i="53"/>
  <c r="BN159" i="53"/>
  <c r="BM159" i="53"/>
  <c r="BL159" i="53"/>
  <c r="BK159" i="53"/>
  <c r="BJ159" i="53"/>
  <c r="BI159" i="53"/>
  <c r="BH159" i="53"/>
  <c r="BG159" i="53"/>
  <c r="BF159" i="53"/>
  <c r="BE159" i="53"/>
  <c r="BD159" i="53"/>
  <c r="BC159" i="53"/>
  <c r="BB159" i="53"/>
  <c r="BA159" i="53"/>
  <c r="AZ159" i="53"/>
  <c r="AY159" i="53"/>
  <c r="AX159" i="53"/>
  <c r="AW159" i="53"/>
  <c r="AV159" i="53"/>
  <c r="AU159" i="53"/>
  <c r="AT159" i="53"/>
  <c r="AS159" i="53"/>
  <c r="AR159" i="53"/>
  <c r="AQ159" i="53"/>
  <c r="AP159" i="53"/>
  <c r="AO159" i="53"/>
  <c r="AN159" i="53"/>
  <c r="AM159" i="53"/>
  <c r="AL159" i="53"/>
  <c r="AK159" i="53"/>
  <c r="AJ159" i="53"/>
  <c r="AI159" i="53"/>
  <c r="AH159" i="53"/>
  <c r="AG159" i="53"/>
  <c r="AF159" i="53"/>
  <c r="AE159" i="53"/>
  <c r="AD159" i="53"/>
  <c r="AC159" i="53"/>
  <c r="AB159" i="53"/>
  <c r="AA159" i="53"/>
  <c r="Z159" i="53"/>
  <c r="Y159" i="53"/>
  <c r="X159" i="53"/>
  <c r="W159" i="53"/>
  <c r="V159" i="53"/>
  <c r="U159" i="53"/>
  <c r="T159" i="53"/>
  <c r="S159" i="53"/>
  <c r="R159" i="53"/>
  <c r="Q159" i="53"/>
  <c r="P159" i="53"/>
  <c r="O159" i="53"/>
  <c r="N159" i="53"/>
  <c r="M159" i="53"/>
  <c r="L159" i="53"/>
  <c r="K159" i="53"/>
  <c r="J159" i="53"/>
  <c r="I159" i="53"/>
  <c r="H159" i="53"/>
  <c r="G159" i="53"/>
  <c r="F159" i="53"/>
  <c r="E159" i="53"/>
  <c r="D159" i="53"/>
  <c r="EY158" i="53"/>
  <c r="EX158" i="53"/>
  <c r="EW158" i="53"/>
  <c r="EV158" i="53"/>
  <c r="EU158" i="53"/>
  <c r="ET158" i="53"/>
  <c r="ES158" i="53"/>
  <c r="ER158" i="53"/>
  <c r="EQ158" i="53"/>
  <c r="EP158" i="53"/>
  <c r="EO158" i="53"/>
  <c r="EN158" i="53"/>
  <c r="EM158" i="53"/>
  <c r="EL158" i="53"/>
  <c r="EK158" i="53"/>
  <c r="EJ158" i="53"/>
  <c r="EI158" i="53"/>
  <c r="EH158" i="53"/>
  <c r="EG158" i="53"/>
  <c r="EF158" i="53"/>
  <c r="EE158" i="53"/>
  <c r="ED158" i="53"/>
  <c r="EC158" i="53"/>
  <c r="EB158" i="53"/>
  <c r="EA158" i="53"/>
  <c r="DZ158" i="53"/>
  <c r="DY158" i="53"/>
  <c r="DX158" i="53"/>
  <c r="DW158" i="53"/>
  <c r="DV158" i="53"/>
  <c r="DU158" i="53"/>
  <c r="DT158" i="53"/>
  <c r="DS158" i="53"/>
  <c r="DR158" i="53"/>
  <c r="DQ158" i="53"/>
  <c r="DP158" i="53"/>
  <c r="DO158" i="53"/>
  <c r="DN158" i="53"/>
  <c r="DM158" i="53"/>
  <c r="DL158" i="53"/>
  <c r="DK158" i="53"/>
  <c r="DJ158" i="53"/>
  <c r="DI158" i="53"/>
  <c r="DH158" i="53"/>
  <c r="DG158" i="53"/>
  <c r="DF158" i="53"/>
  <c r="DE158" i="53"/>
  <c r="DD158" i="53"/>
  <c r="DC158" i="53"/>
  <c r="DB158" i="53"/>
  <c r="DA158" i="53"/>
  <c r="CZ158" i="53"/>
  <c r="CY158" i="53"/>
  <c r="CX158" i="53"/>
  <c r="CW158" i="53"/>
  <c r="CV158" i="53"/>
  <c r="CU158" i="53"/>
  <c r="CT158" i="53"/>
  <c r="CS158" i="53"/>
  <c r="CR158" i="53"/>
  <c r="CQ158" i="53"/>
  <c r="CP158" i="53"/>
  <c r="CO158" i="53"/>
  <c r="CN158" i="53"/>
  <c r="CM158" i="53"/>
  <c r="CL158" i="53"/>
  <c r="CK158" i="53"/>
  <c r="CJ158" i="53"/>
  <c r="CI158" i="53"/>
  <c r="CH158" i="53"/>
  <c r="CG158" i="53"/>
  <c r="CF158" i="53"/>
  <c r="CE158" i="53"/>
  <c r="CD158" i="53"/>
  <c r="CC158" i="53"/>
  <c r="CB158" i="53"/>
  <c r="CA158" i="53"/>
  <c r="BZ158" i="53"/>
  <c r="BY158" i="53"/>
  <c r="BX158" i="53"/>
  <c r="BW158" i="53"/>
  <c r="BV158" i="53"/>
  <c r="BU158" i="53"/>
  <c r="BT158" i="53"/>
  <c r="BS158" i="53"/>
  <c r="BR158" i="53"/>
  <c r="BQ158" i="53"/>
  <c r="BP158" i="53"/>
  <c r="BO158" i="53"/>
  <c r="BN158" i="53"/>
  <c r="BM158" i="53"/>
  <c r="BL158" i="53"/>
  <c r="BK158" i="53"/>
  <c r="BJ158" i="53"/>
  <c r="BI158" i="53"/>
  <c r="BH158" i="53"/>
  <c r="BG158" i="53"/>
  <c r="BF158" i="53"/>
  <c r="BE158" i="53"/>
  <c r="BD158" i="53"/>
  <c r="BC158" i="53"/>
  <c r="BB158" i="53"/>
  <c r="BA158" i="53"/>
  <c r="AZ158" i="53"/>
  <c r="AY158" i="53"/>
  <c r="AX158" i="53"/>
  <c r="AW158" i="53"/>
  <c r="AV158" i="53"/>
  <c r="AU158" i="53"/>
  <c r="AT158" i="53"/>
  <c r="AS158" i="53"/>
  <c r="AR158" i="53"/>
  <c r="AQ158" i="53"/>
  <c r="AP158" i="53"/>
  <c r="AO158" i="53"/>
  <c r="AN158" i="53"/>
  <c r="AM158" i="53"/>
  <c r="AL158" i="53"/>
  <c r="AK158" i="53"/>
  <c r="AJ158" i="53"/>
  <c r="AI158" i="53"/>
  <c r="AH158" i="53"/>
  <c r="AG158" i="53"/>
  <c r="AF158" i="53"/>
  <c r="AE158" i="53"/>
  <c r="AD158" i="53"/>
  <c r="AC158" i="53"/>
  <c r="AB158" i="53"/>
  <c r="AA158" i="53"/>
  <c r="Z158" i="53"/>
  <c r="Y158" i="53"/>
  <c r="X158" i="53"/>
  <c r="W158" i="53"/>
  <c r="V158" i="53"/>
  <c r="U158" i="53"/>
  <c r="T158" i="53"/>
  <c r="S158" i="53"/>
  <c r="R158" i="53"/>
  <c r="Q158" i="53"/>
  <c r="P158" i="53"/>
  <c r="O158" i="53"/>
  <c r="N158" i="53"/>
  <c r="M158" i="53"/>
  <c r="L158" i="53"/>
  <c r="K158" i="53"/>
  <c r="J158" i="53"/>
  <c r="I158" i="53"/>
  <c r="H158" i="53"/>
  <c r="G158" i="53"/>
  <c r="F158" i="53"/>
  <c r="E158" i="53"/>
  <c r="D158" i="53"/>
  <c r="EY157" i="53"/>
  <c r="EX157" i="53"/>
  <c r="EW157" i="53"/>
  <c r="EV157" i="53"/>
  <c r="EU157" i="53"/>
  <c r="ET157" i="53"/>
  <c r="ES157" i="53"/>
  <c r="ER157" i="53"/>
  <c r="EQ157" i="53"/>
  <c r="EP157" i="53"/>
  <c r="EO157" i="53"/>
  <c r="EN157" i="53"/>
  <c r="EM157" i="53"/>
  <c r="EL157" i="53"/>
  <c r="EK157" i="53"/>
  <c r="EJ157" i="53"/>
  <c r="EI157" i="53"/>
  <c r="EH157" i="53"/>
  <c r="EG157" i="53"/>
  <c r="EF157" i="53"/>
  <c r="EE157" i="53"/>
  <c r="ED157" i="53"/>
  <c r="EC157" i="53"/>
  <c r="EB157" i="53"/>
  <c r="EA157" i="53"/>
  <c r="DZ157" i="53"/>
  <c r="DY157" i="53"/>
  <c r="DX157" i="53"/>
  <c r="DW157" i="53"/>
  <c r="DV157" i="53"/>
  <c r="DU157" i="53"/>
  <c r="DT157" i="53"/>
  <c r="DS157" i="53"/>
  <c r="DR157" i="53"/>
  <c r="DQ157" i="53"/>
  <c r="DP157" i="53"/>
  <c r="DO157" i="53"/>
  <c r="DN157" i="53"/>
  <c r="DM157" i="53"/>
  <c r="DL157" i="53"/>
  <c r="DK157" i="53"/>
  <c r="DJ157" i="53"/>
  <c r="DI157" i="53"/>
  <c r="DH157" i="53"/>
  <c r="DG157" i="53"/>
  <c r="DF157" i="53"/>
  <c r="DE157" i="53"/>
  <c r="DD157" i="53"/>
  <c r="DC157" i="53"/>
  <c r="DB157" i="53"/>
  <c r="DA157" i="53"/>
  <c r="CZ157" i="53"/>
  <c r="CY157" i="53"/>
  <c r="CX157" i="53"/>
  <c r="CW157" i="53"/>
  <c r="CV157" i="53"/>
  <c r="CU157" i="53"/>
  <c r="CT157" i="53"/>
  <c r="CS157" i="53"/>
  <c r="CR157" i="53"/>
  <c r="CQ157" i="53"/>
  <c r="CP157" i="53"/>
  <c r="CO157" i="53"/>
  <c r="CN157" i="53"/>
  <c r="CM157" i="53"/>
  <c r="CL157" i="53"/>
  <c r="CK157" i="53"/>
  <c r="CJ157" i="53"/>
  <c r="CI157" i="53"/>
  <c r="CH157" i="53"/>
  <c r="CG157" i="53"/>
  <c r="CF157" i="53"/>
  <c r="CE157" i="53"/>
  <c r="CD157" i="53"/>
  <c r="CC157" i="53"/>
  <c r="CB157" i="53"/>
  <c r="CA157" i="53"/>
  <c r="BZ157" i="53"/>
  <c r="BY157" i="53"/>
  <c r="BX157" i="53"/>
  <c r="BW157" i="53"/>
  <c r="BV157" i="53"/>
  <c r="BU157" i="53"/>
  <c r="BT157" i="53"/>
  <c r="BS157" i="53"/>
  <c r="BR157" i="53"/>
  <c r="BQ157" i="53"/>
  <c r="BP157" i="53"/>
  <c r="BO157" i="53"/>
  <c r="BN157" i="53"/>
  <c r="BM157" i="53"/>
  <c r="BL157" i="53"/>
  <c r="BK157" i="53"/>
  <c r="BJ157" i="53"/>
  <c r="BI157" i="53"/>
  <c r="BH157" i="53"/>
  <c r="BG157" i="53"/>
  <c r="BF157" i="53"/>
  <c r="BE157" i="53"/>
  <c r="BD157" i="53"/>
  <c r="BC157" i="53"/>
  <c r="BB157" i="53"/>
  <c r="BA157" i="53"/>
  <c r="AZ157" i="53"/>
  <c r="AY157" i="53"/>
  <c r="AX157" i="53"/>
  <c r="AW157" i="53"/>
  <c r="AV157" i="53"/>
  <c r="AU157" i="53"/>
  <c r="AT157" i="53"/>
  <c r="AS157" i="53"/>
  <c r="AR157" i="53"/>
  <c r="AQ157" i="53"/>
  <c r="AP157" i="53"/>
  <c r="AO157" i="53"/>
  <c r="AN157" i="53"/>
  <c r="AM157" i="53"/>
  <c r="AL157" i="53"/>
  <c r="AK157" i="53"/>
  <c r="AJ157" i="53"/>
  <c r="AI157" i="53"/>
  <c r="AH157" i="53"/>
  <c r="AG157" i="53"/>
  <c r="AF157" i="53"/>
  <c r="AE157" i="53"/>
  <c r="AD157" i="53"/>
  <c r="AC157" i="53"/>
  <c r="AB157" i="53"/>
  <c r="AA157" i="53"/>
  <c r="Z157" i="53"/>
  <c r="Y157" i="53"/>
  <c r="X157" i="53"/>
  <c r="W157" i="53"/>
  <c r="V157" i="53"/>
  <c r="U157" i="53"/>
  <c r="T157" i="53"/>
  <c r="S157" i="53"/>
  <c r="R157" i="53"/>
  <c r="Q157" i="53"/>
  <c r="P157" i="53"/>
  <c r="O157" i="53"/>
  <c r="N157" i="53"/>
  <c r="M157" i="53"/>
  <c r="L157" i="53"/>
  <c r="K157" i="53"/>
  <c r="J157" i="53"/>
  <c r="I157" i="53"/>
  <c r="H157" i="53"/>
  <c r="G157" i="53"/>
  <c r="F157" i="53"/>
  <c r="E157" i="53"/>
  <c r="D157" i="53"/>
  <c r="EY156" i="53"/>
  <c r="EX156" i="53"/>
  <c r="EW156" i="53"/>
  <c r="EV156" i="53"/>
  <c r="EU156" i="53"/>
  <c r="ET156" i="53"/>
  <c r="ES156" i="53"/>
  <c r="ER156" i="53"/>
  <c r="EQ156" i="53"/>
  <c r="EP156" i="53"/>
  <c r="EO156" i="53"/>
  <c r="EN156" i="53"/>
  <c r="EM156" i="53"/>
  <c r="EL156" i="53"/>
  <c r="EK156" i="53"/>
  <c r="EJ156" i="53"/>
  <c r="EI156" i="53"/>
  <c r="EH156" i="53"/>
  <c r="EG156" i="53"/>
  <c r="EF156" i="53"/>
  <c r="EE156" i="53"/>
  <c r="ED156" i="53"/>
  <c r="EC156" i="53"/>
  <c r="EB156" i="53"/>
  <c r="EA156" i="53"/>
  <c r="DZ156" i="53"/>
  <c r="DY156" i="53"/>
  <c r="DX156" i="53"/>
  <c r="DW156" i="53"/>
  <c r="DV156" i="53"/>
  <c r="DU156" i="53"/>
  <c r="DT156" i="53"/>
  <c r="DS156" i="53"/>
  <c r="DR156" i="53"/>
  <c r="DQ156" i="53"/>
  <c r="DP156" i="53"/>
  <c r="DO156" i="53"/>
  <c r="DN156" i="53"/>
  <c r="DM156" i="53"/>
  <c r="DL156" i="53"/>
  <c r="DK156" i="53"/>
  <c r="DJ156" i="53"/>
  <c r="DI156" i="53"/>
  <c r="DH156" i="53"/>
  <c r="DG156" i="53"/>
  <c r="DF156" i="53"/>
  <c r="DE156" i="53"/>
  <c r="DD156" i="53"/>
  <c r="DC156" i="53"/>
  <c r="DB156" i="53"/>
  <c r="DA156" i="53"/>
  <c r="CZ156" i="53"/>
  <c r="CY156" i="53"/>
  <c r="CX156" i="53"/>
  <c r="CW156" i="53"/>
  <c r="CV156" i="53"/>
  <c r="CU156" i="53"/>
  <c r="CT156" i="53"/>
  <c r="CS156" i="53"/>
  <c r="CR156" i="53"/>
  <c r="CQ156" i="53"/>
  <c r="CP156" i="53"/>
  <c r="CO156" i="53"/>
  <c r="CN156" i="53"/>
  <c r="CM156" i="53"/>
  <c r="CL156" i="53"/>
  <c r="CK156" i="53"/>
  <c r="CJ156" i="53"/>
  <c r="CI156" i="53"/>
  <c r="CH156" i="53"/>
  <c r="CG156" i="53"/>
  <c r="CF156" i="53"/>
  <c r="CE156" i="53"/>
  <c r="CD156" i="53"/>
  <c r="CC156" i="53"/>
  <c r="CB156" i="53"/>
  <c r="CA156" i="53"/>
  <c r="BZ156" i="53"/>
  <c r="BY156" i="53"/>
  <c r="BX156" i="53"/>
  <c r="BW156" i="53"/>
  <c r="BV156" i="53"/>
  <c r="BU156" i="53"/>
  <c r="BT156" i="53"/>
  <c r="BS156" i="53"/>
  <c r="BR156" i="53"/>
  <c r="BQ156" i="53"/>
  <c r="BP156" i="53"/>
  <c r="BO156" i="53"/>
  <c r="BN156" i="53"/>
  <c r="BM156" i="53"/>
  <c r="BL156" i="53"/>
  <c r="BK156" i="53"/>
  <c r="BJ156" i="53"/>
  <c r="BI156" i="53"/>
  <c r="BH156" i="53"/>
  <c r="BG156" i="53"/>
  <c r="BF156" i="53"/>
  <c r="BE156" i="53"/>
  <c r="BD156" i="53"/>
  <c r="BC156" i="53"/>
  <c r="BB156" i="53"/>
  <c r="BA156" i="53"/>
  <c r="AZ156" i="53"/>
  <c r="AY156" i="53"/>
  <c r="AX156" i="53"/>
  <c r="AW156" i="53"/>
  <c r="AV156" i="53"/>
  <c r="AU156" i="53"/>
  <c r="AT156" i="53"/>
  <c r="AS156" i="53"/>
  <c r="AR156" i="53"/>
  <c r="AQ156" i="53"/>
  <c r="AP156" i="53"/>
  <c r="AO156" i="53"/>
  <c r="AN156" i="53"/>
  <c r="AM156" i="53"/>
  <c r="AL156" i="53"/>
  <c r="AK156" i="53"/>
  <c r="AJ156" i="53"/>
  <c r="AI156" i="53"/>
  <c r="AH156" i="53"/>
  <c r="AG156" i="53"/>
  <c r="AF156" i="53"/>
  <c r="AE156" i="53"/>
  <c r="AD156" i="53"/>
  <c r="AC156" i="53"/>
  <c r="AB156" i="53"/>
  <c r="AA156" i="53"/>
  <c r="Z156" i="53"/>
  <c r="Y156" i="53"/>
  <c r="X156" i="53"/>
  <c r="W156" i="53"/>
  <c r="V156" i="53"/>
  <c r="U156" i="53"/>
  <c r="T156" i="53"/>
  <c r="S156" i="53"/>
  <c r="R156" i="53"/>
  <c r="Q156" i="53"/>
  <c r="P156" i="53"/>
  <c r="O156" i="53"/>
  <c r="N156" i="53"/>
  <c r="M156" i="53"/>
  <c r="L156" i="53"/>
  <c r="K156" i="53"/>
  <c r="J156" i="53"/>
  <c r="I156" i="53"/>
  <c r="H156" i="53"/>
  <c r="G156" i="53"/>
  <c r="F156" i="53"/>
  <c r="E156" i="53"/>
  <c r="D156" i="53"/>
  <c r="EY155" i="53"/>
  <c r="EX155" i="53"/>
  <c r="EW155" i="53"/>
  <c r="EV155" i="53"/>
  <c r="EU155" i="53"/>
  <c r="ET155" i="53"/>
  <c r="ES155" i="53"/>
  <c r="ER155" i="53"/>
  <c r="EQ155" i="53"/>
  <c r="EP155" i="53"/>
  <c r="EO155" i="53"/>
  <c r="EN155" i="53"/>
  <c r="EM155" i="53"/>
  <c r="EL155" i="53"/>
  <c r="EK155" i="53"/>
  <c r="EJ155" i="53"/>
  <c r="EI155" i="53"/>
  <c r="EH155" i="53"/>
  <c r="EG155" i="53"/>
  <c r="EF155" i="53"/>
  <c r="EE155" i="53"/>
  <c r="ED155" i="53"/>
  <c r="EC155" i="53"/>
  <c r="EB155" i="53"/>
  <c r="EA155" i="53"/>
  <c r="DZ155" i="53"/>
  <c r="DY155" i="53"/>
  <c r="DX155" i="53"/>
  <c r="DW155" i="53"/>
  <c r="DV155" i="53"/>
  <c r="DU155" i="53"/>
  <c r="DT155" i="53"/>
  <c r="DS155" i="53"/>
  <c r="DR155" i="53"/>
  <c r="DQ155" i="53"/>
  <c r="DP155" i="53"/>
  <c r="DO155" i="53"/>
  <c r="DN155" i="53"/>
  <c r="DM155" i="53"/>
  <c r="DL155" i="53"/>
  <c r="DK155" i="53"/>
  <c r="DJ155" i="53"/>
  <c r="DI155" i="53"/>
  <c r="DH155" i="53"/>
  <c r="DG155" i="53"/>
  <c r="DF155" i="53"/>
  <c r="DE155" i="53"/>
  <c r="DD155" i="53"/>
  <c r="DC155" i="53"/>
  <c r="DB155" i="53"/>
  <c r="DA155" i="53"/>
  <c r="CZ155" i="53"/>
  <c r="CY155" i="53"/>
  <c r="CX155" i="53"/>
  <c r="CW155" i="53"/>
  <c r="CV155" i="53"/>
  <c r="CU155" i="53"/>
  <c r="CT155" i="53"/>
  <c r="CS155" i="53"/>
  <c r="CR155" i="53"/>
  <c r="CQ155" i="53"/>
  <c r="CP155" i="53"/>
  <c r="CO155" i="53"/>
  <c r="CN155" i="53"/>
  <c r="CM155" i="53"/>
  <c r="CL155" i="53"/>
  <c r="CK155" i="53"/>
  <c r="CJ155" i="53"/>
  <c r="CI155" i="53"/>
  <c r="CH155" i="53"/>
  <c r="CG155" i="53"/>
  <c r="CF155" i="53"/>
  <c r="CE155" i="53"/>
  <c r="CD155" i="53"/>
  <c r="CC155" i="53"/>
  <c r="CB155" i="53"/>
  <c r="CA155" i="53"/>
  <c r="BZ155" i="53"/>
  <c r="BY155" i="53"/>
  <c r="BX155" i="53"/>
  <c r="BW155" i="53"/>
  <c r="BV155" i="53"/>
  <c r="BU155" i="53"/>
  <c r="BT155" i="53"/>
  <c r="BS155" i="53"/>
  <c r="BR155" i="53"/>
  <c r="BQ155" i="53"/>
  <c r="BP155" i="53"/>
  <c r="BO155" i="53"/>
  <c r="BN155" i="53"/>
  <c r="BM155" i="53"/>
  <c r="BL155" i="53"/>
  <c r="BK155" i="53"/>
  <c r="BJ155" i="53"/>
  <c r="BI155" i="53"/>
  <c r="BH155" i="53"/>
  <c r="BG155" i="53"/>
  <c r="BF155" i="53"/>
  <c r="BE155" i="53"/>
  <c r="BD155" i="53"/>
  <c r="BC155" i="53"/>
  <c r="BB155" i="53"/>
  <c r="BA155" i="53"/>
  <c r="AZ155" i="53"/>
  <c r="AY155" i="53"/>
  <c r="AX155" i="53"/>
  <c r="AW155" i="53"/>
  <c r="AV155" i="53"/>
  <c r="AU155" i="53"/>
  <c r="AT155" i="53"/>
  <c r="AS155" i="53"/>
  <c r="AR155" i="53"/>
  <c r="AQ155" i="53"/>
  <c r="AP155" i="53"/>
  <c r="AO155" i="53"/>
  <c r="AN155" i="53"/>
  <c r="AM155" i="53"/>
  <c r="AL155" i="53"/>
  <c r="AK155" i="53"/>
  <c r="AJ155" i="53"/>
  <c r="AI155" i="53"/>
  <c r="AH155" i="53"/>
  <c r="AG155" i="53"/>
  <c r="AF155" i="53"/>
  <c r="AE155" i="53"/>
  <c r="AD155" i="53"/>
  <c r="AC155" i="53"/>
  <c r="AB155" i="53"/>
  <c r="AA155" i="53"/>
  <c r="Z155" i="53"/>
  <c r="Y155" i="53"/>
  <c r="X155" i="53"/>
  <c r="W155" i="53"/>
  <c r="V155" i="53"/>
  <c r="U155" i="53"/>
  <c r="T155" i="53"/>
  <c r="S155" i="53"/>
  <c r="R155" i="53"/>
  <c r="Q155" i="53"/>
  <c r="P155" i="53"/>
  <c r="O155" i="53"/>
  <c r="N155" i="53"/>
  <c r="M155" i="53"/>
  <c r="L155" i="53"/>
  <c r="K155" i="53"/>
  <c r="J155" i="53"/>
  <c r="I155" i="53"/>
  <c r="H155" i="53"/>
  <c r="G155" i="53"/>
  <c r="F155" i="53"/>
  <c r="E155" i="53"/>
  <c r="D155" i="53"/>
  <c r="EY154" i="53"/>
  <c r="EX154" i="53"/>
  <c r="EW154" i="53"/>
  <c r="EV154" i="53"/>
  <c r="EU154" i="53"/>
  <c r="ET154" i="53"/>
  <c r="ES154" i="53"/>
  <c r="ER154" i="53"/>
  <c r="EQ154" i="53"/>
  <c r="EP154" i="53"/>
  <c r="EO154" i="53"/>
  <c r="EN154" i="53"/>
  <c r="EM154" i="53"/>
  <c r="EL154" i="53"/>
  <c r="EK154" i="53"/>
  <c r="EJ154" i="53"/>
  <c r="EI154" i="53"/>
  <c r="EH154" i="53"/>
  <c r="EG154" i="53"/>
  <c r="EF154" i="53"/>
  <c r="EE154" i="53"/>
  <c r="ED154" i="53"/>
  <c r="EC154" i="53"/>
  <c r="EB154" i="53"/>
  <c r="EA154" i="53"/>
  <c r="DZ154" i="53"/>
  <c r="DY154" i="53"/>
  <c r="DX154" i="53"/>
  <c r="DW154" i="53"/>
  <c r="DV154" i="53"/>
  <c r="DU154" i="53"/>
  <c r="DT154" i="53"/>
  <c r="DS154" i="53"/>
  <c r="DR154" i="53"/>
  <c r="DQ154" i="53"/>
  <c r="DP154" i="53"/>
  <c r="DO154" i="53"/>
  <c r="DN154" i="53"/>
  <c r="DM154" i="53"/>
  <c r="DL154" i="53"/>
  <c r="DK154" i="53"/>
  <c r="DJ154" i="53"/>
  <c r="DI154" i="53"/>
  <c r="DH154" i="53"/>
  <c r="DG154" i="53"/>
  <c r="DF154" i="53"/>
  <c r="DE154" i="53"/>
  <c r="DD154" i="53"/>
  <c r="DC154" i="53"/>
  <c r="DB154" i="53"/>
  <c r="DA154" i="53"/>
  <c r="CZ154" i="53"/>
  <c r="CY154" i="53"/>
  <c r="CX154" i="53"/>
  <c r="CW154" i="53"/>
  <c r="CV154" i="53"/>
  <c r="CU154" i="53"/>
  <c r="CT154" i="53"/>
  <c r="CS154" i="53"/>
  <c r="CR154" i="53"/>
  <c r="CQ154" i="53"/>
  <c r="CP154" i="53"/>
  <c r="CO154" i="53"/>
  <c r="CN154" i="53"/>
  <c r="CM154" i="53"/>
  <c r="CL154" i="53"/>
  <c r="CK154" i="53"/>
  <c r="CJ154" i="53"/>
  <c r="CI154" i="53"/>
  <c r="CH154" i="53"/>
  <c r="CG154" i="53"/>
  <c r="CF154" i="53"/>
  <c r="CE154" i="53"/>
  <c r="CD154" i="53"/>
  <c r="CC154" i="53"/>
  <c r="CB154" i="53"/>
  <c r="CA154" i="53"/>
  <c r="BZ154" i="53"/>
  <c r="BY154" i="53"/>
  <c r="BX154" i="53"/>
  <c r="BW154" i="53"/>
  <c r="BV154" i="53"/>
  <c r="BU154" i="53"/>
  <c r="BT154" i="53"/>
  <c r="BS154" i="53"/>
  <c r="BR154" i="53"/>
  <c r="BQ154" i="53"/>
  <c r="BP154" i="53"/>
  <c r="BO154" i="53"/>
  <c r="BN154" i="53"/>
  <c r="BM154" i="53"/>
  <c r="BL154" i="53"/>
  <c r="BK154" i="53"/>
  <c r="BJ154" i="53"/>
  <c r="BI154" i="53"/>
  <c r="BH154" i="53"/>
  <c r="BG154" i="53"/>
  <c r="BF154" i="53"/>
  <c r="BE154" i="53"/>
  <c r="BD154" i="53"/>
  <c r="BC154" i="53"/>
  <c r="BB154" i="53"/>
  <c r="BA154" i="53"/>
  <c r="AZ154" i="53"/>
  <c r="AY154" i="53"/>
  <c r="AX154" i="53"/>
  <c r="AW154" i="53"/>
  <c r="AV154" i="53"/>
  <c r="AU154" i="53"/>
  <c r="AT154" i="53"/>
  <c r="AS154" i="53"/>
  <c r="AR154" i="53"/>
  <c r="AQ154" i="53"/>
  <c r="AP154" i="53"/>
  <c r="AO154" i="53"/>
  <c r="AN154" i="53"/>
  <c r="AM154" i="53"/>
  <c r="AL154" i="53"/>
  <c r="AK154" i="53"/>
  <c r="AJ154" i="53"/>
  <c r="AI154" i="53"/>
  <c r="AH154" i="53"/>
  <c r="AG154" i="53"/>
  <c r="AF154" i="53"/>
  <c r="AE154" i="53"/>
  <c r="AD154" i="53"/>
  <c r="AC154" i="53"/>
  <c r="AB154" i="53"/>
  <c r="AA154" i="53"/>
  <c r="Z154" i="53"/>
  <c r="Y154" i="53"/>
  <c r="X154" i="53"/>
  <c r="W154" i="53"/>
  <c r="V154" i="53"/>
  <c r="U154" i="53"/>
  <c r="T154" i="53"/>
  <c r="S154" i="53"/>
  <c r="R154" i="53"/>
  <c r="Q154" i="53"/>
  <c r="P154" i="53"/>
  <c r="O154" i="53"/>
  <c r="N154" i="53"/>
  <c r="M154" i="53"/>
  <c r="L154" i="53"/>
  <c r="K154" i="53"/>
  <c r="J154" i="53"/>
  <c r="I154" i="53"/>
  <c r="H154" i="53"/>
  <c r="G154" i="53"/>
  <c r="F154" i="53"/>
  <c r="E154" i="53"/>
  <c r="D154" i="53"/>
  <c r="FP153" i="53"/>
  <c r="FO153" i="53"/>
  <c r="FN153" i="53"/>
  <c r="FM153" i="53"/>
  <c r="FL153" i="53"/>
  <c r="FK153" i="53"/>
  <c r="FJ153" i="53"/>
  <c r="FI153" i="53"/>
  <c r="FH153" i="53"/>
  <c r="FG153" i="53"/>
  <c r="FF153" i="53"/>
  <c r="FE153" i="53"/>
  <c r="FD153" i="53"/>
  <c r="FC153" i="53"/>
  <c r="FB153" i="53"/>
  <c r="FA153" i="53"/>
  <c r="EZ153" i="53"/>
  <c r="EY153" i="53"/>
  <c r="EX153" i="53"/>
  <c r="EW153" i="53"/>
  <c r="EV153" i="53"/>
  <c r="EU153" i="53"/>
  <c r="ET153" i="53"/>
  <c r="ES153" i="53"/>
  <c r="ER153" i="53"/>
  <c r="EQ153" i="53"/>
  <c r="EP153" i="53"/>
  <c r="EO153" i="53"/>
  <c r="EN153" i="53"/>
  <c r="EM153" i="53"/>
  <c r="EL153" i="53"/>
  <c r="EK153" i="53"/>
  <c r="EJ153" i="53"/>
  <c r="EI153" i="53"/>
  <c r="EH153" i="53"/>
  <c r="EG153" i="53"/>
  <c r="EF153" i="53"/>
  <c r="EE153" i="53"/>
  <c r="ED153" i="53"/>
  <c r="EC153" i="53"/>
  <c r="EB153" i="53"/>
  <c r="EA153" i="53"/>
  <c r="DZ153" i="53"/>
  <c r="DY153" i="53"/>
  <c r="DX153" i="53"/>
  <c r="DW153" i="53"/>
  <c r="DV153" i="53"/>
  <c r="DU153" i="53"/>
  <c r="DT153" i="53"/>
  <c r="DS153" i="53"/>
  <c r="DR153" i="53"/>
  <c r="DQ153" i="53"/>
  <c r="DP153" i="53"/>
  <c r="DO153" i="53"/>
  <c r="DN153" i="53"/>
  <c r="DM153" i="53"/>
  <c r="DL153" i="53"/>
  <c r="DK153" i="53"/>
  <c r="DJ153" i="53"/>
  <c r="DI153" i="53"/>
  <c r="DH153" i="53"/>
  <c r="DG153" i="53"/>
  <c r="DF153" i="53"/>
  <c r="DE153" i="53"/>
  <c r="DD153" i="53"/>
  <c r="DC153" i="53"/>
  <c r="DB153" i="53"/>
  <c r="DA153" i="53"/>
  <c r="CZ153" i="53"/>
  <c r="CY153" i="53"/>
  <c r="CX153" i="53"/>
  <c r="CW153" i="53"/>
  <c r="CV153" i="53"/>
  <c r="CU153" i="53"/>
  <c r="CT153" i="53"/>
  <c r="CS153" i="53"/>
  <c r="CR153" i="53"/>
  <c r="CQ153" i="53"/>
  <c r="CP153" i="53"/>
  <c r="CO153" i="53"/>
  <c r="CN153" i="53"/>
  <c r="CM153" i="53"/>
  <c r="CL153" i="53"/>
  <c r="CK153" i="53"/>
  <c r="CJ153" i="53"/>
  <c r="CI153" i="53"/>
  <c r="CH153" i="53"/>
  <c r="CG153" i="53"/>
  <c r="CF153" i="53"/>
  <c r="CE153" i="53"/>
  <c r="CD153" i="53"/>
  <c r="CC153" i="53"/>
  <c r="CB153" i="53"/>
  <c r="CA153" i="53"/>
  <c r="BZ153" i="53"/>
  <c r="BY153" i="53"/>
  <c r="BX153" i="53"/>
  <c r="BW153" i="53"/>
  <c r="BV153" i="53"/>
  <c r="BU153" i="53"/>
  <c r="BT153" i="53"/>
  <c r="BS153" i="53"/>
  <c r="BR153" i="53"/>
  <c r="BQ153" i="53"/>
  <c r="BP153" i="53"/>
  <c r="BO153" i="53"/>
  <c r="BN153" i="53"/>
  <c r="BM153" i="53"/>
  <c r="BL153" i="53"/>
  <c r="BK153" i="53"/>
  <c r="BJ153" i="53"/>
  <c r="BI153" i="53"/>
  <c r="BH153" i="53"/>
  <c r="BG153" i="53"/>
  <c r="BF153" i="53"/>
  <c r="BE153" i="53"/>
  <c r="BD153" i="53"/>
  <c r="BC153" i="53"/>
  <c r="BB153" i="53"/>
  <c r="BA153" i="53"/>
  <c r="AZ153" i="53"/>
  <c r="AY153" i="53"/>
  <c r="AX153" i="53"/>
  <c r="AW153" i="53"/>
  <c r="AV153" i="53"/>
  <c r="AU153" i="53"/>
  <c r="AT153" i="53"/>
  <c r="AS153" i="53"/>
  <c r="AR153" i="53"/>
  <c r="AQ153" i="53"/>
  <c r="AP153" i="53"/>
  <c r="AO153" i="53"/>
  <c r="AN153" i="53"/>
  <c r="AM153" i="53"/>
  <c r="AL153" i="53"/>
  <c r="AK153" i="53"/>
  <c r="AJ153" i="53"/>
  <c r="AI153" i="53"/>
  <c r="AH153" i="53"/>
  <c r="AG153" i="53"/>
  <c r="AF153" i="53"/>
  <c r="AE153" i="53"/>
  <c r="AD153" i="53"/>
  <c r="AC153" i="53"/>
  <c r="AB153" i="53"/>
  <c r="AA153" i="53"/>
  <c r="Z153" i="53"/>
  <c r="Y153" i="53"/>
  <c r="X153" i="53"/>
  <c r="W153" i="53"/>
  <c r="V153" i="53"/>
  <c r="U153" i="53"/>
  <c r="T153" i="53"/>
  <c r="S153" i="53"/>
  <c r="R153" i="53"/>
  <c r="Q153" i="53"/>
  <c r="P153" i="53"/>
  <c r="O153" i="53"/>
  <c r="N153" i="53"/>
  <c r="M153" i="53"/>
  <c r="L153" i="53"/>
  <c r="K153" i="53"/>
  <c r="J153" i="53"/>
  <c r="I153" i="53"/>
  <c r="H153" i="53"/>
  <c r="G153" i="53"/>
  <c r="F153" i="53"/>
  <c r="E153" i="53"/>
  <c r="D153" i="53"/>
  <c r="GD150" i="53"/>
  <c r="GC150" i="53"/>
  <c r="GB150" i="53"/>
  <c r="GA150" i="53"/>
  <c r="FZ150" i="53"/>
  <c r="FY150" i="53"/>
  <c r="FX150" i="53"/>
  <c r="FW150" i="53"/>
  <c r="FV150" i="53"/>
  <c r="FU150" i="53"/>
  <c r="FT150" i="53"/>
  <c r="FS150" i="53"/>
  <c r="FR150" i="53"/>
  <c r="FQ150" i="53"/>
  <c r="FP150" i="53"/>
  <c r="FO150" i="53"/>
  <c r="FN150" i="53"/>
  <c r="FM150" i="53"/>
  <c r="FL150" i="53"/>
  <c r="FK150" i="53"/>
  <c r="FJ150" i="53"/>
  <c r="FI150" i="53"/>
  <c r="FH150" i="53"/>
  <c r="FG150" i="53"/>
  <c r="FF150" i="53"/>
  <c r="FE150" i="53"/>
  <c r="FD150" i="53"/>
  <c r="FC150" i="53"/>
  <c r="FB150" i="53"/>
  <c r="FA150" i="53"/>
  <c r="EZ150" i="53"/>
  <c r="EY150" i="53"/>
  <c r="EX150" i="53"/>
  <c r="EW150" i="53"/>
  <c r="EV150" i="53"/>
  <c r="EU150" i="53"/>
  <c r="ET150" i="53"/>
  <c r="ES150" i="53"/>
  <c r="ER150" i="53"/>
  <c r="EQ150" i="53"/>
  <c r="EP150" i="53"/>
  <c r="EO150" i="53"/>
  <c r="EN150" i="53"/>
  <c r="EM150" i="53"/>
  <c r="EL150" i="53"/>
  <c r="EK150" i="53"/>
  <c r="EJ150" i="53"/>
  <c r="EI150" i="53"/>
  <c r="EH150" i="53"/>
  <c r="EG150" i="53"/>
  <c r="EF150" i="53"/>
  <c r="EE150" i="53"/>
  <c r="ED150" i="53"/>
  <c r="EC150" i="53"/>
  <c r="EB150" i="53"/>
  <c r="EA150" i="53"/>
  <c r="DZ150" i="53"/>
  <c r="DY150" i="53"/>
  <c r="DX150" i="53"/>
  <c r="DW150" i="53"/>
  <c r="DV150" i="53"/>
  <c r="DU150" i="53"/>
  <c r="DT150" i="53"/>
  <c r="DS150" i="53"/>
  <c r="DR150" i="53"/>
  <c r="DQ150" i="53"/>
  <c r="DP150" i="53"/>
  <c r="DO150" i="53"/>
  <c r="DN150" i="53"/>
  <c r="DM150" i="53"/>
  <c r="DL150" i="53"/>
  <c r="DK150" i="53"/>
  <c r="DJ150" i="53"/>
  <c r="DI150" i="53"/>
  <c r="DH150" i="53"/>
  <c r="DG150" i="53"/>
  <c r="DF150" i="53"/>
  <c r="DE150" i="53"/>
  <c r="DD150" i="53"/>
  <c r="DC150" i="53"/>
  <c r="DB150" i="53"/>
  <c r="DA150" i="53"/>
  <c r="CZ150" i="53"/>
  <c r="CY150" i="53"/>
  <c r="CX150" i="53"/>
  <c r="CW150" i="53"/>
  <c r="CV150" i="53"/>
  <c r="CU150" i="53"/>
  <c r="CT150" i="53"/>
  <c r="CS150" i="53"/>
  <c r="CR150" i="53"/>
  <c r="CQ150" i="53"/>
  <c r="CP150" i="53"/>
  <c r="CO150" i="53"/>
  <c r="CN150" i="53"/>
  <c r="CM150" i="53"/>
  <c r="CL150" i="53"/>
  <c r="CK150" i="53"/>
  <c r="CJ150" i="53"/>
  <c r="CI150" i="53"/>
  <c r="CH150" i="53"/>
  <c r="CG150" i="53"/>
  <c r="CF150" i="53"/>
  <c r="CE150" i="53"/>
  <c r="CD150" i="53"/>
  <c r="CC150" i="53"/>
  <c r="CB150" i="53"/>
  <c r="CA150" i="53"/>
  <c r="BZ150" i="53"/>
  <c r="BY150" i="53"/>
  <c r="BX150" i="53"/>
  <c r="BW150" i="53"/>
  <c r="BV150" i="53"/>
  <c r="BU150" i="53"/>
  <c r="BT150" i="53"/>
  <c r="BS150" i="53"/>
  <c r="BR150" i="53"/>
  <c r="BQ150" i="53"/>
  <c r="BP150" i="53"/>
  <c r="BO150" i="53"/>
  <c r="BN150" i="53"/>
  <c r="BM150" i="53"/>
  <c r="BL150" i="53"/>
  <c r="BK150" i="53"/>
  <c r="BJ150" i="53"/>
  <c r="BI150" i="53"/>
  <c r="BH150" i="53"/>
  <c r="BG150" i="53"/>
  <c r="BF150" i="53"/>
  <c r="BE150" i="53"/>
  <c r="BD150" i="53"/>
  <c r="BC150" i="53"/>
  <c r="BB150" i="53"/>
  <c r="BA150" i="53"/>
  <c r="AZ150" i="53"/>
  <c r="AY150" i="53"/>
  <c r="AX150" i="53"/>
  <c r="AW150" i="53"/>
  <c r="AV150" i="53"/>
  <c r="AU150" i="53"/>
  <c r="AT150" i="53"/>
  <c r="AS150" i="53"/>
  <c r="AR150" i="53"/>
  <c r="AQ150" i="53"/>
  <c r="AP150" i="53"/>
  <c r="AO150" i="53"/>
  <c r="AN150" i="53"/>
  <c r="AM150" i="53"/>
  <c r="AL150" i="53"/>
  <c r="AK150" i="53"/>
  <c r="AJ150" i="53"/>
  <c r="AI150" i="53"/>
  <c r="AH150" i="53"/>
  <c r="AG150" i="53"/>
  <c r="AF150" i="53"/>
  <c r="AE150" i="53"/>
  <c r="AD150" i="53"/>
  <c r="AC150" i="53"/>
  <c r="AB150" i="53"/>
  <c r="AA150" i="53"/>
  <c r="Z150" i="53"/>
  <c r="Y150" i="53"/>
  <c r="X150" i="53"/>
  <c r="W150" i="53"/>
  <c r="V150" i="53"/>
  <c r="U150" i="53"/>
  <c r="T150" i="53"/>
  <c r="S150" i="53"/>
  <c r="R150" i="53"/>
  <c r="Q150" i="53"/>
  <c r="P150" i="53"/>
  <c r="O150" i="53"/>
  <c r="N150" i="53"/>
  <c r="M150" i="53"/>
  <c r="L150" i="53"/>
  <c r="K150" i="53"/>
  <c r="J150" i="53"/>
  <c r="I150" i="53"/>
  <c r="H150" i="53"/>
  <c r="G150" i="53"/>
  <c r="F150" i="53"/>
  <c r="E150" i="53"/>
  <c r="D150" i="53"/>
  <c r="E104" i="53"/>
  <c r="F104" i="53"/>
  <c r="G104" i="53"/>
  <c r="H104" i="53"/>
  <c r="I104" i="53"/>
  <c r="J104" i="53"/>
  <c r="K104" i="53"/>
  <c r="L104" i="53"/>
  <c r="M104" i="53"/>
  <c r="N104" i="53"/>
  <c r="O104" i="53"/>
  <c r="P104" i="53"/>
  <c r="Q104" i="53"/>
  <c r="R104" i="53"/>
  <c r="S104" i="53"/>
  <c r="T104" i="53"/>
  <c r="U104" i="53"/>
  <c r="V104" i="53"/>
  <c r="W104" i="53"/>
  <c r="X104" i="53"/>
  <c r="Y104" i="53"/>
  <c r="Z104" i="53"/>
  <c r="AA104" i="53"/>
  <c r="AB104" i="53"/>
  <c r="AC104" i="53"/>
  <c r="AD104" i="53"/>
  <c r="AE104" i="53"/>
  <c r="AF104" i="53"/>
  <c r="AG104" i="53"/>
  <c r="AH104" i="53"/>
  <c r="AI104" i="53"/>
  <c r="AJ104" i="53"/>
  <c r="AK104" i="53"/>
  <c r="AL104" i="53"/>
  <c r="AM104" i="53"/>
  <c r="AN104" i="53"/>
  <c r="AO104" i="53"/>
  <c r="AP104" i="53"/>
  <c r="AQ104" i="53"/>
  <c r="AR104" i="53"/>
  <c r="AS104" i="53"/>
  <c r="AT104" i="53"/>
  <c r="AU104" i="53"/>
  <c r="AV104" i="53"/>
  <c r="AW104" i="53"/>
  <c r="AX104" i="53"/>
  <c r="AY104" i="53"/>
  <c r="AZ104" i="53"/>
  <c r="BA104" i="53"/>
  <c r="BB104" i="53"/>
  <c r="BC104" i="53"/>
  <c r="BD104" i="53"/>
  <c r="BE104" i="53"/>
  <c r="BF104" i="53"/>
  <c r="BG104" i="53"/>
  <c r="BH104" i="53"/>
  <c r="BI104" i="53"/>
  <c r="BJ104" i="53"/>
  <c r="BK104" i="53"/>
  <c r="BL104" i="53"/>
  <c r="BM104" i="53"/>
  <c r="BN104" i="53"/>
  <c r="BO104" i="53"/>
  <c r="BP104" i="53"/>
  <c r="BQ104" i="53"/>
  <c r="BR104" i="53"/>
  <c r="BS104" i="53"/>
  <c r="BT104" i="53"/>
  <c r="BU104" i="53"/>
  <c r="BV104" i="53"/>
  <c r="BW104" i="53"/>
  <c r="BX104" i="53"/>
  <c r="BY104" i="53"/>
  <c r="BZ104" i="53"/>
  <c r="CA104" i="53"/>
  <c r="CB104" i="53"/>
  <c r="CC104" i="53"/>
  <c r="CD104" i="53"/>
  <c r="CE104" i="53"/>
  <c r="CF104" i="53"/>
  <c r="CG104" i="53"/>
  <c r="CH104" i="53"/>
  <c r="CI104" i="53"/>
  <c r="CJ104" i="53"/>
  <c r="CK104" i="53"/>
  <c r="CL104" i="53"/>
  <c r="CM104" i="53"/>
  <c r="CN104" i="53"/>
  <c r="CO104" i="53"/>
  <c r="CP104" i="53"/>
  <c r="CQ104" i="53"/>
  <c r="CR104" i="53"/>
  <c r="CS104" i="53"/>
  <c r="CT104" i="53"/>
  <c r="CU104" i="53"/>
  <c r="CV104" i="53"/>
  <c r="CW104" i="53"/>
  <c r="CX104" i="53"/>
  <c r="CY104" i="53"/>
  <c r="CZ104" i="53"/>
  <c r="DA104" i="53"/>
  <c r="DB104" i="53"/>
  <c r="DC104" i="53"/>
  <c r="DD104" i="53"/>
  <c r="DE104" i="53"/>
  <c r="DF104" i="53"/>
  <c r="DG104" i="53"/>
  <c r="DH104" i="53"/>
  <c r="DI104" i="53"/>
  <c r="DJ104" i="53"/>
  <c r="DK104" i="53"/>
  <c r="DL104" i="53"/>
  <c r="DM104" i="53"/>
  <c r="DN104" i="53"/>
  <c r="DO104" i="53"/>
  <c r="DP104" i="53"/>
  <c r="DQ104" i="53"/>
  <c r="DR104" i="53"/>
  <c r="DS104" i="53"/>
  <c r="DT104" i="53"/>
  <c r="DU104" i="53"/>
  <c r="DV104" i="53"/>
  <c r="DW104" i="53"/>
  <c r="DX104" i="53"/>
  <c r="DY104" i="53"/>
  <c r="DZ104" i="53"/>
  <c r="EA104" i="53"/>
  <c r="EB104" i="53"/>
  <c r="EC104" i="53"/>
  <c r="ED104" i="53"/>
  <c r="EE104" i="53"/>
  <c r="EF104" i="53"/>
  <c r="EG104" i="53"/>
  <c r="EH104" i="53"/>
  <c r="EI104" i="53"/>
  <c r="EJ104" i="53"/>
  <c r="EK104" i="53"/>
  <c r="EL104" i="53"/>
  <c r="EM104" i="53"/>
  <c r="EN104" i="53"/>
  <c r="EO104" i="53"/>
  <c r="EP104" i="53"/>
  <c r="EQ104" i="53"/>
  <c r="ER104" i="53"/>
  <c r="ES104" i="53"/>
  <c r="ET104" i="53"/>
  <c r="EU104" i="53"/>
  <c r="EV104" i="53"/>
  <c r="EW104" i="53"/>
  <c r="EX104" i="53"/>
  <c r="EY104" i="53"/>
  <c r="EZ104" i="53"/>
  <c r="FA104" i="53"/>
  <c r="FB104" i="53"/>
  <c r="FC104" i="53"/>
  <c r="FD104" i="53"/>
  <c r="FE104" i="53"/>
  <c r="FF104" i="53"/>
  <c r="FG104" i="53"/>
  <c r="FH104" i="53"/>
  <c r="FI104" i="53"/>
  <c r="FJ104" i="53"/>
  <c r="FK104" i="53"/>
  <c r="FL104" i="53"/>
  <c r="FM104" i="53"/>
  <c r="FN104" i="53"/>
  <c r="FO104" i="53"/>
  <c r="FP104" i="53"/>
  <c r="FQ104" i="53"/>
  <c r="FR104" i="53"/>
  <c r="FW116" i="53" s="1"/>
  <c r="HJ128" i="53" s="1"/>
  <c r="FS104" i="53"/>
  <c r="FY116" i="53" s="1"/>
  <c r="FT104" i="53"/>
  <c r="FU104" i="53"/>
  <c r="FV104" i="53"/>
  <c r="FW104" i="53"/>
  <c r="FX104" i="53"/>
  <c r="FY104" i="53"/>
  <c r="FZ104" i="53"/>
  <c r="GA104" i="53"/>
  <c r="GB104" i="53"/>
  <c r="GC104" i="53"/>
  <c r="GD104" i="53"/>
  <c r="GJ116" i="53" s="1"/>
  <c r="GE104" i="53"/>
  <c r="GF104" i="53"/>
  <c r="GG104" i="53"/>
  <c r="GH104" i="53"/>
  <c r="GI104" i="53"/>
  <c r="GJ104" i="53"/>
  <c r="GK104" i="53"/>
  <c r="GL104" i="53"/>
  <c r="GM104" i="53"/>
  <c r="GN104" i="53"/>
  <c r="GO104" i="53"/>
  <c r="GP104" i="53"/>
  <c r="GQ104" i="53"/>
  <c r="GR104" i="53"/>
  <c r="GS104" i="53"/>
  <c r="GT104" i="53"/>
  <c r="GU104" i="53"/>
  <c r="GV104" i="53"/>
  <c r="GW104" i="53"/>
  <c r="GX104" i="53"/>
  <c r="GY104" i="53"/>
  <c r="GZ104" i="53"/>
  <c r="HA104" i="53"/>
  <c r="HB104" i="53"/>
  <c r="E105" i="53"/>
  <c r="F105" i="53"/>
  <c r="G105" i="53"/>
  <c r="H105" i="53"/>
  <c r="I105" i="53"/>
  <c r="J105" i="53"/>
  <c r="K105" i="53"/>
  <c r="L105" i="53"/>
  <c r="M105" i="53"/>
  <c r="N105" i="53"/>
  <c r="O105" i="53"/>
  <c r="P105" i="53"/>
  <c r="Q105" i="53"/>
  <c r="R105" i="53"/>
  <c r="S105" i="53"/>
  <c r="T105" i="53"/>
  <c r="U105" i="53"/>
  <c r="V105" i="53"/>
  <c r="W105" i="53"/>
  <c r="X105" i="53"/>
  <c r="Y105" i="53"/>
  <c r="Z105" i="53"/>
  <c r="AA105" i="53"/>
  <c r="AB105" i="53"/>
  <c r="AC105" i="53"/>
  <c r="AD105" i="53"/>
  <c r="AE105" i="53"/>
  <c r="AF105" i="53"/>
  <c r="AG105" i="53"/>
  <c r="AH105" i="53"/>
  <c r="AI105" i="53"/>
  <c r="AJ105" i="53"/>
  <c r="AK105" i="53"/>
  <c r="AL105" i="53"/>
  <c r="AM105" i="53"/>
  <c r="AN105" i="53"/>
  <c r="AO105" i="53"/>
  <c r="AP105" i="53"/>
  <c r="AQ105" i="53"/>
  <c r="AR105" i="53"/>
  <c r="AS105" i="53"/>
  <c r="AT105" i="53"/>
  <c r="AU105" i="53"/>
  <c r="AV105" i="53"/>
  <c r="AW105" i="53"/>
  <c r="AX105" i="53"/>
  <c r="AY105" i="53"/>
  <c r="AZ105" i="53"/>
  <c r="BA105" i="53"/>
  <c r="BB105" i="53"/>
  <c r="BC105" i="53"/>
  <c r="BD105" i="53"/>
  <c r="BE105" i="53"/>
  <c r="BF105" i="53"/>
  <c r="BG105" i="53"/>
  <c r="BH105" i="53"/>
  <c r="BI105" i="53"/>
  <c r="BJ105" i="53"/>
  <c r="BK105" i="53"/>
  <c r="BL105" i="53"/>
  <c r="BM105" i="53"/>
  <c r="BN105" i="53"/>
  <c r="BO105" i="53"/>
  <c r="BP105" i="53"/>
  <c r="BQ105" i="53"/>
  <c r="BR105" i="53"/>
  <c r="BS105" i="53"/>
  <c r="BT105" i="53"/>
  <c r="BU105" i="53"/>
  <c r="BV105" i="53"/>
  <c r="BW105" i="53"/>
  <c r="BX105" i="53"/>
  <c r="BY105" i="53"/>
  <c r="BZ105" i="53"/>
  <c r="CA105" i="53"/>
  <c r="CB105" i="53"/>
  <c r="CC105" i="53"/>
  <c r="CD105" i="53"/>
  <c r="CE105" i="53"/>
  <c r="CF105" i="53"/>
  <c r="CG105" i="53"/>
  <c r="CH105" i="53"/>
  <c r="CI105" i="53"/>
  <c r="CJ105" i="53"/>
  <c r="CK105" i="53"/>
  <c r="CL105" i="53"/>
  <c r="CM105" i="53"/>
  <c r="CN105" i="53"/>
  <c r="CO105" i="53"/>
  <c r="CP105" i="53"/>
  <c r="CQ105" i="53"/>
  <c r="CR105" i="53"/>
  <c r="CS105" i="53"/>
  <c r="CT105" i="53"/>
  <c r="CU105" i="53"/>
  <c r="CV105" i="53"/>
  <c r="CW105" i="53"/>
  <c r="CX105" i="53"/>
  <c r="CY105" i="53"/>
  <c r="CZ105" i="53"/>
  <c r="DA105" i="53"/>
  <c r="DB105" i="53"/>
  <c r="DC105" i="53"/>
  <c r="DD105" i="53"/>
  <c r="DE105" i="53"/>
  <c r="DF105" i="53"/>
  <c r="DG105" i="53"/>
  <c r="DH105" i="53"/>
  <c r="DI105" i="53"/>
  <c r="DJ105" i="53"/>
  <c r="DK105" i="53"/>
  <c r="DL105" i="53"/>
  <c r="DM105" i="53"/>
  <c r="DN105" i="53"/>
  <c r="DO105" i="53"/>
  <c r="DP105" i="53"/>
  <c r="DQ105" i="53"/>
  <c r="DR105" i="53"/>
  <c r="DS105" i="53"/>
  <c r="DT105" i="53"/>
  <c r="DU105" i="53"/>
  <c r="DV105" i="53"/>
  <c r="DW105" i="53"/>
  <c r="DX105" i="53"/>
  <c r="DY105" i="53"/>
  <c r="DZ105" i="53"/>
  <c r="EA105" i="53"/>
  <c r="EB105" i="53"/>
  <c r="EC105" i="53"/>
  <c r="ED105" i="53"/>
  <c r="EE105" i="53"/>
  <c r="EF105" i="53"/>
  <c r="EG105" i="53"/>
  <c r="EH105" i="53"/>
  <c r="EI105" i="53"/>
  <c r="EJ105" i="53"/>
  <c r="EK105" i="53"/>
  <c r="EL105" i="53"/>
  <c r="EM105" i="53"/>
  <c r="EN105" i="53"/>
  <c r="EO105" i="53"/>
  <c r="EP105" i="53"/>
  <c r="EQ105" i="53"/>
  <c r="ER105" i="53"/>
  <c r="ES105" i="53"/>
  <c r="ET105" i="53"/>
  <c r="EU105" i="53"/>
  <c r="EV105" i="53"/>
  <c r="EW105" i="53"/>
  <c r="EX105" i="53"/>
  <c r="EY105" i="53"/>
  <c r="EZ105" i="53"/>
  <c r="FA105" i="53"/>
  <c r="FB105" i="53"/>
  <c r="FC105" i="53"/>
  <c r="FD105" i="53"/>
  <c r="FE105" i="53"/>
  <c r="FF105" i="53"/>
  <c r="FG105" i="53"/>
  <c r="FH105" i="53"/>
  <c r="FI105" i="53"/>
  <c r="FJ105" i="53"/>
  <c r="FK105" i="53"/>
  <c r="FL105" i="53"/>
  <c r="FM105" i="53"/>
  <c r="FN105" i="53"/>
  <c r="FO105" i="53"/>
  <c r="FP105" i="53"/>
  <c r="FQ105" i="53"/>
  <c r="FR105" i="53"/>
  <c r="FS105" i="53"/>
  <c r="FT105" i="53"/>
  <c r="FU105" i="53"/>
  <c r="FV105" i="53"/>
  <c r="FW105" i="53"/>
  <c r="FX105" i="53"/>
  <c r="FY105" i="53"/>
  <c r="FZ105" i="53"/>
  <c r="GA105" i="53"/>
  <c r="GG117" i="53" s="1"/>
  <c r="GB105" i="53"/>
  <c r="GC105" i="53"/>
  <c r="GD105" i="53"/>
  <c r="GE105" i="53"/>
  <c r="GK117" i="53" s="1"/>
  <c r="HL129" i="53" s="1"/>
  <c r="GF105" i="53"/>
  <c r="GG105" i="53"/>
  <c r="GH105" i="53"/>
  <c r="GI105" i="53"/>
  <c r="GJ105" i="53"/>
  <c r="GK105" i="53"/>
  <c r="GL105" i="53"/>
  <c r="GM105" i="53"/>
  <c r="GN105" i="53"/>
  <c r="GO105" i="53"/>
  <c r="GP105" i="53"/>
  <c r="GQ105" i="53"/>
  <c r="GR105" i="53"/>
  <c r="GS105" i="53"/>
  <c r="GT105" i="53"/>
  <c r="GU105" i="53"/>
  <c r="GV105" i="53"/>
  <c r="GW105" i="53"/>
  <c r="GX105" i="53"/>
  <c r="GY105" i="53"/>
  <c r="GZ105" i="53"/>
  <c r="HA105" i="53"/>
  <c r="HB105" i="53"/>
  <c r="HW117" i="53"/>
  <c r="E106" i="53"/>
  <c r="F106" i="53"/>
  <c r="G106" i="53"/>
  <c r="H106" i="53"/>
  <c r="I106" i="53"/>
  <c r="J106" i="53"/>
  <c r="K106" i="53"/>
  <c r="L106" i="53"/>
  <c r="M106" i="53"/>
  <c r="N106" i="53"/>
  <c r="O106" i="53"/>
  <c r="P106" i="53"/>
  <c r="Q106" i="53"/>
  <c r="R106" i="53"/>
  <c r="S106" i="53"/>
  <c r="T106" i="53"/>
  <c r="U106" i="53"/>
  <c r="V106" i="53"/>
  <c r="W106" i="53"/>
  <c r="X106" i="53"/>
  <c r="Y106" i="53"/>
  <c r="Z106" i="53"/>
  <c r="AA106" i="53"/>
  <c r="AB106" i="53"/>
  <c r="AC106" i="53"/>
  <c r="AD106" i="53"/>
  <c r="AE106" i="53"/>
  <c r="AF106" i="53"/>
  <c r="AG106" i="53"/>
  <c r="AH106" i="53"/>
  <c r="AI106" i="53"/>
  <c r="AJ106" i="53"/>
  <c r="AK106" i="53"/>
  <c r="AL106" i="53"/>
  <c r="AM106" i="53"/>
  <c r="AN106" i="53"/>
  <c r="AO106" i="53"/>
  <c r="AP106" i="53"/>
  <c r="AQ106" i="53"/>
  <c r="AR106" i="53"/>
  <c r="AS106" i="53"/>
  <c r="AT106" i="53"/>
  <c r="AU106" i="53"/>
  <c r="AV106" i="53"/>
  <c r="AW106" i="53"/>
  <c r="AX106" i="53"/>
  <c r="AY106" i="53"/>
  <c r="AZ106" i="53"/>
  <c r="BA106" i="53"/>
  <c r="BB106" i="53"/>
  <c r="BC106" i="53"/>
  <c r="BD106" i="53"/>
  <c r="BE106" i="53"/>
  <c r="BF106" i="53"/>
  <c r="BG106" i="53"/>
  <c r="BH106" i="53"/>
  <c r="BI106" i="53"/>
  <c r="BJ106" i="53"/>
  <c r="BK106" i="53"/>
  <c r="BL106" i="53"/>
  <c r="BM106" i="53"/>
  <c r="BN106" i="53"/>
  <c r="BO106" i="53"/>
  <c r="BP106" i="53"/>
  <c r="BQ106" i="53"/>
  <c r="BR106" i="53"/>
  <c r="BS106" i="53"/>
  <c r="BT106" i="53"/>
  <c r="BU106" i="53"/>
  <c r="BV106" i="53"/>
  <c r="BW106" i="53"/>
  <c r="BX106" i="53"/>
  <c r="BY106" i="53"/>
  <c r="BZ106" i="53"/>
  <c r="CA106" i="53"/>
  <c r="CB106" i="53"/>
  <c r="CC106" i="53"/>
  <c r="CD106" i="53"/>
  <c r="CE106" i="53"/>
  <c r="CF106" i="53"/>
  <c r="CG106" i="53"/>
  <c r="CH106" i="53"/>
  <c r="CI106" i="53"/>
  <c r="CJ106" i="53"/>
  <c r="CK106" i="53"/>
  <c r="CL106" i="53"/>
  <c r="CM106" i="53"/>
  <c r="CN106" i="53"/>
  <c r="CO106" i="53"/>
  <c r="CP106" i="53"/>
  <c r="CQ106" i="53"/>
  <c r="CR106" i="53"/>
  <c r="CS106" i="53"/>
  <c r="CT106" i="53"/>
  <c r="CU106" i="53"/>
  <c r="CV106" i="53"/>
  <c r="CW106" i="53"/>
  <c r="CX106" i="53"/>
  <c r="CY106" i="53"/>
  <c r="CZ106" i="53"/>
  <c r="DA106" i="53"/>
  <c r="DB106" i="53"/>
  <c r="DC106" i="53"/>
  <c r="DD106" i="53"/>
  <c r="DE106" i="53"/>
  <c r="DF106" i="53"/>
  <c r="DG106" i="53"/>
  <c r="DH106" i="53"/>
  <c r="DI106" i="53"/>
  <c r="DJ106" i="53"/>
  <c r="DK106" i="53"/>
  <c r="DL106" i="53"/>
  <c r="DM106" i="53"/>
  <c r="DN106" i="53"/>
  <c r="DO106" i="53"/>
  <c r="DP106" i="53"/>
  <c r="DQ106" i="53"/>
  <c r="DR106" i="53"/>
  <c r="DS106" i="53"/>
  <c r="DT106" i="53"/>
  <c r="DU106" i="53"/>
  <c r="DV106" i="53"/>
  <c r="DW106" i="53"/>
  <c r="DX106" i="53"/>
  <c r="DY106" i="53"/>
  <c r="DZ106" i="53"/>
  <c r="EA106" i="53"/>
  <c r="EB106" i="53"/>
  <c r="EC106" i="53"/>
  <c r="ED106" i="53"/>
  <c r="EE106" i="53"/>
  <c r="EF106" i="53"/>
  <c r="EG106" i="53"/>
  <c r="EH106" i="53"/>
  <c r="EI106" i="53"/>
  <c r="EJ106" i="53"/>
  <c r="EK106" i="53"/>
  <c r="EL106" i="53"/>
  <c r="EM106" i="53"/>
  <c r="EN106" i="53"/>
  <c r="EO106" i="53"/>
  <c r="EP106" i="53"/>
  <c r="EQ106" i="53"/>
  <c r="ER106" i="53"/>
  <c r="ES106" i="53"/>
  <c r="ET106" i="53"/>
  <c r="EU106" i="53"/>
  <c r="EV106" i="53"/>
  <c r="EW106" i="53"/>
  <c r="EX106" i="53"/>
  <c r="EY106" i="53"/>
  <c r="EZ106" i="53"/>
  <c r="FA106" i="53"/>
  <c r="FB106" i="53"/>
  <c r="FC106" i="53"/>
  <c r="FD106" i="53"/>
  <c r="FE106" i="53"/>
  <c r="FF106" i="53"/>
  <c r="FG106" i="53"/>
  <c r="FH106" i="53"/>
  <c r="FI106" i="53"/>
  <c r="FJ106" i="53"/>
  <c r="FK106" i="53"/>
  <c r="FL106" i="53"/>
  <c r="FM106" i="53"/>
  <c r="FN106" i="53"/>
  <c r="FO106" i="53"/>
  <c r="FP106" i="53"/>
  <c r="FQ106" i="53"/>
  <c r="FR106" i="53"/>
  <c r="FS106" i="53"/>
  <c r="FT106" i="53"/>
  <c r="FU106" i="53"/>
  <c r="FV106" i="53"/>
  <c r="FW106" i="53"/>
  <c r="FX106" i="53"/>
  <c r="GD118" i="53" s="1"/>
  <c r="HK130" i="53" s="1"/>
  <c r="FY106" i="53"/>
  <c r="FZ106" i="53"/>
  <c r="GA106" i="53"/>
  <c r="GB106" i="53"/>
  <c r="GC106" i="53"/>
  <c r="GD106" i="53"/>
  <c r="GE106" i="53"/>
  <c r="GF106" i="53"/>
  <c r="GG106" i="53"/>
  <c r="GH106" i="53"/>
  <c r="GI106" i="53"/>
  <c r="GI118" i="53" s="1"/>
  <c r="GJ106" i="53"/>
  <c r="GK106" i="53"/>
  <c r="GL106" i="53"/>
  <c r="GM106" i="53"/>
  <c r="GN106" i="53"/>
  <c r="GO106" i="53"/>
  <c r="GP106" i="53"/>
  <c r="GQ106" i="53"/>
  <c r="GR106" i="53"/>
  <c r="GS106" i="53"/>
  <c r="GT106" i="53"/>
  <c r="GU106" i="53"/>
  <c r="GV106" i="53"/>
  <c r="GW106" i="53"/>
  <c r="GX106" i="53"/>
  <c r="GY106" i="53"/>
  <c r="GZ106" i="53"/>
  <c r="HA106" i="53"/>
  <c r="HB106" i="53"/>
  <c r="HJ118" i="53"/>
  <c r="E107" i="53"/>
  <c r="F107" i="53"/>
  <c r="G107" i="53"/>
  <c r="H107" i="53"/>
  <c r="I107" i="53"/>
  <c r="J107" i="53"/>
  <c r="K107" i="53"/>
  <c r="L107" i="53"/>
  <c r="M107" i="53"/>
  <c r="N107" i="53"/>
  <c r="O107" i="53"/>
  <c r="P107" i="53"/>
  <c r="Q107" i="53"/>
  <c r="R107" i="53"/>
  <c r="S107" i="53"/>
  <c r="T107" i="53"/>
  <c r="U107" i="53"/>
  <c r="V107" i="53"/>
  <c r="W107" i="53"/>
  <c r="X107" i="53"/>
  <c r="Y107" i="53"/>
  <c r="Z107" i="53"/>
  <c r="AA107" i="53"/>
  <c r="AB107" i="53"/>
  <c r="AC107" i="53"/>
  <c r="AD107" i="53"/>
  <c r="AE107" i="53"/>
  <c r="AF107" i="53"/>
  <c r="AG107" i="53"/>
  <c r="AH107" i="53"/>
  <c r="AI107" i="53"/>
  <c r="AJ107" i="53"/>
  <c r="AK107" i="53"/>
  <c r="AL107" i="53"/>
  <c r="AM107" i="53"/>
  <c r="AN107" i="53"/>
  <c r="AO107" i="53"/>
  <c r="AP107" i="53"/>
  <c r="AQ107" i="53"/>
  <c r="AR107" i="53"/>
  <c r="AS107" i="53"/>
  <c r="AT107" i="53"/>
  <c r="AU107" i="53"/>
  <c r="AV107" i="53"/>
  <c r="AW107" i="53"/>
  <c r="AX107" i="53"/>
  <c r="AY107" i="53"/>
  <c r="AZ107" i="53"/>
  <c r="BA107" i="53"/>
  <c r="BB107" i="53"/>
  <c r="BC107" i="53"/>
  <c r="BD107" i="53"/>
  <c r="BE107" i="53"/>
  <c r="BF107" i="53"/>
  <c r="BG107" i="53"/>
  <c r="BH107" i="53"/>
  <c r="BI107" i="53"/>
  <c r="BJ107" i="53"/>
  <c r="BK107" i="53"/>
  <c r="BL107" i="53"/>
  <c r="BM107" i="53"/>
  <c r="BN107" i="53"/>
  <c r="BO107" i="53"/>
  <c r="BP107" i="53"/>
  <c r="BQ107" i="53"/>
  <c r="BR107" i="53"/>
  <c r="BS107" i="53"/>
  <c r="BT107" i="53"/>
  <c r="BU107" i="53"/>
  <c r="BV107" i="53"/>
  <c r="BW107" i="53"/>
  <c r="BX107" i="53"/>
  <c r="BY107" i="53"/>
  <c r="BZ107" i="53"/>
  <c r="CA107" i="53"/>
  <c r="CB107" i="53"/>
  <c r="CC107" i="53"/>
  <c r="CD107" i="53"/>
  <c r="CE107" i="53"/>
  <c r="CF107" i="53"/>
  <c r="CG107" i="53"/>
  <c r="CH107" i="53"/>
  <c r="CI107" i="53"/>
  <c r="CJ107" i="53"/>
  <c r="CK107" i="53"/>
  <c r="CL107" i="53"/>
  <c r="CM107" i="53"/>
  <c r="CN107" i="53"/>
  <c r="CO107" i="53"/>
  <c r="CP107" i="53"/>
  <c r="CQ107" i="53"/>
  <c r="CR107" i="53"/>
  <c r="CS107" i="53"/>
  <c r="CT107" i="53"/>
  <c r="CU107" i="53"/>
  <c r="CV107" i="53"/>
  <c r="CW107" i="53"/>
  <c r="CX107" i="53"/>
  <c r="CY107" i="53"/>
  <c r="CZ107" i="53"/>
  <c r="DA107" i="53"/>
  <c r="DB107" i="53"/>
  <c r="DC107" i="53"/>
  <c r="DD107" i="53"/>
  <c r="DE107" i="53"/>
  <c r="DF107" i="53"/>
  <c r="DG107" i="53"/>
  <c r="DH107" i="53"/>
  <c r="DI107" i="53"/>
  <c r="DJ107" i="53"/>
  <c r="DK107" i="53"/>
  <c r="DL107" i="53"/>
  <c r="DM107" i="53"/>
  <c r="DN107" i="53"/>
  <c r="DO107" i="53"/>
  <c r="DP107" i="53"/>
  <c r="DQ107" i="53"/>
  <c r="DR107" i="53"/>
  <c r="DS107" i="53"/>
  <c r="DT107" i="53"/>
  <c r="DU107" i="53"/>
  <c r="DV107" i="53"/>
  <c r="DW107" i="53"/>
  <c r="DX107" i="53"/>
  <c r="DY107" i="53"/>
  <c r="DZ107" i="53"/>
  <c r="EA107" i="53"/>
  <c r="EB107" i="53"/>
  <c r="EC107" i="53"/>
  <c r="ED107" i="53"/>
  <c r="EE107" i="53"/>
  <c r="EF107" i="53"/>
  <c r="EG107" i="53"/>
  <c r="EH107" i="53"/>
  <c r="EI107" i="53"/>
  <c r="EJ107" i="53"/>
  <c r="EK107" i="53"/>
  <c r="EL107" i="53"/>
  <c r="EM107" i="53"/>
  <c r="EN107" i="53"/>
  <c r="EO107" i="53"/>
  <c r="EP107" i="53"/>
  <c r="EQ107" i="53"/>
  <c r="ER107" i="53"/>
  <c r="ES107" i="53"/>
  <c r="ET107" i="53"/>
  <c r="EU107" i="53"/>
  <c r="EV107" i="53"/>
  <c r="EW107" i="53"/>
  <c r="EX107" i="53"/>
  <c r="EY107" i="53"/>
  <c r="EZ107" i="53"/>
  <c r="FA107" i="53"/>
  <c r="FB107" i="53"/>
  <c r="FC107" i="53"/>
  <c r="FD107" i="53"/>
  <c r="FE107" i="53"/>
  <c r="FF107" i="53"/>
  <c r="FG107" i="53"/>
  <c r="FH107" i="53"/>
  <c r="FI107" i="53"/>
  <c r="FJ107" i="53"/>
  <c r="FK107" i="53"/>
  <c r="FL107" i="53"/>
  <c r="FM107" i="53"/>
  <c r="FN107" i="53"/>
  <c r="FO107" i="53"/>
  <c r="FP107" i="53"/>
  <c r="FQ107" i="53"/>
  <c r="FR107" i="53"/>
  <c r="FS107" i="53"/>
  <c r="FT107" i="53"/>
  <c r="FU107" i="53"/>
  <c r="GA119" i="53" s="1"/>
  <c r="FV107" i="53"/>
  <c r="GB119" i="53" s="1"/>
  <c r="FW107" i="53"/>
  <c r="FX107" i="53"/>
  <c r="FY107" i="53"/>
  <c r="GE119" i="53" s="1"/>
  <c r="FZ107" i="53"/>
  <c r="GA107" i="53"/>
  <c r="GB107" i="53"/>
  <c r="GC107" i="53"/>
  <c r="GD107" i="53"/>
  <c r="GE107" i="53"/>
  <c r="GF107" i="53"/>
  <c r="GG107" i="53"/>
  <c r="GH107" i="53"/>
  <c r="GI107" i="53"/>
  <c r="GJ107" i="53"/>
  <c r="GK107" i="53"/>
  <c r="GQ119" i="53" s="1"/>
  <c r="GL107" i="53"/>
  <c r="GM107" i="53"/>
  <c r="GN107" i="53"/>
  <c r="GO107" i="53"/>
  <c r="GP107" i="53"/>
  <c r="GQ107" i="53"/>
  <c r="GR107" i="53"/>
  <c r="GS107" i="53"/>
  <c r="GT107" i="53"/>
  <c r="GU107" i="53"/>
  <c r="GV107" i="53"/>
  <c r="GW107" i="53"/>
  <c r="GX107" i="53"/>
  <c r="GY107" i="53"/>
  <c r="GZ107" i="53"/>
  <c r="HA107" i="53"/>
  <c r="HG119" i="53" s="1"/>
  <c r="HB107" i="53"/>
  <c r="HK119" i="53"/>
  <c r="HW119" i="53"/>
  <c r="E108" i="53"/>
  <c r="F108" i="53"/>
  <c r="G108" i="53"/>
  <c r="H108" i="53"/>
  <c r="I108" i="53"/>
  <c r="J108" i="53"/>
  <c r="K108" i="53"/>
  <c r="L108" i="53"/>
  <c r="M108" i="53"/>
  <c r="N108" i="53"/>
  <c r="O108" i="53"/>
  <c r="P108" i="53"/>
  <c r="Q108" i="53"/>
  <c r="R108" i="53"/>
  <c r="S108" i="53"/>
  <c r="T108" i="53"/>
  <c r="U108" i="53"/>
  <c r="V108" i="53"/>
  <c r="W108" i="53"/>
  <c r="X108" i="53"/>
  <c r="Y108" i="53"/>
  <c r="Z108" i="53"/>
  <c r="AA108" i="53"/>
  <c r="AB108" i="53"/>
  <c r="AC108" i="53"/>
  <c r="AD108" i="53"/>
  <c r="AE108" i="53"/>
  <c r="AF108" i="53"/>
  <c r="AG108" i="53"/>
  <c r="AH108" i="53"/>
  <c r="AI108" i="53"/>
  <c r="AJ108" i="53"/>
  <c r="AK108" i="53"/>
  <c r="AL108" i="53"/>
  <c r="AM108" i="53"/>
  <c r="AN108" i="53"/>
  <c r="AO108" i="53"/>
  <c r="AP108" i="53"/>
  <c r="AQ108" i="53"/>
  <c r="AR108" i="53"/>
  <c r="AS108" i="53"/>
  <c r="AT108" i="53"/>
  <c r="AU108" i="53"/>
  <c r="AV108" i="53"/>
  <c r="AW108" i="53"/>
  <c r="AX108" i="53"/>
  <c r="AY108" i="53"/>
  <c r="AZ108" i="53"/>
  <c r="BA108" i="53"/>
  <c r="BB108" i="53"/>
  <c r="BC108" i="53"/>
  <c r="BD108" i="53"/>
  <c r="BE108" i="53"/>
  <c r="BF108" i="53"/>
  <c r="BG108" i="53"/>
  <c r="BH108" i="53"/>
  <c r="BI108" i="53"/>
  <c r="BJ108" i="53"/>
  <c r="BK108" i="53"/>
  <c r="BL108" i="53"/>
  <c r="BM108" i="53"/>
  <c r="BN108" i="53"/>
  <c r="BO108" i="53"/>
  <c r="BP108" i="53"/>
  <c r="BQ108" i="53"/>
  <c r="BR108" i="53"/>
  <c r="BS108" i="53"/>
  <c r="BT108" i="53"/>
  <c r="BU108" i="53"/>
  <c r="BV108" i="53"/>
  <c r="BW108" i="53"/>
  <c r="BX108" i="53"/>
  <c r="BY108" i="53"/>
  <c r="BZ108" i="53"/>
  <c r="CA108" i="53"/>
  <c r="CB108" i="53"/>
  <c r="CC108" i="53"/>
  <c r="CD108" i="53"/>
  <c r="CE108" i="53"/>
  <c r="CF108" i="53"/>
  <c r="CG108" i="53"/>
  <c r="CH108" i="53"/>
  <c r="CI108" i="53"/>
  <c r="CJ108" i="53"/>
  <c r="CK108" i="53"/>
  <c r="CL108" i="53"/>
  <c r="CM108" i="53"/>
  <c r="CN108" i="53"/>
  <c r="CO108" i="53"/>
  <c r="CP108" i="53"/>
  <c r="CQ108" i="53"/>
  <c r="CR108" i="53"/>
  <c r="CS108" i="53"/>
  <c r="CT108" i="53"/>
  <c r="CU108" i="53"/>
  <c r="CV108" i="53"/>
  <c r="CW108" i="53"/>
  <c r="CX108" i="53"/>
  <c r="CY108" i="53"/>
  <c r="CZ108" i="53"/>
  <c r="DA108" i="53"/>
  <c r="DB108" i="53"/>
  <c r="DC108" i="53"/>
  <c r="DD108" i="53"/>
  <c r="DE108" i="53"/>
  <c r="DF108" i="53"/>
  <c r="DG108" i="53"/>
  <c r="DH108" i="53"/>
  <c r="DI108" i="53"/>
  <c r="DJ108" i="53"/>
  <c r="DK108" i="53"/>
  <c r="DL108" i="53"/>
  <c r="DM108" i="53"/>
  <c r="DN108" i="53"/>
  <c r="DO108" i="53"/>
  <c r="DP108" i="53"/>
  <c r="DQ108" i="53"/>
  <c r="DR108" i="53"/>
  <c r="DS108" i="53"/>
  <c r="DT108" i="53"/>
  <c r="DU108" i="53"/>
  <c r="DV108" i="53"/>
  <c r="DW108" i="53"/>
  <c r="DX108" i="53"/>
  <c r="DY108" i="53"/>
  <c r="DZ108" i="53"/>
  <c r="EA108" i="53"/>
  <c r="EB108" i="53"/>
  <c r="EC108" i="53"/>
  <c r="ED108" i="53"/>
  <c r="EE108" i="53"/>
  <c r="EF108" i="53"/>
  <c r="EG108" i="53"/>
  <c r="EH108" i="53"/>
  <c r="EI108" i="53"/>
  <c r="EJ108" i="53"/>
  <c r="EK108" i="53"/>
  <c r="EL108" i="53"/>
  <c r="EM108" i="53"/>
  <c r="EN108" i="53"/>
  <c r="EO108" i="53"/>
  <c r="EP108" i="53"/>
  <c r="EQ108" i="53"/>
  <c r="ER108" i="53"/>
  <c r="ES108" i="53"/>
  <c r="ET108" i="53"/>
  <c r="EU108" i="53"/>
  <c r="EV108" i="53"/>
  <c r="EW108" i="53"/>
  <c r="EX108" i="53"/>
  <c r="EY108" i="53"/>
  <c r="EZ108" i="53"/>
  <c r="FA108" i="53"/>
  <c r="FB108" i="53"/>
  <c r="FC108" i="53"/>
  <c r="FD108" i="53"/>
  <c r="FE108" i="53"/>
  <c r="FF108" i="53"/>
  <c r="FG108" i="53"/>
  <c r="FH108" i="53"/>
  <c r="FI108" i="53"/>
  <c r="FJ108" i="53"/>
  <c r="FK108" i="53"/>
  <c r="FL108" i="53"/>
  <c r="FM108" i="53"/>
  <c r="FN108" i="53"/>
  <c r="FO108" i="53"/>
  <c r="FP108" i="53"/>
  <c r="FQ108" i="53"/>
  <c r="FR108" i="53"/>
  <c r="FX120" i="53" s="1"/>
  <c r="FS108" i="53"/>
  <c r="FT108" i="53"/>
  <c r="FU108" i="53"/>
  <c r="GA120" i="53" s="1"/>
  <c r="FV108" i="53"/>
  <c r="GB120" i="53" s="1"/>
  <c r="FW108" i="53"/>
  <c r="FX108" i="53"/>
  <c r="FY108" i="53"/>
  <c r="FZ108" i="53"/>
  <c r="GA108" i="53"/>
  <c r="GB108" i="53"/>
  <c r="GC108" i="53"/>
  <c r="GD108" i="53"/>
  <c r="GE108" i="53"/>
  <c r="GF108" i="53"/>
  <c r="GG108" i="53"/>
  <c r="GH108" i="53"/>
  <c r="GN120" i="53" s="1"/>
  <c r="GI108" i="53"/>
  <c r="GJ108" i="53"/>
  <c r="GK108" i="53"/>
  <c r="GQ120" i="53" s="1"/>
  <c r="GL108" i="53"/>
  <c r="GR120" i="53" s="1"/>
  <c r="HM132" i="53" s="1"/>
  <c r="GM108" i="53"/>
  <c r="GN108" i="53"/>
  <c r="GO108" i="53"/>
  <c r="GP108" i="53"/>
  <c r="GQ108" i="53"/>
  <c r="GR108" i="53"/>
  <c r="GS108" i="53"/>
  <c r="GT108" i="53"/>
  <c r="GU108" i="53"/>
  <c r="GV108" i="53"/>
  <c r="GW108" i="53"/>
  <c r="GX108" i="53"/>
  <c r="GY108" i="53"/>
  <c r="GZ108" i="53"/>
  <c r="HA108" i="53"/>
  <c r="HB108" i="53"/>
  <c r="HH120" i="53" s="1"/>
  <c r="E109" i="53"/>
  <c r="F109" i="53"/>
  <c r="G109" i="53"/>
  <c r="H109" i="53"/>
  <c r="I109" i="53"/>
  <c r="J109" i="53"/>
  <c r="K109" i="53"/>
  <c r="L109" i="53"/>
  <c r="M109" i="53"/>
  <c r="N109" i="53"/>
  <c r="O109" i="53"/>
  <c r="P109" i="53"/>
  <c r="Q109" i="53"/>
  <c r="R109" i="53"/>
  <c r="S109" i="53"/>
  <c r="T109" i="53"/>
  <c r="U109" i="53"/>
  <c r="V109" i="53"/>
  <c r="W109" i="53"/>
  <c r="X109" i="53"/>
  <c r="Y109" i="53"/>
  <c r="Z109" i="53"/>
  <c r="AA109" i="53"/>
  <c r="AB109" i="53"/>
  <c r="AC109" i="53"/>
  <c r="AD109" i="53"/>
  <c r="AE109" i="53"/>
  <c r="AF109" i="53"/>
  <c r="AG109" i="53"/>
  <c r="AH109" i="53"/>
  <c r="AI109" i="53"/>
  <c r="AJ109" i="53"/>
  <c r="AK109" i="53"/>
  <c r="AL109" i="53"/>
  <c r="AM109" i="53"/>
  <c r="AN109" i="53"/>
  <c r="AO109" i="53"/>
  <c r="AP109" i="53"/>
  <c r="AQ109" i="53"/>
  <c r="AR109" i="53"/>
  <c r="AS109" i="53"/>
  <c r="AT109" i="53"/>
  <c r="AU109" i="53"/>
  <c r="AV109" i="53"/>
  <c r="AW109" i="53"/>
  <c r="AX109" i="53"/>
  <c r="AY109" i="53"/>
  <c r="AZ109" i="53"/>
  <c r="BA109" i="53"/>
  <c r="BB109" i="53"/>
  <c r="BC109" i="53"/>
  <c r="BD109" i="53"/>
  <c r="BE109" i="53"/>
  <c r="BF109" i="53"/>
  <c r="BG109" i="53"/>
  <c r="BH109" i="53"/>
  <c r="BI109" i="53"/>
  <c r="BJ109" i="53"/>
  <c r="BK109" i="53"/>
  <c r="BL109" i="53"/>
  <c r="BM109" i="53"/>
  <c r="BN109" i="53"/>
  <c r="BO109" i="53"/>
  <c r="BP109" i="53"/>
  <c r="BQ109" i="53"/>
  <c r="BR109" i="53"/>
  <c r="BS109" i="53"/>
  <c r="BT109" i="53"/>
  <c r="BU109" i="53"/>
  <c r="BV109" i="53"/>
  <c r="BW109" i="53"/>
  <c r="BX109" i="53"/>
  <c r="BY109" i="53"/>
  <c r="BZ109" i="53"/>
  <c r="CA109" i="53"/>
  <c r="CB109" i="53"/>
  <c r="CC109" i="53"/>
  <c r="CD109" i="53"/>
  <c r="CE109" i="53"/>
  <c r="CF109" i="53"/>
  <c r="CG109" i="53"/>
  <c r="CH109" i="53"/>
  <c r="CI109" i="53"/>
  <c r="CJ109" i="53"/>
  <c r="CK109" i="53"/>
  <c r="CL109" i="53"/>
  <c r="CM109" i="53"/>
  <c r="CN109" i="53"/>
  <c r="CO109" i="53"/>
  <c r="CP109" i="53"/>
  <c r="CQ109" i="53"/>
  <c r="CR109" i="53"/>
  <c r="CS109" i="53"/>
  <c r="CT109" i="53"/>
  <c r="CU109" i="53"/>
  <c r="CV109" i="53"/>
  <c r="CW109" i="53"/>
  <c r="CX109" i="53"/>
  <c r="CY109" i="53"/>
  <c r="CZ109" i="53"/>
  <c r="DA109" i="53"/>
  <c r="DB109" i="53"/>
  <c r="DC109" i="53"/>
  <c r="DD109" i="53"/>
  <c r="DE109" i="53"/>
  <c r="DF109" i="53"/>
  <c r="DG109" i="53"/>
  <c r="DH109" i="53"/>
  <c r="DI109" i="53"/>
  <c r="DJ109" i="53"/>
  <c r="DK109" i="53"/>
  <c r="DL109" i="53"/>
  <c r="DM109" i="53"/>
  <c r="DN109" i="53"/>
  <c r="DO109" i="53"/>
  <c r="DP109" i="53"/>
  <c r="DQ109" i="53"/>
  <c r="DR109" i="53"/>
  <c r="DS109" i="53"/>
  <c r="DT109" i="53"/>
  <c r="DU109" i="53"/>
  <c r="DV109" i="53"/>
  <c r="DW109" i="53"/>
  <c r="DX109" i="53"/>
  <c r="DY109" i="53"/>
  <c r="DZ109" i="53"/>
  <c r="EA109" i="53"/>
  <c r="EB109" i="53"/>
  <c r="EC109" i="53"/>
  <c r="ED109" i="53"/>
  <c r="EE109" i="53"/>
  <c r="EF109" i="53"/>
  <c r="EG109" i="53"/>
  <c r="EH109" i="53"/>
  <c r="EI109" i="53"/>
  <c r="EJ109" i="53"/>
  <c r="EK109" i="53"/>
  <c r="EL109" i="53"/>
  <c r="EM109" i="53"/>
  <c r="EN109" i="53"/>
  <c r="EO109" i="53"/>
  <c r="EP109" i="53"/>
  <c r="EQ109" i="53"/>
  <c r="ER109" i="53"/>
  <c r="ES109" i="53"/>
  <c r="ET109" i="53"/>
  <c r="EU109" i="53"/>
  <c r="EV109" i="53"/>
  <c r="EW109" i="53"/>
  <c r="EX109" i="53"/>
  <c r="EY109" i="53"/>
  <c r="EZ109" i="53"/>
  <c r="FA109" i="53"/>
  <c r="FB109" i="53"/>
  <c r="FC109" i="53"/>
  <c r="FD109" i="53"/>
  <c r="FE109" i="53"/>
  <c r="FF109" i="53"/>
  <c r="FG109" i="53"/>
  <c r="FH109" i="53"/>
  <c r="FI109" i="53"/>
  <c r="FJ109" i="53"/>
  <c r="FK109" i="53"/>
  <c r="FL109" i="53"/>
  <c r="FM109" i="53"/>
  <c r="FN109" i="53"/>
  <c r="FO109" i="53"/>
  <c r="FP109" i="53"/>
  <c r="FQ109" i="53"/>
  <c r="FR109" i="53"/>
  <c r="FS109" i="53"/>
  <c r="FY121" i="53" s="1"/>
  <c r="FT109" i="53"/>
  <c r="FU109" i="53"/>
  <c r="FV109" i="53"/>
  <c r="FW109" i="53"/>
  <c r="FX109" i="53"/>
  <c r="FY109" i="53"/>
  <c r="FZ109" i="53"/>
  <c r="GA109" i="53"/>
  <c r="GB109" i="53"/>
  <c r="GC109" i="53"/>
  <c r="GD109" i="53"/>
  <c r="GJ121" i="53" s="1"/>
  <c r="GE109" i="53"/>
  <c r="GK121" i="53" s="1"/>
  <c r="HL133" i="53" s="1"/>
  <c r="GF109" i="53"/>
  <c r="GL121" i="53" s="1"/>
  <c r="GG109" i="53"/>
  <c r="GM121" i="53" s="1"/>
  <c r="GH109" i="53"/>
  <c r="GI109" i="53"/>
  <c r="GO121" i="53" s="1"/>
  <c r="GJ109" i="53"/>
  <c r="GK109" i="53"/>
  <c r="GL109" i="53"/>
  <c r="GM109" i="53"/>
  <c r="GN109" i="53"/>
  <c r="GO109" i="53"/>
  <c r="GP109" i="53"/>
  <c r="GQ109" i="53"/>
  <c r="GR109" i="53"/>
  <c r="GS109" i="53"/>
  <c r="GT109" i="53"/>
  <c r="GU109" i="53"/>
  <c r="GV109" i="53"/>
  <c r="GW109" i="53"/>
  <c r="GX109" i="53"/>
  <c r="GY109" i="53"/>
  <c r="HE121" i="53" s="1"/>
  <c r="GZ109" i="53"/>
  <c r="HA109" i="53"/>
  <c r="HB109" i="53"/>
  <c r="HQ121" i="53"/>
  <c r="E110" i="53"/>
  <c r="F110" i="53"/>
  <c r="G110" i="53"/>
  <c r="H110" i="53"/>
  <c r="I110" i="53"/>
  <c r="J110" i="53"/>
  <c r="K110" i="53"/>
  <c r="L110" i="53"/>
  <c r="M110" i="53"/>
  <c r="N110" i="53"/>
  <c r="O110" i="53"/>
  <c r="P110" i="53"/>
  <c r="Q110" i="53"/>
  <c r="R110" i="53"/>
  <c r="S110" i="53"/>
  <c r="T110" i="53"/>
  <c r="U110" i="53"/>
  <c r="V110" i="53"/>
  <c r="W110" i="53"/>
  <c r="X110" i="53"/>
  <c r="Y110" i="53"/>
  <c r="Z110" i="53"/>
  <c r="AA110" i="53"/>
  <c r="AB110" i="53"/>
  <c r="AC110" i="53"/>
  <c r="AD110" i="53"/>
  <c r="AE110" i="53"/>
  <c r="AF110" i="53"/>
  <c r="AG110" i="53"/>
  <c r="AH110" i="53"/>
  <c r="AI110" i="53"/>
  <c r="AJ110" i="53"/>
  <c r="AK110" i="53"/>
  <c r="AL110" i="53"/>
  <c r="AM110" i="53"/>
  <c r="AN110" i="53"/>
  <c r="AO110" i="53"/>
  <c r="AP110" i="53"/>
  <c r="AQ110" i="53"/>
  <c r="AR110" i="53"/>
  <c r="AS110" i="53"/>
  <c r="AT110" i="53"/>
  <c r="AU110" i="53"/>
  <c r="AV110" i="53"/>
  <c r="AW110" i="53"/>
  <c r="AX110" i="53"/>
  <c r="AY110" i="53"/>
  <c r="AZ110" i="53"/>
  <c r="BA110" i="53"/>
  <c r="BB110" i="53"/>
  <c r="BC110" i="53"/>
  <c r="BD110" i="53"/>
  <c r="BE110" i="53"/>
  <c r="BF110" i="53"/>
  <c r="BG110" i="53"/>
  <c r="BH110" i="53"/>
  <c r="BI110" i="53"/>
  <c r="BJ110" i="53"/>
  <c r="BK110" i="53"/>
  <c r="BL110" i="53"/>
  <c r="BM110" i="53"/>
  <c r="BN110" i="53"/>
  <c r="BO110" i="53"/>
  <c r="BP110" i="53"/>
  <c r="BQ110" i="53"/>
  <c r="BR110" i="53"/>
  <c r="BS110" i="53"/>
  <c r="BT110" i="53"/>
  <c r="BU110" i="53"/>
  <c r="BV110" i="53"/>
  <c r="BW110" i="53"/>
  <c r="BX110" i="53"/>
  <c r="BY110" i="53"/>
  <c r="BZ110" i="53"/>
  <c r="CA110" i="53"/>
  <c r="CB110" i="53"/>
  <c r="CC110" i="53"/>
  <c r="CD110" i="53"/>
  <c r="CE110" i="53"/>
  <c r="CF110" i="53"/>
  <c r="CG110" i="53"/>
  <c r="CH110" i="53"/>
  <c r="CI110" i="53"/>
  <c r="CJ110" i="53"/>
  <c r="CK110" i="53"/>
  <c r="CL110" i="53"/>
  <c r="CM110" i="53"/>
  <c r="CN110" i="53"/>
  <c r="CO110" i="53"/>
  <c r="CP110" i="53"/>
  <c r="CQ110" i="53"/>
  <c r="CR110" i="53"/>
  <c r="CS110" i="53"/>
  <c r="CT110" i="53"/>
  <c r="CU110" i="53"/>
  <c r="CV110" i="53"/>
  <c r="CW110" i="53"/>
  <c r="CX110" i="53"/>
  <c r="CY110" i="53"/>
  <c r="CZ110" i="53"/>
  <c r="DA110" i="53"/>
  <c r="DB110" i="53"/>
  <c r="DC110" i="53"/>
  <c r="DD110" i="53"/>
  <c r="DE110" i="53"/>
  <c r="DF110" i="53"/>
  <c r="DG110" i="53"/>
  <c r="DH110" i="53"/>
  <c r="DI110" i="53"/>
  <c r="DJ110" i="53"/>
  <c r="DK110" i="53"/>
  <c r="DL110" i="53"/>
  <c r="DM110" i="53"/>
  <c r="DN110" i="53"/>
  <c r="DO110" i="53"/>
  <c r="DP110" i="53"/>
  <c r="DQ110" i="53"/>
  <c r="DR110" i="53"/>
  <c r="DS110" i="53"/>
  <c r="DT110" i="53"/>
  <c r="DU110" i="53"/>
  <c r="DV110" i="53"/>
  <c r="DW110" i="53"/>
  <c r="DX110" i="53"/>
  <c r="DY110" i="53"/>
  <c r="DZ110" i="53"/>
  <c r="EA110" i="53"/>
  <c r="EB110" i="53"/>
  <c r="EC110" i="53"/>
  <c r="ED110" i="53"/>
  <c r="EE110" i="53"/>
  <c r="EF110" i="53"/>
  <c r="EG110" i="53"/>
  <c r="EH110" i="53"/>
  <c r="EI110" i="53"/>
  <c r="EJ110" i="53"/>
  <c r="EK110" i="53"/>
  <c r="EL110" i="53"/>
  <c r="EM110" i="53"/>
  <c r="EN110" i="53"/>
  <c r="EO110" i="53"/>
  <c r="EP110" i="53"/>
  <c r="EQ110" i="53"/>
  <c r="ER110" i="53"/>
  <c r="ES110" i="53"/>
  <c r="ET110" i="53"/>
  <c r="EU110" i="53"/>
  <c r="EV110" i="53"/>
  <c r="EW110" i="53"/>
  <c r="EX110" i="53"/>
  <c r="EY110" i="53"/>
  <c r="EZ110" i="53"/>
  <c r="FA110" i="53"/>
  <c r="FB110" i="53"/>
  <c r="FC110" i="53"/>
  <c r="FD110" i="53"/>
  <c r="FE110" i="53"/>
  <c r="FF110" i="53"/>
  <c r="FG110" i="53"/>
  <c r="FH110" i="53"/>
  <c r="FI110" i="53"/>
  <c r="FJ110" i="53"/>
  <c r="FK110" i="53"/>
  <c r="FL110" i="53"/>
  <c r="FM110" i="53"/>
  <c r="FN110" i="53"/>
  <c r="FO110" i="53"/>
  <c r="FP110" i="53"/>
  <c r="FQ110" i="53"/>
  <c r="FR110" i="53"/>
  <c r="FS110" i="53"/>
  <c r="FT110" i="53"/>
  <c r="FU110" i="53"/>
  <c r="FV110" i="53"/>
  <c r="FW110" i="53"/>
  <c r="FX110" i="53"/>
  <c r="FY110" i="53"/>
  <c r="FZ110" i="53"/>
  <c r="GF122" i="53" s="1"/>
  <c r="GA110" i="53"/>
  <c r="GB110" i="53"/>
  <c r="GH122" i="53" s="1"/>
  <c r="GC110" i="53"/>
  <c r="GI122" i="53" s="1"/>
  <c r="GD110" i="53"/>
  <c r="GE110" i="53"/>
  <c r="GF110" i="53"/>
  <c r="GL122" i="53" s="1"/>
  <c r="GG110" i="53"/>
  <c r="GH110" i="53"/>
  <c r="GI110" i="53"/>
  <c r="GJ110" i="53"/>
  <c r="GK110" i="53"/>
  <c r="GL110" i="53"/>
  <c r="GM110" i="53"/>
  <c r="GN110" i="53"/>
  <c r="GO110" i="53"/>
  <c r="GP110" i="53"/>
  <c r="GQ110" i="53"/>
  <c r="GR110" i="53"/>
  <c r="GS110" i="53"/>
  <c r="GT110" i="53"/>
  <c r="GU110" i="53"/>
  <c r="GV110" i="53"/>
  <c r="HB122" i="53" s="1"/>
  <c r="GW110" i="53"/>
  <c r="GX110" i="53"/>
  <c r="GY110" i="53"/>
  <c r="GZ110" i="53"/>
  <c r="HA110" i="53"/>
  <c r="HB110" i="53"/>
  <c r="HN122" i="53"/>
  <c r="HR122" i="53"/>
  <c r="E111" i="53"/>
  <c r="F111" i="53"/>
  <c r="G111" i="53"/>
  <c r="H111" i="53"/>
  <c r="I111" i="53"/>
  <c r="J111" i="53"/>
  <c r="K111" i="53"/>
  <c r="L111" i="53"/>
  <c r="M111" i="53"/>
  <c r="N111" i="53"/>
  <c r="O111" i="53"/>
  <c r="P111" i="53"/>
  <c r="Q111" i="53"/>
  <c r="R111" i="53"/>
  <c r="S111" i="53"/>
  <c r="T111" i="53"/>
  <c r="U111" i="53"/>
  <c r="V111" i="53"/>
  <c r="W111" i="53"/>
  <c r="X111" i="53"/>
  <c r="Y111" i="53"/>
  <c r="Z111" i="53"/>
  <c r="AA111" i="53"/>
  <c r="AB111" i="53"/>
  <c r="AC111" i="53"/>
  <c r="AD111" i="53"/>
  <c r="AE111" i="53"/>
  <c r="AF111" i="53"/>
  <c r="AG111" i="53"/>
  <c r="AH111" i="53"/>
  <c r="AI111" i="53"/>
  <c r="AJ111" i="53"/>
  <c r="AK111" i="53"/>
  <c r="AL111" i="53"/>
  <c r="AM111" i="53"/>
  <c r="AN111" i="53"/>
  <c r="AO111" i="53"/>
  <c r="AP111" i="53"/>
  <c r="AQ111" i="53"/>
  <c r="AR111" i="53"/>
  <c r="AS111" i="53"/>
  <c r="AT111" i="53"/>
  <c r="AU111" i="53"/>
  <c r="AV111" i="53"/>
  <c r="AW111" i="53"/>
  <c r="AX111" i="53"/>
  <c r="AY111" i="53"/>
  <c r="AZ111" i="53"/>
  <c r="BA111" i="53"/>
  <c r="BB111" i="53"/>
  <c r="BC111" i="53"/>
  <c r="BD111" i="53"/>
  <c r="BE111" i="53"/>
  <c r="BF111" i="53"/>
  <c r="BG111" i="53"/>
  <c r="BH111" i="53"/>
  <c r="BI111" i="53"/>
  <c r="BJ111" i="53"/>
  <c r="BK111" i="53"/>
  <c r="BL111" i="53"/>
  <c r="BM111" i="53"/>
  <c r="BN111" i="53"/>
  <c r="BO111" i="53"/>
  <c r="BP111" i="53"/>
  <c r="BQ111" i="53"/>
  <c r="BR111" i="53"/>
  <c r="BS111" i="53"/>
  <c r="BT111" i="53"/>
  <c r="BU111" i="53"/>
  <c r="BV111" i="53"/>
  <c r="BW111" i="53"/>
  <c r="BX111" i="53"/>
  <c r="BY111" i="53"/>
  <c r="BZ111" i="53"/>
  <c r="CA111" i="53"/>
  <c r="CB111" i="53"/>
  <c r="CC111" i="53"/>
  <c r="CD111" i="53"/>
  <c r="CE111" i="53"/>
  <c r="CF111" i="53"/>
  <c r="CG111" i="53"/>
  <c r="CH111" i="53"/>
  <c r="CI111" i="53"/>
  <c r="CJ111" i="53"/>
  <c r="CK111" i="53"/>
  <c r="CL111" i="53"/>
  <c r="CM111" i="53"/>
  <c r="CN111" i="53"/>
  <c r="CO111" i="53"/>
  <c r="CP111" i="53"/>
  <c r="CQ111" i="53"/>
  <c r="CR111" i="53"/>
  <c r="CS111" i="53"/>
  <c r="CT111" i="53"/>
  <c r="CU111" i="53"/>
  <c r="CV111" i="53"/>
  <c r="CW111" i="53"/>
  <c r="CX111" i="53"/>
  <c r="CY111" i="53"/>
  <c r="CZ111" i="53"/>
  <c r="DA111" i="53"/>
  <c r="DB111" i="53"/>
  <c r="DC111" i="53"/>
  <c r="DD111" i="53"/>
  <c r="DE111" i="53"/>
  <c r="DF111" i="53"/>
  <c r="DG111" i="53"/>
  <c r="DH111" i="53"/>
  <c r="DI111" i="53"/>
  <c r="DJ111" i="53"/>
  <c r="DK111" i="53"/>
  <c r="DL111" i="53"/>
  <c r="DM111" i="53"/>
  <c r="DN111" i="53"/>
  <c r="DO111" i="53"/>
  <c r="DP111" i="53"/>
  <c r="DQ111" i="53"/>
  <c r="DR111" i="53"/>
  <c r="DS111" i="53"/>
  <c r="DT111" i="53"/>
  <c r="DU111" i="53"/>
  <c r="DV111" i="53"/>
  <c r="DW111" i="53"/>
  <c r="DX111" i="53"/>
  <c r="DY111" i="53"/>
  <c r="DZ111" i="53"/>
  <c r="EA111" i="53"/>
  <c r="EB111" i="53"/>
  <c r="EC111" i="53"/>
  <c r="ED111" i="53"/>
  <c r="EE111" i="53"/>
  <c r="EF111" i="53"/>
  <c r="EG111" i="53"/>
  <c r="EH111" i="53"/>
  <c r="EI111" i="53"/>
  <c r="EJ111" i="53"/>
  <c r="EK111" i="53"/>
  <c r="EL111" i="53"/>
  <c r="EM111" i="53"/>
  <c r="EN111" i="53"/>
  <c r="EO111" i="53"/>
  <c r="EP111" i="53"/>
  <c r="EQ111" i="53"/>
  <c r="ER111" i="53"/>
  <c r="ES111" i="53"/>
  <c r="ET111" i="53"/>
  <c r="EU111" i="53"/>
  <c r="EV111" i="53"/>
  <c r="EW111" i="53"/>
  <c r="EX111" i="53"/>
  <c r="EY111" i="53"/>
  <c r="EZ111" i="53"/>
  <c r="FA111" i="53"/>
  <c r="FB111" i="53"/>
  <c r="FC111" i="53"/>
  <c r="FD111" i="53"/>
  <c r="FE111" i="53"/>
  <c r="FF111" i="53"/>
  <c r="FG111" i="53"/>
  <c r="FH111" i="53"/>
  <c r="FI111" i="53"/>
  <c r="FJ111" i="53"/>
  <c r="FK111" i="53"/>
  <c r="FL111" i="53"/>
  <c r="FM111" i="53"/>
  <c r="FN111" i="53"/>
  <c r="FO111" i="53"/>
  <c r="FP111" i="53"/>
  <c r="FQ111" i="53"/>
  <c r="FR111" i="53"/>
  <c r="FS111" i="53"/>
  <c r="FT111" i="53"/>
  <c r="FU111" i="53"/>
  <c r="FV111" i="53"/>
  <c r="GB123" i="53" s="1"/>
  <c r="FW111" i="53"/>
  <c r="FX111" i="53"/>
  <c r="FY111" i="53"/>
  <c r="GE123" i="53" s="1"/>
  <c r="FZ111" i="53"/>
  <c r="GA111" i="53"/>
  <c r="GB111" i="53"/>
  <c r="GC111" i="53"/>
  <c r="GI123" i="53" s="1"/>
  <c r="GD111" i="53"/>
  <c r="GE111" i="53"/>
  <c r="GF111" i="53"/>
  <c r="GG111" i="53"/>
  <c r="GH111" i="53"/>
  <c r="GI111" i="53"/>
  <c r="GJ111" i="53"/>
  <c r="GK111" i="53"/>
  <c r="GL111" i="53"/>
  <c r="GM111" i="53"/>
  <c r="GN111" i="53"/>
  <c r="GT123" i="53" s="1"/>
  <c r="GO111" i="53"/>
  <c r="GP111" i="53"/>
  <c r="GQ111" i="53"/>
  <c r="GR111" i="53"/>
  <c r="GS111" i="53"/>
  <c r="GY123" i="53" s="1"/>
  <c r="HN135" i="53" s="1"/>
  <c r="GT111" i="53"/>
  <c r="GU111" i="53"/>
  <c r="GV111" i="53"/>
  <c r="GW111" i="53"/>
  <c r="GX111" i="53"/>
  <c r="GY111" i="53"/>
  <c r="GZ111" i="53"/>
  <c r="HA111" i="53"/>
  <c r="HB111" i="53"/>
  <c r="HJ123" i="53"/>
  <c r="HK123" i="53"/>
  <c r="HO123" i="53"/>
  <c r="HW123" i="53"/>
  <c r="E112" i="53"/>
  <c r="F112" i="53"/>
  <c r="G112" i="53"/>
  <c r="H112" i="53"/>
  <c r="I112" i="53"/>
  <c r="J112" i="53"/>
  <c r="K112" i="53"/>
  <c r="L112" i="53"/>
  <c r="M112" i="53"/>
  <c r="N112" i="53"/>
  <c r="O112" i="53"/>
  <c r="P112" i="53"/>
  <c r="Q112" i="53"/>
  <c r="R112" i="53"/>
  <c r="S112" i="53"/>
  <c r="T112" i="53"/>
  <c r="U112" i="53"/>
  <c r="V112" i="53"/>
  <c r="W112" i="53"/>
  <c r="X112" i="53"/>
  <c r="Y112" i="53"/>
  <c r="Z112" i="53"/>
  <c r="AA112" i="53"/>
  <c r="AB112" i="53"/>
  <c r="AC112" i="53"/>
  <c r="AD112" i="53"/>
  <c r="AE112" i="53"/>
  <c r="AF112" i="53"/>
  <c r="AG112" i="53"/>
  <c r="AH112" i="53"/>
  <c r="AI112" i="53"/>
  <c r="AJ112" i="53"/>
  <c r="AK112" i="53"/>
  <c r="AL112" i="53"/>
  <c r="AM112" i="53"/>
  <c r="AN112" i="53"/>
  <c r="AO112" i="53"/>
  <c r="AP112" i="53"/>
  <c r="AQ112" i="53"/>
  <c r="AR112" i="53"/>
  <c r="AS112" i="53"/>
  <c r="AT112" i="53"/>
  <c r="AU112" i="53"/>
  <c r="AV112" i="53"/>
  <c r="AW112" i="53"/>
  <c r="AX112" i="53"/>
  <c r="AY112" i="53"/>
  <c r="AZ112" i="53"/>
  <c r="BA112" i="53"/>
  <c r="BB112" i="53"/>
  <c r="BC112" i="53"/>
  <c r="BD112" i="53"/>
  <c r="BE112" i="53"/>
  <c r="BF112" i="53"/>
  <c r="BG112" i="53"/>
  <c r="BH112" i="53"/>
  <c r="BI112" i="53"/>
  <c r="BJ112" i="53"/>
  <c r="BK112" i="53"/>
  <c r="BL112" i="53"/>
  <c r="BM112" i="53"/>
  <c r="BN112" i="53"/>
  <c r="BO112" i="53"/>
  <c r="BP112" i="53"/>
  <c r="BQ112" i="53"/>
  <c r="BR112" i="53"/>
  <c r="BS112" i="53"/>
  <c r="BT112" i="53"/>
  <c r="BU112" i="53"/>
  <c r="BV112" i="53"/>
  <c r="BW112" i="53"/>
  <c r="BX112" i="53"/>
  <c r="BY112" i="53"/>
  <c r="BZ112" i="53"/>
  <c r="CA112" i="53"/>
  <c r="CB112" i="53"/>
  <c r="CC112" i="53"/>
  <c r="CD112" i="53"/>
  <c r="CE112" i="53"/>
  <c r="CF112" i="53"/>
  <c r="CG112" i="53"/>
  <c r="CH112" i="53"/>
  <c r="CI112" i="53"/>
  <c r="CJ112" i="53"/>
  <c r="CK112" i="53"/>
  <c r="CL112" i="53"/>
  <c r="CM112" i="53"/>
  <c r="CN112" i="53"/>
  <c r="CO112" i="53"/>
  <c r="CP112" i="53"/>
  <c r="CQ112" i="53"/>
  <c r="CR112" i="53"/>
  <c r="CS112" i="53"/>
  <c r="CT112" i="53"/>
  <c r="CU112" i="53"/>
  <c r="CV112" i="53"/>
  <c r="CW112" i="53"/>
  <c r="CX112" i="53"/>
  <c r="CY112" i="53"/>
  <c r="CZ112" i="53"/>
  <c r="DA112" i="53"/>
  <c r="DB112" i="53"/>
  <c r="DC112" i="53"/>
  <c r="DD112" i="53"/>
  <c r="DE112" i="53"/>
  <c r="DF112" i="53"/>
  <c r="DG112" i="53"/>
  <c r="DH112" i="53"/>
  <c r="DI112" i="53"/>
  <c r="DJ112" i="53"/>
  <c r="DK112" i="53"/>
  <c r="DL112" i="53"/>
  <c r="DM112" i="53"/>
  <c r="DN112" i="53"/>
  <c r="DO112" i="53"/>
  <c r="DP112" i="53"/>
  <c r="DQ112" i="53"/>
  <c r="DR112" i="53"/>
  <c r="DS112" i="53"/>
  <c r="DT112" i="53"/>
  <c r="DU112" i="53"/>
  <c r="DV112" i="53"/>
  <c r="DW112" i="53"/>
  <c r="DX112" i="53"/>
  <c r="DY112" i="53"/>
  <c r="DZ112" i="53"/>
  <c r="EA112" i="53"/>
  <c r="EB112" i="53"/>
  <c r="EC112" i="53"/>
  <c r="ED112" i="53"/>
  <c r="EE112" i="53"/>
  <c r="EF112" i="53"/>
  <c r="EG112" i="53"/>
  <c r="EH112" i="53"/>
  <c r="EI112" i="53"/>
  <c r="EJ112" i="53"/>
  <c r="EK112" i="53"/>
  <c r="EL112" i="53"/>
  <c r="EM112" i="53"/>
  <c r="EN112" i="53"/>
  <c r="EO112" i="53"/>
  <c r="EP112" i="53"/>
  <c r="EQ112" i="53"/>
  <c r="ER112" i="53"/>
  <c r="ES112" i="53"/>
  <c r="ET112" i="53"/>
  <c r="EU112" i="53"/>
  <c r="EV112" i="53"/>
  <c r="EW112" i="53"/>
  <c r="EX112" i="53"/>
  <c r="EY112" i="53"/>
  <c r="EZ112" i="53"/>
  <c r="FA112" i="53"/>
  <c r="FB112" i="53"/>
  <c r="FC112" i="53"/>
  <c r="FD112" i="53"/>
  <c r="FE112" i="53"/>
  <c r="FF112" i="53"/>
  <c r="FG112" i="53"/>
  <c r="FH112" i="53"/>
  <c r="FI112" i="53"/>
  <c r="FJ112" i="53"/>
  <c r="FK112" i="53"/>
  <c r="FL112" i="53"/>
  <c r="FM112" i="53"/>
  <c r="FN112" i="53"/>
  <c r="FO112" i="53"/>
  <c r="FP112" i="53"/>
  <c r="FQ112" i="53"/>
  <c r="FR112" i="53"/>
  <c r="FX124" i="53" s="1"/>
  <c r="FS112" i="53"/>
  <c r="FT112" i="53"/>
  <c r="FZ124" i="53" s="1"/>
  <c r="FU112" i="53"/>
  <c r="GA124" i="53" s="1"/>
  <c r="FV112" i="53"/>
  <c r="GB124" i="53" s="1"/>
  <c r="FW112" i="53"/>
  <c r="FX112" i="53"/>
  <c r="FY112" i="53"/>
  <c r="FZ112" i="53"/>
  <c r="GF124" i="53" s="1"/>
  <c r="GA112" i="53"/>
  <c r="GB112" i="53"/>
  <c r="GC112" i="53"/>
  <c r="GD112" i="53"/>
  <c r="GE112" i="53"/>
  <c r="GF112" i="53"/>
  <c r="GG112" i="53"/>
  <c r="GH112" i="53"/>
  <c r="GN124" i="53" s="1"/>
  <c r="GI112" i="53"/>
  <c r="GJ112" i="53"/>
  <c r="GK112" i="53"/>
  <c r="GQ124" i="53" s="1"/>
  <c r="GL112" i="53"/>
  <c r="GM112" i="53"/>
  <c r="GN112" i="53"/>
  <c r="GO112" i="53"/>
  <c r="GP112" i="53"/>
  <c r="GV124" i="53" s="1"/>
  <c r="GQ112" i="53"/>
  <c r="GR112" i="53"/>
  <c r="GS112" i="53"/>
  <c r="GT112" i="53"/>
  <c r="GU112" i="53"/>
  <c r="GV112" i="53"/>
  <c r="GW112" i="53"/>
  <c r="GX112" i="53"/>
  <c r="HD124" i="53" s="1"/>
  <c r="GY112" i="53"/>
  <c r="GZ112" i="53"/>
  <c r="HA112" i="53"/>
  <c r="HG124" i="53" s="1"/>
  <c r="HB112" i="53"/>
  <c r="HH124" i="53" s="1"/>
  <c r="HL124" i="53"/>
  <c r="HT124" i="53"/>
  <c r="HQ136" i="53" s="1"/>
  <c r="HU124" i="53"/>
  <c r="HV124" i="53"/>
  <c r="E113" i="53"/>
  <c r="F113" i="53"/>
  <c r="G113" i="53"/>
  <c r="H113" i="53"/>
  <c r="I113" i="53"/>
  <c r="J113" i="53"/>
  <c r="K113" i="53"/>
  <c r="L113" i="53"/>
  <c r="M113" i="53"/>
  <c r="N113" i="53"/>
  <c r="O113" i="53"/>
  <c r="P113" i="53"/>
  <c r="Q113" i="53"/>
  <c r="R113" i="53"/>
  <c r="S113" i="53"/>
  <c r="T113" i="53"/>
  <c r="U113" i="53"/>
  <c r="V113" i="53"/>
  <c r="W113" i="53"/>
  <c r="X113" i="53"/>
  <c r="Y113" i="53"/>
  <c r="Z113" i="53"/>
  <c r="AA113" i="53"/>
  <c r="AB113" i="53"/>
  <c r="AC113" i="53"/>
  <c r="AD113" i="53"/>
  <c r="AE113" i="53"/>
  <c r="AF113" i="53"/>
  <c r="AG113" i="53"/>
  <c r="AH113" i="53"/>
  <c r="AI113" i="53"/>
  <c r="AJ113" i="53"/>
  <c r="AK113" i="53"/>
  <c r="AL113" i="53"/>
  <c r="AM113" i="53"/>
  <c r="AN113" i="53"/>
  <c r="AO113" i="53"/>
  <c r="AP113" i="53"/>
  <c r="AQ113" i="53"/>
  <c r="AR113" i="53"/>
  <c r="AS113" i="53"/>
  <c r="AT113" i="53"/>
  <c r="AU113" i="53"/>
  <c r="AV113" i="53"/>
  <c r="AW113" i="53"/>
  <c r="AX113" i="53"/>
  <c r="AY113" i="53"/>
  <c r="AZ113" i="53"/>
  <c r="BA113" i="53"/>
  <c r="BB113" i="53"/>
  <c r="BC113" i="53"/>
  <c r="BD113" i="53"/>
  <c r="BE113" i="53"/>
  <c r="BF113" i="53"/>
  <c r="BG113" i="53"/>
  <c r="BH113" i="53"/>
  <c r="BI113" i="53"/>
  <c r="BJ113" i="53"/>
  <c r="BK113" i="53"/>
  <c r="BL113" i="53"/>
  <c r="BM113" i="53"/>
  <c r="BN113" i="53"/>
  <c r="BO113" i="53"/>
  <c r="BP113" i="53"/>
  <c r="BQ113" i="53"/>
  <c r="BR113" i="53"/>
  <c r="BS113" i="53"/>
  <c r="BT113" i="53"/>
  <c r="BU113" i="53"/>
  <c r="BV113" i="53"/>
  <c r="BW113" i="53"/>
  <c r="BX113" i="53"/>
  <c r="BY113" i="53"/>
  <c r="BZ113" i="53"/>
  <c r="CA113" i="53"/>
  <c r="CB113" i="53"/>
  <c r="CC113" i="53"/>
  <c r="CD113" i="53"/>
  <c r="CE113" i="53"/>
  <c r="CF113" i="53"/>
  <c r="CG113" i="53"/>
  <c r="CH113" i="53"/>
  <c r="CI113" i="53"/>
  <c r="CJ113" i="53"/>
  <c r="CK113" i="53"/>
  <c r="CL113" i="53"/>
  <c r="CM113" i="53"/>
  <c r="CN113" i="53"/>
  <c r="CO113" i="53"/>
  <c r="CP113" i="53"/>
  <c r="CQ113" i="53"/>
  <c r="CR113" i="53"/>
  <c r="CS113" i="53"/>
  <c r="CT113" i="53"/>
  <c r="CU113" i="53"/>
  <c r="CV113" i="53"/>
  <c r="CW113" i="53"/>
  <c r="CX113" i="53"/>
  <c r="CY113" i="53"/>
  <c r="CZ113" i="53"/>
  <c r="DA113" i="53"/>
  <c r="DB113" i="53"/>
  <c r="DC113" i="53"/>
  <c r="DD113" i="53"/>
  <c r="DE113" i="53"/>
  <c r="DF113" i="53"/>
  <c r="DG113" i="53"/>
  <c r="DH113" i="53"/>
  <c r="DI113" i="53"/>
  <c r="DJ113" i="53"/>
  <c r="DK113" i="53"/>
  <c r="DL113" i="53"/>
  <c r="DM113" i="53"/>
  <c r="DN113" i="53"/>
  <c r="DO113" i="53"/>
  <c r="DP113" i="53"/>
  <c r="DQ113" i="53"/>
  <c r="DR113" i="53"/>
  <c r="DS113" i="53"/>
  <c r="DT113" i="53"/>
  <c r="DU113" i="53"/>
  <c r="DV113" i="53"/>
  <c r="DW113" i="53"/>
  <c r="DX113" i="53"/>
  <c r="DY113" i="53"/>
  <c r="DZ113" i="53"/>
  <c r="EA113" i="53"/>
  <c r="EB113" i="53"/>
  <c r="EC113" i="53"/>
  <c r="ED113" i="53"/>
  <c r="EE113" i="53"/>
  <c r="EF113" i="53"/>
  <c r="EG113" i="53"/>
  <c r="EH113" i="53"/>
  <c r="EI113" i="53"/>
  <c r="EJ113" i="53"/>
  <c r="EK113" i="53"/>
  <c r="EL113" i="53"/>
  <c r="EM113" i="53"/>
  <c r="EN113" i="53"/>
  <c r="EO113" i="53"/>
  <c r="EP113" i="53"/>
  <c r="EQ113" i="53"/>
  <c r="ER113" i="53"/>
  <c r="ES113" i="53"/>
  <c r="ET113" i="53"/>
  <c r="EU113" i="53"/>
  <c r="EV113" i="53"/>
  <c r="EW113" i="53"/>
  <c r="EX113" i="53"/>
  <c r="EY113" i="53"/>
  <c r="EZ113" i="53"/>
  <c r="FA113" i="53"/>
  <c r="FB113" i="53"/>
  <c r="FC113" i="53"/>
  <c r="FD113" i="53"/>
  <c r="FE113" i="53"/>
  <c r="FF113" i="53"/>
  <c r="FG113" i="53"/>
  <c r="FH113" i="53"/>
  <c r="FI113" i="53"/>
  <c r="FJ113" i="53"/>
  <c r="FK113" i="53"/>
  <c r="FL113" i="53"/>
  <c r="FM113" i="53"/>
  <c r="FN113" i="53"/>
  <c r="FO113" i="53"/>
  <c r="FP113" i="53"/>
  <c r="FQ113" i="53"/>
  <c r="FW125" i="53" s="1"/>
  <c r="HJ137" i="53" s="1"/>
  <c r="FR113" i="53"/>
  <c r="FX125" i="53" s="1"/>
  <c r="FS113" i="53"/>
  <c r="FY125" i="53" s="1"/>
  <c r="FT113" i="53"/>
  <c r="FZ125" i="53" s="1"/>
  <c r="FU113" i="53"/>
  <c r="GA125" i="53" s="1"/>
  <c r="FV113" i="53"/>
  <c r="GB125" i="53" s="1"/>
  <c r="FW113" i="53"/>
  <c r="GC125" i="53" s="1"/>
  <c r="FX113" i="53"/>
  <c r="GD125" i="53" s="1"/>
  <c r="HK137" i="53" s="1"/>
  <c r="FY113" i="53"/>
  <c r="GE125" i="53" s="1"/>
  <c r="FZ113" i="53"/>
  <c r="GF125" i="53" s="1"/>
  <c r="GA113" i="53"/>
  <c r="GG125" i="53" s="1"/>
  <c r="GB113" i="53"/>
  <c r="GH125" i="53" s="1"/>
  <c r="GC113" i="53"/>
  <c r="GD113" i="53"/>
  <c r="GJ125" i="53" s="1"/>
  <c r="GE113" i="53"/>
  <c r="GK125" i="53" s="1"/>
  <c r="HL137" i="53" s="1"/>
  <c r="GF113" i="53"/>
  <c r="GL125" i="53" s="1"/>
  <c r="GG113" i="53"/>
  <c r="GM125" i="53" s="1"/>
  <c r="GH113" i="53"/>
  <c r="GN125" i="53" s="1"/>
  <c r="GI113" i="53"/>
  <c r="GO125" i="53" s="1"/>
  <c r="GJ113" i="53"/>
  <c r="GP125" i="53" s="1"/>
  <c r="GK113" i="53"/>
  <c r="GQ125" i="53" s="1"/>
  <c r="GL113" i="53"/>
  <c r="GR125" i="53" s="1"/>
  <c r="HM137" i="53" s="1"/>
  <c r="GM113" i="53"/>
  <c r="GS125" i="53" s="1"/>
  <c r="GN113" i="53"/>
  <c r="GO113" i="53"/>
  <c r="GP113" i="53"/>
  <c r="GQ113" i="53"/>
  <c r="GR113" i="53"/>
  <c r="GS113" i="53"/>
  <c r="GT113" i="53"/>
  <c r="GU113" i="53"/>
  <c r="HA125" i="53" s="1"/>
  <c r="GV113" i="53"/>
  <c r="GW113" i="53"/>
  <c r="GX113" i="53"/>
  <c r="HD125" i="53" s="1"/>
  <c r="GY113" i="53"/>
  <c r="GZ113" i="53"/>
  <c r="HA113" i="53"/>
  <c r="HB113" i="53"/>
  <c r="HH125" i="53" s="1"/>
  <c r="HI125" i="53"/>
  <c r="HJ125" i="53"/>
  <c r="HK125" i="53"/>
  <c r="HL125" i="53"/>
  <c r="HM125" i="53"/>
  <c r="HP137" i="53" s="1"/>
  <c r="HN125" i="53"/>
  <c r="HP125" i="53"/>
  <c r="HQ125" i="53"/>
  <c r="HR125" i="53"/>
  <c r="HT125" i="53"/>
  <c r="HU125" i="53"/>
  <c r="G50" i="53"/>
  <c r="G52" i="53"/>
  <c r="D104" i="53"/>
  <c r="D105" i="53"/>
  <c r="D106" i="53"/>
  <c r="D107" i="53"/>
  <c r="D108" i="53"/>
  <c r="D109" i="53"/>
  <c r="D110" i="53"/>
  <c r="D111" i="53"/>
  <c r="D112" i="53"/>
  <c r="D113" i="53"/>
  <c r="HB101" i="53"/>
  <c r="HA101" i="53"/>
  <c r="GZ101" i="53"/>
  <c r="GY101" i="53"/>
  <c r="GX101" i="53"/>
  <c r="GW101" i="53"/>
  <c r="GV101" i="53"/>
  <c r="GU101" i="53"/>
  <c r="GT101" i="53"/>
  <c r="GS101" i="53"/>
  <c r="GR101" i="53"/>
  <c r="GQ101" i="53"/>
  <c r="GP101" i="53"/>
  <c r="GO101" i="53"/>
  <c r="GN101" i="53"/>
  <c r="GM101" i="53"/>
  <c r="GL101" i="53"/>
  <c r="GK101" i="53"/>
  <c r="GJ101" i="53"/>
  <c r="GI101" i="53"/>
  <c r="GH101" i="53"/>
  <c r="GG101" i="53"/>
  <c r="GF101" i="53"/>
  <c r="GE101" i="53"/>
  <c r="GD101" i="53"/>
  <c r="GC101" i="53"/>
  <c r="GB101" i="53"/>
  <c r="GA101" i="53"/>
  <c r="FZ101" i="53"/>
  <c r="FY101" i="53"/>
  <c r="FX101" i="53"/>
  <c r="FW101" i="53"/>
  <c r="FV101" i="53"/>
  <c r="FU101" i="53"/>
  <c r="FT101" i="53"/>
  <c r="FS101" i="53"/>
  <c r="FR101" i="53"/>
  <c r="FQ101" i="53"/>
  <c r="FP101" i="53"/>
  <c r="FO101" i="53"/>
  <c r="FN101" i="53"/>
  <c r="FM101" i="53"/>
  <c r="FL101" i="53"/>
  <c r="FK101" i="53"/>
  <c r="FJ101" i="53"/>
  <c r="FI101" i="53"/>
  <c r="FH101" i="53"/>
  <c r="FG101" i="53"/>
  <c r="FF101" i="53"/>
  <c r="FE101" i="53"/>
  <c r="FD101" i="53"/>
  <c r="FC101" i="53"/>
  <c r="FB101" i="53"/>
  <c r="FA101" i="53"/>
  <c r="EZ101" i="53"/>
  <c r="EY101" i="53"/>
  <c r="EX101" i="53"/>
  <c r="EW101" i="53"/>
  <c r="EV101" i="53"/>
  <c r="EU101" i="53"/>
  <c r="ET101" i="53"/>
  <c r="ES101" i="53"/>
  <c r="ER101" i="53"/>
  <c r="EQ101" i="53"/>
  <c r="EP101" i="53"/>
  <c r="EO101" i="53"/>
  <c r="EN101" i="53"/>
  <c r="EM101" i="53"/>
  <c r="EL101" i="53"/>
  <c r="EK101" i="53"/>
  <c r="EJ101" i="53"/>
  <c r="EI101" i="53"/>
  <c r="EH101" i="53"/>
  <c r="EG101" i="53"/>
  <c r="EF101" i="53"/>
  <c r="EE101" i="53"/>
  <c r="ED101" i="53"/>
  <c r="EC101" i="53"/>
  <c r="EB101" i="53"/>
  <c r="EA101" i="53"/>
  <c r="DZ101" i="53"/>
  <c r="DY101" i="53"/>
  <c r="DX101" i="53"/>
  <c r="DW101" i="53"/>
  <c r="DV101" i="53"/>
  <c r="DU101" i="53"/>
  <c r="DT101" i="53"/>
  <c r="DS101" i="53"/>
  <c r="DR101" i="53"/>
  <c r="DQ101" i="53"/>
  <c r="DP101" i="53"/>
  <c r="DO101" i="53"/>
  <c r="DN101" i="53"/>
  <c r="DM101" i="53"/>
  <c r="DL101" i="53"/>
  <c r="DK101" i="53"/>
  <c r="DJ101" i="53"/>
  <c r="DI101" i="53"/>
  <c r="DH101" i="53"/>
  <c r="DG101" i="53"/>
  <c r="DF101" i="53"/>
  <c r="DE101" i="53"/>
  <c r="DD101" i="53"/>
  <c r="DC101" i="53"/>
  <c r="DB101" i="53"/>
  <c r="DA101" i="53"/>
  <c r="CZ101" i="53"/>
  <c r="CY101" i="53"/>
  <c r="CX101" i="53"/>
  <c r="CW101" i="53"/>
  <c r="CV101" i="53"/>
  <c r="CU101" i="53"/>
  <c r="CT101" i="53"/>
  <c r="CS101" i="53"/>
  <c r="CR101" i="53"/>
  <c r="CQ101" i="53"/>
  <c r="CP101" i="53"/>
  <c r="CO101" i="53"/>
  <c r="CN101" i="53"/>
  <c r="CM101" i="53"/>
  <c r="CL101" i="53"/>
  <c r="CK101" i="53"/>
  <c r="CJ101" i="53"/>
  <c r="CI101" i="53"/>
  <c r="CH101" i="53"/>
  <c r="CG101" i="53"/>
  <c r="CF101" i="53"/>
  <c r="CE101" i="53"/>
  <c r="CD101" i="53"/>
  <c r="CC101" i="53"/>
  <c r="CB101" i="53"/>
  <c r="CA101" i="53"/>
  <c r="BZ101" i="53"/>
  <c r="BY101" i="53"/>
  <c r="BX101" i="53"/>
  <c r="BW101" i="53"/>
  <c r="BV101" i="53"/>
  <c r="BU101" i="53"/>
  <c r="BT101" i="53"/>
  <c r="BS101" i="53"/>
  <c r="BR101" i="53"/>
  <c r="BQ101" i="53"/>
  <c r="BP101" i="53"/>
  <c r="BO101" i="53"/>
  <c r="BN101" i="53"/>
  <c r="BM101" i="53"/>
  <c r="BL101" i="53"/>
  <c r="BK101" i="53"/>
  <c r="BJ101" i="53"/>
  <c r="BI101" i="53"/>
  <c r="BH101" i="53"/>
  <c r="BG101" i="53"/>
  <c r="BF101" i="53"/>
  <c r="BE101" i="53"/>
  <c r="BD101" i="53"/>
  <c r="BC101" i="53"/>
  <c r="BB101" i="53"/>
  <c r="BA101" i="53"/>
  <c r="AZ101" i="53"/>
  <c r="AY101" i="53"/>
  <c r="AX101" i="53"/>
  <c r="AW101" i="53"/>
  <c r="AV101" i="53"/>
  <c r="AU101" i="53"/>
  <c r="AT101" i="53"/>
  <c r="AS101" i="53"/>
  <c r="AR101" i="53"/>
  <c r="AQ101" i="53"/>
  <c r="AP101" i="53"/>
  <c r="AO101" i="53"/>
  <c r="AN101" i="53"/>
  <c r="AM101" i="53"/>
  <c r="AL101" i="53"/>
  <c r="AK101" i="53"/>
  <c r="AJ101" i="53"/>
  <c r="AI101" i="53"/>
  <c r="AH101" i="53"/>
  <c r="AG101" i="53"/>
  <c r="AF101" i="53"/>
  <c r="AE101" i="53"/>
  <c r="AD101" i="53"/>
  <c r="AC101" i="53"/>
  <c r="AB101" i="53"/>
  <c r="AA101" i="53"/>
  <c r="Z101" i="53"/>
  <c r="Y101" i="53"/>
  <c r="X101" i="53"/>
  <c r="W101" i="53"/>
  <c r="V101" i="53"/>
  <c r="U101" i="53"/>
  <c r="T101" i="53"/>
  <c r="S101" i="53"/>
  <c r="R101" i="53"/>
  <c r="Q101" i="53"/>
  <c r="P101" i="53"/>
  <c r="O101" i="53"/>
  <c r="N101" i="53"/>
  <c r="M101" i="53"/>
  <c r="L101" i="53"/>
  <c r="K101" i="53"/>
  <c r="J101" i="53"/>
  <c r="I101" i="53"/>
  <c r="H101" i="53"/>
  <c r="G101" i="53"/>
  <c r="F101" i="53"/>
  <c r="E101" i="53"/>
  <c r="D101" i="53"/>
  <c r="D50" i="53"/>
  <c r="HM50" i="53"/>
  <c r="E59" i="53"/>
  <c r="F59" i="53"/>
  <c r="G59" i="53"/>
  <c r="H59" i="53"/>
  <c r="I59" i="53"/>
  <c r="J59" i="53"/>
  <c r="K59" i="53"/>
  <c r="L59" i="53"/>
  <c r="M59" i="53"/>
  <c r="N59" i="53"/>
  <c r="O59" i="53"/>
  <c r="P59" i="53"/>
  <c r="Q59" i="53"/>
  <c r="R59" i="53"/>
  <c r="S59" i="53"/>
  <c r="T59" i="53"/>
  <c r="U59" i="53"/>
  <c r="V59" i="53"/>
  <c r="W59" i="53"/>
  <c r="X59" i="53"/>
  <c r="Y59" i="53"/>
  <c r="Z59" i="53"/>
  <c r="AA59" i="53"/>
  <c r="AB59" i="53"/>
  <c r="AC59" i="53"/>
  <c r="AD59" i="53"/>
  <c r="AE59" i="53"/>
  <c r="AF59" i="53"/>
  <c r="AG59" i="53"/>
  <c r="AH59" i="53"/>
  <c r="AI59" i="53"/>
  <c r="AJ59" i="53"/>
  <c r="AK59" i="53"/>
  <c r="AL59" i="53"/>
  <c r="AM59" i="53"/>
  <c r="AN59" i="53"/>
  <c r="AO59" i="53"/>
  <c r="AP59" i="53"/>
  <c r="AQ59" i="53"/>
  <c r="AR59" i="53"/>
  <c r="AS59" i="53"/>
  <c r="AT59" i="53"/>
  <c r="AU59" i="53"/>
  <c r="AV59" i="53"/>
  <c r="AW59" i="53"/>
  <c r="AX59" i="53"/>
  <c r="AY59" i="53"/>
  <c r="AZ59" i="53"/>
  <c r="BA59" i="53"/>
  <c r="BB59" i="53"/>
  <c r="BC59" i="53"/>
  <c r="BD59" i="53"/>
  <c r="BE59" i="53"/>
  <c r="BF59" i="53"/>
  <c r="BG59" i="53"/>
  <c r="BH59" i="53"/>
  <c r="BI59" i="53"/>
  <c r="BJ59" i="53"/>
  <c r="BK59" i="53"/>
  <c r="BL59" i="53"/>
  <c r="BM59" i="53"/>
  <c r="BN59" i="53"/>
  <c r="BO59" i="53"/>
  <c r="BP59" i="53"/>
  <c r="BQ59" i="53"/>
  <c r="BR59" i="53"/>
  <c r="BS59" i="53"/>
  <c r="BT59" i="53"/>
  <c r="BU59" i="53"/>
  <c r="BV59" i="53"/>
  <c r="BW59" i="53"/>
  <c r="BX59" i="53"/>
  <c r="BY59" i="53"/>
  <c r="BZ59" i="53"/>
  <c r="CA59" i="53"/>
  <c r="CB59" i="53"/>
  <c r="CC59" i="53"/>
  <c r="CD59" i="53"/>
  <c r="CE59" i="53"/>
  <c r="CF59" i="53"/>
  <c r="CG59" i="53"/>
  <c r="CH59" i="53"/>
  <c r="CI59" i="53"/>
  <c r="CJ59" i="53"/>
  <c r="CK59" i="53"/>
  <c r="CL59" i="53"/>
  <c r="CM59" i="53"/>
  <c r="CN59" i="53"/>
  <c r="CO59" i="53"/>
  <c r="CP59" i="53"/>
  <c r="CQ59" i="53"/>
  <c r="CR59" i="53"/>
  <c r="CS59" i="53"/>
  <c r="CT59" i="53"/>
  <c r="CU59" i="53"/>
  <c r="CV59" i="53"/>
  <c r="CW59" i="53"/>
  <c r="CX59" i="53"/>
  <c r="CY59" i="53"/>
  <c r="CZ59" i="53"/>
  <c r="DA59" i="53"/>
  <c r="DB59" i="53"/>
  <c r="DC59" i="53"/>
  <c r="DD59" i="53"/>
  <c r="DE59" i="53"/>
  <c r="DF59" i="53"/>
  <c r="DG59" i="53"/>
  <c r="DH59" i="53"/>
  <c r="DI59" i="53"/>
  <c r="DJ59" i="53"/>
  <c r="DK59" i="53"/>
  <c r="DL59" i="53"/>
  <c r="DM59" i="53"/>
  <c r="DN59" i="53"/>
  <c r="DO59" i="53"/>
  <c r="DP59" i="53"/>
  <c r="DQ59" i="53"/>
  <c r="DR59" i="53"/>
  <c r="DS59" i="53"/>
  <c r="DT59" i="53"/>
  <c r="DU59" i="53"/>
  <c r="DV59" i="53"/>
  <c r="DW59" i="53"/>
  <c r="DX59" i="53"/>
  <c r="DY59" i="53"/>
  <c r="DZ59" i="53"/>
  <c r="EA59" i="53"/>
  <c r="EB59" i="53"/>
  <c r="EC59" i="53"/>
  <c r="ED59" i="53"/>
  <c r="EE59" i="53"/>
  <c r="EF59" i="53"/>
  <c r="EG59" i="53"/>
  <c r="EH59" i="53"/>
  <c r="EI59" i="53"/>
  <c r="EJ59" i="53"/>
  <c r="EK59" i="53"/>
  <c r="EL59" i="53"/>
  <c r="EM59" i="53"/>
  <c r="EN59" i="53"/>
  <c r="EO59" i="53"/>
  <c r="EP59" i="53"/>
  <c r="EQ59" i="53"/>
  <c r="ER59" i="53"/>
  <c r="ES59" i="53"/>
  <c r="ET59" i="53"/>
  <c r="EU59" i="53"/>
  <c r="EV59" i="53"/>
  <c r="EW59" i="53"/>
  <c r="EX59" i="53"/>
  <c r="EY59" i="53"/>
  <c r="EZ59" i="53"/>
  <c r="FA59" i="53"/>
  <c r="FB59" i="53"/>
  <c r="FC59" i="53"/>
  <c r="FD59" i="53"/>
  <c r="FE59" i="53"/>
  <c r="FF59" i="53"/>
  <c r="FG59" i="53"/>
  <c r="FH59" i="53"/>
  <c r="FI59" i="53"/>
  <c r="FJ59" i="53"/>
  <c r="FK59" i="53"/>
  <c r="FL59" i="53"/>
  <c r="FM59" i="53"/>
  <c r="FN59" i="53"/>
  <c r="FO59" i="53"/>
  <c r="FP59" i="53"/>
  <c r="FQ59" i="53"/>
  <c r="FR59" i="53"/>
  <c r="FS59" i="53"/>
  <c r="FT59" i="53"/>
  <c r="FU59" i="53"/>
  <c r="FV59" i="53"/>
  <c r="FW59" i="53"/>
  <c r="FX59" i="53"/>
  <c r="FY59" i="53"/>
  <c r="FZ59" i="53"/>
  <c r="GA59" i="53"/>
  <c r="GB59" i="53"/>
  <c r="GC59" i="53"/>
  <c r="GD59" i="53"/>
  <c r="GE59" i="53"/>
  <c r="GF59" i="53"/>
  <c r="GG59" i="53"/>
  <c r="GH59" i="53"/>
  <c r="GI59" i="53"/>
  <c r="GJ59" i="53"/>
  <c r="GK59" i="53"/>
  <c r="GL59" i="53"/>
  <c r="GM59" i="53"/>
  <c r="GN59" i="53"/>
  <c r="GO59" i="53"/>
  <c r="GP59" i="53"/>
  <c r="GQ59" i="53"/>
  <c r="GR59" i="53"/>
  <c r="GS59" i="53"/>
  <c r="GT59" i="53"/>
  <c r="GU59" i="53"/>
  <c r="GV59" i="53"/>
  <c r="GW59" i="53"/>
  <c r="GX59" i="53"/>
  <c r="GY59" i="53"/>
  <c r="GZ59" i="53"/>
  <c r="HA59" i="53"/>
  <c r="HB59" i="53"/>
  <c r="HC59" i="53"/>
  <c r="HD59" i="53"/>
  <c r="HE59" i="53"/>
  <c r="HF59" i="53"/>
  <c r="HG59" i="53"/>
  <c r="HH59" i="53"/>
  <c r="HI59" i="53"/>
  <c r="HJ59" i="53"/>
  <c r="HK59" i="53"/>
  <c r="HL59" i="53"/>
  <c r="HM59" i="53"/>
  <c r="HN59" i="53"/>
  <c r="HO59" i="53"/>
  <c r="HP59" i="53"/>
  <c r="HQ59" i="53"/>
  <c r="HR59" i="53"/>
  <c r="E58" i="53"/>
  <c r="F58" i="53"/>
  <c r="G58" i="53"/>
  <c r="H58" i="53"/>
  <c r="I58" i="53"/>
  <c r="J58" i="53"/>
  <c r="K58" i="53"/>
  <c r="L58" i="53"/>
  <c r="M58" i="53"/>
  <c r="N58" i="53"/>
  <c r="O58" i="53"/>
  <c r="P58" i="53"/>
  <c r="Q58" i="53"/>
  <c r="R58" i="53"/>
  <c r="S58" i="53"/>
  <c r="T58" i="53"/>
  <c r="U58" i="53"/>
  <c r="V58" i="53"/>
  <c r="W58" i="53"/>
  <c r="X58" i="53"/>
  <c r="Y58" i="53"/>
  <c r="Z58" i="53"/>
  <c r="AA58" i="53"/>
  <c r="AB58" i="53"/>
  <c r="AC58" i="53"/>
  <c r="AD58" i="53"/>
  <c r="AE58" i="53"/>
  <c r="AF58" i="53"/>
  <c r="AG58" i="53"/>
  <c r="AH58" i="53"/>
  <c r="AI58" i="53"/>
  <c r="AJ58" i="53"/>
  <c r="AK58" i="53"/>
  <c r="AL58" i="53"/>
  <c r="AM58" i="53"/>
  <c r="AN58" i="53"/>
  <c r="AO58" i="53"/>
  <c r="AP58" i="53"/>
  <c r="AQ58" i="53"/>
  <c r="AR58" i="53"/>
  <c r="AS58" i="53"/>
  <c r="AT58" i="53"/>
  <c r="AU58" i="53"/>
  <c r="AV58" i="53"/>
  <c r="AW58" i="53"/>
  <c r="AX58" i="53"/>
  <c r="AY58" i="53"/>
  <c r="AZ58" i="53"/>
  <c r="BA58" i="53"/>
  <c r="BB58" i="53"/>
  <c r="BC58" i="53"/>
  <c r="BD58" i="53"/>
  <c r="BE58" i="53"/>
  <c r="BF58" i="53"/>
  <c r="BG58" i="53"/>
  <c r="BH58" i="53"/>
  <c r="BI58" i="53"/>
  <c r="BJ58" i="53"/>
  <c r="BK58" i="53"/>
  <c r="BL58" i="53"/>
  <c r="BM58" i="53"/>
  <c r="BN58" i="53"/>
  <c r="BO58" i="53"/>
  <c r="BP58" i="53"/>
  <c r="BQ58" i="53"/>
  <c r="BR58" i="53"/>
  <c r="BS58" i="53"/>
  <c r="BT58" i="53"/>
  <c r="BU58" i="53"/>
  <c r="BV58" i="53"/>
  <c r="BW58" i="53"/>
  <c r="BX58" i="53"/>
  <c r="BY58" i="53"/>
  <c r="BZ58" i="53"/>
  <c r="CA58" i="53"/>
  <c r="CB58" i="53"/>
  <c r="CC58" i="53"/>
  <c r="CD58" i="53"/>
  <c r="CE58" i="53"/>
  <c r="CF58" i="53"/>
  <c r="CG58" i="53"/>
  <c r="CH58" i="53"/>
  <c r="CI58" i="53"/>
  <c r="CJ58" i="53"/>
  <c r="CK58" i="53"/>
  <c r="CL58" i="53"/>
  <c r="CM58" i="53"/>
  <c r="CN58" i="53"/>
  <c r="CO58" i="53"/>
  <c r="CP58" i="53"/>
  <c r="CQ58" i="53"/>
  <c r="CR58" i="53"/>
  <c r="CS58" i="53"/>
  <c r="CT58" i="53"/>
  <c r="CU58" i="53"/>
  <c r="CV58" i="53"/>
  <c r="CW58" i="53"/>
  <c r="CX58" i="53"/>
  <c r="CY58" i="53"/>
  <c r="CZ58" i="53"/>
  <c r="DA58" i="53"/>
  <c r="DB58" i="53"/>
  <c r="DC58" i="53"/>
  <c r="DD58" i="53"/>
  <c r="DE58" i="53"/>
  <c r="DF58" i="53"/>
  <c r="DG58" i="53"/>
  <c r="DH58" i="53"/>
  <c r="DI58" i="53"/>
  <c r="DJ58" i="53"/>
  <c r="DK58" i="53"/>
  <c r="DL58" i="53"/>
  <c r="DM58" i="53"/>
  <c r="DN58" i="53"/>
  <c r="DO58" i="53"/>
  <c r="DP58" i="53"/>
  <c r="DQ58" i="53"/>
  <c r="DR58" i="53"/>
  <c r="DS58" i="53"/>
  <c r="DT58" i="53"/>
  <c r="DU58" i="53"/>
  <c r="DV58" i="53"/>
  <c r="DW58" i="53"/>
  <c r="DX58" i="53"/>
  <c r="DY58" i="53"/>
  <c r="DZ58" i="53"/>
  <c r="EA58" i="53"/>
  <c r="EB58" i="53"/>
  <c r="EC58" i="53"/>
  <c r="ED58" i="53"/>
  <c r="EE58" i="53"/>
  <c r="EF58" i="53"/>
  <c r="EG58" i="53"/>
  <c r="EH58" i="53"/>
  <c r="EI58" i="53"/>
  <c r="EJ58" i="53"/>
  <c r="EK58" i="53"/>
  <c r="EL58" i="53"/>
  <c r="EM58" i="53"/>
  <c r="EN58" i="53"/>
  <c r="EO58" i="53"/>
  <c r="EP58" i="53"/>
  <c r="EQ58" i="53"/>
  <c r="ER58" i="53"/>
  <c r="ES58" i="53"/>
  <c r="ET58" i="53"/>
  <c r="EU58" i="53"/>
  <c r="EV58" i="53"/>
  <c r="EW58" i="53"/>
  <c r="EX58" i="53"/>
  <c r="EY58" i="53"/>
  <c r="EZ58" i="53"/>
  <c r="FA58" i="53"/>
  <c r="FB58" i="53"/>
  <c r="FC58" i="53"/>
  <c r="FD58" i="53"/>
  <c r="FE58" i="53"/>
  <c r="FF58" i="53"/>
  <c r="FG58" i="53"/>
  <c r="FH58" i="53"/>
  <c r="FI58" i="53"/>
  <c r="FJ58" i="53"/>
  <c r="FK58" i="53"/>
  <c r="FL58" i="53"/>
  <c r="FM58" i="53"/>
  <c r="FN58" i="53"/>
  <c r="FO58" i="53"/>
  <c r="FP58" i="53"/>
  <c r="FQ58" i="53"/>
  <c r="FR58" i="53"/>
  <c r="FS58" i="53"/>
  <c r="FT58" i="53"/>
  <c r="FU58" i="53"/>
  <c r="FV58" i="53"/>
  <c r="FW58" i="53"/>
  <c r="FX58" i="53"/>
  <c r="FY58" i="53"/>
  <c r="FZ58" i="53"/>
  <c r="GA58" i="53"/>
  <c r="GB58" i="53"/>
  <c r="GC58" i="53"/>
  <c r="GD58" i="53"/>
  <c r="GE58" i="53"/>
  <c r="GF58" i="53"/>
  <c r="GG58" i="53"/>
  <c r="GH58" i="53"/>
  <c r="GI58" i="53"/>
  <c r="GJ58" i="53"/>
  <c r="GK58" i="53"/>
  <c r="GL58" i="53"/>
  <c r="GM58" i="53"/>
  <c r="GN58" i="53"/>
  <c r="GO58" i="53"/>
  <c r="GP58" i="53"/>
  <c r="GQ58" i="53"/>
  <c r="GR58" i="53"/>
  <c r="GS58" i="53"/>
  <c r="GT58" i="53"/>
  <c r="GU58" i="53"/>
  <c r="GV58" i="53"/>
  <c r="GW58" i="53"/>
  <c r="GX58" i="53"/>
  <c r="GY58" i="53"/>
  <c r="GZ58" i="53"/>
  <c r="HA58" i="53"/>
  <c r="HB58" i="53"/>
  <c r="HC58" i="53"/>
  <c r="HD58" i="53"/>
  <c r="HE58" i="53"/>
  <c r="HF58" i="53"/>
  <c r="HG58" i="53"/>
  <c r="HH58" i="53"/>
  <c r="HI58" i="53"/>
  <c r="HJ58" i="53"/>
  <c r="HK58" i="53"/>
  <c r="HL58" i="53"/>
  <c r="HM58" i="53"/>
  <c r="HN58" i="53"/>
  <c r="HO58" i="53"/>
  <c r="HP58" i="53"/>
  <c r="HQ58" i="53"/>
  <c r="HR58" i="53"/>
  <c r="E57" i="53"/>
  <c r="F57" i="53"/>
  <c r="G57" i="53"/>
  <c r="H57" i="53"/>
  <c r="I57" i="53"/>
  <c r="J57" i="53"/>
  <c r="K57" i="53"/>
  <c r="L57" i="53"/>
  <c r="M57" i="53"/>
  <c r="N57" i="53"/>
  <c r="O57" i="53"/>
  <c r="P57" i="53"/>
  <c r="Q57" i="53"/>
  <c r="R57" i="53"/>
  <c r="S57" i="53"/>
  <c r="T57" i="53"/>
  <c r="U57" i="53"/>
  <c r="V57" i="53"/>
  <c r="W57" i="53"/>
  <c r="X57" i="53"/>
  <c r="Y57" i="53"/>
  <c r="Z57" i="53"/>
  <c r="AA57" i="53"/>
  <c r="AB57" i="53"/>
  <c r="AC57" i="53"/>
  <c r="AD57" i="53"/>
  <c r="AE57" i="53"/>
  <c r="AF57" i="53"/>
  <c r="AG57" i="53"/>
  <c r="AH57" i="53"/>
  <c r="AI57" i="53"/>
  <c r="AJ57" i="53"/>
  <c r="AK57" i="53"/>
  <c r="AL57" i="53"/>
  <c r="AM57" i="53"/>
  <c r="AN57" i="53"/>
  <c r="AO57" i="53"/>
  <c r="AP57" i="53"/>
  <c r="AQ57" i="53"/>
  <c r="AR57" i="53"/>
  <c r="AS57" i="53"/>
  <c r="AT57" i="53"/>
  <c r="AU57" i="53"/>
  <c r="AV57" i="53"/>
  <c r="AW57" i="53"/>
  <c r="AX57" i="53"/>
  <c r="AY57" i="53"/>
  <c r="AZ57" i="53"/>
  <c r="BA57" i="53"/>
  <c r="BB57" i="53"/>
  <c r="BC57" i="53"/>
  <c r="BD57" i="53"/>
  <c r="BE57" i="53"/>
  <c r="BF57" i="53"/>
  <c r="BG57" i="53"/>
  <c r="BH57" i="53"/>
  <c r="BI57" i="53"/>
  <c r="BJ57" i="53"/>
  <c r="BK57" i="53"/>
  <c r="BL57" i="53"/>
  <c r="BM57" i="53"/>
  <c r="BN57" i="53"/>
  <c r="BO57" i="53"/>
  <c r="BP57" i="53"/>
  <c r="BQ57" i="53"/>
  <c r="BR57" i="53"/>
  <c r="BS57" i="53"/>
  <c r="BT57" i="53"/>
  <c r="BU57" i="53"/>
  <c r="BV57" i="53"/>
  <c r="BW57" i="53"/>
  <c r="BX57" i="53"/>
  <c r="BY57" i="53"/>
  <c r="BZ57" i="53"/>
  <c r="CA57" i="53"/>
  <c r="CB57" i="53"/>
  <c r="CC57" i="53"/>
  <c r="CD57" i="53"/>
  <c r="CE57" i="53"/>
  <c r="CF57" i="53"/>
  <c r="CG57" i="53"/>
  <c r="CH57" i="53"/>
  <c r="CI57" i="53"/>
  <c r="CJ57" i="53"/>
  <c r="CK57" i="53"/>
  <c r="CL57" i="53"/>
  <c r="CM57" i="53"/>
  <c r="CN57" i="53"/>
  <c r="CO57" i="53"/>
  <c r="CP57" i="53"/>
  <c r="CQ57" i="53"/>
  <c r="CR57" i="53"/>
  <c r="CS57" i="53"/>
  <c r="CT57" i="53"/>
  <c r="CU57" i="53"/>
  <c r="CV57" i="53"/>
  <c r="CW57" i="53"/>
  <c r="CX57" i="53"/>
  <c r="CY57" i="53"/>
  <c r="CZ57" i="53"/>
  <c r="DA57" i="53"/>
  <c r="DB57" i="53"/>
  <c r="DC57" i="53"/>
  <c r="DD57" i="53"/>
  <c r="DE57" i="53"/>
  <c r="DF57" i="53"/>
  <c r="DG57" i="53"/>
  <c r="DH57" i="53"/>
  <c r="DI57" i="53"/>
  <c r="DJ57" i="53"/>
  <c r="DK57" i="53"/>
  <c r="DL57" i="53"/>
  <c r="DM57" i="53"/>
  <c r="DN57" i="53"/>
  <c r="DO57" i="53"/>
  <c r="DP57" i="53"/>
  <c r="DQ57" i="53"/>
  <c r="DR57" i="53"/>
  <c r="DS57" i="53"/>
  <c r="DT57" i="53"/>
  <c r="DU57" i="53"/>
  <c r="DV57" i="53"/>
  <c r="DW57" i="53"/>
  <c r="DX57" i="53"/>
  <c r="DY57" i="53"/>
  <c r="DZ57" i="53"/>
  <c r="EA57" i="53"/>
  <c r="EB57" i="53"/>
  <c r="EC57" i="53"/>
  <c r="ED57" i="53"/>
  <c r="EE57" i="53"/>
  <c r="EF57" i="53"/>
  <c r="EG57" i="53"/>
  <c r="EH57" i="53"/>
  <c r="EI57" i="53"/>
  <c r="EJ57" i="53"/>
  <c r="EK57" i="53"/>
  <c r="EL57" i="53"/>
  <c r="EM57" i="53"/>
  <c r="EN57" i="53"/>
  <c r="EO57" i="53"/>
  <c r="EP57" i="53"/>
  <c r="EQ57" i="53"/>
  <c r="ER57" i="53"/>
  <c r="ES57" i="53"/>
  <c r="ET57" i="53"/>
  <c r="EU57" i="53"/>
  <c r="EV57" i="53"/>
  <c r="EW57" i="53"/>
  <c r="EX57" i="53"/>
  <c r="EY57" i="53"/>
  <c r="EZ57" i="53"/>
  <c r="FA57" i="53"/>
  <c r="FB57" i="53"/>
  <c r="FC57" i="53"/>
  <c r="FD57" i="53"/>
  <c r="FE57" i="53"/>
  <c r="FF57" i="53"/>
  <c r="FG57" i="53"/>
  <c r="FH57" i="53"/>
  <c r="FI57" i="53"/>
  <c r="FJ57" i="53"/>
  <c r="FK57" i="53"/>
  <c r="FL57" i="53"/>
  <c r="FM57" i="53"/>
  <c r="FN57" i="53"/>
  <c r="FO57" i="53"/>
  <c r="FP57" i="53"/>
  <c r="FQ57" i="53"/>
  <c r="FR57" i="53"/>
  <c r="FS57" i="53"/>
  <c r="FT57" i="53"/>
  <c r="FU57" i="53"/>
  <c r="FV57" i="53"/>
  <c r="FW57" i="53"/>
  <c r="FX57" i="53"/>
  <c r="FY57" i="53"/>
  <c r="FZ57" i="53"/>
  <c r="GA57" i="53"/>
  <c r="GB57" i="53"/>
  <c r="GC57" i="53"/>
  <c r="GD57" i="53"/>
  <c r="GE57" i="53"/>
  <c r="GF57" i="53"/>
  <c r="GG57" i="53"/>
  <c r="GH57" i="53"/>
  <c r="GI57" i="53"/>
  <c r="GJ57" i="53"/>
  <c r="GK57" i="53"/>
  <c r="GL57" i="53"/>
  <c r="GM57" i="53"/>
  <c r="GN57" i="53"/>
  <c r="GO57" i="53"/>
  <c r="GP57" i="53"/>
  <c r="GQ57" i="53"/>
  <c r="GR57" i="53"/>
  <c r="GS57" i="53"/>
  <c r="GT57" i="53"/>
  <c r="GU57" i="53"/>
  <c r="GV57" i="53"/>
  <c r="GW57" i="53"/>
  <c r="GX57" i="53"/>
  <c r="GY57" i="53"/>
  <c r="GZ57" i="53"/>
  <c r="HA57" i="53"/>
  <c r="HB57" i="53"/>
  <c r="HC57" i="53"/>
  <c r="HD57" i="53"/>
  <c r="HE57" i="53"/>
  <c r="HF57" i="53"/>
  <c r="HG57" i="53"/>
  <c r="HH57" i="53"/>
  <c r="HI57" i="53"/>
  <c r="HJ57" i="53"/>
  <c r="HK57" i="53"/>
  <c r="HL57" i="53"/>
  <c r="HM57" i="53"/>
  <c r="HO57" i="53"/>
  <c r="HP57" i="53"/>
  <c r="HQ57" i="53"/>
  <c r="HR57" i="53"/>
  <c r="E56" i="53"/>
  <c r="F56" i="53"/>
  <c r="G56" i="53"/>
  <c r="H56" i="53"/>
  <c r="I56" i="53"/>
  <c r="J56" i="53"/>
  <c r="K56" i="53"/>
  <c r="L56" i="53"/>
  <c r="M56" i="53"/>
  <c r="N56" i="53"/>
  <c r="O56" i="53"/>
  <c r="P56" i="53"/>
  <c r="Q56" i="53"/>
  <c r="R56" i="53"/>
  <c r="S56" i="53"/>
  <c r="T56" i="53"/>
  <c r="U56" i="53"/>
  <c r="V56" i="53"/>
  <c r="W56" i="53"/>
  <c r="X56" i="53"/>
  <c r="Y56" i="53"/>
  <c r="Z56" i="53"/>
  <c r="AA56" i="53"/>
  <c r="AB56" i="53"/>
  <c r="AC56" i="53"/>
  <c r="AD56" i="53"/>
  <c r="AE56" i="53"/>
  <c r="AF56" i="53"/>
  <c r="AG56" i="53"/>
  <c r="AH56" i="53"/>
  <c r="AI56" i="53"/>
  <c r="AJ56" i="53"/>
  <c r="AK56" i="53"/>
  <c r="AL56" i="53"/>
  <c r="AM56" i="53"/>
  <c r="AN56" i="53"/>
  <c r="AO56" i="53"/>
  <c r="AP56" i="53"/>
  <c r="AQ56" i="53"/>
  <c r="AR56" i="53"/>
  <c r="AS56" i="53"/>
  <c r="AT56" i="53"/>
  <c r="AU56" i="53"/>
  <c r="AV56" i="53"/>
  <c r="AW56" i="53"/>
  <c r="AX56" i="53"/>
  <c r="AY56" i="53"/>
  <c r="AZ56" i="53"/>
  <c r="BA56" i="53"/>
  <c r="BB56" i="53"/>
  <c r="BC56" i="53"/>
  <c r="BD56" i="53"/>
  <c r="BE56" i="53"/>
  <c r="BF56" i="53"/>
  <c r="BG56" i="53"/>
  <c r="BH56" i="53"/>
  <c r="BI56" i="53"/>
  <c r="BJ56" i="53"/>
  <c r="BK56" i="53"/>
  <c r="BL56" i="53"/>
  <c r="BM56" i="53"/>
  <c r="BN56" i="53"/>
  <c r="BO56" i="53"/>
  <c r="BP56" i="53"/>
  <c r="BQ56" i="53"/>
  <c r="BR56" i="53"/>
  <c r="BS56" i="53"/>
  <c r="BT56" i="53"/>
  <c r="BU56" i="53"/>
  <c r="BV56" i="53"/>
  <c r="BW56" i="53"/>
  <c r="BX56" i="53"/>
  <c r="BY56" i="53"/>
  <c r="BZ56" i="53"/>
  <c r="CA56" i="53"/>
  <c r="CB56" i="53"/>
  <c r="CC56" i="53"/>
  <c r="CD56" i="53"/>
  <c r="CE56" i="53"/>
  <c r="CF56" i="53"/>
  <c r="CG56" i="53"/>
  <c r="CH56" i="53"/>
  <c r="CI56" i="53"/>
  <c r="CJ56" i="53"/>
  <c r="CK56" i="53"/>
  <c r="CL56" i="53"/>
  <c r="CM56" i="53"/>
  <c r="CN56" i="53"/>
  <c r="CO56" i="53"/>
  <c r="CP56" i="53"/>
  <c r="CQ56" i="53"/>
  <c r="CR56" i="53"/>
  <c r="CS56" i="53"/>
  <c r="CT56" i="53"/>
  <c r="CU56" i="53"/>
  <c r="CV56" i="53"/>
  <c r="CW56" i="53"/>
  <c r="CX56" i="53"/>
  <c r="CY56" i="53"/>
  <c r="CZ56" i="53"/>
  <c r="DA56" i="53"/>
  <c r="DB56" i="53"/>
  <c r="DC56" i="53"/>
  <c r="DD56" i="53"/>
  <c r="DE56" i="53"/>
  <c r="DF56" i="53"/>
  <c r="DG56" i="53"/>
  <c r="DH56" i="53"/>
  <c r="DI56" i="53"/>
  <c r="DJ56" i="53"/>
  <c r="DK56" i="53"/>
  <c r="DL56" i="53"/>
  <c r="DM56" i="53"/>
  <c r="DN56" i="53"/>
  <c r="DO56" i="53"/>
  <c r="DP56" i="53"/>
  <c r="DQ56" i="53"/>
  <c r="DR56" i="53"/>
  <c r="DS56" i="53"/>
  <c r="DT56" i="53"/>
  <c r="DU56" i="53"/>
  <c r="DV56" i="53"/>
  <c r="DW56" i="53"/>
  <c r="DX56" i="53"/>
  <c r="DY56" i="53"/>
  <c r="DZ56" i="53"/>
  <c r="EA56" i="53"/>
  <c r="EB56" i="53"/>
  <c r="EC56" i="53"/>
  <c r="ED56" i="53"/>
  <c r="EE56" i="53"/>
  <c r="EF56" i="53"/>
  <c r="EG56" i="53"/>
  <c r="EH56" i="53"/>
  <c r="EI56" i="53"/>
  <c r="EJ56" i="53"/>
  <c r="EK56" i="53"/>
  <c r="EL56" i="53"/>
  <c r="EM56" i="53"/>
  <c r="EN56" i="53"/>
  <c r="EO56" i="53"/>
  <c r="EP56" i="53"/>
  <c r="EQ56" i="53"/>
  <c r="ER56" i="53"/>
  <c r="ES56" i="53"/>
  <c r="ET56" i="53"/>
  <c r="EU56" i="53"/>
  <c r="EV56" i="53"/>
  <c r="EW56" i="53"/>
  <c r="EX56" i="53"/>
  <c r="EY56" i="53"/>
  <c r="EZ56" i="53"/>
  <c r="FA56" i="53"/>
  <c r="FB56" i="53"/>
  <c r="FC56" i="53"/>
  <c r="FD56" i="53"/>
  <c r="FE56" i="53"/>
  <c r="FF56" i="53"/>
  <c r="FG56" i="53"/>
  <c r="FH56" i="53"/>
  <c r="FI56" i="53"/>
  <c r="FJ56" i="53"/>
  <c r="FK56" i="53"/>
  <c r="FL56" i="53"/>
  <c r="FM56" i="53"/>
  <c r="FN56" i="53"/>
  <c r="FO56" i="53"/>
  <c r="FP56" i="53"/>
  <c r="FQ56" i="53"/>
  <c r="FR56" i="53"/>
  <c r="FS56" i="53"/>
  <c r="FT56" i="53"/>
  <c r="FU56" i="53"/>
  <c r="FV56" i="53"/>
  <c r="FW56" i="53"/>
  <c r="FX56" i="53"/>
  <c r="FY56" i="53"/>
  <c r="FZ56" i="53"/>
  <c r="GA56" i="53"/>
  <c r="GB56" i="53"/>
  <c r="GC56" i="53"/>
  <c r="GD56" i="53"/>
  <c r="GE56" i="53"/>
  <c r="GF56" i="53"/>
  <c r="GG56" i="53"/>
  <c r="GH56" i="53"/>
  <c r="GI56" i="53"/>
  <c r="GJ56" i="53"/>
  <c r="GK56" i="53"/>
  <c r="GL56" i="53"/>
  <c r="GM56" i="53"/>
  <c r="GN56" i="53"/>
  <c r="GO56" i="53"/>
  <c r="GP56" i="53"/>
  <c r="GQ56" i="53"/>
  <c r="GR56" i="53"/>
  <c r="GS56" i="53"/>
  <c r="GT56" i="53"/>
  <c r="GU56" i="53"/>
  <c r="GV56" i="53"/>
  <c r="GW56" i="53"/>
  <c r="GX56" i="53"/>
  <c r="GY56" i="53"/>
  <c r="GZ56" i="53"/>
  <c r="HA56" i="53"/>
  <c r="HB56" i="53"/>
  <c r="HC56" i="53"/>
  <c r="HD56" i="53"/>
  <c r="HE56" i="53"/>
  <c r="HF56" i="53"/>
  <c r="HG56" i="53"/>
  <c r="HH56" i="53"/>
  <c r="HI56" i="53"/>
  <c r="HJ56" i="53"/>
  <c r="HK56" i="53"/>
  <c r="HL56" i="53"/>
  <c r="HM56" i="53"/>
  <c r="HN56" i="53"/>
  <c r="HO56" i="53"/>
  <c r="HP56" i="53"/>
  <c r="HQ56" i="53"/>
  <c r="HR56" i="53"/>
  <c r="E55" i="53"/>
  <c r="F55" i="53"/>
  <c r="G55" i="53"/>
  <c r="H55" i="53"/>
  <c r="I55" i="53"/>
  <c r="J55" i="53"/>
  <c r="K55" i="53"/>
  <c r="L55" i="53"/>
  <c r="M55" i="53"/>
  <c r="N55" i="53"/>
  <c r="O55" i="53"/>
  <c r="P55" i="53"/>
  <c r="Q55" i="53"/>
  <c r="R55" i="53"/>
  <c r="S55" i="53"/>
  <c r="T55" i="53"/>
  <c r="U55" i="53"/>
  <c r="V55" i="53"/>
  <c r="W55" i="53"/>
  <c r="X55" i="53"/>
  <c r="Y55" i="53"/>
  <c r="Z55" i="53"/>
  <c r="AA55" i="53"/>
  <c r="AB55" i="53"/>
  <c r="AC55" i="53"/>
  <c r="AD55" i="53"/>
  <c r="AE55" i="53"/>
  <c r="AF55" i="53"/>
  <c r="AG55" i="53"/>
  <c r="AH55" i="53"/>
  <c r="AI55" i="53"/>
  <c r="AJ55" i="53"/>
  <c r="AK55" i="53"/>
  <c r="AL55" i="53"/>
  <c r="AM55" i="53"/>
  <c r="AN55" i="53"/>
  <c r="AO55" i="53"/>
  <c r="AP55" i="53"/>
  <c r="AQ55" i="53"/>
  <c r="AR55" i="53"/>
  <c r="AS55" i="53"/>
  <c r="AT55" i="53"/>
  <c r="AU55" i="53"/>
  <c r="AV55" i="53"/>
  <c r="AW55" i="53"/>
  <c r="AX55" i="53"/>
  <c r="AY55" i="53"/>
  <c r="AZ55" i="53"/>
  <c r="BA55" i="53"/>
  <c r="BB55" i="53"/>
  <c r="BC55" i="53"/>
  <c r="BD55" i="53"/>
  <c r="BE55" i="53"/>
  <c r="BF55" i="53"/>
  <c r="BG55" i="53"/>
  <c r="BH55" i="53"/>
  <c r="BI55" i="53"/>
  <c r="BJ55" i="53"/>
  <c r="BK55" i="53"/>
  <c r="BL55" i="53"/>
  <c r="BM55" i="53"/>
  <c r="BN55" i="53"/>
  <c r="BO55" i="53"/>
  <c r="BP55" i="53"/>
  <c r="BQ55" i="53"/>
  <c r="BR55" i="53"/>
  <c r="BS55" i="53"/>
  <c r="BT55" i="53"/>
  <c r="BU55" i="53"/>
  <c r="BV55" i="53"/>
  <c r="BW55" i="53"/>
  <c r="BX55" i="53"/>
  <c r="BY55" i="53"/>
  <c r="BZ55" i="53"/>
  <c r="CA55" i="53"/>
  <c r="CB55" i="53"/>
  <c r="CC55" i="53"/>
  <c r="CD55" i="53"/>
  <c r="CE55" i="53"/>
  <c r="CF55" i="53"/>
  <c r="CG55" i="53"/>
  <c r="CH55" i="53"/>
  <c r="CI55" i="53"/>
  <c r="CJ55" i="53"/>
  <c r="CK55" i="53"/>
  <c r="CL55" i="53"/>
  <c r="CM55" i="53"/>
  <c r="CN55" i="53"/>
  <c r="CO55" i="53"/>
  <c r="CP55" i="53"/>
  <c r="CQ55" i="53"/>
  <c r="CR55" i="53"/>
  <c r="CS55" i="53"/>
  <c r="CT55" i="53"/>
  <c r="CU55" i="53"/>
  <c r="CV55" i="53"/>
  <c r="CW55" i="53"/>
  <c r="CX55" i="53"/>
  <c r="CY55" i="53"/>
  <c r="CZ55" i="53"/>
  <c r="DA55" i="53"/>
  <c r="DB55" i="53"/>
  <c r="DC55" i="53"/>
  <c r="DD55" i="53"/>
  <c r="DE55" i="53"/>
  <c r="DF55" i="53"/>
  <c r="DG55" i="53"/>
  <c r="DH55" i="53"/>
  <c r="DI55" i="53"/>
  <c r="DJ55" i="53"/>
  <c r="DK55" i="53"/>
  <c r="DL55" i="53"/>
  <c r="DM55" i="53"/>
  <c r="DN55" i="53"/>
  <c r="DO55" i="53"/>
  <c r="DP55" i="53"/>
  <c r="DQ55" i="53"/>
  <c r="DR55" i="53"/>
  <c r="DS55" i="53"/>
  <c r="DT55" i="53"/>
  <c r="DU55" i="53"/>
  <c r="DV55" i="53"/>
  <c r="DW55" i="53"/>
  <c r="DX55" i="53"/>
  <c r="DY55" i="53"/>
  <c r="DZ55" i="53"/>
  <c r="EA55" i="53"/>
  <c r="EB55" i="53"/>
  <c r="EC55" i="53"/>
  <c r="ED55" i="53"/>
  <c r="EE55" i="53"/>
  <c r="EF55" i="53"/>
  <c r="EG55" i="53"/>
  <c r="EH55" i="53"/>
  <c r="EI55" i="53"/>
  <c r="EJ55" i="53"/>
  <c r="EK55" i="53"/>
  <c r="EL55" i="53"/>
  <c r="EM55" i="53"/>
  <c r="EN55" i="53"/>
  <c r="EO55" i="53"/>
  <c r="EP55" i="53"/>
  <c r="EQ55" i="53"/>
  <c r="ER55" i="53"/>
  <c r="ES55" i="53"/>
  <c r="ET55" i="53"/>
  <c r="EU55" i="53"/>
  <c r="EV55" i="53"/>
  <c r="EW55" i="53"/>
  <c r="EX55" i="53"/>
  <c r="EY55" i="53"/>
  <c r="EZ55" i="53"/>
  <c r="FA55" i="53"/>
  <c r="FB55" i="53"/>
  <c r="FC55" i="53"/>
  <c r="FD55" i="53"/>
  <c r="FE55" i="53"/>
  <c r="FF55" i="53"/>
  <c r="FG55" i="53"/>
  <c r="FH55" i="53"/>
  <c r="FI55" i="53"/>
  <c r="FJ55" i="53"/>
  <c r="FK55" i="53"/>
  <c r="FL55" i="53"/>
  <c r="FM55" i="53"/>
  <c r="FN55" i="53"/>
  <c r="FO55" i="53"/>
  <c r="FP55" i="53"/>
  <c r="FQ55" i="53"/>
  <c r="FR55" i="53"/>
  <c r="FS55" i="53"/>
  <c r="FT55" i="53"/>
  <c r="FU55" i="53"/>
  <c r="FV55" i="53"/>
  <c r="FW55" i="53"/>
  <c r="FX55" i="53"/>
  <c r="FY55" i="53"/>
  <c r="FZ55" i="53"/>
  <c r="GA55" i="53"/>
  <c r="GB55" i="53"/>
  <c r="GC55" i="53"/>
  <c r="GD55" i="53"/>
  <c r="GE55" i="53"/>
  <c r="GF55" i="53"/>
  <c r="GG55" i="53"/>
  <c r="GH55" i="53"/>
  <c r="GI55" i="53"/>
  <c r="GJ55" i="53"/>
  <c r="GK55" i="53"/>
  <c r="GL55" i="53"/>
  <c r="GM55" i="53"/>
  <c r="GN55" i="53"/>
  <c r="GO55" i="53"/>
  <c r="GP55" i="53"/>
  <c r="GQ55" i="53"/>
  <c r="GR55" i="53"/>
  <c r="GS55" i="53"/>
  <c r="GT55" i="53"/>
  <c r="GU55" i="53"/>
  <c r="GV55" i="53"/>
  <c r="GW55" i="53"/>
  <c r="GX55" i="53"/>
  <c r="GY55" i="53"/>
  <c r="GZ55" i="53"/>
  <c r="HA55" i="53"/>
  <c r="HB55" i="53"/>
  <c r="HC55" i="53"/>
  <c r="HD55" i="53"/>
  <c r="HE55" i="53"/>
  <c r="HF55" i="53"/>
  <c r="HG55" i="53"/>
  <c r="HH55" i="53"/>
  <c r="HI55" i="53"/>
  <c r="HJ55" i="53"/>
  <c r="HK55" i="53"/>
  <c r="HL55" i="53"/>
  <c r="HM55" i="53"/>
  <c r="HN55" i="53"/>
  <c r="HO55" i="53"/>
  <c r="HP55" i="53"/>
  <c r="HQ55" i="53"/>
  <c r="HR55" i="53"/>
  <c r="E54" i="53"/>
  <c r="F54" i="53"/>
  <c r="G54" i="53"/>
  <c r="H54" i="53"/>
  <c r="I54" i="53"/>
  <c r="J54" i="53"/>
  <c r="K54" i="53"/>
  <c r="L54" i="53"/>
  <c r="M54" i="53"/>
  <c r="N54" i="53"/>
  <c r="O54" i="53"/>
  <c r="P54" i="53"/>
  <c r="Q54" i="53"/>
  <c r="R54" i="53"/>
  <c r="S54" i="53"/>
  <c r="T54" i="53"/>
  <c r="U54" i="53"/>
  <c r="V54" i="53"/>
  <c r="W54" i="53"/>
  <c r="X54" i="53"/>
  <c r="Y54" i="53"/>
  <c r="Z54" i="53"/>
  <c r="AA54" i="53"/>
  <c r="AB54" i="53"/>
  <c r="AC54" i="53"/>
  <c r="AD54" i="53"/>
  <c r="AE54" i="53"/>
  <c r="AF54" i="53"/>
  <c r="AG54" i="53"/>
  <c r="AH54" i="53"/>
  <c r="AI54" i="53"/>
  <c r="AJ54" i="53"/>
  <c r="AK54" i="53"/>
  <c r="AL54" i="53"/>
  <c r="AM54" i="53"/>
  <c r="AN54" i="53"/>
  <c r="AO54" i="53"/>
  <c r="AP54" i="53"/>
  <c r="AQ54" i="53"/>
  <c r="AR54" i="53"/>
  <c r="AS54" i="53"/>
  <c r="AT54" i="53"/>
  <c r="AU54" i="53"/>
  <c r="AV54" i="53"/>
  <c r="AW54" i="53"/>
  <c r="AX54" i="53"/>
  <c r="AY54" i="53"/>
  <c r="AZ54" i="53"/>
  <c r="BA54" i="53"/>
  <c r="BB54" i="53"/>
  <c r="BC54" i="53"/>
  <c r="BD54" i="53"/>
  <c r="BE54" i="53"/>
  <c r="BF54" i="53"/>
  <c r="BG54" i="53"/>
  <c r="BH54" i="53"/>
  <c r="BI54" i="53"/>
  <c r="BJ54" i="53"/>
  <c r="BK54" i="53"/>
  <c r="BL54" i="53"/>
  <c r="BM54" i="53"/>
  <c r="BN54" i="53"/>
  <c r="BO54" i="53"/>
  <c r="BP54" i="53"/>
  <c r="BQ54" i="53"/>
  <c r="BR54" i="53"/>
  <c r="BS54" i="53"/>
  <c r="BT54" i="53"/>
  <c r="BU54" i="53"/>
  <c r="BV54" i="53"/>
  <c r="BW54" i="53"/>
  <c r="BX54" i="53"/>
  <c r="BY54" i="53"/>
  <c r="BZ54" i="53"/>
  <c r="CA54" i="53"/>
  <c r="CB54" i="53"/>
  <c r="CC54" i="53"/>
  <c r="CD54" i="53"/>
  <c r="CE54" i="53"/>
  <c r="CF54" i="53"/>
  <c r="CG54" i="53"/>
  <c r="CH54" i="53"/>
  <c r="CI54" i="53"/>
  <c r="CJ54" i="53"/>
  <c r="CK54" i="53"/>
  <c r="CL54" i="53"/>
  <c r="CM54" i="53"/>
  <c r="CN54" i="53"/>
  <c r="CO54" i="53"/>
  <c r="CP54" i="53"/>
  <c r="CQ54" i="53"/>
  <c r="CR54" i="53"/>
  <c r="CS54" i="53"/>
  <c r="CT54" i="53"/>
  <c r="CU54" i="53"/>
  <c r="CV54" i="53"/>
  <c r="CW54" i="53"/>
  <c r="CX54" i="53"/>
  <c r="CY54" i="53"/>
  <c r="CZ54" i="53"/>
  <c r="DA54" i="53"/>
  <c r="DB54" i="53"/>
  <c r="DC54" i="53"/>
  <c r="DD54" i="53"/>
  <c r="DE54" i="53"/>
  <c r="DF54" i="53"/>
  <c r="DG54" i="53"/>
  <c r="DH54" i="53"/>
  <c r="DI54" i="53"/>
  <c r="DJ54" i="53"/>
  <c r="DK54" i="53"/>
  <c r="DL54" i="53"/>
  <c r="DM54" i="53"/>
  <c r="DN54" i="53"/>
  <c r="DO54" i="53"/>
  <c r="DP54" i="53"/>
  <c r="DQ54" i="53"/>
  <c r="DR54" i="53"/>
  <c r="DS54" i="53"/>
  <c r="DT54" i="53"/>
  <c r="DU54" i="53"/>
  <c r="DV54" i="53"/>
  <c r="DW54" i="53"/>
  <c r="DX54" i="53"/>
  <c r="DY54" i="53"/>
  <c r="DZ54" i="53"/>
  <c r="EA54" i="53"/>
  <c r="EB54" i="53"/>
  <c r="EC54" i="53"/>
  <c r="ED54" i="53"/>
  <c r="EE54" i="53"/>
  <c r="EF54" i="53"/>
  <c r="EG54" i="53"/>
  <c r="EH54" i="53"/>
  <c r="EI54" i="53"/>
  <c r="EJ54" i="53"/>
  <c r="EK54" i="53"/>
  <c r="EL54" i="53"/>
  <c r="EM54" i="53"/>
  <c r="EN54" i="53"/>
  <c r="EO54" i="53"/>
  <c r="EP54" i="53"/>
  <c r="EQ54" i="53"/>
  <c r="ER54" i="53"/>
  <c r="ES54" i="53"/>
  <c r="ET54" i="53"/>
  <c r="EU54" i="53"/>
  <c r="EV54" i="53"/>
  <c r="EW54" i="53"/>
  <c r="EX54" i="53"/>
  <c r="EY54" i="53"/>
  <c r="EZ54" i="53"/>
  <c r="FA54" i="53"/>
  <c r="FB54" i="53"/>
  <c r="FC54" i="53"/>
  <c r="FD54" i="53"/>
  <c r="FE54" i="53"/>
  <c r="FF54" i="53"/>
  <c r="FG54" i="53"/>
  <c r="FH54" i="53"/>
  <c r="FI54" i="53"/>
  <c r="FJ54" i="53"/>
  <c r="FK54" i="53"/>
  <c r="FL54" i="53"/>
  <c r="FM54" i="53"/>
  <c r="FN54" i="53"/>
  <c r="FO54" i="53"/>
  <c r="FP54" i="53"/>
  <c r="FQ54" i="53"/>
  <c r="FR54" i="53"/>
  <c r="FS54" i="53"/>
  <c r="FT54" i="53"/>
  <c r="FU54" i="53"/>
  <c r="FV54" i="53"/>
  <c r="FW54" i="53"/>
  <c r="FX54" i="53"/>
  <c r="FY54" i="53"/>
  <c r="FZ54" i="53"/>
  <c r="GA54" i="53"/>
  <c r="GB54" i="53"/>
  <c r="GC54" i="53"/>
  <c r="GD54" i="53"/>
  <c r="GE54" i="53"/>
  <c r="GF54" i="53"/>
  <c r="GG54" i="53"/>
  <c r="GH54" i="53"/>
  <c r="GI54" i="53"/>
  <c r="GJ54" i="53"/>
  <c r="GK54" i="53"/>
  <c r="GL54" i="53"/>
  <c r="GM54" i="53"/>
  <c r="GN54" i="53"/>
  <c r="GO54" i="53"/>
  <c r="GP54" i="53"/>
  <c r="GQ54" i="53"/>
  <c r="GR54" i="53"/>
  <c r="GS54" i="53"/>
  <c r="GT54" i="53"/>
  <c r="GU54" i="53"/>
  <c r="GV54" i="53"/>
  <c r="GW54" i="53"/>
  <c r="GX54" i="53"/>
  <c r="GY54" i="53"/>
  <c r="GZ54" i="53"/>
  <c r="HA54" i="53"/>
  <c r="HB54" i="53"/>
  <c r="HC54" i="53"/>
  <c r="HD54" i="53"/>
  <c r="HE54" i="53"/>
  <c r="HF54" i="53"/>
  <c r="HG54" i="53"/>
  <c r="HH54" i="53"/>
  <c r="HI54" i="53"/>
  <c r="HJ54" i="53"/>
  <c r="HK54" i="53"/>
  <c r="HL54" i="53"/>
  <c r="HM54" i="53"/>
  <c r="HN54" i="53"/>
  <c r="HO54" i="53"/>
  <c r="HP54" i="53"/>
  <c r="HQ54" i="53"/>
  <c r="HR54" i="53"/>
  <c r="E53" i="53"/>
  <c r="F53" i="53"/>
  <c r="G53" i="53"/>
  <c r="H53" i="53"/>
  <c r="I53" i="53"/>
  <c r="J53" i="53"/>
  <c r="K53" i="53"/>
  <c r="L53" i="53"/>
  <c r="M53" i="53"/>
  <c r="N53" i="53"/>
  <c r="O53" i="53"/>
  <c r="P53" i="53"/>
  <c r="Q53" i="53"/>
  <c r="R53" i="53"/>
  <c r="S53" i="53"/>
  <c r="T53" i="53"/>
  <c r="U53" i="53"/>
  <c r="V53" i="53"/>
  <c r="W53" i="53"/>
  <c r="X53" i="53"/>
  <c r="Y53" i="53"/>
  <c r="Z53" i="53"/>
  <c r="AA53" i="53"/>
  <c r="AB53" i="53"/>
  <c r="AC53" i="53"/>
  <c r="AD53" i="53"/>
  <c r="AE53" i="53"/>
  <c r="AF53" i="53"/>
  <c r="AG53" i="53"/>
  <c r="AH53" i="53"/>
  <c r="AI53" i="53"/>
  <c r="AJ53" i="53"/>
  <c r="AK53" i="53"/>
  <c r="AL53" i="53"/>
  <c r="AM53" i="53"/>
  <c r="AN53" i="53"/>
  <c r="AO53" i="53"/>
  <c r="AP53" i="53"/>
  <c r="AQ53" i="53"/>
  <c r="AR53" i="53"/>
  <c r="AS53" i="53"/>
  <c r="AT53" i="53"/>
  <c r="AU53" i="53"/>
  <c r="AV53" i="53"/>
  <c r="AW53" i="53"/>
  <c r="AX53" i="53"/>
  <c r="AY53" i="53"/>
  <c r="AZ53" i="53"/>
  <c r="BA53" i="53"/>
  <c r="BB53" i="53"/>
  <c r="BC53" i="53"/>
  <c r="BD53" i="53"/>
  <c r="BE53" i="53"/>
  <c r="BF53" i="53"/>
  <c r="BG53" i="53"/>
  <c r="BH53" i="53"/>
  <c r="BI53" i="53"/>
  <c r="BJ53" i="53"/>
  <c r="BK53" i="53"/>
  <c r="BL53" i="53"/>
  <c r="BM53" i="53"/>
  <c r="BN53" i="53"/>
  <c r="BO53" i="53"/>
  <c r="BP53" i="53"/>
  <c r="BQ53" i="53"/>
  <c r="BR53" i="53"/>
  <c r="BS53" i="53"/>
  <c r="BT53" i="53"/>
  <c r="BU53" i="53"/>
  <c r="BV53" i="53"/>
  <c r="BW53" i="53"/>
  <c r="BX53" i="53"/>
  <c r="BY53" i="53"/>
  <c r="BZ53" i="53"/>
  <c r="CA53" i="53"/>
  <c r="CB53" i="53"/>
  <c r="CC53" i="53"/>
  <c r="CD53" i="53"/>
  <c r="CE53" i="53"/>
  <c r="CF53" i="53"/>
  <c r="CG53" i="53"/>
  <c r="CH53" i="53"/>
  <c r="CI53" i="53"/>
  <c r="CJ53" i="53"/>
  <c r="CK53" i="53"/>
  <c r="CL53" i="53"/>
  <c r="CM53" i="53"/>
  <c r="CN53" i="53"/>
  <c r="CO53" i="53"/>
  <c r="CP53" i="53"/>
  <c r="CQ53" i="53"/>
  <c r="CR53" i="53"/>
  <c r="CS53" i="53"/>
  <c r="CT53" i="53"/>
  <c r="CU53" i="53"/>
  <c r="CV53" i="53"/>
  <c r="CW53" i="53"/>
  <c r="CX53" i="53"/>
  <c r="CY53" i="53"/>
  <c r="CZ53" i="53"/>
  <c r="DA53" i="53"/>
  <c r="DB53" i="53"/>
  <c r="DC53" i="53"/>
  <c r="DD53" i="53"/>
  <c r="DE53" i="53"/>
  <c r="DF53" i="53"/>
  <c r="DG53" i="53"/>
  <c r="DH53" i="53"/>
  <c r="DI53" i="53"/>
  <c r="DJ53" i="53"/>
  <c r="DK53" i="53"/>
  <c r="DL53" i="53"/>
  <c r="DM53" i="53"/>
  <c r="DN53" i="53"/>
  <c r="DO53" i="53"/>
  <c r="DP53" i="53"/>
  <c r="DQ53" i="53"/>
  <c r="DR53" i="53"/>
  <c r="DS53" i="53"/>
  <c r="DT53" i="53"/>
  <c r="DU53" i="53"/>
  <c r="DV53" i="53"/>
  <c r="DW53" i="53"/>
  <c r="DX53" i="53"/>
  <c r="DY53" i="53"/>
  <c r="DZ53" i="53"/>
  <c r="EA53" i="53"/>
  <c r="EB53" i="53"/>
  <c r="EC53" i="53"/>
  <c r="ED53" i="53"/>
  <c r="EE53" i="53"/>
  <c r="EF53" i="53"/>
  <c r="EG53" i="53"/>
  <c r="EH53" i="53"/>
  <c r="EI53" i="53"/>
  <c r="EJ53" i="53"/>
  <c r="EK53" i="53"/>
  <c r="EL53" i="53"/>
  <c r="EM53" i="53"/>
  <c r="EN53" i="53"/>
  <c r="EO53" i="53"/>
  <c r="EP53" i="53"/>
  <c r="EQ53" i="53"/>
  <c r="ER53" i="53"/>
  <c r="ES53" i="53"/>
  <c r="ET53" i="53"/>
  <c r="EU53" i="53"/>
  <c r="EV53" i="53"/>
  <c r="EW53" i="53"/>
  <c r="EX53" i="53"/>
  <c r="EY53" i="53"/>
  <c r="EZ53" i="53"/>
  <c r="FA53" i="53"/>
  <c r="FB53" i="53"/>
  <c r="FC53" i="53"/>
  <c r="FD53" i="53"/>
  <c r="FE53" i="53"/>
  <c r="FF53" i="53"/>
  <c r="FG53" i="53"/>
  <c r="FH53" i="53"/>
  <c r="FI53" i="53"/>
  <c r="FJ53" i="53"/>
  <c r="FK53" i="53"/>
  <c r="FL53" i="53"/>
  <c r="FM53" i="53"/>
  <c r="FN53" i="53"/>
  <c r="FO53" i="53"/>
  <c r="FP53" i="53"/>
  <c r="FQ53" i="53"/>
  <c r="FR53" i="53"/>
  <c r="FS53" i="53"/>
  <c r="FT53" i="53"/>
  <c r="FU53" i="53"/>
  <c r="FV53" i="53"/>
  <c r="FW53" i="53"/>
  <c r="FX53" i="53"/>
  <c r="FY53" i="53"/>
  <c r="FZ53" i="53"/>
  <c r="GA53" i="53"/>
  <c r="GB53" i="53"/>
  <c r="GC53" i="53"/>
  <c r="GD53" i="53"/>
  <c r="GE53" i="53"/>
  <c r="GF53" i="53"/>
  <c r="GG53" i="53"/>
  <c r="GH53" i="53"/>
  <c r="GI53" i="53"/>
  <c r="GJ53" i="53"/>
  <c r="GK53" i="53"/>
  <c r="GL53" i="53"/>
  <c r="GM53" i="53"/>
  <c r="GN53" i="53"/>
  <c r="GO53" i="53"/>
  <c r="GP53" i="53"/>
  <c r="GQ53" i="53"/>
  <c r="GR53" i="53"/>
  <c r="GS53" i="53"/>
  <c r="GT53" i="53"/>
  <c r="GU53" i="53"/>
  <c r="GV53" i="53"/>
  <c r="GW53" i="53"/>
  <c r="GX53" i="53"/>
  <c r="GY53" i="53"/>
  <c r="GZ53" i="53"/>
  <c r="HA53" i="53"/>
  <c r="HB53" i="53"/>
  <c r="HC53" i="53"/>
  <c r="HD53" i="53"/>
  <c r="HE53" i="53"/>
  <c r="HF53" i="53"/>
  <c r="HG53" i="53"/>
  <c r="HH53" i="53"/>
  <c r="HI53" i="53"/>
  <c r="HJ53" i="53"/>
  <c r="HK53" i="53"/>
  <c r="HL53" i="53"/>
  <c r="HM53" i="53"/>
  <c r="HO53" i="53"/>
  <c r="HP53" i="53"/>
  <c r="HQ53" i="53"/>
  <c r="HR53" i="53"/>
  <c r="E52" i="53"/>
  <c r="F52" i="53"/>
  <c r="H52" i="53"/>
  <c r="I52" i="53"/>
  <c r="J52" i="53"/>
  <c r="K52" i="53"/>
  <c r="L52" i="53"/>
  <c r="M52" i="53"/>
  <c r="N52" i="53"/>
  <c r="O52" i="53"/>
  <c r="P52" i="53"/>
  <c r="Q52" i="53"/>
  <c r="R52" i="53"/>
  <c r="S52" i="53"/>
  <c r="T52" i="53"/>
  <c r="U52" i="53"/>
  <c r="V52" i="53"/>
  <c r="W52" i="53"/>
  <c r="X52" i="53"/>
  <c r="Y52" i="53"/>
  <c r="Z52" i="53"/>
  <c r="AA52" i="53"/>
  <c r="AB52" i="53"/>
  <c r="AC52" i="53"/>
  <c r="AD52" i="53"/>
  <c r="AE52" i="53"/>
  <c r="AF52" i="53"/>
  <c r="AG52" i="53"/>
  <c r="AH52" i="53"/>
  <c r="AI52" i="53"/>
  <c r="AJ52" i="53"/>
  <c r="AK52" i="53"/>
  <c r="AL52" i="53"/>
  <c r="AM52" i="53"/>
  <c r="AN52" i="53"/>
  <c r="AO52" i="53"/>
  <c r="AP52" i="53"/>
  <c r="AQ52" i="53"/>
  <c r="AR52" i="53"/>
  <c r="AS52" i="53"/>
  <c r="AT52" i="53"/>
  <c r="AU52" i="53"/>
  <c r="AV52" i="53"/>
  <c r="AW52" i="53"/>
  <c r="AX52" i="53"/>
  <c r="AY52" i="53"/>
  <c r="AZ52" i="53"/>
  <c r="BA52" i="53"/>
  <c r="BB52" i="53"/>
  <c r="BC52" i="53"/>
  <c r="BD52" i="53"/>
  <c r="BE52" i="53"/>
  <c r="BF52" i="53"/>
  <c r="BG52" i="53"/>
  <c r="BH52" i="53"/>
  <c r="BI52" i="53"/>
  <c r="BJ52" i="53"/>
  <c r="BK52" i="53"/>
  <c r="BL52" i="53"/>
  <c r="BM52" i="53"/>
  <c r="BN52" i="53"/>
  <c r="BO52" i="53"/>
  <c r="BP52" i="53"/>
  <c r="BQ52" i="53"/>
  <c r="BR52" i="53"/>
  <c r="BS52" i="53"/>
  <c r="BT52" i="53"/>
  <c r="BU52" i="53"/>
  <c r="BV52" i="53"/>
  <c r="BW52" i="53"/>
  <c r="BX52" i="53"/>
  <c r="BY52" i="53"/>
  <c r="BZ52" i="53"/>
  <c r="CA52" i="53"/>
  <c r="CB52" i="53"/>
  <c r="CC52" i="53"/>
  <c r="CD52" i="53"/>
  <c r="CE52" i="53"/>
  <c r="CF52" i="53"/>
  <c r="CG52" i="53"/>
  <c r="CH52" i="53"/>
  <c r="CI52" i="53"/>
  <c r="CJ52" i="53"/>
  <c r="CK52" i="53"/>
  <c r="CL52" i="53"/>
  <c r="CM52" i="53"/>
  <c r="CN52" i="53"/>
  <c r="CO52" i="53"/>
  <c r="CP52" i="53"/>
  <c r="CQ52" i="53"/>
  <c r="CR52" i="53"/>
  <c r="CS52" i="53"/>
  <c r="CT52" i="53"/>
  <c r="CU52" i="53"/>
  <c r="CV52" i="53"/>
  <c r="CW52" i="53"/>
  <c r="CX52" i="53"/>
  <c r="CY52" i="53"/>
  <c r="CZ52" i="53"/>
  <c r="DA52" i="53"/>
  <c r="DB52" i="53"/>
  <c r="DC52" i="53"/>
  <c r="DD52" i="53"/>
  <c r="DE52" i="53"/>
  <c r="DF52" i="53"/>
  <c r="DG52" i="53"/>
  <c r="DH52" i="53"/>
  <c r="DI52" i="53"/>
  <c r="DJ52" i="53"/>
  <c r="DK52" i="53"/>
  <c r="DL52" i="53"/>
  <c r="DM52" i="53"/>
  <c r="DN52" i="53"/>
  <c r="DO52" i="53"/>
  <c r="DP52" i="53"/>
  <c r="DQ52" i="53"/>
  <c r="DR52" i="53"/>
  <c r="DS52" i="53"/>
  <c r="DT52" i="53"/>
  <c r="DU52" i="53"/>
  <c r="DV52" i="53"/>
  <c r="DW52" i="53"/>
  <c r="DX52" i="53"/>
  <c r="DY52" i="53"/>
  <c r="DZ52" i="53"/>
  <c r="EA52" i="53"/>
  <c r="EB52" i="53"/>
  <c r="EC52" i="53"/>
  <c r="ED52" i="53"/>
  <c r="EE52" i="53"/>
  <c r="EF52" i="53"/>
  <c r="EG52" i="53"/>
  <c r="EH52" i="53"/>
  <c r="EI52" i="53"/>
  <c r="EJ52" i="53"/>
  <c r="EK52" i="53"/>
  <c r="EL52" i="53"/>
  <c r="EM52" i="53"/>
  <c r="EN52" i="53"/>
  <c r="EO52" i="53"/>
  <c r="EP52" i="53"/>
  <c r="EQ52" i="53"/>
  <c r="ER52" i="53"/>
  <c r="ES52" i="53"/>
  <c r="ET52" i="53"/>
  <c r="EU52" i="53"/>
  <c r="EV52" i="53"/>
  <c r="EW52" i="53"/>
  <c r="EX52" i="53"/>
  <c r="EY52" i="53"/>
  <c r="EZ52" i="53"/>
  <c r="FA52" i="53"/>
  <c r="FB52" i="53"/>
  <c r="FC52" i="53"/>
  <c r="FD52" i="53"/>
  <c r="FE52" i="53"/>
  <c r="FF52" i="53"/>
  <c r="FG52" i="53"/>
  <c r="FH52" i="53"/>
  <c r="FI52" i="53"/>
  <c r="FJ52" i="53"/>
  <c r="FK52" i="53"/>
  <c r="FL52" i="53"/>
  <c r="FM52" i="53"/>
  <c r="FN52" i="53"/>
  <c r="FO52" i="53"/>
  <c r="FP52" i="53"/>
  <c r="FQ52" i="53"/>
  <c r="FR52" i="53"/>
  <c r="FS52" i="53"/>
  <c r="FT52" i="53"/>
  <c r="FU52" i="53"/>
  <c r="FV52" i="53"/>
  <c r="FW52" i="53"/>
  <c r="FX52" i="53"/>
  <c r="FY52" i="53"/>
  <c r="FZ52" i="53"/>
  <c r="GA52" i="53"/>
  <c r="GB52" i="53"/>
  <c r="GC52" i="53"/>
  <c r="GD52" i="53"/>
  <c r="GE52" i="53"/>
  <c r="GF52" i="53"/>
  <c r="GG52" i="53"/>
  <c r="GH52" i="53"/>
  <c r="GI52" i="53"/>
  <c r="GJ52" i="53"/>
  <c r="GK52" i="53"/>
  <c r="GL52" i="53"/>
  <c r="GM52" i="53"/>
  <c r="GN52" i="53"/>
  <c r="GO52" i="53"/>
  <c r="GP52" i="53"/>
  <c r="GQ52" i="53"/>
  <c r="GR52" i="53"/>
  <c r="GS52" i="53"/>
  <c r="GT52" i="53"/>
  <c r="GU52" i="53"/>
  <c r="GV52" i="53"/>
  <c r="GW52" i="53"/>
  <c r="GX52" i="53"/>
  <c r="GY52" i="53"/>
  <c r="GZ52" i="53"/>
  <c r="HA52" i="53"/>
  <c r="HB52" i="53"/>
  <c r="HC52" i="53"/>
  <c r="HD52" i="53"/>
  <c r="HE52" i="53"/>
  <c r="HF52" i="53"/>
  <c r="HG52" i="53"/>
  <c r="HH52" i="53"/>
  <c r="HI52" i="53"/>
  <c r="HJ52" i="53"/>
  <c r="HK52" i="53"/>
  <c r="HL52" i="53"/>
  <c r="HM52" i="53"/>
  <c r="HO52" i="53"/>
  <c r="HP52" i="53"/>
  <c r="HQ52" i="53"/>
  <c r="HR52" i="53"/>
  <c r="E51" i="53"/>
  <c r="F51" i="53"/>
  <c r="G51" i="53"/>
  <c r="H51" i="53"/>
  <c r="I51" i="53"/>
  <c r="J51" i="53"/>
  <c r="K51" i="53"/>
  <c r="L51" i="53"/>
  <c r="M51" i="53"/>
  <c r="N51" i="53"/>
  <c r="O51" i="53"/>
  <c r="P51" i="53"/>
  <c r="Q51" i="53"/>
  <c r="R51" i="53"/>
  <c r="S51" i="53"/>
  <c r="T51" i="53"/>
  <c r="U51" i="53"/>
  <c r="V51" i="53"/>
  <c r="W51" i="53"/>
  <c r="X51" i="53"/>
  <c r="Y51" i="53"/>
  <c r="Z51" i="53"/>
  <c r="AA51" i="53"/>
  <c r="AB51" i="53"/>
  <c r="AC51" i="53"/>
  <c r="AD51" i="53"/>
  <c r="AE51" i="53"/>
  <c r="AF51" i="53"/>
  <c r="AG51" i="53"/>
  <c r="AH51" i="53"/>
  <c r="AI51" i="53"/>
  <c r="AJ51" i="53"/>
  <c r="AK51" i="53"/>
  <c r="AL51" i="53"/>
  <c r="AM51" i="53"/>
  <c r="AN51" i="53"/>
  <c r="AO51" i="53"/>
  <c r="AP51" i="53"/>
  <c r="AQ51" i="53"/>
  <c r="AR51" i="53"/>
  <c r="AS51" i="53"/>
  <c r="AT51" i="53"/>
  <c r="AU51" i="53"/>
  <c r="AV51" i="53"/>
  <c r="AW51" i="53"/>
  <c r="AX51" i="53"/>
  <c r="AY51" i="53"/>
  <c r="AZ51" i="53"/>
  <c r="BA51" i="53"/>
  <c r="BB51" i="53"/>
  <c r="BC51" i="53"/>
  <c r="BD51" i="53"/>
  <c r="BE51" i="53"/>
  <c r="BF51" i="53"/>
  <c r="BG51" i="53"/>
  <c r="BH51" i="53"/>
  <c r="BI51" i="53"/>
  <c r="BJ51" i="53"/>
  <c r="BK51" i="53"/>
  <c r="BL51" i="53"/>
  <c r="BM51" i="53"/>
  <c r="BN51" i="53"/>
  <c r="BO51" i="53"/>
  <c r="BP51" i="53"/>
  <c r="BQ51" i="53"/>
  <c r="BR51" i="53"/>
  <c r="BS51" i="53"/>
  <c r="BT51" i="53"/>
  <c r="BU51" i="53"/>
  <c r="BV51" i="53"/>
  <c r="BW51" i="53"/>
  <c r="BX51" i="53"/>
  <c r="BY51" i="53"/>
  <c r="BZ51" i="53"/>
  <c r="CA51" i="53"/>
  <c r="CB51" i="53"/>
  <c r="CC51" i="53"/>
  <c r="CD51" i="53"/>
  <c r="CE51" i="53"/>
  <c r="CF51" i="53"/>
  <c r="CG51" i="53"/>
  <c r="CH51" i="53"/>
  <c r="CI51" i="53"/>
  <c r="CJ51" i="53"/>
  <c r="CK51" i="53"/>
  <c r="CL51" i="53"/>
  <c r="CM51" i="53"/>
  <c r="CN51" i="53"/>
  <c r="CO51" i="53"/>
  <c r="CP51" i="53"/>
  <c r="CQ51" i="53"/>
  <c r="CR51" i="53"/>
  <c r="CS51" i="53"/>
  <c r="CT51" i="53"/>
  <c r="CU51" i="53"/>
  <c r="CV51" i="53"/>
  <c r="CW51" i="53"/>
  <c r="CX51" i="53"/>
  <c r="CY51" i="53"/>
  <c r="CZ51" i="53"/>
  <c r="DA51" i="53"/>
  <c r="DB51" i="53"/>
  <c r="DC51" i="53"/>
  <c r="DD51" i="53"/>
  <c r="DE51" i="53"/>
  <c r="DF51" i="53"/>
  <c r="DG51" i="53"/>
  <c r="DH51" i="53"/>
  <c r="DI51" i="53"/>
  <c r="DJ51" i="53"/>
  <c r="DK51" i="53"/>
  <c r="DL51" i="53"/>
  <c r="DM51" i="53"/>
  <c r="DN51" i="53"/>
  <c r="DO51" i="53"/>
  <c r="DP51" i="53"/>
  <c r="DQ51" i="53"/>
  <c r="DR51" i="53"/>
  <c r="DS51" i="53"/>
  <c r="DT51" i="53"/>
  <c r="DU51" i="53"/>
  <c r="DV51" i="53"/>
  <c r="DW51" i="53"/>
  <c r="DX51" i="53"/>
  <c r="DY51" i="53"/>
  <c r="DZ51" i="53"/>
  <c r="EA51" i="53"/>
  <c r="EB51" i="53"/>
  <c r="EC51" i="53"/>
  <c r="ED51" i="53"/>
  <c r="EE51" i="53"/>
  <c r="EF51" i="53"/>
  <c r="EG51" i="53"/>
  <c r="EH51" i="53"/>
  <c r="EI51" i="53"/>
  <c r="EJ51" i="53"/>
  <c r="EK51" i="53"/>
  <c r="EL51" i="53"/>
  <c r="EM51" i="53"/>
  <c r="EN51" i="53"/>
  <c r="EO51" i="53"/>
  <c r="EP51" i="53"/>
  <c r="EQ51" i="53"/>
  <c r="ER51" i="53"/>
  <c r="ES51" i="53"/>
  <c r="ET51" i="53"/>
  <c r="EU51" i="53"/>
  <c r="EV51" i="53"/>
  <c r="EW51" i="53"/>
  <c r="EX51" i="53"/>
  <c r="EY51" i="53"/>
  <c r="EZ51" i="53"/>
  <c r="FA51" i="53"/>
  <c r="FB51" i="53"/>
  <c r="FC51" i="53"/>
  <c r="FD51" i="53"/>
  <c r="FE51" i="53"/>
  <c r="FF51" i="53"/>
  <c r="FG51" i="53"/>
  <c r="FH51" i="53"/>
  <c r="FI51" i="53"/>
  <c r="FJ51" i="53"/>
  <c r="FK51" i="53"/>
  <c r="FL51" i="53"/>
  <c r="FM51" i="53"/>
  <c r="FN51" i="53"/>
  <c r="FO51" i="53"/>
  <c r="FP51" i="53"/>
  <c r="FQ51" i="53"/>
  <c r="FR51" i="53"/>
  <c r="FS51" i="53"/>
  <c r="FT51" i="53"/>
  <c r="FU51" i="53"/>
  <c r="FV51" i="53"/>
  <c r="FW51" i="53"/>
  <c r="FX51" i="53"/>
  <c r="FY51" i="53"/>
  <c r="FZ51" i="53"/>
  <c r="GA51" i="53"/>
  <c r="GB51" i="53"/>
  <c r="GC51" i="53"/>
  <c r="GD51" i="53"/>
  <c r="GE51" i="53"/>
  <c r="GF51" i="53"/>
  <c r="GG51" i="53"/>
  <c r="GH51" i="53"/>
  <c r="GI51" i="53"/>
  <c r="GJ51" i="53"/>
  <c r="GK51" i="53"/>
  <c r="GL51" i="53"/>
  <c r="GM51" i="53"/>
  <c r="GN51" i="53"/>
  <c r="GO51" i="53"/>
  <c r="GP51" i="53"/>
  <c r="GQ51" i="53"/>
  <c r="GR51" i="53"/>
  <c r="GS51" i="53"/>
  <c r="GT51" i="53"/>
  <c r="GU51" i="53"/>
  <c r="GV51" i="53"/>
  <c r="GW51" i="53"/>
  <c r="GX51" i="53"/>
  <c r="GY51" i="53"/>
  <c r="GZ51" i="53"/>
  <c r="HA51" i="53"/>
  <c r="HB51" i="53"/>
  <c r="HC51" i="53"/>
  <c r="HD51" i="53"/>
  <c r="HE51" i="53"/>
  <c r="HF51" i="53"/>
  <c r="HG51" i="53"/>
  <c r="HH51" i="53"/>
  <c r="HI51" i="53"/>
  <c r="HJ51" i="53"/>
  <c r="HK51" i="53"/>
  <c r="HL51" i="53"/>
  <c r="HM51" i="53"/>
  <c r="HO51" i="53"/>
  <c r="HP51" i="53"/>
  <c r="HQ51" i="53"/>
  <c r="HR51" i="53"/>
  <c r="E50" i="53"/>
  <c r="F50" i="53"/>
  <c r="H50" i="53"/>
  <c r="I50" i="53"/>
  <c r="J50" i="53"/>
  <c r="K50" i="53"/>
  <c r="L50" i="53"/>
  <c r="M50" i="53"/>
  <c r="N50" i="53"/>
  <c r="O50" i="53"/>
  <c r="P50" i="53"/>
  <c r="Q50" i="53"/>
  <c r="R50" i="53"/>
  <c r="S50" i="53"/>
  <c r="T50" i="53"/>
  <c r="U50" i="53"/>
  <c r="V50" i="53"/>
  <c r="W50" i="53"/>
  <c r="X50" i="53"/>
  <c r="Y50" i="53"/>
  <c r="Z50" i="53"/>
  <c r="AA50" i="53"/>
  <c r="AB50" i="53"/>
  <c r="AC50" i="53"/>
  <c r="AD50" i="53"/>
  <c r="AE50" i="53"/>
  <c r="AF50" i="53"/>
  <c r="AG50" i="53"/>
  <c r="AH50" i="53"/>
  <c r="AI50" i="53"/>
  <c r="AJ50" i="53"/>
  <c r="AK50" i="53"/>
  <c r="AL50" i="53"/>
  <c r="AM50" i="53"/>
  <c r="AN50" i="53"/>
  <c r="AO50" i="53"/>
  <c r="AP50" i="53"/>
  <c r="AQ50" i="53"/>
  <c r="AR50" i="53"/>
  <c r="AS50" i="53"/>
  <c r="AT50" i="53"/>
  <c r="AU50" i="53"/>
  <c r="AV50" i="53"/>
  <c r="AW50" i="53"/>
  <c r="AX50" i="53"/>
  <c r="AY50" i="53"/>
  <c r="AZ50" i="53"/>
  <c r="BA50" i="53"/>
  <c r="BB50" i="53"/>
  <c r="BC50" i="53"/>
  <c r="BD50" i="53"/>
  <c r="BE50" i="53"/>
  <c r="BF50" i="53"/>
  <c r="BG50" i="53"/>
  <c r="BH50" i="53"/>
  <c r="BI50" i="53"/>
  <c r="BJ50" i="53"/>
  <c r="BK50" i="53"/>
  <c r="BL50" i="53"/>
  <c r="BM50" i="53"/>
  <c r="BN50" i="53"/>
  <c r="BO50" i="53"/>
  <c r="BP50" i="53"/>
  <c r="BQ50" i="53"/>
  <c r="BR50" i="53"/>
  <c r="BS50" i="53"/>
  <c r="BT50" i="53"/>
  <c r="BU50" i="53"/>
  <c r="BV50" i="53"/>
  <c r="BW50" i="53"/>
  <c r="BX50" i="53"/>
  <c r="BY50" i="53"/>
  <c r="BZ50" i="53"/>
  <c r="CA50" i="53"/>
  <c r="CB50" i="53"/>
  <c r="CC50" i="53"/>
  <c r="CD50" i="53"/>
  <c r="CE50" i="53"/>
  <c r="CF50" i="53"/>
  <c r="CG50" i="53"/>
  <c r="CH50" i="53"/>
  <c r="CI50" i="53"/>
  <c r="CJ50" i="53"/>
  <c r="CK50" i="53"/>
  <c r="CL50" i="53"/>
  <c r="CM50" i="53"/>
  <c r="CN50" i="53"/>
  <c r="CO50" i="53"/>
  <c r="CP50" i="53"/>
  <c r="CQ50" i="53"/>
  <c r="CR50" i="53"/>
  <c r="CS50" i="53"/>
  <c r="CT50" i="53"/>
  <c r="CU50" i="53"/>
  <c r="CV50" i="53"/>
  <c r="CW50" i="53"/>
  <c r="CX50" i="53"/>
  <c r="CY50" i="53"/>
  <c r="CZ50" i="53"/>
  <c r="DA50" i="53"/>
  <c r="DB50" i="53"/>
  <c r="DC50" i="53"/>
  <c r="DD50" i="53"/>
  <c r="DE50" i="53"/>
  <c r="DF50" i="53"/>
  <c r="DG50" i="53"/>
  <c r="DH50" i="53"/>
  <c r="DI50" i="53"/>
  <c r="DJ50" i="53"/>
  <c r="DK50" i="53"/>
  <c r="DL50" i="53"/>
  <c r="DM50" i="53"/>
  <c r="DN50" i="53"/>
  <c r="DO50" i="53"/>
  <c r="DP50" i="53"/>
  <c r="DQ50" i="53"/>
  <c r="DR50" i="53"/>
  <c r="DS50" i="53"/>
  <c r="DT50" i="53"/>
  <c r="DU50" i="53"/>
  <c r="DV50" i="53"/>
  <c r="DW50" i="53"/>
  <c r="DX50" i="53"/>
  <c r="DY50" i="53"/>
  <c r="DZ50" i="53"/>
  <c r="EA50" i="53"/>
  <c r="EB50" i="53"/>
  <c r="EC50" i="53"/>
  <c r="ED50" i="53"/>
  <c r="EE50" i="53"/>
  <c r="EF50" i="53"/>
  <c r="EG50" i="53"/>
  <c r="EH50" i="53"/>
  <c r="EI50" i="53"/>
  <c r="EJ50" i="53"/>
  <c r="EK50" i="53"/>
  <c r="EL50" i="53"/>
  <c r="EM50" i="53"/>
  <c r="EN50" i="53"/>
  <c r="EO50" i="53"/>
  <c r="EP50" i="53"/>
  <c r="EQ50" i="53"/>
  <c r="ER50" i="53"/>
  <c r="ES50" i="53"/>
  <c r="ET50" i="53"/>
  <c r="EU50" i="53"/>
  <c r="EV50" i="53"/>
  <c r="EW50" i="53"/>
  <c r="EX50" i="53"/>
  <c r="EY50" i="53"/>
  <c r="EZ50" i="53"/>
  <c r="FA50" i="53"/>
  <c r="FB50" i="53"/>
  <c r="FC50" i="53"/>
  <c r="FD50" i="53"/>
  <c r="FE50" i="53"/>
  <c r="FF50" i="53"/>
  <c r="FG50" i="53"/>
  <c r="FH50" i="53"/>
  <c r="FI50" i="53"/>
  <c r="FJ50" i="53"/>
  <c r="FK50" i="53"/>
  <c r="FL50" i="53"/>
  <c r="FM50" i="53"/>
  <c r="FN50" i="53"/>
  <c r="FO50" i="53"/>
  <c r="FP50" i="53"/>
  <c r="FQ50" i="53"/>
  <c r="FR50" i="53"/>
  <c r="FS50" i="53"/>
  <c r="FT50" i="53"/>
  <c r="FU50" i="53"/>
  <c r="FV50" i="53"/>
  <c r="FW50" i="53"/>
  <c r="FX50" i="53"/>
  <c r="FY50" i="53"/>
  <c r="FZ50" i="53"/>
  <c r="GA50" i="53"/>
  <c r="GB50" i="53"/>
  <c r="GC50" i="53"/>
  <c r="GD50" i="53"/>
  <c r="GE50" i="53"/>
  <c r="GF50" i="53"/>
  <c r="GG50" i="53"/>
  <c r="GH50" i="53"/>
  <c r="GI50" i="53"/>
  <c r="GJ50" i="53"/>
  <c r="GK50" i="53"/>
  <c r="GL50" i="53"/>
  <c r="GM50" i="53"/>
  <c r="GN50" i="53"/>
  <c r="GO50" i="53"/>
  <c r="GP50" i="53"/>
  <c r="GQ50" i="53"/>
  <c r="GR50" i="53"/>
  <c r="GS50" i="53"/>
  <c r="GT50" i="53"/>
  <c r="GU50" i="53"/>
  <c r="GV50" i="53"/>
  <c r="GW50" i="53"/>
  <c r="GX50" i="53"/>
  <c r="GY50" i="53"/>
  <c r="GZ50" i="53"/>
  <c r="HA50" i="53"/>
  <c r="HB50" i="53"/>
  <c r="HC50" i="53"/>
  <c r="HD50" i="53"/>
  <c r="HE50" i="53"/>
  <c r="HF50" i="53"/>
  <c r="HG50" i="53"/>
  <c r="HH50" i="53"/>
  <c r="HI50" i="53"/>
  <c r="HJ50" i="53"/>
  <c r="HK50" i="53"/>
  <c r="HL50" i="53"/>
  <c r="HO50" i="53"/>
  <c r="HP50" i="53"/>
  <c r="HQ50" i="53"/>
  <c r="HR50" i="53"/>
  <c r="D59" i="53"/>
  <c r="D58" i="53"/>
  <c r="D57" i="53"/>
  <c r="D56" i="53"/>
  <c r="D54" i="53"/>
  <c r="D53" i="53"/>
  <c r="D52" i="53"/>
  <c r="D51" i="53"/>
  <c r="D55" i="53"/>
  <c r="HP13" i="53"/>
  <c r="HQ13" i="53"/>
  <c r="HR13" i="53"/>
  <c r="HS13" i="53"/>
  <c r="HT13" i="53"/>
  <c r="BN130" i="55"/>
  <c r="BN131" i="55"/>
  <c r="BN132" i="55"/>
  <c r="BN133" i="55"/>
  <c r="BN134" i="55"/>
  <c r="BN135" i="55"/>
  <c r="BN136" i="55"/>
  <c r="BN137" i="55"/>
  <c r="BN138" i="55"/>
  <c r="BN139" i="55"/>
  <c r="BN140" i="55"/>
  <c r="BN141" i="55"/>
  <c r="BN142" i="55"/>
  <c r="BN143" i="55"/>
  <c r="BN144" i="55"/>
  <c r="BN145" i="55"/>
  <c r="BN146" i="55"/>
  <c r="BN147" i="55"/>
  <c r="GL68" i="17"/>
  <c r="GM68" i="17"/>
  <c r="GL69" i="17"/>
  <c r="GM69" i="17"/>
  <c r="GL70" i="17"/>
  <c r="GM70" i="17"/>
  <c r="GL71" i="17"/>
  <c r="GM71" i="17"/>
  <c r="GL72" i="17"/>
  <c r="GM72" i="17"/>
  <c r="GL73" i="17"/>
  <c r="GM73" i="17"/>
  <c r="GL74" i="17"/>
  <c r="GM74" i="17"/>
  <c r="GL75" i="17"/>
  <c r="GM75" i="17"/>
  <c r="GL76" i="17"/>
  <c r="GM76" i="17"/>
  <c r="GL77" i="17"/>
  <c r="GM77" i="17"/>
  <c r="GL78" i="17"/>
  <c r="GM78" i="17"/>
  <c r="GL79" i="17"/>
  <c r="GM79" i="17"/>
  <c r="HT17" i="53" l="1"/>
  <c r="HT24" i="53"/>
  <c r="HT21" i="53"/>
  <c r="HT18" i="53"/>
  <c r="HT25" i="53"/>
  <c r="HT22" i="53"/>
  <c r="HT16" i="53"/>
  <c r="HT19" i="53"/>
  <c r="HT23" i="53"/>
  <c r="HT20" i="53"/>
  <c r="HT62" i="53"/>
  <c r="HS23" i="53"/>
  <c r="HS17" i="53"/>
  <c r="HS24" i="53"/>
  <c r="HS16" i="53"/>
  <c r="HS20" i="53"/>
  <c r="HS22" i="53"/>
  <c r="HS25" i="53"/>
  <c r="HS19" i="53"/>
  <c r="HS18" i="53"/>
  <c r="HS21" i="53"/>
  <c r="HC125" i="53"/>
  <c r="GP124" i="53"/>
  <c r="HB125" i="53"/>
  <c r="HH123" i="53"/>
  <c r="GR123" i="53"/>
  <c r="HM135" i="53" s="1"/>
  <c r="GX125" i="53"/>
  <c r="GZ125" i="53"/>
  <c r="GW125" i="53"/>
  <c r="GV125" i="53"/>
  <c r="GU125" i="53"/>
  <c r="GT125" i="53"/>
  <c r="HV125" i="53"/>
  <c r="HG125" i="53"/>
  <c r="HC121" i="53"/>
  <c r="HF125" i="53"/>
  <c r="HO137" i="53" s="1"/>
  <c r="HE125" i="53"/>
  <c r="GR124" i="53"/>
  <c r="HM136" i="53" s="1"/>
  <c r="GU123" i="53"/>
  <c r="GX122" i="53"/>
  <c r="GT118" i="53"/>
  <c r="HW122" i="53"/>
  <c r="HJ121" i="53"/>
  <c r="GT121" i="53"/>
  <c r="HU122" i="53"/>
  <c r="HV116" i="53"/>
  <c r="HV121" i="53"/>
  <c r="HE116" i="53"/>
  <c r="GO116" i="53"/>
  <c r="GU119" i="53"/>
  <c r="HA117" i="53"/>
  <c r="HV120" i="53"/>
  <c r="HG120" i="53"/>
  <c r="HO122" i="53"/>
  <c r="GY122" i="53"/>
  <c r="HN134" i="53" s="1"/>
  <c r="HB121" i="53"/>
  <c r="HH119" i="53"/>
  <c r="GR119" i="53"/>
  <c r="HM131" i="53" s="1"/>
  <c r="HA121" i="53"/>
  <c r="HT120" i="53"/>
  <c r="HQ132" i="53" s="1"/>
  <c r="HD120" i="53"/>
  <c r="HM117" i="53"/>
  <c r="HP129" i="53" s="1"/>
  <c r="GW117" i="53"/>
  <c r="HP116" i="53"/>
  <c r="GZ116" i="53"/>
  <c r="HP121" i="53"/>
  <c r="GZ121" i="53"/>
  <c r="HV119" i="53"/>
  <c r="HL122" i="53"/>
  <c r="GV122" i="53"/>
  <c r="HT119" i="53"/>
  <c r="HQ131" i="53" s="1"/>
  <c r="HW118" i="53"/>
  <c r="HS119" i="53"/>
  <c r="HW121" i="53"/>
  <c r="FW62" i="53"/>
  <c r="GR71" i="53"/>
  <c r="HM75" i="53" s="1"/>
  <c r="HL69" i="53"/>
  <c r="GV62" i="53"/>
  <c r="HT65" i="53"/>
  <c r="HQ81" i="53" s="1"/>
  <c r="GN65" i="53"/>
  <c r="GJ67" i="53"/>
  <c r="GV69" i="53"/>
  <c r="GF69" i="53"/>
  <c r="HH71" i="53"/>
  <c r="HL62" i="53"/>
  <c r="HI63" i="53"/>
  <c r="HD65" i="53"/>
  <c r="FX65" i="53"/>
  <c r="GZ67" i="53"/>
  <c r="HK62" i="53"/>
  <c r="GU62" i="53"/>
  <c r="GE62" i="53"/>
  <c r="HH63" i="53"/>
  <c r="GR63" i="53"/>
  <c r="HM83" i="53" s="1"/>
  <c r="GB63" i="53"/>
  <c r="HF64" i="53"/>
  <c r="HO82" i="53" s="1"/>
  <c r="GP64" i="53"/>
  <c r="FZ64" i="53"/>
  <c r="HS65" i="53"/>
  <c r="HC65" i="53"/>
  <c r="GM65" i="53"/>
  <c r="FW65" i="53"/>
  <c r="HJ81" i="53" s="1"/>
  <c r="HQ66" i="53"/>
  <c r="HA66" i="53"/>
  <c r="GK66" i="53"/>
  <c r="HL80" i="53" s="1"/>
  <c r="HO67" i="53"/>
  <c r="GY67" i="53"/>
  <c r="HN79" i="53" s="1"/>
  <c r="GI67" i="53"/>
  <c r="HM68" i="53"/>
  <c r="HP78" i="53" s="1"/>
  <c r="GW68" i="53"/>
  <c r="GG68" i="53"/>
  <c r="HK69" i="53"/>
  <c r="GU69" i="53"/>
  <c r="GE69" i="53"/>
  <c r="HI70" i="53"/>
  <c r="GS70" i="53"/>
  <c r="GC70" i="53"/>
  <c r="HG71" i="53"/>
  <c r="GQ71" i="53"/>
  <c r="GA71" i="53"/>
  <c r="HH62" i="53"/>
  <c r="GB62" i="53"/>
  <c r="HE63" i="53"/>
  <c r="GO63" i="53"/>
  <c r="HC64" i="53"/>
  <c r="FW64" i="53"/>
  <c r="HJ82" i="53" s="1"/>
  <c r="HP65" i="53"/>
  <c r="GZ65" i="53"/>
  <c r="GJ65" i="53"/>
  <c r="HN66" i="53"/>
  <c r="GW66" i="53"/>
  <c r="GG66" i="53"/>
  <c r="HL67" i="53"/>
  <c r="GV67" i="53"/>
  <c r="GF67" i="53"/>
  <c r="HI68" i="53"/>
  <c r="GS68" i="53"/>
  <c r="GC68" i="53"/>
  <c r="HH69" i="53"/>
  <c r="GR69" i="53"/>
  <c r="HM77" i="53" s="1"/>
  <c r="GB69" i="53"/>
  <c r="HE70" i="53"/>
  <c r="GO70" i="53"/>
  <c r="FY70" i="53"/>
  <c r="HT71" i="53"/>
  <c r="HQ75" i="53" s="1"/>
  <c r="HD71" i="53"/>
  <c r="GN71" i="53"/>
  <c r="FX71" i="53"/>
  <c r="GS63" i="53"/>
  <c r="GR62" i="53"/>
  <c r="HM84" i="53" s="1"/>
  <c r="FY63" i="53"/>
  <c r="HS64" i="53"/>
  <c r="GM64" i="53"/>
  <c r="HL66" i="53"/>
  <c r="HH68" i="53"/>
  <c r="GR68" i="53"/>
  <c r="HM78" i="53" s="1"/>
  <c r="GB68" i="53"/>
  <c r="HF69" i="53"/>
  <c r="HO77" i="53" s="1"/>
  <c r="GP69" i="53"/>
  <c r="FZ69" i="53"/>
  <c r="HD70" i="53"/>
  <c r="GN70" i="53"/>
  <c r="FX70" i="53"/>
  <c r="HR71" i="53"/>
  <c r="HB71" i="53"/>
  <c r="GL71" i="53"/>
  <c r="FY62" i="53"/>
  <c r="FW63" i="53"/>
  <c r="HJ83" i="53" s="1"/>
  <c r="HQ64" i="53"/>
  <c r="GH65" i="53"/>
  <c r="GF66" i="53"/>
  <c r="GD67" i="53"/>
  <c r="HK79" i="53" s="1"/>
  <c r="HG65" i="53"/>
  <c r="GQ65" i="53"/>
  <c r="GA65" i="53"/>
  <c r="HK71" i="53"/>
  <c r="GU71" i="53"/>
  <c r="GE71" i="53"/>
  <c r="GC63" i="53"/>
  <c r="GO62" i="53"/>
  <c r="HS63" i="53"/>
  <c r="GM63" i="53"/>
  <c r="GX65" i="53"/>
  <c r="HJ67" i="53"/>
  <c r="HE62" i="53"/>
  <c r="HC63" i="53"/>
  <c r="HN65" i="53"/>
  <c r="GV66" i="53"/>
  <c r="GT67" i="53"/>
  <c r="GF62" i="53"/>
  <c r="HP66" i="53"/>
  <c r="HW173" i="53"/>
  <c r="HW174" i="53"/>
  <c r="HQ174" i="53"/>
  <c r="GN174" i="53"/>
  <c r="FX174" i="53"/>
  <c r="HC174" i="53"/>
  <c r="HI172" i="53"/>
  <c r="HM184" i="53"/>
  <c r="HP170" i="53"/>
  <c r="GC172" i="53"/>
  <c r="HG173" i="53"/>
  <c r="GA173" i="53"/>
  <c r="GS172" i="53"/>
  <c r="GB173" i="53"/>
  <c r="GQ173" i="53"/>
  <c r="HE173" i="53"/>
  <c r="GO173" i="53"/>
  <c r="FY165" i="53"/>
  <c r="GO165" i="53"/>
  <c r="HE165" i="53"/>
  <c r="HU165" i="53"/>
  <c r="GU172" i="53"/>
  <c r="GE172" i="53"/>
  <c r="HW165" i="53"/>
  <c r="HM180" i="53"/>
  <c r="HP166" i="53"/>
  <c r="FY173" i="53"/>
  <c r="HJ186" i="53"/>
  <c r="GM174" i="53"/>
  <c r="HU169" i="53"/>
  <c r="FX165" i="53"/>
  <c r="GN165" i="53"/>
  <c r="HD165" i="53"/>
  <c r="HT165" i="53"/>
  <c r="HQ177" i="53" s="1"/>
  <c r="GJ166" i="53"/>
  <c r="GZ166" i="53"/>
  <c r="GF167" i="53"/>
  <c r="GV167" i="53"/>
  <c r="HL167" i="53"/>
  <c r="GB168" i="53"/>
  <c r="HH168" i="53"/>
  <c r="FX169" i="53"/>
  <c r="GN169" i="53"/>
  <c r="HD169" i="53"/>
  <c r="HT169" i="53"/>
  <c r="HQ181" i="53" s="1"/>
  <c r="GJ170" i="53"/>
  <c r="GZ170" i="53"/>
  <c r="GF171" i="53"/>
  <c r="GV171" i="53"/>
  <c r="HL171" i="53"/>
  <c r="GB172" i="53"/>
  <c r="HW168" i="53"/>
  <c r="HH172" i="53"/>
  <c r="HU173" i="53"/>
  <c r="GF172" i="53"/>
  <c r="GV172" i="53"/>
  <c r="HM185" i="53"/>
  <c r="HH173" i="53"/>
  <c r="HW166" i="53"/>
  <c r="HW170" i="53"/>
  <c r="HW167" i="53"/>
  <c r="HW171" i="53"/>
  <c r="HV168" i="53"/>
  <c r="HT172" i="53"/>
  <c r="HQ184" i="53" s="1"/>
  <c r="FX173" i="53"/>
  <c r="GN173" i="53"/>
  <c r="HD173" i="53"/>
  <c r="HT173" i="53"/>
  <c r="HQ185" i="53" s="1"/>
  <c r="GJ174" i="53"/>
  <c r="GZ174" i="53"/>
  <c r="HP174" i="53"/>
  <c r="HV169" i="53"/>
  <c r="HL172" i="53"/>
  <c r="GG172" i="53"/>
  <c r="GW172" i="53"/>
  <c r="HM172" i="53"/>
  <c r="HP184" i="53" s="1"/>
  <c r="GC173" i="53"/>
  <c r="GS173" i="53"/>
  <c r="HI173" i="53"/>
  <c r="FY174" i="53"/>
  <c r="GO174" i="53"/>
  <c r="HE174" i="53"/>
  <c r="GA166" i="53"/>
  <c r="GQ166" i="53"/>
  <c r="HG166" i="53"/>
  <c r="HS167" i="53"/>
  <c r="GB174" i="53"/>
  <c r="HM186" i="53"/>
  <c r="GG173" i="53"/>
  <c r="GW173" i="53"/>
  <c r="HM173" i="53"/>
  <c r="HP185" i="53" s="1"/>
  <c r="GS174" i="53"/>
  <c r="HI174" i="53"/>
  <c r="GL172" i="53"/>
  <c r="HB172" i="53"/>
  <c r="HR172" i="53"/>
  <c r="GC174" i="53"/>
  <c r="HV118" i="53"/>
  <c r="HS124" i="53"/>
  <c r="HV123" i="53"/>
  <c r="HR119" i="53"/>
  <c r="HU118" i="53"/>
  <c r="HW116" i="53"/>
  <c r="HU123" i="53"/>
  <c r="HV117" i="53"/>
  <c r="HW125" i="53"/>
  <c r="HV122" i="53"/>
  <c r="HU117" i="53"/>
  <c r="HT117" i="53"/>
  <c r="HQ129" i="53" s="1"/>
  <c r="HW124" i="53"/>
  <c r="HS117" i="53"/>
  <c r="HU116" i="53"/>
  <c r="HU121" i="53"/>
  <c r="HQ117" i="53"/>
  <c r="HS121" i="53"/>
  <c r="HR121" i="53"/>
  <c r="HU120" i="53"/>
  <c r="HW120" i="53"/>
  <c r="HS125" i="53"/>
  <c r="HU119" i="53"/>
  <c r="HM122" i="53"/>
  <c r="HP134" i="53" s="1"/>
  <c r="GW122" i="53"/>
  <c r="GG122" i="53"/>
  <c r="HS120" i="53"/>
  <c r="HC120" i="53"/>
  <c r="GM120" i="53"/>
  <c r="FW120" i="53"/>
  <c r="HJ132" i="53" s="1"/>
  <c r="HF119" i="53"/>
  <c r="HO131" i="53" s="1"/>
  <c r="GP119" i="53"/>
  <c r="FZ119" i="53"/>
  <c r="HI118" i="53"/>
  <c r="GS118" i="53"/>
  <c r="GC118" i="53"/>
  <c r="HL117" i="53"/>
  <c r="GV117" i="53"/>
  <c r="GF117" i="53"/>
  <c r="HO116" i="53"/>
  <c r="GY116" i="53"/>
  <c r="HN128" i="53" s="1"/>
  <c r="GI116" i="53"/>
  <c r="GY125" i="53"/>
  <c r="HN137" i="53" s="1"/>
  <c r="HI123" i="53"/>
  <c r="GS123" i="53"/>
  <c r="GC123" i="53"/>
  <c r="HO121" i="53"/>
  <c r="GY121" i="53"/>
  <c r="HN133" i="53" s="1"/>
  <c r="GI121" i="53"/>
  <c r="HR120" i="53"/>
  <c r="HB120" i="53"/>
  <c r="GL120" i="53"/>
  <c r="HE119" i="53"/>
  <c r="GO119" i="53"/>
  <c r="FY119" i="53"/>
  <c r="HH118" i="53"/>
  <c r="GR118" i="53"/>
  <c r="HM130" i="53" s="1"/>
  <c r="GB118" i="53"/>
  <c r="HK117" i="53"/>
  <c r="GU117" i="53"/>
  <c r="GE117" i="53"/>
  <c r="HN116" i="53"/>
  <c r="GX116" i="53"/>
  <c r="GH116" i="53"/>
  <c r="HE124" i="53"/>
  <c r="GO124" i="53"/>
  <c r="FY124" i="53"/>
  <c r="HK122" i="53"/>
  <c r="GU122" i="53"/>
  <c r="GE122" i="53"/>
  <c r="HN121" i="53"/>
  <c r="GX121" i="53"/>
  <c r="GH121" i="53"/>
  <c r="HQ120" i="53"/>
  <c r="HA120" i="53"/>
  <c r="GK120" i="53"/>
  <c r="HL132" i="53" s="1"/>
  <c r="HD119" i="53"/>
  <c r="GN119" i="53"/>
  <c r="FX119" i="53"/>
  <c r="HG118" i="53"/>
  <c r="GQ118" i="53"/>
  <c r="GA118" i="53"/>
  <c r="HJ117" i="53"/>
  <c r="GT117" i="53"/>
  <c r="GD117" i="53"/>
  <c r="HK129" i="53" s="1"/>
  <c r="HM116" i="53"/>
  <c r="HP128" i="53" s="1"/>
  <c r="GW116" i="53"/>
  <c r="GG116" i="53"/>
  <c r="GD123" i="53"/>
  <c r="HK135" i="53" s="1"/>
  <c r="HG123" i="53"/>
  <c r="GQ123" i="53"/>
  <c r="GA123" i="53"/>
  <c r="HJ122" i="53"/>
  <c r="GT122" i="53"/>
  <c r="GD122" i="53"/>
  <c r="HK134" i="53" s="1"/>
  <c r="HM121" i="53"/>
  <c r="HP133" i="53" s="1"/>
  <c r="GW121" i="53"/>
  <c r="GG121" i="53"/>
  <c r="HP120" i="53"/>
  <c r="GZ120" i="53"/>
  <c r="GJ120" i="53"/>
  <c r="HC119" i="53"/>
  <c r="GM119" i="53"/>
  <c r="FW119" i="53"/>
  <c r="HJ131" i="53" s="1"/>
  <c r="HF118" i="53"/>
  <c r="HO130" i="53" s="1"/>
  <c r="GP118" i="53"/>
  <c r="FZ118" i="53"/>
  <c r="HI117" i="53"/>
  <c r="GS117" i="53"/>
  <c r="GC117" i="53"/>
  <c r="HL116" i="53"/>
  <c r="GV116" i="53"/>
  <c r="GF116" i="53"/>
  <c r="HC124" i="53"/>
  <c r="GM124" i="53"/>
  <c r="FW124" i="53"/>
  <c r="HJ136" i="53" s="1"/>
  <c r="HF123" i="53"/>
  <c r="HO135" i="53" s="1"/>
  <c r="GP123" i="53"/>
  <c r="FZ123" i="53"/>
  <c r="HI122" i="53"/>
  <c r="GS122" i="53"/>
  <c r="GC122" i="53"/>
  <c r="HL121" i="53"/>
  <c r="GV121" i="53"/>
  <c r="GF121" i="53"/>
  <c r="HO120" i="53"/>
  <c r="GY120" i="53"/>
  <c r="HN132" i="53" s="1"/>
  <c r="GI120" i="53"/>
  <c r="HB119" i="53"/>
  <c r="GL119" i="53"/>
  <c r="HE118" i="53"/>
  <c r="FY118" i="53"/>
  <c r="HH117" i="53"/>
  <c r="GR117" i="53"/>
  <c r="HM129" i="53" s="1"/>
  <c r="GB117" i="53"/>
  <c r="HK116" i="53"/>
  <c r="GU116" i="53"/>
  <c r="GE116" i="53"/>
  <c r="HR124" i="53"/>
  <c r="HB124" i="53"/>
  <c r="GL124" i="53"/>
  <c r="HE123" i="53"/>
  <c r="GO123" i="53"/>
  <c r="FY123" i="53"/>
  <c r="HH122" i="53"/>
  <c r="GR122" i="53"/>
  <c r="HM134" i="53" s="1"/>
  <c r="GB122" i="53"/>
  <c r="HK121" i="53"/>
  <c r="GU121" i="53"/>
  <c r="GE121" i="53"/>
  <c r="HN120" i="53"/>
  <c r="GX120" i="53"/>
  <c r="GH120" i="53"/>
  <c r="HQ119" i="53"/>
  <c r="HA119" i="53"/>
  <c r="GK119" i="53"/>
  <c r="HL131" i="53" s="1"/>
  <c r="HT118" i="53"/>
  <c r="HQ130" i="53" s="1"/>
  <c r="HD118" i="53"/>
  <c r="GN118" i="53"/>
  <c r="FX118" i="53"/>
  <c r="HG117" i="53"/>
  <c r="GQ117" i="53"/>
  <c r="GA117" i="53"/>
  <c r="HJ116" i="53"/>
  <c r="GT116" i="53"/>
  <c r="GD116" i="53"/>
  <c r="HK128" i="53" s="1"/>
  <c r="HQ124" i="53"/>
  <c r="HA124" i="53"/>
  <c r="GK124" i="53"/>
  <c r="HL136" i="53" s="1"/>
  <c r="HT123" i="53"/>
  <c r="HQ135" i="53" s="1"/>
  <c r="HD123" i="53"/>
  <c r="GN123" i="53"/>
  <c r="FX123" i="53"/>
  <c r="HG122" i="53"/>
  <c r="GQ122" i="53"/>
  <c r="GA122" i="53"/>
  <c r="GD121" i="53"/>
  <c r="HK133" i="53" s="1"/>
  <c r="HM120" i="53"/>
  <c r="HP132" i="53" s="1"/>
  <c r="GW120" i="53"/>
  <c r="GG120" i="53"/>
  <c r="HP119" i="53"/>
  <c r="GZ119" i="53"/>
  <c r="GJ119" i="53"/>
  <c r="HS118" i="53"/>
  <c r="HC118" i="53"/>
  <c r="GM118" i="53"/>
  <c r="FW118" i="53"/>
  <c r="HJ130" i="53" s="1"/>
  <c r="HF117" i="53"/>
  <c r="HO129" i="53" s="1"/>
  <c r="GP117" i="53"/>
  <c r="FZ117" i="53"/>
  <c r="HI116" i="53"/>
  <c r="GS116" i="53"/>
  <c r="GC116" i="53"/>
  <c r="HF124" i="53"/>
  <c r="HO136" i="53" s="1"/>
  <c r="HP124" i="53"/>
  <c r="GZ124" i="53"/>
  <c r="GJ124" i="53"/>
  <c r="HS123" i="53"/>
  <c r="HC123" i="53"/>
  <c r="GM123" i="53"/>
  <c r="FW123" i="53"/>
  <c r="HJ135" i="53" s="1"/>
  <c r="HF122" i="53"/>
  <c r="HO134" i="53" s="1"/>
  <c r="GP122" i="53"/>
  <c r="FZ122" i="53"/>
  <c r="HI121" i="53"/>
  <c r="GS121" i="53"/>
  <c r="GC121" i="53"/>
  <c r="HL120" i="53"/>
  <c r="GV120" i="53"/>
  <c r="GF120" i="53"/>
  <c r="HO119" i="53"/>
  <c r="GY119" i="53"/>
  <c r="HN131" i="53" s="1"/>
  <c r="GI119" i="53"/>
  <c r="HR118" i="53"/>
  <c r="GV118" i="53"/>
  <c r="GL118" i="53"/>
  <c r="HE117" i="53"/>
  <c r="GO117" i="53"/>
  <c r="FY117" i="53"/>
  <c r="HH116" i="53"/>
  <c r="GR116" i="53"/>
  <c r="HM128" i="53" s="1"/>
  <c r="GB116" i="53"/>
  <c r="GI125" i="53"/>
  <c r="HO124" i="53"/>
  <c r="GY124" i="53"/>
  <c r="HN136" i="53" s="1"/>
  <c r="GI124" i="53"/>
  <c r="HR123" i="53"/>
  <c r="HB123" i="53"/>
  <c r="GL123" i="53"/>
  <c r="HE122" i="53"/>
  <c r="GO122" i="53"/>
  <c r="FY122" i="53"/>
  <c r="HH121" i="53"/>
  <c r="GR121" i="53"/>
  <c r="HM133" i="53" s="1"/>
  <c r="GB121" i="53"/>
  <c r="HK120" i="53"/>
  <c r="GU120" i="53"/>
  <c r="GE120" i="53"/>
  <c r="HN119" i="53"/>
  <c r="GX119" i="53"/>
  <c r="GH119" i="53"/>
  <c r="HQ118" i="53"/>
  <c r="HA118" i="53"/>
  <c r="GK118" i="53"/>
  <c r="HL130" i="53" s="1"/>
  <c r="HD117" i="53"/>
  <c r="GN117" i="53"/>
  <c r="FX117" i="53"/>
  <c r="HO125" i="53"/>
  <c r="HN124" i="53"/>
  <c r="GX124" i="53"/>
  <c r="GH124" i="53"/>
  <c r="HQ123" i="53"/>
  <c r="HA123" i="53"/>
  <c r="GK123" i="53"/>
  <c r="HL135" i="53" s="1"/>
  <c r="HT122" i="53"/>
  <c r="HQ134" i="53" s="1"/>
  <c r="HD122" i="53"/>
  <c r="GN122" i="53"/>
  <c r="FX122" i="53"/>
  <c r="HG121" i="53"/>
  <c r="GQ121" i="53"/>
  <c r="GA121" i="53"/>
  <c r="HJ120" i="53"/>
  <c r="GT120" i="53"/>
  <c r="GD120" i="53"/>
  <c r="HK132" i="53" s="1"/>
  <c r="HM119" i="53"/>
  <c r="HP131" i="53" s="1"/>
  <c r="GW119" i="53"/>
  <c r="GG119" i="53"/>
  <c r="HP118" i="53"/>
  <c r="GZ118" i="53"/>
  <c r="GJ118" i="53"/>
  <c r="FW117" i="53"/>
  <c r="HJ129" i="53" s="1"/>
  <c r="HM124" i="53"/>
  <c r="HP136" i="53" s="1"/>
  <c r="GW124" i="53"/>
  <c r="GG124" i="53"/>
  <c r="HP123" i="53"/>
  <c r="GZ123" i="53"/>
  <c r="GJ123" i="53"/>
  <c r="HS122" i="53"/>
  <c r="HC122" i="53"/>
  <c r="GM122" i="53"/>
  <c r="FW122" i="53"/>
  <c r="HJ134" i="53" s="1"/>
  <c r="HF121" i="53"/>
  <c r="HO133" i="53" s="1"/>
  <c r="GP121" i="53"/>
  <c r="FZ121" i="53"/>
  <c r="HI120" i="53"/>
  <c r="GS120" i="53"/>
  <c r="GC120" i="53"/>
  <c r="HL119" i="53"/>
  <c r="GV119" i="53"/>
  <c r="GF119" i="53"/>
  <c r="HK124" i="53"/>
  <c r="GU124" i="53"/>
  <c r="GE124" i="53"/>
  <c r="HN123" i="53"/>
  <c r="GX123" i="53"/>
  <c r="GH123" i="53"/>
  <c r="HQ122" i="53"/>
  <c r="HA122" i="53"/>
  <c r="GK122" i="53"/>
  <c r="HL134" i="53" s="1"/>
  <c r="HT121" i="53"/>
  <c r="HQ133" i="53" s="1"/>
  <c r="HD121" i="53"/>
  <c r="GN121" i="53"/>
  <c r="FX121" i="53"/>
  <c r="HM118" i="53"/>
  <c r="HP130" i="53" s="1"/>
  <c r="GW118" i="53"/>
  <c r="GG118" i="53"/>
  <c r="HS116" i="53"/>
  <c r="HC116" i="53"/>
  <c r="GM116" i="53"/>
  <c r="HJ124" i="53"/>
  <c r="GT124" i="53"/>
  <c r="GD124" i="53"/>
  <c r="HK136" i="53" s="1"/>
  <c r="HM123" i="53"/>
  <c r="HP135" i="53" s="1"/>
  <c r="GW123" i="53"/>
  <c r="GG123" i="53"/>
  <c r="HP122" i="53"/>
  <c r="GZ122" i="53"/>
  <c r="GJ122" i="53"/>
  <c r="FW121" i="53"/>
  <c r="HJ133" i="53" s="1"/>
  <c r="HI119" i="53"/>
  <c r="GS119" i="53"/>
  <c r="GC119" i="53"/>
  <c r="HO117" i="53"/>
  <c r="GY117" i="53"/>
  <c r="HN129" i="53" s="1"/>
  <c r="GI117" i="53"/>
  <c r="HR116" i="53"/>
  <c r="HB116" i="53"/>
  <c r="GL116" i="53"/>
  <c r="HI124" i="53"/>
  <c r="GS124" i="53"/>
  <c r="GC124" i="53"/>
  <c r="HL123" i="53"/>
  <c r="GV123" i="53"/>
  <c r="GF123" i="53"/>
  <c r="HE120" i="53"/>
  <c r="GO120" i="53"/>
  <c r="FY120" i="53"/>
  <c r="HK118" i="53"/>
  <c r="GU118" i="53"/>
  <c r="GE118" i="53"/>
  <c r="HN117" i="53"/>
  <c r="GX117" i="53"/>
  <c r="GH117" i="53"/>
  <c r="HQ116" i="53"/>
  <c r="HA116" i="53"/>
  <c r="GK116" i="53"/>
  <c r="HL128" i="53" s="1"/>
  <c r="GM117" i="53"/>
  <c r="GQ116" i="53"/>
  <c r="HF120" i="53"/>
  <c r="HO132" i="53" s="1"/>
  <c r="GP120" i="53"/>
  <c r="FZ120" i="53"/>
  <c r="HJ119" i="53"/>
  <c r="GT119" i="53"/>
  <c r="GD119" i="53"/>
  <c r="HK131" i="53" s="1"/>
  <c r="HN118" i="53"/>
  <c r="GX118" i="53"/>
  <c r="GH118" i="53"/>
  <c r="HR117" i="53"/>
  <c r="HB117" i="53"/>
  <c r="GL117" i="53"/>
  <c r="HF116" i="53"/>
  <c r="HO128" i="53" s="1"/>
  <c r="GP116" i="53"/>
  <c r="FZ116" i="53"/>
  <c r="GY118" i="53"/>
  <c r="HN130" i="53" s="1"/>
  <c r="HC117" i="53"/>
  <c r="HG116" i="53"/>
  <c r="GA116" i="53"/>
  <c r="HO118" i="53"/>
  <c r="GJ117" i="53"/>
  <c r="GN116" i="53"/>
  <c r="GF118" i="53"/>
  <c r="FX116" i="53"/>
  <c r="HD116" i="53"/>
  <c r="GZ117" i="53"/>
  <c r="GO118" i="53"/>
  <c r="HP117" i="53"/>
  <c r="HL118" i="53"/>
  <c r="HB118" i="53"/>
  <c r="HJ177" i="53"/>
  <c r="GM165" i="53"/>
  <c r="HC165" i="53"/>
  <c r="HS165" i="53"/>
  <c r="GI166" i="53"/>
  <c r="GY166" i="53"/>
  <c r="HN178" i="53" s="1"/>
  <c r="HO166" i="53"/>
  <c r="GA168" i="53"/>
  <c r="GQ168" i="53"/>
  <c r="HG168" i="53"/>
  <c r="GI170" i="53"/>
  <c r="GY170" i="53"/>
  <c r="HN182" i="53" s="1"/>
  <c r="HO170" i="53"/>
  <c r="GE171" i="53"/>
  <c r="GU171" i="53"/>
  <c r="HK171" i="53"/>
  <c r="GA172" i="53"/>
  <c r="GQ172" i="53"/>
  <c r="HG172" i="53"/>
  <c r="HJ185" i="53"/>
  <c r="GM173" i="53"/>
  <c r="HC173" i="53"/>
  <c r="HS173" i="53"/>
  <c r="GI174" i="53"/>
  <c r="GY174" i="53"/>
  <c r="HN186" i="53" s="1"/>
  <c r="HO174" i="53"/>
  <c r="HL178" i="53"/>
  <c r="HA166" i="53"/>
  <c r="HQ166" i="53"/>
  <c r="GG167" i="53"/>
  <c r="GW167" i="53"/>
  <c r="HM167" i="53"/>
  <c r="HP179" i="53" s="1"/>
  <c r="GC168" i="53"/>
  <c r="GS168" i="53"/>
  <c r="HI168" i="53"/>
  <c r="FY169" i="53"/>
  <c r="GO169" i="53"/>
  <c r="HE169" i="53"/>
  <c r="HL182" i="53"/>
  <c r="HA170" i="53"/>
  <c r="HQ170" i="53"/>
  <c r="GG171" i="53"/>
  <c r="GW171" i="53"/>
  <c r="HM171" i="53"/>
  <c r="HP183" i="53" s="1"/>
  <c r="FZ165" i="53"/>
  <c r="GP165" i="53"/>
  <c r="HF165" i="53"/>
  <c r="HO177" i="53" s="1"/>
  <c r="HV165" i="53"/>
  <c r="GL166" i="53"/>
  <c r="HB166" i="53"/>
  <c r="HR166" i="53"/>
  <c r="GH167" i="53"/>
  <c r="GX167" i="53"/>
  <c r="HN167" i="53"/>
  <c r="HK180" i="53"/>
  <c r="GT168" i="53"/>
  <c r="HJ168" i="53"/>
  <c r="FZ169" i="53"/>
  <c r="GP169" i="53"/>
  <c r="HF169" i="53"/>
  <c r="HO181" i="53" s="1"/>
  <c r="GL170" i="53"/>
  <c r="HB170" i="53"/>
  <c r="HR170" i="53"/>
  <c r="GH171" i="53"/>
  <c r="GX171" i="53"/>
  <c r="HN171" i="53"/>
  <c r="HK184" i="53"/>
  <c r="GT172" i="53"/>
  <c r="HJ172" i="53"/>
  <c r="FZ173" i="53"/>
  <c r="GP173" i="53"/>
  <c r="HF173" i="53"/>
  <c r="HO185" i="53" s="1"/>
  <c r="HV173" i="53"/>
  <c r="GL174" i="53"/>
  <c r="HB174" i="53"/>
  <c r="HR174" i="53"/>
  <c r="GA165" i="53"/>
  <c r="GQ165" i="53"/>
  <c r="HG165" i="53"/>
  <c r="HJ178" i="53"/>
  <c r="GM166" i="53"/>
  <c r="HC166" i="53"/>
  <c r="HS166" i="53"/>
  <c r="GI167" i="53"/>
  <c r="GY167" i="53"/>
  <c r="HN179" i="53" s="1"/>
  <c r="HO167" i="53"/>
  <c r="GE168" i="53"/>
  <c r="GU168" i="53"/>
  <c r="HK168" i="53"/>
  <c r="GA169" i="53"/>
  <c r="GQ169" i="53"/>
  <c r="HG169" i="53"/>
  <c r="HJ182" i="53"/>
  <c r="GM170" i="53"/>
  <c r="HC170" i="53"/>
  <c r="HS170" i="53"/>
  <c r="GI171" i="53"/>
  <c r="GY171" i="53"/>
  <c r="HN183" i="53" s="1"/>
  <c r="HO171" i="53"/>
  <c r="GB165" i="53"/>
  <c r="HM177" i="53"/>
  <c r="HH165" i="53"/>
  <c r="FX166" i="53"/>
  <c r="GN166" i="53"/>
  <c r="HD166" i="53"/>
  <c r="HT166" i="53"/>
  <c r="HQ178" i="53" s="1"/>
  <c r="GJ167" i="53"/>
  <c r="GZ167" i="53"/>
  <c r="HP167" i="53"/>
  <c r="GF168" i="53"/>
  <c r="GV168" i="53"/>
  <c r="HL168" i="53"/>
  <c r="GB169" i="53"/>
  <c r="HM181" i="53"/>
  <c r="HH169" i="53"/>
  <c r="FX170" i="53"/>
  <c r="GN170" i="53"/>
  <c r="HD170" i="53"/>
  <c r="HT170" i="53"/>
  <c r="HQ182" i="53" s="1"/>
  <c r="GJ171" i="53"/>
  <c r="GZ171" i="53"/>
  <c r="HP171" i="53"/>
  <c r="GC165" i="53"/>
  <c r="GS165" i="53"/>
  <c r="HI165" i="53"/>
  <c r="FY166" i="53"/>
  <c r="GO166" i="53"/>
  <c r="HE166" i="53"/>
  <c r="HU166" i="53"/>
  <c r="HL179" i="53"/>
  <c r="HA167" i="53"/>
  <c r="HQ167" i="53"/>
  <c r="GG168" i="53"/>
  <c r="GW168" i="53"/>
  <c r="HM168" i="53"/>
  <c r="HP180" i="53" s="1"/>
  <c r="GC169" i="53"/>
  <c r="GS169" i="53"/>
  <c r="HI169" i="53"/>
  <c r="FY170" i="53"/>
  <c r="GO170" i="53"/>
  <c r="HE170" i="53"/>
  <c r="HU170" i="53"/>
  <c r="HL183" i="53"/>
  <c r="HA171" i="53"/>
  <c r="HQ171" i="53"/>
  <c r="HK177" i="53"/>
  <c r="GT165" i="53"/>
  <c r="HJ165" i="53"/>
  <c r="FZ166" i="53"/>
  <c r="GP166" i="53"/>
  <c r="HF166" i="53"/>
  <c r="HO178" i="53" s="1"/>
  <c r="HV166" i="53"/>
  <c r="GL167" i="53"/>
  <c r="HB167" i="53"/>
  <c r="HR167" i="53"/>
  <c r="GH168" i="53"/>
  <c r="GX168" i="53"/>
  <c r="HN168" i="53"/>
  <c r="HK181" i="53"/>
  <c r="GT169" i="53"/>
  <c r="HJ169" i="53"/>
  <c r="FZ170" i="53"/>
  <c r="GP170" i="53"/>
  <c r="HF170" i="53"/>
  <c r="HO182" i="53" s="1"/>
  <c r="HV170" i="53"/>
  <c r="GL171" i="53"/>
  <c r="HB171" i="53"/>
  <c r="HR171" i="53"/>
  <c r="GH172" i="53"/>
  <c r="GX172" i="53"/>
  <c r="HN172" i="53"/>
  <c r="HK185" i="53"/>
  <c r="GT173" i="53"/>
  <c r="HJ173" i="53"/>
  <c r="FZ174" i="53"/>
  <c r="GP174" i="53"/>
  <c r="HO186" i="53"/>
  <c r="HV174" i="53"/>
  <c r="GE165" i="53"/>
  <c r="GU165" i="53"/>
  <c r="HK165" i="53"/>
  <c r="HJ179" i="53"/>
  <c r="GM167" i="53"/>
  <c r="HC167" i="53"/>
  <c r="GI168" i="53"/>
  <c r="GY168" i="53"/>
  <c r="HN180" i="53" s="1"/>
  <c r="HO168" i="53"/>
  <c r="GE169" i="53"/>
  <c r="GU169" i="53"/>
  <c r="HK169" i="53"/>
  <c r="GA170" i="53"/>
  <c r="GQ170" i="53"/>
  <c r="HG170" i="53"/>
  <c r="HJ183" i="53"/>
  <c r="GM171" i="53"/>
  <c r="HC171" i="53"/>
  <c r="HS171" i="53"/>
  <c r="GI172" i="53"/>
  <c r="GY172" i="53"/>
  <c r="HN184" i="53" s="1"/>
  <c r="HO172" i="53"/>
  <c r="GE173" i="53"/>
  <c r="GU173" i="53"/>
  <c r="HK173" i="53"/>
  <c r="GA174" i="53"/>
  <c r="GQ174" i="53"/>
  <c r="HG174" i="53"/>
  <c r="GF165" i="53"/>
  <c r="GV165" i="53"/>
  <c r="HL165" i="53"/>
  <c r="GB166" i="53"/>
  <c r="HM178" i="53"/>
  <c r="HH166" i="53"/>
  <c r="FX167" i="53"/>
  <c r="GN167" i="53"/>
  <c r="HD167" i="53"/>
  <c r="HT167" i="53"/>
  <c r="HQ179" i="53" s="1"/>
  <c r="GJ168" i="53"/>
  <c r="GZ168" i="53"/>
  <c r="HP168" i="53"/>
  <c r="GF169" i="53"/>
  <c r="GV169" i="53"/>
  <c r="HL169" i="53"/>
  <c r="GB170" i="53"/>
  <c r="HM182" i="53"/>
  <c r="HH170" i="53"/>
  <c r="FX171" i="53"/>
  <c r="GN171" i="53"/>
  <c r="HD171" i="53"/>
  <c r="HT171" i="53"/>
  <c r="HQ183" i="53" s="1"/>
  <c r="GJ172" i="53"/>
  <c r="GZ172" i="53"/>
  <c r="HP172" i="53"/>
  <c r="GF173" i="53"/>
  <c r="GV173" i="53"/>
  <c r="HL173" i="53"/>
  <c r="GG165" i="53"/>
  <c r="GW165" i="53"/>
  <c r="HP177" i="53"/>
  <c r="GC166" i="53"/>
  <c r="GS166" i="53"/>
  <c r="HI166" i="53"/>
  <c r="FY167" i="53"/>
  <c r="GO167" i="53"/>
  <c r="HE167" i="53"/>
  <c r="HU167" i="53"/>
  <c r="HL180" i="53"/>
  <c r="HA168" i="53"/>
  <c r="HQ168" i="53"/>
  <c r="GG169" i="53"/>
  <c r="GW169" i="53"/>
  <c r="HM169" i="53"/>
  <c r="HP181" i="53" s="1"/>
  <c r="GC170" i="53"/>
  <c r="GS170" i="53"/>
  <c r="HI170" i="53"/>
  <c r="FY171" i="53"/>
  <c r="GO171" i="53"/>
  <c r="HE171" i="53"/>
  <c r="HU171" i="53"/>
  <c r="HL184" i="53"/>
  <c r="HA172" i="53"/>
  <c r="HQ172" i="53"/>
  <c r="GH165" i="53"/>
  <c r="GX165" i="53"/>
  <c r="HN165" i="53"/>
  <c r="HK178" i="53"/>
  <c r="GT166" i="53"/>
  <c r="HJ166" i="53"/>
  <c r="FZ167" i="53"/>
  <c r="GP167" i="53"/>
  <c r="HF167" i="53"/>
  <c r="HO179" i="53" s="1"/>
  <c r="HV167" i="53"/>
  <c r="GL168" i="53"/>
  <c r="HB168" i="53"/>
  <c r="HR168" i="53"/>
  <c r="GH169" i="53"/>
  <c r="GX169" i="53"/>
  <c r="HN169" i="53"/>
  <c r="HK182" i="53"/>
  <c r="GT170" i="53"/>
  <c r="HJ170" i="53"/>
  <c r="FZ171" i="53"/>
  <c r="GP171" i="53"/>
  <c r="HF171" i="53"/>
  <c r="HO183" i="53" s="1"/>
  <c r="HV171" i="53"/>
  <c r="GI165" i="53"/>
  <c r="HN177" i="53"/>
  <c r="HO165" i="53"/>
  <c r="GE166" i="53"/>
  <c r="GU166" i="53"/>
  <c r="HK166" i="53"/>
  <c r="GA167" i="53"/>
  <c r="GQ167" i="53"/>
  <c r="HG167" i="53"/>
  <c r="HJ180" i="53"/>
  <c r="GM168" i="53"/>
  <c r="HC168" i="53"/>
  <c r="HS168" i="53"/>
  <c r="GI169" i="53"/>
  <c r="GY169" i="53"/>
  <c r="HN181" i="53" s="1"/>
  <c r="HO169" i="53"/>
  <c r="GE170" i="53"/>
  <c r="GU170" i="53"/>
  <c r="HK170" i="53"/>
  <c r="GE174" i="53"/>
  <c r="GU174" i="53"/>
  <c r="HK174" i="53"/>
  <c r="GJ165" i="53"/>
  <c r="GZ165" i="53"/>
  <c r="HP165" i="53"/>
  <c r="GF166" i="53"/>
  <c r="GV166" i="53"/>
  <c r="HL166" i="53"/>
  <c r="GB167" i="53"/>
  <c r="HM179" i="53"/>
  <c r="HH167" i="53"/>
  <c r="FX168" i="53"/>
  <c r="GN168" i="53"/>
  <c r="HD168" i="53"/>
  <c r="HT168" i="53"/>
  <c r="HQ180" i="53" s="1"/>
  <c r="GJ169" i="53"/>
  <c r="GZ169" i="53"/>
  <c r="HP169" i="53"/>
  <c r="GJ173" i="53"/>
  <c r="GZ173" i="53"/>
  <c r="HP173" i="53"/>
  <c r="GF174" i="53"/>
  <c r="GV174" i="53"/>
  <c r="HL174" i="53"/>
  <c r="HL177" i="53"/>
  <c r="HA165" i="53"/>
  <c r="HQ165" i="53"/>
  <c r="GG166" i="53"/>
  <c r="GW166" i="53"/>
  <c r="HM166" i="53"/>
  <c r="HP178" i="53" s="1"/>
  <c r="GC167" i="53"/>
  <c r="GS167" i="53"/>
  <c r="HI167" i="53"/>
  <c r="FY168" i="53"/>
  <c r="GO168" i="53"/>
  <c r="HE168" i="53"/>
  <c r="HU168" i="53"/>
  <c r="FY172" i="53"/>
  <c r="GO172" i="53"/>
  <c r="HE172" i="53"/>
  <c r="HU172" i="53"/>
  <c r="HL185" i="53"/>
  <c r="HA173" i="53"/>
  <c r="HQ173" i="53"/>
  <c r="GG174" i="53"/>
  <c r="GW174" i="53"/>
  <c r="HP186" i="53"/>
  <c r="HH174" i="53"/>
  <c r="GL165" i="53"/>
  <c r="HB165" i="53"/>
  <c r="HR165" i="53"/>
  <c r="GH166" i="53"/>
  <c r="GX166" i="53"/>
  <c r="HN166" i="53"/>
  <c r="HK179" i="53"/>
  <c r="GT167" i="53"/>
  <c r="HJ167" i="53"/>
  <c r="GL169" i="53"/>
  <c r="HB169" i="53"/>
  <c r="HR169" i="53"/>
  <c r="HK183" i="53"/>
  <c r="GT171" i="53"/>
  <c r="HJ171" i="53"/>
  <c r="FZ172" i="53"/>
  <c r="GP172" i="53"/>
  <c r="HF172" i="53"/>
  <c r="HO184" i="53" s="1"/>
  <c r="HV172" i="53"/>
  <c r="GL173" i="53"/>
  <c r="HB173" i="53"/>
  <c r="HR173" i="53"/>
  <c r="GH174" i="53"/>
  <c r="GX174" i="53"/>
  <c r="HN174" i="53"/>
  <c r="GE167" i="53"/>
  <c r="GU167" i="53"/>
  <c r="HK167" i="53"/>
  <c r="FZ168" i="53"/>
  <c r="GP168" i="53"/>
  <c r="HF168" i="53"/>
  <c r="HO180" i="53" s="1"/>
  <c r="HL181" i="53"/>
  <c r="HA169" i="53"/>
  <c r="HQ169" i="53"/>
  <c r="GF170" i="53"/>
  <c r="GV170" i="53"/>
  <c r="HL170" i="53"/>
  <c r="GA171" i="53"/>
  <c r="GQ171" i="53"/>
  <c r="HG171" i="53"/>
  <c r="GG170" i="53"/>
  <c r="GW170" i="53"/>
  <c r="HM170" i="53"/>
  <c r="HP182" i="53" s="1"/>
  <c r="GB171" i="53"/>
  <c r="HM183" i="53"/>
  <c r="HH171" i="53"/>
  <c r="HJ184" i="53"/>
  <c r="GM172" i="53"/>
  <c r="HC172" i="53"/>
  <c r="HS172" i="53"/>
  <c r="GH173" i="53"/>
  <c r="GX173" i="53"/>
  <c r="HN173" i="53"/>
  <c r="HJ181" i="53"/>
  <c r="GM169" i="53"/>
  <c r="HC169" i="53"/>
  <c r="HS169" i="53"/>
  <c r="GH170" i="53"/>
  <c r="GX170" i="53"/>
  <c r="HN170" i="53"/>
  <c r="GC171" i="53"/>
  <c r="GS171" i="53"/>
  <c r="HI171" i="53"/>
  <c r="FX172" i="53"/>
  <c r="GN172" i="53"/>
  <c r="HD172" i="53"/>
  <c r="GI173" i="53"/>
  <c r="GY173" i="53"/>
  <c r="HN185" i="53" s="1"/>
  <c r="HO173" i="53"/>
  <c r="HK186" i="53"/>
  <c r="GT174" i="53"/>
  <c r="HJ174" i="53"/>
  <c r="HP64" i="53"/>
  <c r="GZ64" i="53"/>
  <c r="GJ64" i="53"/>
  <c r="HK66" i="53"/>
  <c r="GU66" i="53"/>
  <c r="GE66" i="53"/>
  <c r="HC67" i="53"/>
  <c r="GM67" i="53"/>
  <c r="FW67" i="53"/>
  <c r="HJ79" i="53" s="1"/>
  <c r="HR68" i="53"/>
  <c r="HG68" i="53"/>
  <c r="GQ68" i="53"/>
  <c r="GA68" i="53"/>
  <c r="GY69" i="53"/>
  <c r="HN77" i="53" s="1"/>
  <c r="GI69" i="53"/>
  <c r="FY69" i="53"/>
  <c r="HS70" i="53"/>
  <c r="HC70" i="53"/>
  <c r="GM70" i="53"/>
  <c r="FW70" i="53"/>
  <c r="HJ76" i="53" s="1"/>
  <c r="GN62" i="53"/>
  <c r="GK63" i="53"/>
  <c r="HL83" i="53" s="1"/>
  <c r="HN64" i="53"/>
  <c r="GY64" i="53"/>
  <c r="HN82" i="53" s="1"/>
  <c r="GI64" i="53"/>
  <c r="HL65" i="53"/>
  <c r="GV65" i="53"/>
  <c r="GF65" i="53"/>
  <c r="HH67" i="53"/>
  <c r="GR67" i="53"/>
  <c r="HM79" i="53" s="1"/>
  <c r="GB67" i="53"/>
  <c r="HT69" i="53"/>
  <c r="HQ77" i="53" s="1"/>
  <c r="HD69" i="53"/>
  <c r="GN69" i="53"/>
  <c r="FX69" i="53"/>
  <c r="HR70" i="53"/>
  <c r="HP71" i="53"/>
  <c r="GZ71" i="53"/>
  <c r="GJ71" i="53"/>
  <c r="HC62" i="53"/>
  <c r="HK65" i="53"/>
  <c r="GU65" i="53"/>
  <c r="GE65" i="53"/>
  <c r="HI66" i="53"/>
  <c r="GS66" i="53"/>
  <c r="GC66" i="53"/>
  <c r="HG67" i="53"/>
  <c r="GQ67" i="53"/>
  <c r="GA67" i="53"/>
  <c r="HE68" i="53"/>
  <c r="GO68" i="53"/>
  <c r="FY68" i="53"/>
  <c r="HS69" i="53"/>
  <c r="HC69" i="53"/>
  <c r="GM69" i="53"/>
  <c r="FW69" i="53"/>
  <c r="HJ77" i="53" s="1"/>
  <c r="HA70" i="53"/>
  <c r="GK70" i="53"/>
  <c r="HL76" i="53" s="1"/>
  <c r="HO71" i="53"/>
  <c r="GY71" i="53"/>
  <c r="HN75" i="53" s="1"/>
  <c r="GI71" i="53"/>
  <c r="HQ63" i="53"/>
  <c r="HJ84" i="53"/>
  <c r="GT65" i="53"/>
  <c r="HH66" i="53"/>
  <c r="GR66" i="53"/>
  <c r="HM80" i="53" s="1"/>
  <c r="HF67" i="53"/>
  <c r="HO79" i="53" s="1"/>
  <c r="GP67" i="53"/>
  <c r="FZ67" i="53"/>
  <c r="HT68" i="53"/>
  <c r="HQ78" i="53" s="1"/>
  <c r="HD68" i="53"/>
  <c r="GN68" i="53"/>
  <c r="FX68" i="53"/>
  <c r="HR69" i="53"/>
  <c r="HB69" i="53"/>
  <c r="GL69" i="53"/>
  <c r="HP70" i="53"/>
  <c r="GZ70" i="53"/>
  <c r="GJ70" i="53"/>
  <c r="HN71" i="53"/>
  <c r="GX71" i="53"/>
  <c r="GH71" i="53"/>
  <c r="GL63" i="53"/>
  <c r="HP63" i="53"/>
  <c r="GF64" i="53"/>
  <c r="HG66" i="53"/>
  <c r="HE67" i="53"/>
  <c r="HS68" i="53"/>
  <c r="HC68" i="53"/>
  <c r="GM68" i="53"/>
  <c r="FW68" i="53"/>
  <c r="HJ78" i="53" s="1"/>
  <c r="HQ69" i="53"/>
  <c r="HA69" i="53"/>
  <c r="GK69" i="53"/>
  <c r="HL77" i="53" s="1"/>
  <c r="HO70" i="53"/>
  <c r="GY70" i="53"/>
  <c r="HN76" i="53" s="1"/>
  <c r="GI70" i="53"/>
  <c r="GW71" i="53"/>
  <c r="GG71" i="53"/>
  <c r="HB63" i="53"/>
  <c r="FX62" i="53"/>
  <c r="HQ84" i="53"/>
  <c r="GJ63" i="53"/>
  <c r="HO63" i="53"/>
  <c r="HQ62" i="53"/>
  <c r="GE63" i="53"/>
  <c r="GC65" i="53"/>
  <c r="GQ66" i="53"/>
  <c r="FY67" i="53"/>
  <c r="HP62" i="53"/>
  <c r="GZ62" i="53"/>
  <c r="GJ62" i="53"/>
  <c r="HK63" i="53"/>
  <c r="GU63" i="53"/>
  <c r="GG63" i="53"/>
  <c r="HK64" i="53"/>
  <c r="GU64" i="53"/>
  <c r="GE64" i="53"/>
  <c r="HH65" i="53"/>
  <c r="GR65" i="53"/>
  <c r="HM81" i="53" s="1"/>
  <c r="GB65" i="53"/>
  <c r="HF66" i="53"/>
  <c r="HO80" i="53" s="1"/>
  <c r="GP66" i="53"/>
  <c r="FZ66" i="53"/>
  <c r="HT67" i="53"/>
  <c r="HQ79" i="53" s="1"/>
  <c r="HD67" i="53"/>
  <c r="GN67" i="53"/>
  <c r="FX67" i="53"/>
  <c r="HB68" i="53"/>
  <c r="GL68" i="53"/>
  <c r="HP69" i="53"/>
  <c r="GZ69" i="53"/>
  <c r="GJ69" i="53"/>
  <c r="HN70" i="53"/>
  <c r="GX70" i="53"/>
  <c r="GH70" i="53"/>
  <c r="HL71" i="53"/>
  <c r="GV71" i="53"/>
  <c r="GF71" i="53"/>
  <c r="GZ63" i="53"/>
  <c r="GY63" i="53"/>
  <c r="HN83" i="53" s="1"/>
  <c r="HM64" i="53"/>
  <c r="HP82" i="53" s="1"/>
  <c r="HJ65" i="53"/>
  <c r="GK62" i="53"/>
  <c r="HL84" i="53" s="1"/>
  <c r="GX63" i="53"/>
  <c r="GV64" i="53"/>
  <c r="GS65" i="53"/>
  <c r="GA66" i="53"/>
  <c r="GO67" i="53"/>
  <c r="HO62" i="53"/>
  <c r="GY62" i="53"/>
  <c r="HN84" i="53" s="1"/>
  <c r="GI62" i="53"/>
  <c r="HL63" i="53"/>
  <c r="GV63" i="53"/>
  <c r="GF63" i="53"/>
  <c r="HJ64" i="53"/>
  <c r="GT64" i="53"/>
  <c r="GD64" i="53"/>
  <c r="HK82" i="53" s="1"/>
  <c r="HE66" i="53"/>
  <c r="GO66" i="53"/>
  <c r="FY66" i="53"/>
  <c r="HS67" i="53"/>
  <c r="HQ68" i="53"/>
  <c r="HA68" i="53"/>
  <c r="GK68" i="53"/>
  <c r="HL78" i="53" s="1"/>
  <c r="HO69" i="53"/>
  <c r="HM70" i="53"/>
  <c r="HP76" i="53" s="1"/>
  <c r="GW70" i="53"/>
  <c r="GG70" i="53"/>
  <c r="HA63" i="53"/>
  <c r="HR62" i="53"/>
  <c r="GI63" i="53"/>
  <c r="GG64" i="53"/>
  <c r="HN63" i="53"/>
  <c r="HI65" i="53"/>
  <c r="HN62" i="53"/>
  <c r="GX62" i="53"/>
  <c r="GH62" i="53"/>
  <c r="HI64" i="53"/>
  <c r="GS64" i="53"/>
  <c r="GC64" i="53"/>
  <c r="HF65" i="53"/>
  <c r="HO81" i="53" s="1"/>
  <c r="GP65" i="53"/>
  <c r="FZ65" i="53"/>
  <c r="HT66" i="53"/>
  <c r="HQ80" i="53" s="1"/>
  <c r="HD66" i="53"/>
  <c r="GN66" i="53"/>
  <c r="FX66" i="53"/>
  <c r="HR67" i="53"/>
  <c r="HB67" i="53"/>
  <c r="GL67" i="53"/>
  <c r="HP68" i="53"/>
  <c r="GZ68" i="53"/>
  <c r="GJ68" i="53"/>
  <c r="HN69" i="53"/>
  <c r="GX69" i="53"/>
  <c r="GH69" i="53"/>
  <c r="HL70" i="53"/>
  <c r="GV70" i="53"/>
  <c r="GF70" i="53"/>
  <c r="HJ71" i="53"/>
  <c r="GT71" i="53"/>
  <c r="GD71" i="53"/>
  <c r="HK75" i="53" s="1"/>
  <c r="HS62" i="53"/>
  <c r="HD62" i="53"/>
  <c r="GM62" i="53"/>
  <c r="GW64" i="53"/>
  <c r="GD65" i="53"/>
  <c r="HK81" i="53" s="1"/>
  <c r="GB66" i="53"/>
  <c r="HA62" i="53"/>
  <c r="HL64" i="53"/>
  <c r="HM62" i="53"/>
  <c r="HP84" i="53" s="1"/>
  <c r="GW62" i="53"/>
  <c r="GG62" i="53"/>
  <c r="HJ63" i="53"/>
  <c r="GT63" i="53"/>
  <c r="GD63" i="53"/>
  <c r="HK83" i="53" s="1"/>
  <c r="HH64" i="53"/>
  <c r="GR64" i="53"/>
  <c r="HM82" i="53" s="1"/>
  <c r="GB64" i="53"/>
  <c r="HE65" i="53"/>
  <c r="GO65" i="53"/>
  <c r="FY65" i="53"/>
  <c r="HS66" i="53"/>
  <c r="HC66" i="53"/>
  <c r="GM66" i="53"/>
  <c r="FW66" i="53"/>
  <c r="HJ80" i="53" s="1"/>
  <c r="HQ67" i="53"/>
  <c r="HA67" i="53"/>
  <c r="GK67" i="53"/>
  <c r="HL79" i="53" s="1"/>
  <c r="GY68" i="53"/>
  <c r="HN78" i="53" s="1"/>
  <c r="GI68" i="53"/>
  <c r="HM69" i="53"/>
  <c r="HP77" i="53" s="1"/>
  <c r="GW69" i="53"/>
  <c r="GG69" i="53"/>
  <c r="HK70" i="53"/>
  <c r="GU70" i="53"/>
  <c r="GE70" i="53"/>
  <c r="HI71" i="53"/>
  <c r="GS71" i="53"/>
  <c r="GC71" i="53"/>
  <c r="HG64" i="53"/>
  <c r="GQ64" i="53"/>
  <c r="GA64" i="53"/>
  <c r="HR66" i="53"/>
  <c r="HB66" i="53"/>
  <c r="GL66" i="53"/>
  <c r="HP67" i="53"/>
  <c r="HN68" i="53"/>
  <c r="GX68" i="53"/>
  <c r="GH68" i="53"/>
  <c r="HJ70" i="53"/>
  <c r="GT70" i="53"/>
  <c r="GD70" i="53"/>
  <c r="HK76" i="53" s="1"/>
  <c r="HO68" i="53"/>
  <c r="HJ62" i="53"/>
  <c r="GD62" i="53"/>
  <c r="HK84" i="53" s="1"/>
  <c r="GQ63" i="53"/>
  <c r="GO64" i="53"/>
  <c r="HR65" i="53"/>
  <c r="GL65" i="53"/>
  <c r="GZ66" i="53"/>
  <c r="GJ66" i="53"/>
  <c r="HN67" i="53"/>
  <c r="GX67" i="53"/>
  <c r="GH67" i="53"/>
  <c r="HL68" i="53"/>
  <c r="GV68" i="53"/>
  <c r="GF68" i="53"/>
  <c r="HJ69" i="53"/>
  <c r="GT69" i="53"/>
  <c r="GD69" i="53"/>
  <c r="HK77" i="53" s="1"/>
  <c r="HH70" i="53"/>
  <c r="GR70" i="53"/>
  <c r="HM76" i="53" s="1"/>
  <c r="GB70" i="53"/>
  <c r="HF71" i="53"/>
  <c r="HO75" i="53" s="1"/>
  <c r="GP71" i="53"/>
  <c r="FZ71" i="53"/>
  <c r="GT62" i="53"/>
  <c r="HG63" i="53"/>
  <c r="GA63" i="53"/>
  <c r="HE64" i="53"/>
  <c r="FY64" i="53"/>
  <c r="HB65" i="53"/>
  <c r="HI62" i="53"/>
  <c r="GS62" i="53"/>
  <c r="GC62" i="53"/>
  <c r="HF63" i="53"/>
  <c r="HO83" i="53" s="1"/>
  <c r="GP63" i="53"/>
  <c r="FZ63" i="53"/>
  <c r="HT64" i="53"/>
  <c r="HQ82" i="53" s="1"/>
  <c r="HD64" i="53"/>
  <c r="GN64" i="53"/>
  <c r="FX64" i="53"/>
  <c r="HQ65" i="53"/>
  <c r="HA65" i="53"/>
  <c r="GK65" i="53"/>
  <c r="HL81" i="53" s="1"/>
  <c r="HO66" i="53"/>
  <c r="GY66" i="53"/>
  <c r="HN80" i="53" s="1"/>
  <c r="GI66" i="53"/>
  <c r="HM67" i="53"/>
  <c r="HP79" i="53" s="1"/>
  <c r="GW67" i="53"/>
  <c r="GG67" i="53"/>
  <c r="HK68" i="53"/>
  <c r="GU68" i="53"/>
  <c r="GE68" i="53"/>
  <c r="HI69" i="53"/>
  <c r="GS69" i="53"/>
  <c r="GC69" i="53"/>
  <c r="HG70" i="53"/>
  <c r="GQ70" i="53"/>
  <c r="GA70" i="53"/>
  <c r="HE71" i="53"/>
  <c r="GO71" i="53"/>
  <c r="FY71" i="53"/>
  <c r="HT70" i="53"/>
  <c r="HQ76" i="53" s="1"/>
  <c r="HG62" i="53"/>
  <c r="GQ62" i="53"/>
  <c r="GA62" i="53"/>
  <c r="HT63" i="53"/>
  <c r="HQ83" i="53" s="1"/>
  <c r="HD63" i="53"/>
  <c r="GN63" i="53"/>
  <c r="FX63" i="53"/>
  <c r="HR64" i="53"/>
  <c r="HA64" i="53"/>
  <c r="GK64" i="53"/>
  <c r="HL82" i="53" s="1"/>
  <c r="HO65" i="53"/>
  <c r="GY65" i="53"/>
  <c r="HN81" i="53" s="1"/>
  <c r="GI65" i="53"/>
  <c r="HM66" i="53"/>
  <c r="HP80" i="53" s="1"/>
  <c r="HK67" i="53"/>
  <c r="GU67" i="53"/>
  <c r="GE67" i="53"/>
  <c r="HG69" i="53"/>
  <c r="GQ69" i="53"/>
  <c r="GA69" i="53"/>
  <c r="HS71" i="53"/>
  <c r="HC71" i="53"/>
  <c r="GM71" i="53"/>
  <c r="FW71" i="53"/>
  <c r="HJ75" i="53" s="1"/>
  <c r="GB71" i="53"/>
  <c r="GX64" i="53"/>
  <c r="HM65" i="53"/>
  <c r="HP81" i="53" s="1"/>
  <c r="HM63" i="53"/>
  <c r="HP83" i="53" s="1"/>
  <c r="HQ70" i="53"/>
  <c r="GL62" i="53"/>
  <c r="HR63" i="53"/>
  <c r="HF68" i="53"/>
  <c r="HO78" i="53" s="1"/>
  <c r="HA71" i="53"/>
  <c r="GK71" i="53"/>
  <c r="HL75" i="53" s="1"/>
  <c r="HE69" i="53"/>
  <c r="GO69" i="53"/>
  <c r="HI67" i="53"/>
  <c r="GS67" i="53"/>
  <c r="GC67" i="53"/>
  <c r="GW65" i="53"/>
  <c r="GG65" i="53"/>
  <c r="GL70" i="53"/>
  <c r="GP68" i="53"/>
  <c r="HJ66" i="53"/>
  <c r="HB70" i="53"/>
  <c r="FZ68" i="53"/>
  <c r="GH64" i="53"/>
  <c r="HQ71" i="53"/>
  <c r="HB62" i="53"/>
  <c r="GH63" i="53"/>
  <c r="GD66" i="53"/>
  <c r="HK80" i="53" s="1"/>
  <c r="GW63" i="53"/>
  <c r="GT66" i="53"/>
  <c r="HO64" i="53"/>
  <c r="HF70" i="53"/>
  <c r="HO76" i="53" s="1"/>
  <c r="GP70" i="53"/>
  <c r="FZ70" i="53"/>
  <c r="HJ68" i="53"/>
  <c r="GT68" i="53"/>
  <c r="GD68" i="53"/>
  <c r="HK78" i="53" s="1"/>
  <c r="GX66" i="53"/>
  <c r="GH66" i="53"/>
  <c r="HB64" i="53"/>
  <c r="GL64" i="53"/>
  <c r="HF62" i="53"/>
  <c r="HO84" i="53" s="1"/>
  <c r="GP62" i="53"/>
  <c r="FZ62" i="53"/>
  <c r="HM71" i="53"/>
  <c r="HP75" i="53" s="1"/>
  <c r="R200" i="55"/>
  <c r="E20" i="55"/>
  <c r="E21" i="55"/>
  <c r="E22" i="55"/>
  <c r="E23" i="55"/>
  <c r="E24" i="55"/>
  <c r="F24" i="55" s="1"/>
  <c r="E25" i="55"/>
  <c r="F25" i="55" s="1"/>
  <c r="E26" i="55"/>
  <c r="F27" i="55" s="1"/>
  <c r="E28" i="55"/>
  <c r="F28" i="55" s="1"/>
  <c r="E29" i="55"/>
  <c r="E30" i="55"/>
  <c r="E31" i="55"/>
  <c r="E32" i="55"/>
  <c r="E33" i="55"/>
  <c r="E34" i="55"/>
  <c r="E35" i="55"/>
  <c r="E36" i="55"/>
  <c r="E37" i="55"/>
  <c r="E38" i="55"/>
  <c r="E39" i="55"/>
  <c r="E40" i="55"/>
  <c r="E41" i="55"/>
  <c r="E42" i="55"/>
  <c r="F42" i="55" s="1"/>
  <c r="E43" i="55"/>
  <c r="E44" i="55"/>
  <c r="F44" i="55" s="1"/>
  <c r="E45" i="55"/>
  <c r="E46" i="55"/>
  <c r="E47" i="55"/>
  <c r="E48" i="55"/>
  <c r="E49" i="55"/>
  <c r="E50" i="55"/>
  <c r="E51" i="55"/>
  <c r="E52" i="55"/>
  <c r="E53" i="55"/>
  <c r="E54" i="55"/>
  <c r="E55" i="55"/>
  <c r="E56" i="55"/>
  <c r="E57" i="55"/>
  <c r="E58" i="55"/>
  <c r="F58" i="55" s="1"/>
  <c r="E59" i="55"/>
  <c r="E60" i="55"/>
  <c r="F60" i="55" s="1"/>
  <c r="E61" i="55"/>
  <c r="E62" i="55"/>
  <c r="E63" i="55"/>
  <c r="E64" i="55"/>
  <c r="E65" i="55"/>
  <c r="E66" i="55"/>
  <c r="E67" i="55"/>
  <c r="E68" i="55"/>
  <c r="E69" i="55"/>
  <c r="E70" i="55"/>
  <c r="E71" i="55"/>
  <c r="E72" i="55"/>
  <c r="E73" i="55"/>
  <c r="E74" i="55"/>
  <c r="F74" i="55" s="1"/>
  <c r="E75" i="55"/>
  <c r="E76" i="55"/>
  <c r="F76" i="55" s="1"/>
  <c r="E77" i="55"/>
  <c r="E78" i="55"/>
  <c r="E79" i="55"/>
  <c r="E80" i="55"/>
  <c r="E81" i="55"/>
  <c r="E82" i="55"/>
  <c r="E83" i="55"/>
  <c r="E84" i="55"/>
  <c r="E85" i="55"/>
  <c r="E86" i="55"/>
  <c r="E87" i="55"/>
  <c r="E88" i="55"/>
  <c r="E89" i="55"/>
  <c r="E90" i="55"/>
  <c r="F90" i="55" s="1"/>
  <c r="E91" i="55"/>
  <c r="E92" i="55"/>
  <c r="F92" i="55" s="1"/>
  <c r="E93" i="55"/>
  <c r="E94" i="55"/>
  <c r="E95" i="55"/>
  <c r="E96" i="55"/>
  <c r="E97" i="55"/>
  <c r="E98" i="55"/>
  <c r="E99" i="55"/>
  <c r="E100" i="55"/>
  <c r="E101" i="55"/>
  <c r="E102" i="55"/>
  <c r="E103" i="55"/>
  <c r="E104" i="55"/>
  <c r="E105" i="55"/>
  <c r="E106" i="55"/>
  <c r="F106" i="55" s="1"/>
  <c r="E107" i="55"/>
  <c r="E108" i="55"/>
  <c r="E109" i="55"/>
  <c r="E110" i="55"/>
  <c r="E111" i="55"/>
  <c r="E112" i="55"/>
  <c r="E113" i="55"/>
  <c r="E114" i="55"/>
  <c r="E115" i="55"/>
  <c r="E116" i="55"/>
  <c r="E117" i="55"/>
  <c r="E118" i="55"/>
  <c r="E119" i="55"/>
  <c r="E120" i="55"/>
  <c r="E121" i="55"/>
  <c r="E122" i="55"/>
  <c r="F122" i="55" s="1"/>
  <c r="E123" i="55"/>
  <c r="E124" i="55"/>
  <c r="F124" i="55" s="1"/>
  <c r="E125" i="55"/>
  <c r="E126" i="55"/>
  <c r="E127" i="55"/>
  <c r="E128" i="55"/>
  <c r="E129" i="55"/>
  <c r="E130" i="55"/>
  <c r="E131" i="55"/>
  <c r="E132" i="55"/>
  <c r="E133" i="55"/>
  <c r="E134" i="55"/>
  <c r="E135" i="55"/>
  <c r="E136" i="55"/>
  <c r="E137" i="55"/>
  <c r="E138" i="55"/>
  <c r="F138" i="55" s="1"/>
  <c r="E139" i="55"/>
  <c r="E140" i="55"/>
  <c r="F140" i="55" s="1"/>
  <c r="E141" i="55"/>
  <c r="E142" i="55"/>
  <c r="E143" i="55"/>
  <c r="E144" i="55"/>
  <c r="E145" i="55"/>
  <c r="E146" i="55"/>
  <c r="E147" i="55"/>
  <c r="E148" i="55"/>
  <c r="E149" i="55"/>
  <c r="E150" i="55"/>
  <c r="E151" i="55"/>
  <c r="E152" i="55"/>
  <c r="E153" i="55"/>
  <c r="E154" i="55"/>
  <c r="F154" i="55" s="1"/>
  <c r="E155" i="55"/>
  <c r="E156" i="55"/>
  <c r="F156" i="55" s="1"/>
  <c r="E157" i="55"/>
  <c r="E158" i="55"/>
  <c r="E159" i="55"/>
  <c r="E160" i="55"/>
  <c r="E161" i="55"/>
  <c r="E162" i="55"/>
  <c r="E163" i="55"/>
  <c r="E164" i="55"/>
  <c r="E165" i="55"/>
  <c r="E166" i="55"/>
  <c r="E167" i="55"/>
  <c r="E168" i="55"/>
  <c r="E169" i="55"/>
  <c r="E170" i="55"/>
  <c r="F170" i="55" s="1"/>
  <c r="E171" i="55"/>
  <c r="E172" i="55"/>
  <c r="F172" i="55" s="1"/>
  <c r="E173" i="55"/>
  <c r="E174" i="55"/>
  <c r="E175" i="55"/>
  <c r="E176" i="55"/>
  <c r="E177" i="55"/>
  <c r="E178" i="55"/>
  <c r="E179" i="55"/>
  <c r="E180" i="55"/>
  <c r="E181" i="55"/>
  <c r="E182" i="55"/>
  <c r="E183" i="55"/>
  <c r="E184" i="55"/>
  <c r="E185" i="55"/>
  <c r="E186" i="55"/>
  <c r="F186" i="55" s="1"/>
  <c r="E187" i="55"/>
  <c r="E188" i="55"/>
  <c r="F188" i="55" s="1"/>
  <c r="E189" i="55"/>
  <c r="E190" i="55"/>
  <c r="E191" i="55"/>
  <c r="E192" i="55"/>
  <c r="E193" i="55"/>
  <c r="E194" i="55"/>
  <c r="E195" i="55"/>
  <c r="E196" i="55"/>
  <c r="E200" i="55"/>
  <c r="BG129" i="55"/>
  <c r="CV129" i="55"/>
  <c r="CW129" i="55"/>
  <c r="CZ129" i="55" s="1"/>
  <c r="DC129" i="55" s="1"/>
  <c r="CX129" i="55"/>
  <c r="DA129" i="55" s="1"/>
  <c r="DD129" i="55" s="1"/>
  <c r="BG130" i="55"/>
  <c r="CV130" i="55"/>
  <c r="CY130" i="55" s="1"/>
  <c r="DB130" i="55" s="1"/>
  <c r="CW130" i="55"/>
  <c r="CZ130" i="55" s="1"/>
  <c r="DC130" i="55" s="1"/>
  <c r="CX130" i="55"/>
  <c r="DA130" i="55" s="1"/>
  <c r="DD130" i="55" s="1"/>
  <c r="BG131" i="55"/>
  <c r="CV131" i="55"/>
  <c r="CY131" i="55" s="1"/>
  <c r="DB131" i="55" s="1"/>
  <c r="CW131" i="55"/>
  <c r="CZ131" i="55" s="1"/>
  <c r="DC131" i="55" s="1"/>
  <c r="CX131" i="55"/>
  <c r="BG132" i="55"/>
  <c r="CV132" i="55"/>
  <c r="CY132" i="55" s="1"/>
  <c r="DB132" i="55" s="1"/>
  <c r="CW132" i="55"/>
  <c r="CZ132" i="55" s="1"/>
  <c r="DC132" i="55" s="1"/>
  <c r="CX132" i="55"/>
  <c r="DA132" i="55" s="1"/>
  <c r="DD132" i="55" s="1"/>
  <c r="BG133" i="55"/>
  <c r="CV133" i="55"/>
  <c r="CY133" i="55" s="1"/>
  <c r="DB133" i="55" s="1"/>
  <c r="CW133" i="55"/>
  <c r="CX133" i="55"/>
  <c r="DA133" i="55" s="1"/>
  <c r="DD133" i="55" s="1"/>
  <c r="BG134" i="55"/>
  <c r="CV134" i="55"/>
  <c r="CY134" i="55" s="1"/>
  <c r="DB134" i="55" s="1"/>
  <c r="CW134" i="55"/>
  <c r="CZ134" i="55" s="1"/>
  <c r="DC134" i="55" s="1"/>
  <c r="CX134" i="55"/>
  <c r="DA134" i="55" s="1"/>
  <c r="DD134" i="55" s="1"/>
  <c r="BG135" i="55"/>
  <c r="BI135" i="55"/>
  <c r="CV135" i="55"/>
  <c r="CY135" i="55" s="1"/>
  <c r="DB135" i="55" s="1"/>
  <c r="CW135" i="55"/>
  <c r="CZ135" i="55" s="1"/>
  <c r="DC135" i="55" s="1"/>
  <c r="CX135" i="55"/>
  <c r="DA135" i="55" s="1"/>
  <c r="DD135" i="55" s="1"/>
  <c r="BG136" i="55"/>
  <c r="BI136" i="55"/>
  <c r="CV136" i="55"/>
  <c r="CY136" i="55" s="1"/>
  <c r="DB136" i="55" s="1"/>
  <c r="CW136" i="55"/>
  <c r="CZ136" i="55" s="1"/>
  <c r="DC136" i="55" s="1"/>
  <c r="CX136" i="55"/>
  <c r="DA136" i="55" s="1"/>
  <c r="DD136" i="55" s="1"/>
  <c r="BG137" i="55"/>
  <c r="BI137" i="55"/>
  <c r="CV137" i="55"/>
  <c r="CY137" i="55" s="1"/>
  <c r="DB137" i="55" s="1"/>
  <c r="CW137" i="55"/>
  <c r="CZ137" i="55" s="1"/>
  <c r="DC137" i="55" s="1"/>
  <c r="CX137" i="55"/>
  <c r="DA137" i="55" s="1"/>
  <c r="DD137" i="55" s="1"/>
  <c r="BG138" i="55"/>
  <c r="BI138" i="55"/>
  <c r="CV138" i="55"/>
  <c r="CY138" i="55" s="1"/>
  <c r="DB138" i="55" s="1"/>
  <c r="CW138" i="55"/>
  <c r="CZ138" i="55" s="1"/>
  <c r="DC138" i="55" s="1"/>
  <c r="CX138" i="55"/>
  <c r="DA138" i="55" s="1"/>
  <c r="DD138" i="55" s="1"/>
  <c r="BG139" i="55"/>
  <c r="BI139" i="55"/>
  <c r="CV139" i="55"/>
  <c r="CY139" i="55" s="1"/>
  <c r="DB139" i="55" s="1"/>
  <c r="CW139" i="55"/>
  <c r="CZ139" i="55" s="1"/>
  <c r="DC139" i="55" s="1"/>
  <c r="CX139" i="55"/>
  <c r="DA139" i="55" s="1"/>
  <c r="DD139" i="55" s="1"/>
  <c r="BG140" i="55"/>
  <c r="BI140" i="55"/>
  <c r="CV140" i="55"/>
  <c r="CY140" i="55" s="1"/>
  <c r="DB140" i="55" s="1"/>
  <c r="CW140" i="55"/>
  <c r="CZ140" i="55" s="1"/>
  <c r="DC140" i="55" s="1"/>
  <c r="CX140" i="55"/>
  <c r="DA140" i="55" s="1"/>
  <c r="DD140" i="55" s="1"/>
  <c r="BG141" i="55"/>
  <c r="BI141" i="55"/>
  <c r="CV141" i="55"/>
  <c r="CY141" i="55" s="1"/>
  <c r="DB141" i="55" s="1"/>
  <c r="CW141" i="55"/>
  <c r="CZ141" i="55" s="1"/>
  <c r="DC141" i="55" s="1"/>
  <c r="CX141" i="55"/>
  <c r="DA141" i="55" s="1"/>
  <c r="DD141" i="55" s="1"/>
  <c r="BG142" i="55"/>
  <c r="BI142" i="55"/>
  <c r="CV142" i="55"/>
  <c r="CW142" i="55"/>
  <c r="CZ142" i="55" s="1"/>
  <c r="DC142" i="55" s="1"/>
  <c r="CX142" i="55"/>
  <c r="DA142" i="55" s="1"/>
  <c r="DD142" i="55" s="1"/>
  <c r="BG143" i="55"/>
  <c r="BI143" i="55"/>
  <c r="CV143" i="55"/>
  <c r="CY143" i="55" s="1"/>
  <c r="DB143" i="55" s="1"/>
  <c r="CW143" i="55"/>
  <c r="CZ143" i="55" s="1"/>
  <c r="DC143" i="55" s="1"/>
  <c r="CX143" i="55"/>
  <c r="DA143" i="55" s="1"/>
  <c r="DD143" i="55" s="1"/>
  <c r="BG144" i="55"/>
  <c r="BI144" i="55"/>
  <c r="CV144" i="55"/>
  <c r="CY144" i="55" s="1"/>
  <c r="DB144" i="55" s="1"/>
  <c r="CW144" i="55"/>
  <c r="CZ144" i="55" s="1"/>
  <c r="DC144" i="55" s="1"/>
  <c r="CX144" i="55"/>
  <c r="DA144" i="55" s="1"/>
  <c r="DD144" i="55" s="1"/>
  <c r="BG145" i="55"/>
  <c r="BI145" i="55"/>
  <c r="CV145" i="55"/>
  <c r="CY145" i="55" s="1"/>
  <c r="DB145" i="55" s="1"/>
  <c r="CW145" i="55"/>
  <c r="CZ145" i="55" s="1"/>
  <c r="DC145" i="55" s="1"/>
  <c r="CX145" i="55"/>
  <c r="DA145" i="55" s="1"/>
  <c r="DD145" i="55" s="1"/>
  <c r="BG146" i="55"/>
  <c r="BI146" i="55"/>
  <c r="CV146" i="55"/>
  <c r="CY146" i="55" s="1"/>
  <c r="DB146" i="55" s="1"/>
  <c r="CW146" i="55"/>
  <c r="CZ146" i="55" s="1"/>
  <c r="DC146" i="55" s="1"/>
  <c r="CX146" i="55"/>
  <c r="DA146" i="55" s="1"/>
  <c r="DD146" i="55" s="1"/>
  <c r="BG147" i="55"/>
  <c r="BI147" i="55"/>
  <c r="CV147" i="55"/>
  <c r="CY147" i="55" s="1"/>
  <c r="DB147" i="55" s="1"/>
  <c r="CW147" i="55"/>
  <c r="CZ147" i="55" s="1"/>
  <c r="DC147" i="55" s="1"/>
  <c r="CX147" i="55"/>
  <c r="DA147" i="55" s="1"/>
  <c r="DD147" i="55" s="1"/>
  <c r="BG148" i="55"/>
  <c r="BI148" i="55"/>
  <c r="BN148" i="55"/>
  <c r="CV148" i="55"/>
  <c r="CY148" i="55" s="1"/>
  <c r="DB148" i="55" s="1"/>
  <c r="CW148" i="55"/>
  <c r="CZ148" i="55" s="1"/>
  <c r="DC148" i="55" s="1"/>
  <c r="CX148" i="55"/>
  <c r="DA148" i="55" s="1"/>
  <c r="DD148" i="55" s="1"/>
  <c r="BG149" i="55"/>
  <c r="BI149" i="55"/>
  <c r="BN149" i="55"/>
  <c r="CV149" i="55"/>
  <c r="CY149" i="55" s="1"/>
  <c r="DB149" i="55" s="1"/>
  <c r="CW149" i="55"/>
  <c r="CZ149" i="55" s="1"/>
  <c r="DC149" i="55" s="1"/>
  <c r="CX149" i="55"/>
  <c r="DA149" i="55" s="1"/>
  <c r="DD149" i="55" s="1"/>
  <c r="BG150" i="55"/>
  <c r="BI150" i="55"/>
  <c r="BN150" i="55"/>
  <c r="CV150" i="55"/>
  <c r="CY150" i="55" s="1"/>
  <c r="DB150" i="55" s="1"/>
  <c r="CW150" i="55"/>
  <c r="CZ150" i="55" s="1"/>
  <c r="DC150" i="55" s="1"/>
  <c r="CX150" i="55"/>
  <c r="DA150" i="55" s="1"/>
  <c r="DD150" i="55" s="1"/>
  <c r="BG151" i="55"/>
  <c r="BI151" i="55"/>
  <c r="BN151" i="55"/>
  <c r="CV151" i="55"/>
  <c r="CY151" i="55" s="1"/>
  <c r="DB151" i="55" s="1"/>
  <c r="CW151" i="55"/>
  <c r="CZ151" i="55" s="1"/>
  <c r="DC151" i="55" s="1"/>
  <c r="CX151" i="55"/>
  <c r="DA151" i="55" s="1"/>
  <c r="DD151" i="55" s="1"/>
  <c r="BG152" i="55"/>
  <c r="BI152" i="55"/>
  <c r="BN152" i="55"/>
  <c r="CV152" i="55"/>
  <c r="CW152" i="55"/>
  <c r="CZ152" i="55" s="1"/>
  <c r="DC152" i="55" s="1"/>
  <c r="CX152" i="55"/>
  <c r="DA152" i="55" s="1"/>
  <c r="DD152" i="55" s="1"/>
  <c r="BG153" i="55"/>
  <c r="BI153" i="55"/>
  <c r="BN153" i="55"/>
  <c r="CV153" i="55"/>
  <c r="CY153" i="55" s="1"/>
  <c r="DB153" i="55" s="1"/>
  <c r="CW153" i="55"/>
  <c r="CZ153" i="55" s="1"/>
  <c r="DC153" i="55" s="1"/>
  <c r="CX153" i="55"/>
  <c r="DA153" i="55" s="1"/>
  <c r="DD153" i="55" s="1"/>
  <c r="BG154" i="55"/>
  <c r="BI154" i="55"/>
  <c r="BN154" i="55"/>
  <c r="CV154" i="55"/>
  <c r="CY154" i="55" s="1"/>
  <c r="DB154" i="55" s="1"/>
  <c r="CW154" i="55"/>
  <c r="CZ154" i="55" s="1"/>
  <c r="DC154" i="55" s="1"/>
  <c r="CX154" i="55"/>
  <c r="DA154" i="55" s="1"/>
  <c r="DD154" i="55" s="1"/>
  <c r="BG155" i="55"/>
  <c r="BI155" i="55"/>
  <c r="BN155" i="55"/>
  <c r="CV155" i="55"/>
  <c r="CW155" i="55"/>
  <c r="CZ155" i="55" s="1"/>
  <c r="DC155" i="55" s="1"/>
  <c r="CX155" i="55"/>
  <c r="DA155" i="55" s="1"/>
  <c r="DD155" i="55" s="1"/>
  <c r="BG156" i="55"/>
  <c r="BI156" i="55"/>
  <c r="BN156" i="55"/>
  <c r="CV156" i="55"/>
  <c r="CY156" i="55" s="1"/>
  <c r="DB156" i="55" s="1"/>
  <c r="CW156" i="55"/>
  <c r="CZ156" i="55" s="1"/>
  <c r="DC156" i="55" s="1"/>
  <c r="CX156" i="55"/>
  <c r="DA156" i="55" s="1"/>
  <c r="DD156" i="55" s="1"/>
  <c r="BG157" i="55"/>
  <c r="BI157" i="55"/>
  <c r="BN157" i="55"/>
  <c r="CV157" i="55"/>
  <c r="CY157" i="55" s="1"/>
  <c r="DB157" i="55" s="1"/>
  <c r="CW157" i="55"/>
  <c r="CZ157" i="55" s="1"/>
  <c r="DC157" i="55" s="1"/>
  <c r="CX157" i="55"/>
  <c r="DA157" i="55" s="1"/>
  <c r="DD157" i="55" s="1"/>
  <c r="BG158" i="55"/>
  <c r="BI158" i="55"/>
  <c r="BN158" i="55"/>
  <c r="CV158" i="55"/>
  <c r="CY158" i="55" s="1"/>
  <c r="DB158" i="55" s="1"/>
  <c r="CW158" i="55"/>
  <c r="CZ158" i="55" s="1"/>
  <c r="DC158" i="55" s="1"/>
  <c r="CX158" i="55"/>
  <c r="DA158" i="55" s="1"/>
  <c r="DD158" i="55" s="1"/>
  <c r="BG159" i="55"/>
  <c r="BI159" i="55"/>
  <c r="BN159" i="55"/>
  <c r="CV159" i="55"/>
  <c r="CY159" i="55" s="1"/>
  <c r="DB159" i="55" s="1"/>
  <c r="CW159" i="55"/>
  <c r="CZ159" i="55" s="1"/>
  <c r="DC159" i="55" s="1"/>
  <c r="CX159" i="55"/>
  <c r="DA159" i="55" s="1"/>
  <c r="DD159" i="55" s="1"/>
  <c r="BG160" i="55"/>
  <c r="BI160" i="55"/>
  <c r="BN160" i="55"/>
  <c r="CV160" i="55"/>
  <c r="CW160" i="55"/>
  <c r="CZ160" i="55" s="1"/>
  <c r="DC160" i="55" s="1"/>
  <c r="CX160" i="55"/>
  <c r="DA160" i="55" s="1"/>
  <c r="DD160" i="55" s="1"/>
  <c r="BG161" i="55"/>
  <c r="BI161" i="55"/>
  <c r="BN161" i="55"/>
  <c r="CV161" i="55"/>
  <c r="CY161" i="55" s="1"/>
  <c r="DB161" i="55" s="1"/>
  <c r="CW161" i="55"/>
  <c r="CX161" i="55"/>
  <c r="DA161" i="55" s="1"/>
  <c r="DD161" i="55" s="1"/>
  <c r="BG162" i="55"/>
  <c r="BI162" i="55"/>
  <c r="BN162" i="55"/>
  <c r="CV162" i="55"/>
  <c r="CY162" i="55" s="1"/>
  <c r="DB162" i="55" s="1"/>
  <c r="CW162" i="55"/>
  <c r="CZ162" i="55" s="1"/>
  <c r="DC162" i="55" s="1"/>
  <c r="CX162" i="55"/>
  <c r="DA162" i="55" s="1"/>
  <c r="DD162" i="55" s="1"/>
  <c r="BG163" i="55"/>
  <c r="BI163" i="55"/>
  <c r="BN163" i="55"/>
  <c r="CV163" i="55"/>
  <c r="CY163" i="55" s="1"/>
  <c r="DB163" i="55" s="1"/>
  <c r="CW163" i="55"/>
  <c r="CZ163" i="55" s="1"/>
  <c r="DC163" i="55" s="1"/>
  <c r="CX163" i="55"/>
  <c r="DA163" i="55" s="1"/>
  <c r="DD163" i="55" s="1"/>
  <c r="BG164" i="55"/>
  <c r="BI164" i="55"/>
  <c r="BN164" i="55"/>
  <c r="CV164" i="55"/>
  <c r="CY164" i="55" s="1"/>
  <c r="DB164" i="55" s="1"/>
  <c r="CW164" i="55"/>
  <c r="CZ164" i="55" s="1"/>
  <c r="DC164" i="55" s="1"/>
  <c r="CX164" i="55"/>
  <c r="DA164" i="55" s="1"/>
  <c r="DD164" i="55" s="1"/>
  <c r="BG165" i="55"/>
  <c r="BI165" i="55"/>
  <c r="BN165" i="55"/>
  <c r="CV165" i="55"/>
  <c r="CY165" i="55" s="1"/>
  <c r="DB165" i="55" s="1"/>
  <c r="CW165" i="55"/>
  <c r="CZ165" i="55" s="1"/>
  <c r="DC165" i="55" s="1"/>
  <c r="CX165" i="55"/>
  <c r="DA165" i="55" s="1"/>
  <c r="DD165" i="55" s="1"/>
  <c r="BG166" i="55"/>
  <c r="BI166" i="55"/>
  <c r="BN166" i="55"/>
  <c r="CV166" i="55"/>
  <c r="CW166" i="55"/>
  <c r="CZ166" i="55" s="1"/>
  <c r="DC166" i="55" s="1"/>
  <c r="CX166" i="55"/>
  <c r="DA166" i="55" s="1"/>
  <c r="DD166" i="55" s="1"/>
  <c r="BG167" i="55"/>
  <c r="BI167" i="55"/>
  <c r="BN167" i="55"/>
  <c r="CV167" i="55"/>
  <c r="CY167" i="55" s="1"/>
  <c r="DB167" i="55" s="1"/>
  <c r="CW167" i="55"/>
  <c r="CZ167" i="55" s="1"/>
  <c r="DC167" i="55" s="1"/>
  <c r="CX167" i="55"/>
  <c r="DA167" i="55" s="1"/>
  <c r="DD167" i="55" s="1"/>
  <c r="BG168" i="55"/>
  <c r="BI168" i="55"/>
  <c r="BN168" i="55"/>
  <c r="CV168" i="55"/>
  <c r="CY168" i="55" s="1"/>
  <c r="DB168" i="55" s="1"/>
  <c r="CW168" i="55"/>
  <c r="CZ168" i="55" s="1"/>
  <c r="DC168" i="55" s="1"/>
  <c r="CX168" i="55"/>
  <c r="DA168" i="55" s="1"/>
  <c r="DD168" i="55" s="1"/>
  <c r="BG169" i="55"/>
  <c r="BI169" i="55"/>
  <c r="BN169" i="55"/>
  <c r="CV169" i="55"/>
  <c r="CY169" i="55" s="1"/>
  <c r="DB169" i="55" s="1"/>
  <c r="CW169" i="55"/>
  <c r="CZ169" i="55" s="1"/>
  <c r="DC169" i="55" s="1"/>
  <c r="CX169" i="55"/>
  <c r="DA169" i="55" s="1"/>
  <c r="DD169" i="55" s="1"/>
  <c r="BG170" i="55"/>
  <c r="BI170" i="55"/>
  <c r="BN170" i="55"/>
  <c r="CV170" i="55"/>
  <c r="CY170" i="55" s="1"/>
  <c r="DB170" i="55" s="1"/>
  <c r="CW170" i="55"/>
  <c r="CZ170" i="55" s="1"/>
  <c r="DC170" i="55" s="1"/>
  <c r="CX170" i="55"/>
  <c r="DA170" i="55" s="1"/>
  <c r="DD170" i="55" s="1"/>
  <c r="BG171" i="55"/>
  <c r="BI171" i="55"/>
  <c r="BN171" i="55"/>
  <c r="CV171" i="55"/>
  <c r="CY171" i="55" s="1"/>
  <c r="DB171" i="55" s="1"/>
  <c r="CW171" i="55"/>
  <c r="CZ171" i="55" s="1"/>
  <c r="DC171" i="55" s="1"/>
  <c r="CX171" i="55"/>
  <c r="DA171" i="55" s="1"/>
  <c r="DD171" i="55" s="1"/>
  <c r="BG172" i="55"/>
  <c r="BI172" i="55"/>
  <c r="BN172" i="55"/>
  <c r="CV172" i="55"/>
  <c r="CW172" i="55"/>
  <c r="CZ172" i="55" s="1"/>
  <c r="DC172" i="55" s="1"/>
  <c r="CX172" i="55"/>
  <c r="DA172" i="55" s="1"/>
  <c r="DD172" i="55" s="1"/>
  <c r="BG173" i="55"/>
  <c r="BI173" i="55"/>
  <c r="BN173" i="55"/>
  <c r="CV173" i="55"/>
  <c r="CY173" i="55" s="1"/>
  <c r="DB173" i="55" s="1"/>
  <c r="CW173" i="55"/>
  <c r="CZ173" i="55" s="1"/>
  <c r="DC173" i="55" s="1"/>
  <c r="CX173" i="55"/>
  <c r="DA173" i="55" s="1"/>
  <c r="DD173" i="55" s="1"/>
  <c r="BG174" i="55"/>
  <c r="BI174" i="55"/>
  <c r="BN174" i="55"/>
  <c r="CV174" i="55"/>
  <c r="CY174" i="55" s="1"/>
  <c r="DB174" i="55" s="1"/>
  <c r="CW174" i="55"/>
  <c r="CZ174" i="55" s="1"/>
  <c r="DC174" i="55" s="1"/>
  <c r="CX174" i="55"/>
  <c r="DA174" i="55" s="1"/>
  <c r="DD174" i="55" s="1"/>
  <c r="BG175" i="55"/>
  <c r="BI175" i="55"/>
  <c r="BN175" i="55"/>
  <c r="CV175" i="55"/>
  <c r="CY175" i="55" s="1"/>
  <c r="DB175" i="55" s="1"/>
  <c r="CW175" i="55"/>
  <c r="CZ175" i="55" s="1"/>
  <c r="DC175" i="55" s="1"/>
  <c r="CX175" i="55"/>
  <c r="DA175" i="55" s="1"/>
  <c r="DD175" i="55" s="1"/>
  <c r="BG176" i="55"/>
  <c r="BI176" i="55"/>
  <c r="BN176" i="55"/>
  <c r="CV176" i="55"/>
  <c r="CY176" i="55" s="1"/>
  <c r="DB176" i="55" s="1"/>
  <c r="CW176" i="55"/>
  <c r="CZ176" i="55" s="1"/>
  <c r="DC176" i="55" s="1"/>
  <c r="CX176" i="55"/>
  <c r="DA176" i="55" s="1"/>
  <c r="DD176" i="55" s="1"/>
  <c r="BG177" i="55"/>
  <c r="BI177" i="55"/>
  <c r="BN177" i="55"/>
  <c r="CV177" i="55"/>
  <c r="CW177" i="55"/>
  <c r="CZ177" i="55" s="1"/>
  <c r="DC177" i="55" s="1"/>
  <c r="CX177" i="55"/>
  <c r="DA177" i="55" s="1"/>
  <c r="DD177" i="55" s="1"/>
  <c r="BG178" i="55"/>
  <c r="BI178" i="55"/>
  <c r="BN178" i="55"/>
  <c r="CV178" i="55"/>
  <c r="CY178" i="55" s="1"/>
  <c r="DB178" i="55" s="1"/>
  <c r="CW178" i="55"/>
  <c r="CZ178" i="55" s="1"/>
  <c r="DC178" i="55" s="1"/>
  <c r="CX178" i="55"/>
  <c r="DA178" i="55" s="1"/>
  <c r="DD178" i="55" s="1"/>
  <c r="BG179" i="55"/>
  <c r="BI179" i="55"/>
  <c r="BN179" i="55"/>
  <c r="CV179" i="55"/>
  <c r="CY179" i="55" s="1"/>
  <c r="DB179" i="55" s="1"/>
  <c r="CW179" i="55"/>
  <c r="CZ179" i="55" s="1"/>
  <c r="DC179" i="55" s="1"/>
  <c r="CX179" i="55"/>
  <c r="BG180" i="55"/>
  <c r="BI180" i="55"/>
  <c r="BN180" i="55"/>
  <c r="CV180" i="55"/>
  <c r="CY180" i="55" s="1"/>
  <c r="DB180" i="55" s="1"/>
  <c r="CW180" i="55"/>
  <c r="CZ180" i="55" s="1"/>
  <c r="DC180" i="55" s="1"/>
  <c r="CX180" i="55"/>
  <c r="DA180" i="55" s="1"/>
  <c r="DD180" i="55" s="1"/>
  <c r="BG181" i="55"/>
  <c r="BI181" i="55"/>
  <c r="BN181" i="55"/>
  <c r="CV181" i="55"/>
  <c r="CY181" i="55" s="1"/>
  <c r="DB181" i="55" s="1"/>
  <c r="CW181" i="55"/>
  <c r="CZ181" i="55" s="1"/>
  <c r="DC181" i="55" s="1"/>
  <c r="CX181" i="55"/>
  <c r="DA181" i="55" s="1"/>
  <c r="DD181" i="55" s="1"/>
  <c r="BG182" i="55"/>
  <c r="BI182" i="55"/>
  <c r="BN182" i="55"/>
  <c r="CV182" i="55"/>
  <c r="CY182" i="55" s="1"/>
  <c r="DB182" i="55" s="1"/>
  <c r="CW182" i="55"/>
  <c r="CZ182" i="55" s="1"/>
  <c r="DC182" i="55" s="1"/>
  <c r="CX182" i="55"/>
  <c r="DA182" i="55" s="1"/>
  <c r="DD182" i="55" s="1"/>
  <c r="BG183" i="55"/>
  <c r="BI183" i="55"/>
  <c r="BN183" i="55"/>
  <c r="CV183" i="55"/>
  <c r="CY183" i="55" s="1"/>
  <c r="DB183" i="55" s="1"/>
  <c r="CW183" i="55"/>
  <c r="CZ183" i="55" s="1"/>
  <c r="DC183" i="55" s="1"/>
  <c r="CX183" i="55"/>
  <c r="DA183" i="55" s="1"/>
  <c r="DD183" i="55" s="1"/>
  <c r="BG184" i="55"/>
  <c r="BI184" i="55"/>
  <c r="BN184" i="55"/>
  <c r="CV184" i="55"/>
  <c r="CY184" i="55" s="1"/>
  <c r="DB184" i="55" s="1"/>
  <c r="CW184" i="55"/>
  <c r="CZ184" i="55" s="1"/>
  <c r="DC184" i="55" s="1"/>
  <c r="CX184" i="55"/>
  <c r="DA184" i="55" s="1"/>
  <c r="DD184" i="55" s="1"/>
  <c r="BG185" i="55"/>
  <c r="BI185" i="55"/>
  <c r="BN185" i="55"/>
  <c r="CV185" i="55"/>
  <c r="CY185" i="55" s="1"/>
  <c r="DB185" i="55" s="1"/>
  <c r="CW185" i="55"/>
  <c r="CZ185" i="55" s="1"/>
  <c r="DC185" i="55" s="1"/>
  <c r="CX185" i="55"/>
  <c r="DA185" i="55" s="1"/>
  <c r="DD185" i="55" s="1"/>
  <c r="BG186" i="55"/>
  <c r="BI186" i="55"/>
  <c r="BN186" i="55"/>
  <c r="CV186" i="55"/>
  <c r="CY186" i="55" s="1"/>
  <c r="DB186" i="55" s="1"/>
  <c r="CW186" i="55"/>
  <c r="CZ186" i="55" s="1"/>
  <c r="DC186" i="55" s="1"/>
  <c r="CX186" i="55"/>
  <c r="DA186" i="55" s="1"/>
  <c r="DD186" i="55" s="1"/>
  <c r="BG187" i="55"/>
  <c r="BI187" i="55"/>
  <c r="BN187" i="55"/>
  <c r="CV187" i="55"/>
  <c r="CY187" i="55" s="1"/>
  <c r="DB187" i="55" s="1"/>
  <c r="CW187" i="55"/>
  <c r="CZ187" i="55" s="1"/>
  <c r="DC187" i="55" s="1"/>
  <c r="CX187" i="55"/>
  <c r="DA187" i="55" s="1"/>
  <c r="DD187" i="55" s="1"/>
  <c r="BG188" i="55"/>
  <c r="BI188" i="55"/>
  <c r="BN188" i="55"/>
  <c r="CV188" i="55"/>
  <c r="CY188" i="55" s="1"/>
  <c r="DB188" i="55" s="1"/>
  <c r="CW188" i="55"/>
  <c r="CZ188" i="55" s="1"/>
  <c r="DC188" i="55" s="1"/>
  <c r="CX188" i="55"/>
  <c r="DA188" i="55" s="1"/>
  <c r="DD188" i="55" s="1"/>
  <c r="BG189" i="55"/>
  <c r="BI189" i="55"/>
  <c r="BN189" i="55"/>
  <c r="CV189" i="55"/>
  <c r="CY189" i="55" s="1"/>
  <c r="DB189" i="55" s="1"/>
  <c r="CW189" i="55"/>
  <c r="CZ189" i="55" s="1"/>
  <c r="DC189" i="55" s="1"/>
  <c r="CX189" i="55"/>
  <c r="DA189" i="55" s="1"/>
  <c r="DD189" i="55" s="1"/>
  <c r="BG190" i="55"/>
  <c r="BI190" i="55"/>
  <c r="BN190" i="55"/>
  <c r="CV190" i="55"/>
  <c r="CY190" i="55" s="1"/>
  <c r="DB190" i="55" s="1"/>
  <c r="CW190" i="55"/>
  <c r="CZ190" i="55" s="1"/>
  <c r="DC190" i="55" s="1"/>
  <c r="CX190" i="55"/>
  <c r="DA190" i="55" s="1"/>
  <c r="DD190" i="55" s="1"/>
  <c r="BC191" i="55"/>
  <c r="BG191" i="55"/>
  <c r="BI191" i="55"/>
  <c r="BN191" i="55"/>
  <c r="CV191" i="55"/>
  <c r="CY191" i="55" s="1"/>
  <c r="DB191" i="55" s="1"/>
  <c r="CW191" i="55"/>
  <c r="CZ191" i="55" s="1"/>
  <c r="DC191" i="55" s="1"/>
  <c r="CX191" i="55"/>
  <c r="DA191" i="55" s="1"/>
  <c r="DD191" i="55" s="1"/>
  <c r="BG192" i="55"/>
  <c r="BI192" i="55"/>
  <c r="BN192" i="55"/>
  <c r="CV192" i="55"/>
  <c r="CY192" i="55" s="1"/>
  <c r="DB192" i="55" s="1"/>
  <c r="CW192" i="55"/>
  <c r="CZ192" i="55" s="1"/>
  <c r="DC192" i="55" s="1"/>
  <c r="CX192" i="55"/>
  <c r="DA192" i="55" s="1"/>
  <c r="DD192" i="55" s="1"/>
  <c r="BC193" i="55"/>
  <c r="BG193" i="55"/>
  <c r="BI193" i="55"/>
  <c r="BN193" i="55"/>
  <c r="CV193" i="55"/>
  <c r="CW193" i="55"/>
  <c r="CZ193" i="55" s="1"/>
  <c r="DC193" i="55" s="1"/>
  <c r="CX193" i="55"/>
  <c r="DA193" i="55" s="1"/>
  <c r="DD193" i="55" s="1"/>
  <c r="BG194" i="55"/>
  <c r="BI194" i="55"/>
  <c r="BN194" i="55"/>
  <c r="CV194" i="55"/>
  <c r="CY194" i="55" s="1"/>
  <c r="DB194" i="55" s="1"/>
  <c r="CW194" i="55"/>
  <c r="CZ194" i="55" s="1"/>
  <c r="DC194" i="55" s="1"/>
  <c r="CX194" i="55"/>
  <c r="DA194" i="55" s="1"/>
  <c r="DD194" i="55" s="1"/>
  <c r="BG195" i="55"/>
  <c r="BI195" i="55"/>
  <c r="BN195" i="55"/>
  <c r="CV195" i="55"/>
  <c r="CY195" i="55" s="1"/>
  <c r="DB195" i="55" s="1"/>
  <c r="CW195" i="55"/>
  <c r="CZ195" i="55" s="1"/>
  <c r="DC195" i="55" s="1"/>
  <c r="CX195" i="55"/>
  <c r="DA195" i="55" s="1"/>
  <c r="DD195" i="55" s="1"/>
  <c r="BG196" i="55"/>
  <c r="BI196" i="55"/>
  <c r="BN196" i="55"/>
  <c r="CV196" i="55"/>
  <c r="CY196" i="55" s="1"/>
  <c r="DB196" i="55" s="1"/>
  <c r="CW196" i="55"/>
  <c r="CZ196" i="55" s="1"/>
  <c r="DC196" i="55" s="1"/>
  <c r="CX196" i="55"/>
  <c r="DA196" i="55" s="1"/>
  <c r="DD196" i="55" s="1"/>
  <c r="BG197" i="55"/>
  <c r="BI197" i="55"/>
  <c r="BN197" i="55"/>
  <c r="CV197" i="55"/>
  <c r="CY197" i="55" s="1"/>
  <c r="DB197" i="55" s="1"/>
  <c r="CW197" i="55"/>
  <c r="CZ197" i="55" s="1"/>
  <c r="DC197" i="55" s="1"/>
  <c r="CX197" i="55"/>
  <c r="DA197" i="55" s="1"/>
  <c r="DD197" i="55" s="1"/>
  <c r="BG198" i="55"/>
  <c r="BI198" i="55"/>
  <c r="BN198" i="55"/>
  <c r="CV198" i="55"/>
  <c r="CY198" i="55" s="1"/>
  <c r="DB198" i="55" s="1"/>
  <c r="CW198" i="55"/>
  <c r="CZ198" i="55" s="1"/>
  <c r="DC198" i="55" s="1"/>
  <c r="CX198" i="55"/>
  <c r="DA198" i="55" s="1"/>
  <c r="DD198" i="55" s="1"/>
  <c r="BG199" i="55"/>
  <c r="BI199" i="55"/>
  <c r="BN199" i="55"/>
  <c r="CV199" i="55"/>
  <c r="CY199" i="55" s="1"/>
  <c r="DB199" i="55" s="1"/>
  <c r="CW199" i="55"/>
  <c r="CZ199" i="55" s="1"/>
  <c r="DC199" i="55" s="1"/>
  <c r="CX199" i="55"/>
  <c r="DA199" i="55" s="1"/>
  <c r="DD199" i="55" s="1"/>
  <c r="BG200" i="55"/>
  <c r="BI200" i="55"/>
  <c r="BN200" i="55"/>
  <c r="CV200" i="55"/>
  <c r="CW200" i="55"/>
  <c r="CZ200" i="55" s="1"/>
  <c r="DC200" i="55" s="1"/>
  <c r="CX200" i="55"/>
  <c r="DA200" i="55" s="1"/>
  <c r="DD200" i="55" s="1"/>
  <c r="BG201" i="55"/>
  <c r="BI201" i="55"/>
  <c r="BN201" i="55"/>
  <c r="CV201" i="55"/>
  <c r="CW201" i="55"/>
  <c r="CZ201" i="55" s="1"/>
  <c r="DC201" i="55" s="1"/>
  <c r="CX201" i="55"/>
  <c r="DA201" i="55" s="1"/>
  <c r="DD201" i="55" s="1"/>
  <c r="GM98" i="17"/>
  <c r="GM99" i="17"/>
  <c r="GM100" i="17"/>
  <c r="GM101" i="17"/>
  <c r="GM102" i="17"/>
  <c r="GM103" i="17"/>
  <c r="GM104" i="17"/>
  <c r="GM105" i="17"/>
  <c r="GM106" i="17"/>
  <c r="GM107" i="17"/>
  <c r="GM108" i="17"/>
  <c r="GM109" i="17"/>
  <c r="K91" i="54"/>
  <c r="K92" i="54"/>
  <c r="K93" i="54"/>
  <c r="K94" i="54"/>
  <c r="K95" i="54"/>
  <c r="K96" i="54"/>
  <c r="K97" i="54"/>
  <c r="K98" i="54"/>
  <c r="K99" i="54"/>
  <c r="K100" i="54"/>
  <c r="K101" i="54"/>
  <c r="K102" i="54"/>
  <c r="K103" i="54"/>
  <c r="K104" i="54"/>
  <c r="K105" i="54"/>
  <c r="K106" i="54"/>
  <c r="K107" i="54"/>
  <c r="K108" i="54"/>
  <c r="K109" i="54"/>
  <c r="K110" i="54"/>
  <c r="K111" i="54"/>
  <c r="K112" i="54"/>
  <c r="K113" i="54"/>
  <c r="K114" i="54"/>
  <c r="K115" i="54"/>
  <c r="K116" i="54"/>
  <c r="K117" i="54"/>
  <c r="K118" i="54"/>
  <c r="K119" i="54"/>
  <c r="K120" i="54"/>
  <c r="K121" i="54"/>
  <c r="K122" i="54"/>
  <c r="K123" i="54"/>
  <c r="K124" i="54"/>
  <c r="K125" i="54"/>
  <c r="K126" i="54"/>
  <c r="K127" i="54"/>
  <c r="K128" i="54"/>
  <c r="K129" i="54"/>
  <c r="K130" i="54"/>
  <c r="K131" i="54"/>
  <c r="K132" i="54"/>
  <c r="K133" i="54"/>
  <c r="K134" i="54"/>
  <c r="K135" i="54"/>
  <c r="K136" i="54"/>
  <c r="K137" i="54"/>
  <c r="K138" i="54"/>
  <c r="K139" i="54"/>
  <c r="K140" i="54"/>
  <c r="K141" i="54"/>
  <c r="K142" i="54"/>
  <c r="K143" i="54"/>
  <c r="K144" i="54"/>
  <c r="K145" i="54"/>
  <c r="K146" i="54"/>
  <c r="K147" i="54"/>
  <c r="K148" i="54"/>
  <c r="K149" i="54"/>
  <c r="K150" i="54"/>
  <c r="K151" i="54"/>
  <c r="K152" i="54"/>
  <c r="K153" i="54"/>
  <c r="K154" i="54"/>
  <c r="K155" i="54"/>
  <c r="K156" i="54"/>
  <c r="K157" i="54"/>
  <c r="K158" i="54"/>
  <c r="K159" i="54"/>
  <c r="K160" i="54"/>
  <c r="K161" i="54"/>
  <c r="AB161" i="54" s="1"/>
  <c r="K162" i="54"/>
  <c r="AB162" i="54" s="1"/>
  <c r="K163" i="54"/>
  <c r="AB163" i="54" s="1"/>
  <c r="K164" i="54"/>
  <c r="AB164" i="54" s="1"/>
  <c r="K165" i="54"/>
  <c r="AB165" i="54" s="1"/>
  <c r="K166" i="54"/>
  <c r="AB166" i="54" s="1"/>
  <c r="K167" i="54"/>
  <c r="AB167" i="54" s="1"/>
  <c r="K168" i="54"/>
  <c r="AB168" i="54" s="1"/>
  <c r="K169" i="54"/>
  <c r="AB169" i="54" s="1"/>
  <c r="K170" i="54"/>
  <c r="AB170" i="54" s="1"/>
  <c r="K171" i="54"/>
  <c r="AB171" i="54" s="1"/>
  <c r="K172" i="54"/>
  <c r="AB172" i="54" s="1"/>
  <c r="K173" i="54"/>
  <c r="AB173" i="54" s="1"/>
  <c r="K174" i="54"/>
  <c r="AB174" i="54" s="1"/>
  <c r="K175" i="54"/>
  <c r="AB175" i="54" s="1"/>
  <c r="K176" i="54"/>
  <c r="AB176" i="54" s="1"/>
  <c r="K177" i="54"/>
  <c r="AB177" i="54" s="1"/>
  <c r="K178" i="54"/>
  <c r="AB178" i="54" s="1"/>
  <c r="K179" i="54"/>
  <c r="AB179" i="54" s="1"/>
  <c r="K180" i="54"/>
  <c r="AB180" i="54" s="1"/>
  <c r="K181" i="54"/>
  <c r="AB181" i="54" s="1"/>
  <c r="K182" i="54"/>
  <c r="AB182" i="54" s="1"/>
  <c r="K183" i="54"/>
  <c r="K184" i="54"/>
  <c r="AB184" i="54" s="1"/>
  <c r="K185" i="54"/>
  <c r="AB185" i="54" s="1"/>
  <c r="K186" i="54"/>
  <c r="AB186" i="54" s="1"/>
  <c r="K187" i="54"/>
  <c r="K188" i="54"/>
  <c r="AB188" i="54" s="1"/>
  <c r="K189" i="54"/>
  <c r="AB189" i="54" s="1"/>
  <c r="K190" i="54"/>
  <c r="AB190" i="54" s="1"/>
  <c r="K191" i="54"/>
  <c r="AB191" i="54" s="1"/>
  <c r="K192" i="54"/>
  <c r="AB192" i="54" s="1"/>
  <c r="K193" i="54"/>
  <c r="AB193" i="54" s="1"/>
  <c r="K194" i="54"/>
  <c r="K195" i="54"/>
  <c r="AB195" i="54" s="1"/>
  <c r="AB183" i="54"/>
  <c r="GL107" i="17"/>
  <c r="GL104" i="17"/>
  <c r="GL102" i="17"/>
  <c r="GL99" i="17"/>
  <c r="E179" i="54"/>
  <c r="S179" i="54" s="1"/>
  <c r="E180" i="54"/>
  <c r="E181" i="54"/>
  <c r="E182" i="54"/>
  <c r="E183" i="54"/>
  <c r="E184" i="54"/>
  <c r="S184" i="54" s="1"/>
  <c r="E185" i="54"/>
  <c r="S185" i="54" s="1"/>
  <c r="E186" i="54"/>
  <c r="S186" i="54" s="1"/>
  <c r="E187" i="54"/>
  <c r="S187" i="54" s="1"/>
  <c r="E188" i="54"/>
  <c r="S188" i="54" s="1"/>
  <c r="E189" i="54"/>
  <c r="S189" i="54" s="1"/>
  <c r="E190" i="54"/>
  <c r="S190" i="54" s="1"/>
  <c r="E191" i="54"/>
  <c r="S191" i="54" s="1"/>
  <c r="E192" i="54"/>
  <c r="S192" i="54" s="1"/>
  <c r="E193" i="54"/>
  <c r="S193" i="54" s="1"/>
  <c r="E194" i="54"/>
  <c r="S194" i="54" s="1"/>
  <c r="E195" i="54"/>
  <c r="G179" i="54"/>
  <c r="G180" i="54"/>
  <c r="G181" i="54"/>
  <c r="G182" i="54"/>
  <c r="G183" i="54"/>
  <c r="G184" i="54"/>
  <c r="V184" i="54" s="1"/>
  <c r="G185" i="54"/>
  <c r="V185" i="54" s="1"/>
  <c r="G186" i="54"/>
  <c r="V186" i="54" s="1"/>
  <c r="G187" i="54"/>
  <c r="V187" i="54" s="1"/>
  <c r="G188" i="54"/>
  <c r="V188" i="54" s="1"/>
  <c r="G189" i="54"/>
  <c r="V189" i="54" s="1"/>
  <c r="G190" i="54"/>
  <c r="V190" i="54" s="1"/>
  <c r="G191" i="54"/>
  <c r="V191" i="54" s="1"/>
  <c r="G192" i="54"/>
  <c r="V192" i="54" s="1"/>
  <c r="G193" i="54"/>
  <c r="V193" i="54" s="1"/>
  <c r="G194" i="54"/>
  <c r="V194" i="54" s="1"/>
  <c r="G195" i="54"/>
  <c r="V195" i="54" s="1"/>
  <c r="E178" i="54"/>
  <c r="C178" i="54"/>
  <c r="AB187" i="54"/>
  <c r="AB194" i="54"/>
  <c r="S195" i="54"/>
  <c r="C179" i="54"/>
  <c r="I179" i="54"/>
  <c r="C180" i="54"/>
  <c r="I180" i="54"/>
  <c r="C181" i="54"/>
  <c r="I181" i="54"/>
  <c r="C182" i="54"/>
  <c r="I182" i="54"/>
  <c r="C183" i="54"/>
  <c r="I183" i="54"/>
  <c r="C184" i="54"/>
  <c r="P184" i="54" s="1"/>
  <c r="I184" i="54"/>
  <c r="Y184" i="54" s="1"/>
  <c r="C185" i="54"/>
  <c r="P185" i="54" s="1"/>
  <c r="I185" i="54"/>
  <c r="Y185" i="54" s="1"/>
  <c r="C186" i="54"/>
  <c r="P186" i="54" s="1"/>
  <c r="I186" i="54"/>
  <c r="Y186" i="54" s="1"/>
  <c r="C187" i="54"/>
  <c r="P187" i="54" s="1"/>
  <c r="I187" i="54"/>
  <c r="Y187" i="54" s="1"/>
  <c r="C188" i="54"/>
  <c r="P188" i="54" s="1"/>
  <c r="I188" i="54"/>
  <c r="Y188" i="54" s="1"/>
  <c r="C189" i="54"/>
  <c r="P189" i="54" s="1"/>
  <c r="I189" i="54"/>
  <c r="Y189" i="54" s="1"/>
  <c r="C190" i="54"/>
  <c r="P190" i="54" s="1"/>
  <c r="I190" i="54"/>
  <c r="Y190" i="54" s="1"/>
  <c r="C191" i="54"/>
  <c r="P191" i="54" s="1"/>
  <c r="I191" i="54"/>
  <c r="Y191" i="54" s="1"/>
  <c r="C192" i="54"/>
  <c r="P192" i="54" s="1"/>
  <c r="I192" i="54"/>
  <c r="Y192" i="54" s="1"/>
  <c r="C193" i="54"/>
  <c r="P193" i="54" s="1"/>
  <c r="I193" i="54"/>
  <c r="Y193" i="54" s="1"/>
  <c r="C194" i="54"/>
  <c r="P194" i="54" s="1"/>
  <c r="I194" i="54"/>
  <c r="Y194" i="54" s="1"/>
  <c r="C195" i="54"/>
  <c r="P195" i="54" s="1"/>
  <c r="I195" i="54"/>
  <c r="Y195" i="54" s="1"/>
  <c r="GL98" i="17"/>
  <c r="GL100" i="17"/>
  <c r="GL101" i="17"/>
  <c r="GL103" i="17"/>
  <c r="GL105" i="17"/>
  <c r="GL106" i="17"/>
  <c r="GL108" i="17"/>
  <c r="GL109" i="17"/>
  <c r="F187" i="55" l="1"/>
  <c r="F171" i="55"/>
  <c r="F155" i="55"/>
  <c r="F139" i="55"/>
  <c r="F123" i="55"/>
  <c r="F107" i="55"/>
  <c r="F91" i="55"/>
  <c r="F75" i="55"/>
  <c r="F59" i="55"/>
  <c r="F43" i="55"/>
  <c r="F192" i="55"/>
  <c r="F176" i="55"/>
  <c r="F160" i="55"/>
  <c r="F144" i="55"/>
  <c r="F128" i="55"/>
  <c r="F112" i="55"/>
  <c r="F96" i="55"/>
  <c r="F80" i="55"/>
  <c r="F64" i="55"/>
  <c r="F189" i="55"/>
  <c r="F173" i="55"/>
  <c r="F157" i="55"/>
  <c r="F141" i="55"/>
  <c r="F125" i="55"/>
  <c r="F109" i="55"/>
  <c r="F93" i="55"/>
  <c r="F77" i="55"/>
  <c r="F61" i="55"/>
  <c r="F45" i="55"/>
  <c r="F29" i="55"/>
  <c r="F48" i="55"/>
  <c r="F32" i="55"/>
  <c r="F108" i="55"/>
  <c r="F185" i="55"/>
  <c r="F169" i="55"/>
  <c r="F153" i="55"/>
  <c r="F137" i="55"/>
  <c r="F121" i="55"/>
  <c r="F105" i="55"/>
  <c r="F89" i="55"/>
  <c r="F73" i="55"/>
  <c r="F57" i="55"/>
  <c r="F41" i="55"/>
  <c r="F23" i="55"/>
  <c r="CU179" i="55"/>
  <c r="DA179" i="55"/>
  <c r="DD179" i="55" s="1"/>
  <c r="F184" i="55"/>
  <c r="F168" i="55"/>
  <c r="BS168" i="55" s="1"/>
  <c r="F152" i="55"/>
  <c r="F136" i="55"/>
  <c r="F120" i="55"/>
  <c r="F104" i="55"/>
  <c r="F88" i="55"/>
  <c r="F72" i="55"/>
  <c r="F56" i="55"/>
  <c r="F40" i="55"/>
  <c r="F22" i="55"/>
  <c r="CU131" i="55"/>
  <c r="DA131" i="55"/>
  <c r="DD131" i="55" s="1"/>
  <c r="F183" i="55"/>
  <c r="F167" i="55"/>
  <c r="F151" i="55"/>
  <c r="BS157" i="55" s="1"/>
  <c r="F135" i="55"/>
  <c r="F119" i="55"/>
  <c r="F103" i="55"/>
  <c r="F87" i="55"/>
  <c r="F71" i="55"/>
  <c r="F55" i="55"/>
  <c r="F39" i="55"/>
  <c r="F21" i="55"/>
  <c r="CU133" i="55"/>
  <c r="CZ133" i="55"/>
  <c r="DC133" i="55" s="1"/>
  <c r="F182" i="55"/>
  <c r="F166" i="55"/>
  <c r="F150" i="55"/>
  <c r="F134" i="55"/>
  <c r="F118" i="55"/>
  <c r="F102" i="55"/>
  <c r="F86" i="55"/>
  <c r="F70" i="55"/>
  <c r="F54" i="55"/>
  <c r="F38" i="55"/>
  <c r="CU152" i="55"/>
  <c r="CY152" i="55"/>
  <c r="DB152" i="55" s="1"/>
  <c r="F181" i="55"/>
  <c r="F165" i="55"/>
  <c r="F149" i="55"/>
  <c r="F133" i="55"/>
  <c r="F117" i="55"/>
  <c r="F101" i="55"/>
  <c r="F85" i="55"/>
  <c r="F69" i="55"/>
  <c r="F53" i="55"/>
  <c r="F37" i="55"/>
  <c r="F196" i="55"/>
  <c r="F180" i="55"/>
  <c r="F164" i="55"/>
  <c r="F148" i="55"/>
  <c r="F132" i="55"/>
  <c r="F116" i="55"/>
  <c r="F100" i="55"/>
  <c r="F84" i="55"/>
  <c r="F68" i="55"/>
  <c r="F52" i="55"/>
  <c r="F36" i="55"/>
  <c r="CU193" i="55"/>
  <c r="CY193" i="55"/>
  <c r="DB193" i="55" s="1"/>
  <c r="CU177" i="55"/>
  <c r="CY177" i="55"/>
  <c r="DB177" i="55" s="1"/>
  <c r="CU172" i="55"/>
  <c r="CY172" i="55"/>
  <c r="DB172" i="55" s="1"/>
  <c r="CU160" i="55"/>
  <c r="CY160" i="55"/>
  <c r="DB160" i="55" s="1"/>
  <c r="CU200" i="55"/>
  <c r="CY200" i="55"/>
  <c r="DB200" i="55" s="1"/>
  <c r="CU155" i="55"/>
  <c r="CY155" i="55"/>
  <c r="DB155" i="55" s="1"/>
  <c r="CU148" i="55"/>
  <c r="F195" i="55"/>
  <c r="F179" i="55"/>
  <c r="F163" i="55"/>
  <c r="F147" i="55"/>
  <c r="F131" i="55"/>
  <c r="F115" i="55"/>
  <c r="F99" i="55"/>
  <c r="F83" i="55"/>
  <c r="F67" i="55"/>
  <c r="F51" i="55"/>
  <c r="F35" i="55"/>
  <c r="CU166" i="55"/>
  <c r="CY166" i="55"/>
  <c r="DB166" i="55" s="1"/>
  <c r="F194" i="55"/>
  <c r="F178" i="55"/>
  <c r="F162" i="55"/>
  <c r="F146" i="55"/>
  <c r="F130" i="55"/>
  <c r="F114" i="55"/>
  <c r="F98" i="55"/>
  <c r="F82" i="55"/>
  <c r="F66" i="55"/>
  <c r="F50" i="55"/>
  <c r="F34" i="55"/>
  <c r="F193" i="55"/>
  <c r="F177" i="55"/>
  <c r="F161" i="55"/>
  <c r="F145" i="55"/>
  <c r="F129" i="55"/>
  <c r="F113" i="55"/>
  <c r="F97" i="55"/>
  <c r="F81" i="55"/>
  <c r="F65" i="55"/>
  <c r="F49" i="55"/>
  <c r="F33" i="55"/>
  <c r="CU161" i="55"/>
  <c r="CZ161" i="55"/>
  <c r="DC161" i="55" s="1"/>
  <c r="F191" i="55"/>
  <c r="F175" i="55"/>
  <c r="F159" i="55"/>
  <c r="BS159" i="55" s="1"/>
  <c r="F143" i="55"/>
  <c r="F127" i="55"/>
  <c r="F111" i="55"/>
  <c r="F95" i="55"/>
  <c r="F79" i="55"/>
  <c r="F63" i="55"/>
  <c r="F47" i="55"/>
  <c r="F31" i="55"/>
  <c r="F190" i="55"/>
  <c r="F174" i="55"/>
  <c r="F158" i="55"/>
  <c r="F142" i="55"/>
  <c r="BS142" i="55" s="1"/>
  <c r="F126" i="55"/>
  <c r="F110" i="55"/>
  <c r="F94" i="55"/>
  <c r="F78" i="55"/>
  <c r="F62" i="55"/>
  <c r="F46" i="55"/>
  <c r="F30" i="55"/>
  <c r="CU142" i="55"/>
  <c r="CY142" i="55"/>
  <c r="DB142" i="55" s="1"/>
  <c r="CU129" i="55"/>
  <c r="CY129" i="55"/>
  <c r="DB129" i="55" s="1"/>
  <c r="CU201" i="55"/>
  <c r="CY201" i="55"/>
  <c r="DB201" i="55" s="1"/>
  <c r="F26" i="55"/>
  <c r="AC192" i="54"/>
  <c r="CU143" i="55"/>
  <c r="CU184" i="55"/>
  <c r="CU175" i="55"/>
  <c r="CU189" i="55"/>
  <c r="CU196" i="55"/>
  <c r="CU156" i="55"/>
  <c r="CU164" i="55"/>
  <c r="CU181" i="55"/>
  <c r="CU188" i="55"/>
  <c r="CU130" i="55"/>
  <c r="CU187" i="55"/>
  <c r="CU180" i="55"/>
  <c r="CU192" i="55"/>
  <c r="CU168" i="55"/>
  <c r="CU146" i="55"/>
  <c r="CU150" i="55"/>
  <c r="CU199" i="55"/>
  <c r="CU132" i="55"/>
  <c r="CU176" i="55"/>
  <c r="CU144" i="55"/>
  <c r="CU197" i="55"/>
  <c r="CU151" i="55"/>
  <c r="CU159" i="55"/>
  <c r="CU134" i="55"/>
  <c r="CU162" i="55"/>
  <c r="CU173" i="55"/>
  <c r="CU157" i="55"/>
  <c r="CU167" i="55"/>
  <c r="CU141" i="55"/>
  <c r="CU198" i="55"/>
  <c r="CU186" i="55"/>
  <c r="CU174" i="55"/>
  <c r="CU171" i="55"/>
  <c r="CU137" i="55"/>
  <c r="CU135" i="55"/>
  <c r="CU153" i="55"/>
  <c r="CU191" i="55"/>
  <c r="CU194" i="55"/>
  <c r="CU182" i="55"/>
  <c r="CU169" i="55"/>
  <c r="CU140" i="55"/>
  <c r="CU154" i="55"/>
  <c r="CU136" i="55"/>
  <c r="CU149" i="55"/>
  <c r="CU138" i="55"/>
  <c r="CU185" i="55"/>
  <c r="CU178" i="55"/>
  <c r="CU147" i="55"/>
  <c r="CU195" i="55"/>
  <c r="CU170" i="55"/>
  <c r="CU165" i="55"/>
  <c r="CU190" i="55"/>
  <c r="CU163" i="55"/>
  <c r="CU183" i="55"/>
  <c r="CU145" i="55"/>
  <c r="CU158" i="55"/>
  <c r="CU139" i="55"/>
  <c r="AC177" i="54"/>
  <c r="AC183" i="54"/>
  <c r="AC190" i="54"/>
  <c r="AC191" i="54"/>
  <c r="AC174" i="54"/>
  <c r="AC181" i="54"/>
  <c r="AC178" i="54"/>
  <c r="AC187" i="54"/>
  <c r="AC186" i="54"/>
  <c r="AC179" i="54"/>
  <c r="AC194" i="54"/>
  <c r="AC185" i="54"/>
  <c r="AC189" i="54"/>
  <c r="AC184" i="54"/>
  <c r="AC195" i="54"/>
  <c r="AC180" i="54"/>
  <c r="AC182" i="54"/>
  <c r="Z194" i="54"/>
  <c r="Z195" i="54"/>
  <c r="Z192" i="54"/>
  <c r="Z193" i="54"/>
  <c r="Z190" i="54"/>
  <c r="Z191" i="54"/>
  <c r="W194" i="54"/>
  <c r="W195" i="54"/>
  <c r="W191" i="54"/>
  <c r="T195" i="54"/>
  <c r="T193" i="54"/>
  <c r="Q194" i="54"/>
  <c r="Q195" i="54"/>
  <c r="Q192" i="54"/>
  <c r="Q193" i="54"/>
  <c r="Q191" i="54"/>
  <c r="T192" i="54"/>
  <c r="T191" i="54"/>
  <c r="T194" i="54"/>
  <c r="AC188" i="54"/>
  <c r="AC193" i="54"/>
  <c r="AC176" i="54"/>
  <c r="AC175" i="54"/>
  <c r="W193" i="54"/>
  <c r="W192" i="54"/>
  <c r="W190" i="54"/>
  <c r="Q190" i="54"/>
  <c r="T190" i="54"/>
  <c r="BS167" i="55" l="1"/>
  <c r="BS140" i="55"/>
  <c r="BS151" i="55"/>
  <c r="BS173" i="55"/>
  <c r="BS137" i="55"/>
  <c r="BS131" i="55"/>
  <c r="BS132" i="55"/>
  <c r="BS139" i="55"/>
  <c r="BS161" i="55"/>
  <c r="BS165" i="55"/>
  <c r="BS171" i="55"/>
  <c r="BS153" i="55"/>
  <c r="BS134" i="55"/>
  <c r="BS170" i="55"/>
  <c r="BS136" i="55"/>
  <c r="BS133" i="55"/>
  <c r="BS149" i="55"/>
  <c r="BS141" i="55"/>
  <c r="BS138" i="55"/>
  <c r="BS175" i="55"/>
  <c r="BS145" i="55"/>
  <c r="BS143" i="55"/>
  <c r="BS150" i="55"/>
  <c r="BS156" i="55"/>
  <c r="BS129" i="55"/>
  <c r="BS160" i="55"/>
  <c r="BS147" i="55"/>
  <c r="BS169" i="55"/>
  <c r="BS172" i="55"/>
  <c r="BS130" i="55"/>
  <c r="BS146" i="55"/>
  <c r="BS148" i="55"/>
  <c r="BS152" i="55"/>
  <c r="BS155" i="55"/>
  <c r="BS166" i="55"/>
  <c r="BS144" i="55"/>
  <c r="BS164" i="55"/>
  <c r="BS158" i="55"/>
  <c r="BS162" i="55"/>
  <c r="BS174" i="55"/>
  <c r="BS163" i="55"/>
  <c r="BS135" i="55"/>
  <c r="BS154" i="55"/>
  <c r="R198" i="55"/>
  <c r="GK98" i="17"/>
  <c r="GK99" i="17"/>
  <c r="GK100" i="17"/>
  <c r="GK101" i="17"/>
  <c r="GK102" i="17"/>
  <c r="GK103" i="17"/>
  <c r="GK104" i="17"/>
  <c r="GK105" i="17"/>
  <c r="GK106" i="17"/>
  <c r="GK107" i="17"/>
  <c r="GK108" i="17"/>
  <c r="GK109" i="17"/>
  <c r="GK68" i="17"/>
  <c r="GK69" i="17"/>
  <c r="GK70" i="17"/>
  <c r="GK71" i="17"/>
  <c r="GK72" i="17"/>
  <c r="GK73" i="17"/>
  <c r="GK74" i="17"/>
  <c r="GK75" i="17"/>
  <c r="GK76" i="17"/>
  <c r="GK77" i="17"/>
  <c r="GK78" i="17"/>
  <c r="GK79" i="17"/>
  <c r="E125" i="45"/>
  <c r="G36" i="56"/>
  <c r="AI292" i="55"/>
  <c r="AI294" i="55"/>
  <c r="AI293" i="55"/>
  <c r="AH293" i="55"/>
  <c r="AH294" i="55"/>
  <c r="AH292" i="55"/>
  <c r="H17" i="56" l="1"/>
  <c r="H18" i="56"/>
  <c r="H19" i="56"/>
  <c r="H20" i="56"/>
  <c r="H21" i="56"/>
  <c r="H22" i="56"/>
  <c r="H23" i="56"/>
  <c r="H24" i="56"/>
  <c r="H25" i="56"/>
  <c r="H26" i="56"/>
  <c r="H27" i="56"/>
  <c r="H28" i="56"/>
  <c r="H29" i="56"/>
  <c r="H30" i="56"/>
  <c r="H31" i="56"/>
  <c r="H32" i="56"/>
  <c r="H33" i="56"/>
  <c r="H34" i="56"/>
  <c r="H35" i="56"/>
  <c r="D18" i="56"/>
  <c r="D19" i="56"/>
  <c r="D20" i="56"/>
  <c r="D21" i="56"/>
  <c r="D22" i="56"/>
  <c r="D23" i="56"/>
  <c r="D24" i="56"/>
  <c r="D25" i="56"/>
  <c r="D26" i="56"/>
  <c r="D27" i="56"/>
  <c r="D28" i="56"/>
  <c r="D29" i="56"/>
  <c r="D30" i="56"/>
  <c r="D31" i="56"/>
  <c r="D32" i="56"/>
  <c r="D33" i="56"/>
  <c r="D34" i="56"/>
  <c r="D35" i="56"/>
  <c r="D17" i="56"/>
  <c r="H36" i="56"/>
  <c r="C36" i="56"/>
  <c r="D36" i="56" s="1"/>
  <c r="G14" i="56"/>
  <c r="H11" i="56" s="1"/>
  <c r="C14" i="56"/>
  <c r="D11" i="56" s="1"/>
  <c r="D9" i="56" l="1"/>
  <c r="D12" i="56"/>
  <c r="D10" i="56"/>
  <c r="D13" i="56"/>
  <c r="H10" i="56"/>
  <c r="H9" i="56"/>
  <c r="H13" i="56"/>
  <c r="H12" i="56"/>
  <c r="E87" i="45"/>
  <c r="E88" i="45"/>
  <c r="I36" i="56" l="1"/>
  <c r="J39" i="56"/>
  <c r="I28" i="56"/>
  <c r="I21" i="56"/>
  <c r="I32" i="56"/>
  <c r="I22" i="56"/>
  <c r="I31" i="56"/>
  <c r="I24" i="56"/>
  <c r="I30" i="56"/>
  <c r="I29" i="56"/>
  <c r="I18" i="56"/>
  <c r="I35" i="56"/>
  <c r="I23" i="56"/>
  <c r="I19" i="56"/>
  <c r="I17" i="56"/>
  <c r="I20" i="56"/>
  <c r="I34" i="56"/>
  <c r="I25" i="56"/>
  <c r="I27" i="56"/>
  <c r="I33" i="56"/>
  <c r="I26" i="56"/>
  <c r="F201" i="20"/>
  <c r="L201" i="20"/>
  <c r="F202" i="20"/>
  <c r="L202" i="20"/>
  <c r="F203" i="20"/>
  <c r="G203" i="20" s="1"/>
  <c r="L203" i="20"/>
  <c r="F204" i="20"/>
  <c r="G204" i="20" s="1"/>
  <c r="L204" i="20"/>
  <c r="F205" i="20"/>
  <c r="L205" i="20"/>
  <c r="F206" i="20"/>
  <c r="G207" i="20" s="1"/>
  <c r="L206" i="20"/>
  <c r="F207" i="20"/>
  <c r="G208" i="20" s="1"/>
  <c r="L207" i="20"/>
  <c r="F208" i="20"/>
  <c r="L208" i="20"/>
  <c r="F209" i="20"/>
  <c r="G209" i="20"/>
  <c r="L209" i="20"/>
  <c r="F210" i="20"/>
  <c r="G210" i="20"/>
  <c r="L210" i="20"/>
  <c r="F211" i="20"/>
  <c r="G212" i="20" s="1"/>
  <c r="G211" i="20"/>
  <c r="L211" i="20"/>
  <c r="F212" i="20"/>
  <c r="L212" i="20"/>
  <c r="F213" i="20"/>
  <c r="G213" i="20" s="1"/>
  <c r="L213" i="20"/>
  <c r="F214" i="20"/>
  <c r="L214" i="20"/>
  <c r="F215" i="20"/>
  <c r="G215" i="20"/>
  <c r="L215" i="20"/>
  <c r="F216" i="20"/>
  <c r="G216" i="20"/>
  <c r="L216" i="20"/>
  <c r="F217" i="20"/>
  <c r="G217" i="20" s="1"/>
  <c r="L217" i="20"/>
  <c r="G202" i="20" l="1"/>
  <c r="G205" i="20"/>
  <c r="G214" i="20"/>
  <c r="G206" i="20"/>
  <c r="GJ98" i="17"/>
  <c r="GI98" i="17"/>
  <c r="GI99" i="17"/>
  <c r="GJ99" i="17"/>
  <c r="GI100" i="17"/>
  <c r="GJ100" i="17"/>
  <c r="GI101" i="17"/>
  <c r="GJ101" i="17"/>
  <c r="GI102" i="17"/>
  <c r="GJ102" i="17"/>
  <c r="GI103" i="17"/>
  <c r="GJ103" i="17"/>
  <c r="GI104" i="17"/>
  <c r="GJ104" i="17"/>
  <c r="GI105" i="17"/>
  <c r="GJ105" i="17"/>
  <c r="GI106" i="17"/>
  <c r="GJ106" i="17"/>
  <c r="GI107" i="17"/>
  <c r="GJ107" i="17"/>
  <c r="GI108" i="17"/>
  <c r="GJ108" i="17"/>
  <c r="GI109" i="17"/>
  <c r="GJ109" i="17"/>
  <c r="GI68" i="17"/>
  <c r="GJ68" i="17"/>
  <c r="GI69" i="17"/>
  <c r="GJ69" i="17"/>
  <c r="GI70" i="17"/>
  <c r="GJ70" i="17"/>
  <c r="GI71" i="17"/>
  <c r="GJ71" i="17"/>
  <c r="GI72" i="17"/>
  <c r="GJ72" i="17"/>
  <c r="GI73" i="17"/>
  <c r="GJ73" i="17"/>
  <c r="GI74" i="17"/>
  <c r="GJ74" i="17"/>
  <c r="GI75" i="17"/>
  <c r="GJ75" i="17"/>
  <c r="GI76" i="17"/>
  <c r="GJ76" i="17"/>
  <c r="GI77" i="17"/>
  <c r="GJ77" i="17"/>
  <c r="GI78" i="17"/>
  <c r="GJ78" i="17"/>
  <c r="GI79" i="17"/>
  <c r="GJ79" i="17"/>
  <c r="BS118" i="55"/>
  <c r="BQ202" i="55"/>
  <c r="BQ203" i="55"/>
  <c r="BQ204" i="55"/>
  <c r="BQ205" i="55"/>
  <c r="BQ206" i="55"/>
  <c r="BQ207" i="55"/>
  <c r="BQ208" i="55"/>
  <c r="BQ209" i="55"/>
  <c r="BQ210" i="55"/>
  <c r="BQ211" i="55"/>
  <c r="BQ212" i="55"/>
  <c r="BQ213" i="55"/>
  <c r="BQ214" i="55"/>
  <c r="BQ215" i="55"/>
  <c r="BQ216" i="55"/>
  <c r="BQ217" i="55"/>
  <c r="BQ218" i="55"/>
  <c r="BQ219" i="55"/>
  <c r="BQ220" i="55"/>
  <c r="BQ221" i="55"/>
  <c r="BQ222" i="55"/>
  <c r="BQ223" i="55"/>
  <c r="BQ224" i="55"/>
  <c r="BQ225" i="55"/>
  <c r="BQ226" i="55"/>
  <c r="BQ227" i="55"/>
  <c r="BQ228" i="55"/>
  <c r="BQ229" i="55"/>
  <c r="BQ230" i="55"/>
  <c r="BQ231" i="55"/>
  <c r="BQ232" i="55"/>
  <c r="BQ233" i="55"/>
  <c r="BQ234" i="55"/>
  <c r="BQ235" i="55"/>
  <c r="BQ236" i="55"/>
  <c r="CV202" i="55"/>
  <c r="CW202" i="55"/>
  <c r="CZ202" i="55" s="1"/>
  <c r="DC202" i="55" s="1"/>
  <c r="CX202" i="55"/>
  <c r="DA202" i="55" s="1"/>
  <c r="DD202" i="55" s="1"/>
  <c r="CV203" i="55"/>
  <c r="CY203" i="55" s="1"/>
  <c r="DB203" i="55" s="1"/>
  <c r="CW203" i="55"/>
  <c r="CZ203" i="55" s="1"/>
  <c r="DC203" i="55" s="1"/>
  <c r="CX203" i="55"/>
  <c r="CV204" i="55"/>
  <c r="CY204" i="55" s="1"/>
  <c r="DB204" i="55" s="1"/>
  <c r="CW204" i="55"/>
  <c r="CZ204" i="55" s="1"/>
  <c r="DC204" i="55" s="1"/>
  <c r="CX204" i="55"/>
  <c r="DA204" i="55" s="1"/>
  <c r="DD204" i="55" s="1"/>
  <c r="CV205" i="55"/>
  <c r="CY205" i="55" s="1"/>
  <c r="DB205" i="55" s="1"/>
  <c r="CW205" i="55"/>
  <c r="CZ205" i="55" s="1"/>
  <c r="DC205" i="55" s="1"/>
  <c r="CX205" i="55"/>
  <c r="DA205" i="55" s="1"/>
  <c r="DD205" i="55" s="1"/>
  <c r="CU203" i="55" l="1"/>
  <c r="DA203" i="55"/>
  <c r="DD203" i="55" s="1"/>
  <c r="CU202" i="55"/>
  <c r="CY202" i="55"/>
  <c r="DB202" i="55" s="1"/>
  <c r="CU204" i="55"/>
  <c r="CU205" i="55"/>
  <c r="AD29" i="45"/>
  <c r="AA29" i="45"/>
  <c r="Z29" i="45"/>
  <c r="V45" i="45"/>
  <c r="V46" i="45"/>
  <c r="V47" i="45"/>
  <c r="V48" i="45"/>
  <c r="V49" i="45"/>
  <c r="V50" i="45"/>
  <c r="V51" i="45"/>
  <c r="V52" i="45"/>
  <c r="V44" i="45"/>
  <c r="V43" i="45"/>
  <c r="V31" i="45"/>
  <c r="V32" i="45"/>
  <c r="V33" i="45"/>
  <c r="V34" i="45"/>
  <c r="V35" i="45"/>
  <c r="V36" i="45"/>
  <c r="V37" i="45"/>
  <c r="V38" i="45"/>
  <c r="V39" i="45"/>
  <c r="V40" i="45"/>
  <c r="V41" i="45"/>
  <c r="V42" i="45"/>
  <c r="V30" i="45"/>
  <c r="E124" i="45" l="1"/>
  <c r="E123" i="45"/>
  <c r="E122" i="45"/>
  <c r="E121" i="45"/>
  <c r="E120" i="45"/>
  <c r="E119" i="45"/>
  <c r="E118" i="45"/>
  <c r="E117" i="45"/>
  <c r="E116" i="45"/>
  <c r="E115" i="45"/>
  <c r="E114" i="45"/>
  <c r="E113" i="45"/>
  <c r="E112" i="45"/>
  <c r="E111" i="45"/>
  <c r="E110" i="45"/>
  <c r="E109" i="45"/>
  <c r="E108" i="45"/>
  <c r="E107" i="45"/>
  <c r="E106" i="45"/>
  <c r="E105" i="45"/>
  <c r="E104" i="45"/>
  <c r="E103" i="45"/>
  <c r="E102" i="45"/>
  <c r="E101" i="45"/>
  <c r="E100" i="45"/>
  <c r="E88" i="36" l="1"/>
  <c r="E84" i="36"/>
  <c r="E82" i="36"/>
  <c r="E80" i="36"/>
  <c r="E77" i="36"/>
  <c r="E76" i="36"/>
  <c r="E75" i="36"/>
  <c r="E74" i="36"/>
  <c r="E73" i="36"/>
  <c r="E71" i="36"/>
  <c r="E70" i="36"/>
  <c r="E67" i="36"/>
  <c r="E64" i="36"/>
  <c r="E62" i="36"/>
  <c r="AJ46" i="36"/>
  <c r="AJ47" i="36" s="1"/>
  <c r="AJ48" i="36" s="1"/>
  <c r="AJ49" i="36" s="1"/>
  <c r="AJ50" i="36" s="1"/>
  <c r="AJ51" i="36" s="1"/>
  <c r="AJ52" i="36" s="1"/>
  <c r="AJ53" i="36" s="1"/>
  <c r="AJ54" i="36" s="1"/>
  <c r="AJ55" i="36" s="1"/>
  <c r="AJ56" i="36" s="1"/>
  <c r="AJ57" i="36" s="1"/>
  <c r="AJ58" i="36" s="1"/>
  <c r="AJ59" i="36" s="1"/>
  <c r="AJ60" i="36" s="1"/>
  <c r="AJ61" i="36" s="1"/>
  <c r="AJ62" i="36" s="1"/>
  <c r="AJ63" i="36" s="1"/>
  <c r="AJ64" i="36" s="1"/>
  <c r="AJ65" i="36" s="1"/>
  <c r="AJ66" i="36" s="1"/>
  <c r="AJ67" i="36" s="1"/>
  <c r="AJ68" i="36" s="1"/>
  <c r="AJ69" i="36" s="1"/>
  <c r="AJ70" i="36" s="1"/>
  <c r="AJ71" i="36" s="1"/>
  <c r="AJ72" i="36" s="1"/>
  <c r="AJ73" i="36" s="1"/>
  <c r="AJ43" i="36"/>
  <c r="AJ44" i="36" s="1"/>
  <c r="AJ45" i="36" s="1"/>
  <c r="R32" i="36"/>
  <c r="P32" i="36"/>
  <c r="Q32" i="36" s="1"/>
  <c r="M32" i="36"/>
  <c r="O32" i="36" s="1"/>
  <c r="L32" i="36"/>
  <c r="E89" i="36" s="1"/>
  <c r="F32" i="36"/>
  <c r="R31" i="36"/>
  <c r="P31" i="36"/>
  <c r="Q31" i="36" s="1"/>
  <c r="N31" i="36"/>
  <c r="M31" i="36"/>
  <c r="O31" i="36" s="1"/>
  <c r="L31" i="36"/>
  <c r="F31" i="36"/>
  <c r="Q30" i="36"/>
  <c r="P30" i="36"/>
  <c r="O30" i="36"/>
  <c r="N30" i="36"/>
  <c r="M30" i="36"/>
  <c r="L30" i="36"/>
  <c r="E87" i="36" s="1"/>
  <c r="F30" i="36"/>
  <c r="P29" i="36"/>
  <c r="O29" i="36"/>
  <c r="M29" i="36"/>
  <c r="N29" i="36" s="1"/>
  <c r="L29" i="36"/>
  <c r="E86" i="36" s="1"/>
  <c r="F29" i="36"/>
  <c r="P28" i="36"/>
  <c r="Q28" i="36" s="1"/>
  <c r="M28" i="36"/>
  <c r="O28" i="36" s="1"/>
  <c r="L28" i="36"/>
  <c r="E85" i="36" s="1"/>
  <c r="F28" i="36"/>
  <c r="P27" i="36"/>
  <c r="Q27" i="36" s="1"/>
  <c r="N27" i="36"/>
  <c r="M27" i="36"/>
  <c r="O27" i="36" s="1"/>
  <c r="L27" i="36"/>
  <c r="F27" i="36"/>
  <c r="Q26" i="36"/>
  <c r="P26" i="36"/>
  <c r="O26" i="36"/>
  <c r="N26" i="36"/>
  <c r="M26" i="36"/>
  <c r="L26" i="36"/>
  <c r="E83" i="36" s="1"/>
  <c r="F26" i="36"/>
  <c r="P25" i="36"/>
  <c r="O25" i="36"/>
  <c r="M25" i="36"/>
  <c r="N25" i="36" s="1"/>
  <c r="L25" i="36"/>
  <c r="F25" i="36"/>
  <c r="R24" i="36"/>
  <c r="P24" i="36"/>
  <c r="Q24" i="36" s="1"/>
  <c r="M24" i="36"/>
  <c r="O24" i="36" s="1"/>
  <c r="L24" i="36"/>
  <c r="E81" i="36" s="1"/>
  <c r="F24" i="36"/>
  <c r="P23" i="36"/>
  <c r="Q23" i="36" s="1"/>
  <c r="N23" i="36"/>
  <c r="M23" i="36"/>
  <c r="O23" i="36" s="1"/>
  <c r="L23" i="36"/>
  <c r="F23" i="36"/>
  <c r="Q22" i="36"/>
  <c r="P22" i="36"/>
  <c r="O22" i="36"/>
  <c r="N22" i="36"/>
  <c r="M22" i="36"/>
  <c r="L22" i="36"/>
  <c r="E79" i="36" s="1"/>
  <c r="F22" i="36"/>
  <c r="P21" i="36"/>
  <c r="M21" i="36"/>
  <c r="N21" i="36" s="1"/>
  <c r="L21" i="36"/>
  <c r="E78" i="36" s="1"/>
  <c r="F21" i="36"/>
  <c r="Q20" i="36"/>
  <c r="P20" i="36"/>
  <c r="M20" i="36"/>
  <c r="O21" i="36" s="1"/>
  <c r="L20" i="36"/>
  <c r="F20" i="36"/>
  <c r="L19" i="36"/>
  <c r="F19" i="36"/>
  <c r="L18" i="36"/>
  <c r="L17" i="36"/>
  <c r="L16" i="36"/>
  <c r="L15" i="36"/>
  <c r="E72" i="36" s="1"/>
  <c r="L14" i="36"/>
  <c r="L13" i="36"/>
  <c r="E13" i="36"/>
  <c r="E14" i="36" s="1"/>
  <c r="E15" i="36" s="1"/>
  <c r="E16" i="36" s="1"/>
  <c r="L12" i="36"/>
  <c r="E69" i="36" s="1"/>
  <c r="L11" i="36"/>
  <c r="E68" i="36" s="1"/>
  <c r="L10" i="36"/>
  <c r="L9" i="36"/>
  <c r="E66" i="36" s="1"/>
  <c r="L8" i="36"/>
  <c r="E65" i="36" s="1"/>
  <c r="L7" i="36"/>
  <c r="L6" i="36"/>
  <c r="E63" i="36" s="1"/>
  <c r="J6" i="36"/>
  <c r="L5" i="36"/>
  <c r="H5" i="36"/>
  <c r="J7" i="36" s="1"/>
  <c r="BN236" i="55"/>
  <c r="BI236" i="55"/>
  <c r="BG236" i="55"/>
  <c r="BE236" i="55"/>
  <c r="BC236" i="55"/>
  <c r="BA236" i="55"/>
  <c r="AY236" i="55"/>
  <c r="AH236" i="55"/>
  <c r="AD236" i="55"/>
  <c r="V236" i="55"/>
  <c r="R236" i="55"/>
  <c r="I236" i="55"/>
  <c r="E236" i="55"/>
  <c r="BN235" i="55"/>
  <c r="BI235" i="55"/>
  <c r="BG235" i="55"/>
  <c r="BE235" i="55"/>
  <c r="BC235" i="55"/>
  <c r="BA235" i="55"/>
  <c r="AY235" i="55"/>
  <c r="AH235" i="55"/>
  <c r="AD235" i="55"/>
  <c r="V235" i="55"/>
  <c r="R235" i="55"/>
  <c r="I235" i="55"/>
  <c r="E235" i="55"/>
  <c r="BN234" i="55"/>
  <c r="BI234" i="55"/>
  <c r="BG234" i="55"/>
  <c r="BE234" i="55"/>
  <c r="BC234" i="55"/>
  <c r="BA234" i="55"/>
  <c r="AY234" i="55"/>
  <c r="AH234" i="55"/>
  <c r="AD234" i="55"/>
  <c r="V234" i="55"/>
  <c r="R234" i="55"/>
  <c r="I234" i="55"/>
  <c r="E234" i="55"/>
  <c r="BN233" i="55"/>
  <c r="BI233" i="55"/>
  <c r="BG233" i="55"/>
  <c r="BE233" i="55"/>
  <c r="BC233" i="55"/>
  <c r="AY233" i="55"/>
  <c r="AH233" i="55"/>
  <c r="AD233" i="55"/>
  <c r="V233" i="55"/>
  <c r="R233" i="55"/>
  <c r="I233" i="55"/>
  <c r="E233" i="55"/>
  <c r="BN232" i="55"/>
  <c r="BI232" i="55"/>
  <c r="BG232" i="55"/>
  <c r="BE232" i="55"/>
  <c r="BC232" i="55"/>
  <c r="BA232" i="55"/>
  <c r="AY232" i="55"/>
  <c r="AH232" i="55"/>
  <c r="AD232" i="55"/>
  <c r="V232" i="55"/>
  <c r="R232" i="55"/>
  <c r="I232" i="55"/>
  <c r="E232" i="55"/>
  <c r="BN231" i="55"/>
  <c r="BI231" i="55"/>
  <c r="BG231" i="55"/>
  <c r="BE231" i="55"/>
  <c r="BC231" i="55"/>
  <c r="BA231" i="55"/>
  <c r="AY231" i="55"/>
  <c r="AH231" i="55"/>
  <c r="AD231" i="55"/>
  <c r="V231" i="55"/>
  <c r="R231" i="55"/>
  <c r="I231" i="55"/>
  <c r="E231" i="55"/>
  <c r="BN230" i="55"/>
  <c r="BI230" i="55"/>
  <c r="BG230" i="55"/>
  <c r="BE230" i="55"/>
  <c r="BC230" i="55"/>
  <c r="BA230" i="55"/>
  <c r="AY230" i="55"/>
  <c r="AH230" i="55"/>
  <c r="AD230" i="55"/>
  <c r="AE231" i="55" s="1"/>
  <c r="AC231" i="55" s="1"/>
  <c r="V230" i="55"/>
  <c r="R230" i="55"/>
  <c r="I230" i="55"/>
  <c r="E230" i="55"/>
  <c r="BN229" i="55"/>
  <c r="BI229" i="55"/>
  <c r="BG229" i="55"/>
  <c r="BE229" i="55"/>
  <c r="BC229" i="55"/>
  <c r="BA229" i="55"/>
  <c r="AY229" i="55"/>
  <c r="AH229" i="55"/>
  <c r="AD229" i="55"/>
  <c r="V229" i="55"/>
  <c r="R229" i="55"/>
  <c r="I229" i="55"/>
  <c r="E229" i="55"/>
  <c r="BN228" i="55"/>
  <c r="BI228" i="55"/>
  <c r="BG228" i="55"/>
  <c r="BE228" i="55"/>
  <c r="BC228" i="55"/>
  <c r="BA228" i="55"/>
  <c r="AY228" i="55"/>
  <c r="AH228" i="55"/>
  <c r="AD228" i="55"/>
  <c r="V228" i="55"/>
  <c r="R228" i="55"/>
  <c r="I228" i="55"/>
  <c r="E228" i="55"/>
  <c r="BN227" i="55"/>
  <c r="BI227" i="55"/>
  <c r="BG227" i="55"/>
  <c r="BE227" i="55"/>
  <c r="BC227" i="55"/>
  <c r="BA227" i="55"/>
  <c r="AY227" i="55"/>
  <c r="AH227" i="55"/>
  <c r="AD227" i="55"/>
  <c r="V227" i="55"/>
  <c r="R227" i="55"/>
  <c r="I227" i="55"/>
  <c r="E227" i="55"/>
  <c r="BN226" i="55"/>
  <c r="BI226" i="55"/>
  <c r="BG226" i="55"/>
  <c r="BE226" i="55"/>
  <c r="BC226" i="55"/>
  <c r="BA226" i="55"/>
  <c r="AY226" i="55"/>
  <c r="AH226" i="55"/>
  <c r="AD226" i="55"/>
  <c r="V226" i="55"/>
  <c r="R226" i="55"/>
  <c r="I226" i="55"/>
  <c r="E226" i="55"/>
  <c r="BN225" i="55"/>
  <c r="BI225" i="55"/>
  <c r="BG225" i="55"/>
  <c r="BE225" i="55"/>
  <c r="BC225" i="55"/>
  <c r="BA225" i="55"/>
  <c r="AY225" i="55"/>
  <c r="AH225" i="55"/>
  <c r="AD225" i="55"/>
  <c r="V225" i="55"/>
  <c r="R225" i="55"/>
  <c r="I225" i="55"/>
  <c r="E225" i="55"/>
  <c r="BN224" i="55"/>
  <c r="BI224" i="55"/>
  <c r="BG224" i="55"/>
  <c r="BE224" i="55"/>
  <c r="BC224" i="55"/>
  <c r="BA224" i="55"/>
  <c r="AY224" i="55"/>
  <c r="AH224" i="55"/>
  <c r="AD224" i="55"/>
  <c r="V224" i="55"/>
  <c r="R224" i="55"/>
  <c r="I224" i="55"/>
  <c r="E224" i="55"/>
  <c r="BN223" i="55"/>
  <c r="BI223" i="55"/>
  <c r="BG223" i="55"/>
  <c r="BE223" i="55"/>
  <c r="BC223" i="55"/>
  <c r="BA223" i="55"/>
  <c r="AY223" i="55"/>
  <c r="AH223" i="55"/>
  <c r="AD223" i="55"/>
  <c r="V223" i="55"/>
  <c r="R223" i="55"/>
  <c r="I223" i="55"/>
  <c r="E223" i="55"/>
  <c r="BN222" i="55"/>
  <c r="BI222" i="55"/>
  <c r="BG222" i="55"/>
  <c r="BE222" i="55"/>
  <c r="BC222" i="55"/>
  <c r="BA222" i="55"/>
  <c r="AY222" i="55"/>
  <c r="AH222" i="55"/>
  <c r="AD222" i="55"/>
  <c r="V222" i="55"/>
  <c r="R222" i="55"/>
  <c r="I222" i="55"/>
  <c r="E222" i="55"/>
  <c r="BN221" i="55"/>
  <c r="BI221" i="55"/>
  <c r="BG221" i="55"/>
  <c r="BE221" i="55"/>
  <c r="BC221" i="55"/>
  <c r="BA221" i="55"/>
  <c r="AY221" i="55"/>
  <c r="AH221" i="55"/>
  <c r="AD221" i="55"/>
  <c r="V221" i="55"/>
  <c r="R221" i="55"/>
  <c r="I221" i="55"/>
  <c r="E221" i="55"/>
  <c r="BN220" i="55"/>
  <c r="BI220" i="55"/>
  <c r="BG220" i="55"/>
  <c r="BE220" i="55"/>
  <c r="BC220" i="55"/>
  <c r="BA220" i="55"/>
  <c r="AY220" i="55"/>
  <c r="AH220" i="55"/>
  <c r="AD220" i="55"/>
  <c r="V220" i="55"/>
  <c r="R220" i="55"/>
  <c r="I220" i="55"/>
  <c r="E220" i="55"/>
  <c r="BN219" i="55"/>
  <c r="BI219" i="55"/>
  <c r="BG219" i="55"/>
  <c r="BE219" i="55"/>
  <c r="BC219" i="55"/>
  <c r="BA219" i="55"/>
  <c r="AY219" i="55"/>
  <c r="AH219" i="55"/>
  <c r="AD219" i="55"/>
  <c r="V219" i="55"/>
  <c r="Y225" i="55" s="1"/>
  <c r="R219" i="55"/>
  <c r="I219" i="55"/>
  <c r="E219" i="55"/>
  <c r="BN218" i="55"/>
  <c r="BI218" i="55"/>
  <c r="BG218" i="55"/>
  <c r="BE218" i="55"/>
  <c r="BC218" i="55"/>
  <c r="BA218" i="55"/>
  <c r="AY218" i="55"/>
  <c r="AH218" i="55"/>
  <c r="AD218" i="55"/>
  <c r="V218" i="55"/>
  <c r="R218" i="55"/>
  <c r="I218" i="55"/>
  <c r="E218" i="55"/>
  <c r="BN217" i="55"/>
  <c r="BI217" i="55"/>
  <c r="BG217" i="55"/>
  <c r="BE217" i="55"/>
  <c r="BC217" i="55"/>
  <c r="BA217" i="55"/>
  <c r="AY217" i="55"/>
  <c r="AH217" i="55"/>
  <c r="AD217" i="55"/>
  <c r="V217" i="55"/>
  <c r="R217" i="55"/>
  <c r="I217" i="55"/>
  <c r="E217" i="55"/>
  <c r="BN216" i="55"/>
  <c r="BI216" i="55"/>
  <c r="BG216" i="55"/>
  <c r="BE216" i="55"/>
  <c r="BC216" i="55"/>
  <c r="BA216" i="55"/>
  <c r="AY216" i="55"/>
  <c r="AH216" i="55"/>
  <c r="AD216" i="55"/>
  <c r="V216" i="55"/>
  <c r="R216" i="55"/>
  <c r="I216" i="55"/>
  <c r="E216" i="55"/>
  <c r="BN215" i="55"/>
  <c r="BI215" i="55"/>
  <c r="BG215" i="55"/>
  <c r="BE215" i="55"/>
  <c r="BC215" i="55"/>
  <c r="BA215" i="55"/>
  <c r="AY215" i="55"/>
  <c r="AH215" i="55"/>
  <c r="AD215" i="55"/>
  <c r="V215" i="55"/>
  <c r="R215" i="55"/>
  <c r="I215" i="55"/>
  <c r="E215" i="55"/>
  <c r="BN214" i="55"/>
  <c r="BI214" i="55"/>
  <c r="BG214" i="55"/>
  <c r="BE214" i="55"/>
  <c r="BC214" i="55"/>
  <c r="BA214" i="55"/>
  <c r="AY214" i="55"/>
  <c r="AH214" i="55"/>
  <c r="AD214" i="55"/>
  <c r="V214" i="55"/>
  <c r="R214" i="55"/>
  <c r="I214" i="55"/>
  <c r="E214" i="55"/>
  <c r="BN213" i="55"/>
  <c r="BI213" i="55"/>
  <c r="BG213" i="55"/>
  <c r="BE213" i="55"/>
  <c r="BC213" i="55"/>
  <c r="BA213" i="55"/>
  <c r="AY213" i="55"/>
  <c r="AH213" i="55"/>
  <c r="AD213" i="55"/>
  <c r="V213" i="55"/>
  <c r="R213" i="55"/>
  <c r="I213" i="55"/>
  <c r="E213" i="55"/>
  <c r="BN212" i="55"/>
  <c r="BI212" i="55"/>
  <c r="BG212" i="55"/>
  <c r="BE212" i="55"/>
  <c r="BC212" i="55"/>
  <c r="BA212" i="55"/>
  <c r="AY212" i="55"/>
  <c r="AH212" i="55"/>
  <c r="AD212" i="55"/>
  <c r="V212" i="55"/>
  <c r="R212" i="55"/>
  <c r="I212" i="55"/>
  <c r="E212" i="55"/>
  <c r="BN211" i="55"/>
  <c r="BI211" i="55"/>
  <c r="BG211" i="55"/>
  <c r="BE211" i="55"/>
  <c r="BC211" i="55"/>
  <c r="BA211" i="55"/>
  <c r="AY211" i="55"/>
  <c r="AH211" i="55"/>
  <c r="AD211" i="55"/>
  <c r="V211" i="55"/>
  <c r="R211" i="55"/>
  <c r="I211" i="55"/>
  <c r="E211" i="55"/>
  <c r="BN210" i="55"/>
  <c r="BI210" i="55"/>
  <c r="BG210" i="55"/>
  <c r="BE210" i="55"/>
  <c r="BC210" i="55"/>
  <c r="BA210" i="55"/>
  <c r="AY210" i="55"/>
  <c r="AH210" i="55"/>
  <c r="AD210" i="55"/>
  <c r="V210" i="55"/>
  <c r="R210" i="55"/>
  <c r="I210" i="55"/>
  <c r="E210" i="55"/>
  <c r="BN209" i="55"/>
  <c r="BI209" i="55"/>
  <c r="BG209" i="55"/>
  <c r="BC209" i="55"/>
  <c r="BA209" i="55"/>
  <c r="AY209" i="55"/>
  <c r="AH209" i="55"/>
  <c r="AD209" i="55"/>
  <c r="V209" i="55"/>
  <c r="R209" i="55"/>
  <c r="I209" i="55"/>
  <c r="E209" i="55"/>
  <c r="BN208" i="55"/>
  <c r="BI208" i="55"/>
  <c r="BG208" i="55"/>
  <c r="BC208" i="55"/>
  <c r="BA208" i="55"/>
  <c r="AY208" i="55"/>
  <c r="AH208" i="55"/>
  <c r="AD208" i="55"/>
  <c r="V208" i="55"/>
  <c r="R208" i="55"/>
  <c r="I208" i="55"/>
  <c r="E208" i="55"/>
  <c r="BN207" i="55"/>
  <c r="BI207" i="55"/>
  <c r="BG207" i="55"/>
  <c r="BC207" i="55"/>
  <c r="BA207" i="55"/>
  <c r="AY207" i="55"/>
  <c r="AH207" i="55"/>
  <c r="AD207" i="55"/>
  <c r="V207" i="55"/>
  <c r="R207" i="55"/>
  <c r="I207" i="55"/>
  <c r="E207" i="55"/>
  <c r="BN206" i="55"/>
  <c r="BI206" i="55"/>
  <c r="BG206" i="55"/>
  <c r="BC206" i="55"/>
  <c r="BA206" i="55"/>
  <c r="AY206" i="55"/>
  <c r="AH206" i="55"/>
  <c r="AD206" i="55"/>
  <c r="V206" i="55"/>
  <c r="R206" i="55"/>
  <c r="I206" i="55"/>
  <c r="E206" i="55"/>
  <c r="BN205" i="55"/>
  <c r="BI205" i="55"/>
  <c r="BG205" i="55"/>
  <c r="BC205" i="55"/>
  <c r="BA205" i="55"/>
  <c r="AY205" i="55"/>
  <c r="AH205" i="55"/>
  <c r="AD205" i="55"/>
  <c r="V205" i="55"/>
  <c r="R205" i="55"/>
  <c r="I205" i="55"/>
  <c r="E205" i="55"/>
  <c r="BN204" i="55"/>
  <c r="BI204" i="55"/>
  <c r="BG204" i="55"/>
  <c r="BC204" i="55"/>
  <c r="BA204" i="55"/>
  <c r="AY204" i="55"/>
  <c r="AH204" i="55"/>
  <c r="AD204" i="55"/>
  <c r="V204" i="55"/>
  <c r="R204" i="55"/>
  <c r="I204" i="55"/>
  <c r="E204" i="55"/>
  <c r="BN203" i="55"/>
  <c r="BI203" i="55"/>
  <c r="BG203" i="55"/>
  <c r="BA203" i="55"/>
  <c r="AY203" i="55"/>
  <c r="BC203" i="55" s="1"/>
  <c r="AH203" i="55"/>
  <c r="AD203" i="55"/>
  <c r="V203" i="55"/>
  <c r="R203" i="55"/>
  <c r="I203" i="55"/>
  <c r="E203" i="55"/>
  <c r="BN202" i="55"/>
  <c r="BI202" i="55"/>
  <c r="BG202" i="55"/>
  <c r="BA202" i="55"/>
  <c r="AY202" i="55"/>
  <c r="BC202" i="55" s="1"/>
  <c r="AH202" i="55"/>
  <c r="AD202" i="55"/>
  <c r="V202" i="55"/>
  <c r="R202" i="55"/>
  <c r="I202" i="55"/>
  <c r="E202" i="55"/>
  <c r="BA201" i="55"/>
  <c r="AY201" i="55"/>
  <c r="BC201" i="55" s="1"/>
  <c r="AH201" i="55"/>
  <c r="AD201" i="55"/>
  <c r="V201" i="55"/>
  <c r="R201" i="55"/>
  <c r="I201" i="55"/>
  <c r="E201" i="55"/>
  <c r="BA200" i="55"/>
  <c r="AY200" i="55"/>
  <c r="BC200" i="55" s="1"/>
  <c r="AH200" i="55"/>
  <c r="AD200" i="55"/>
  <c r="V200" i="55"/>
  <c r="I200" i="55"/>
  <c r="BA199" i="55"/>
  <c r="AY199" i="55"/>
  <c r="BC199" i="55" s="1"/>
  <c r="AH199" i="55"/>
  <c r="AD199" i="55"/>
  <c r="V199" i="55"/>
  <c r="R199" i="55"/>
  <c r="I199" i="55"/>
  <c r="E199" i="55"/>
  <c r="BA198" i="55"/>
  <c r="AY198" i="55"/>
  <c r="BC198" i="55" s="1"/>
  <c r="AH198" i="55"/>
  <c r="AD198" i="55"/>
  <c r="V198" i="55"/>
  <c r="I198" i="55"/>
  <c r="E198" i="55"/>
  <c r="F198" i="55" s="1"/>
  <c r="BA197" i="55"/>
  <c r="AY197" i="55"/>
  <c r="BC197" i="55" s="1"/>
  <c r="AH197" i="55"/>
  <c r="AD197" i="55"/>
  <c r="V197" i="55"/>
  <c r="R197" i="55"/>
  <c r="I197" i="55"/>
  <c r="E197" i="55"/>
  <c r="BA196" i="55"/>
  <c r="AY196" i="55"/>
  <c r="BC196" i="55" s="1"/>
  <c r="AH196" i="55"/>
  <c r="AD196" i="55"/>
  <c r="V196" i="55"/>
  <c r="R196" i="55"/>
  <c r="I196" i="55"/>
  <c r="AY195" i="55"/>
  <c r="AH195" i="55"/>
  <c r="AD195" i="55"/>
  <c r="V195" i="55"/>
  <c r="R195" i="55"/>
  <c r="I195" i="55"/>
  <c r="BA194" i="55"/>
  <c r="AY194" i="55"/>
  <c r="AH194" i="55"/>
  <c r="AD194" i="55"/>
  <c r="V194" i="55"/>
  <c r="R194" i="55"/>
  <c r="I194" i="55"/>
  <c r="BA193" i="55"/>
  <c r="AH193" i="55"/>
  <c r="AD193" i="55"/>
  <c r="V193" i="55"/>
  <c r="R193" i="55"/>
  <c r="I193" i="55"/>
  <c r="BA192" i="55"/>
  <c r="AY192" i="55"/>
  <c r="AH192" i="55"/>
  <c r="AD192" i="55"/>
  <c r="V192" i="55"/>
  <c r="R192" i="55"/>
  <c r="I192" i="55"/>
  <c r="BA191" i="55"/>
  <c r="AH191" i="55"/>
  <c r="AD191" i="55"/>
  <c r="V191" i="55"/>
  <c r="R191" i="55"/>
  <c r="I191" i="55"/>
  <c r="BA190" i="55"/>
  <c r="AY190" i="55"/>
  <c r="AH190" i="55"/>
  <c r="AD190" i="55"/>
  <c r="V190" i="55"/>
  <c r="R190" i="55"/>
  <c r="I190" i="55"/>
  <c r="BA189" i="55"/>
  <c r="AY189" i="55"/>
  <c r="AH189" i="55"/>
  <c r="AD189" i="55"/>
  <c r="V189" i="55"/>
  <c r="R189" i="55"/>
  <c r="I189" i="55"/>
  <c r="BA188" i="55"/>
  <c r="AY188" i="55"/>
  <c r="AH188" i="55"/>
  <c r="AD188" i="55"/>
  <c r="V188" i="55"/>
  <c r="R188" i="55"/>
  <c r="I188" i="55"/>
  <c r="AY187" i="55"/>
  <c r="AH187" i="55"/>
  <c r="AD187" i="55"/>
  <c r="V187" i="55"/>
  <c r="R187" i="55"/>
  <c r="I187" i="55"/>
  <c r="BA186" i="55"/>
  <c r="AY186" i="55"/>
  <c r="AH186" i="55"/>
  <c r="AD186" i="55"/>
  <c r="V186" i="55"/>
  <c r="R186" i="55"/>
  <c r="I186" i="55"/>
  <c r="BA185" i="55"/>
  <c r="AY185" i="55"/>
  <c r="AH185" i="55"/>
  <c r="AD185" i="55"/>
  <c r="V185" i="55"/>
  <c r="R185" i="55"/>
  <c r="I185" i="55"/>
  <c r="BA184" i="55"/>
  <c r="AY184" i="55"/>
  <c r="AH184" i="55"/>
  <c r="AD184" i="55"/>
  <c r="V184" i="55"/>
  <c r="R184" i="55"/>
  <c r="I184" i="55"/>
  <c r="BA183" i="55"/>
  <c r="AY183" i="55"/>
  <c r="AH183" i="55"/>
  <c r="AD183" i="55"/>
  <c r="V183" i="55"/>
  <c r="R183" i="55"/>
  <c r="I183" i="55"/>
  <c r="BA182" i="55"/>
  <c r="AY182" i="55"/>
  <c r="AH182" i="55"/>
  <c r="AD182" i="55"/>
  <c r="V182" i="55"/>
  <c r="R182" i="55"/>
  <c r="I182" i="55"/>
  <c r="BA181" i="55"/>
  <c r="AY181" i="55"/>
  <c r="AH181" i="55"/>
  <c r="AD181" i="55"/>
  <c r="V181" i="55"/>
  <c r="R181" i="55"/>
  <c r="I181" i="55"/>
  <c r="BA180" i="55"/>
  <c r="AY180" i="55"/>
  <c r="AH180" i="55"/>
  <c r="AD180" i="55"/>
  <c r="V180" i="55"/>
  <c r="R180" i="55"/>
  <c r="I180" i="55"/>
  <c r="BA179" i="55"/>
  <c r="AY179" i="55"/>
  <c r="AH179" i="55"/>
  <c r="AD179" i="55"/>
  <c r="V179" i="55"/>
  <c r="R179" i="55"/>
  <c r="I179" i="55"/>
  <c r="BA178" i="55"/>
  <c r="AY178" i="55"/>
  <c r="AH178" i="55"/>
  <c r="AD178" i="55"/>
  <c r="V178" i="55"/>
  <c r="R178" i="55"/>
  <c r="I178" i="55"/>
  <c r="BA177" i="55"/>
  <c r="AY177" i="55"/>
  <c r="AH177" i="55"/>
  <c r="AD177" i="55"/>
  <c r="V177" i="55"/>
  <c r="R177" i="55"/>
  <c r="I177" i="55"/>
  <c r="BA176" i="55"/>
  <c r="AY176" i="55"/>
  <c r="AH176" i="55"/>
  <c r="AD176" i="55"/>
  <c r="V176" i="55"/>
  <c r="R176" i="55"/>
  <c r="I176" i="55"/>
  <c r="BA175" i="55"/>
  <c r="AY175" i="55"/>
  <c r="AQ175" i="55"/>
  <c r="AP175" i="55"/>
  <c r="AO175" i="55"/>
  <c r="AJ175" i="55"/>
  <c r="AH175" i="55"/>
  <c r="AC175" i="55"/>
  <c r="Q175" i="55" s="1"/>
  <c r="D175" i="55" s="1"/>
  <c r="X175" i="55"/>
  <c r="V175" i="55"/>
  <c r="K175" i="55"/>
  <c r="I175" i="55"/>
  <c r="BA174" i="55"/>
  <c r="AY174" i="55"/>
  <c r="AQ174" i="55"/>
  <c r="AP174" i="55"/>
  <c r="AO174" i="55"/>
  <c r="AJ174" i="55"/>
  <c r="AH174" i="55"/>
  <c r="AC174" i="55"/>
  <c r="Q174" i="55" s="1"/>
  <c r="D174" i="55" s="1"/>
  <c r="X174" i="55"/>
  <c r="V174" i="55"/>
  <c r="K174" i="55"/>
  <c r="I174" i="55"/>
  <c r="BA173" i="55"/>
  <c r="AY173" i="55"/>
  <c r="AQ173" i="55"/>
  <c r="AP173" i="55"/>
  <c r="AO173" i="55"/>
  <c r="AJ173" i="55"/>
  <c r="AH173" i="55"/>
  <c r="AC173" i="55"/>
  <c r="Q173" i="55" s="1"/>
  <c r="D173" i="55" s="1"/>
  <c r="X173" i="55"/>
  <c r="V173" i="55"/>
  <c r="K173" i="55"/>
  <c r="I173" i="55"/>
  <c r="BA172" i="55"/>
  <c r="AY172" i="55"/>
  <c r="AQ172" i="55"/>
  <c r="AP172" i="55"/>
  <c r="AO172" i="55"/>
  <c r="AJ172" i="55"/>
  <c r="AH172" i="55"/>
  <c r="AC172" i="55"/>
  <c r="Q172" i="55" s="1"/>
  <c r="D172" i="55" s="1"/>
  <c r="X172" i="55"/>
  <c r="V172" i="55"/>
  <c r="K172" i="55"/>
  <c r="I172" i="55"/>
  <c r="BA171" i="55"/>
  <c r="AY171" i="55"/>
  <c r="AQ171" i="55"/>
  <c r="AP171" i="55"/>
  <c r="AO171" i="55"/>
  <c r="AJ171" i="55"/>
  <c r="AH171" i="55"/>
  <c r="AC171" i="55"/>
  <c r="Q171" i="55" s="1"/>
  <c r="D171" i="55" s="1"/>
  <c r="X171" i="55"/>
  <c r="V171" i="55"/>
  <c r="K171" i="55"/>
  <c r="I171" i="55"/>
  <c r="BA170" i="55"/>
  <c r="AY170" i="55"/>
  <c r="AQ170" i="55"/>
  <c r="AP170" i="55"/>
  <c r="AO170" i="55"/>
  <c r="AJ170" i="55"/>
  <c r="AH170" i="55"/>
  <c r="AC170" i="55"/>
  <c r="Q170" i="55" s="1"/>
  <c r="D170" i="55" s="1"/>
  <c r="X170" i="55"/>
  <c r="V170" i="55"/>
  <c r="K170" i="55"/>
  <c r="I170" i="55"/>
  <c r="BA169" i="55"/>
  <c r="AY169" i="55"/>
  <c r="AQ169" i="55"/>
  <c r="AP169" i="55"/>
  <c r="AO169" i="55"/>
  <c r="AJ169" i="55"/>
  <c r="AH169" i="55"/>
  <c r="AC169" i="55"/>
  <c r="Q169" i="55" s="1"/>
  <c r="D169" i="55" s="1"/>
  <c r="X169" i="55"/>
  <c r="V169" i="55"/>
  <c r="K169" i="55"/>
  <c r="I169" i="55"/>
  <c r="BA168" i="55"/>
  <c r="AY168" i="55"/>
  <c r="AQ168" i="55"/>
  <c r="AP168" i="55"/>
  <c r="AO168" i="55"/>
  <c r="AJ168" i="55"/>
  <c r="AH168" i="55"/>
  <c r="AC168" i="55"/>
  <c r="Q168" i="55" s="1"/>
  <c r="D168" i="55" s="1"/>
  <c r="X168" i="55"/>
  <c r="V168" i="55"/>
  <c r="K168" i="55"/>
  <c r="I168" i="55"/>
  <c r="BA167" i="55"/>
  <c r="AY167" i="55"/>
  <c r="AQ167" i="55"/>
  <c r="AP167" i="55"/>
  <c r="AO167" i="55"/>
  <c r="AJ167" i="55"/>
  <c r="AH167" i="55"/>
  <c r="AC167" i="55"/>
  <c r="Q167" i="55" s="1"/>
  <c r="D167" i="55" s="1"/>
  <c r="X167" i="55"/>
  <c r="V167" i="55"/>
  <c r="K167" i="55"/>
  <c r="I167" i="55"/>
  <c r="BA166" i="55"/>
  <c r="AY166" i="55"/>
  <c r="AQ166" i="55"/>
  <c r="AP166" i="55"/>
  <c r="AO166" i="55"/>
  <c r="AJ166" i="55"/>
  <c r="AH166" i="55"/>
  <c r="AC166" i="55"/>
  <c r="Q166" i="55" s="1"/>
  <c r="D166" i="55" s="1"/>
  <c r="X166" i="55"/>
  <c r="V166" i="55"/>
  <c r="K166" i="55"/>
  <c r="I166" i="55"/>
  <c r="BA165" i="55"/>
  <c r="AY165" i="55"/>
  <c r="AQ165" i="55"/>
  <c r="AP165" i="55"/>
  <c r="AO165" i="55"/>
  <c r="AJ165" i="55"/>
  <c r="AH165" i="55"/>
  <c r="AC165" i="55"/>
  <c r="Q165" i="55" s="1"/>
  <c r="D165" i="55" s="1"/>
  <c r="X165" i="55"/>
  <c r="V165" i="55"/>
  <c r="K165" i="55"/>
  <c r="I165" i="55"/>
  <c r="BA164" i="55"/>
  <c r="AY164" i="55"/>
  <c r="AQ164" i="55"/>
  <c r="AP164" i="55"/>
  <c r="AO164" i="55"/>
  <c r="AJ164" i="55"/>
  <c r="AH164" i="55"/>
  <c r="AC164" i="55"/>
  <c r="Q164" i="55" s="1"/>
  <c r="D164" i="55" s="1"/>
  <c r="X164" i="55"/>
  <c r="V164" i="55"/>
  <c r="K164" i="55"/>
  <c r="I164" i="55"/>
  <c r="BA163" i="55"/>
  <c r="AY163" i="55"/>
  <c r="AQ163" i="55"/>
  <c r="AP163" i="55"/>
  <c r="AO163" i="55"/>
  <c r="AJ163" i="55"/>
  <c r="AH163" i="55"/>
  <c r="AC163" i="55"/>
  <c r="Q163" i="55" s="1"/>
  <c r="D163" i="55" s="1"/>
  <c r="X163" i="55"/>
  <c r="V163" i="55"/>
  <c r="K163" i="55"/>
  <c r="I163" i="55"/>
  <c r="BA162" i="55"/>
  <c r="AY162" i="55"/>
  <c r="AQ162" i="55"/>
  <c r="AP162" i="55"/>
  <c r="AO162" i="55"/>
  <c r="AJ162" i="55"/>
  <c r="AH162" i="55"/>
  <c r="AC162" i="55"/>
  <c r="Q162" i="55" s="1"/>
  <c r="D162" i="55" s="1"/>
  <c r="X162" i="55"/>
  <c r="V162" i="55"/>
  <c r="K162" i="55"/>
  <c r="I162" i="55"/>
  <c r="BA161" i="55"/>
  <c r="AY161" i="55"/>
  <c r="AQ161" i="55"/>
  <c r="AP161" i="55"/>
  <c r="AO161" i="55"/>
  <c r="AJ161" i="55"/>
  <c r="AH161" i="55"/>
  <c r="AC161" i="55"/>
  <c r="Q161" i="55" s="1"/>
  <c r="D161" i="55" s="1"/>
  <c r="X161" i="55"/>
  <c r="V161" i="55"/>
  <c r="K161" i="55"/>
  <c r="I161" i="55"/>
  <c r="BA160" i="55"/>
  <c r="AY160" i="55"/>
  <c r="AQ160" i="55"/>
  <c r="AP160" i="55"/>
  <c r="AO160" i="55"/>
  <c r="AJ160" i="55"/>
  <c r="AH160" i="55"/>
  <c r="AC160" i="55"/>
  <c r="Q160" i="55" s="1"/>
  <c r="D160" i="55" s="1"/>
  <c r="X160" i="55"/>
  <c r="V160" i="55"/>
  <c r="K160" i="55"/>
  <c r="I160" i="55"/>
  <c r="BA159" i="55"/>
  <c r="AY159" i="55"/>
  <c r="AQ159" i="55"/>
  <c r="AP159" i="55"/>
  <c r="AO159" i="55"/>
  <c r="AJ159" i="55"/>
  <c r="AH159" i="55"/>
  <c r="AC159" i="55"/>
  <c r="Q159" i="55" s="1"/>
  <c r="D159" i="55" s="1"/>
  <c r="X159" i="55"/>
  <c r="V159" i="55"/>
  <c r="K159" i="55"/>
  <c r="I159" i="55"/>
  <c r="BA158" i="55"/>
  <c r="AY158" i="55"/>
  <c r="AQ158" i="55"/>
  <c r="AP158" i="55"/>
  <c r="AO158" i="55"/>
  <c r="AJ158" i="55"/>
  <c r="AH158" i="55"/>
  <c r="AC158" i="55"/>
  <c r="Q158" i="55" s="1"/>
  <c r="D158" i="55" s="1"/>
  <c r="X158" i="55"/>
  <c r="V158" i="55"/>
  <c r="K158" i="55"/>
  <c r="I158" i="55"/>
  <c r="BA157" i="55"/>
  <c r="AY157" i="55"/>
  <c r="AQ157" i="55"/>
  <c r="AP157" i="55"/>
  <c r="AO157" i="55"/>
  <c r="AJ157" i="55"/>
  <c r="AH157" i="55"/>
  <c r="AC157" i="55"/>
  <c r="Q157" i="55" s="1"/>
  <c r="D157" i="55" s="1"/>
  <c r="X157" i="55"/>
  <c r="V157" i="55"/>
  <c r="K157" i="55"/>
  <c r="I157" i="55"/>
  <c r="BA156" i="55"/>
  <c r="AY156" i="55"/>
  <c r="AQ156" i="55"/>
  <c r="AP156" i="55"/>
  <c r="AO156" i="55"/>
  <c r="AJ156" i="55"/>
  <c r="AH156" i="55"/>
  <c r="AC156" i="55"/>
  <c r="Q156" i="55" s="1"/>
  <c r="D156" i="55" s="1"/>
  <c r="X156" i="55"/>
  <c r="V156" i="55"/>
  <c r="K156" i="55"/>
  <c r="I156" i="55"/>
  <c r="BA155" i="55"/>
  <c r="AY155" i="55"/>
  <c r="AQ155" i="55"/>
  <c r="AP155" i="55"/>
  <c r="AO155" i="55"/>
  <c r="AJ155" i="55"/>
  <c r="AH155" i="55"/>
  <c r="AC155" i="55"/>
  <c r="Q155" i="55" s="1"/>
  <c r="D155" i="55" s="1"/>
  <c r="X155" i="55"/>
  <c r="V155" i="55"/>
  <c r="K155" i="55"/>
  <c r="I155" i="55"/>
  <c r="BA154" i="55"/>
  <c r="AY154" i="55"/>
  <c r="AQ154" i="55"/>
  <c r="AP154" i="55"/>
  <c r="AO154" i="55"/>
  <c r="AJ154" i="55"/>
  <c r="AH154" i="55"/>
  <c r="AC154" i="55"/>
  <c r="Q154" i="55" s="1"/>
  <c r="D154" i="55" s="1"/>
  <c r="X154" i="55"/>
  <c r="V154" i="55"/>
  <c r="K154" i="55"/>
  <c r="I154" i="55"/>
  <c r="BA153" i="55"/>
  <c r="AY153" i="55"/>
  <c r="AQ153" i="55"/>
  <c r="AP153" i="55"/>
  <c r="AO153" i="55"/>
  <c r="AJ153" i="55"/>
  <c r="AH153" i="55"/>
  <c r="AC153" i="55"/>
  <c r="Q153" i="55" s="1"/>
  <c r="D153" i="55" s="1"/>
  <c r="X153" i="55"/>
  <c r="V153" i="55"/>
  <c r="K153" i="55"/>
  <c r="I153" i="55"/>
  <c r="BA152" i="55"/>
  <c r="AY152" i="55"/>
  <c r="AQ152" i="55"/>
  <c r="AP152" i="55"/>
  <c r="AO152" i="55"/>
  <c r="AJ152" i="55"/>
  <c r="AH152" i="55"/>
  <c r="AC152" i="55"/>
  <c r="Q152" i="55" s="1"/>
  <c r="D152" i="55" s="1"/>
  <c r="X152" i="55"/>
  <c r="V152" i="55"/>
  <c r="K152" i="55"/>
  <c r="I152" i="55"/>
  <c r="BA151" i="55"/>
  <c r="AY151" i="55"/>
  <c r="AQ151" i="55"/>
  <c r="AP151" i="55"/>
  <c r="AO151" i="55"/>
  <c r="AJ151" i="55"/>
  <c r="AH151" i="55"/>
  <c r="AC151" i="55"/>
  <c r="Q151" i="55" s="1"/>
  <c r="D151" i="55" s="1"/>
  <c r="X151" i="55"/>
  <c r="V151" i="55"/>
  <c r="K151" i="55"/>
  <c r="I151" i="55"/>
  <c r="BA150" i="55"/>
  <c r="AY150" i="55"/>
  <c r="AQ150" i="55"/>
  <c r="AP150" i="55"/>
  <c r="AO150" i="55"/>
  <c r="AJ150" i="55"/>
  <c r="AH150" i="55"/>
  <c r="AC150" i="55"/>
  <c r="Q150" i="55" s="1"/>
  <c r="D150" i="55" s="1"/>
  <c r="X150" i="55"/>
  <c r="V150" i="55"/>
  <c r="K150" i="55"/>
  <c r="I150" i="55"/>
  <c r="BA149" i="55"/>
  <c r="AY149" i="55"/>
  <c r="AQ149" i="55"/>
  <c r="AP149" i="55"/>
  <c r="AO149" i="55"/>
  <c r="AJ149" i="55"/>
  <c r="AH149" i="55"/>
  <c r="AC149" i="55"/>
  <c r="Q149" i="55" s="1"/>
  <c r="D149" i="55" s="1"/>
  <c r="X149" i="55"/>
  <c r="V149" i="55"/>
  <c r="K149" i="55"/>
  <c r="I149" i="55"/>
  <c r="BA148" i="55"/>
  <c r="AY148" i="55"/>
  <c r="AQ148" i="55"/>
  <c r="AP148" i="55"/>
  <c r="AO148" i="55"/>
  <c r="AJ148" i="55"/>
  <c r="AH148" i="55"/>
  <c r="AC148" i="55"/>
  <c r="Q148" i="55" s="1"/>
  <c r="D148" i="55" s="1"/>
  <c r="X148" i="55"/>
  <c r="V148" i="55"/>
  <c r="K148" i="55"/>
  <c r="I148" i="55"/>
  <c r="BA147" i="55"/>
  <c r="AY147" i="55"/>
  <c r="AQ147" i="55"/>
  <c r="AP147" i="55"/>
  <c r="AO147" i="55"/>
  <c r="AJ147" i="55"/>
  <c r="AH147" i="55"/>
  <c r="AC147" i="55"/>
  <c r="Q147" i="55" s="1"/>
  <c r="D147" i="55" s="1"/>
  <c r="X147" i="55"/>
  <c r="V147" i="55"/>
  <c r="K147" i="55"/>
  <c r="I147" i="55"/>
  <c r="BA146" i="55"/>
  <c r="AY146" i="55"/>
  <c r="AQ146" i="55"/>
  <c r="AP146" i="55"/>
  <c r="AO146" i="55"/>
  <c r="AJ146" i="55"/>
  <c r="AH146" i="55"/>
  <c r="AC146" i="55"/>
  <c r="Q146" i="55" s="1"/>
  <c r="D146" i="55" s="1"/>
  <c r="X146" i="55"/>
  <c r="V146" i="55"/>
  <c r="K146" i="55"/>
  <c r="I146" i="55"/>
  <c r="BA145" i="55"/>
  <c r="AY145" i="55"/>
  <c r="AQ145" i="55"/>
  <c r="AP145" i="55"/>
  <c r="AO145" i="55"/>
  <c r="AJ145" i="55"/>
  <c r="AH145" i="55"/>
  <c r="AC145" i="55"/>
  <c r="Q145" i="55" s="1"/>
  <c r="D145" i="55" s="1"/>
  <c r="X145" i="55"/>
  <c r="V145" i="55"/>
  <c r="K145" i="55"/>
  <c r="I145" i="55"/>
  <c r="BA144" i="55"/>
  <c r="AY144" i="55"/>
  <c r="AQ144" i="55"/>
  <c r="AP144" i="55"/>
  <c r="AO144" i="55"/>
  <c r="AJ144" i="55"/>
  <c r="AH144" i="55"/>
  <c r="AC144" i="55"/>
  <c r="Q144" i="55" s="1"/>
  <c r="D144" i="55" s="1"/>
  <c r="X144" i="55"/>
  <c r="V144" i="55"/>
  <c r="K144" i="55"/>
  <c r="I144" i="55"/>
  <c r="BA143" i="55"/>
  <c r="AY143" i="55"/>
  <c r="AQ143" i="55"/>
  <c r="AP143" i="55"/>
  <c r="AO143" i="55"/>
  <c r="AJ143" i="55"/>
  <c r="AH143" i="55"/>
  <c r="AC143" i="55"/>
  <c r="Q143" i="55" s="1"/>
  <c r="D143" i="55" s="1"/>
  <c r="X143" i="55"/>
  <c r="V143" i="55"/>
  <c r="K143" i="55"/>
  <c r="I143" i="55"/>
  <c r="BA142" i="55"/>
  <c r="AY142" i="55"/>
  <c r="AQ142" i="55"/>
  <c r="AP142" i="55"/>
  <c r="AO142" i="55"/>
  <c r="AJ142" i="55"/>
  <c r="AH142" i="55"/>
  <c r="AC142" i="55"/>
  <c r="Q142" i="55" s="1"/>
  <c r="D142" i="55" s="1"/>
  <c r="X142" i="55"/>
  <c r="V142" i="55"/>
  <c r="K142" i="55"/>
  <c r="I142" i="55"/>
  <c r="BA141" i="55"/>
  <c r="AY141" i="55"/>
  <c r="AQ141" i="55"/>
  <c r="AP141" i="55"/>
  <c r="AO141" i="55"/>
  <c r="AJ141" i="55"/>
  <c r="AH141" i="55"/>
  <c r="AC141" i="55"/>
  <c r="Q141" i="55" s="1"/>
  <c r="D141" i="55" s="1"/>
  <c r="X141" i="55"/>
  <c r="V141" i="55"/>
  <c r="K141" i="55"/>
  <c r="I141" i="55"/>
  <c r="BA140" i="55"/>
  <c r="AY140" i="55"/>
  <c r="AQ140" i="55"/>
  <c r="AP140" i="55"/>
  <c r="AO140" i="55"/>
  <c r="AJ140" i="55"/>
  <c r="AH140" i="55"/>
  <c r="AC140" i="55"/>
  <c r="Q140" i="55" s="1"/>
  <c r="D140" i="55" s="1"/>
  <c r="X140" i="55"/>
  <c r="V140" i="55"/>
  <c r="K140" i="55"/>
  <c r="I140" i="55"/>
  <c r="BA139" i="55"/>
  <c r="AY139" i="55"/>
  <c r="AQ139" i="55"/>
  <c r="AP139" i="55"/>
  <c r="AO139" i="55"/>
  <c r="AJ139" i="55"/>
  <c r="AH139" i="55"/>
  <c r="AC139" i="55"/>
  <c r="Q139" i="55" s="1"/>
  <c r="D139" i="55" s="1"/>
  <c r="X139" i="55"/>
  <c r="V139" i="55"/>
  <c r="K139" i="55"/>
  <c r="I139" i="55"/>
  <c r="BA138" i="55"/>
  <c r="AY138" i="55"/>
  <c r="AQ138" i="55"/>
  <c r="AP138" i="55"/>
  <c r="AO138" i="55"/>
  <c r="AJ138" i="55"/>
  <c r="AH138" i="55"/>
  <c r="AC138" i="55"/>
  <c r="Q138" i="55" s="1"/>
  <c r="D138" i="55" s="1"/>
  <c r="X138" i="55"/>
  <c r="V138" i="55"/>
  <c r="K138" i="55"/>
  <c r="I138" i="55"/>
  <c r="BA137" i="55"/>
  <c r="AY137" i="55"/>
  <c r="AQ137" i="55"/>
  <c r="AP137" i="55"/>
  <c r="AO137" i="55"/>
  <c r="AJ137" i="55"/>
  <c r="AH137" i="55"/>
  <c r="AC137" i="55"/>
  <c r="Q137" i="55" s="1"/>
  <c r="D137" i="55" s="1"/>
  <c r="X137" i="55"/>
  <c r="V137" i="55"/>
  <c r="K137" i="55"/>
  <c r="I137" i="55"/>
  <c r="BA136" i="55"/>
  <c r="AY136" i="55"/>
  <c r="AQ136" i="55"/>
  <c r="AP136" i="55"/>
  <c r="AO136" i="55"/>
  <c r="AJ136" i="55"/>
  <c r="AH136" i="55"/>
  <c r="AC136" i="55"/>
  <c r="Q136" i="55" s="1"/>
  <c r="D136" i="55" s="1"/>
  <c r="X136" i="55"/>
  <c r="V136" i="55"/>
  <c r="K136" i="55"/>
  <c r="I136" i="55"/>
  <c r="BA135" i="55"/>
  <c r="AY135" i="55"/>
  <c r="AQ135" i="55"/>
  <c r="AP135" i="55"/>
  <c r="AO135" i="55"/>
  <c r="AJ135" i="55"/>
  <c r="AH135" i="55"/>
  <c r="AC135" i="55"/>
  <c r="Q135" i="55" s="1"/>
  <c r="D135" i="55" s="1"/>
  <c r="X135" i="55"/>
  <c r="V135" i="55"/>
  <c r="K135" i="55"/>
  <c r="I135" i="55"/>
  <c r="AY134" i="55"/>
  <c r="AQ134" i="55"/>
  <c r="AP134" i="55"/>
  <c r="AO134" i="55"/>
  <c r="AJ134" i="55"/>
  <c r="AH134" i="55"/>
  <c r="AC134" i="55"/>
  <c r="Q134" i="55" s="1"/>
  <c r="D134" i="55" s="1"/>
  <c r="X134" i="55"/>
  <c r="V134" i="55"/>
  <c r="K134" i="55"/>
  <c r="I134" i="55"/>
  <c r="AY133" i="55"/>
  <c r="AQ133" i="55"/>
  <c r="AP133" i="55"/>
  <c r="AO133" i="55"/>
  <c r="AJ133" i="55"/>
  <c r="AH133" i="55"/>
  <c r="AC133" i="55"/>
  <c r="Q133" i="55" s="1"/>
  <c r="D133" i="55" s="1"/>
  <c r="X133" i="55"/>
  <c r="V133" i="55"/>
  <c r="K133" i="55"/>
  <c r="I133" i="55"/>
  <c r="AY132" i="55"/>
  <c r="AQ132" i="55"/>
  <c r="AP132" i="55"/>
  <c r="AO132" i="55"/>
  <c r="AJ132" i="55"/>
  <c r="AH132" i="55"/>
  <c r="AC132" i="55"/>
  <c r="Q132" i="55" s="1"/>
  <c r="D132" i="55" s="1"/>
  <c r="X132" i="55"/>
  <c r="V132" i="55"/>
  <c r="K132" i="55"/>
  <c r="I132" i="55"/>
  <c r="AY131" i="55"/>
  <c r="AQ131" i="55"/>
  <c r="AP131" i="55"/>
  <c r="AO131" i="55"/>
  <c r="AJ131" i="55"/>
  <c r="AH131" i="55"/>
  <c r="AC131" i="55"/>
  <c r="Q131" i="55" s="1"/>
  <c r="D131" i="55" s="1"/>
  <c r="X131" i="55"/>
  <c r="V131" i="55"/>
  <c r="K131" i="55"/>
  <c r="I131" i="55"/>
  <c r="AY130" i="55"/>
  <c r="AQ130" i="55"/>
  <c r="AP130" i="55"/>
  <c r="AO130" i="55"/>
  <c r="AJ130" i="55"/>
  <c r="AH130" i="55"/>
  <c r="AC130" i="55"/>
  <c r="Q130" i="55" s="1"/>
  <c r="D130" i="55" s="1"/>
  <c r="X130" i="55"/>
  <c r="V130" i="55"/>
  <c r="K130" i="55"/>
  <c r="I130" i="55"/>
  <c r="AY129" i="55"/>
  <c r="AQ129" i="55"/>
  <c r="AP129" i="55"/>
  <c r="AO129" i="55"/>
  <c r="AJ129" i="55"/>
  <c r="AH129" i="55"/>
  <c r="AC129" i="55"/>
  <c r="Q129" i="55" s="1"/>
  <c r="D129" i="55" s="1"/>
  <c r="X129" i="55"/>
  <c r="V129" i="55"/>
  <c r="K129" i="55"/>
  <c r="I129" i="55"/>
  <c r="BS128" i="55"/>
  <c r="AQ128" i="55"/>
  <c r="AP128" i="55"/>
  <c r="AO128" i="55"/>
  <c r="AJ128" i="55"/>
  <c r="AH128" i="55"/>
  <c r="AC128" i="55"/>
  <c r="Q128" i="55" s="1"/>
  <c r="D128" i="55" s="1"/>
  <c r="X128" i="55"/>
  <c r="V128" i="55"/>
  <c r="K128" i="55"/>
  <c r="I128" i="55"/>
  <c r="BS127" i="55"/>
  <c r="AQ127" i="55"/>
  <c r="AP127" i="55"/>
  <c r="AO127" i="55"/>
  <c r="AJ127" i="55"/>
  <c r="AH127" i="55"/>
  <c r="AC127" i="55"/>
  <c r="Q127" i="55" s="1"/>
  <c r="D127" i="55" s="1"/>
  <c r="X127" i="55"/>
  <c r="V127" i="55"/>
  <c r="K127" i="55"/>
  <c r="I127" i="55"/>
  <c r="BS126" i="55"/>
  <c r="AQ126" i="55"/>
  <c r="AP126" i="55"/>
  <c r="AO126" i="55"/>
  <c r="AJ126" i="55"/>
  <c r="AH126" i="55"/>
  <c r="AC126" i="55"/>
  <c r="Q126" i="55" s="1"/>
  <c r="D126" i="55" s="1"/>
  <c r="X126" i="55"/>
  <c r="V126" i="55"/>
  <c r="K126" i="55"/>
  <c r="I126" i="55"/>
  <c r="BS125" i="55"/>
  <c r="AQ125" i="55"/>
  <c r="AP125" i="55"/>
  <c r="AO125" i="55"/>
  <c r="AJ125" i="55"/>
  <c r="AH125" i="55"/>
  <c r="AC125" i="55"/>
  <c r="Q125" i="55" s="1"/>
  <c r="D125" i="55" s="1"/>
  <c r="X125" i="55"/>
  <c r="V125" i="55"/>
  <c r="K125" i="55"/>
  <c r="I125" i="55"/>
  <c r="BS124" i="55"/>
  <c r="AQ124" i="55"/>
  <c r="AP124" i="55"/>
  <c r="AO124" i="55"/>
  <c r="AJ124" i="55"/>
  <c r="AH124" i="55"/>
  <c r="AC124" i="55"/>
  <c r="Q124" i="55" s="1"/>
  <c r="D124" i="55" s="1"/>
  <c r="X124" i="55"/>
  <c r="V124" i="55"/>
  <c r="K124" i="55"/>
  <c r="I124" i="55"/>
  <c r="BS123" i="55"/>
  <c r="AQ123" i="55"/>
  <c r="AP123" i="55"/>
  <c r="AO123" i="55"/>
  <c r="AJ123" i="55"/>
  <c r="AH123" i="55"/>
  <c r="AC123" i="55"/>
  <c r="Q123" i="55" s="1"/>
  <c r="D123" i="55" s="1"/>
  <c r="X123" i="55"/>
  <c r="V123" i="55"/>
  <c r="K123" i="55"/>
  <c r="I123" i="55"/>
  <c r="BS122" i="55"/>
  <c r="AQ122" i="55"/>
  <c r="AP122" i="55"/>
  <c r="AO122" i="55"/>
  <c r="AJ122" i="55"/>
  <c r="AH122" i="55"/>
  <c r="AC122" i="55"/>
  <c r="Q122" i="55" s="1"/>
  <c r="D122" i="55" s="1"/>
  <c r="X122" i="55"/>
  <c r="V122" i="55"/>
  <c r="K122" i="55"/>
  <c r="I122" i="55"/>
  <c r="BS121" i="55"/>
  <c r="AQ121" i="55"/>
  <c r="AP121" i="55"/>
  <c r="AO121" i="55"/>
  <c r="AJ121" i="55"/>
  <c r="AH121" i="55"/>
  <c r="AC121" i="55"/>
  <c r="Q121" i="55" s="1"/>
  <c r="D121" i="55" s="1"/>
  <c r="X121" i="55"/>
  <c r="V121" i="55"/>
  <c r="K121" i="55"/>
  <c r="I121" i="55"/>
  <c r="BS120" i="55"/>
  <c r="AQ120" i="55"/>
  <c r="AP120" i="55"/>
  <c r="AO120" i="55"/>
  <c r="AJ120" i="55"/>
  <c r="AH120" i="55"/>
  <c r="AC120" i="55"/>
  <c r="Q120" i="55" s="1"/>
  <c r="D120" i="55" s="1"/>
  <c r="X120" i="55"/>
  <c r="V120" i="55"/>
  <c r="K120" i="55"/>
  <c r="I120" i="55"/>
  <c r="BS119" i="55"/>
  <c r="AQ119" i="55"/>
  <c r="AP119" i="55"/>
  <c r="AO119" i="55"/>
  <c r="AJ119" i="55"/>
  <c r="AH119" i="55"/>
  <c r="AC119" i="55"/>
  <c r="Q119" i="55" s="1"/>
  <c r="D119" i="55" s="1"/>
  <c r="X119" i="55"/>
  <c r="V119" i="55"/>
  <c r="K119" i="55"/>
  <c r="I119" i="55"/>
  <c r="AQ118" i="55"/>
  <c r="AP118" i="55"/>
  <c r="AO118" i="55"/>
  <c r="AJ118" i="55"/>
  <c r="AH118" i="55"/>
  <c r="AC118" i="55"/>
  <c r="Q118" i="55" s="1"/>
  <c r="D118" i="55" s="1"/>
  <c r="X118" i="55"/>
  <c r="V118" i="55"/>
  <c r="K118" i="55"/>
  <c r="I118" i="55"/>
  <c r="BS117" i="55"/>
  <c r="AQ117" i="55"/>
  <c r="AP117" i="55"/>
  <c r="AO117" i="55"/>
  <c r="AJ117" i="55"/>
  <c r="AH117" i="55"/>
  <c r="AC117" i="55"/>
  <c r="Q117" i="55" s="1"/>
  <c r="D117" i="55" s="1"/>
  <c r="X117" i="55"/>
  <c r="V117" i="55"/>
  <c r="K117" i="55"/>
  <c r="I117" i="55"/>
  <c r="BS116" i="55"/>
  <c r="AQ116" i="55"/>
  <c r="AP116" i="55"/>
  <c r="AO116" i="55"/>
  <c r="AJ116" i="55"/>
  <c r="AH116" i="55"/>
  <c r="AC116" i="55"/>
  <c r="Q116" i="55" s="1"/>
  <c r="D116" i="55" s="1"/>
  <c r="X116" i="55"/>
  <c r="V116" i="55"/>
  <c r="K116" i="55"/>
  <c r="I116" i="55"/>
  <c r="BS115" i="55"/>
  <c r="AQ115" i="55"/>
  <c r="AP115" i="55"/>
  <c r="AO115" i="55"/>
  <c r="AJ115" i="55"/>
  <c r="AH115" i="55"/>
  <c r="AC115" i="55"/>
  <c r="Q115" i="55" s="1"/>
  <c r="D115" i="55" s="1"/>
  <c r="X115" i="55"/>
  <c r="V115" i="55"/>
  <c r="K115" i="55"/>
  <c r="I115" i="55"/>
  <c r="BS114" i="55"/>
  <c r="AQ114" i="55"/>
  <c r="AP114" i="55"/>
  <c r="AO114" i="55"/>
  <c r="AJ114" i="55"/>
  <c r="AH114" i="55"/>
  <c r="AC114" i="55"/>
  <c r="Q114" i="55" s="1"/>
  <c r="D114" i="55" s="1"/>
  <c r="X114" i="55"/>
  <c r="V114" i="55"/>
  <c r="K114" i="55"/>
  <c r="I114" i="55"/>
  <c r="BS113" i="55"/>
  <c r="AQ113" i="55"/>
  <c r="AP113" i="55"/>
  <c r="AO113" i="55"/>
  <c r="AJ113" i="55"/>
  <c r="AH113" i="55"/>
  <c r="AC113" i="55"/>
  <c r="Q113" i="55" s="1"/>
  <c r="D113" i="55" s="1"/>
  <c r="X113" i="55"/>
  <c r="V113" i="55"/>
  <c r="K113" i="55"/>
  <c r="I113" i="55"/>
  <c r="BS112" i="55"/>
  <c r="AQ112" i="55"/>
  <c r="AP112" i="55"/>
  <c r="AO112" i="55"/>
  <c r="AJ112" i="55"/>
  <c r="AH112" i="55"/>
  <c r="AC112" i="55"/>
  <c r="Q112" i="55" s="1"/>
  <c r="D112" i="55" s="1"/>
  <c r="X112" i="55"/>
  <c r="V112" i="55"/>
  <c r="K112" i="55"/>
  <c r="I112" i="55"/>
  <c r="BS111" i="55"/>
  <c r="AQ111" i="55"/>
  <c r="AP111" i="55"/>
  <c r="AO111" i="55"/>
  <c r="AJ111" i="55"/>
  <c r="AH111" i="55"/>
  <c r="AC111" i="55"/>
  <c r="Q111" i="55" s="1"/>
  <c r="D111" i="55" s="1"/>
  <c r="X111" i="55"/>
  <c r="V111" i="55"/>
  <c r="K111" i="55"/>
  <c r="I111" i="55"/>
  <c r="BS110" i="55"/>
  <c r="AQ110" i="55"/>
  <c r="AP110" i="55"/>
  <c r="AO110" i="55"/>
  <c r="AJ110" i="55"/>
  <c r="AH110" i="55"/>
  <c r="AC110" i="55"/>
  <c r="Q110" i="55" s="1"/>
  <c r="D110" i="55" s="1"/>
  <c r="X110" i="55"/>
  <c r="V110" i="55"/>
  <c r="K110" i="55"/>
  <c r="I110" i="55"/>
  <c r="BS109" i="55"/>
  <c r="AQ109" i="55"/>
  <c r="AP109" i="55"/>
  <c r="AO109" i="55"/>
  <c r="AJ109" i="55"/>
  <c r="AH109" i="55"/>
  <c r="AC109" i="55"/>
  <c r="Q109" i="55" s="1"/>
  <c r="D109" i="55" s="1"/>
  <c r="X109" i="55"/>
  <c r="V109" i="55"/>
  <c r="K109" i="55"/>
  <c r="I109" i="55"/>
  <c r="BS108" i="55"/>
  <c r="AQ108" i="55"/>
  <c r="AP108" i="55"/>
  <c r="AO108" i="55"/>
  <c r="AJ108" i="55"/>
  <c r="AH108" i="55"/>
  <c r="AC108" i="55"/>
  <c r="Q108" i="55" s="1"/>
  <c r="D108" i="55" s="1"/>
  <c r="X108" i="55"/>
  <c r="V108" i="55"/>
  <c r="K108" i="55"/>
  <c r="I108" i="55"/>
  <c r="BS107" i="55"/>
  <c r="AQ107" i="55"/>
  <c r="AP107" i="55"/>
  <c r="AO107" i="55"/>
  <c r="AJ107" i="55"/>
  <c r="AH107" i="55"/>
  <c r="AC107" i="55"/>
  <c r="Q107" i="55" s="1"/>
  <c r="D107" i="55" s="1"/>
  <c r="X107" i="55"/>
  <c r="V107" i="55"/>
  <c r="K107" i="55"/>
  <c r="I107" i="55"/>
  <c r="BS106" i="55"/>
  <c r="AQ106" i="55"/>
  <c r="AP106" i="55"/>
  <c r="AO106" i="55"/>
  <c r="AJ106" i="55"/>
  <c r="AH106" i="55"/>
  <c r="AC106" i="55"/>
  <c r="Q106" i="55" s="1"/>
  <c r="D106" i="55" s="1"/>
  <c r="X106" i="55"/>
  <c r="V106" i="55"/>
  <c r="K106" i="55"/>
  <c r="I106" i="55"/>
  <c r="BS105" i="55"/>
  <c r="AQ105" i="55"/>
  <c r="AP105" i="55"/>
  <c r="AO105" i="55"/>
  <c r="AJ105" i="55"/>
  <c r="AH105" i="55"/>
  <c r="AC105" i="55"/>
  <c r="Q105" i="55" s="1"/>
  <c r="D105" i="55" s="1"/>
  <c r="X105" i="55"/>
  <c r="V105" i="55"/>
  <c r="K105" i="55"/>
  <c r="I105" i="55"/>
  <c r="BS104" i="55"/>
  <c r="AQ104" i="55"/>
  <c r="AP104" i="55"/>
  <c r="AO104" i="55"/>
  <c r="AJ104" i="55"/>
  <c r="AH104" i="55"/>
  <c r="AC104" i="55"/>
  <c r="Q104" i="55" s="1"/>
  <c r="D104" i="55" s="1"/>
  <c r="X104" i="55"/>
  <c r="V104" i="55"/>
  <c r="K104" i="55"/>
  <c r="I104" i="55"/>
  <c r="BS103" i="55"/>
  <c r="AQ103" i="55"/>
  <c r="AP103" i="55"/>
  <c r="AO103" i="55"/>
  <c r="AJ103" i="55"/>
  <c r="AH103" i="55"/>
  <c r="X103" i="55"/>
  <c r="V103" i="55"/>
  <c r="K103" i="55"/>
  <c r="I103" i="55"/>
  <c r="BS102" i="55"/>
  <c r="AQ102" i="55"/>
  <c r="AP102" i="55"/>
  <c r="AO102" i="55"/>
  <c r="AJ102" i="55"/>
  <c r="AH102" i="55"/>
  <c r="X102" i="55"/>
  <c r="V102" i="55"/>
  <c r="K102" i="55"/>
  <c r="I102" i="55"/>
  <c r="BS101" i="55"/>
  <c r="AQ101" i="55"/>
  <c r="AP101" i="55"/>
  <c r="AO101" i="55"/>
  <c r="AJ101" i="55"/>
  <c r="AH101" i="55"/>
  <c r="X101" i="55"/>
  <c r="V101" i="55"/>
  <c r="K101" i="55"/>
  <c r="I101" i="55"/>
  <c r="BS100" i="55"/>
  <c r="AQ100" i="55"/>
  <c r="AP100" i="55"/>
  <c r="AO100" i="55"/>
  <c r="AJ100" i="55"/>
  <c r="AH100" i="55"/>
  <c r="X100" i="55"/>
  <c r="V100" i="55"/>
  <c r="K100" i="55"/>
  <c r="I100" i="55"/>
  <c r="BS99" i="55"/>
  <c r="AQ99" i="55"/>
  <c r="AP99" i="55"/>
  <c r="AO99" i="55"/>
  <c r="AJ99" i="55"/>
  <c r="AH99" i="55"/>
  <c r="X99" i="55"/>
  <c r="V99" i="55"/>
  <c r="K99" i="55"/>
  <c r="I99" i="55"/>
  <c r="BS98" i="55"/>
  <c r="AQ98" i="55"/>
  <c r="AP98" i="55"/>
  <c r="AO98" i="55"/>
  <c r="AJ98" i="55"/>
  <c r="AH98" i="55"/>
  <c r="X98" i="55"/>
  <c r="V98" i="55"/>
  <c r="K98" i="55"/>
  <c r="I98" i="55"/>
  <c r="BS97" i="55"/>
  <c r="AQ97" i="55"/>
  <c r="AP97" i="55"/>
  <c r="AO97" i="55"/>
  <c r="AJ97" i="55"/>
  <c r="AH97" i="55"/>
  <c r="X97" i="55"/>
  <c r="V97" i="55"/>
  <c r="K97" i="55"/>
  <c r="I97" i="55"/>
  <c r="BS96" i="55"/>
  <c r="AQ96" i="55"/>
  <c r="AP96" i="55"/>
  <c r="AO96" i="55"/>
  <c r="AJ96" i="55"/>
  <c r="AH96" i="55"/>
  <c r="X96" i="55"/>
  <c r="V96" i="55"/>
  <c r="K96" i="55"/>
  <c r="I96" i="55"/>
  <c r="BS95" i="55"/>
  <c r="AQ95" i="55"/>
  <c r="AP95" i="55"/>
  <c r="AO95" i="55"/>
  <c r="AJ95" i="55"/>
  <c r="AH95" i="55"/>
  <c r="X95" i="55"/>
  <c r="V95" i="55"/>
  <c r="K95" i="55"/>
  <c r="I95" i="55"/>
  <c r="BS94" i="55"/>
  <c r="AQ94" i="55"/>
  <c r="AP94" i="55"/>
  <c r="AO94" i="55"/>
  <c r="AJ94" i="55"/>
  <c r="AH94" i="55"/>
  <c r="X94" i="55"/>
  <c r="V94" i="55"/>
  <c r="K94" i="55"/>
  <c r="I94" i="55"/>
  <c r="BS93" i="55"/>
  <c r="AQ93" i="55"/>
  <c r="AP93" i="55"/>
  <c r="AO93" i="55"/>
  <c r="AJ93" i="55"/>
  <c r="AH93" i="55"/>
  <c r="X93" i="55"/>
  <c r="V93" i="55"/>
  <c r="K93" i="55"/>
  <c r="I93" i="55"/>
  <c r="BS92" i="55"/>
  <c r="AQ92" i="55"/>
  <c r="AP92" i="55"/>
  <c r="AO92" i="55"/>
  <c r="AJ92" i="55"/>
  <c r="AH92" i="55"/>
  <c r="X92" i="55"/>
  <c r="V92" i="55"/>
  <c r="K92" i="55"/>
  <c r="I92" i="55"/>
  <c r="BS91" i="55"/>
  <c r="AQ91" i="55"/>
  <c r="AP91" i="55"/>
  <c r="AO91" i="55"/>
  <c r="AJ91" i="55"/>
  <c r="AH91" i="55"/>
  <c r="X91" i="55"/>
  <c r="V91" i="55"/>
  <c r="K91" i="55"/>
  <c r="I91" i="55"/>
  <c r="BS90" i="55"/>
  <c r="AQ90" i="55"/>
  <c r="AP90" i="55"/>
  <c r="AO90" i="55"/>
  <c r="AJ90" i="55"/>
  <c r="AH90" i="55"/>
  <c r="X90" i="55"/>
  <c r="V90" i="55"/>
  <c r="K90" i="55"/>
  <c r="I90" i="55"/>
  <c r="BS89" i="55"/>
  <c r="AQ89" i="55"/>
  <c r="AP89" i="55"/>
  <c r="AO89" i="55"/>
  <c r="AJ89" i="55"/>
  <c r="AH89" i="55"/>
  <c r="X89" i="55"/>
  <c r="V89" i="55"/>
  <c r="K89" i="55"/>
  <c r="I89" i="55"/>
  <c r="BS88" i="55"/>
  <c r="AQ88" i="55"/>
  <c r="AP88" i="55"/>
  <c r="AO88" i="55"/>
  <c r="AJ88" i="55"/>
  <c r="AH88" i="55"/>
  <c r="X88" i="55"/>
  <c r="V88" i="55"/>
  <c r="K88" i="55"/>
  <c r="I88" i="55"/>
  <c r="BS87" i="55"/>
  <c r="AQ87" i="55"/>
  <c r="AP87" i="55"/>
  <c r="AO87" i="55"/>
  <c r="AJ87" i="55"/>
  <c r="AH87" i="55"/>
  <c r="X87" i="55"/>
  <c r="V87" i="55"/>
  <c r="K87" i="55"/>
  <c r="I87" i="55"/>
  <c r="BS86" i="55"/>
  <c r="AQ86" i="55"/>
  <c r="AP86" i="55"/>
  <c r="AO86" i="55"/>
  <c r="AJ86" i="55"/>
  <c r="AH86" i="55"/>
  <c r="X86" i="55"/>
  <c r="V86" i="55"/>
  <c r="K86" i="55"/>
  <c r="I86" i="55"/>
  <c r="BS85" i="55"/>
  <c r="AQ85" i="55"/>
  <c r="AP85" i="55"/>
  <c r="AO85" i="55"/>
  <c r="AJ85" i="55"/>
  <c r="AH85" i="55"/>
  <c r="X85" i="55"/>
  <c r="V85" i="55"/>
  <c r="K85" i="55"/>
  <c r="I85" i="55"/>
  <c r="BS84" i="55"/>
  <c r="AQ84" i="55"/>
  <c r="AP84" i="55"/>
  <c r="AO84" i="55"/>
  <c r="AJ84" i="55"/>
  <c r="AH84" i="55"/>
  <c r="X84" i="55"/>
  <c r="V84" i="55"/>
  <c r="K84" i="55"/>
  <c r="I84" i="55"/>
  <c r="BS83" i="55"/>
  <c r="AQ83" i="55"/>
  <c r="AP83" i="55"/>
  <c r="AO83" i="55"/>
  <c r="AJ83" i="55"/>
  <c r="AH83" i="55"/>
  <c r="X83" i="55"/>
  <c r="V83" i="55"/>
  <c r="K83" i="55"/>
  <c r="I83" i="55"/>
  <c r="BS82" i="55"/>
  <c r="AQ82" i="55"/>
  <c r="AP82" i="55"/>
  <c r="AO82" i="55"/>
  <c r="AJ82" i="55"/>
  <c r="AH82" i="55"/>
  <c r="X82" i="55"/>
  <c r="V82" i="55"/>
  <c r="K82" i="55"/>
  <c r="I82" i="55"/>
  <c r="BS81" i="55"/>
  <c r="AQ81" i="55"/>
  <c r="AP81" i="55"/>
  <c r="AO81" i="55"/>
  <c r="AJ81" i="55"/>
  <c r="AH81" i="55"/>
  <c r="X81" i="55"/>
  <c r="V81" i="55"/>
  <c r="K81" i="55"/>
  <c r="I81" i="55"/>
  <c r="BS80" i="55"/>
  <c r="AQ80" i="55"/>
  <c r="AP80" i="55"/>
  <c r="AO80" i="55"/>
  <c r="AJ80" i="55"/>
  <c r="AH80" i="55"/>
  <c r="X80" i="55"/>
  <c r="V80" i="55"/>
  <c r="K80" i="55"/>
  <c r="I80" i="55"/>
  <c r="BS79" i="55"/>
  <c r="AQ79" i="55"/>
  <c r="AP79" i="55"/>
  <c r="AO79" i="55"/>
  <c r="AJ79" i="55"/>
  <c r="AH79" i="55"/>
  <c r="X79" i="55"/>
  <c r="V79" i="55"/>
  <c r="K79" i="55"/>
  <c r="I79" i="55"/>
  <c r="BS78" i="55"/>
  <c r="AQ78" i="55"/>
  <c r="AP78" i="55"/>
  <c r="AO78" i="55"/>
  <c r="AJ78" i="55"/>
  <c r="AH78" i="55"/>
  <c r="X78" i="55"/>
  <c r="V78" i="55"/>
  <c r="K78" i="55"/>
  <c r="I78" i="55"/>
  <c r="BS77" i="55"/>
  <c r="AQ77" i="55"/>
  <c r="AP77" i="55"/>
  <c r="AO77" i="55"/>
  <c r="AJ77" i="55"/>
  <c r="AH77" i="55"/>
  <c r="X77" i="55"/>
  <c r="V77" i="55"/>
  <c r="K77" i="55"/>
  <c r="I77" i="55"/>
  <c r="BS76" i="55"/>
  <c r="AQ76" i="55"/>
  <c r="AP76" i="55"/>
  <c r="AO76" i="55"/>
  <c r="AJ76" i="55"/>
  <c r="AH76" i="55"/>
  <c r="X76" i="55"/>
  <c r="V76" i="55"/>
  <c r="K76" i="55"/>
  <c r="I76" i="55"/>
  <c r="BS75" i="55"/>
  <c r="AQ75" i="55"/>
  <c r="AP75" i="55"/>
  <c r="AO75" i="55"/>
  <c r="AJ75" i="55"/>
  <c r="AH75" i="55"/>
  <c r="X75" i="55"/>
  <c r="V75" i="55"/>
  <c r="K75" i="55"/>
  <c r="I75" i="55"/>
  <c r="BS74" i="55"/>
  <c r="AQ74" i="55"/>
  <c r="AP74" i="55"/>
  <c r="AO74" i="55"/>
  <c r="AJ74" i="55"/>
  <c r="AH74" i="55"/>
  <c r="X74" i="55"/>
  <c r="V74" i="55"/>
  <c r="K74" i="55"/>
  <c r="I74" i="55"/>
  <c r="BS73" i="55"/>
  <c r="AQ73" i="55"/>
  <c r="AP73" i="55"/>
  <c r="AO73" i="55"/>
  <c r="AJ73" i="55"/>
  <c r="AH73" i="55"/>
  <c r="X73" i="55"/>
  <c r="V73" i="55"/>
  <c r="K73" i="55"/>
  <c r="I73" i="55"/>
  <c r="BS72" i="55"/>
  <c r="AQ72" i="55"/>
  <c r="AP72" i="55"/>
  <c r="AO72" i="55"/>
  <c r="AJ72" i="55"/>
  <c r="AH72" i="55"/>
  <c r="X72" i="55"/>
  <c r="V72" i="55"/>
  <c r="K72" i="55"/>
  <c r="I72" i="55"/>
  <c r="BS71" i="55"/>
  <c r="AQ71" i="55"/>
  <c r="AP71" i="55"/>
  <c r="AO71" i="55"/>
  <c r="AJ71" i="55"/>
  <c r="AH71" i="55"/>
  <c r="X71" i="55"/>
  <c r="V71" i="55"/>
  <c r="K71" i="55"/>
  <c r="I71" i="55"/>
  <c r="BS70" i="55"/>
  <c r="AQ70" i="55"/>
  <c r="AP70" i="55"/>
  <c r="AO70" i="55"/>
  <c r="AJ70" i="55"/>
  <c r="AH70" i="55"/>
  <c r="X70" i="55"/>
  <c r="V70" i="55"/>
  <c r="K70" i="55"/>
  <c r="I70" i="55"/>
  <c r="BS69" i="55"/>
  <c r="AQ69" i="55"/>
  <c r="AP69" i="55"/>
  <c r="AO69" i="55"/>
  <c r="AJ69" i="55"/>
  <c r="AH69" i="55"/>
  <c r="X69" i="55"/>
  <c r="V69" i="55"/>
  <c r="K69" i="55"/>
  <c r="I69" i="55"/>
  <c r="BS68" i="55"/>
  <c r="AQ68" i="55"/>
  <c r="AP68" i="55"/>
  <c r="AO68" i="55"/>
  <c r="AJ68" i="55"/>
  <c r="AH68" i="55"/>
  <c r="X68" i="55"/>
  <c r="V68" i="55"/>
  <c r="K68" i="55"/>
  <c r="I68" i="55"/>
  <c r="BS67" i="55"/>
  <c r="AQ67" i="55"/>
  <c r="AP67" i="55"/>
  <c r="AO67" i="55"/>
  <c r="AJ67" i="55"/>
  <c r="AH67" i="55"/>
  <c r="X67" i="55"/>
  <c r="V67" i="55"/>
  <c r="K67" i="55"/>
  <c r="I67" i="55"/>
  <c r="BS66" i="55"/>
  <c r="AQ66" i="55"/>
  <c r="AP66" i="55"/>
  <c r="AO66" i="55"/>
  <c r="AJ66" i="55"/>
  <c r="AH66" i="55"/>
  <c r="X66" i="55"/>
  <c r="V66" i="55"/>
  <c r="K66" i="55"/>
  <c r="I66" i="55"/>
  <c r="BS65" i="55"/>
  <c r="AQ65" i="55"/>
  <c r="AP65" i="55"/>
  <c r="AO65" i="55"/>
  <c r="AJ65" i="55"/>
  <c r="AH65" i="55"/>
  <c r="X65" i="55"/>
  <c r="V65" i="55"/>
  <c r="K65" i="55"/>
  <c r="I65" i="55"/>
  <c r="BS64" i="55"/>
  <c r="AQ64" i="55"/>
  <c r="AP64" i="55"/>
  <c r="AO64" i="55"/>
  <c r="AJ64" i="55"/>
  <c r="AH64" i="55"/>
  <c r="X64" i="55"/>
  <c r="V64" i="55"/>
  <c r="K64" i="55"/>
  <c r="I64" i="55"/>
  <c r="BS63" i="55"/>
  <c r="AQ63" i="55"/>
  <c r="AP63" i="55"/>
  <c r="AO63" i="55"/>
  <c r="AJ63" i="55"/>
  <c r="AH63" i="55"/>
  <c r="X63" i="55"/>
  <c r="V63" i="55"/>
  <c r="K63" i="55"/>
  <c r="I63" i="55"/>
  <c r="BS62" i="55"/>
  <c r="AQ62" i="55"/>
  <c r="AP62" i="55"/>
  <c r="AO62" i="55"/>
  <c r="AJ62" i="55"/>
  <c r="AH62" i="55"/>
  <c r="X62" i="55"/>
  <c r="V62" i="55"/>
  <c r="K62" i="55"/>
  <c r="I62" i="55"/>
  <c r="BS61" i="55"/>
  <c r="AQ61" i="55"/>
  <c r="AP61" i="55"/>
  <c r="AO61" i="55"/>
  <c r="AJ61" i="55"/>
  <c r="AH61" i="55"/>
  <c r="X61" i="55"/>
  <c r="V61" i="55"/>
  <c r="K61" i="55"/>
  <c r="I61" i="55"/>
  <c r="BS60" i="55"/>
  <c r="AQ60" i="55"/>
  <c r="AP60" i="55"/>
  <c r="AO60" i="55"/>
  <c r="AJ60" i="55"/>
  <c r="AH60" i="55"/>
  <c r="X60" i="55"/>
  <c r="V60" i="55"/>
  <c r="K60" i="55"/>
  <c r="I60" i="55"/>
  <c r="BS59" i="55"/>
  <c r="AQ59" i="55"/>
  <c r="AP59" i="55"/>
  <c r="AO59" i="55"/>
  <c r="AJ59" i="55"/>
  <c r="AH59" i="55"/>
  <c r="X59" i="55"/>
  <c r="V59" i="55"/>
  <c r="K59" i="55"/>
  <c r="I59" i="55"/>
  <c r="BS58" i="55"/>
  <c r="AQ58" i="55"/>
  <c r="AP58" i="55"/>
  <c r="AO58" i="55"/>
  <c r="AJ58" i="55"/>
  <c r="AH58" i="55"/>
  <c r="X58" i="55"/>
  <c r="V58" i="55"/>
  <c r="K58" i="55"/>
  <c r="I58" i="55"/>
  <c r="BS57" i="55"/>
  <c r="AQ57" i="55"/>
  <c r="AP57" i="55"/>
  <c r="AO57" i="55"/>
  <c r="AJ57" i="55"/>
  <c r="AH57" i="55"/>
  <c r="X57" i="55"/>
  <c r="V57" i="55"/>
  <c r="K57" i="55"/>
  <c r="I57" i="55"/>
  <c r="BS56" i="55"/>
  <c r="AQ56" i="55"/>
  <c r="AP56" i="55"/>
  <c r="AO56" i="55"/>
  <c r="AJ56" i="55"/>
  <c r="AH56" i="55"/>
  <c r="X56" i="55"/>
  <c r="V56" i="55"/>
  <c r="K56" i="55"/>
  <c r="I56" i="55"/>
  <c r="BS55" i="55"/>
  <c r="AQ55" i="55"/>
  <c r="AP55" i="55"/>
  <c r="AO55" i="55"/>
  <c r="AJ55" i="55"/>
  <c r="AH55" i="55"/>
  <c r="X55" i="55"/>
  <c r="V55" i="55"/>
  <c r="K55" i="55"/>
  <c r="I55" i="55"/>
  <c r="BS54" i="55"/>
  <c r="AQ54" i="55"/>
  <c r="AP54" i="55"/>
  <c r="AO54" i="55"/>
  <c r="AJ54" i="55"/>
  <c r="AH54" i="55"/>
  <c r="X54" i="55"/>
  <c r="V54" i="55"/>
  <c r="K54" i="55"/>
  <c r="I54" i="55"/>
  <c r="BS53" i="55"/>
  <c r="AQ53" i="55"/>
  <c r="AP53" i="55"/>
  <c r="AO53" i="55"/>
  <c r="AJ53" i="55"/>
  <c r="AH53" i="55"/>
  <c r="X53" i="55"/>
  <c r="V53" i="55"/>
  <c r="K53" i="55"/>
  <c r="I53" i="55"/>
  <c r="BS52" i="55"/>
  <c r="AQ52" i="55"/>
  <c r="AP52" i="55"/>
  <c r="AO52" i="55"/>
  <c r="AJ52" i="55"/>
  <c r="AH52" i="55"/>
  <c r="X52" i="55"/>
  <c r="V52" i="55"/>
  <c r="K52" i="55"/>
  <c r="I52" i="55"/>
  <c r="BS51" i="55"/>
  <c r="AQ51" i="55"/>
  <c r="AP51" i="55"/>
  <c r="AO51" i="55"/>
  <c r="AJ51" i="55"/>
  <c r="AH51" i="55"/>
  <c r="X51" i="55"/>
  <c r="V51" i="55"/>
  <c r="K51" i="55"/>
  <c r="I51" i="55"/>
  <c r="BS50" i="55"/>
  <c r="AQ50" i="55"/>
  <c r="AP50" i="55"/>
  <c r="AO50" i="55"/>
  <c r="AJ50" i="55"/>
  <c r="AH50" i="55"/>
  <c r="X50" i="55"/>
  <c r="V50" i="55"/>
  <c r="K50" i="55"/>
  <c r="I50" i="55"/>
  <c r="BS49" i="55"/>
  <c r="AQ49" i="55"/>
  <c r="AP49" i="55"/>
  <c r="AO49" i="55"/>
  <c r="AJ49" i="55"/>
  <c r="AH49" i="55"/>
  <c r="X49" i="55"/>
  <c r="V49" i="55"/>
  <c r="K49" i="55"/>
  <c r="I49" i="55"/>
  <c r="BS48" i="55"/>
  <c r="AQ48" i="55"/>
  <c r="AP48" i="55"/>
  <c r="AO48" i="55"/>
  <c r="AJ48" i="55"/>
  <c r="AH48" i="55"/>
  <c r="X48" i="55"/>
  <c r="V48" i="55"/>
  <c r="K48" i="55"/>
  <c r="I48" i="55"/>
  <c r="BS47" i="55"/>
  <c r="AQ47" i="55"/>
  <c r="AP47" i="55"/>
  <c r="AO47" i="55"/>
  <c r="AJ47" i="55"/>
  <c r="AH47" i="55"/>
  <c r="X47" i="55"/>
  <c r="V47" i="55"/>
  <c r="K47" i="55"/>
  <c r="I47" i="55"/>
  <c r="BS46" i="55"/>
  <c r="AQ46" i="55"/>
  <c r="AP46" i="55"/>
  <c r="AO46" i="55"/>
  <c r="AJ46" i="55"/>
  <c r="AH46" i="55"/>
  <c r="X46" i="55"/>
  <c r="V46" i="55"/>
  <c r="K46" i="55"/>
  <c r="I46" i="55"/>
  <c r="BS45" i="55"/>
  <c r="AQ45" i="55"/>
  <c r="AP45" i="55"/>
  <c r="AO45" i="55"/>
  <c r="AJ45" i="55"/>
  <c r="AH45" i="55"/>
  <c r="X45" i="55"/>
  <c r="V45" i="55"/>
  <c r="K45" i="55"/>
  <c r="I45" i="55"/>
  <c r="BS44" i="55"/>
  <c r="AQ44" i="55"/>
  <c r="AP44" i="55"/>
  <c r="AO44" i="55"/>
  <c r="AJ44" i="55"/>
  <c r="AH44" i="55"/>
  <c r="X44" i="55"/>
  <c r="V44" i="55"/>
  <c r="K44" i="55"/>
  <c r="I44" i="55"/>
  <c r="BS43" i="55"/>
  <c r="AQ43" i="55"/>
  <c r="AP43" i="55"/>
  <c r="AO43" i="55"/>
  <c r="AJ43" i="55"/>
  <c r="AH43" i="55"/>
  <c r="X43" i="55"/>
  <c r="V43" i="55"/>
  <c r="K43" i="55"/>
  <c r="I43" i="55"/>
  <c r="BS42" i="55"/>
  <c r="AQ42" i="55"/>
  <c r="AP42" i="55"/>
  <c r="AO42" i="55"/>
  <c r="AJ42" i="55"/>
  <c r="AH42" i="55"/>
  <c r="X42" i="55"/>
  <c r="V42" i="55"/>
  <c r="K42" i="55"/>
  <c r="I42" i="55"/>
  <c r="BS41" i="55"/>
  <c r="AQ41" i="55"/>
  <c r="AP41" i="55"/>
  <c r="AO41" i="55"/>
  <c r="AJ41" i="55"/>
  <c r="AH41" i="55"/>
  <c r="X41" i="55"/>
  <c r="V41" i="55"/>
  <c r="K41" i="55"/>
  <c r="I41" i="55"/>
  <c r="BS40" i="55"/>
  <c r="AQ40" i="55"/>
  <c r="AP40" i="55"/>
  <c r="AO40" i="55"/>
  <c r="AJ40" i="55"/>
  <c r="AH40" i="55"/>
  <c r="X40" i="55"/>
  <c r="V40" i="55"/>
  <c r="K40" i="55"/>
  <c r="I40" i="55"/>
  <c r="BS39" i="55"/>
  <c r="AQ39" i="55"/>
  <c r="AO39" i="55"/>
  <c r="AJ39" i="55"/>
  <c r="AH39" i="55"/>
  <c r="X39" i="55"/>
  <c r="V39" i="55"/>
  <c r="K39" i="55"/>
  <c r="I39" i="55"/>
  <c r="BS38" i="55"/>
  <c r="AQ38" i="55"/>
  <c r="AO38" i="55"/>
  <c r="AJ38" i="55"/>
  <c r="AH38" i="55"/>
  <c r="V38" i="55"/>
  <c r="K38" i="55"/>
  <c r="I38" i="55"/>
  <c r="BS37" i="55"/>
  <c r="AQ37" i="55"/>
  <c r="AO37" i="55"/>
  <c r="AJ37" i="55"/>
  <c r="AH37" i="55"/>
  <c r="V37" i="55"/>
  <c r="K37" i="55"/>
  <c r="I37" i="55"/>
  <c r="BS36" i="55"/>
  <c r="AQ36" i="55"/>
  <c r="AO36" i="55"/>
  <c r="AJ36" i="55"/>
  <c r="AH36" i="55"/>
  <c r="V36" i="55"/>
  <c r="K36" i="55"/>
  <c r="I36" i="55"/>
  <c r="BS35" i="55"/>
  <c r="AQ35" i="55"/>
  <c r="AO35" i="55"/>
  <c r="AJ35" i="55"/>
  <c r="AH35" i="55"/>
  <c r="V35" i="55"/>
  <c r="K35" i="55"/>
  <c r="I35" i="55"/>
  <c r="BS34" i="55"/>
  <c r="AQ34" i="55"/>
  <c r="AO34" i="55"/>
  <c r="AJ34" i="55"/>
  <c r="AH34" i="55"/>
  <c r="V34" i="55"/>
  <c r="K34" i="55"/>
  <c r="I34" i="55"/>
  <c r="BS33" i="55"/>
  <c r="AQ33" i="55"/>
  <c r="AO33" i="55"/>
  <c r="AJ33" i="55"/>
  <c r="AH33" i="55"/>
  <c r="V33" i="55"/>
  <c r="R33" i="55"/>
  <c r="K33" i="55"/>
  <c r="I33" i="55"/>
  <c r="BS32" i="55"/>
  <c r="AQ32" i="55"/>
  <c r="AO32" i="55"/>
  <c r="AJ32" i="55"/>
  <c r="AH32" i="55"/>
  <c r="V32" i="55"/>
  <c r="S32" i="55"/>
  <c r="K32" i="55"/>
  <c r="I32" i="55"/>
  <c r="BS31" i="55"/>
  <c r="AQ31" i="55"/>
  <c r="AO31" i="55"/>
  <c r="AJ31" i="55"/>
  <c r="AH31" i="55"/>
  <c r="V31" i="55"/>
  <c r="S31" i="55"/>
  <c r="K31" i="55"/>
  <c r="I31" i="55"/>
  <c r="BS30" i="55"/>
  <c r="AQ30" i="55"/>
  <c r="AO30" i="55"/>
  <c r="AJ30" i="55"/>
  <c r="AH30" i="55"/>
  <c r="V30" i="55"/>
  <c r="S30" i="55"/>
  <c r="K30" i="55"/>
  <c r="I30" i="55"/>
  <c r="BS29" i="55"/>
  <c r="AQ29" i="55"/>
  <c r="AO29" i="55"/>
  <c r="AJ29" i="55"/>
  <c r="AH29" i="55"/>
  <c r="V29" i="55"/>
  <c r="S29" i="55"/>
  <c r="K29" i="55"/>
  <c r="I29" i="55"/>
  <c r="BS28" i="55"/>
  <c r="AQ28" i="55"/>
  <c r="AO28" i="55"/>
  <c r="AJ28" i="55"/>
  <c r="AH28" i="55"/>
  <c r="V28" i="55"/>
  <c r="S28" i="55"/>
  <c r="K28" i="55"/>
  <c r="I28" i="55"/>
  <c r="BS27" i="55"/>
  <c r="AQ27" i="55"/>
  <c r="AJ27" i="55"/>
  <c r="AH27" i="55"/>
  <c r="V27" i="55"/>
  <c r="S27" i="55"/>
  <c r="K27" i="55"/>
  <c r="I27" i="55"/>
  <c r="AQ26" i="55"/>
  <c r="AO26" i="55"/>
  <c r="AJ26" i="55"/>
  <c r="AH26" i="55"/>
  <c r="V26" i="55"/>
  <c r="S26" i="55"/>
  <c r="I26" i="55"/>
  <c r="AQ25" i="55"/>
  <c r="AO25" i="55"/>
  <c r="AJ25" i="55"/>
  <c r="AH25" i="55"/>
  <c r="V25" i="55"/>
  <c r="S25" i="55"/>
  <c r="I25" i="55"/>
  <c r="AQ24" i="55"/>
  <c r="AO24" i="55"/>
  <c r="AJ24" i="55"/>
  <c r="AH24" i="55"/>
  <c r="V24" i="55"/>
  <c r="S24" i="55"/>
  <c r="I24" i="55"/>
  <c r="AQ23" i="55"/>
  <c r="AO23" i="55"/>
  <c r="AJ23" i="55"/>
  <c r="AH23" i="55"/>
  <c r="V23" i="55"/>
  <c r="S23" i="55"/>
  <c r="AP23" i="55" s="1"/>
  <c r="I23" i="55"/>
  <c r="AQ22" i="55"/>
  <c r="AO22" i="55"/>
  <c r="AJ22" i="55"/>
  <c r="AH22" i="55"/>
  <c r="V22" i="55"/>
  <c r="S22" i="55"/>
  <c r="I22" i="55"/>
  <c r="AQ21" i="55"/>
  <c r="AO21" i="55"/>
  <c r="AJ21" i="55"/>
  <c r="AH21" i="55"/>
  <c r="V21" i="55"/>
  <c r="S21" i="55"/>
  <c r="I21" i="55"/>
  <c r="AQ20" i="55"/>
  <c r="AJ20" i="55"/>
  <c r="AH20" i="55"/>
  <c r="V20" i="55"/>
  <c r="S20" i="55"/>
  <c r="I20" i="55"/>
  <c r="BS19" i="55"/>
  <c r="AQ19" i="55"/>
  <c r="AO19" i="55"/>
  <c r="AJ19" i="55"/>
  <c r="AH19" i="55"/>
  <c r="V19" i="55"/>
  <c r="S19" i="55"/>
  <c r="K19" i="55"/>
  <c r="I19" i="55"/>
  <c r="BS18" i="55"/>
  <c r="AQ18" i="55"/>
  <c r="AO18" i="55"/>
  <c r="AJ18" i="55"/>
  <c r="AH18" i="55"/>
  <c r="V18" i="55"/>
  <c r="K18" i="55"/>
  <c r="I18" i="55"/>
  <c r="BS17" i="55"/>
  <c r="AQ17" i="55"/>
  <c r="AP17" i="55"/>
  <c r="AO17" i="55"/>
  <c r="AJ17" i="55"/>
  <c r="AH17" i="55"/>
  <c r="X17" i="55"/>
  <c r="V17" i="55"/>
  <c r="K17" i="55"/>
  <c r="I17" i="55"/>
  <c r="BS16" i="55"/>
  <c r="AQ16" i="55"/>
  <c r="AP16" i="55"/>
  <c r="AO16" i="55"/>
  <c r="AJ16" i="55"/>
  <c r="AH16" i="55"/>
  <c r="X16" i="55"/>
  <c r="V16" i="55"/>
  <c r="K16" i="55"/>
  <c r="I16" i="55"/>
  <c r="BS15" i="55"/>
  <c r="AQ15" i="55"/>
  <c r="AP15" i="55"/>
  <c r="AO15" i="55"/>
  <c r="AJ15" i="55"/>
  <c r="AH15" i="55"/>
  <c r="X15" i="55"/>
  <c r="V15" i="55"/>
  <c r="K15" i="55"/>
  <c r="I15" i="55"/>
  <c r="BS14" i="55"/>
  <c r="AQ14" i="55"/>
  <c r="AP14" i="55"/>
  <c r="AO14" i="55"/>
  <c r="AJ14" i="55"/>
  <c r="AH14" i="55"/>
  <c r="X14" i="55"/>
  <c r="V14" i="55"/>
  <c r="K14" i="55"/>
  <c r="I14" i="55"/>
  <c r="BS13" i="55"/>
  <c r="AQ13" i="55"/>
  <c r="AP13" i="55"/>
  <c r="AO13" i="55"/>
  <c r="AJ13" i="55"/>
  <c r="AH13" i="55"/>
  <c r="AD13" i="55"/>
  <c r="AD14" i="55" s="1"/>
  <c r="AD15" i="55" s="1"/>
  <c r="X13" i="55"/>
  <c r="V13" i="55"/>
  <c r="K13" i="55"/>
  <c r="I13" i="55"/>
  <c r="BS12" i="55"/>
  <c r="AQ12" i="55"/>
  <c r="AP12" i="55"/>
  <c r="AO12" i="55"/>
  <c r="AJ12" i="55"/>
  <c r="AH12" i="55"/>
  <c r="AC12" i="55"/>
  <c r="X12" i="55"/>
  <c r="V12" i="55"/>
  <c r="K12" i="55"/>
  <c r="I12" i="55"/>
  <c r="AQ11" i="55"/>
  <c r="AP11" i="55"/>
  <c r="AO11" i="55"/>
  <c r="AJ11" i="55"/>
  <c r="AH11" i="55"/>
  <c r="AC11" i="55"/>
  <c r="X11" i="55"/>
  <c r="V11" i="55"/>
  <c r="K11" i="55"/>
  <c r="I11" i="55"/>
  <c r="AJ10" i="55"/>
  <c r="AH10" i="55"/>
  <c r="AC10" i="55"/>
  <c r="X10" i="55"/>
  <c r="V10" i="55"/>
  <c r="K10" i="55"/>
  <c r="I10" i="55"/>
  <c r="AJ9" i="55"/>
  <c r="AH9" i="55"/>
  <c r="AC9" i="55"/>
  <c r="X9" i="55"/>
  <c r="V9" i="55"/>
  <c r="K9" i="55"/>
  <c r="I9" i="55"/>
  <c r="AJ8" i="55"/>
  <c r="AH8" i="55"/>
  <c r="AC8" i="55"/>
  <c r="X8" i="55"/>
  <c r="V8" i="55"/>
  <c r="K8" i="55"/>
  <c r="I8" i="55"/>
  <c r="AJ7" i="55"/>
  <c r="AH7" i="55"/>
  <c r="AC7" i="55"/>
  <c r="X7" i="55"/>
  <c r="V7" i="55"/>
  <c r="K7" i="55"/>
  <c r="I7" i="55"/>
  <c r="AH6" i="55"/>
  <c r="AC6" i="55"/>
  <c r="V6" i="55"/>
  <c r="I6" i="55"/>
  <c r="AH5" i="55"/>
  <c r="AC5" i="55"/>
  <c r="V5" i="55"/>
  <c r="W5" i="55" s="1"/>
  <c r="R5" i="55"/>
  <c r="I5" i="55"/>
  <c r="AH4" i="55"/>
  <c r="AC4" i="55"/>
  <c r="Q4" i="55" s="1"/>
  <c r="V4" i="55"/>
  <c r="I4" i="55"/>
  <c r="E4" i="55"/>
  <c r="D5" i="55" s="1"/>
  <c r="GH109" i="17"/>
  <c r="GG109" i="17"/>
  <c r="GF109" i="17"/>
  <c r="GE109" i="17"/>
  <c r="GD109" i="17"/>
  <c r="GC109" i="17"/>
  <c r="GB109" i="17"/>
  <c r="GA109" i="17"/>
  <c r="FZ109" i="17"/>
  <c r="FY109" i="17"/>
  <c r="FX109" i="17"/>
  <c r="FW109" i="17"/>
  <c r="FV109" i="17"/>
  <c r="FU109" i="17"/>
  <c r="FT109" i="17"/>
  <c r="FS109" i="17"/>
  <c r="FR109" i="17"/>
  <c r="FQ109" i="17"/>
  <c r="FP109" i="17"/>
  <c r="FO109" i="17"/>
  <c r="FN109" i="17"/>
  <c r="FM109" i="17"/>
  <c r="FL109" i="17"/>
  <c r="FK109" i="17"/>
  <c r="FJ109" i="17"/>
  <c r="FI109" i="17"/>
  <c r="FH109" i="17"/>
  <c r="FG109" i="17"/>
  <c r="FF109" i="17"/>
  <c r="FE109" i="17"/>
  <c r="FD109" i="17"/>
  <c r="FC109" i="17"/>
  <c r="FB109" i="17"/>
  <c r="FA109" i="17"/>
  <c r="EZ109" i="17"/>
  <c r="EY109" i="17"/>
  <c r="EX109" i="17"/>
  <c r="EW109" i="17"/>
  <c r="EV109" i="17"/>
  <c r="EU109" i="17"/>
  <c r="ET109" i="17"/>
  <c r="ES109" i="17"/>
  <c r="ER109" i="17"/>
  <c r="EQ109" i="17"/>
  <c r="EP109" i="17"/>
  <c r="EO109" i="17"/>
  <c r="EN109" i="17"/>
  <c r="EM109" i="17"/>
  <c r="EL109" i="17"/>
  <c r="EK109" i="17"/>
  <c r="EJ109" i="17"/>
  <c r="EI109" i="17"/>
  <c r="EH109" i="17"/>
  <c r="EG109" i="17"/>
  <c r="EF109" i="17"/>
  <c r="EE109" i="17"/>
  <c r="ED109" i="17"/>
  <c r="EC109" i="17"/>
  <c r="EB109" i="17"/>
  <c r="EA109" i="17"/>
  <c r="DZ109" i="17"/>
  <c r="DY109" i="17"/>
  <c r="DX109" i="17"/>
  <c r="DW109" i="17"/>
  <c r="DV109" i="17"/>
  <c r="DU109" i="17"/>
  <c r="DT109" i="17"/>
  <c r="DS109" i="17"/>
  <c r="DR109" i="17"/>
  <c r="DQ109" i="17"/>
  <c r="DP109" i="17"/>
  <c r="DO109" i="17"/>
  <c r="DN109" i="17"/>
  <c r="DM109" i="17"/>
  <c r="DL109" i="17"/>
  <c r="DK109" i="17"/>
  <c r="DJ109" i="17"/>
  <c r="DI109" i="17"/>
  <c r="DH109" i="17"/>
  <c r="DG109" i="17"/>
  <c r="DF109" i="17"/>
  <c r="DE109" i="17"/>
  <c r="DD109" i="17"/>
  <c r="DC109" i="17"/>
  <c r="DB109" i="17"/>
  <c r="DA109" i="17"/>
  <c r="CZ109" i="17"/>
  <c r="CY109" i="17"/>
  <c r="CX109" i="17"/>
  <c r="CW109" i="17"/>
  <c r="CV109" i="17"/>
  <c r="CU109" i="17"/>
  <c r="CT109" i="17"/>
  <c r="CS109" i="17"/>
  <c r="CR109" i="17"/>
  <c r="CQ109" i="17"/>
  <c r="CP109" i="17"/>
  <c r="CO109" i="17"/>
  <c r="CN109" i="17"/>
  <c r="CM109" i="17"/>
  <c r="CL109" i="17"/>
  <c r="CK109" i="17"/>
  <c r="CJ109" i="17"/>
  <c r="CI109" i="17"/>
  <c r="CH109" i="17"/>
  <c r="CG109" i="17"/>
  <c r="CF109" i="17"/>
  <c r="CE109" i="17"/>
  <c r="CD109" i="17"/>
  <c r="CC109" i="17"/>
  <c r="CB109" i="17"/>
  <c r="CA109" i="17"/>
  <c r="BZ109" i="17"/>
  <c r="BY109" i="17"/>
  <c r="BX109" i="17"/>
  <c r="BW109" i="17"/>
  <c r="BV109" i="17"/>
  <c r="BU109" i="17"/>
  <c r="BT109" i="17"/>
  <c r="BS109" i="17"/>
  <c r="BR109" i="17"/>
  <c r="BQ109" i="17"/>
  <c r="BP109" i="17"/>
  <c r="BO109" i="17"/>
  <c r="BN109" i="17"/>
  <c r="BM109" i="17"/>
  <c r="BL109" i="17"/>
  <c r="BK109" i="17"/>
  <c r="BJ109" i="17"/>
  <c r="BI109" i="17"/>
  <c r="BH109" i="17"/>
  <c r="BG109" i="17"/>
  <c r="BF109" i="17"/>
  <c r="BE109" i="17"/>
  <c r="BD109" i="17"/>
  <c r="BC109" i="17"/>
  <c r="BB109" i="17"/>
  <c r="BA109" i="17"/>
  <c r="AZ109" i="17"/>
  <c r="AY109" i="17"/>
  <c r="AX109" i="17"/>
  <c r="AW109" i="17"/>
  <c r="AV109" i="17"/>
  <c r="AU109" i="17"/>
  <c r="AT109" i="17"/>
  <c r="AS109" i="17"/>
  <c r="AR109" i="17"/>
  <c r="AQ109" i="17"/>
  <c r="AP109" i="17"/>
  <c r="AO109" i="17"/>
  <c r="AN109" i="17"/>
  <c r="AM109" i="17"/>
  <c r="AL109" i="17"/>
  <c r="AK109" i="17"/>
  <c r="AJ109" i="17"/>
  <c r="AI109" i="17"/>
  <c r="AH109" i="17"/>
  <c r="AG109" i="17"/>
  <c r="AF109" i="17"/>
  <c r="AE109" i="17"/>
  <c r="AD109" i="17"/>
  <c r="AC109" i="17"/>
  <c r="AB109" i="17"/>
  <c r="AA109" i="17"/>
  <c r="Z109" i="17"/>
  <c r="Y109" i="17"/>
  <c r="X109" i="17"/>
  <c r="W109" i="17"/>
  <c r="V109" i="17"/>
  <c r="U109" i="17"/>
  <c r="T109" i="17"/>
  <c r="S109" i="17"/>
  <c r="R109" i="17"/>
  <c r="Q109" i="17"/>
  <c r="P109" i="17"/>
  <c r="O109" i="17"/>
  <c r="N109" i="17"/>
  <c r="M109" i="17"/>
  <c r="L109" i="17"/>
  <c r="K109" i="17"/>
  <c r="J109" i="17"/>
  <c r="I109" i="17"/>
  <c r="H109" i="17"/>
  <c r="G109" i="17"/>
  <c r="GH108" i="17"/>
  <c r="GG108" i="17"/>
  <c r="GF108" i="17"/>
  <c r="GE108" i="17"/>
  <c r="GD108" i="17"/>
  <c r="GC108" i="17"/>
  <c r="GB108" i="17"/>
  <c r="GA108" i="17"/>
  <c r="FZ108" i="17"/>
  <c r="FY108" i="17"/>
  <c r="FX108" i="17"/>
  <c r="FW108" i="17"/>
  <c r="FV108" i="17"/>
  <c r="FU108" i="17"/>
  <c r="FT108" i="17"/>
  <c r="FS108" i="17"/>
  <c r="FR108" i="17"/>
  <c r="FQ108" i="17"/>
  <c r="FP108" i="17"/>
  <c r="FO108" i="17"/>
  <c r="FN108" i="17"/>
  <c r="FM108" i="17"/>
  <c r="FL108" i="17"/>
  <c r="FK108" i="17"/>
  <c r="FJ108" i="17"/>
  <c r="FI108" i="17"/>
  <c r="FH108" i="17"/>
  <c r="FG108" i="17"/>
  <c r="FF108" i="17"/>
  <c r="FE108" i="17"/>
  <c r="FD108" i="17"/>
  <c r="FC108" i="17"/>
  <c r="FB108" i="17"/>
  <c r="FA108" i="17"/>
  <c r="EZ108" i="17"/>
  <c r="EY108" i="17"/>
  <c r="EX108" i="17"/>
  <c r="EW108" i="17"/>
  <c r="EV108" i="17"/>
  <c r="EU108" i="17"/>
  <c r="ET108" i="17"/>
  <c r="ES108" i="17"/>
  <c r="ER108" i="17"/>
  <c r="EQ108" i="17"/>
  <c r="EP108" i="17"/>
  <c r="EO108" i="17"/>
  <c r="EN108" i="17"/>
  <c r="EM108" i="17"/>
  <c r="EL108" i="17"/>
  <c r="EK108" i="17"/>
  <c r="EJ108" i="17"/>
  <c r="EI108" i="17"/>
  <c r="EH108" i="17"/>
  <c r="EG108" i="17"/>
  <c r="EF108" i="17"/>
  <c r="EE108" i="17"/>
  <c r="ED108" i="17"/>
  <c r="EC108" i="17"/>
  <c r="EB108" i="17"/>
  <c r="EA108" i="17"/>
  <c r="DZ108" i="17"/>
  <c r="DY108" i="17"/>
  <c r="DX108" i="17"/>
  <c r="DW108" i="17"/>
  <c r="DV108" i="17"/>
  <c r="DU108" i="17"/>
  <c r="DT108" i="17"/>
  <c r="DS108" i="17"/>
  <c r="DR108" i="17"/>
  <c r="DQ108" i="17"/>
  <c r="DP108" i="17"/>
  <c r="DO108" i="17"/>
  <c r="DN108" i="17"/>
  <c r="DM108" i="17"/>
  <c r="DL108" i="17"/>
  <c r="DK108" i="17"/>
  <c r="DJ108" i="17"/>
  <c r="DI108" i="17"/>
  <c r="DH108" i="17"/>
  <c r="DG108" i="17"/>
  <c r="DF108" i="17"/>
  <c r="DE108" i="17"/>
  <c r="DD108" i="17"/>
  <c r="DC108" i="17"/>
  <c r="DB108" i="17"/>
  <c r="DA108" i="17"/>
  <c r="CZ108" i="17"/>
  <c r="CY108" i="17"/>
  <c r="CX108" i="17"/>
  <c r="CW108" i="17"/>
  <c r="CV108" i="17"/>
  <c r="CU108" i="17"/>
  <c r="CT108" i="17"/>
  <c r="CS108" i="17"/>
  <c r="CR108" i="17"/>
  <c r="CQ108" i="17"/>
  <c r="CP108" i="17"/>
  <c r="CO108" i="17"/>
  <c r="CN108" i="17"/>
  <c r="CM108" i="17"/>
  <c r="CL108" i="17"/>
  <c r="CK108" i="17"/>
  <c r="CJ108" i="17"/>
  <c r="CI108" i="17"/>
  <c r="CH108" i="17"/>
  <c r="CG108" i="17"/>
  <c r="CF108" i="17"/>
  <c r="CE108" i="17"/>
  <c r="CD108" i="17"/>
  <c r="CC108" i="17"/>
  <c r="CB108" i="17"/>
  <c r="CA108" i="17"/>
  <c r="BZ108" i="17"/>
  <c r="BY108" i="17"/>
  <c r="BX108" i="17"/>
  <c r="BW108" i="17"/>
  <c r="BV108" i="17"/>
  <c r="BU108" i="17"/>
  <c r="BT108" i="17"/>
  <c r="BS108" i="17"/>
  <c r="BR108" i="17"/>
  <c r="BQ108" i="17"/>
  <c r="BP108" i="17"/>
  <c r="BO108" i="17"/>
  <c r="BN108" i="17"/>
  <c r="BM108" i="17"/>
  <c r="BL108" i="17"/>
  <c r="BK108" i="17"/>
  <c r="BJ108" i="17"/>
  <c r="BI108" i="17"/>
  <c r="BH108" i="17"/>
  <c r="BG108" i="17"/>
  <c r="BF108" i="17"/>
  <c r="BE108" i="17"/>
  <c r="BD108" i="17"/>
  <c r="BC108" i="17"/>
  <c r="BB108" i="17"/>
  <c r="BA108" i="17"/>
  <c r="AZ108" i="17"/>
  <c r="AY108" i="17"/>
  <c r="AX108" i="17"/>
  <c r="AW108" i="17"/>
  <c r="AV108" i="17"/>
  <c r="AU108" i="17"/>
  <c r="AT108" i="17"/>
  <c r="AS108" i="17"/>
  <c r="AR108" i="17"/>
  <c r="AQ108" i="17"/>
  <c r="AP108" i="17"/>
  <c r="AO108" i="17"/>
  <c r="AN108" i="17"/>
  <c r="AM108" i="17"/>
  <c r="AL108" i="17"/>
  <c r="AK108" i="17"/>
  <c r="AJ108" i="17"/>
  <c r="AI108" i="17"/>
  <c r="AH108" i="17"/>
  <c r="AG108" i="17"/>
  <c r="AF108" i="17"/>
  <c r="AE108" i="17"/>
  <c r="AD108" i="17"/>
  <c r="AC108" i="17"/>
  <c r="AB108" i="17"/>
  <c r="AA108" i="17"/>
  <c r="Z108" i="17"/>
  <c r="Y108" i="17"/>
  <c r="X108" i="17"/>
  <c r="W108" i="17"/>
  <c r="V108" i="17"/>
  <c r="U108" i="17"/>
  <c r="T108" i="17"/>
  <c r="S108" i="17"/>
  <c r="R108" i="17"/>
  <c r="Q108" i="17"/>
  <c r="P108" i="17"/>
  <c r="O108" i="17"/>
  <c r="N108" i="17"/>
  <c r="M108" i="17"/>
  <c r="L108" i="17"/>
  <c r="K108" i="17"/>
  <c r="J108" i="17"/>
  <c r="I108" i="17"/>
  <c r="H108" i="17"/>
  <c r="G108" i="17"/>
  <c r="GH107" i="17"/>
  <c r="GG107" i="17"/>
  <c r="GF107" i="17"/>
  <c r="GE107" i="17"/>
  <c r="GD107" i="17"/>
  <c r="GC107" i="17"/>
  <c r="GB107" i="17"/>
  <c r="GA107" i="17"/>
  <c r="FZ107" i="17"/>
  <c r="FY107" i="17"/>
  <c r="FX107" i="17"/>
  <c r="FW107" i="17"/>
  <c r="FV107" i="17"/>
  <c r="FU107" i="17"/>
  <c r="FT107" i="17"/>
  <c r="FS107" i="17"/>
  <c r="FR107" i="17"/>
  <c r="FQ107" i="17"/>
  <c r="FP107" i="17"/>
  <c r="FO107" i="17"/>
  <c r="FN107" i="17"/>
  <c r="FM107" i="17"/>
  <c r="FL107" i="17"/>
  <c r="FK107" i="17"/>
  <c r="FJ107" i="17"/>
  <c r="FI107" i="17"/>
  <c r="FH107" i="17"/>
  <c r="FG107" i="17"/>
  <c r="FF107" i="17"/>
  <c r="FE107" i="17"/>
  <c r="FD107" i="17"/>
  <c r="FC107" i="17"/>
  <c r="FB107" i="17"/>
  <c r="FA107" i="17"/>
  <c r="EZ107" i="17"/>
  <c r="EY107" i="17"/>
  <c r="EX107" i="17"/>
  <c r="EW107" i="17"/>
  <c r="EV107" i="17"/>
  <c r="EU107" i="17"/>
  <c r="ET107" i="17"/>
  <c r="ES107" i="17"/>
  <c r="ER107" i="17"/>
  <c r="EQ107" i="17"/>
  <c r="EP107" i="17"/>
  <c r="EO107" i="17"/>
  <c r="EN107" i="17"/>
  <c r="EM107" i="17"/>
  <c r="EL107" i="17"/>
  <c r="EK107" i="17"/>
  <c r="EJ107" i="17"/>
  <c r="EI107" i="17"/>
  <c r="EH107" i="17"/>
  <c r="EG107" i="17"/>
  <c r="EF107" i="17"/>
  <c r="EE107" i="17"/>
  <c r="ED107" i="17"/>
  <c r="EC107" i="17"/>
  <c r="EB107" i="17"/>
  <c r="EA107" i="17"/>
  <c r="DZ107" i="17"/>
  <c r="DY107" i="17"/>
  <c r="DX107" i="17"/>
  <c r="DW107" i="17"/>
  <c r="DV107" i="17"/>
  <c r="DU107" i="17"/>
  <c r="DT107" i="17"/>
  <c r="DS107" i="17"/>
  <c r="DR107" i="17"/>
  <c r="DQ107" i="17"/>
  <c r="DP107" i="17"/>
  <c r="DO107" i="17"/>
  <c r="DN107" i="17"/>
  <c r="DM107" i="17"/>
  <c r="DL107" i="17"/>
  <c r="DK107" i="17"/>
  <c r="DJ107" i="17"/>
  <c r="DI107" i="17"/>
  <c r="DH107" i="17"/>
  <c r="DG107" i="17"/>
  <c r="DF107" i="17"/>
  <c r="DE107" i="17"/>
  <c r="DD107" i="17"/>
  <c r="DC107" i="17"/>
  <c r="DB107" i="17"/>
  <c r="DA107" i="17"/>
  <c r="CZ107" i="17"/>
  <c r="CY107" i="17"/>
  <c r="CX107" i="17"/>
  <c r="CW107" i="17"/>
  <c r="CV107" i="17"/>
  <c r="CU107" i="17"/>
  <c r="CT107" i="17"/>
  <c r="CS107" i="17"/>
  <c r="CR107" i="17"/>
  <c r="CQ107" i="17"/>
  <c r="CP107" i="17"/>
  <c r="CO107" i="17"/>
  <c r="CN107" i="17"/>
  <c r="CM107" i="17"/>
  <c r="CL107" i="17"/>
  <c r="CK107" i="17"/>
  <c r="CJ107" i="17"/>
  <c r="CI107" i="17"/>
  <c r="CH107" i="17"/>
  <c r="CG107" i="17"/>
  <c r="CF107" i="17"/>
  <c r="CE107" i="17"/>
  <c r="CD107" i="17"/>
  <c r="CC107" i="17"/>
  <c r="CB107" i="17"/>
  <c r="CA107" i="17"/>
  <c r="BZ107" i="17"/>
  <c r="BY107" i="17"/>
  <c r="BX107" i="17"/>
  <c r="BW107" i="17"/>
  <c r="BV107" i="17"/>
  <c r="BU107" i="17"/>
  <c r="BT107" i="17"/>
  <c r="BS107" i="17"/>
  <c r="BR107" i="17"/>
  <c r="BQ107" i="17"/>
  <c r="BP107" i="17"/>
  <c r="BO107" i="17"/>
  <c r="BN107" i="17"/>
  <c r="BM107" i="17"/>
  <c r="BL107" i="17"/>
  <c r="BK107" i="17"/>
  <c r="BJ107" i="17"/>
  <c r="BI107" i="17"/>
  <c r="BH107" i="17"/>
  <c r="BG107" i="17"/>
  <c r="BF107" i="17"/>
  <c r="BE107" i="17"/>
  <c r="BD107" i="17"/>
  <c r="BC107" i="17"/>
  <c r="BB107" i="17"/>
  <c r="BA107" i="17"/>
  <c r="AZ107" i="17"/>
  <c r="AY107" i="17"/>
  <c r="AX107" i="17"/>
  <c r="AW107" i="17"/>
  <c r="AV107" i="17"/>
  <c r="AU107" i="17"/>
  <c r="AT107" i="17"/>
  <c r="AS107" i="17"/>
  <c r="AR107" i="17"/>
  <c r="AQ107" i="17"/>
  <c r="AP107" i="17"/>
  <c r="AO107" i="17"/>
  <c r="AN107" i="17"/>
  <c r="AM107" i="17"/>
  <c r="AL107" i="17"/>
  <c r="AK107" i="17"/>
  <c r="AJ107" i="17"/>
  <c r="AI107" i="17"/>
  <c r="AH107" i="17"/>
  <c r="AG107" i="17"/>
  <c r="AF107" i="17"/>
  <c r="AE107" i="17"/>
  <c r="AD107" i="17"/>
  <c r="AC107" i="17"/>
  <c r="AB107" i="17"/>
  <c r="AA107" i="17"/>
  <c r="Z107" i="17"/>
  <c r="Y107" i="17"/>
  <c r="X107" i="17"/>
  <c r="W107" i="17"/>
  <c r="V107" i="17"/>
  <c r="U107" i="17"/>
  <c r="T107" i="17"/>
  <c r="S107" i="17"/>
  <c r="R107" i="17"/>
  <c r="Q107" i="17"/>
  <c r="P107" i="17"/>
  <c r="O107" i="17"/>
  <c r="N107" i="17"/>
  <c r="M107" i="17"/>
  <c r="L107" i="17"/>
  <c r="K107" i="17"/>
  <c r="J107" i="17"/>
  <c r="I107" i="17"/>
  <c r="H107" i="17"/>
  <c r="G107" i="17"/>
  <c r="GH106" i="17"/>
  <c r="GG106" i="17"/>
  <c r="GF106" i="17"/>
  <c r="GE106" i="17"/>
  <c r="GD106" i="17"/>
  <c r="GC106" i="17"/>
  <c r="GB106" i="17"/>
  <c r="GA106" i="17"/>
  <c r="FZ106" i="17"/>
  <c r="FY106" i="17"/>
  <c r="FX106" i="17"/>
  <c r="FW106" i="17"/>
  <c r="FV106" i="17"/>
  <c r="FU106" i="17"/>
  <c r="FT106" i="17"/>
  <c r="FS106" i="17"/>
  <c r="FR106" i="17"/>
  <c r="FQ106" i="17"/>
  <c r="FP106" i="17"/>
  <c r="FO106" i="17"/>
  <c r="FN106" i="17"/>
  <c r="FM106" i="17"/>
  <c r="FL106" i="17"/>
  <c r="FK106" i="17"/>
  <c r="FJ106" i="17"/>
  <c r="FI106" i="17"/>
  <c r="FH106" i="17"/>
  <c r="FG106" i="17"/>
  <c r="FF106" i="17"/>
  <c r="FE106" i="17"/>
  <c r="FD106" i="17"/>
  <c r="FC106" i="17"/>
  <c r="FB106" i="17"/>
  <c r="FA106" i="17"/>
  <c r="EZ106" i="17"/>
  <c r="EY106" i="17"/>
  <c r="EX106" i="17"/>
  <c r="EW106" i="17"/>
  <c r="EV106" i="17"/>
  <c r="EU106" i="17"/>
  <c r="ET106" i="17"/>
  <c r="ES106" i="17"/>
  <c r="ER106" i="17"/>
  <c r="EQ106" i="17"/>
  <c r="EP106" i="17"/>
  <c r="EO106" i="17"/>
  <c r="EN106" i="17"/>
  <c r="EM106" i="17"/>
  <c r="EL106" i="17"/>
  <c r="EK106" i="17"/>
  <c r="EJ106" i="17"/>
  <c r="EI106" i="17"/>
  <c r="EH106" i="17"/>
  <c r="EG106" i="17"/>
  <c r="EF106" i="17"/>
  <c r="EE106" i="17"/>
  <c r="ED106" i="17"/>
  <c r="EC106" i="17"/>
  <c r="EB106" i="17"/>
  <c r="EA106" i="17"/>
  <c r="DZ106" i="17"/>
  <c r="DY106" i="17"/>
  <c r="DX106" i="17"/>
  <c r="DW106" i="17"/>
  <c r="DV106" i="17"/>
  <c r="DU106" i="17"/>
  <c r="DT106" i="17"/>
  <c r="DS106" i="17"/>
  <c r="DR106" i="17"/>
  <c r="DQ106" i="17"/>
  <c r="DP106" i="17"/>
  <c r="DO106" i="17"/>
  <c r="DN106" i="17"/>
  <c r="DM106" i="17"/>
  <c r="DL106" i="17"/>
  <c r="DK106" i="17"/>
  <c r="DJ106" i="17"/>
  <c r="DI106" i="17"/>
  <c r="DH106" i="17"/>
  <c r="DG106" i="17"/>
  <c r="DF106" i="17"/>
  <c r="DE106" i="17"/>
  <c r="DD106" i="17"/>
  <c r="DC106" i="17"/>
  <c r="DB106" i="17"/>
  <c r="DA106" i="17"/>
  <c r="CZ106" i="17"/>
  <c r="CY106" i="17"/>
  <c r="CX106" i="17"/>
  <c r="CW106" i="17"/>
  <c r="CV106" i="17"/>
  <c r="CU106" i="17"/>
  <c r="CT106" i="17"/>
  <c r="CS106" i="17"/>
  <c r="CR106" i="17"/>
  <c r="CQ106" i="17"/>
  <c r="CP106" i="17"/>
  <c r="CO106" i="17"/>
  <c r="CN106" i="17"/>
  <c r="CM106" i="17"/>
  <c r="CL106" i="17"/>
  <c r="CK106" i="17"/>
  <c r="CJ106" i="17"/>
  <c r="CI106" i="17"/>
  <c r="CH106" i="17"/>
  <c r="CG106" i="17"/>
  <c r="CF106" i="17"/>
  <c r="CE106" i="17"/>
  <c r="CD106" i="17"/>
  <c r="CC106" i="17"/>
  <c r="CB106" i="17"/>
  <c r="CA106" i="17"/>
  <c r="BZ106" i="17"/>
  <c r="BY106" i="17"/>
  <c r="BX106" i="17"/>
  <c r="BW106" i="17"/>
  <c r="BV106" i="17"/>
  <c r="BU106" i="17"/>
  <c r="BT106" i="17"/>
  <c r="BS106" i="17"/>
  <c r="BR106" i="17"/>
  <c r="BQ106" i="17"/>
  <c r="BP106" i="17"/>
  <c r="BO106" i="17"/>
  <c r="BN106" i="17"/>
  <c r="BM106" i="17"/>
  <c r="BL106" i="17"/>
  <c r="BK106" i="17"/>
  <c r="BJ106" i="17"/>
  <c r="BI106" i="17"/>
  <c r="BH106" i="17"/>
  <c r="BG106" i="17"/>
  <c r="BF106" i="17"/>
  <c r="BE106" i="17"/>
  <c r="BD106" i="17"/>
  <c r="BC106" i="17"/>
  <c r="BB106" i="17"/>
  <c r="BA106" i="17"/>
  <c r="AZ106" i="17"/>
  <c r="AY106" i="17"/>
  <c r="AX106" i="17"/>
  <c r="AW106" i="17"/>
  <c r="AV106" i="17"/>
  <c r="AU106" i="17"/>
  <c r="AT106" i="17"/>
  <c r="AS106" i="17"/>
  <c r="AR106" i="17"/>
  <c r="AQ106" i="17"/>
  <c r="AP106" i="17"/>
  <c r="AO106" i="17"/>
  <c r="AN106" i="17"/>
  <c r="AM106" i="17"/>
  <c r="AL106" i="17"/>
  <c r="AK106" i="17"/>
  <c r="AJ106" i="17"/>
  <c r="AI106" i="17"/>
  <c r="AH106" i="17"/>
  <c r="AG106" i="17"/>
  <c r="AF106" i="17"/>
  <c r="AE106" i="17"/>
  <c r="AD106" i="17"/>
  <c r="AC106" i="17"/>
  <c r="AB106" i="17"/>
  <c r="AA106" i="17"/>
  <c r="Z106" i="17"/>
  <c r="Y106" i="17"/>
  <c r="X106" i="17"/>
  <c r="W106" i="17"/>
  <c r="V106" i="17"/>
  <c r="U106" i="17"/>
  <c r="T106" i="17"/>
  <c r="S106" i="17"/>
  <c r="R106" i="17"/>
  <c r="Q106" i="17"/>
  <c r="P106" i="17"/>
  <c r="O106" i="17"/>
  <c r="N106" i="17"/>
  <c r="M106" i="17"/>
  <c r="L106" i="17"/>
  <c r="K106" i="17"/>
  <c r="J106" i="17"/>
  <c r="I106" i="17"/>
  <c r="H106" i="17"/>
  <c r="G106" i="17"/>
  <c r="GH105" i="17"/>
  <c r="GG105" i="17"/>
  <c r="GF105" i="17"/>
  <c r="GE105" i="17"/>
  <c r="GD105" i="17"/>
  <c r="GC105" i="17"/>
  <c r="GB105" i="17"/>
  <c r="GA105" i="17"/>
  <c r="FZ105" i="17"/>
  <c r="FY105" i="17"/>
  <c r="FX105" i="17"/>
  <c r="FW105" i="17"/>
  <c r="FV105" i="17"/>
  <c r="FU105" i="17"/>
  <c r="FT105" i="17"/>
  <c r="FS105" i="17"/>
  <c r="FR105" i="17"/>
  <c r="FQ105" i="17"/>
  <c r="FP105" i="17"/>
  <c r="FO105" i="17"/>
  <c r="FN105" i="17"/>
  <c r="FM105" i="17"/>
  <c r="FL105" i="17"/>
  <c r="FK105" i="17"/>
  <c r="FJ105" i="17"/>
  <c r="FI105" i="17"/>
  <c r="FH105" i="17"/>
  <c r="FG105" i="17"/>
  <c r="FF105" i="17"/>
  <c r="FE105" i="17"/>
  <c r="FD105" i="17"/>
  <c r="FC105" i="17"/>
  <c r="FB105" i="17"/>
  <c r="FA105" i="17"/>
  <c r="EZ105" i="17"/>
  <c r="EY105" i="17"/>
  <c r="EX105" i="17"/>
  <c r="EW105" i="17"/>
  <c r="EV105" i="17"/>
  <c r="EU105" i="17"/>
  <c r="ET105" i="17"/>
  <c r="ES105" i="17"/>
  <c r="ER105" i="17"/>
  <c r="EQ105" i="17"/>
  <c r="EP105" i="17"/>
  <c r="EO105" i="17"/>
  <c r="EN105" i="17"/>
  <c r="EM105" i="17"/>
  <c r="EL105" i="17"/>
  <c r="EK105" i="17"/>
  <c r="EJ105" i="17"/>
  <c r="EI105" i="17"/>
  <c r="EH105" i="17"/>
  <c r="EG105" i="17"/>
  <c r="EF105" i="17"/>
  <c r="EE105" i="17"/>
  <c r="ED105" i="17"/>
  <c r="EC105" i="17"/>
  <c r="EB105" i="17"/>
  <c r="EA105" i="17"/>
  <c r="DZ105" i="17"/>
  <c r="DY105" i="17"/>
  <c r="DX105" i="17"/>
  <c r="DW105" i="17"/>
  <c r="DV105" i="17"/>
  <c r="DU105" i="17"/>
  <c r="DT105" i="17"/>
  <c r="DS105" i="17"/>
  <c r="DR105" i="17"/>
  <c r="DQ105" i="17"/>
  <c r="DP105" i="17"/>
  <c r="DO105" i="17"/>
  <c r="DN105" i="17"/>
  <c r="DM105" i="17"/>
  <c r="DL105" i="17"/>
  <c r="DK105" i="17"/>
  <c r="DJ105" i="17"/>
  <c r="DI105" i="17"/>
  <c r="DH105" i="17"/>
  <c r="DG105" i="17"/>
  <c r="DF105" i="17"/>
  <c r="DE105" i="17"/>
  <c r="DD105" i="17"/>
  <c r="DC105" i="17"/>
  <c r="DB105" i="17"/>
  <c r="DA105" i="17"/>
  <c r="CZ105" i="17"/>
  <c r="CY105" i="17"/>
  <c r="CX105" i="17"/>
  <c r="CW105" i="17"/>
  <c r="CV105" i="17"/>
  <c r="CU105" i="17"/>
  <c r="CT105" i="17"/>
  <c r="CS105" i="17"/>
  <c r="CR105" i="17"/>
  <c r="CQ105" i="17"/>
  <c r="CP105" i="17"/>
  <c r="CO105" i="17"/>
  <c r="CN105" i="17"/>
  <c r="CM105" i="17"/>
  <c r="CL105" i="17"/>
  <c r="CK105" i="17"/>
  <c r="CJ105" i="17"/>
  <c r="CI105" i="17"/>
  <c r="CH105" i="17"/>
  <c r="CG105" i="17"/>
  <c r="CF105" i="17"/>
  <c r="CE105" i="17"/>
  <c r="CD105" i="17"/>
  <c r="CC105" i="17"/>
  <c r="CB105" i="17"/>
  <c r="CA105" i="17"/>
  <c r="BZ105" i="17"/>
  <c r="BY105" i="17"/>
  <c r="BX105" i="17"/>
  <c r="BW105" i="17"/>
  <c r="BV105" i="17"/>
  <c r="BU105" i="17"/>
  <c r="BT105" i="17"/>
  <c r="BS105" i="17"/>
  <c r="BR105" i="17"/>
  <c r="BQ105" i="17"/>
  <c r="BP105" i="17"/>
  <c r="BO105" i="17"/>
  <c r="BN105" i="17"/>
  <c r="BM105" i="17"/>
  <c r="BL105" i="17"/>
  <c r="BK105" i="17"/>
  <c r="BJ105" i="17"/>
  <c r="BI105" i="17"/>
  <c r="BH105" i="17"/>
  <c r="BG105" i="17"/>
  <c r="BF105" i="17"/>
  <c r="BE105" i="17"/>
  <c r="BD105" i="17"/>
  <c r="BC105" i="17"/>
  <c r="BB105" i="17"/>
  <c r="BA105" i="17"/>
  <c r="AZ105" i="17"/>
  <c r="AY105" i="17"/>
  <c r="AX105" i="17"/>
  <c r="AW105" i="17"/>
  <c r="AV105" i="17"/>
  <c r="AU105" i="17"/>
  <c r="AT105" i="17"/>
  <c r="AS105" i="17"/>
  <c r="AR105" i="17"/>
  <c r="AQ105" i="17"/>
  <c r="AP105" i="17"/>
  <c r="AO105" i="17"/>
  <c r="AN105" i="17"/>
  <c r="AM105" i="17"/>
  <c r="AL105" i="17"/>
  <c r="AK105" i="17"/>
  <c r="AJ105" i="17"/>
  <c r="AI105" i="17"/>
  <c r="AH105" i="17"/>
  <c r="AG105" i="17"/>
  <c r="AF105" i="17"/>
  <c r="AE105" i="17"/>
  <c r="AD105" i="17"/>
  <c r="AC105" i="17"/>
  <c r="AB105" i="17"/>
  <c r="AA105" i="17"/>
  <c r="Z105" i="17"/>
  <c r="Y105" i="17"/>
  <c r="X105" i="17"/>
  <c r="W105" i="17"/>
  <c r="V105" i="17"/>
  <c r="U105" i="17"/>
  <c r="T105" i="17"/>
  <c r="S105" i="17"/>
  <c r="R105" i="17"/>
  <c r="Q105" i="17"/>
  <c r="P105" i="17"/>
  <c r="O105" i="17"/>
  <c r="N105" i="17"/>
  <c r="M105" i="17"/>
  <c r="L105" i="17"/>
  <c r="K105" i="17"/>
  <c r="J105" i="17"/>
  <c r="I105" i="17"/>
  <c r="H105" i="17"/>
  <c r="G105" i="17"/>
  <c r="GH104" i="17"/>
  <c r="GG104" i="17"/>
  <c r="GF104" i="17"/>
  <c r="GE104" i="17"/>
  <c r="GD104" i="17"/>
  <c r="GC104" i="17"/>
  <c r="GB104" i="17"/>
  <c r="GA104" i="17"/>
  <c r="FZ104" i="17"/>
  <c r="FY104" i="17"/>
  <c r="FX104" i="17"/>
  <c r="FW104" i="17"/>
  <c r="FV104" i="17"/>
  <c r="FU104" i="17"/>
  <c r="FT104" i="17"/>
  <c r="FS104" i="17"/>
  <c r="FR104" i="17"/>
  <c r="FQ104" i="17"/>
  <c r="FP104" i="17"/>
  <c r="FO104" i="17"/>
  <c r="FN104" i="17"/>
  <c r="FM104" i="17"/>
  <c r="FL104" i="17"/>
  <c r="FK104" i="17"/>
  <c r="FJ104" i="17"/>
  <c r="FI104" i="17"/>
  <c r="FH104" i="17"/>
  <c r="FG104" i="17"/>
  <c r="FF104" i="17"/>
  <c r="FE104" i="17"/>
  <c r="FD104" i="17"/>
  <c r="FC104" i="17"/>
  <c r="FB104" i="17"/>
  <c r="FA104" i="17"/>
  <c r="EZ104" i="17"/>
  <c r="EY104" i="17"/>
  <c r="EX104" i="17"/>
  <c r="EW104" i="17"/>
  <c r="EV104" i="17"/>
  <c r="EU104" i="17"/>
  <c r="ET104" i="17"/>
  <c r="ES104" i="17"/>
  <c r="ER104" i="17"/>
  <c r="EQ104" i="17"/>
  <c r="EP104" i="17"/>
  <c r="EO104" i="17"/>
  <c r="EN104" i="17"/>
  <c r="EM104" i="17"/>
  <c r="EL104" i="17"/>
  <c r="EK104" i="17"/>
  <c r="EJ104" i="17"/>
  <c r="EI104" i="17"/>
  <c r="EH104" i="17"/>
  <c r="EG104" i="17"/>
  <c r="EF104" i="17"/>
  <c r="EE104" i="17"/>
  <c r="ED104" i="17"/>
  <c r="EC104" i="17"/>
  <c r="EB104" i="17"/>
  <c r="EA104" i="17"/>
  <c r="DZ104" i="17"/>
  <c r="DY104" i="17"/>
  <c r="DX104" i="17"/>
  <c r="DW104" i="17"/>
  <c r="DV104" i="17"/>
  <c r="DU104" i="17"/>
  <c r="DT104" i="17"/>
  <c r="DS104" i="17"/>
  <c r="DR104" i="17"/>
  <c r="DQ104" i="17"/>
  <c r="DP104" i="17"/>
  <c r="DO104" i="17"/>
  <c r="DN104" i="17"/>
  <c r="DM104" i="17"/>
  <c r="DL104" i="17"/>
  <c r="DK104" i="17"/>
  <c r="DJ104" i="17"/>
  <c r="DI104" i="17"/>
  <c r="DH104" i="17"/>
  <c r="DG104" i="17"/>
  <c r="DF104" i="17"/>
  <c r="DE104" i="17"/>
  <c r="DD104" i="17"/>
  <c r="DC104" i="17"/>
  <c r="DB104" i="17"/>
  <c r="DA104" i="17"/>
  <c r="CZ104" i="17"/>
  <c r="CY104" i="17"/>
  <c r="CX104" i="17"/>
  <c r="CW104" i="17"/>
  <c r="CV104" i="17"/>
  <c r="CU104" i="17"/>
  <c r="CT104" i="17"/>
  <c r="CS104" i="17"/>
  <c r="CR104" i="17"/>
  <c r="CQ104" i="17"/>
  <c r="CP104" i="17"/>
  <c r="CO104" i="17"/>
  <c r="CN104" i="17"/>
  <c r="CM104" i="17"/>
  <c r="CL104" i="17"/>
  <c r="CK104" i="17"/>
  <c r="CJ104" i="17"/>
  <c r="CI104" i="17"/>
  <c r="CH104" i="17"/>
  <c r="CG104" i="17"/>
  <c r="CF104" i="17"/>
  <c r="CE104" i="17"/>
  <c r="CD104" i="17"/>
  <c r="CC104" i="17"/>
  <c r="CB104" i="17"/>
  <c r="CA104" i="17"/>
  <c r="BZ104" i="17"/>
  <c r="BY104" i="17"/>
  <c r="BX104" i="17"/>
  <c r="BW104" i="17"/>
  <c r="BV104" i="17"/>
  <c r="BU104" i="17"/>
  <c r="BT104" i="17"/>
  <c r="BS104" i="17"/>
  <c r="BR104" i="17"/>
  <c r="BQ104" i="17"/>
  <c r="BP104" i="17"/>
  <c r="BO104" i="17"/>
  <c r="BN104" i="17"/>
  <c r="BM104" i="17"/>
  <c r="BL104" i="17"/>
  <c r="BK104" i="17"/>
  <c r="BJ104" i="17"/>
  <c r="BI104" i="17"/>
  <c r="BH104" i="17"/>
  <c r="BG104" i="17"/>
  <c r="BF104" i="17"/>
  <c r="BE104" i="17"/>
  <c r="BD104" i="17"/>
  <c r="BC104" i="17"/>
  <c r="BB104" i="17"/>
  <c r="BA104" i="17"/>
  <c r="AZ104" i="17"/>
  <c r="AY104" i="17"/>
  <c r="AX104" i="17"/>
  <c r="AW104" i="17"/>
  <c r="AV104" i="17"/>
  <c r="AU104" i="17"/>
  <c r="AT104" i="17"/>
  <c r="AS104" i="17"/>
  <c r="AR104" i="17"/>
  <c r="AQ104" i="17"/>
  <c r="AP104" i="17"/>
  <c r="AO104" i="17"/>
  <c r="AN104" i="17"/>
  <c r="AM104" i="17"/>
  <c r="AL104" i="17"/>
  <c r="AK104" i="17"/>
  <c r="AJ104" i="17"/>
  <c r="AI104" i="17"/>
  <c r="AH104" i="17"/>
  <c r="AG104" i="17"/>
  <c r="AF104" i="17"/>
  <c r="AE104" i="17"/>
  <c r="AD104" i="17"/>
  <c r="AC104" i="17"/>
  <c r="AB104" i="17"/>
  <c r="AA104" i="17"/>
  <c r="Z104" i="17"/>
  <c r="Y104" i="17"/>
  <c r="X104" i="17"/>
  <c r="W104" i="17"/>
  <c r="V104" i="17"/>
  <c r="U104" i="17"/>
  <c r="T104" i="17"/>
  <c r="S104" i="17"/>
  <c r="R104" i="17"/>
  <c r="Q104" i="17"/>
  <c r="P104" i="17"/>
  <c r="O104" i="17"/>
  <c r="N104" i="17"/>
  <c r="M104" i="17"/>
  <c r="L104" i="17"/>
  <c r="K104" i="17"/>
  <c r="J104" i="17"/>
  <c r="I104" i="17"/>
  <c r="H104" i="17"/>
  <c r="G104" i="17"/>
  <c r="GH103" i="17"/>
  <c r="GG103" i="17"/>
  <c r="GF103" i="17"/>
  <c r="GE103" i="17"/>
  <c r="GD103" i="17"/>
  <c r="GC103" i="17"/>
  <c r="GB103" i="17"/>
  <c r="GA103" i="17"/>
  <c r="FZ103" i="17"/>
  <c r="FY103" i="17"/>
  <c r="FX103" i="17"/>
  <c r="FW103" i="17"/>
  <c r="FV103" i="17"/>
  <c r="FU103" i="17"/>
  <c r="FT103" i="17"/>
  <c r="FS103" i="17"/>
  <c r="FR103" i="17"/>
  <c r="FQ103" i="17"/>
  <c r="FP103" i="17"/>
  <c r="FO103" i="17"/>
  <c r="FN103" i="17"/>
  <c r="FM103" i="17"/>
  <c r="FL103" i="17"/>
  <c r="FK103" i="17"/>
  <c r="FJ103" i="17"/>
  <c r="FI103" i="17"/>
  <c r="FH103" i="17"/>
  <c r="FG103" i="17"/>
  <c r="FF103" i="17"/>
  <c r="FE103" i="17"/>
  <c r="FD103" i="17"/>
  <c r="FC103" i="17"/>
  <c r="FB103" i="17"/>
  <c r="FA103" i="17"/>
  <c r="EZ103" i="17"/>
  <c r="EY103" i="17"/>
  <c r="EX103" i="17"/>
  <c r="EW103" i="17"/>
  <c r="EV103" i="17"/>
  <c r="EU103" i="17"/>
  <c r="ET103" i="17"/>
  <c r="ES103" i="17"/>
  <c r="ER103" i="17"/>
  <c r="EQ103" i="17"/>
  <c r="EP103" i="17"/>
  <c r="EO103" i="17"/>
  <c r="EN103" i="17"/>
  <c r="EM103" i="17"/>
  <c r="EL103" i="17"/>
  <c r="EK103" i="17"/>
  <c r="EJ103" i="17"/>
  <c r="EI103" i="17"/>
  <c r="EH103" i="17"/>
  <c r="EG103" i="17"/>
  <c r="EF103" i="17"/>
  <c r="EE103" i="17"/>
  <c r="ED103" i="17"/>
  <c r="EC103" i="17"/>
  <c r="EB103" i="17"/>
  <c r="EA103" i="17"/>
  <c r="DZ103" i="17"/>
  <c r="DY103" i="17"/>
  <c r="DX103" i="17"/>
  <c r="DW103" i="17"/>
  <c r="DV103" i="17"/>
  <c r="DU103" i="17"/>
  <c r="DT103" i="17"/>
  <c r="DS103" i="17"/>
  <c r="DR103" i="17"/>
  <c r="DQ103" i="17"/>
  <c r="DP103" i="17"/>
  <c r="DO103" i="17"/>
  <c r="DN103" i="17"/>
  <c r="DM103" i="17"/>
  <c r="DL103" i="17"/>
  <c r="DK103" i="17"/>
  <c r="DJ103" i="17"/>
  <c r="DI103" i="17"/>
  <c r="DH103" i="17"/>
  <c r="DG103" i="17"/>
  <c r="DF103" i="17"/>
  <c r="DE103" i="17"/>
  <c r="DD103" i="17"/>
  <c r="DC103" i="17"/>
  <c r="DB103" i="17"/>
  <c r="DA103" i="17"/>
  <c r="CZ103" i="17"/>
  <c r="CY103" i="17"/>
  <c r="CX103" i="17"/>
  <c r="CW103" i="17"/>
  <c r="CV103" i="17"/>
  <c r="CU103" i="17"/>
  <c r="CT103" i="17"/>
  <c r="CS103" i="17"/>
  <c r="CR103" i="17"/>
  <c r="CQ103" i="17"/>
  <c r="CP103" i="17"/>
  <c r="CO103" i="17"/>
  <c r="CN103" i="17"/>
  <c r="CM103" i="17"/>
  <c r="CL103" i="17"/>
  <c r="CK103" i="17"/>
  <c r="CJ103" i="17"/>
  <c r="CI103" i="17"/>
  <c r="CH103" i="17"/>
  <c r="CG103" i="17"/>
  <c r="CF103" i="17"/>
  <c r="CE103" i="17"/>
  <c r="CD103" i="17"/>
  <c r="CC103" i="17"/>
  <c r="CB103" i="17"/>
  <c r="CA103" i="17"/>
  <c r="BZ103" i="17"/>
  <c r="BY103" i="17"/>
  <c r="BX103" i="17"/>
  <c r="BW103" i="17"/>
  <c r="BV103" i="17"/>
  <c r="BU103" i="17"/>
  <c r="BT103" i="17"/>
  <c r="BS103" i="17"/>
  <c r="BR103" i="17"/>
  <c r="BQ103" i="17"/>
  <c r="BP103" i="17"/>
  <c r="BO103" i="17"/>
  <c r="BN103" i="17"/>
  <c r="BM103" i="17"/>
  <c r="BL103" i="17"/>
  <c r="BK103" i="17"/>
  <c r="BJ103" i="17"/>
  <c r="BI103" i="17"/>
  <c r="BH103" i="17"/>
  <c r="BG103" i="17"/>
  <c r="BF103" i="17"/>
  <c r="BE103" i="17"/>
  <c r="BD103" i="17"/>
  <c r="BC103" i="17"/>
  <c r="BB103" i="17"/>
  <c r="BA103" i="17"/>
  <c r="AZ103" i="17"/>
  <c r="AY103" i="17"/>
  <c r="AX103" i="17"/>
  <c r="AW103" i="17"/>
  <c r="AV103" i="17"/>
  <c r="AU103" i="17"/>
  <c r="AT103" i="17"/>
  <c r="AS103" i="17"/>
  <c r="AR103" i="17"/>
  <c r="AQ103" i="17"/>
  <c r="AP103" i="17"/>
  <c r="AO103" i="17"/>
  <c r="AN103" i="17"/>
  <c r="AM103" i="17"/>
  <c r="AL103" i="17"/>
  <c r="AK103" i="17"/>
  <c r="AJ103" i="17"/>
  <c r="AI103" i="17"/>
  <c r="AH103" i="17"/>
  <c r="AG103" i="17"/>
  <c r="AF103" i="17"/>
  <c r="AE103" i="17"/>
  <c r="AD103" i="17"/>
  <c r="AC103" i="17"/>
  <c r="AB103" i="17"/>
  <c r="AA103" i="17"/>
  <c r="Z103" i="17"/>
  <c r="Y103" i="17"/>
  <c r="X103" i="17"/>
  <c r="W103" i="17"/>
  <c r="V103" i="17"/>
  <c r="U103" i="17"/>
  <c r="T103" i="17"/>
  <c r="S103" i="17"/>
  <c r="R103" i="17"/>
  <c r="Q103" i="17"/>
  <c r="P103" i="17"/>
  <c r="O103" i="17"/>
  <c r="N103" i="17"/>
  <c r="M103" i="17"/>
  <c r="L103" i="17"/>
  <c r="K103" i="17"/>
  <c r="J103" i="17"/>
  <c r="I103" i="17"/>
  <c r="H103" i="17"/>
  <c r="G103" i="17"/>
  <c r="GH102" i="17"/>
  <c r="GG102" i="17"/>
  <c r="GF102" i="17"/>
  <c r="GE102" i="17"/>
  <c r="GD102" i="17"/>
  <c r="GC102" i="17"/>
  <c r="GB102" i="17"/>
  <c r="GA102" i="17"/>
  <c r="FZ102" i="17"/>
  <c r="FY102" i="17"/>
  <c r="FX102" i="17"/>
  <c r="FW102" i="17"/>
  <c r="FV102" i="17"/>
  <c r="FU102" i="17"/>
  <c r="FT102" i="17"/>
  <c r="FS102" i="17"/>
  <c r="FR102" i="17"/>
  <c r="FQ102" i="17"/>
  <c r="FP102" i="17"/>
  <c r="FO102" i="17"/>
  <c r="FN102" i="17"/>
  <c r="FM102" i="17"/>
  <c r="FL102" i="17"/>
  <c r="FK102" i="17"/>
  <c r="FJ102" i="17"/>
  <c r="FI102" i="17"/>
  <c r="FH102" i="17"/>
  <c r="FG102" i="17"/>
  <c r="FF102" i="17"/>
  <c r="FE102" i="17"/>
  <c r="FD102" i="17"/>
  <c r="FC102" i="17"/>
  <c r="FB102" i="17"/>
  <c r="FA102" i="17"/>
  <c r="EZ102" i="17"/>
  <c r="EY102" i="17"/>
  <c r="EX102" i="17"/>
  <c r="EW102" i="17"/>
  <c r="EV102" i="17"/>
  <c r="EU102" i="17"/>
  <c r="ET102" i="17"/>
  <c r="ES102" i="17"/>
  <c r="ER102" i="17"/>
  <c r="EQ102" i="17"/>
  <c r="EP102" i="17"/>
  <c r="EO102" i="17"/>
  <c r="EN102" i="17"/>
  <c r="EM102" i="17"/>
  <c r="EL102" i="17"/>
  <c r="EK102" i="17"/>
  <c r="EJ102" i="17"/>
  <c r="EI102" i="17"/>
  <c r="EH102" i="17"/>
  <c r="EG102" i="17"/>
  <c r="EF102" i="17"/>
  <c r="EE102" i="17"/>
  <c r="ED102" i="17"/>
  <c r="EC102" i="17"/>
  <c r="EB102" i="17"/>
  <c r="EA102" i="17"/>
  <c r="DZ102" i="17"/>
  <c r="DY102" i="17"/>
  <c r="DX102" i="17"/>
  <c r="DW102" i="17"/>
  <c r="DV102" i="17"/>
  <c r="DU102" i="17"/>
  <c r="DT102" i="17"/>
  <c r="DS102" i="17"/>
  <c r="DR102" i="17"/>
  <c r="DQ102" i="17"/>
  <c r="DP102" i="17"/>
  <c r="DO102" i="17"/>
  <c r="DN102" i="17"/>
  <c r="DM102" i="17"/>
  <c r="DL102" i="17"/>
  <c r="DK102" i="17"/>
  <c r="DJ102" i="17"/>
  <c r="DI102" i="17"/>
  <c r="DH102" i="17"/>
  <c r="DG102" i="17"/>
  <c r="DF102" i="17"/>
  <c r="DE102" i="17"/>
  <c r="DD102" i="17"/>
  <c r="DC102" i="17"/>
  <c r="DB102" i="17"/>
  <c r="DA102" i="17"/>
  <c r="CZ102" i="17"/>
  <c r="CY102" i="17"/>
  <c r="CX102" i="17"/>
  <c r="CW102" i="17"/>
  <c r="CV102" i="17"/>
  <c r="CU102" i="17"/>
  <c r="CT102" i="17"/>
  <c r="CS102" i="17"/>
  <c r="CR102" i="17"/>
  <c r="CQ102" i="17"/>
  <c r="CP102" i="17"/>
  <c r="CO102" i="17"/>
  <c r="CN102" i="17"/>
  <c r="CM102" i="17"/>
  <c r="CL102" i="17"/>
  <c r="CK102" i="17"/>
  <c r="CJ102" i="17"/>
  <c r="CI102" i="17"/>
  <c r="CH102" i="17"/>
  <c r="CG102" i="17"/>
  <c r="CF102" i="17"/>
  <c r="CE102" i="17"/>
  <c r="CD102" i="17"/>
  <c r="CC102" i="17"/>
  <c r="CB102" i="17"/>
  <c r="CA102" i="17"/>
  <c r="BZ102" i="17"/>
  <c r="BY102" i="17"/>
  <c r="BX102" i="17"/>
  <c r="BW102" i="17"/>
  <c r="BV102" i="17"/>
  <c r="BU102" i="17"/>
  <c r="BT102" i="17"/>
  <c r="BS102" i="17"/>
  <c r="BR102" i="17"/>
  <c r="BQ102" i="17"/>
  <c r="BP102" i="17"/>
  <c r="BO102" i="17"/>
  <c r="BN102" i="17"/>
  <c r="BM102" i="17"/>
  <c r="BL102" i="17"/>
  <c r="BK102" i="17"/>
  <c r="BJ102" i="17"/>
  <c r="BI102" i="17"/>
  <c r="BH102" i="17"/>
  <c r="BG102" i="17"/>
  <c r="BF102" i="17"/>
  <c r="BE102" i="17"/>
  <c r="BD102" i="17"/>
  <c r="BC102" i="17"/>
  <c r="BB102" i="17"/>
  <c r="BA102" i="17"/>
  <c r="AZ102" i="17"/>
  <c r="AY102" i="17"/>
  <c r="AX102" i="17"/>
  <c r="AW102" i="17"/>
  <c r="AV102" i="17"/>
  <c r="AU102" i="17"/>
  <c r="AT102" i="17"/>
  <c r="AS102" i="17"/>
  <c r="AR102" i="17"/>
  <c r="AQ102" i="17"/>
  <c r="AP102" i="17"/>
  <c r="AO102" i="17"/>
  <c r="AN102" i="17"/>
  <c r="AM102" i="17"/>
  <c r="AL102" i="17"/>
  <c r="AK102" i="17"/>
  <c r="AJ102" i="17"/>
  <c r="AI102" i="17"/>
  <c r="AH102" i="17"/>
  <c r="AG102" i="17"/>
  <c r="AF102" i="17"/>
  <c r="AE102" i="17"/>
  <c r="AD102" i="17"/>
  <c r="AC102" i="17"/>
  <c r="AB102" i="17"/>
  <c r="AA102" i="17"/>
  <c r="Z102" i="17"/>
  <c r="Y102" i="17"/>
  <c r="X102" i="17"/>
  <c r="W102" i="17"/>
  <c r="V102" i="17"/>
  <c r="U102" i="17"/>
  <c r="T102" i="17"/>
  <c r="S102" i="17"/>
  <c r="R102" i="17"/>
  <c r="Q102" i="17"/>
  <c r="P102" i="17"/>
  <c r="O102" i="17"/>
  <c r="N102" i="17"/>
  <c r="M102" i="17"/>
  <c r="L102" i="17"/>
  <c r="K102" i="17"/>
  <c r="J102" i="17"/>
  <c r="I102" i="17"/>
  <c r="H102" i="17"/>
  <c r="G102" i="17"/>
  <c r="GH101" i="17"/>
  <c r="GG101" i="17"/>
  <c r="GF101" i="17"/>
  <c r="GE101" i="17"/>
  <c r="GD101" i="17"/>
  <c r="GC101" i="17"/>
  <c r="GB101" i="17"/>
  <c r="GA101" i="17"/>
  <c r="FZ101" i="17"/>
  <c r="FY101" i="17"/>
  <c r="FX101" i="17"/>
  <c r="FW101" i="17"/>
  <c r="FV101" i="17"/>
  <c r="FU101" i="17"/>
  <c r="FT101" i="17"/>
  <c r="FS101" i="17"/>
  <c r="FR101" i="17"/>
  <c r="FQ101" i="17"/>
  <c r="FP101" i="17"/>
  <c r="FO101" i="17"/>
  <c r="FN101" i="17"/>
  <c r="FM101" i="17"/>
  <c r="FL101" i="17"/>
  <c r="FK101" i="17"/>
  <c r="FJ101" i="17"/>
  <c r="FI101" i="17"/>
  <c r="FH101" i="17"/>
  <c r="FG101" i="17"/>
  <c r="FF101" i="17"/>
  <c r="FE101" i="17"/>
  <c r="FD101" i="17"/>
  <c r="FC101" i="17"/>
  <c r="FB101" i="17"/>
  <c r="FA101" i="17"/>
  <c r="EZ101" i="17"/>
  <c r="EY101" i="17"/>
  <c r="EX101" i="17"/>
  <c r="EW101" i="17"/>
  <c r="EV101" i="17"/>
  <c r="EU101" i="17"/>
  <c r="ET101" i="17"/>
  <c r="ES101" i="17"/>
  <c r="ER101" i="17"/>
  <c r="EQ101" i="17"/>
  <c r="EP101" i="17"/>
  <c r="EO101" i="17"/>
  <c r="EN101" i="17"/>
  <c r="EM101" i="17"/>
  <c r="EL101" i="17"/>
  <c r="EK101" i="17"/>
  <c r="EJ101" i="17"/>
  <c r="EI101" i="17"/>
  <c r="EH101" i="17"/>
  <c r="EG101" i="17"/>
  <c r="EF101" i="17"/>
  <c r="EE101" i="17"/>
  <c r="ED101" i="17"/>
  <c r="EC101" i="17"/>
  <c r="EB101" i="17"/>
  <c r="EA101" i="17"/>
  <c r="DZ101" i="17"/>
  <c r="DY101" i="17"/>
  <c r="DX101" i="17"/>
  <c r="DW101" i="17"/>
  <c r="DV101" i="17"/>
  <c r="DU101" i="17"/>
  <c r="DT101" i="17"/>
  <c r="DS101" i="17"/>
  <c r="DR101" i="17"/>
  <c r="DQ101" i="17"/>
  <c r="DP101" i="17"/>
  <c r="DO101" i="17"/>
  <c r="DN101" i="17"/>
  <c r="DM101" i="17"/>
  <c r="DL101" i="17"/>
  <c r="DK101" i="17"/>
  <c r="DJ101" i="17"/>
  <c r="DI101" i="17"/>
  <c r="DH101" i="17"/>
  <c r="DG101" i="17"/>
  <c r="DF101" i="17"/>
  <c r="DE101" i="17"/>
  <c r="DD101" i="17"/>
  <c r="DC101" i="17"/>
  <c r="DB101" i="17"/>
  <c r="DA101" i="17"/>
  <c r="CZ101" i="17"/>
  <c r="CY101" i="17"/>
  <c r="CX101" i="17"/>
  <c r="CW101" i="17"/>
  <c r="CV101" i="17"/>
  <c r="CU101" i="17"/>
  <c r="CT101" i="17"/>
  <c r="CS101" i="17"/>
  <c r="CR101" i="17"/>
  <c r="CQ101" i="17"/>
  <c r="CP101" i="17"/>
  <c r="CO101" i="17"/>
  <c r="CN101" i="17"/>
  <c r="CM101" i="17"/>
  <c r="CL101" i="17"/>
  <c r="CK101" i="17"/>
  <c r="CJ101" i="17"/>
  <c r="CI101" i="17"/>
  <c r="CH101" i="17"/>
  <c r="CG101" i="17"/>
  <c r="CF101" i="17"/>
  <c r="CE101" i="17"/>
  <c r="CD101" i="17"/>
  <c r="CC101" i="17"/>
  <c r="CB101" i="17"/>
  <c r="CA101" i="17"/>
  <c r="BZ101" i="17"/>
  <c r="BY101" i="17"/>
  <c r="BX101" i="17"/>
  <c r="BW101" i="17"/>
  <c r="BV101" i="17"/>
  <c r="BU101" i="17"/>
  <c r="BT101" i="17"/>
  <c r="BS101" i="17"/>
  <c r="BR101" i="17"/>
  <c r="BQ101" i="17"/>
  <c r="BP101" i="17"/>
  <c r="BO101" i="17"/>
  <c r="BN101" i="17"/>
  <c r="BM101" i="17"/>
  <c r="BL101" i="17"/>
  <c r="BK101" i="17"/>
  <c r="BJ101" i="17"/>
  <c r="BI101" i="17"/>
  <c r="BH101" i="17"/>
  <c r="BG101" i="17"/>
  <c r="BF101" i="17"/>
  <c r="BE101" i="17"/>
  <c r="BD101" i="17"/>
  <c r="BC101" i="17"/>
  <c r="BB101" i="17"/>
  <c r="BA101" i="17"/>
  <c r="AZ101" i="17"/>
  <c r="AY101" i="17"/>
  <c r="AX101" i="17"/>
  <c r="AW101" i="17"/>
  <c r="AV101" i="17"/>
  <c r="AU101" i="17"/>
  <c r="AT101" i="17"/>
  <c r="AS101" i="17"/>
  <c r="AR101" i="17"/>
  <c r="AQ101" i="17"/>
  <c r="AP101" i="17"/>
  <c r="AO101" i="17"/>
  <c r="AN101" i="17"/>
  <c r="AM101" i="17"/>
  <c r="AL101" i="17"/>
  <c r="AK101" i="17"/>
  <c r="AJ101" i="17"/>
  <c r="AI101" i="17"/>
  <c r="AH101" i="17"/>
  <c r="AG101" i="17"/>
  <c r="AF101" i="17"/>
  <c r="AE101" i="17"/>
  <c r="AD101" i="17"/>
  <c r="AC101" i="17"/>
  <c r="AB101" i="17"/>
  <c r="AA101" i="17"/>
  <c r="Z101" i="17"/>
  <c r="Y101" i="17"/>
  <c r="X101" i="17"/>
  <c r="W101" i="17"/>
  <c r="V101" i="17"/>
  <c r="U101" i="17"/>
  <c r="T101" i="17"/>
  <c r="S101" i="17"/>
  <c r="R101" i="17"/>
  <c r="Q101" i="17"/>
  <c r="P101" i="17"/>
  <c r="O101" i="17"/>
  <c r="N101" i="17"/>
  <c r="M101" i="17"/>
  <c r="L101" i="17"/>
  <c r="K101" i="17"/>
  <c r="J101" i="17"/>
  <c r="I101" i="17"/>
  <c r="H101" i="17"/>
  <c r="G101" i="17"/>
  <c r="GH100" i="17"/>
  <c r="GG100" i="17"/>
  <c r="GF100" i="17"/>
  <c r="GE100" i="17"/>
  <c r="GD100" i="17"/>
  <c r="GC100" i="17"/>
  <c r="GB100" i="17"/>
  <c r="GA100" i="17"/>
  <c r="FZ100" i="17"/>
  <c r="FY100" i="17"/>
  <c r="FX100" i="17"/>
  <c r="FW100" i="17"/>
  <c r="FV100" i="17"/>
  <c r="FU100" i="17"/>
  <c r="FT100" i="17"/>
  <c r="FS100" i="17"/>
  <c r="FR100" i="17"/>
  <c r="FQ100" i="17"/>
  <c r="FP100" i="17"/>
  <c r="FO100" i="17"/>
  <c r="FN100" i="17"/>
  <c r="FM100" i="17"/>
  <c r="FL100" i="17"/>
  <c r="FK100" i="17"/>
  <c r="FJ100" i="17"/>
  <c r="FI100" i="17"/>
  <c r="FH100" i="17"/>
  <c r="FG100" i="17"/>
  <c r="FF100" i="17"/>
  <c r="FE100" i="17"/>
  <c r="FD100" i="17"/>
  <c r="FC100" i="17"/>
  <c r="FB100" i="17"/>
  <c r="FA100" i="17"/>
  <c r="EZ100" i="17"/>
  <c r="EY100" i="17"/>
  <c r="EX100" i="17"/>
  <c r="EW100" i="17"/>
  <c r="EV100" i="17"/>
  <c r="EU100" i="17"/>
  <c r="ET100" i="17"/>
  <c r="ES100" i="17"/>
  <c r="ER100" i="17"/>
  <c r="EQ100" i="17"/>
  <c r="EP100" i="17"/>
  <c r="EO100" i="17"/>
  <c r="EN100" i="17"/>
  <c r="EM100" i="17"/>
  <c r="EL100" i="17"/>
  <c r="EK100" i="17"/>
  <c r="EJ100" i="17"/>
  <c r="EI100" i="17"/>
  <c r="EH100" i="17"/>
  <c r="EG100" i="17"/>
  <c r="EF100" i="17"/>
  <c r="EE100" i="17"/>
  <c r="ED100" i="17"/>
  <c r="EC100" i="17"/>
  <c r="EB100" i="17"/>
  <c r="EA100" i="17"/>
  <c r="DZ100" i="17"/>
  <c r="DY100" i="17"/>
  <c r="DX100" i="17"/>
  <c r="DW100" i="17"/>
  <c r="DV100" i="17"/>
  <c r="DU100" i="17"/>
  <c r="DT100" i="17"/>
  <c r="DS100" i="17"/>
  <c r="DR100" i="17"/>
  <c r="DQ100" i="17"/>
  <c r="DP100" i="17"/>
  <c r="DO100" i="17"/>
  <c r="DN100" i="17"/>
  <c r="DM100" i="17"/>
  <c r="DL100" i="17"/>
  <c r="DK100" i="17"/>
  <c r="DJ100" i="17"/>
  <c r="DI100" i="17"/>
  <c r="DH100" i="17"/>
  <c r="DG100" i="17"/>
  <c r="DF100" i="17"/>
  <c r="DE100" i="17"/>
  <c r="DD100" i="17"/>
  <c r="DC100" i="17"/>
  <c r="DB100" i="17"/>
  <c r="DA100" i="17"/>
  <c r="CZ100" i="17"/>
  <c r="CY100" i="17"/>
  <c r="CX100" i="17"/>
  <c r="CW100" i="17"/>
  <c r="CV100" i="17"/>
  <c r="CU100" i="17"/>
  <c r="CT100" i="17"/>
  <c r="CS100" i="17"/>
  <c r="CR100" i="17"/>
  <c r="CQ100" i="17"/>
  <c r="CP100" i="17"/>
  <c r="CO100" i="17"/>
  <c r="CN100" i="17"/>
  <c r="CM100" i="17"/>
  <c r="CL100" i="17"/>
  <c r="CK100" i="17"/>
  <c r="CJ100" i="17"/>
  <c r="CI100" i="17"/>
  <c r="CH100" i="17"/>
  <c r="CG100" i="17"/>
  <c r="CF100" i="17"/>
  <c r="CE100" i="17"/>
  <c r="CD100" i="17"/>
  <c r="CC100" i="17"/>
  <c r="CB100" i="17"/>
  <c r="CA100" i="17"/>
  <c r="BZ100" i="17"/>
  <c r="BY100" i="17"/>
  <c r="BX100" i="17"/>
  <c r="BW100" i="17"/>
  <c r="BV100" i="17"/>
  <c r="BU100" i="17"/>
  <c r="BT100" i="17"/>
  <c r="BS100" i="17"/>
  <c r="BR100" i="17"/>
  <c r="BQ100" i="17"/>
  <c r="BP100" i="17"/>
  <c r="BO100" i="17"/>
  <c r="BN100" i="17"/>
  <c r="BM100" i="17"/>
  <c r="BL100" i="17"/>
  <c r="BK100" i="17"/>
  <c r="BJ100" i="17"/>
  <c r="BI100" i="17"/>
  <c r="BH100" i="17"/>
  <c r="BG100" i="17"/>
  <c r="BF100" i="17"/>
  <c r="BE100" i="17"/>
  <c r="BD100" i="17"/>
  <c r="BC100" i="17"/>
  <c r="BB100" i="17"/>
  <c r="BA100" i="17"/>
  <c r="AZ100" i="17"/>
  <c r="AY100" i="17"/>
  <c r="AX100" i="17"/>
  <c r="AW100" i="17"/>
  <c r="AV100" i="17"/>
  <c r="AU100" i="17"/>
  <c r="AT100" i="17"/>
  <c r="AS100" i="17"/>
  <c r="AR100" i="17"/>
  <c r="AQ100" i="17"/>
  <c r="AP100" i="17"/>
  <c r="AO100" i="17"/>
  <c r="AN100" i="17"/>
  <c r="AM100" i="17"/>
  <c r="AL100" i="17"/>
  <c r="AK100" i="17"/>
  <c r="AJ100" i="17"/>
  <c r="AI100" i="17"/>
  <c r="AH100" i="17"/>
  <c r="AG100" i="17"/>
  <c r="AF100" i="17"/>
  <c r="AE100" i="17"/>
  <c r="AD100" i="17"/>
  <c r="AC100" i="17"/>
  <c r="AB100" i="17"/>
  <c r="AA100" i="17"/>
  <c r="Z100" i="17"/>
  <c r="Y100" i="17"/>
  <c r="X100" i="17"/>
  <c r="W100" i="17"/>
  <c r="V100" i="17"/>
  <c r="U100" i="17"/>
  <c r="T100" i="17"/>
  <c r="S100" i="17"/>
  <c r="R100" i="17"/>
  <c r="Q100" i="17"/>
  <c r="P100" i="17"/>
  <c r="O100" i="17"/>
  <c r="N100" i="17"/>
  <c r="M100" i="17"/>
  <c r="L100" i="17"/>
  <c r="K100" i="17"/>
  <c r="J100" i="17"/>
  <c r="I100" i="17"/>
  <c r="H100" i="17"/>
  <c r="G100" i="17"/>
  <c r="GH99" i="17"/>
  <c r="GG99" i="17"/>
  <c r="GF99" i="17"/>
  <c r="GE99" i="17"/>
  <c r="GD99" i="17"/>
  <c r="GC99" i="17"/>
  <c r="GB99" i="17"/>
  <c r="GA99" i="17"/>
  <c r="FZ99" i="17"/>
  <c r="FY99" i="17"/>
  <c r="FX99" i="17"/>
  <c r="FW99" i="17"/>
  <c r="FV99" i="17"/>
  <c r="FU99" i="17"/>
  <c r="FT99" i="17"/>
  <c r="FS99" i="17"/>
  <c r="FR99" i="17"/>
  <c r="FQ99" i="17"/>
  <c r="FP99" i="17"/>
  <c r="FO99" i="17"/>
  <c r="FN99" i="17"/>
  <c r="FM99" i="17"/>
  <c r="FL99" i="17"/>
  <c r="FK99" i="17"/>
  <c r="FJ99" i="17"/>
  <c r="FI99" i="17"/>
  <c r="FH99" i="17"/>
  <c r="FG99" i="17"/>
  <c r="FF99" i="17"/>
  <c r="FE99" i="17"/>
  <c r="FD99" i="17"/>
  <c r="FC99" i="17"/>
  <c r="FB99" i="17"/>
  <c r="FA99" i="17"/>
  <c r="EZ99" i="17"/>
  <c r="EY99" i="17"/>
  <c r="EX99" i="17"/>
  <c r="EW99" i="17"/>
  <c r="EV99" i="17"/>
  <c r="EU99" i="17"/>
  <c r="ET99" i="17"/>
  <c r="ES99" i="17"/>
  <c r="ER99" i="17"/>
  <c r="EQ99" i="17"/>
  <c r="EP99" i="17"/>
  <c r="EO99" i="17"/>
  <c r="EN99" i="17"/>
  <c r="EM99" i="17"/>
  <c r="EL99" i="17"/>
  <c r="EK99" i="17"/>
  <c r="EJ99" i="17"/>
  <c r="EI99" i="17"/>
  <c r="EH99" i="17"/>
  <c r="EG99" i="17"/>
  <c r="EF99" i="17"/>
  <c r="EE99" i="17"/>
  <c r="ED99" i="17"/>
  <c r="EC99" i="17"/>
  <c r="EB99" i="17"/>
  <c r="EA99" i="17"/>
  <c r="DZ99" i="17"/>
  <c r="DY99" i="17"/>
  <c r="DX99" i="17"/>
  <c r="DW99" i="17"/>
  <c r="DV99" i="17"/>
  <c r="DU99" i="17"/>
  <c r="DT99" i="17"/>
  <c r="DS99" i="17"/>
  <c r="DR99" i="17"/>
  <c r="DQ99" i="17"/>
  <c r="DP99" i="17"/>
  <c r="DO99" i="17"/>
  <c r="DN99" i="17"/>
  <c r="DM99" i="17"/>
  <c r="DL99" i="17"/>
  <c r="DK99" i="17"/>
  <c r="DJ99" i="17"/>
  <c r="DI99" i="17"/>
  <c r="DH99" i="17"/>
  <c r="DG99" i="17"/>
  <c r="DF99" i="17"/>
  <c r="DE99" i="17"/>
  <c r="DD99" i="17"/>
  <c r="DC99" i="17"/>
  <c r="DB99" i="17"/>
  <c r="DA99" i="17"/>
  <c r="CZ99" i="17"/>
  <c r="CY99" i="17"/>
  <c r="CX99" i="17"/>
  <c r="CW99" i="17"/>
  <c r="CV99" i="17"/>
  <c r="CU99" i="17"/>
  <c r="CT99" i="17"/>
  <c r="CS99" i="17"/>
  <c r="CR99" i="17"/>
  <c r="CQ99" i="17"/>
  <c r="CP99" i="17"/>
  <c r="CO99" i="17"/>
  <c r="CN99" i="17"/>
  <c r="CM99" i="17"/>
  <c r="CL99" i="17"/>
  <c r="CK99" i="17"/>
  <c r="CJ99" i="17"/>
  <c r="CI99" i="17"/>
  <c r="CH99" i="17"/>
  <c r="CG99" i="17"/>
  <c r="CF99" i="17"/>
  <c r="CE99" i="17"/>
  <c r="CD99" i="17"/>
  <c r="CC99" i="17"/>
  <c r="CB99" i="17"/>
  <c r="CA99" i="17"/>
  <c r="BZ99" i="17"/>
  <c r="BY99" i="17"/>
  <c r="BX99" i="17"/>
  <c r="BW99" i="17"/>
  <c r="BV99" i="17"/>
  <c r="BU99" i="17"/>
  <c r="BT99" i="17"/>
  <c r="BS99" i="17"/>
  <c r="BR99" i="17"/>
  <c r="BQ99" i="17"/>
  <c r="BP99" i="17"/>
  <c r="BO99" i="17"/>
  <c r="BN99" i="17"/>
  <c r="BM99" i="17"/>
  <c r="BL99" i="17"/>
  <c r="BK99" i="17"/>
  <c r="BJ99" i="17"/>
  <c r="BI99" i="17"/>
  <c r="BH99" i="17"/>
  <c r="BG99" i="17"/>
  <c r="BF99" i="17"/>
  <c r="BE99" i="17"/>
  <c r="BD99" i="17"/>
  <c r="BC99" i="17"/>
  <c r="BB99" i="17"/>
  <c r="BA99" i="17"/>
  <c r="AZ99" i="17"/>
  <c r="AY99" i="17"/>
  <c r="AX99" i="17"/>
  <c r="AW99" i="17"/>
  <c r="AV99" i="17"/>
  <c r="AU99" i="17"/>
  <c r="AT99" i="17"/>
  <c r="AS99" i="17"/>
  <c r="AR99" i="17"/>
  <c r="AQ99" i="17"/>
  <c r="AP99" i="17"/>
  <c r="AO99" i="17"/>
  <c r="AN99" i="17"/>
  <c r="AM99" i="17"/>
  <c r="AL99" i="17"/>
  <c r="AK99" i="17"/>
  <c r="AJ99" i="17"/>
  <c r="AI99" i="17"/>
  <c r="AH99" i="17"/>
  <c r="AG99" i="17"/>
  <c r="AF99" i="17"/>
  <c r="AE99" i="17"/>
  <c r="AD99" i="17"/>
  <c r="AC99" i="17"/>
  <c r="AB99" i="17"/>
  <c r="AA99" i="17"/>
  <c r="Z99" i="17"/>
  <c r="Y99" i="17"/>
  <c r="X99" i="17"/>
  <c r="W99" i="17"/>
  <c r="V99" i="17"/>
  <c r="U99" i="17"/>
  <c r="T99" i="17"/>
  <c r="S99" i="17"/>
  <c r="R99" i="17"/>
  <c r="Q99" i="17"/>
  <c r="P99" i="17"/>
  <c r="O99" i="17"/>
  <c r="N99" i="17"/>
  <c r="M99" i="17"/>
  <c r="L99" i="17"/>
  <c r="K99" i="17"/>
  <c r="J99" i="17"/>
  <c r="I99" i="17"/>
  <c r="H99" i="17"/>
  <c r="G99" i="17"/>
  <c r="GH98" i="17"/>
  <c r="GG98" i="17"/>
  <c r="GF98" i="17"/>
  <c r="GE98" i="17"/>
  <c r="GD98" i="17"/>
  <c r="GC98" i="17"/>
  <c r="GB98" i="17"/>
  <c r="GA98" i="17"/>
  <c r="FZ98" i="17"/>
  <c r="FY98" i="17"/>
  <c r="FX98" i="17"/>
  <c r="FW98" i="17"/>
  <c r="FV98" i="17"/>
  <c r="FU98" i="17"/>
  <c r="FT98" i="17"/>
  <c r="FS98" i="17"/>
  <c r="FR98" i="17"/>
  <c r="FQ98" i="17"/>
  <c r="FP98" i="17"/>
  <c r="FO98" i="17"/>
  <c r="FN98" i="17"/>
  <c r="FM98" i="17"/>
  <c r="FL98" i="17"/>
  <c r="FK98" i="17"/>
  <c r="FJ98" i="17"/>
  <c r="FI98" i="17"/>
  <c r="FH98" i="17"/>
  <c r="FG98" i="17"/>
  <c r="FF98" i="17"/>
  <c r="FE98" i="17"/>
  <c r="FD98" i="17"/>
  <c r="FC98" i="17"/>
  <c r="FB98" i="17"/>
  <c r="FA98" i="17"/>
  <c r="EZ98" i="17"/>
  <c r="EY98" i="17"/>
  <c r="EX98" i="17"/>
  <c r="EW98" i="17"/>
  <c r="EV98" i="17"/>
  <c r="EU98" i="17"/>
  <c r="ET98" i="17"/>
  <c r="ES98" i="17"/>
  <c r="ER98" i="17"/>
  <c r="EQ98" i="17"/>
  <c r="EP98" i="17"/>
  <c r="EO98" i="17"/>
  <c r="EN98" i="17"/>
  <c r="EM98" i="17"/>
  <c r="EL98" i="17"/>
  <c r="EK98" i="17"/>
  <c r="EJ98" i="17"/>
  <c r="EI98" i="17"/>
  <c r="EH98" i="17"/>
  <c r="EG98" i="17"/>
  <c r="EF98" i="17"/>
  <c r="EE98" i="17"/>
  <c r="ED98" i="17"/>
  <c r="EC98" i="17"/>
  <c r="EB98" i="17"/>
  <c r="EA98" i="17"/>
  <c r="DZ98" i="17"/>
  <c r="DY98" i="17"/>
  <c r="DX98" i="17"/>
  <c r="DW98" i="17"/>
  <c r="DV98" i="17"/>
  <c r="DU98" i="17"/>
  <c r="DT98" i="17"/>
  <c r="DS98" i="17"/>
  <c r="DR98" i="17"/>
  <c r="DQ98" i="17"/>
  <c r="DP98" i="17"/>
  <c r="DO98" i="17"/>
  <c r="DN98" i="17"/>
  <c r="DM98" i="17"/>
  <c r="DL98" i="17"/>
  <c r="DK98" i="17"/>
  <c r="DJ98" i="17"/>
  <c r="DI98" i="17"/>
  <c r="DH98" i="17"/>
  <c r="DG98" i="17"/>
  <c r="DF98" i="17"/>
  <c r="DE98" i="17"/>
  <c r="DD98" i="17"/>
  <c r="DC98" i="17"/>
  <c r="DB98" i="17"/>
  <c r="DA98" i="17"/>
  <c r="CZ98" i="17"/>
  <c r="CY98" i="17"/>
  <c r="CX98" i="17"/>
  <c r="CW98" i="17"/>
  <c r="CV98" i="17"/>
  <c r="CU98" i="17"/>
  <c r="CT98" i="17"/>
  <c r="CS98" i="17"/>
  <c r="CR98" i="17"/>
  <c r="CQ98" i="17"/>
  <c r="CP98" i="17"/>
  <c r="CO98" i="17"/>
  <c r="CN98" i="17"/>
  <c r="CM98" i="17"/>
  <c r="CL98" i="17"/>
  <c r="CK98" i="17"/>
  <c r="CJ98" i="17"/>
  <c r="CI98" i="17"/>
  <c r="CH98" i="17"/>
  <c r="CG98" i="17"/>
  <c r="CF98" i="17"/>
  <c r="CE98" i="17"/>
  <c r="CD98" i="17"/>
  <c r="CC98" i="17"/>
  <c r="CB98" i="17"/>
  <c r="CA98" i="17"/>
  <c r="BZ98" i="17"/>
  <c r="BY98" i="17"/>
  <c r="BX98" i="17"/>
  <c r="BW98" i="17"/>
  <c r="BV98" i="17"/>
  <c r="BU98" i="17"/>
  <c r="BT98" i="17"/>
  <c r="BS98" i="17"/>
  <c r="BR98" i="17"/>
  <c r="BQ98" i="17"/>
  <c r="BP98" i="17"/>
  <c r="BO98" i="17"/>
  <c r="BN98" i="17"/>
  <c r="BM98" i="17"/>
  <c r="BL98" i="17"/>
  <c r="BK98" i="17"/>
  <c r="BJ98" i="17"/>
  <c r="BI98" i="17"/>
  <c r="BH98" i="17"/>
  <c r="BG98" i="17"/>
  <c r="BF98" i="17"/>
  <c r="BE98" i="17"/>
  <c r="BD98" i="17"/>
  <c r="BC98" i="17"/>
  <c r="BB98" i="17"/>
  <c r="BA98" i="17"/>
  <c r="AZ98" i="17"/>
  <c r="AY98" i="17"/>
  <c r="AX98" i="17"/>
  <c r="AW98" i="17"/>
  <c r="AV98" i="17"/>
  <c r="AU98" i="17"/>
  <c r="AT98" i="17"/>
  <c r="AS98" i="17"/>
  <c r="AR98" i="17"/>
  <c r="AQ98" i="17"/>
  <c r="AP98" i="17"/>
  <c r="AO98" i="17"/>
  <c r="AN98" i="17"/>
  <c r="AM98" i="17"/>
  <c r="AL98" i="17"/>
  <c r="AK98" i="17"/>
  <c r="AJ98" i="17"/>
  <c r="AI98" i="17"/>
  <c r="AH98" i="17"/>
  <c r="AG98" i="17"/>
  <c r="AF98" i="17"/>
  <c r="AE98" i="17"/>
  <c r="AD98" i="17"/>
  <c r="AC98" i="17"/>
  <c r="AB98" i="17"/>
  <c r="AA98" i="17"/>
  <c r="Z98" i="17"/>
  <c r="Y98" i="17"/>
  <c r="X98" i="17"/>
  <c r="W98" i="17"/>
  <c r="V98" i="17"/>
  <c r="U98" i="17"/>
  <c r="T98" i="17"/>
  <c r="S98" i="17"/>
  <c r="R98" i="17"/>
  <c r="Q98" i="17"/>
  <c r="P98" i="17"/>
  <c r="O98" i="17"/>
  <c r="N98" i="17"/>
  <c r="M98" i="17"/>
  <c r="L98" i="17"/>
  <c r="K98" i="17"/>
  <c r="J98" i="17"/>
  <c r="I98" i="17"/>
  <c r="H98" i="17"/>
  <c r="G98" i="17"/>
  <c r="GH79" i="17"/>
  <c r="GG79" i="17"/>
  <c r="GF79" i="17"/>
  <c r="GE79" i="17"/>
  <c r="GD79" i="17"/>
  <c r="GC79" i="17"/>
  <c r="GB79" i="17"/>
  <c r="GA79" i="17"/>
  <c r="FZ79" i="17"/>
  <c r="FY79" i="17"/>
  <c r="FX79" i="17"/>
  <c r="FW79" i="17"/>
  <c r="FV79" i="17"/>
  <c r="FU79" i="17"/>
  <c r="FT79" i="17"/>
  <c r="FS79" i="17"/>
  <c r="FR79" i="17"/>
  <c r="FQ79" i="17"/>
  <c r="FP79" i="17"/>
  <c r="FO79" i="17"/>
  <c r="FN79" i="17"/>
  <c r="FM79" i="17"/>
  <c r="FL79" i="17"/>
  <c r="FK79" i="17"/>
  <c r="FJ79" i="17"/>
  <c r="FI79" i="17"/>
  <c r="FH79" i="17"/>
  <c r="FG79" i="17"/>
  <c r="FF79" i="17"/>
  <c r="FE79" i="17"/>
  <c r="FD79" i="17"/>
  <c r="FC79" i="17"/>
  <c r="FB79" i="17"/>
  <c r="FA79" i="17"/>
  <c r="EZ79" i="17"/>
  <c r="EY79" i="17"/>
  <c r="EX79" i="17"/>
  <c r="EW79" i="17"/>
  <c r="EV79" i="17"/>
  <c r="EU79" i="17"/>
  <c r="ET79" i="17"/>
  <c r="ES79" i="17"/>
  <c r="ER79" i="17"/>
  <c r="EQ79" i="17"/>
  <c r="EP79" i="17"/>
  <c r="EO79" i="17"/>
  <c r="EN79" i="17"/>
  <c r="EM79" i="17"/>
  <c r="EL79" i="17"/>
  <c r="EK79" i="17"/>
  <c r="EJ79" i="17"/>
  <c r="EI79" i="17"/>
  <c r="EH79" i="17"/>
  <c r="EG79" i="17"/>
  <c r="EF79" i="17"/>
  <c r="EE79" i="17"/>
  <c r="ED79" i="17"/>
  <c r="EC79" i="17"/>
  <c r="EB79" i="17"/>
  <c r="EA79" i="17"/>
  <c r="DZ79" i="17"/>
  <c r="DY79" i="17"/>
  <c r="DX79" i="17"/>
  <c r="DW79" i="17"/>
  <c r="DV79" i="17"/>
  <c r="DU79" i="17"/>
  <c r="DT79" i="17"/>
  <c r="DS79" i="17"/>
  <c r="DR79" i="17"/>
  <c r="DQ79" i="17"/>
  <c r="DP79" i="17"/>
  <c r="DO79" i="17"/>
  <c r="DN79" i="17"/>
  <c r="DM79" i="17"/>
  <c r="DL79" i="17"/>
  <c r="DK79" i="17"/>
  <c r="DJ79" i="17"/>
  <c r="DI79" i="17"/>
  <c r="DH79" i="17"/>
  <c r="DG79" i="17"/>
  <c r="DF79" i="17"/>
  <c r="DE79" i="17"/>
  <c r="DD79" i="17"/>
  <c r="DC79" i="17"/>
  <c r="DB79" i="17"/>
  <c r="DA79" i="17"/>
  <c r="CZ79" i="17"/>
  <c r="CY79" i="17"/>
  <c r="CX79" i="17"/>
  <c r="CW79" i="17"/>
  <c r="CV79" i="17"/>
  <c r="CU79" i="17"/>
  <c r="CT79" i="17"/>
  <c r="CS79" i="17"/>
  <c r="CR79" i="17"/>
  <c r="CQ79" i="17"/>
  <c r="CP79" i="17"/>
  <c r="CO79" i="17"/>
  <c r="CN79" i="17"/>
  <c r="CM79" i="17"/>
  <c r="CL79" i="17"/>
  <c r="CK79" i="17"/>
  <c r="CJ79" i="17"/>
  <c r="CI79" i="17"/>
  <c r="CH79" i="17"/>
  <c r="CG79" i="17"/>
  <c r="CF79" i="17"/>
  <c r="CE79" i="17"/>
  <c r="CD79" i="17"/>
  <c r="CC79" i="17"/>
  <c r="CB79" i="17"/>
  <c r="CA79" i="17"/>
  <c r="BZ79" i="17"/>
  <c r="BY79" i="17"/>
  <c r="BX79" i="17"/>
  <c r="BW79" i="17"/>
  <c r="BV79" i="17"/>
  <c r="BU79" i="17"/>
  <c r="BT79" i="17"/>
  <c r="BS79" i="17"/>
  <c r="BR79" i="17"/>
  <c r="BQ79" i="17"/>
  <c r="BP79" i="17"/>
  <c r="BO79" i="17"/>
  <c r="BN79" i="17"/>
  <c r="BM79" i="17"/>
  <c r="BL79" i="17"/>
  <c r="BK79" i="17"/>
  <c r="BJ79" i="17"/>
  <c r="BI79" i="17"/>
  <c r="BH79" i="17"/>
  <c r="BG79" i="17"/>
  <c r="BF79" i="17"/>
  <c r="BE79" i="17"/>
  <c r="BD79" i="17"/>
  <c r="BC79" i="17"/>
  <c r="BB79" i="17"/>
  <c r="BA79" i="17"/>
  <c r="AZ79" i="17"/>
  <c r="AY79" i="17"/>
  <c r="AX79" i="17"/>
  <c r="AW79" i="17"/>
  <c r="AV79" i="17"/>
  <c r="AU79" i="17"/>
  <c r="AT79" i="17"/>
  <c r="AS79" i="17"/>
  <c r="AR79" i="17"/>
  <c r="AQ79" i="17"/>
  <c r="AP79" i="17"/>
  <c r="AO79" i="17"/>
  <c r="AN79" i="17"/>
  <c r="AM79" i="17"/>
  <c r="AL79" i="17"/>
  <c r="AK79" i="17"/>
  <c r="AJ79" i="17"/>
  <c r="AI79" i="17"/>
  <c r="AH79" i="17"/>
  <c r="AG79" i="17"/>
  <c r="AF79" i="17"/>
  <c r="AE79" i="17"/>
  <c r="AD79" i="17"/>
  <c r="AC79" i="17"/>
  <c r="AB79" i="17"/>
  <c r="AA79" i="17"/>
  <c r="Z79" i="17"/>
  <c r="Y79" i="17"/>
  <c r="X79" i="17"/>
  <c r="W79" i="17"/>
  <c r="V79" i="17"/>
  <c r="U79" i="17"/>
  <c r="T79" i="17"/>
  <c r="S79" i="17"/>
  <c r="R79" i="17"/>
  <c r="Q79" i="17"/>
  <c r="P79" i="17"/>
  <c r="O79" i="17"/>
  <c r="N79" i="17"/>
  <c r="M79" i="17"/>
  <c r="L79" i="17"/>
  <c r="K79" i="17"/>
  <c r="J79" i="17"/>
  <c r="I79" i="17"/>
  <c r="H79" i="17"/>
  <c r="G79" i="17"/>
  <c r="F79" i="17"/>
  <c r="E79" i="17"/>
  <c r="GH78" i="17"/>
  <c r="GG78" i="17"/>
  <c r="GF78" i="17"/>
  <c r="GE78" i="17"/>
  <c r="GD78" i="17"/>
  <c r="GC78" i="17"/>
  <c r="GB78" i="17"/>
  <c r="GA78" i="17"/>
  <c r="FZ78" i="17"/>
  <c r="FY78" i="17"/>
  <c r="FX78" i="17"/>
  <c r="FW78" i="17"/>
  <c r="FV78" i="17"/>
  <c r="FU78" i="17"/>
  <c r="FT78" i="17"/>
  <c r="FS78" i="17"/>
  <c r="FR78" i="17"/>
  <c r="FQ78" i="17"/>
  <c r="FP78" i="17"/>
  <c r="FO78" i="17"/>
  <c r="FN78" i="17"/>
  <c r="FM78" i="17"/>
  <c r="FL78" i="17"/>
  <c r="FK78" i="17"/>
  <c r="FJ78" i="17"/>
  <c r="FI78" i="17"/>
  <c r="FH78" i="17"/>
  <c r="FG78" i="17"/>
  <c r="FF78" i="17"/>
  <c r="FE78" i="17"/>
  <c r="FD78" i="17"/>
  <c r="FC78" i="17"/>
  <c r="FB78" i="17"/>
  <c r="FA78" i="17"/>
  <c r="EZ78" i="17"/>
  <c r="EY78" i="17"/>
  <c r="EX78" i="17"/>
  <c r="EW78" i="17"/>
  <c r="EV78" i="17"/>
  <c r="EU78" i="17"/>
  <c r="ET78" i="17"/>
  <c r="ES78" i="17"/>
  <c r="ER78" i="17"/>
  <c r="EQ78" i="17"/>
  <c r="EP78" i="17"/>
  <c r="EO78" i="17"/>
  <c r="EN78" i="17"/>
  <c r="EM78" i="17"/>
  <c r="EL78" i="17"/>
  <c r="EK78" i="17"/>
  <c r="EJ78" i="17"/>
  <c r="EI78" i="17"/>
  <c r="EH78" i="17"/>
  <c r="EG78" i="17"/>
  <c r="EF78" i="17"/>
  <c r="EE78" i="17"/>
  <c r="ED78" i="17"/>
  <c r="EC78" i="17"/>
  <c r="EB78" i="17"/>
  <c r="EA78" i="17"/>
  <c r="DZ78" i="17"/>
  <c r="DY78" i="17"/>
  <c r="DX78" i="17"/>
  <c r="DW78" i="17"/>
  <c r="DV78" i="17"/>
  <c r="DU78" i="17"/>
  <c r="DT78" i="17"/>
  <c r="DS78" i="17"/>
  <c r="DR78" i="17"/>
  <c r="DQ78" i="17"/>
  <c r="DP78" i="17"/>
  <c r="DO78" i="17"/>
  <c r="DN78" i="17"/>
  <c r="DM78" i="17"/>
  <c r="DL78" i="17"/>
  <c r="DK78" i="17"/>
  <c r="DJ78" i="17"/>
  <c r="DI78" i="17"/>
  <c r="DH78" i="17"/>
  <c r="DG78" i="17"/>
  <c r="DF78" i="17"/>
  <c r="DE78" i="17"/>
  <c r="DD78" i="17"/>
  <c r="DC78" i="17"/>
  <c r="DB78" i="17"/>
  <c r="DA78" i="17"/>
  <c r="CZ78" i="17"/>
  <c r="CY78" i="17"/>
  <c r="CX78" i="17"/>
  <c r="CW78" i="17"/>
  <c r="CV78" i="17"/>
  <c r="CU78" i="17"/>
  <c r="CT78" i="17"/>
  <c r="CS78" i="17"/>
  <c r="CR78" i="17"/>
  <c r="CQ78" i="17"/>
  <c r="CP78" i="17"/>
  <c r="CO78" i="17"/>
  <c r="CN78" i="17"/>
  <c r="CM78" i="17"/>
  <c r="CL78" i="17"/>
  <c r="CK78" i="17"/>
  <c r="CJ78" i="17"/>
  <c r="CI78" i="17"/>
  <c r="CH78" i="17"/>
  <c r="CG78" i="17"/>
  <c r="CF78" i="17"/>
  <c r="CE78" i="17"/>
  <c r="CD78" i="17"/>
  <c r="CC78" i="17"/>
  <c r="CB78" i="17"/>
  <c r="CA78" i="17"/>
  <c r="BZ78" i="17"/>
  <c r="BY78" i="17"/>
  <c r="BX78" i="17"/>
  <c r="BW78" i="17"/>
  <c r="BV78" i="17"/>
  <c r="BU78" i="17"/>
  <c r="BT78" i="17"/>
  <c r="BS78" i="17"/>
  <c r="BR78" i="17"/>
  <c r="BQ78" i="17"/>
  <c r="BP78" i="17"/>
  <c r="BO78" i="17"/>
  <c r="BN78" i="17"/>
  <c r="BM78" i="17"/>
  <c r="BL78" i="17"/>
  <c r="BK78" i="17"/>
  <c r="BJ78" i="17"/>
  <c r="BI78" i="17"/>
  <c r="BH78" i="17"/>
  <c r="BG78" i="17"/>
  <c r="BF78" i="17"/>
  <c r="BE78" i="17"/>
  <c r="BD78" i="17"/>
  <c r="BC78" i="17"/>
  <c r="BB78" i="17"/>
  <c r="BA78" i="17"/>
  <c r="AZ78" i="17"/>
  <c r="AY78" i="17"/>
  <c r="AX78" i="17"/>
  <c r="AW78" i="17"/>
  <c r="AV78" i="17"/>
  <c r="AU78" i="17"/>
  <c r="AT78" i="17"/>
  <c r="AS78" i="17"/>
  <c r="AR78" i="17"/>
  <c r="AQ78" i="17"/>
  <c r="AP78" i="17"/>
  <c r="AO78" i="17"/>
  <c r="AN78" i="17"/>
  <c r="AM78" i="17"/>
  <c r="AL78" i="17"/>
  <c r="AK78" i="17"/>
  <c r="AJ78" i="17"/>
  <c r="AI78" i="17"/>
  <c r="AH78" i="17"/>
  <c r="AG78" i="17"/>
  <c r="AF78" i="17"/>
  <c r="AE78" i="17"/>
  <c r="AD78" i="17"/>
  <c r="AC78" i="17"/>
  <c r="AB78" i="17"/>
  <c r="AA78" i="17"/>
  <c r="Z78" i="17"/>
  <c r="Y78" i="17"/>
  <c r="X78" i="17"/>
  <c r="W78" i="17"/>
  <c r="V78" i="17"/>
  <c r="U78" i="17"/>
  <c r="T78" i="17"/>
  <c r="S78" i="17"/>
  <c r="R78" i="17"/>
  <c r="Q78" i="17"/>
  <c r="P78" i="17"/>
  <c r="O78" i="17"/>
  <c r="N78" i="17"/>
  <c r="M78" i="17"/>
  <c r="L78" i="17"/>
  <c r="K78" i="17"/>
  <c r="J78" i="17"/>
  <c r="I78" i="17"/>
  <c r="H78" i="17"/>
  <c r="G78" i="17"/>
  <c r="F78" i="17"/>
  <c r="E78" i="17"/>
  <c r="GH77" i="17"/>
  <c r="GG77" i="17"/>
  <c r="GF77" i="17"/>
  <c r="GE77" i="17"/>
  <c r="GD77" i="17"/>
  <c r="GC77" i="17"/>
  <c r="GB77" i="17"/>
  <c r="GA77" i="17"/>
  <c r="FZ77" i="17"/>
  <c r="FY77" i="17"/>
  <c r="FX77" i="17"/>
  <c r="FW77" i="17"/>
  <c r="FV77" i="17"/>
  <c r="FU77" i="17"/>
  <c r="FT77" i="17"/>
  <c r="FS77" i="17"/>
  <c r="FR77" i="17"/>
  <c r="FQ77" i="17"/>
  <c r="FP77" i="17"/>
  <c r="FO77" i="17"/>
  <c r="FN77" i="17"/>
  <c r="FM77" i="17"/>
  <c r="FL77" i="17"/>
  <c r="FK77" i="17"/>
  <c r="FJ77" i="17"/>
  <c r="FI77" i="17"/>
  <c r="FH77" i="17"/>
  <c r="FG77" i="17"/>
  <c r="FF77" i="17"/>
  <c r="FE77" i="17"/>
  <c r="FD77" i="17"/>
  <c r="FC77" i="17"/>
  <c r="FB77" i="17"/>
  <c r="FA77" i="17"/>
  <c r="EZ77" i="17"/>
  <c r="EY77" i="17"/>
  <c r="EX77" i="17"/>
  <c r="EW77" i="17"/>
  <c r="EV77" i="17"/>
  <c r="EU77" i="17"/>
  <c r="ET77" i="17"/>
  <c r="ES77" i="17"/>
  <c r="ER77" i="17"/>
  <c r="EQ77" i="17"/>
  <c r="EP77" i="17"/>
  <c r="EO77" i="17"/>
  <c r="EN77" i="17"/>
  <c r="EM77" i="17"/>
  <c r="EL77" i="17"/>
  <c r="EK77" i="17"/>
  <c r="EJ77" i="17"/>
  <c r="EI77" i="17"/>
  <c r="EH77" i="17"/>
  <c r="EG77" i="17"/>
  <c r="EF77" i="17"/>
  <c r="EE77" i="17"/>
  <c r="ED77" i="17"/>
  <c r="EC77" i="17"/>
  <c r="EB77" i="17"/>
  <c r="EA77" i="17"/>
  <c r="DZ77" i="17"/>
  <c r="DY77" i="17"/>
  <c r="DX77" i="17"/>
  <c r="DW77" i="17"/>
  <c r="DV77" i="17"/>
  <c r="DU77" i="17"/>
  <c r="DT77" i="17"/>
  <c r="DS77" i="17"/>
  <c r="DR77" i="17"/>
  <c r="DQ77" i="17"/>
  <c r="DP77" i="17"/>
  <c r="DO77" i="17"/>
  <c r="DN77" i="17"/>
  <c r="DM77" i="17"/>
  <c r="DL77" i="17"/>
  <c r="DK77" i="17"/>
  <c r="DJ77" i="17"/>
  <c r="DI77" i="17"/>
  <c r="DH77" i="17"/>
  <c r="DG77" i="17"/>
  <c r="DF77" i="17"/>
  <c r="DE77" i="17"/>
  <c r="DD77" i="17"/>
  <c r="DC77" i="17"/>
  <c r="DB77" i="17"/>
  <c r="DA77" i="17"/>
  <c r="CZ77" i="17"/>
  <c r="CY77" i="17"/>
  <c r="CX77" i="17"/>
  <c r="CW77" i="17"/>
  <c r="CV77" i="17"/>
  <c r="CU77" i="17"/>
  <c r="CT77" i="17"/>
  <c r="CS77" i="17"/>
  <c r="CR77" i="17"/>
  <c r="CQ77" i="17"/>
  <c r="CP77" i="17"/>
  <c r="CO77" i="17"/>
  <c r="CN77" i="17"/>
  <c r="CM77" i="17"/>
  <c r="CL77" i="17"/>
  <c r="CK77" i="17"/>
  <c r="CJ77" i="17"/>
  <c r="CI77" i="17"/>
  <c r="CH77" i="17"/>
  <c r="CG77" i="17"/>
  <c r="CF77" i="17"/>
  <c r="CE77" i="17"/>
  <c r="CD77" i="17"/>
  <c r="CC77" i="17"/>
  <c r="CB77" i="17"/>
  <c r="CA77" i="17"/>
  <c r="BZ77" i="17"/>
  <c r="BY77" i="17"/>
  <c r="BX77" i="17"/>
  <c r="BW77" i="17"/>
  <c r="BV77" i="17"/>
  <c r="BU77" i="17"/>
  <c r="BT77" i="17"/>
  <c r="BS77" i="17"/>
  <c r="BR77" i="17"/>
  <c r="BQ77" i="17"/>
  <c r="BP77" i="17"/>
  <c r="BO77" i="17"/>
  <c r="BN77" i="17"/>
  <c r="BM77" i="17"/>
  <c r="BL77" i="17"/>
  <c r="BK77" i="17"/>
  <c r="BJ77" i="17"/>
  <c r="BI77" i="17"/>
  <c r="BH77" i="17"/>
  <c r="BG77" i="17"/>
  <c r="BF77" i="17"/>
  <c r="BE77" i="17"/>
  <c r="BD77" i="17"/>
  <c r="BC77" i="17"/>
  <c r="BB77" i="17"/>
  <c r="BA77" i="17"/>
  <c r="AZ77" i="17"/>
  <c r="AY77" i="17"/>
  <c r="AX77" i="17"/>
  <c r="AW77" i="17"/>
  <c r="AV77" i="17"/>
  <c r="AU77" i="17"/>
  <c r="AT77" i="17"/>
  <c r="AS77" i="17"/>
  <c r="AR77" i="17"/>
  <c r="AQ77" i="17"/>
  <c r="AP77" i="17"/>
  <c r="AO77" i="17"/>
  <c r="AN77" i="17"/>
  <c r="AM77" i="17"/>
  <c r="AL77" i="17"/>
  <c r="AK77" i="17"/>
  <c r="AJ77" i="17"/>
  <c r="AI77" i="17"/>
  <c r="AH77" i="17"/>
  <c r="AG77" i="17"/>
  <c r="AF77" i="17"/>
  <c r="AE77" i="17"/>
  <c r="AD77" i="17"/>
  <c r="AC77" i="17"/>
  <c r="AB77" i="17"/>
  <c r="AA77" i="17"/>
  <c r="Z77" i="17"/>
  <c r="Y77" i="17"/>
  <c r="X77" i="17"/>
  <c r="W77" i="17"/>
  <c r="V77" i="17"/>
  <c r="U77" i="17"/>
  <c r="T77" i="17"/>
  <c r="S77" i="17"/>
  <c r="R77" i="17"/>
  <c r="Q77" i="17"/>
  <c r="P77" i="17"/>
  <c r="O77" i="17"/>
  <c r="N77" i="17"/>
  <c r="M77" i="17"/>
  <c r="L77" i="17"/>
  <c r="K77" i="17"/>
  <c r="J77" i="17"/>
  <c r="I77" i="17"/>
  <c r="H77" i="17"/>
  <c r="G77" i="17"/>
  <c r="F77" i="17"/>
  <c r="E77" i="17"/>
  <c r="GH76" i="17"/>
  <c r="GG76" i="17"/>
  <c r="GF76" i="17"/>
  <c r="GE76" i="17"/>
  <c r="GD76" i="17"/>
  <c r="GC76" i="17"/>
  <c r="GB76" i="17"/>
  <c r="GA76" i="17"/>
  <c r="FZ76" i="17"/>
  <c r="FY76" i="17"/>
  <c r="FX76" i="17"/>
  <c r="FW76" i="17"/>
  <c r="FV76" i="17"/>
  <c r="FU76" i="17"/>
  <c r="FT76" i="17"/>
  <c r="FS76" i="17"/>
  <c r="FR76" i="17"/>
  <c r="FQ76" i="17"/>
  <c r="FP76" i="17"/>
  <c r="FO76" i="17"/>
  <c r="FN76" i="17"/>
  <c r="FM76" i="17"/>
  <c r="FL76" i="17"/>
  <c r="FK76" i="17"/>
  <c r="FJ76" i="17"/>
  <c r="FI76" i="17"/>
  <c r="FH76" i="17"/>
  <c r="FG76" i="17"/>
  <c r="FF76" i="17"/>
  <c r="FE76" i="17"/>
  <c r="FD76" i="17"/>
  <c r="FC76" i="17"/>
  <c r="FB76" i="17"/>
  <c r="FA76" i="17"/>
  <c r="EZ76" i="17"/>
  <c r="EY76" i="17"/>
  <c r="EX76" i="17"/>
  <c r="EW76" i="17"/>
  <c r="EV76" i="17"/>
  <c r="EU76" i="17"/>
  <c r="ET76" i="17"/>
  <c r="ES76" i="17"/>
  <c r="ER76" i="17"/>
  <c r="EQ76" i="17"/>
  <c r="EP76" i="17"/>
  <c r="EO76" i="17"/>
  <c r="EN76" i="17"/>
  <c r="EM76" i="17"/>
  <c r="EL76" i="17"/>
  <c r="EK76" i="17"/>
  <c r="EJ76" i="17"/>
  <c r="EI76" i="17"/>
  <c r="EH76" i="17"/>
  <c r="EG76" i="17"/>
  <c r="EF76" i="17"/>
  <c r="EE76" i="17"/>
  <c r="ED76" i="17"/>
  <c r="EC76" i="17"/>
  <c r="EB76" i="17"/>
  <c r="EA76" i="17"/>
  <c r="DZ76" i="17"/>
  <c r="DY76" i="17"/>
  <c r="DX76" i="17"/>
  <c r="DW76" i="17"/>
  <c r="DV76" i="17"/>
  <c r="DU76" i="17"/>
  <c r="DT76" i="17"/>
  <c r="DS76" i="17"/>
  <c r="DR76" i="17"/>
  <c r="DQ76" i="17"/>
  <c r="DP76" i="17"/>
  <c r="DO76" i="17"/>
  <c r="DN76" i="17"/>
  <c r="DM76" i="17"/>
  <c r="DL76" i="17"/>
  <c r="DK76" i="17"/>
  <c r="DJ76" i="17"/>
  <c r="DI76" i="17"/>
  <c r="DH76" i="17"/>
  <c r="DG76" i="17"/>
  <c r="DF76" i="17"/>
  <c r="DE76" i="17"/>
  <c r="DD76" i="17"/>
  <c r="DC76" i="17"/>
  <c r="DB76" i="17"/>
  <c r="DA76" i="17"/>
  <c r="CZ76" i="17"/>
  <c r="CY76" i="17"/>
  <c r="CX76" i="17"/>
  <c r="CW76" i="17"/>
  <c r="CV76" i="17"/>
  <c r="CU76" i="17"/>
  <c r="CT76" i="17"/>
  <c r="CS76" i="17"/>
  <c r="CR76" i="17"/>
  <c r="CQ76" i="17"/>
  <c r="CP76" i="17"/>
  <c r="CO76" i="17"/>
  <c r="CN76" i="17"/>
  <c r="CM76" i="17"/>
  <c r="CL76" i="17"/>
  <c r="CK76" i="17"/>
  <c r="CJ76" i="17"/>
  <c r="CI76" i="17"/>
  <c r="CH76" i="17"/>
  <c r="CG76" i="17"/>
  <c r="CF76" i="17"/>
  <c r="CE76" i="17"/>
  <c r="CD76" i="17"/>
  <c r="CC76" i="17"/>
  <c r="CB76" i="17"/>
  <c r="CA76" i="17"/>
  <c r="BZ76" i="17"/>
  <c r="BY76" i="17"/>
  <c r="BX76" i="17"/>
  <c r="BW76" i="17"/>
  <c r="BV76" i="17"/>
  <c r="BU76" i="17"/>
  <c r="BT76" i="17"/>
  <c r="BS76" i="17"/>
  <c r="BR76" i="17"/>
  <c r="BQ76" i="17"/>
  <c r="BP76" i="17"/>
  <c r="BO76" i="17"/>
  <c r="BN76" i="17"/>
  <c r="BM76" i="17"/>
  <c r="BL76" i="17"/>
  <c r="BK76" i="17"/>
  <c r="BJ76" i="17"/>
  <c r="BI76" i="17"/>
  <c r="BH76" i="17"/>
  <c r="BG76" i="17"/>
  <c r="BF76" i="17"/>
  <c r="BE76" i="17"/>
  <c r="BD76" i="17"/>
  <c r="BC76" i="17"/>
  <c r="BB76" i="17"/>
  <c r="BA76" i="17"/>
  <c r="AZ76" i="17"/>
  <c r="AY76" i="17"/>
  <c r="AX76" i="17"/>
  <c r="AW76" i="17"/>
  <c r="AV76" i="17"/>
  <c r="AU76" i="17"/>
  <c r="AT76" i="17"/>
  <c r="AS76" i="17"/>
  <c r="AR76" i="17"/>
  <c r="AQ76" i="17"/>
  <c r="AP76" i="17"/>
  <c r="AO76" i="17"/>
  <c r="AN76" i="17"/>
  <c r="AM76" i="17"/>
  <c r="AL76" i="17"/>
  <c r="AK76" i="17"/>
  <c r="AJ76" i="17"/>
  <c r="AI76" i="17"/>
  <c r="AH76" i="17"/>
  <c r="AG76" i="17"/>
  <c r="AF76" i="17"/>
  <c r="AE76" i="17"/>
  <c r="AD76" i="17"/>
  <c r="AC76" i="17"/>
  <c r="AB76" i="17"/>
  <c r="AA76" i="17"/>
  <c r="Z76" i="17"/>
  <c r="Y76" i="17"/>
  <c r="X76" i="17"/>
  <c r="W76" i="17"/>
  <c r="V76" i="17"/>
  <c r="U76" i="17"/>
  <c r="T76" i="17"/>
  <c r="S76" i="17"/>
  <c r="R76" i="17"/>
  <c r="Q76" i="17"/>
  <c r="P76" i="17"/>
  <c r="O76" i="17"/>
  <c r="N76" i="17"/>
  <c r="M76" i="17"/>
  <c r="L76" i="17"/>
  <c r="K76" i="17"/>
  <c r="J76" i="17"/>
  <c r="I76" i="17"/>
  <c r="H76" i="17"/>
  <c r="G76" i="17"/>
  <c r="F76" i="17"/>
  <c r="E76" i="17"/>
  <c r="GH75" i="17"/>
  <c r="GG75" i="17"/>
  <c r="GF75" i="17"/>
  <c r="GE75" i="17"/>
  <c r="GD75" i="17"/>
  <c r="GC75" i="17"/>
  <c r="GB75" i="17"/>
  <c r="GA75" i="17"/>
  <c r="FZ75" i="17"/>
  <c r="FY75" i="17"/>
  <c r="FX75" i="17"/>
  <c r="FW75" i="17"/>
  <c r="FV75" i="17"/>
  <c r="FU75" i="17"/>
  <c r="FT75" i="17"/>
  <c r="FS75" i="17"/>
  <c r="FR75" i="17"/>
  <c r="FQ75" i="17"/>
  <c r="FP75" i="17"/>
  <c r="FO75" i="17"/>
  <c r="FN75" i="17"/>
  <c r="FM75" i="17"/>
  <c r="FL75" i="17"/>
  <c r="FK75" i="17"/>
  <c r="FJ75" i="17"/>
  <c r="FI75" i="17"/>
  <c r="FH75" i="17"/>
  <c r="FG75" i="17"/>
  <c r="FF75" i="17"/>
  <c r="FE75" i="17"/>
  <c r="FD75" i="17"/>
  <c r="FC75" i="17"/>
  <c r="FB75" i="17"/>
  <c r="FA75" i="17"/>
  <c r="EZ75" i="17"/>
  <c r="EY75" i="17"/>
  <c r="EX75" i="17"/>
  <c r="EW75" i="17"/>
  <c r="EV75" i="17"/>
  <c r="EU75" i="17"/>
  <c r="ET75" i="17"/>
  <c r="ES75" i="17"/>
  <c r="ER75" i="17"/>
  <c r="EQ75" i="17"/>
  <c r="EP75" i="17"/>
  <c r="EO75" i="17"/>
  <c r="EN75" i="17"/>
  <c r="EM75" i="17"/>
  <c r="EL75" i="17"/>
  <c r="EK75" i="17"/>
  <c r="EJ75" i="17"/>
  <c r="EI75" i="17"/>
  <c r="EH75" i="17"/>
  <c r="EG75" i="17"/>
  <c r="EF75" i="17"/>
  <c r="EE75" i="17"/>
  <c r="ED75" i="17"/>
  <c r="EC75" i="17"/>
  <c r="EB75" i="17"/>
  <c r="EA75" i="17"/>
  <c r="DZ75" i="17"/>
  <c r="DY75" i="17"/>
  <c r="DX75" i="17"/>
  <c r="DW75" i="17"/>
  <c r="DV75" i="17"/>
  <c r="DU75" i="17"/>
  <c r="DT75" i="17"/>
  <c r="DS75" i="17"/>
  <c r="DR75" i="17"/>
  <c r="DQ75" i="17"/>
  <c r="DP75" i="17"/>
  <c r="DO75" i="17"/>
  <c r="DN75" i="17"/>
  <c r="DM75" i="17"/>
  <c r="DL75" i="17"/>
  <c r="DK75" i="17"/>
  <c r="DJ75" i="17"/>
  <c r="DI75" i="17"/>
  <c r="DH75" i="17"/>
  <c r="DG75" i="17"/>
  <c r="DF75" i="17"/>
  <c r="DE75" i="17"/>
  <c r="DD75" i="17"/>
  <c r="DC75" i="17"/>
  <c r="DB75" i="17"/>
  <c r="DA75" i="17"/>
  <c r="CZ75" i="17"/>
  <c r="CY75" i="17"/>
  <c r="CX75" i="17"/>
  <c r="CW75" i="17"/>
  <c r="CV75" i="17"/>
  <c r="CU75" i="17"/>
  <c r="CT75" i="17"/>
  <c r="CS75" i="17"/>
  <c r="CR75" i="17"/>
  <c r="CQ75" i="17"/>
  <c r="CP75" i="17"/>
  <c r="CO75" i="17"/>
  <c r="CN75" i="17"/>
  <c r="CM75" i="17"/>
  <c r="CL75" i="17"/>
  <c r="CK75" i="17"/>
  <c r="CJ75" i="17"/>
  <c r="CI75" i="17"/>
  <c r="CH75" i="17"/>
  <c r="CG75" i="17"/>
  <c r="CF75" i="17"/>
  <c r="CE75" i="17"/>
  <c r="CD75" i="17"/>
  <c r="CC75" i="17"/>
  <c r="CB75" i="17"/>
  <c r="CA75" i="17"/>
  <c r="BZ75" i="17"/>
  <c r="BY75" i="17"/>
  <c r="BX75" i="17"/>
  <c r="BW75" i="17"/>
  <c r="BV75" i="17"/>
  <c r="BU75" i="17"/>
  <c r="BT75" i="17"/>
  <c r="BS75" i="17"/>
  <c r="BR75" i="17"/>
  <c r="BQ75" i="17"/>
  <c r="BP75" i="17"/>
  <c r="BO75" i="17"/>
  <c r="BN75" i="17"/>
  <c r="BM75" i="17"/>
  <c r="BL75" i="17"/>
  <c r="BK75" i="17"/>
  <c r="BJ75" i="17"/>
  <c r="BI75" i="17"/>
  <c r="BH75" i="17"/>
  <c r="BG75" i="17"/>
  <c r="BF75" i="17"/>
  <c r="BE75" i="17"/>
  <c r="BD75" i="17"/>
  <c r="BC75" i="17"/>
  <c r="BB75" i="17"/>
  <c r="BA75" i="17"/>
  <c r="AZ75" i="17"/>
  <c r="AY75" i="17"/>
  <c r="AX75" i="17"/>
  <c r="AW75" i="17"/>
  <c r="AV75" i="17"/>
  <c r="AU75" i="17"/>
  <c r="AT75" i="17"/>
  <c r="AS75" i="17"/>
  <c r="AR75" i="17"/>
  <c r="AQ75" i="17"/>
  <c r="AP75" i="17"/>
  <c r="AO75" i="17"/>
  <c r="AN75" i="17"/>
  <c r="AM75" i="17"/>
  <c r="AL75" i="17"/>
  <c r="AK75" i="17"/>
  <c r="AJ75" i="17"/>
  <c r="AI75" i="17"/>
  <c r="AH75" i="17"/>
  <c r="AG75" i="17"/>
  <c r="AF75" i="17"/>
  <c r="AE75" i="17"/>
  <c r="AD75" i="17"/>
  <c r="AC75" i="17"/>
  <c r="AB75" i="17"/>
  <c r="AA75" i="17"/>
  <c r="Z75" i="17"/>
  <c r="Y75" i="17"/>
  <c r="X75" i="17"/>
  <c r="W75" i="17"/>
  <c r="V75" i="17"/>
  <c r="U75" i="17"/>
  <c r="T75" i="17"/>
  <c r="S75" i="17"/>
  <c r="R75" i="17"/>
  <c r="Q75" i="17"/>
  <c r="P75" i="17"/>
  <c r="O75" i="17"/>
  <c r="N75" i="17"/>
  <c r="M75" i="17"/>
  <c r="L75" i="17"/>
  <c r="K75" i="17"/>
  <c r="J75" i="17"/>
  <c r="I75" i="17"/>
  <c r="H75" i="17"/>
  <c r="G75" i="17"/>
  <c r="F75" i="17"/>
  <c r="E75" i="17"/>
  <c r="GH74" i="17"/>
  <c r="GG74" i="17"/>
  <c r="GF74" i="17"/>
  <c r="GE74" i="17"/>
  <c r="GD74" i="17"/>
  <c r="GC74" i="17"/>
  <c r="GB74" i="17"/>
  <c r="GA74" i="17"/>
  <c r="FZ74" i="17"/>
  <c r="FY74" i="17"/>
  <c r="FX74" i="17"/>
  <c r="FW74" i="17"/>
  <c r="FV74" i="17"/>
  <c r="FU74" i="17"/>
  <c r="FT74" i="17"/>
  <c r="FS74" i="17"/>
  <c r="FR74" i="17"/>
  <c r="FQ74" i="17"/>
  <c r="FP74" i="17"/>
  <c r="FO74" i="17"/>
  <c r="FN74" i="17"/>
  <c r="FM74" i="17"/>
  <c r="FL74" i="17"/>
  <c r="FK74" i="17"/>
  <c r="FJ74" i="17"/>
  <c r="FI74" i="17"/>
  <c r="FH74" i="17"/>
  <c r="FG74" i="17"/>
  <c r="FF74" i="17"/>
  <c r="FE74" i="17"/>
  <c r="FD74" i="17"/>
  <c r="FC74" i="17"/>
  <c r="FB74" i="17"/>
  <c r="FA74" i="17"/>
  <c r="EZ74" i="17"/>
  <c r="EY74" i="17"/>
  <c r="EX74" i="17"/>
  <c r="EW74" i="17"/>
  <c r="EV74" i="17"/>
  <c r="EU74" i="17"/>
  <c r="ET74" i="17"/>
  <c r="ES74" i="17"/>
  <c r="ER74" i="17"/>
  <c r="EQ74" i="17"/>
  <c r="EP74" i="17"/>
  <c r="EO74" i="17"/>
  <c r="EN74" i="17"/>
  <c r="EM74" i="17"/>
  <c r="EL74" i="17"/>
  <c r="EK74" i="17"/>
  <c r="EJ74" i="17"/>
  <c r="EI74" i="17"/>
  <c r="EH74" i="17"/>
  <c r="EG74" i="17"/>
  <c r="EF74" i="17"/>
  <c r="EE74" i="17"/>
  <c r="ED74" i="17"/>
  <c r="EC74" i="17"/>
  <c r="EB74" i="17"/>
  <c r="EA74" i="17"/>
  <c r="DZ74" i="17"/>
  <c r="DY74" i="17"/>
  <c r="DX74" i="17"/>
  <c r="DW74" i="17"/>
  <c r="DV74" i="17"/>
  <c r="DU74" i="17"/>
  <c r="DT74" i="17"/>
  <c r="DS74" i="17"/>
  <c r="DR74" i="17"/>
  <c r="DQ74" i="17"/>
  <c r="DP74" i="17"/>
  <c r="DO74" i="17"/>
  <c r="DN74" i="17"/>
  <c r="DM74" i="17"/>
  <c r="DL74" i="17"/>
  <c r="DK74" i="17"/>
  <c r="DJ74" i="17"/>
  <c r="DI74" i="17"/>
  <c r="DH74" i="17"/>
  <c r="DG74" i="17"/>
  <c r="DF74" i="17"/>
  <c r="DE74" i="17"/>
  <c r="DD74" i="17"/>
  <c r="DC74" i="17"/>
  <c r="DB74" i="17"/>
  <c r="DA74" i="17"/>
  <c r="CZ74" i="17"/>
  <c r="CY74" i="17"/>
  <c r="CX74" i="17"/>
  <c r="CW74" i="17"/>
  <c r="CV74" i="17"/>
  <c r="CU74" i="17"/>
  <c r="CT74" i="17"/>
  <c r="CS74" i="17"/>
  <c r="CR74" i="17"/>
  <c r="CQ74" i="17"/>
  <c r="CP74" i="17"/>
  <c r="CO74" i="17"/>
  <c r="CN74" i="17"/>
  <c r="CM74" i="17"/>
  <c r="CL74" i="17"/>
  <c r="CK74" i="17"/>
  <c r="CJ74" i="17"/>
  <c r="CI74" i="17"/>
  <c r="CH74" i="17"/>
  <c r="CG74" i="17"/>
  <c r="CF74" i="17"/>
  <c r="CE74" i="17"/>
  <c r="CD74" i="17"/>
  <c r="CC74" i="17"/>
  <c r="CB74" i="17"/>
  <c r="CA74" i="17"/>
  <c r="BZ74" i="17"/>
  <c r="BY74" i="17"/>
  <c r="BX74" i="17"/>
  <c r="BW74" i="17"/>
  <c r="BV74" i="17"/>
  <c r="BU74" i="17"/>
  <c r="BT74" i="17"/>
  <c r="BS74" i="17"/>
  <c r="BR74" i="17"/>
  <c r="BQ74" i="17"/>
  <c r="BP74" i="17"/>
  <c r="BO74" i="17"/>
  <c r="BN74" i="17"/>
  <c r="BM74" i="17"/>
  <c r="BL74" i="17"/>
  <c r="BK74" i="17"/>
  <c r="BJ74" i="17"/>
  <c r="BI74" i="17"/>
  <c r="BH74" i="17"/>
  <c r="BG74" i="17"/>
  <c r="BF74" i="17"/>
  <c r="BE74" i="17"/>
  <c r="BD74" i="17"/>
  <c r="BC74" i="17"/>
  <c r="BB74" i="17"/>
  <c r="BA74" i="17"/>
  <c r="AZ74" i="17"/>
  <c r="AY74" i="17"/>
  <c r="AX74" i="17"/>
  <c r="AW74" i="17"/>
  <c r="AV74" i="17"/>
  <c r="AU74" i="17"/>
  <c r="AT74" i="17"/>
  <c r="AS74" i="17"/>
  <c r="AR74" i="17"/>
  <c r="AQ74" i="17"/>
  <c r="AP74" i="17"/>
  <c r="AO74" i="17"/>
  <c r="AN74" i="17"/>
  <c r="AM74" i="17"/>
  <c r="AL74" i="17"/>
  <c r="AK74" i="17"/>
  <c r="AJ74" i="17"/>
  <c r="AI74" i="17"/>
  <c r="AH74" i="17"/>
  <c r="AG74" i="17"/>
  <c r="AF74" i="17"/>
  <c r="AE74" i="17"/>
  <c r="AD74" i="17"/>
  <c r="AC74" i="17"/>
  <c r="AB74" i="17"/>
  <c r="AA74" i="17"/>
  <c r="Z74" i="17"/>
  <c r="Y74" i="17"/>
  <c r="X74" i="17"/>
  <c r="W74" i="17"/>
  <c r="V74" i="17"/>
  <c r="U74" i="17"/>
  <c r="T74" i="17"/>
  <c r="S74" i="17"/>
  <c r="R74" i="17"/>
  <c r="Q74" i="17"/>
  <c r="P74" i="17"/>
  <c r="O74" i="17"/>
  <c r="N74" i="17"/>
  <c r="M74" i="17"/>
  <c r="L74" i="17"/>
  <c r="K74" i="17"/>
  <c r="J74" i="17"/>
  <c r="I74" i="17"/>
  <c r="H74" i="17"/>
  <c r="G74" i="17"/>
  <c r="F74" i="17"/>
  <c r="E74" i="17"/>
  <c r="GH73" i="17"/>
  <c r="GG73" i="17"/>
  <c r="GF73" i="17"/>
  <c r="GE73" i="17"/>
  <c r="GD73" i="17"/>
  <c r="GC73" i="17"/>
  <c r="GB73" i="17"/>
  <c r="GA73" i="17"/>
  <c r="FZ73" i="17"/>
  <c r="FY73" i="17"/>
  <c r="FX73" i="17"/>
  <c r="FW73" i="17"/>
  <c r="FV73" i="17"/>
  <c r="FU73" i="17"/>
  <c r="FT73" i="17"/>
  <c r="FS73" i="17"/>
  <c r="FR73" i="17"/>
  <c r="FQ73" i="17"/>
  <c r="FP73" i="17"/>
  <c r="FO73" i="17"/>
  <c r="FN73" i="17"/>
  <c r="FM73" i="17"/>
  <c r="FL73" i="17"/>
  <c r="FK73" i="17"/>
  <c r="FJ73" i="17"/>
  <c r="FI73" i="17"/>
  <c r="FH73" i="17"/>
  <c r="FG73" i="17"/>
  <c r="FF73" i="17"/>
  <c r="FE73" i="17"/>
  <c r="FD73" i="17"/>
  <c r="FC73" i="17"/>
  <c r="FB73" i="17"/>
  <c r="FA73" i="17"/>
  <c r="EZ73" i="17"/>
  <c r="EY73" i="17"/>
  <c r="EX73" i="17"/>
  <c r="EW73" i="17"/>
  <c r="EV73" i="17"/>
  <c r="EU73" i="17"/>
  <c r="ET73" i="17"/>
  <c r="ES73" i="17"/>
  <c r="ER73" i="17"/>
  <c r="EQ73" i="17"/>
  <c r="EP73" i="17"/>
  <c r="EO73" i="17"/>
  <c r="EN73" i="17"/>
  <c r="EM73" i="17"/>
  <c r="EL73" i="17"/>
  <c r="EK73" i="17"/>
  <c r="EJ73" i="17"/>
  <c r="EI73" i="17"/>
  <c r="EH73" i="17"/>
  <c r="EG73" i="17"/>
  <c r="EF73" i="17"/>
  <c r="EE73" i="17"/>
  <c r="ED73" i="17"/>
  <c r="EC73" i="17"/>
  <c r="EB73" i="17"/>
  <c r="EA73" i="17"/>
  <c r="DZ73" i="17"/>
  <c r="DY73" i="17"/>
  <c r="DX73" i="17"/>
  <c r="DW73" i="17"/>
  <c r="DV73" i="17"/>
  <c r="DU73" i="17"/>
  <c r="DT73" i="17"/>
  <c r="DS73" i="17"/>
  <c r="DR73" i="17"/>
  <c r="DQ73" i="17"/>
  <c r="DP73" i="17"/>
  <c r="DO73" i="17"/>
  <c r="DN73" i="17"/>
  <c r="DM73" i="17"/>
  <c r="DL73" i="17"/>
  <c r="DK73" i="17"/>
  <c r="DJ73" i="17"/>
  <c r="DI73" i="17"/>
  <c r="DH73" i="17"/>
  <c r="DG73" i="17"/>
  <c r="DF73" i="17"/>
  <c r="DE73" i="17"/>
  <c r="DD73" i="17"/>
  <c r="DC73" i="17"/>
  <c r="DB73" i="17"/>
  <c r="DA73" i="17"/>
  <c r="CZ73" i="17"/>
  <c r="CY73" i="17"/>
  <c r="CX73" i="17"/>
  <c r="CW73" i="17"/>
  <c r="CV73" i="17"/>
  <c r="CU73" i="17"/>
  <c r="CT73" i="17"/>
  <c r="CS73" i="17"/>
  <c r="CR73" i="17"/>
  <c r="CQ73" i="17"/>
  <c r="CP73" i="17"/>
  <c r="CO73" i="17"/>
  <c r="CN73" i="17"/>
  <c r="CM73" i="17"/>
  <c r="CL73" i="17"/>
  <c r="CK73" i="17"/>
  <c r="CJ73" i="17"/>
  <c r="CI73" i="17"/>
  <c r="CH73" i="17"/>
  <c r="CG73" i="17"/>
  <c r="CF73" i="17"/>
  <c r="CE73" i="17"/>
  <c r="CD73" i="17"/>
  <c r="CC73" i="17"/>
  <c r="CB73" i="17"/>
  <c r="CA73" i="17"/>
  <c r="BZ73" i="17"/>
  <c r="BY73" i="17"/>
  <c r="BX73" i="17"/>
  <c r="BW73" i="17"/>
  <c r="BV73" i="17"/>
  <c r="BU73" i="17"/>
  <c r="BT73" i="17"/>
  <c r="BS73" i="17"/>
  <c r="BR73" i="17"/>
  <c r="BQ73" i="17"/>
  <c r="BP73" i="17"/>
  <c r="BO73" i="17"/>
  <c r="BN73" i="17"/>
  <c r="BM73" i="17"/>
  <c r="BL73" i="17"/>
  <c r="BK73" i="17"/>
  <c r="BJ73" i="17"/>
  <c r="BI73" i="17"/>
  <c r="BH73" i="17"/>
  <c r="BG73" i="17"/>
  <c r="BF73" i="17"/>
  <c r="BE73" i="17"/>
  <c r="BD73" i="17"/>
  <c r="BC73" i="17"/>
  <c r="BB73" i="17"/>
  <c r="BA73" i="17"/>
  <c r="AZ73" i="17"/>
  <c r="AY73" i="17"/>
  <c r="AX73" i="17"/>
  <c r="AW73" i="17"/>
  <c r="AV73" i="17"/>
  <c r="AU73" i="17"/>
  <c r="AT73" i="17"/>
  <c r="AS73" i="17"/>
  <c r="AR73" i="17"/>
  <c r="AQ73" i="17"/>
  <c r="AP73" i="17"/>
  <c r="AO73" i="17"/>
  <c r="AN73" i="17"/>
  <c r="AM73" i="17"/>
  <c r="AL73" i="17"/>
  <c r="AK73" i="17"/>
  <c r="AJ73" i="17"/>
  <c r="AI73" i="17"/>
  <c r="AH73" i="17"/>
  <c r="AG73" i="17"/>
  <c r="AF73" i="17"/>
  <c r="AE73" i="17"/>
  <c r="AD73" i="17"/>
  <c r="AC73" i="17"/>
  <c r="AB73" i="17"/>
  <c r="AA73" i="17"/>
  <c r="Z73" i="17"/>
  <c r="Y73" i="17"/>
  <c r="X73" i="17"/>
  <c r="W73" i="17"/>
  <c r="V73" i="17"/>
  <c r="U73" i="17"/>
  <c r="T73" i="17"/>
  <c r="S73" i="17"/>
  <c r="R73" i="17"/>
  <c r="Q73" i="17"/>
  <c r="P73" i="17"/>
  <c r="O73" i="17"/>
  <c r="N73" i="17"/>
  <c r="M73" i="17"/>
  <c r="L73" i="17"/>
  <c r="K73" i="17"/>
  <c r="J73" i="17"/>
  <c r="I73" i="17"/>
  <c r="H73" i="17"/>
  <c r="G73" i="17"/>
  <c r="F73" i="17"/>
  <c r="E73" i="17"/>
  <c r="GH72" i="17"/>
  <c r="GG72" i="17"/>
  <c r="GF72" i="17"/>
  <c r="GE72" i="17"/>
  <c r="GD72" i="17"/>
  <c r="GC72" i="17"/>
  <c r="GB72" i="17"/>
  <c r="GA72" i="17"/>
  <c r="FZ72" i="17"/>
  <c r="FY72" i="17"/>
  <c r="FX72" i="17"/>
  <c r="FW72" i="17"/>
  <c r="FV72" i="17"/>
  <c r="FU72" i="17"/>
  <c r="FT72" i="17"/>
  <c r="FS72" i="17"/>
  <c r="FR72" i="17"/>
  <c r="FQ72" i="17"/>
  <c r="FP72" i="17"/>
  <c r="FO72" i="17"/>
  <c r="FN72" i="17"/>
  <c r="FM72" i="17"/>
  <c r="FL72" i="17"/>
  <c r="FK72" i="17"/>
  <c r="FJ72" i="17"/>
  <c r="FI72" i="17"/>
  <c r="FH72" i="17"/>
  <c r="FG72" i="17"/>
  <c r="FF72" i="17"/>
  <c r="FE72" i="17"/>
  <c r="FD72" i="17"/>
  <c r="FC72" i="17"/>
  <c r="FB72" i="17"/>
  <c r="FA72" i="17"/>
  <c r="EZ72" i="17"/>
  <c r="EY72" i="17"/>
  <c r="EX72" i="17"/>
  <c r="EW72" i="17"/>
  <c r="EV72" i="17"/>
  <c r="EU72" i="17"/>
  <c r="ET72" i="17"/>
  <c r="ES72" i="17"/>
  <c r="ER72" i="17"/>
  <c r="EQ72" i="17"/>
  <c r="EP72" i="17"/>
  <c r="EO72" i="17"/>
  <c r="EN72" i="17"/>
  <c r="EM72" i="17"/>
  <c r="EL72" i="17"/>
  <c r="EK72" i="17"/>
  <c r="EJ72" i="17"/>
  <c r="EI72" i="17"/>
  <c r="EH72" i="17"/>
  <c r="EG72" i="17"/>
  <c r="EF72" i="17"/>
  <c r="EE72" i="17"/>
  <c r="ED72" i="17"/>
  <c r="EC72" i="17"/>
  <c r="EB72" i="17"/>
  <c r="EA72" i="17"/>
  <c r="DZ72" i="17"/>
  <c r="DY72" i="17"/>
  <c r="DX72" i="17"/>
  <c r="DW72" i="17"/>
  <c r="DV72" i="17"/>
  <c r="DU72" i="17"/>
  <c r="DT72" i="17"/>
  <c r="DS72" i="17"/>
  <c r="DR72" i="17"/>
  <c r="DQ72" i="17"/>
  <c r="DP72" i="17"/>
  <c r="DO72" i="17"/>
  <c r="DN72" i="17"/>
  <c r="DM72" i="17"/>
  <c r="DL72" i="17"/>
  <c r="DK72" i="17"/>
  <c r="DJ72" i="17"/>
  <c r="DI72" i="17"/>
  <c r="DH72" i="17"/>
  <c r="DG72" i="17"/>
  <c r="DF72" i="17"/>
  <c r="DE72" i="17"/>
  <c r="DD72" i="17"/>
  <c r="DC72" i="17"/>
  <c r="DB72" i="17"/>
  <c r="DA72" i="17"/>
  <c r="CZ72" i="17"/>
  <c r="CY72" i="17"/>
  <c r="CX72" i="17"/>
  <c r="CW72" i="17"/>
  <c r="CV72" i="17"/>
  <c r="CU72" i="17"/>
  <c r="CT72" i="17"/>
  <c r="CS72" i="17"/>
  <c r="CR72" i="17"/>
  <c r="CQ72" i="17"/>
  <c r="CP72" i="17"/>
  <c r="CO72" i="17"/>
  <c r="CN72" i="17"/>
  <c r="CM72" i="17"/>
  <c r="CL72" i="17"/>
  <c r="CK72" i="17"/>
  <c r="CJ72" i="17"/>
  <c r="CI72" i="17"/>
  <c r="CH72" i="17"/>
  <c r="CG72" i="17"/>
  <c r="CF72" i="17"/>
  <c r="CE72" i="17"/>
  <c r="CD72" i="17"/>
  <c r="CC72" i="17"/>
  <c r="CB72" i="17"/>
  <c r="CA72" i="17"/>
  <c r="BZ72" i="17"/>
  <c r="BY72" i="17"/>
  <c r="BX72" i="17"/>
  <c r="BW72" i="17"/>
  <c r="BV72" i="17"/>
  <c r="BU72" i="17"/>
  <c r="BT72" i="17"/>
  <c r="BS72" i="17"/>
  <c r="BR72" i="17"/>
  <c r="BQ72" i="17"/>
  <c r="BP72" i="17"/>
  <c r="BO72" i="17"/>
  <c r="BN72" i="17"/>
  <c r="BM72" i="17"/>
  <c r="BL72" i="17"/>
  <c r="BK72" i="17"/>
  <c r="BJ72" i="17"/>
  <c r="BI72" i="17"/>
  <c r="BH72" i="17"/>
  <c r="BG72" i="17"/>
  <c r="BF72" i="17"/>
  <c r="BE72" i="17"/>
  <c r="BD72" i="17"/>
  <c r="BC72" i="17"/>
  <c r="BB72" i="17"/>
  <c r="BA72" i="17"/>
  <c r="AZ72" i="17"/>
  <c r="AY72" i="17"/>
  <c r="AX72" i="17"/>
  <c r="AW72" i="17"/>
  <c r="AV72" i="17"/>
  <c r="AU72" i="17"/>
  <c r="AT72" i="17"/>
  <c r="AS72" i="17"/>
  <c r="AR72" i="17"/>
  <c r="AQ72" i="17"/>
  <c r="AP72" i="17"/>
  <c r="AO72" i="17"/>
  <c r="AN72" i="17"/>
  <c r="AM72" i="17"/>
  <c r="AL72" i="17"/>
  <c r="AK72" i="17"/>
  <c r="AJ72" i="17"/>
  <c r="AI72" i="17"/>
  <c r="AH72" i="17"/>
  <c r="AG72" i="17"/>
  <c r="AF72" i="17"/>
  <c r="AE72" i="17"/>
  <c r="AD72" i="17"/>
  <c r="AC72" i="17"/>
  <c r="AB72" i="17"/>
  <c r="AA72" i="17"/>
  <c r="Z72" i="17"/>
  <c r="Y72" i="17"/>
  <c r="X72" i="17"/>
  <c r="W72" i="17"/>
  <c r="V72" i="17"/>
  <c r="U72" i="17"/>
  <c r="T72" i="17"/>
  <c r="S72" i="17"/>
  <c r="R72" i="17"/>
  <c r="Q72" i="17"/>
  <c r="P72" i="17"/>
  <c r="O72" i="17"/>
  <c r="N72" i="17"/>
  <c r="M72" i="17"/>
  <c r="L72" i="17"/>
  <c r="K72" i="17"/>
  <c r="J72" i="17"/>
  <c r="I72" i="17"/>
  <c r="H72" i="17"/>
  <c r="G72" i="17"/>
  <c r="F72" i="17"/>
  <c r="E72" i="17"/>
  <c r="GH71" i="17"/>
  <c r="GG71" i="17"/>
  <c r="GF71" i="17"/>
  <c r="GE71" i="17"/>
  <c r="GD71" i="17"/>
  <c r="GC71" i="17"/>
  <c r="GB71" i="17"/>
  <c r="GA71" i="17"/>
  <c r="FZ71" i="17"/>
  <c r="FY71" i="17"/>
  <c r="FX71" i="17"/>
  <c r="FW71" i="17"/>
  <c r="FV71" i="17"/>
  <c r="FU71" i="17"/>
  <c r="FT71" i="17"/>
  <c r="FS71" i="17"/>
  <c r="FR71" i="17"/>
  <c r="FQ71" i="17"/>
  <c r="FP71" i="17"/>
  <c r="FO71" i="17"/>
  <c r="FN71" i="17"/>
  <c r="FM71" i="17"/>
  <c r="FL71" i="17"/>
  <c r="FK71" i="17"/>
  <c r="FJ71" i="17"/>
  <c r="FI71" i="17"/>
  <c r="FH71" i="17"/>
  <c r="FG71" i="17"/>
  <c r="FF71" i="17"/>
  <c r="FE71" i="17"/>
  <c r="FD71" i="17"/>
  <c r="FC71" i="17"/>
  <c r="FB71" i="17"/>
  <c r="FA71" i="17"/>
  <c r="EZ71" i="17"/>
  <c r="EY71" i="17"/>
  <c r="EX71" i="17"/>
  <c r="EW71" i="17"/>
  <c r="EV71" i="17"/>
  <c r="EU71" i="17"/>
  <c r="ET71" i="17"/>
  <c r="ES71" i="17"/>
  <c r="ER71" i="17"/>
  <c r="EQ71" i="17"/>
  <c r="EP71" i="17"/>
  <c r="EO71" i="17"/>
  <c r="EN71" i="17"/>
  <c r="EM71" i="17"/>
  <c r="EL71" i="17"/>
  <c r="EK71" i="17"/>
  <c r="EJ71" i="17"/>
  <c r="EI71" i="17"/>
  <c r="EH71" i="17"/>
  <c r="EG71" i="17"/>
  <c r="EF71" i="17"/>
  <c r="EE71" i="17"/>
  <c r="ED71" i="17"/>
  <c r="EC71" i="17"/>
  <c r="EB71" i="17"/>
  <c r="EA71" i="17"/>
  <c r="DZ71" i="17"/>
  <c r="DY71" i="17"/>
  <c r="DX71" i="17"/>
  <c r="DW71" i="17"/>
  <c r="DV71" i="17"/>
  <c r="DU71" i="17"/>
  <c r="DT71" i="17"/>
  <c r="DS71" i="17"/>
  <c r="DR71" i="17"/>
  <c r="DQ71" i="17"/>
  <c r="DP71" i="17"/>
  <c r="DO71" i="17"/>
  <c r="DN71" i="17"/>
  <c r="DM71" i="17"/>
  <c r="DL71" i="17"/>
  <c r="DK71" i="17"/>
  <c r="DJ71" i="17"/>
  <c r="DI71" i="17"/>
  <c r="DH71" i="17"/>
  <c r="DG71" i="17"/>
  <c r="DF71" i="17"/>
  <c r="DE71" i="17"/>
  <c r="DD71" i="17"/>
  <c r="DC71" i="17"/>
  <c r="DB71" i="17"/>
  <c r="DA71" i="17"/>
  <c r="CZ71" i="17"/>
  <c r="CY71" i="17"/>
  <c r="CX71" i="17"/>
  <c r="CW71" i="17"/>
  <c r="CV71" i="17"/>
  <c r="CU71" i="17"/>
  <c r="CT71" i="17"/>
  <c r="CS71" i="17"/>
  <c r="CR71" i="17"/>
  <c r="CQ71" i="17"/>
  <c r="CP71" i="17"/>
  <c r="CO71" i="17"/>
  <c r="CN71" i="17"/>
  <c r="CM71" i="17"/>
  <c r="CL71" i="17"/>
  <c r="CK71" i="17"/>
  <c r="CJ71" i="17"/>
  <c r="CI71" i="17"/>
  <c r="CH71" i="17"/>
  <c r="CG71" i="17"/>
  <c r="CF71" i="17"/>
  <c r="CE71" i="17"/>
  <c r="CD71" i="17"/>
  <c r="CC71" i="17"/>
  <c r="CB71" i="17"/>
  <c r="CA71" i="17"/>
  <c r="BZ71" i="17"/>
  <c r="BY71" i="17"/>
  <c r="BX71" i="17"/>
  <c r="BW71" i="17"/>
  <c r="BV71" i="17"/>
  <c r="BU71" i="17"/>
  <c r="BT71" i="17"/>
  <c r="BS71" i="17"/>
  <c r="BR71" i="17"/>
  <c r="BQ71" i="17"/>
  <c r="BP71" i="17"/>
  <c r="BO71" i="17"/>
  <c r="BN71" i="17"/>
  <c r="BM71" i="17"/>
  <c r="BL71" i="17"/>
  <c r="BK71" i="17"/>
  <c r="BJ71" i="17"/>
  <c r="BI71" i="17"/>
  <c r="BH71" i="17"/>
  <c r="BG71" i="17"/>
  <c r="BF71" i="17"/>
  <c r="BE71" i="17"/>
  <c r="BD71" i="17"/>
  <c r="BC71" i="17"/>
  <c r="BB71" i="17"/>
  <c r="BA71" i="17"/>
  <c r="AZ71" i="17"/>
  <c r="AY71" i="17"/>
  <c r="AX71" i="17"/>
  <c r="AW71" i="17"/>
  <c r="AV71" i="17"/>
  <c r="AU71" i="17"/>
  <c r="AT71" i="17"/>
  <c r="AS71" i="17"/>
  <c r="AR71" i="17"/>
  <c r="AQ71" i="17"/>
  <c r="AP71" i="17"/>
  <c r="AO71" i="17"/>
  <c r="AN71" i="17"/>
  <c r="AM71" i="17"/>
  <c r="AL71" i="17"/>
  <c r="AK71" i="17"/>
  <c r="AJ71" i="17"/>
  <c r="AI71" i="17"/>
  <c r="AH71" i="17"/>
  <c r="AG71" i="17"/>
  <c r="AF71" i="17"/>
  <c r="AE71" i="17"/>
  <c r="AD71" i="17"/>
  <c r="AC71" i="17"/>
  <c r="AB71" i="17"/>
  <c r="AA71" i="17"/>
  <c r="Z71" i="17"/>
  <c r="Y71" i="17"/>
  <c r="X71" i="17"/>
  <c r="W71" i="17"/>
  <c r="V71" i="17"/>
  <c r="U71" i="17"/>
  <c r="T71" i="17"/>
  <c r="S71" i="17"/>
  <c r="R71" i="17"/>
  <c r="Q71" i="17"/>
  <c r="P71" i="17"/>
  <c r="O71" i="17"/>
  <c r="N71" i="17"/>
  <c r="M71" i="17"/>
  <c r="L71" i="17"/>
  <c r="K71" i="17"/>
  <c r="J71" i="17"/>
  <c r="I71" i="17"/>
  <c r="H71" i="17"/>
  <c r="G71" i="17"/>
  <c r="F71" i="17"/>
  <c r="E71" i="17"/>
  <c r="GH70" i="17"/>
  <c r="GG70" i="17"/>
  <c r="GF70" i="17"/>
  <c r="GE70" i="17"/>
  <c r="GD70" i="17"/>
  <c r="GC70" i="17"/>
  <c r="GB70" i="17"/>
  <c r="GA70" i="17"/>
  <c r="FZ70" i="17"/>
  <c r="FY70" i="17"/>
  <c r="FX70" i="17"/>
  <c r="FW70" i="17"/>
  <c r="FV70" i="17"/>
  <c r="FU70" i="17"/>
  <c r="FT70" i="17"/>
  <c r="FS70" i="17"/>
  <c r="FR70" i="17"/>
  <c r="FQ70" i="17"/>
  <c r="FP70" i="17"/>
  <c r="FO70" i="17"/>
  <c r="FN70" i="17"/>
  <c r="FM70" i="17"/>
  <c r="FL70" i="17"/>
  <c r="FK70" i="17"/>
  <c r="FJ70" i="17"/>
  <c r="FI70" i="17"/>
  <c r="FH70" i="17"/>
  <c r="FG70" i="17"/>
  <c r="FF70" i="17"/>
  <c r="FE70" i="17"/>
  <c r="FD70" i="17"/>
  <c r="FC70" i="17"/>
  <c r="FB70" i="17"/>
  <c r="FA70" i="17"/>
  <c r="EZ70" i="17"/>
  <c r="EY70" i="17"/>
  <c r="EX70" i="17"/>
  <c r="EW70" i="17"/>
  <c r="EV70" i="17"/>
  <c r="EU70" i="17"/>
  <c r="ET70" i="17"/>
  <c r="ES70" i="17"/>
  <c r="ER70" i="17"/>
  <c r="EQ70" i="17"/>
  <c r="EP70" i="17"/>
  <c r="EO70" i="17"/>
  <c r="EN70" i="17"/>
  <c r="EM70" i="17"/>
  <c r="EL70" i="17"/>
  <c r="EK70" i="17"/>
  <c r="EJ70" i="17"/>
  <c r="EI70" i="17"/>
  <c r="EH70" i="17"/>
  <c r="EG70" i="17"/>
  <c r="EF70" i="17"/>
  <c r="EE70" i="17"/>
  <c r="ED70" i="17"/>
  <c r="EC70" i="17"/>
  <c r="EB70" i="17"/>
  <c r="EA70" i="17"/>
  <c r="DZ70" i="17"/>
  <c r="DY70" i="17"/>
  <c r="DX70" i="17"/>
  <c r="DW70" i="17"/>
  <c r="DV70" i="17"/>
  <c r="DU70" i="17"/>
  <c r="DT70" i="17"/>
  <c r="DS70" i="17"/>
  <c r="DR70" i="17"/>
  <c r="DQ70" i="17"/>
  <c r="DP70" i="17"/>
  <c r="DO70" i="17"/>
  <c r="DN70" i="17"/>
  <c r="DM70" i="17"/>
  <c r="DL70" i="17"/>
  <c r="DK70" i="17"/>
  <c r="DJ70" i="17"/>
  <c r="DI70" i="17"/>
  <c r="DH70" i="17"/>
  <c r="DG70" i="17"/>
  <c r="DF70" i="17"/>
  <c r="DE70" i="17"/>
  <c r="DD70" i="17"/>
  <c r="DC70" i="17"/>
  <c r="DB70" i="17"/>
  <c r="DA70" i="17"/>
  <c r="CZ70" i="17"/>
  <c r="CY70" i="17"/>
  <c r="CX70" i="17"/>
  <c r="CW70" i="17"/>
  <c r="CV70" i="17"/>
  <c r="CU70" i="17"/>
  <c r="CT70" i="17"/>
  <c r="CS70" i="17"/>
  <c r="CR70" i="17"/>
  <c r="CQ70" i="17"/>
  <c r="CP70" i="17"/>
  <c r="CO70" i="17"/>
  <c r="CN70" i="17"/>
  <c r="CM70" i="17"/>
  <c r="CL70" i="17"/>
  <c r="CK70" i="17"/>
  <c r="CJ70" i="17"/>
  <c r="CI70" i="17"/>
  <c r="CH70" i="17"/>
  <c r="CG70" i="17"/>
  <c r="CF70" i="17"/>
  <c r="CE70" i="17"/>
  <c r="CD70" i="17"/>
  <c r="CC70" i="17"/>
  <c r="CB70" i="17"/>
  <c r="CA70" i="17"/>
  <c r="BZ70" i="17"/>
  <c r="BY70" i="17"/>
  <c r="BX70" i="17"/>
  <c r="BW70" i="17"/>
  <c r="BV70" i="17"/>
  <c r="BU70" i="17"/>
  <c r="BT70" i="17"/>
  <c r="BS70" i="17"/>
  <c r="BR70" i="17"/>
  <c r="BQ70" i="17"/>
  <c r="BP70" i="17"/>
  <c r="BO70" i="17"/>
  <c r="BN70" i="17"/>
  <c r="BM70" i="17"/>
  <c r="BL70" i="17"/>
  <c r="BK70" i="17"/>
  <c r="BJ70" i="17"/>
  <c r="BI70" i="17"/>
  <c r="BH70" i="17"/>
  <c r="BG70" i="17"/>
  <c r="BF70" i="17"/>
  <c r="BE70" i="17"/>
  <c r="BD70" i="17"/>
  <c r="BC70" i="17"/>
  <c r="BB70" i="17"/>
  <c r="BA70" i="17"/>
  <c r="AZ70" i="17"/>
  <c r="AY70" i="17"/>
  <c r="AX70" i="17"/>
  <c r="AW70" i="17"/>
  <c r="AV70" i="17"/>
  <c r="AU70" i="17"/>
  <c r="AT70" i="17"/>
  <c r="AS70" i="17"/>
  <c r="AR70" i="17"/>
  <c r="AQ70" i="17"/>
  <c r="AP70" i="17"/>
  <c r="AO70" i="17"/>
  <c r="AN70" i="17"/>
  <c r="AM70" i="17"/>
  <c r="AL70" i="17"/>
  <c r="AK70" i="17"/>
  <c r="AJ70" i="17"/>
  <c r="AI70" i="17"/>
  <c r="AH70" i="17"/>
  <c r="AG70" i="17"/>
  <c r="AF70" i="17"/>
  <c r="AE70" i="17"/>
  <c r="AD70" i="17"/>
  <c r="AC70" i="17"/>
  <c r="AB70" i="17"/>
  <c r="AA70" i="17"/>
  <c r="Z70" i="17"/>
  <c r="Y70" i="17"/>
  <c r="X70" i="17"/>
  <c r="W70" i="17"/>
  <c r="V70" i="17"/>
  <c r="U70" i="17"/>
  <c r="T70" i="17"/>
  <c r="S70" i="17"/>
  <c r="R70" i="17"/>
  <c r="Q70" i="17"/>
  <c r="P70" i="17"/>
  <c r="O70" i="17"/>
  <c r="N70" i="17"/>
  <c r="M70" i="17"/>
  <c r="L70" i="17"/>
  <c r="K70" i="17"/>
  <c r="J70" i="17"/>
  <c r="I70" i="17"/>
  <c r="H70" i="17"/>
  <c r="G70" i="17"/>
  <c r="F70" i="17"/>
  <c r="E70" i="17"/>
  <c r="GH69" i="17"/>
  <c r="GG69" i="17"/>
  <c r="GF69" i="17"/>
  <c r="GE69" i="17"/>
  <c r="GD69" i="17"/>
  <c r="GC69" i="17"/>
  <c r="GB69" i="17"/>
  <c r="GA69" i="17"/>
  <c r="FZ69" i="17"/>
  <c r="FY69" i="17"/>
  <c r="FX69" i="17"/>
  <c r="FW69" i="17"/>
  <c r="FV69" i="17"/>
  <c r="FU69" i="17"/>
  <c r="FT69" i="17"/>
  <c r="FS69" i="17"/>
  <c r="FR69" i="17"/>
  <c r="FQ69" i="17"/>
  <c r="FP69" i="17"/>
  <c r="FO69" i="17"/>
  <c r="FN69" i="17"/>
  <c r="FM69" i="17"/>
  <c r="FL69" i="17"/>
  <c r="FK69" i="17"/>
  <c r="FJ69" i="17"/>
  <c r="FI69" i="17"/>
  <c r="FH69" i="17"/>
  <c r="FG69" i="17"/>
  <c r="FF69" i="17"/>
  <c r="FE69" i="17"/>
  <c r="FD69" i="17"/>
  <c r="FC69" i="17"/>
  <c r="FB69" i="17"/>
  <c r="FA69" i="17"/>
  <c r="EZ69" i="17"/>
  <c r="EY69" i="17"/>
  <c r="EX69" i="17"/>
  <c r="EW69" i="17"/>
  <c r="EV69" i="17"/>
  <c r="EU69" i="17"/>
  <c r="ET69" i="17"/>
  <c r="ES69" i="17"/>
  <c r="ER69" i="17"/>
  <c r="EQ69" i="17"/>
  <c r="EP69" i="17"/>
  <c r="EO69" i="17"/>
  <c r="EN69" i="17"/>
  <c r="EM69" i="17"/>
  <c r="EL69" i="17"/>
  <c r="EK69" i="17"/>
  <c r="EJ69" i="17"/>
  <c r="EI69" i="17"/>
  <c r="EH69" i="17"/>
  <c r="EG69" i="17"/>
  <c r="EF69" i="17"/>
  <c r="EE69" i="17"/>
  <c r="ED69" i="17"/>
  <c r="EC69" i="17"/>
  <c r="EB69" i="17"/>
  <c r="EA69" i="17"/>
  <c r="DZ69" i="17"/>
  <c r="DY69" i="17"/>
  <c r="DX69" i="17"/>
  <c r="DW69" i="17"/>
  <c r="DV69" i="17"/>
  <c r="DU69" i="17"/>
  <c r="DT69" i="17"/>
  <c r="DS69" i="17"/>
  <c r="DR69" i="17"/>
  <c r="DQ69" i="17"/>
  <c r="DP69" i="17"/>
  <c r="DO69" i="17"/>
  <c r="DN69" i="17"/>
  <c r="DM69" i="17"/>
  <c r="DL69" i="17"/>
  <c r="DK69" i="17"/>
  <c r="DJ69" i="17"/>
  <c r="DI69" i="17"/>
  <c r="DH69" i="17"/>
  <c r="DG69" i="17"/>
  <c r="DF69" i="17"/>
  <c r="DE69" i="17"/>
  <c r="DD69" i="17"/>
  <c r="DC69" i="17"/>
  <c r="DB69" i="17"/>
  <c r="DA69" i="17"/>
  <c r="CZ69" i="17"/>
  <c r="CY69" i="17"/>
  <c r="CX69" i="17"/>
  <c r="CW69" i="17"/>
  <c r="CV69" i="17"/>
  <c r="CU69" i="17"/>
  <c r="CT69" i="17"/>
  <c r="CS69" i="17"/>
  <c r="CR69" i="17"/>
  <c r="CQ69" i="17"/>
  <c r="CP69" i="17"/>
  <c r="CO69" i="17"/>
  <c r="CN69" i="17"/>
  <c r="CM69" i="17"/>
  <c r="CL69" i="17"/>
  <c r="CK69" i="17"/>
  <c r="CJ69" i="17"/>
  <c r="CI69" i="17"/>
  <c r="CH69" i="17"/>
  <c r="CG69" i="17"/>
  <c r="CF69" i="17"/>
  <c r="CE69" i="17"/>
  <c r="CD69" i="17"/>
  <c r="CC69" i="17"/>
  <c r="CB69" i="17"/>
  <c r="CA69" i="17"/>
  <c r="BZ69" i="17"/>
  <c r="BY69" i="17"/>
  <c r="BX69" i="17"/>
  <c r="BW69" i="17"/>
  <c r="BV69" i="17"/>
  <c r="BU69" i="17"/>
  <c r="BT69" i="17"/>
  <c r="BS69" i="17"/>
  <c r="BR69" i="17"/>
  <c r="BQ69" i="17"/>
  <c r="BP69" i="17"/>
  <c r="BO69" i="17"/>
  <c r="BN69" i="17"/>
  <c r="BM69" i="17"/>
  <c r="BL69" i="17"/>
  <c r="BK69" i="17"/>
  <c r="BJ69" i="17"/>
  <c r="BI69" i="17"/>
  <c r="BH69" i="17"/>
  <c r="BG69" i="17"/>
  <c r="BF69" i="17"/>
  <c r="BE69" i="17"/>
  <c r="BD69" i="17"/>
  <c r="BC69" i="17"/>
  <c r="BB69" i="17"/>
  <c r="BA69" i="17"/>
  <c r="AZ69" i="17"/>
  <c r="AY69" i="17"/>
  <c r="AX69" i="17"/>
  <c r="AW69" i="17"/>
  <c r="AV69" i="17"/>
  <c r="AU69" i="17"/>
  <c r="AT69" i="17"/>
  <c r="AS69" i="17"/>
  <c r="AR69" i="17"/>
  <c r="AQ69" i="17"/>
  <c r="AP69" i="17"/>
  <c r="AO69" i="17"/>
  <c r="AN69" i="17"/>
  <c r="AM69" i="17"/>
  <c r="AL69" i="17"/>
  <c r="AK69" i="17"/>
  <c r="AJ69" i="17"/>
  <c r="AI69" i="17"/>
  <c r="AH69" i="17"/>
  <c r="AG69" i="17"/>
  <c r="AF69" i="17"/>
  <c r="AE69" i="17"/>
  <c r="AD69" i="17"/>
  <c r="AC69" i="17"/>
  <c r="AB69" i="17"/>
  <c r="AA69" i="17"/>
  <c r="Z69" i="17"/>
  <c r="Y69" i="17"/>
  <c r="X69" i="17"/>
  <c r="W69" i="17"/>
  <c r="V69" i="17"/>
  <c r="U69" i="17"/>
  <c r="T69" i="17"/>
  <c r="S69" i="17"/>
  <c r="R69" i="17"/>
  <c r="Q69" i="17"/>
  <c r="P69" i="17"/>
  <c r="O69" i="17"/>
  <c r="N69" i="17"/>
  <c r="M69" i="17"/>
  <c r="L69" i="17"/>
  <c r="K69" i="17"/>
  <c r="J69" i="17"/>
  <c r="I69" i="17"/>
  <c r="H69" i="17"/>
  <c r="G69" i="17"/>
  <c r="F69" i="17"/>
  <c r="E69" i="17"/>
  <c r="GH68" i="17"/>
  <c r="GG68" i="17"/>
  <c r="GF68" i="17"/>
  <c r="GE68" i="17"/>
  <c r="GD68" i="17"/>
  <c r="GC68" i="17"/>
  <c r="GB68" i="17"/>
  <c r="GA68" i="17"/>
  <c r="FZ68" i="17"/>
  <c r="FY68" i="17"/>
  <c r="FX68" i="17"/>
  <c r="FW68" i="17"/>
  <c r="FV68" i="17"/>
  <c r="FU68" i="17"/>
  <c r="FT68" i="17"/>
  <c r="FS68" i="17"/>
  <c r="FR68" i="17"/>
  <c r="FQ68" i="17"/>
  <c r="FP68" i="17"/>
  <c r="FO68" i="17"/>
  <c r="FN68" i="17"/>
  <c r="FM68" i="17"/>
  <c r="FL68" i="17"/>
  <c r="FK68" i="17"/>
  <c r="FJ68" i="17"/>
  <c r="FI68" i="17"/>
  <c r="FH68" i="17"/>
  <c r="FG68" i="17"/>
  <c r="FF68" i="17"/>
  <c r="FE68" i="17"/>
  <c r="FD68" i="17"/>
  <c r="FC68" i="17"/>
  <c r="FB68" i="17"/>
  <c r="FA68" i="17"/>
  <c r="EZ68" i="17"/>
  <c r="EY68" i="17"/>
  <c r="EX68" i="17"/>
  <c r="EW68" i="17"/>
  <c r="EV68" i="17"/>
  <c r="EU68" i="17"/>
  <c r="ET68" i="17"/>
  <c r="ES68" i="17"/>
  <c r="ER68" i="17"/>
  <c r="EQ68" i="17"/>
  <c r="EP68" i="17"/>
  <c r="EO68" i="17"/>
  <c r="EN68" i="17"/>
  <c r="EM68" i="17"/>
  <c r="EL68" i="17"/>
  <c r="EK68" i="17"/>
  <c r="EJ68" i="17"/>
  <c r="EI68" i="17"/>
  <c r="EH68" i="17"/>
  <c r="EG68" i="17"/>
  <c r="EF68" i="17"/>
  <c r="EE68" i="17"/>
  <c r="ED68" i="17"/>
  <c r="EC68" i="17"/>
  <c r="EB68" i="17"/>
  <c r="EA68" i="17"/>
  <c r="DZ68" i="17"/>
  <c r="DY68" i="17"/>
  <c r="DX68" i="17"/>
  <c r="DW68" i="17"/>
  <c r="DV68" i="17"/>
  <c r="DU68" i="17"/>
  <c r="DT68" i="17"/>
  <c r="DS68" i="17"/>
  <c r="DR68" i="17"/>
  <c r="DQ68" i="17"/>
  <c r="DP68" i="17"/>
  <c r="DO68" i="17"/>
  <c r="DN68" i="17"/>
  <c r="DM68" i="17"/>
  <c r="DL68" i="17"/>
  <c r="DK68" i="17"/>
  <c r="DJ68" i="17"/>
  <c r="DI68" i="17"/>
  <c r="DH68" i="17"/>
  <c r="DG68" i="17"/>
  <c r="DF68" i="17"/>
  <c r="DE68" i="17"/>
  <c r="DD68" i="17"/>
  <c r="DC68" i="17"/>
  <c r="DB68" i="17"/>
  <c r="DA68" i="17"/>
  <c r="CZ68" i="17"/>
  <c r="CY68" i="17"/>
  <c r="CX68" i="17"/>
  <c r="CW68" i="17"/>
  <c r="CV68" i="17"/>
  <c r="CU68" i="17"/>
  <c r="CT68" i="17"/>
  <c r="CS68" i="17"/>
  <c r="CR68" i="17"/>
  <c r="CQ68" i="17"/>
  <c r="CP68" i="17"/>
  <c r="CO68" i="17"/>
  <c r="CN68" i="17"/>
  <c r="CM68" i="17"/>
  <c r="CL68" i="17"/>
  <c r="CK68" i="17"/>
  <c r="CJ68" i="17"/>
  <c r="CI68" i="17"/>
  <c r="CH68" i="17"/>
  <c r="CG68" i="17"/>
  <c r="CF68" i="17"/>
  <c r="CE68" i="17"/>
  <c r="CD68" i="17"/>
  <c r="CC68" i="17"/>
  <c r="CB68" i="17"/>
  <c r="CA68" i="17"/>
  <c r="BZ68" i="17"/>
  <c r="BY68" i="17"/>
  <c r="BX68" i="17"/>
  <c r="BW68" i="17"/>
  <c r="BV68" i="17"/>
  <c r="BU68" i="17"/>
  <c r="BT68" i="17"/>
  <c r="BS68" i="17"/>
  <c r="BR68" i="17"/>
  <c r="BQ68" i="17"/>
  <c r="BP68" i="17"/>
  <c r="BO68" i="17"/>
  <c r="BN68" i="17"/>
  <c r="BM68" i="17"/>
  <c r="BL68" i="17"/>
  <c r="BK68" i="17"/>
  <c r="BJ68" i="17"/>
  <c r="BI68" i="17"/>
  <c r="BH68" i="17"/>
  <c r="BG68" i="17"/>
  <c r="BF68" i="17"/>
  <c r="BE68" i="17"/>
  <c r="BD68" i="17"/>
  <c r="BC68" i="17"/>
  <c r="BB68" i="17"/>
  <c r="BA68" i="17"/>
  <c r="AZ68" i="17"/>
  <c r="AY68" i="17"/>
  <c r="AX68" i="17"/>
  <c r="AW68" i="17"/>
  <c r="AV68" i="17"/>
  <c r="AU68" i="17"/>
  <c r="AT68" i="17"/>
  <c r="AS68" i="17"/>
  <c r="AR68" i="17"/>
  <c r="AQ68" i="17"/>
  <c r="AP68" i="17"/>
  <c r="AO68" i="17"/>
  <c r="AN68" i="17"/>
  <c r="AM68" i="17"/>
  <c r="AL68" i="17"/>
  <c r="AK68" i="17"/>
  <c r="AJ68" i="17"/>
  <c r="AI68" i="17"/>
  <c r="AH68" i="17"/>
  <c r="AG68" i="17"/>
  <c r="AF68" i="17"/>
  <c r="AE68" i="17"/>
  <c r="AD68" i="17"/>
  <c r="AC68" i="17"/>
  <c r="AB68" i="17"/>
  <c r="AA68" i="17"/>
  <c r="Z68" i="17"/>
  <c r="Y68" i="17"/>
  <c r="X68" i="17"/>
  <c r="W68" i="17"/>
  <c r="V68" i="17"/>
  <c r="U68" i="17"/>
  <c r="T68" i="17"/>
  <c r="S68" i="17"/>
  <c r="R68" i="17"/>
  <c r="Q68" i="17"/>
  <c r="P68" i="17"/>
  <c r="O68" i="17"/>
  <c r="N68" i="17"/>
  <c r="M68" i="17"/>
  <c r="L68" i="17"/>
  <c r="K68" i="17"/>
  <c r="J68" i="17"/>
  <c r="I68" i="17"/>
  <c r="H68" i="17"/>
  <c r="G68" i="17"/>
  <c r="F68" i="17"/>
  <c r="E68" i="17"/>
  <c r="HR25" i="53"/>
  <c r="HX38" i="53" s="1"/>
  <c r="HQ25" i="53"/>
  <c r="HW38" i="53" s="1"/>
  <c r="HR24" i="53"/>
  <c r="HX37" i="53" s="1"/>
  <c r="HX46" i="53" s="1"/>
  <c r="HQ24" i="53"/>
  <c r="HR23" i="53"/>
  <c r="HX36" i="53" s="1"/>
  <c r="HQ23" i="53"/>
  <c r="HR22" i="53"/>
  <c r="HX35" i="53" s="1"/>
  <c r="HX45" i="53" s="1"/>
  <c r="HQ22" i="53"/>
  <c r="HW35" i="53" s="1"/>
  <c r="HR21" i="53"/>
  <c r="HX34" i="53" s="1"/>
  <c r="HQ21" i="53"/>
  <c r="HW34" i="53" s="1"/>
  <c r="HR20" i="53"/>
  <c r="HX33" i="53" s="1"/>
  <c r="HX44" i="53" s="1"/>
  <c r="HQ20" i="53"/>
  <c r="HR19" i="53"/>
  <c r="HX32" i="53" s="1"/>
  <c r="HQ19" i="53"/>
  <c r="HR18" i="53"/>
  <c r="HX31" i="53" s="1"/>
  <c r="HQ18" i="53"/>
  <c r="HW31" i="53" s="1"/>
  <c r="HR17" i="53"/>
  <c r="HX30" i="53" s="1"/>
  <c r="HQ17" i="53"/>
  <c r="HW30" i="53" s="1"/>
  <c r="HR16" i="53"/>
  <c r="HX29" i="53" s="1"/>
  <c r="HX42" i="53" s="1"/>
  <c r="HQ16" i="53"/>
  <c r="HP16" i="53"/>
  <c r="HO13" i="53"/>
  <c r="HN13" i="53"/>
  <c r="HM13" i="53"/>
  <c r="HL13" i="53"/>
  <c r="HK13" i="53"/>
  <c r="HJ13" i="53"/>
  <c r="HI13" i="53"/>
  <c r="HH13" i="53"/>
  <c r="HG13" i="53"/>
  <c r="HG16" i="53" s="1"/>
  <c r="HF13" i="53"/>
  <c r="HF16" i="53" s="1"/>
  <c r="HE13" i="53"/>
  <c r="HD13" i="53"/>
  <c r="HC13" i="53"/>
  <c r="HB13" i="53"/>
  <c r="HA13" i="53"/>
  <c r="GZ13" i="53"/>
  <c r="GY13" i="53"/>
  <c r="GX13" i="53"/>
  <c r="GW13" i="53"/>
  <c r="GV13" i="53"/>
  <c r="GU13" i="53"/>
  <c r="GT13" i="53"/>
  <c r="GS13" i="53"/>
  <c r="GR13" i="53"/>
  <c r="GQ13" i="53"/>
  <c r="GQ17" i="53" s="1"/>
  <c r="GP13" i="53"/>
  <c r="GP17" i="53" s="1"/>
  <c r="GO13" i="53"/>
  <c r="GN13" i="53"/>
  <c r="GM13" i="53"/>
  <c r="GL13" i="53"/>
  <c r="GK13" i="53"/>
  <c r="GJ13" i="53"/>
  <c r="GJ16" i="53" s="1"/>
  <c r="GI13" i="53"/>
  <c r="GI17" i="53" s="1"/>
  <c r="GH13" i="53"/>
  <c r="GG13" i="53"/>
  <c r="GF13" i="53"/>
  <c r="GE13" i="53"/>
  <c r="GD13" i="53"/>
  <c r="GC13" i="53"/>
  <c r="GB13" i="53"/>
  <c r="GA13" i="53"/>
  <c r="GA17" i="53" s="1"/>
  <c r="FZ13" i="53"/>
  <c r="FY13" i="53"/>
  <c r="FX13" i="53"/>
  <c r="FW13" i="53"/>
  <c r="FV13" i="53"/>
  <c r="FU13" i="53"/>
  <c r="FT13" i="53"/>
  <c r="FT16" i="53" s="1"/>
  <c r="FS13" i="53"/>
  <c r="FR13" i="53"/>
  <c r="FQ13" i="53"/>
  <c r="FP13" i="53"/>
  <c r="FO13" i="53"/>
  <c r="FN13" i="53"/>
  <c r="FM13" i="53"/>
  <c r="FL13" i="53"/>
  <c r="FK13" i="53"/>
  <c r="FK16" i="53" s="1"/>
  <c r="FJ13" i="53"/>
  <c r="FJ16" i="53" s="1"/>
  <c r="FI13" i="53"/>
  <c r="FH13" i="53"/>
  <c r="FG13" i="53"/>
  <c r="FF13" i="53"/>
  <c r="FE13" i="53"/>
  <c r="FD13" i="53"/>
  <c r="FD16" i="53" s="1"/>
  <c r="FC13" i="53"/>
  <c r="FB13" i="53"/>
  <c r="FA13" i="53"/>
  <c r="EZ13" i="53"/>
  <c r="EY13" i="53"/>
  <c r="EX13" i="53"/>
  <c r="EW13" i="53"/>
  <c r="EV13" i="53"/>
  <c r="EU13" i="53"/>
  <c r="EU17" i="53" s="1"/>
  <c r="ET13" i="53"/>
  <c r="ET17" i="53" s="1"/>
  <c r="ES13" i="53"/>
  <c r="ER13" i="53"/>
  <c r="EQ13" i="53"/>
  <c r="EP13" i="53"/>
  <c r="EO13" i="53"/>
  <c r="EN13" i="53"/>
  <c r="EN16" i="53" s="1"/>
  <c r="EM13" i="53"/>
  <c r="EM16" i="53" s="1"/>
  <c r="EL13" i="53"/>
  <c r="EL16" i="53" s="1"/>
  <c r="EK13" i="53"/>
  <c r="EJ13" i="53"/>
  <c r="EI13" i="53"/>
  <c r="EH13" i="53"/>
  <c r="EG13" i="53"/>
  <c r="EF13" i="53"/>
  <c r="EE13" i="53"/>
  <c r="EE17" i="53" s="1"/>
  <c r="ED13" i="53"/>
  <c r="ED17" i="53" s="1"/>
  <c r="EC13" i="53"/>
  <c r="EB13" i="53"/>
  <c r="EA13" i="53"/>
  <c r="DZ13" i="53"/>
  <c r="DY13" i="53"/>
  <c r="DX13" i="53"/>
  <c r="DX16" i="53" s="1"/>
  <c r="DW13" i="53"/>
  <c r="DV13" i="53"/>
  <c r="DU13" i="53"/>
  <c r="DT13" i="53"/>
  <c r="DS13" i="53"/>
  <c r="DR13" i="53"/>
  <c r="DQ13" i="53"/>
  <c r="DP13" i="53"/>
  <c r="DO13" i="53"/>
  <c r="DO16" i="53" s="1"/>
  <c r="DN13" i="53"/>
  <c r="DN16" i="53" s="1"/>
  <c r="DM13" i="53"/>
  <c r="DL13" i="53"/>
  <c r="DK13" i="53"/>
  <c r="DJ13" i="53"/>
  <c r="DI13" i="53"/>
  <c r="DH13" i="53"/>
  <c r="DH16" i="53" s="1"/>
  <c r="DG13" i="53"/>
  <c r="DG17" i="53" s="1"/>
  <c r="DF13" i="53"/>
  <c r="DE13" i="53"/>
  <c r="DD13" i="53"/>
  <c r="DC13" i="53"/>
  <c r="DB13" i="53"/>
  <c r="DA13" i="53"/>
  <c r="CZ13" i="53"/>
  <c r="CY13" i="53"/>
  <c r="CY16" i="53" s="1"/>
  <c r="CX13" i="53"/>
  <c r="CX19" i="53" s="1"/>
  <c r="CW13" i="53"/>
  <c r="CV13" i="53"/>
  <c r="CU13" i="53"/>
  <c r="CT13" i="53"/>
  <c r="CS13" i="53"/>
  <c r="CR13" i="53"/>
  <c r="CR16" i="53" s="1"/>
  <c r="CQ13" i="53"/>
  <c r="CQ16" i="53" s="1"/>
  <c r="CP13" i="53"/>
  <c r="CP16" i="53" s="1"/>
  <c r="CO13" i="53"/>
  <c r="CN13" i="53"/>
  <c r="CM13" i="53"/>
  <c r="CL13" i="53"/>
  <c r="CK13" i="53"/>
  <c r="CJ13" i="53"/>
  <c r="CI13" i="53"/>
  <c r="CI16" i="53" s="1"/>
  <c r="CH13" i="53"/>
  <c r="CG13" i="53"/>
  <c r="CF13" i="53"/>
  <c r="CE13" i="53"/>
  <c r="CD13" i="53"/>
  <c r="CC13" i="53"/>
  <c r="CB13" i="53"/>
  <c r="CA13" i="53"/>
  <c r="BZ13" i="53"/>
  <c r="BY13" i="53"/>
  <c r="BX13" i="53"/>
  <c r="BW13" i="53"/>
  <c r="BV13" i="53"/>
  <c r="BU13" i="53"/>
  <c r="BT13" i="53"/>
  <c r="BS13" i="53"/>
  <c r="BS17" i="53" s="1"/>
  <c r="BR13" i="53"/>
  <c r="BR17" i="53" s="1"/>
  <c r="BQ13" i="53"/>
  <c r="BP13" i="53"/>
  <c r="BO13" i="53"/>
  <c r="BN13" i="53"/>
  <c r="BM13" i="53"/>
  <c r="BL13" i="53"/>
  <c r="BL16" i="53" s="1"/>
  <c r="BK13" i="53"/>
  <c r="BJ13" i="53"/>
  <c r="BI13" i="53"/>
  <c r="BH13" i="53"/>
  <c r="BG13" i="53"/>
  <c r="BF13" i="53"/>
  <c r="BE13" i="53"/>
  <c r="BD13" i="53"/>
  <c r="BC13" i="53"/>
  <c r="BC18" i="53" s="1"/>
  <c r="BB13" i="53"/>
  <c r="BB17" i="53" s="1"/>
  <c r="BA13" i="53"/>
  <c r="AZ13" i="53"/>
  <c r="AY13" i="53"/>
  <c r="AX13" i="53"/>
  <c r="AW13" i="53"/>
  <c r="AV13" i="53"/>
  <c r="AV16" i="53" s="1"/>
  <c r="AU13" i="53"/>
  <c r="AU16" i="53" s="1"/>
  <c r="AT13" i="53"/>
  <c r="AT16" i="53" s="1"/>
  <c r="AS13" i="53"/>
  <c r="AR13" i="53"/>
  <c r="AQ13" i="53"/>
  <c r="AP13" i="53"/>
  <c r="AO13" i="53"/>
  <c r="AN13" i="53"/>
  <c r="AM13" i="53"/>
  <c r="AM17" i="53" s="1"/>
  <c r="AL13" i="53"/>
  <c r="AL18" i="53" s="1"/>
  <c r="AK13" i="53"/>
  <c r="AJ13" i="53"/>
  <c r="AI13" i="53"/>
  <c r="AH13" i="53"/>
  <c r="AG13" i="53"/>
  <c r="AF13" i="53"/>
  <c r="AF16" i="53" s="1"/>
  <c r="AE13" i="53"/>
  <c r="AE17" i="53" s="1"/>
  <c r="AD13" i="53"/>
  <c r="AC13" i="53"/>
  <c r="AB13" i="53"/>
  <c r="AA13" i="53"/>
  <c r="Z13" i="53"/>
  <c r="Y13" i="53"/>
  <c r="X13" i="53"/>
  <c r="W13" i="53"/>
  <c r="W17" i="53" s="1"/>
  <c r="V13" i="53"/>
  <c r="V17" i="53" s="1"/>
  <c r="U13" i="53"/>
  <c r="T13" i="53"/>
  <c r="S13" i="53"/>
  <c r="R13" i="53"/>
  <c r="Q13" i="53"/>
  <c r="P13" i="53"/>
  <c r="O13" i="53"/>
  <c r="O17" i="53" s="1"/>
  <c r="N13" i="53"/>
  <c r="M13" i="53"/>
  <c r="L13" i="53"/>
  <c r="K13" i="53"/>
  <c r="J13" i="53"/>
  <c r="I13" i="53"/>
  <c r="H13" i="53"/>
  <c r="G13" i="53"/>
  <c r="G16" i="53" s="1"/>
  <c r="F13" i="53"/>
  <c r="F16" i="53" s="1"/>
  <c r="E13" i="53"/>
  <c r="D13" i="53"/>
  <c r="L200" i="20"/>
  <c r="F200" i="20"/>
  <c r="G201" i="20" s="1"/>
  <c r="L199" i="20"/>
  <c r="F199" i="20"/>
  <c r="G200" i="20" s="1"/>
  <c r="L198" i="20"/>
  <c r="F198" i="20"/>
  <c r="G198" i="20" s="1"/>
  <c r="L197" i="20"/>
  <c r="F197" i="20"/>
  <c r="L196" i="20"/>
  <c r="F196" i="20"/>
  <c r="L195" i="20"/>
  <c r="F195" i="20"/>
  <c r="L194" i="20"/>
  <c r="F194" i="20"/>
  <c r="G194" i="20" s="1"/>
  <c r="L193" i="20"/>
  <c r="F193" i="20"/>
  <c r="L192" i="20"/>
  <c r="F192" i="20"/>
  <c r="G192" i="20" s="1"/>
  <c r="L191" i="20"/>
  <c r="F191" i="20"/>
  <c r="G191" i="20" s="1"/>
  <c r="L190" i="20"/>
  <c r="F190" i="20"/>
  <c r="L189" i="20"/>
  <c r="F189" i="20"/>
  <c r="G189" i="20" s="1"/>
  <c r="L188" i="20"/>
  <c r="G188" i="20"/>
  <c r="F188" i="20"/>
  <c r="L187" i="20"/>
  <c r="G187" i="20"/>
  <c r="F187" i="20"/>
  <c r="L186" i="20"/>
  <c r="G186" i="20"/>
  <c r="F186" i="20"/>
  <c r="L185" i="20"/>
  <c r="F185" i="20"/>
  <c r="G185" i="20" s="1"/>
  <c r="L184" i="20"/>
  <c r="F184" i="20"/>
  <c r="G184" i="20" s="1"/>
  <c r="L183" i="20"/>
  <c r="F183" i="20"/>
  <c r="L182" i="20"/>
  <c r="F182" i="20"/>
  <c r="G183" i="20" s="1"/>
  <c r="L181" i="20"/>
  <c r="F181" i="20"/>
  <c r="G181" i="20" s="1"/>
  <c r="L180" i="20"/>
  <c r="F180" i="20"/>
  <c r="L179" i="20"/>
  <c r="F179" i="20"/>
  <c r="G180" i="20" s="1"/>
  <c r="L178" i="20"/>
  <c r="F178" i="20"/>
  <c r="G179" i="20" s="1"/>
  <c r="L177" i="20"/>
  <c r="F177" i="20"/>
  <c r="G177" i="20" s="1"/>
  <c r="L176" i="20"/>
  <c r="G176" i="20"/>
  <c r="F176" i="20"/>
  <c r="L175" i="20"/>
  <c r="F175" i="20"/>
  <c r="G175" i="20" s="1"/>
  <c r="L174" i="20"/>
  <c r="F174" i="20"/>
  <c r="G174" i="20" s="1"/>
  <c r="L173" i="20"/>
  <c r="G173" i="20"/>
  <c r="F173" i="20"/>
  <c r="L172" i="20"/>
  <c r="F172" i="20"/>
  <c r="L171" i="20"/>
  <c r="F171" i="20"/>
  <c r="G172" i="20" s="1"/>
  <c r="L170" i="20"/>
  <c r="G170" i="20"/>
  <c r="F170" i="20"/>
  <c r="L169" i="20"/>
  <c r="F169" i="20"/>
  <c r="L168" i="20"/>
  <c r="F168" i="20"/>
  <c r="G168" i="20" s="1"/>
  <c r="L167" i="20"/>
  <c r="F167" i="20"/>
  <c r="G167" i="20" s="1"/>
  <c r="L166" i="20"/>
  <c r="F166" i="20"/>
  <c r="L165" i="20"/>
  <c r="F165" i="20"/>
  <c r="G166" i="20" s="1"/>
  <c r="L164" i="20"/>
  <c r="F164" i="20"/>
  <c r="L163" i="20"/>
  <c r="F163" i="20"/>
  <c r="G164" i="20" s="1"/>
  <c r="L162" i="20"/>
  <c r="F162" i="20"/>
  <c r="L161" i="20"/>
  <c r="F161" i="20"/>
  <c r="G161" i="20" s="1"/>
  <c r="L160" i="20"/>
  <c r="G160" i="20"/>
  <c r="F160" i="20"/>
  <c r="L159" i="20"/>
  <c r="G159" i="20"/>
  <c r="F159" i="20"/>
  <c r="L158" i="20"/>
  <c r="F158" i="20"/>
  <c r="L157" i="20"/>
  <c r="F157" i="20"/>
  <c r="G157" i="20" s="1"/>
  <c r="L156" i="20"/>
  <c r="F156" i="20"/>
  <c r="L155" i="20"/>
  <c r="F155" i="20"/>
  <c r="G156" i="20" s="1"/>
  <c r="L154" i="20"/>
  <c r="F154" i="20"/>
  <c r="G154" i="20" s="1"/>
  <c r="L153" i="20"/>
  <c r="F153" i="20"/>
  <c r="G153" i="20" s="1"/>
  <c r="L152" i="20"/>
  <c r="F152" i="20"/>
  <c r="G152" i="20" s="1"/>
  <c r="L151" i="20"/>
  <c r="F151" i="20"/>
  <c r="G151" i="20" s="1"/>
  <c r="L150" i="20"/>
  <c r="F150" i="20"/>
  <c r="G150" i="20" s="1"/>
  <c r="L149" i="20"/>
  <c r="G149" i="20"/>
  <c r="F149" i="20"/>
  <c r="L148" i="20"/>
  <c r="G148" i="20"/>
  <c r="F148" i="20"/>
  <c r="L147" i="20"/>
  <c r="F147" i="20"/>
  <c r="G147" i="20" s="1"/>
  <c r="L146" i="20"/>
  <c r="F146" i="20"/>
  <c r="G146" i="20" s="1"/>
  <c r="L145" i="20"/>
  <c r="F145" i="20"/>
  <c r="L144" i="20"/>
  <c r="F144" i="20"/>
  <c r="G144" i="20" s="1"/>
  <c r="L143" i="20"/>
  <c r="F143" i="20"/>
  <c r="L142" i="20"/>
  <c r="F142" i="20"/>
  <c r="G142" i="20" s="1"/>
  <c r="L141" i="20"/>
  <c r="F141" i="20"/>
  <c r="G141" i="20" s="1"/>
  <c r="L140" i="20"/>
  <c r="F140" i="20"/>
  <c r="L139" i="20"/>
  <c r="F139" i="20"/>
  <c r="G140" i="20" s="1"/>
  <c r="L138" i="20"/>
  <c r="F138" i="20"/>
  <c r="G139" i="20" s="1"/>
  <c r="L137" i="20"/>
  <c r="F137" i="20"/>
  <c r="G137" i="20" s="1"/>
  <c r="L136" i="20"/>
  <c r="G136" i="20"/>
  <c r="F136" i="20"/>
  <c r="L135" i="20"/>
  <c r="F135" i="20"/>
  <c r="G135" i="20" s="1"/>
  <c r="L134" i="20"/>
  <c r="F134" i="20"/>
  <c r="G134" i="20" s="1"/>
  <c r="L133" i="20"/>
  <c r="F133" i="20"/>
  <c r="G133" i="20" s="1"/>
  <c r="L132" i="20"/>
  <c r="F132" i="20"/>
  <c r="L131" i="20"/>
  <c r="F131" i="20"/>
  <c r="G132" i="20" s="1"/>
  <c r="L130" i="20"/>
  <c r="F130" i="20"/>
  <c r="G130" i="20" s="1"/>
  <c r="L129" i="20"/>
  <c r="F129" i="20"/>
  <c r="L128" i="20"/>
  <c r="F128" i="20"/>
  <c r="L127" i="20"/>
  <c r="F127" i="20"/>
  <c r="G128" i="20" s="1"/>
  <c r="L126" i="20"/>
  <c r="F126" i="20"/>
  <c r="L125" i="20"/>
  <c r="F125" i="20"/>
  <c r="G125" i="20" s="1"/>
  <c r="L124" i="20"/>
  <c r="F124" i="20"/>
  <c r="L123" i="20"/>
  <c r="F123" i="20"/>
  <c r="G124" i="20" s="1"/>
  <c r="L122" i="20"/>
  <c r="G122" i="20"/>
  <c r="F122" i="20"/>
  <c r="L121" i="20"/>
  <c r="F121" i="20"/>
  <c r="G121" i="20" s="1"/>
  <c r="L120" i="20"/>
  <c r="G120" i="20"/>
  <c r="F120" i="20"/>
  <c r="L119" i="20"/>
  <c r="G119" i="20"/>
  <c r="F119" i="20"/>
  <c r="L118" i="20"/>
  <c r="F118" i="20"/>
  <c r="G118" i="20" s="1"/>
  <c r="L117" i="20"/>
  <c r="G117" i="20"/>
  <c r="L116" i="20"/>
  <c r="G116" i="20"/>
  <c r="L115" i="20"/>
  <c r="G115" i="20"/>
  <c r="L114" i="20"/>
  <c r="G114" i="20"/>
  <c r="L113" i="20"/>
  <c r="G113" i="20"/>
  <c r="L112" i="20"/>
  <c r="G112" i="20"/>
  <c r="L111" i="20"/>
  <c r="G111" i="20"/>
  <c r="K110" i="20"/>
  <c r="L110" i="20" s="1"/>
  <c r="G110" i="20"/>
  <c r="L109" i="20"/>
  <c r="G109" i="20"/>
  <c r="L108" i="20"/>
  <c r="G108" i="20"/>
  <c r="G107" i="20"/>
  <c r="L106" i="20"/>
  <c r="K106" i="20"/>
  <c r="L107" i="20" s="1"/>
  <c r="H106" i="20"/>
  <c r="G106" i="20"/>
  <c r="L105" i="20"/>
  <c r="G105" i="20"/>
  <c r="K104" i="20"/>
  <c r="L104" i="20" s="1"/>
  <c r="H104" i="20"/>
  <c r="G104" i="20"/>
  <c r="L103" i="20"/>
  <c r="G103" i="20"/>
  <c r="D103" i="20"/>
  <c r="L102" i="20"/>
  <c r="G102" i="20"/>
  <c r="D102" i="20"/>
  <c r="L101" i="20"/>
  <c r="G101" i="20"/>
  <c r="D101" i="20"/>
  <c r="L100" i="20"/>
  <c r="G100" i="20"/>
  <c r="D100" i="20"/>
  <c r="L99" i="20"/>
  <c r="G99" i="20"/>
  <c r="D99" i="20"/>
  <c r="L98" i="20"/>
  <c r="G98" i="20"/>
  <c r="D98" i="20"/>
  <c r="L97" i="20"/>
  <c r="G97" i="20"/>
  <c r="D97" i="20"/>
  <c r="L96" i="20"/>
  <c r="G96" i="20"/>
  <c r="D96" i="20"/>
  <c r="L95" i="20"/>
  <c r="G95" i="20"/>
  <c r="D95" i="20"/>
  <c r="L94" i="20"/>
  <c r="G94" i="20"/>
  <c r="D94" i="20"/>
  <c r="L93" i="20"/>
  <c r="G93" i="20"/>
  <c r="D93" i="20"/>
  <c r="L92" i="20"/>
  <c r="G92" i="20"/>
  <c r="D92" i="20"/>
  <c r="L91" i="20"/>
  <c r="G91" i="20"/>
  <c r="D91" i="20"/>
  <c r="L90" i="20"/>
  <c r="G90" i="20"/>
  <c r="D90" i="20"/>
  <c r="L89" i="20"/>
  <c r="G89" i="20"/>
  <c r="D89" i="20"/>
  <c r="L88" i="20"/>
  <c r="G88" i="20"/>
  <c r="D88" i="20"/>
  <c r="L87" i="20"/>
  <c r="G87" i="20"/>
  <c r="D87" i="20"/>
  <c r="L86" i="20"/>
  <c r="G86" i="20"/>
  <c r="D86" i="20"/>
  <c r="L85" i="20"/>
  <c r="G85" i="20"/>
  <c r="D85" i="20"/>
  <c r="L84" i="20"/>
  <c r="G84" i="20"/>
  <c r="D84" i="20"/>
  <c r="L83" i="20"/>
  <c r="G83" i="20"/>
  <c r="D83" i="20"/>
  <c r="L82" i="20"/>
  <c r="G82" i="20"/>
  <c r="D82" i="20"/>
  <c r="L81" i="20"/>
  <c r="G81" i="20"/>
  <c r="D81" i="20"/>
  <c r="L80" i="20"/>
  <c r="G80" i="20"/>
  <c r="D80" i="20"/>
  <c r="L79" i="20"/>
  <c r="G79" i="20"/>
  <c r="D79" i="20"/>
  <c r="L78" i="20"/>
  <c r="G78" i="20"/>
  <c r="D78" i="20"/>
  <c r="L77" i="20"/>
  <c r="G77" i="20"/>
  <c r="D77" i="20"/>
  <c r="L76" i="20"/>
  <c r="G76" i="20"/>
  <c r="D76" i="20"/>
  <c r="L75" i="20"/>
  <c r="G75" i="20"/>
  <c r="D75" i="20"/>
  <c r="L74" i="20"/>
  <c r="G74" i="20"/>
  <c r="D74" i="20"/>
  <c r="G73" i="20"/>
  <c r="D73" i="20"/>
  <c r="G72" i="20"/>
  <c r="D72" i="20"/>
  <c r="G71" i="20"/>
  <c r="D71" i="20"/>
  <c r="G70" i="20"/>
  <c r="D70" i="20"/>
  <c r="G69" i="20"/>
  <c r="D69" i="20"/>
  <c r="G68" i="20"/>
  <c r="D68" i="20"/>
  <c r="G67" i="20"/>
  <c r="D67" i="20"/>
  <c r="G66" i="20"/>
  <c r="D66" i="20"/>
  <c r="G65" i="20"/>
  <c r="D65" i="20"/>
  <c r="G64" i="20"/>
  <c r="D64" i="20"/>
  <c r="G63" i="20"/>
  <c r="D63" i="20"/>
  <c r="G62" i="20"/>
  <c r="D62" i="20"/>
  <c r="G61" i="20"/>
  <c r="D61" i="20"/>
  <c r="F60" i="20"/>
  <c r="G60" i="20" s="1"/>
  <c r="G59" i="20"/>
  <c r="E59" i="20"/>
  <c r="G58" i="20"/>
  <c r="D58" i="20"/>
  <c r="G57" i="20"/>
  <c r="D57" i="20"/>
  <c r="G56" i="20"/>
  <c r="D56" i="20"/>
  <c r="G55" i="20"/>
  <c r="D55" i="20"/>
  <c r="G54" i="20"/>
  <c r="D54" i="20"/>
  <c r="G53" i="20"/>
  <c r="D53" i="20"/>
  <c r="G52" i="20"/>
  <c r="D52" i="20"/>
  <c r="G51" i="20"/>
  <c r="D51" i="20"/>
  <c r="G50" i="20"/>
  <c r="D50" i="20"/>
  <c r="G49" i="20"/>
  <c r="D49" i="20"/>
  <c r="G48" i="20"/>
  <c r="D48" i="20"/>
  <c r="G47" i="20"/>
  <c r="D47" i="20"/>
  <c r="G46" i="20"/>
  <c r="D46" i="20"/>
  <c r="G45" i="20"/>
  <c r="D45" i="20"/>
  <c r="F44" i="20"/>
  <c r="G44" i="20" s="1"/>
  <c r="F43" i="20"/>
  <c r="F42" i="20"/>
  <c r="G43" i="20" s="1"/>
  <c r="F41" i="20"/>
  <c r="D40" i="20"/>
  <c r="F40" i="20" s="1"/>
  <c r="D39" i="20"/>
  <c r="F39" i="20" s="1"/>
  <c r="G39" i="20" s="1"/>
  <c r="G38" i="20"/>
  <c r="F38" i="20"/>
  <c r="F37" i="20"/>
  <c r="G36" i="20"/>
  <c r="F36" i="20"/>
  <c r="F35" i="20"/>
  <c r="G35" i="20" s="1"/>
  <c r="F34" i="20"/>
  <c r="G34" i="20" s="1"/>
  <c r="F33" i="20"/>
  <c r="F32" i="20"/>
  <c r="G33" i="20" s="1"/>
  <c r="F31" i="20"/>
  <c r="F30" i="20"/>
  <c r="G31" i="20" s="1"/>
  <c r="F29" i="20"/>
  <c r="F28" i="20"/>
  <c r="G28" i="20" s="1"/>
  <c r="F27" i="20"/>
  <c r="F26" i="20"/>
  <c r="G27" i="20" s="1"/>
  <c r="F25" i="20"/>
  <c r="G25" i="20" s="1"/>
  <c r="F24" i="20"/>
  <c r="G24" i="20" s="1"/>
  <c r="G23" i="20"/>
  <c r="F23" i="20"/>
  <c r="F22" i="20"/>
  <c r="G22" i="20" s="1"/>
  <c r="F21" i="20"/>
  <c r="F20" i="20"/>
  <c r="G21" i="20" s="1"/>
  <c r="F19" i="20"/>
  <c r="F18" i="20"/>
  <c r="G19" i="20" s="1"/>
  <c r="F17" i="20"/>
  <c r="G17" i="20" s="1"/>
  <c r="F16" i="20"/>
  <c r="G16" i="20" s="1"/>
  <c r="G15" i="20"/>
  <c r="F15" i="20"/>
  <c r="F14" i="20"/>
  <c r="G14" i="20" s="1"/>
  <c r="F13" i="20"/>
  <c r="F12" i="20"/>
  <c r="G13" i="20" s="1"/>
  <c r="F11" i="20"/>
  <c r="F10" i="20"/>
  <c r="G11" i="20" s="1"/>
  <c r="F9" i="20"/>
  <c r="G9" i="20" s="1"/>
  <c r="F8" i="20"/>
  <c r="G8" i="20" s="1"/>
  <c r="G7" i="20"/>
  <c r="F7" i="20"/>
  <c r="F6" i="20"/>
  <c r="G6" i="20" s="1"/>
  <c r="F5" i="20"/>
  <c r="F4" i="20"/>
  <c r="G5" i="20" s="1"/>
  <c r="G3" i="20"/>
  <c r="F3" i="20"/>
  <c r="E86" i="45"/>
  <c r="E85" i="45"/>
  <c r="E84" i="45"/>
  <c r="E83" i="45"/>
  <c r="E82" i="45"/>
  <c r="E81" i="45"/>
  <c r="E80" i="45"/>
  <c r="E79" i="45"/>
  <c r="E78" i="45"/>
  <c r="E77" i="45"/>
  <c r="E76" i="45"/>
  <c r="E75" i="45"/>
  <c r="E74" i="45"/>
  <c r="E73" i="45"/>
  <c r="E72" i="45"/>
  <c r="E71" i="45"/>
  <c r="E70" i="45"/>
  <c r="E69" i="45"/>
  <c r="E68" i="45"/>
  <c r="E67" i="45"/>
  <c r="E66" i="45"/>
  <c r="E65" i="45"/>
  <c r="E64" i="45"/>
  <c r="E63" i="45"/>
  <c r="Y183" i="54"/>
  <c r="Z189" i="54" s="1"/>
  <c r="V183" i="54"/>
  <c r="W189" i="54" s="1"/>
  <c r="P183" i="54"/>
  <c r="Q189" i="54" s="1"/>
  <c r="S183" i="54"/>
  <c r="T189" i="54" s="1"/>
  <c r="Y182" i="54"/>
  <c r="V182" i="54"/>
  <c r="P182" i="54"/>
  <c r="S182" i="54"/>
  <c r="Y181" i="54"/>
  <c r="P181" i="54"/>
  <c r="S181" i="54"/>
  <c r="V181" i="54"/>
  <c r="V180" i="54"/>
  <c r="P180" i="54"/>
  <c r="S180" i="54"/>
  <c r="Y180" i="54"/>
  <c r="Y179" i="54"/>
  <c r="V179" i="54"/>
  <c r="P179" i="54"/>
  <c r="S178" i="54"/>
  <c r="I178" i="54"/>
  <c r="Y178" i="54" s="1"/>
  <c r="G178" i="54"/>
  <c r="V178" i="54" s="1"/>
  <c r="P178" i="54"/>
  <c r="I177" i="54"/>
  <c r="Y177" i="54" s="1"/>
  <c r="G177" i="54"/>
  <c r="V177" i="54" s="1"/>
  <c r="E177" i="54"/>
  <c r="S177" i="54" s="1"/>
  <c r="C177" i="54"/>
  <c r="P177" i="54" s="1"/>
  <c r="I176" i="54"/>
  <c r="Y176" i="54" s="1"/>
  <c r="G176" i="54"/>
  <c r="V176" i="54" s="1"/>
  <c r="E176" i="54"/>
  <c r="S176" i="54" s="1"/>
  <c r="C176" i="54"/>
  <c r="P176" i="54" s="1"/>
  <c r="I175" i="54"/>
  <c r="Y175" i="54" s="1"/>
  <c r="G175" i="54"/>
  <c r="V175" i="54" s="1"/>
  <c r="E175" i="54"/>
  <c r="S175" i="54" s="1"/>
  <c r="C175" i="54"/>
  <c r="P175" i="54" s="1"/>
  <c r="I174" i="54"/>
  <c r="Y174" i="54" s="1"/>
  <c r="G174" i="54"/>
  <c r="V174" i="54" s="1"/>
  <c r="E174" i="54"/>
  <c r="S174" i="54" s="1"/>
  <c r="C174" i="54"/>
  <c r="P174" i="54" s="1"/>
  <c r="I173" i="54"/>
  <c r="Y173" i="54" s="1"/>
  <c r="G173" i="54"/>
  <c r="V173" i="54" s="1"/>
  <c r="E173" i="54"/>
  <c r="S173" i="54" s="1"/>
  <c r="C173" i="54"/>
  <c r="P173" i="54" s="1"/>
  <c r="AC173" i="54"/>
  <c r="I172" i="54"/>
  <c r="Y172" i="54" s="1"/>
  <c r="G172" i="54"/>
  <c r="V172" i="54" s="1"/>
  <c r="E172" i="54"/>
  <c r="S172" i="54" s="1"/>
  <c r="C172" i="54"/>
  <c r="P172" i="54" s="1"/>
  <c r="I171" i="54"/>
  <c r="Y171" i="54" s="1"/>
  <c r="G171" i="54"/>
  <c r="V171" i="54" s="1"/>
  <c r="E171" i="54"/>
  <c r="S171" i="54" s="1"/>
  <c r="C171" i="54"/>
  <c r="P171" i="54" s="1"/>
  <c r="I170" i="54"/>
  <c r="Y170" i="54" s="1"/>
  <c r="G170" i="54"/>
  <c r="V170" i="54" s="1"/>
  <c r="E170" i="54"/>
  <c r="S170" i="54" s="1"/>
  <c r="C170" i="54"/>
  <c r="P170" i="54" s="1"/>
  <c r="I169" i="54"/>
  <c r="Y169" i="54" s="1"/>
  <c r="G169" i="54"/>
  <c r="V169" i="54" s="1"/>
  <c r="E169" i="54"/>
  <c r="S169" i="54" s="1"/>
  <c r="C169" i="54"/>
  <c r="P169" i="54" s="1"/>
  <c r="I168" i="54"/>
  <c r="Y168" i="54" s="1"/>
  <c r="G168" i="54"/>
  <c r="V168" i="54" s="1"/>
  <c r="E168" i="54"/>
  <c r="S168" i="54" s="1"/>
  <c r="C168" i="54"/>
  <c r="P168" i="54" s="1"/>
  <c r="AC167" i="54"/>
  <c r="I167" i="54"/>
  <c r="Y167" i="54" s="1"/>
  <c r="G167" i="54"/>
  <c r="V167" i="54" s="1"/>
  <c r="E167" i="54"/>
  <c r="S167" i="54" s="1"/>
  <c r="C167" i="54"/>
  <c r="P167" i="54" s="1"/>
  <c r="AC172" i="54"/>
  <c r="I166" i="54"/>
  <c r="Y166" i="54" s="1"/>
  <c r="G166" i="54"/>
  <c r="V166" i="54" s="1"/>
  <c r="E166" i="54"/>
  <c r="S166" i="54" s="1"/>
  <c r="C166" i="54"/>
  <c r="P166" i="54" s="1"/>
  <c r="AC171" i="54"/>
  <c r="I165" i="54"/>
  <c r="Y165" i="54" s="1"/>
  <c r="G165" i="54"/>
  <c r="V165" i="54" s="1"/>
  <c r="E165" i="54"/>
  <c r="S165" i="54" s="1"/>
  <c r="C165" i="54"/>
  <c r="P165" i="54" s="1"/>
  <c r="AC169" i="54"/>
  <c r="I164" i="54"/>
  <c r="Y164" i="54" s="1"/>
  <c r="G164" i="54"/>
  <c r="V164" i="54" s="1"/>
  <c r="E164" i="54"/>
  <c r="S164" i="54" s="1"/>
  <c r="C164" i="54"/>
  <c r="P164" i="54" s="1"/>
  <c r="I163" i="54"/>
  <c r="Y163" i="54" s="1"/>
  <c r="G163" i="54"/>
  <c r="V163" i="54" s="1"/>
  <c r="E163" i="54"/>
  <c r="S163" i="54" s="1"/>
  <c r="C163" i="54"/>
  <c r="P163" i="54" s="1"/>
  <c r="AC168" i="54"/>
  <c r="I162" i="54"/>
  <c r="Y162" i="54" s="1"/>
  <c r="G162" i="54"/>
  <c r="V162" i="54" s="1"/>
  <c r="E162" i="54"/>
  <c r="S162" i="54" s="1"/>
  <c r="C162" i="54"/>
  <c r="P162" i="54" s="1"/>
  <c r="I161" i="54"/>
  <c r="Y161" i="54" s="1"/>
  <c r="G161" i="54"/>
  <c r="V161" i="54" s="1"/>
  <c r="E161" i="54"/>
  <c r="S161" i="54" s="1"/>
  <c r="C161" i="54"/>
  <c r="P161" i="54" s="1"/>
  <c r="I160" i="54"/>
  <c r="Y160" i="54" s="1"/>
  <c r="G160" i="54"/>
  <c r="V160" i="54" s="1"/>
  <c r="E160" i="54"/>
  <c r="S160" i="54" s="1"/>
  <c r="C160" i="54"/>
  <c r="P160" i="54" s="1"/>
  <c r="AB159" i="54"/>
  <c r="I159" i="54"/>
  <c r="Y159" i="54" s="1"/>
  <c r="G159" i="54"/>
  <c r="V159" i="54" s="1"/>
  <c r="E159" i="54"/>
  <c r="S159" i="54" s="1"/>
  <c r="C159" i="54"/>
  <c r="P159" i="54" s="1"/>
  <c r="AB158" i="54"/>
  <c r="I158" i="54"/>
  <c r="Y158" i="54" s="1"/>
  <c r="G158" i="54"/>
  <c r="V158" i="54" s="1"/>
  <c r="E158" i="54"/>
  <c r="S158" i="54" s="1"/>
  <c r="C158" i="54"/>
  <c r="P158" i="54" s="1"/>
  <c r="AB157" i="54"/>
  <c r="I157" i="54"/>
  <c r="Y157" i="54" s="1"/>
  <c r="G157" i="54"/>
  <c r="V157" i="54" s="1"/>
  <c r="E157" i="54"/>
  <c r="S157" i="54" s="1"/>
  <c r="C157" i="54"/>
  <c r="P157" i="54" s="1"/>
  <c r="AB156" i="54"/>
  <c r="I156" i="54"/>
  <c r="Y156" i="54" s="1"/>
  <c r="G156" i="54"/>
  <c r="V156" i="54" s="1"/>
  <c r="E156" i="54"/>
  <c r="S156" i="54" s="1"/>
  <c r="C156" i="54"/>
  <c r="P156" i="54" s="1"/>
  <c r="AB155" i="54"/>
  <c r="I155" i="54"/>
  <c r="Y155" i="54" s="1"/>
  <c r="G155" i="54"/>
  <c r="V155" i="54" s="1"/>
  <c r="E155" i="54"/>
  <c r="S155" i="54" s="1"/>
  <c r="C155" i="54"/>
  <c r="P155" i="54" s="1"/>
  <c r="AB154" i="54"/>
  <c r="I154" i="54"/>
  <c r="Y154" i="54" s="1"/>
  <c r="G154" i="54"/>
  <c r="V154" i="54" s="1"/>
  <c r="E154" i="54"/>
  <c r="S154" i="54" s="1"/>
  <c r="C154" i="54"/>
  <c r="P154" i="54" s="1"/>
  <c r="AB153" i="54"/>
  <c r="I153" i="54"/>
  <c r="Y153" i="54" s="1"/>
  <c r="G153" i="54"/>
  <c r="V153" i="54" s="1"/>
  <c r="E153" i="54"/>
  <c r="S153" i="54" s="1"/>
  <c r="C153" i="54"/>
  <c r="P153" i="54" s="1"/>
  <c r="AB152" i="54"/>
  <c r="I152" i="54"/>
  <c r="Y152" i="54" s="1"/>
  <c r="G152" i="54"/>
  <c r="V152" i="54" s="1"/>
  <c r="E152" i="54"/>
  <c r="S152" i="54" s="1"/>
  <c r="C152" i="54"/>
  <c r="P152" i="54" s="1"/>
  <c r="AB151" i="54"/>
  <c r="I151" i="54"/>
  <c r="Y151" i="54" s="1"/>
  <c r="G151" i="54"/>
  <c r="V151" i="54" s="1"/>
  <c r="E151" i="54"/>
  <c r="S151" i="54" s="1"/>
  <c r="C151" i="54"/>
  <c r="P151" i="54" s="1"/>
  <c r="AB150" i="54"/>
  <c r="I150" i="54"/>
  <c r="Y150" i="54" s="1"/>
  <c r="G150" i="54"/>
  <c r="V150" i="54" s="1"/>
  <c r="E150" i="54"/>
  <c r="S150" i="54" s="1"/>
  <c r="C150" i="54"/>
  <c r="P150" i="54" s="1"/>
  <c r="AB149" i="54"/>
  <c r="I149" i="54"/>
  <c r="Y149" i="54" s="1"/>
  <c r="G149" i="54"/>
  <c r="V149" i="54" s="1"/>
  <c r="E149" i="54"/>
  <c r="S149" i="54" s="1"/>
  <c r="C149" i="54"/>
  <c r="P149" i="54" s="1"/>
  <c r="I148" i="54"/>
  <c r="Y148" i="54" s="1"/>
  <c r="G148" i="54"/>
  <c r="V148" i="54" s="1"/>
  <c r="E148" i="54"/>
  <c r="S148" i="54" s="1"/>
  <c r="C148" i="54"/>
  <c r="P148" i="54" s="1"/>
  <c r="I147" i="54"/>
  <c r="Y147" i="54" s="1"/>
  <c r="G147" i="54"/>
  <c r="V147" i="54" s="1"/>
  <c r="E147" i="54"/>
  <c r="S147" i="54" s="1"/>
  <c r="C147" i="54"/>
  <c r="P147" i="54" s="1"/>
  <c r="AB146" i="54"/>
  <c r="I146" i="54"/>
  <c r="Y146" i="54" s="1"/>
  <c r="G146" i="54"/>
  <c r="V146" i="54" s="1"/>
  <c r="E146" i="54"/>
  <c r="S146" i="54" s="1"/>
  <c r="C146" i="54"/>
  <c r="P146" i="54" s="1"/>
  <c r="AB145" i="54"/>
  <c r="I145" i="54"/>
  <c r="Y145" i="54" s="1"/>
  <c r="G145" i="54"/>
  <c r="V145" i="54" s="1"/>
  <c r="E145" i="54"/>
  <c r="S145" i="54" s="1"/>
  <c r="C145" i="54"/>
  <c r="P145" i="54" s="1"/>
  <c r="AB144" i="54"/>
  <c r="I144" i="54"/>
  <c r="Y144" i="54" s="1"/>
  <c r="G144" i="54"/>
  <c r="V144" i="54" s="1"/>
  <c r="E144" i="54"/>
  <c r="S144" i="54" s="1"/>
  <c r="C144" i="54"/>
  <c r="P144" i="54" s="1"/>
  <c r="AB143" i="54"/>
  <c r="I143" i="54"/>
  <c r="Y143" i="54" s="1"/>
  <c r="G143" i="54"/>
  <c r="V143" i="54" s="1"/>
  <c r="E143" i="54"/>
  <c r="S143" i="54" s="1"/>
  <c r="C143" i="54"/>
  <c r="P143" i="54" s="1"/>
  <c r="AB142" i="54"/>
  <c r="I142" i="54"/>
  <c r="Y142" i="54" s="1"/>
  <c r="G142" i="54"/>
  <c r="V142" i="54" s="1"/>
  <c r="E142" i="54"/>
  <c r="S142" i="54" s="1"/>
  <c r="C142" i="54"/>
  <c r="P142" i="54" s="1"/>
  <c r="AB141" i="54"/>
  <c r="I141" i="54"/>
  <c r="Y141" i="54" s="1"/>
  <c r="G141" i="54"/>
  <c r="V141" i="54" s="1"/>
  <c r="E141" i="54"/>
  <c r="S141" i="54" s="1"/>
  <c r="C141" i="54"/>
  <c r="P141" i="54" s="1"/>
  <c r="AB140" i="54"/>
  <c r="I140" i="54"/>
  <c r="Y140" i="54" s="1"/>
  <c r="G140" i="54"/>
  <c r="V140" i="54" s="1"/>
  <c r="E140" i="54"/>
  <c r="S140" i="54" s="1"/>
  <c r="C140" i="54"/>
  <c r="P140" i="54" s="1"/>
  <c r="AB139" i="54"/>
  <c r="I139" i="54"/>
  <c r="Y139" i="54" s="1"/>
  <c r="G139" i="54"/>
  <c r="V139" i="54" s="1"/>
  <c r="E139" i="54"/>
  <c r="S139" i="54" s="1"/>
  <c r="C139" i="54"/>
  <c r="P139" i="54" s="1"/>
  <c r="AB138" i="54"/>
  <c r="I138" i="54"/>
  <c r="Y138" i="54" s="1"/>
  <c r="G138" i="54"/>
  <c r="V138" i="54" s="1"/>
  <c r="E138" i="54"/>
  <c r="S138" i="54" s="1"/>
  <c r="C138" i="54"/>
  <c r="P138" i="54" s="1"/>
  <c r="AB137" i="54"/>
  <c r="I137" i="54"/>
  <c r="Y137" i="54" s="1"/>
  <c r="G137" i="54"/>
  <c r="V137" i="54" s="1"/>
  <c r="E137" i="54"/>
  <c r="S137" i="54" s="1"/>
  <c r="C137" i="54"/>
  <c r="P137" i="54" s="1"/>
  <c r="AB136" i="54"/>
  <c r="I136" i="54"/>
  <c r="Y136" i="54" s="1"/>
  <c r="G136" i="54"/>
  <c r="V136" i="54" s="1"/>
  <c r="E136" i="54"/>
  <c r="S136" i="54" s="1"/>
  <c r="C136" i="54"/>
  <c r="P136" i="54" s="1"/>
  <c r="AB135" i="54"/>
  <c r="I135" i="54"/>
  <c r="Y135" i="54" s="1"/>
  <c r="G135" i="54"/>
  <c r="V135" i="54" s="1"/>
  <c r="E135" i="54"/>
  <c r="S135" i="54" s="1"/>
  <c r="C135" i="54"/>
  <c r="P135" i="54" s="1"/>
  <c r="AB134" i="54"/>
  <c r="I134" i="54"/>
  <c r="Y134" i="54" s="1"/>
  <c r="G134" i="54"/>
  <c r="V134" i="54" s="1"/>
  <c r="E134" i="54"/>
  <c r="S134" i="54" s="1"/>
  <c r="C134" i="54"/>
  <c r="P134" i="54" s="1"/>
  <c r="AB133" i="54"/>
  <c r="I133" i="54"/>
  <c r="Y133" i="54" s="1"/>
  <c r="G133" i="54"/>
  <c r="V133" i="54" s="1"/>
  <c r="E133" i="54"/>
  <c r="S133" i="54" s="1"/>
  <c r="C133" i="54"/>
  <c r="P133" i="54" s="1"/>
  <c r="I132" i="54"/>
  <c r="Y132" i="54" s="1"/>
  <c r="G132" i="54"/>
  <c r="V132" i="54" s="1"/>
  <c r="E132" i="54"/>
  <c r="S132" i="54" s="1"/>
  <c r="C132" i="54"/>
  <c r="P132" i="54" s="1"/>
  <c r="AB131" i="54"/>
  <c r="I131" i="54"/>
  <c r="Y131" i="54" s="1"/>
  <c r="G131" i="54"/>
  <c r="V131" i="54" s="1"/>
  <c r="E131" i="54"/>
  <c r="S131" i="54" s="1"/>
  <c r="C131" i="54"/>
  <c r="P131" i="54" s="1"/>
  <c r="I130" i="54"/>
  <c r="Y130" i="54" s="1"/>
  <c r="G130" i="54"/>
  <c r="V130" i="54" s="1"/>
  <c r="E130" i="54"/>
  <c r="S130" i="54" s="1"/>
  <c r="C130" i="54"/>
  <c r="P130" i="54" s="1"/>
  <c r="AB129" i="54"/>
  <c r="I129" i="54"/>
  <c r="Y129" i="54" s="1"/>
  <c r="G129" i="54"/>
  <c r="V129" i="54" s="1"/>
  <c r="E129" i="54"/>
  <c r="S129" i="54" s="1"/>
  <c r="C129" i="54"/>
  <c r="P129" i="54" s="1"/>
  <c r="AB128" i="54"/>
  <c r="I128" i="54"/>
  <c r="Y128" i="54" s="1"/>
  <c r="G128" i="54"/>
  <c r="V128" i="54" s="1"/>
  <c r="E128" i="54"/>
  <c r="S128" i="54" s="1"/>
  <c r="C128" i="54"/>
  <c r="P128" i="54" s="1"/>
  <c r="I127" i="54"/>
  <c r="Y127" i="54" s="1"/>
  <c r="G127" i="54"/>
  <c r="V127" i="54" s="1"/>
  <c r="E127" i="54"/>
  <c r="S127" i="54" s="1"/>
  <c r="C127" i="54"/>
  <c r="P127" i="54" s="1"/>
  <c r="AB126" i="54"/>
  <c r="I126" i="54"/>
  <c r="Y126" i="54" s="1"/>
  <c r="G126" i="54"/>
  <c r="V126" i="54" s="1"/>
  <c r="E126" i="54"/>
  <c r="S126" i="54" s="1"/>
  <c r="C126" i="54"/>
  <c r="P126" i="54" s="1"/>
  <c r="AB125" i="54"/>
  <c r="I125" i="54"/>
  <c r="Y125" i="54" s="1"/>
  <c r="G125" i="54"/>
  <c r="V125" i="54" s="1"/>
  <c r="E125" i="54"/>
  <c r="S125" i="54" s="1"/>
  <c r="C125" i="54"/>
  <c r="P125" i="54" s="1"/>
  <c r="AB124" i="54"/>
  <c r="I124" i="54"/>
  <c r="Y124" i="54" s="1"/>
  <c r="G124" i="54"/>
  <c r="V124" i="54" s="1"/>
  <c r="E124" i="54"/>
  <c r="S124" i="54" s="1"/>
  <c r="C124" i="54"/>
  <c r="P124" i="54" s="1"/>
  <c r="AB123" i="54"/>
  <c r="I123" i="54"/>
  <c r="Y123" i="54" s="1"/>
  <c r="G123" i="54"/>
  <c r="V123" i="54" s="1"/>
  <c r="E123" i="54"/>
  <c r="S123" i="54" s="1"/>
  <c r="C123" i="54"/>
  <c r="P123" i="54" s="1"/>
  <c r="AB122" i="54"/>
  <c r="I122" i="54"/>
  <c r="Y122" i="54" s="1"/>
  <c r="G122" i="54"/>
  <c r="V122" i="54" s="1"/>
  <c r="E122" i="54"/>
  <c r="S122" i="54" s="1"/>
  <c r="C122" i="54"/>
  <c r="P122" i="54" s="1"/>
  <c r="AB121" i="54"/>
  <c r="I121" i="54"/>
  <c r="Y121" i="54" s="1"/>
  <c r="G121" i="54"/>
  <c r="V121" i="54" s="1"/>
  <c r="E121" i="54"/>
  <c r="S121" i="54" s="1"/>
  <c r="C121" i="54"/>
  <c r="P121" i="54" s="1"/>
  <c r="AB120" i="54"/>
  <c r="I120" i="54"/>
  <c r="Y120" i="54" s="1"/>
  <c r="G120" i="54"/>
  <c r="V120" i="54" s="1"/>
  <c r="E120" i="54"/>
  <c r="S120" i="54" s="1"/>
  <c r="C120" i="54"/>
  <c r="P120" i="54" s="1"/>
  <c r="AB119" i="54"/>
  <c r="I119" i="54"/>
  <c r="Y119" i="54" s="1"/>
  <c r="G119" i="54"/>
  <c r="V119" i="54" s="1"/>
  <c r="E119" i="54"/>
  <c r="S119" i="54" s="1"/>
  <c r="C119" i="54"/>
  <c r="P119" i="54" s="1"/>
  <c r="AB118" i="54"/>
  <c r="I118" i="54"/>
  <c r="Y118" i="54" s="1"/>
  <c r="G118" i="54"/>
  <c r="V118" i="54" s="1"/>
  <c r="E118" i="54"/>
  <c r="S118" i="54" s="1"/>
  <c r="C118" i="54"/>
  <c r="P118" i="54" s="1"/>
  <c r="AB117" i="54"/>
  <c r="I117" i="54"/>
  <c r="Y117" i="54" s="1"/>
  <c r="G117" i="54"/>
  <c r="V117" i="54" s="1"/>
  <c r="E117" i="54"/>
  <c r="S117" i="54" s="1"/>
  <c r="C117" i="54"/>
  <c r="P117" i="54" s="1"/>
  <c r="I116" i="54"/>
  <c r="Y116" i="54" s="1"/>
  <c r="G116" i="54"/>
  <c r="V116" i="54" s="1"/>
  <c r="E116" i="54"/>
  <c r="S116" i="54" s="1"/>
  <c r="C116" i="54"/>
  <c r="P116" i="54" s="1"/>
  <c r="AB115" i="54"/>
  <c r="I115" i="54"/>
  <c r="Y115" i="54" s="1"/>
  <c r="G115" i="54"/>
  <c r="V115" i="54" s="1"/>
  <c r="E115" i="54"/>
  <c r="S115" i="54" s="1"/>
  <c r="C115" i="54"/>
  <c r="P115" i="54" s="1"/>
  <c r="I114" i="54"/>
  <c r="Y114" i="54" s="1"/>
  <c r="G114" i="54"/>
  <c r="V114" i="54" s="1"/>
  <c r="E114" i="54"/>
  <c r="S114" i="54" s="1"/>
  <c r="C114" i="54"/>
  <c r="P114" i="54" s="1"/>
  <c r="I113" i="54"/>
  <c r="Y113" i="54" s="1"/>
  <c r="G113" i="54"/>
  <c r="V113" i="54" s="1"/>
  <c r="E113" i="54"/>
  <c r="S113" i="54" s="1"/>
  <c r="C113" i="54"/>
  <c r="P113" i="54" s="1"/>
  <c r="AB112" i="54"/>
  <c r="I112" i="54"/>
  <c r="Y112" i="54" s="1"/>
  <c r="G112" i="54"/>
  <c r="V112" i="54" s="1"/>
  <c r="E112" i="54"/>
  <c r="S112" i="54" s="1"/>
  <c r="C112" i="54"/>
  <c r="P112" i="54" s="1"/>
  <c r="I111" i="54"/>
  <c r="Y111" i="54" s="1"/>
  <c r="G111" i="54"/>
  <c r="V111" i="54" s="1"/>
  <c r="E111" i="54"/>
  <c r="S111" i="54" s="1"/>
  <c r="C111" i="54"/>
  <c r="P111" i="54" s="1"/>
  <c r="AB110" i="54"/>
  <c r="I110" i="54"/>
  <c r="Y110" i="54" s="1"/>
  <c r="G110" i="54"/>
  <c r="V110" i="54" s="1"/>
  <c r="E110" i="54"/>
  <c r="S110" i="54" s="1"/>
  <c r="C110" i="54"/>
  <c r="P110" i="54" s="1"/>
  <c r="AB109" i="54"/>
  <c r="I109" i="54"/>
  <c r="Y109" i="54" s="1"/>
  <c r="G109" i="54"/>
  <c r="V109" i="54" s="1"/>
  <c r="E109" i="54"/>
  <c r="S109" i="54" s="1"/>
  <c r="C109" i="54"/>
  <c r="P109" i="54" s="1"/>
  <c r="AB108" i="54"/>
  <c r="I108" i="54"/>
  <c r="Y108" i="54" s="1"/>
  <c r="G108" i="54"/>
  <c r="V108" i="54" s="1"/>
  <c r="E108" i="54"/>
  <c r="S108" i="54" s="1"/>
  <c r="C108" i="54"/>
  <c r="P108" i="54" s="1"/>
  <c r="AB107" i="54"/>
  <c r="I107" i="54"/>
  <c r="Y107" i="54" s="1"/>
  <c r="G107" i="54"/>
  <c r="V107" i="54" s="1"/>
  <c r="E107" i="54"/>
  <c r="S107" i="54" s="1"/>
  <c r="C107" i="54"/>
  <c r="P107" i="54" s="1"/>
  <c r="AB106" i="54"/>
  <c r="I106" i="54"/>
  <c r="Y106" i="54" s="1"/>
  <c r="G106" i="54"/>
  <c r="V106" i="54" s="1"/>
  <c r="E106" i="54"/>
  <c r="S106" i="54" s="1"/>
  <c r="C106" i="54"/>
  <c r="P106" i="54" s="1"/>
  <c r="AB105" i="54"/>
  <c r="I105" i="54"/>
  <c r="Y105" i="54" s="1"/>
  <c r="G105" i="54"/>
  <c r="V105" i="54" s="1"/>
  <c r="E105" i="54"/>
  <c r="S105" i="54" s="1"/>
  <c r="C105" i="54"/>
  <c r="P105" i="54" s="1"/>
  <c r="AB104" i="54"/>
  <c r="I104" i="54"/>
  <c r="Y104" i="54" s="1"/>
  <c r="G104" i="54"/>
  <c r="V104" i="54" s="1"/>
  <c r="E104" i="54"/>
  <c r="S104" i="54" s="1"/>
  <c r="C104" i="54"/>
  <c r="P104" i="54" s="1"/>
  <c r="AB103" i="54"/>
  <c r="I103" i="54"/>
  <c r="Y103" i="54" s="1"/>
  <c r="G103" i="54"/>
  <c r="V103" i="54" s="1"/>
  <c r="E103" i="54"/>
  <c r="S103" i="54" s="1"/>
  <c r="C103" i="54"/>
  <c r="P103" i="54" s="1"/>
  <c r="AB102" i="54"/>
  <c r="I102" i="54"/>
  <c r="Y102" i="54" s="1"/>
  <c r="G102" i="54"/>
  <c r="V102" i="54" s="1"/>
  <c r="E102" i="54"/>
  <c r="S102" i="54" s="1"/>
  <c r="C102" i="54"/>
  <c r="P102" i="54" s="1"/>
  <c r="AB101" i="54"/>
  <c r="I101" i="54"/>
  <c r="Y101" i="54" s="1"/>
  <c r="G101" i="54"/>
  <c r="V101" i="54" s="1"/>
  <c r="E101" i="54"/>
  <c r="S101" i="54" s="1"/>
  <c r="C101" i="54"/>
  <c r="P101" i="54" s="1"/>
  <c r="I100" i="54"/>
  <c r="Y100" i="54" s="1"/>
  <c r="G100" i="54"/>
  <c r="V100" i="54" s="1"/>
  <c r="E100" i="54"/>
  <c r="S100" i="54" s="1"/>
  <c r="C100" i="54"/>
  <c r="P100" i="54" s="1"/>
  <c r="I99" i="54"/>
  <c r="Y99" i="54" s="1"/>
  <c r="G99" i="54"/>
  <c r="V99" i="54" s="1"/>
  <c r="E99" i="54"/>
  <c r="S99" i="54" s="1"/>
  <c r="C99" i="54"/>
  <c r="P99" i="54" s="1"/>
  <c r="AB98" i="54"/>
  <c r="I98" i="54"/>
  <c r="Y98" i="54" s="1"/>
  <c r="G98" i="54"/>
  <c r="V98" i="54" s="1"/>
  <c r="E98" i="54"/>
  <c r="S98" i="54" s="1"/>
  <c r="C98" i="54"/>
  <c r="P98" i="54" s="1"/>
  <c r="AB97" i="54"/>
  <c r="I97" i="54"/>
  <c r="Y97" i="54" s="1"/>
  <c r="G97" i="54"/>
  <c r="V97" i="54" s="1"/>
  <c r="E97" i="54"/>
  <c r="S97" i="54" s="1"/>
  <c r="C97" i="54"/>
  <c r="P97" i="54" s="1"/>
  <c r="AB96" i="54"/>
  <c r="I96" i="54"/>
  <c r="Y96" i="54" s="1"/>
  <c r="G96" i="54"/>
  <c r="V96" i="54" s="1"/>
  <c r="E96" i="54"/>
  <c r="S96" i="54" s="1"/>
  <c r="C96" i="54"/>
  <c r="P96" i="54" s="1"/>
  <c r="AB95" i="54"/>
  <c r="I95" i="54"/>
  <c r="Y95" i="54" s="1"/>
  <c r="G95" i="54"/>
  <c r="V95" i="54" s="1"/>
  <c r="E95" i="54"/>
  <c r="S95" i="54" s="1"/>
  <c r="C95" i="54"/>
  <c r="P95" i="54" s="1"/>
  <c r="AB94" i="54"/>
  <c r="I94" i="54"/>
  <c r="Y94" i="54" s="1"/>
  <c r="G94" i="54"/>
  <c r="V94" i="54" s="1"/>
  <c r="E94" i="54"/>
  <c r="S94" i="54" s="1"/>
  <c r="C94" i="54"/>
  <c r="P94" i="54" s="1"/>
  <c r="AB93" i="54"/>
  <c r="I93" i="54"/>
  <c r="Y93" i="54" s="1"/>
  <c r="G93" i="54"/>
  <c r="V93" i="54" s="1"/>
  <c r="E93" i="54"/>
  <c r="S93" i="54" s="1"/>
  <c r="C93" i="54"/>
  <c r="P93" i="54" s="1"/>
  <c r="AB92" i="54"/>
  <c r="I92" i="54"/>
  <c r="Y92" i="54" s="1"/>
  <c r="G92" i="54"/>
  <c r="V92" i="54" s="1"/>
  <c r="E92" i="54"/>
  <c r="S92" i="54" s="1"/>
  <c r="C92" i="54"/>
  <c r="P92" i="54" s="1"/>
  <c r="AB91" i="54"/>
  <c r="I91" i="54"/>
  <c r="Y91" i="54" s="1"/>
  <c r="G91" i="54"/>
  <c r="V91" i="54" s="1"/>
  <c r="E91" i="54"/>
  <c r="S91" i="54" s="1"/>
  <c r="C91" i="54"/>
  <c r="P91" i="54" s="1"/>
  <c r="K90" i="54"/>
  <c r="AB90" i="54" s="1"/>
  <c r="I90" i="54"/>
  <c r="Y90" i="54" s="1"/>
  <c r="G90" i="54"/>
  <c r="V90" i="54" s="1"/>
  <c r="E90" i="54"/>
  <c r="S90" i="54" s="1"/>
  <c r="C90" i="54"/>
  <c r="P90" i="54" s="1"/>
  <c r="K89" i="54"/>
  <c r="AB89" i="54" s="1"/>
  <c r="I89" i="54"/>
  <c r="Y89" i="54" s="1"/>
  <c r="G89" i="54"/>
  <c r="V89" i="54" s="1"/>
  <c r="E89" i="54"/>
  <c r="S89" i="54" s="1"/>
  <c r="C89" i="54"/>
  <c r="P89" i="54" s="1"/>
  <c r="K88" i="54"/>
  <c r="AB88" i="54" s="1"/>
  <c r="I88" i="54"/>
  <c r="Y88" i="54" s="1"/>
  <c r="G88" i="54"/>
  <c r="V88" i="54" s="1"/>
  <c r="E88" i="54"/>
  <c r="S88" i="54" s="1"/>
  <c r="C88" i="54"/>
  <c r="P88" i="54" s="1"/>
  <c r="K87" i="54"/>
  <c r="AB87" i="54" s="1"/>
  <c r="I87" i="54"/>
  <c r="Y87" i="54" s="1"/>
  <c r="G87" i="54"/>
  <c r="V87" i="54" s="1"/>
  <c r="E87" i="54"/>
  <c r="S87" i="54" s="1"/>
  <c r="C87" i="54"/>
  <c r="P87" i="54" s="1"/>
  <c r="K86" i="54"/>
  <c r="AB86" i="54" s="1"/>
  <c r="I86" i="54"/>
  <c r="Y86" i="54" s="1"/>
  <c r="G86" i="54"/>
  <c r="V86" i="54" s="1"/>
  <c r="E86" i="54"/>
  <c r="S86" i="54" s="1"/>
  <c r="C86" i="54"/>
  <c r="P86" i="54" s="1"/>
  <c r="K85" i="54"/>
  <c r="AB85" i="54" s="1"/>
  <c r="I85" i="54"/>
  <c r="Y85" i="54" s="1"/>
  <c r="G85" i="54"/>
  <c r="V85" i="54" s="1"/>
  <c r="E85" i="54"/>
  <c r="S85" i="54" s="1"/>
  <c r="C85" i="54"/>
  <c r="P85" i="54" s="1"/>
  <c r="K84" i="54"/>
  <c r="AB84" i="54" s="1"/>
  <c r="I84" i="54"/>
  <c r="Y84" i="54" s="1"/>
  <c r="G84" i="54"/>
  <c r="V84" i="54" s="1"/>
  <c r="E84" i="54"/>
  <c r="S84" i="54" s="1"/>
  <c r="C84" i="54"/>
  <c r="P84" i="54" s="1"/>
  <c r="K83" i="54"/>
  <c r="AB83" i="54" s="1"/>
  <c r="I83" i="54"/>
  <c r="Y83" i="54" s="1"/>
  <c r="G83" i="54"/>
  <c r="V83" i="54" s="1"/>
  <c r="E83" i="54"/>
  <c r="S83" i="54" s="1"/>
  <c r="C83" i="54"/>
  <c r="P83" i="54" s="1"/>
  <c r="K82" i="54"/>
  <c r="I82" i="54"/>
  <c r="Y82" i="54" s="1"/>
  <c r="G82" i="54"/>
  <c r="V82" i="54" s="1"/>
  <c r="E82" i="54"/>
  <c r="S82" i="54" s="1"/>
  <c r="C82" i="54"/>
  <c r="P82" i="54" s="1"/>
  <c r="K81" i="54"/>
  <c r="AB81" i="54" s="1"/>
  <c r="I81" i="54"/>
  <c r="Y81" i="54" s="1"/>
  <c r="G81" i="54"/>
  <c r="V81" i="54" s="1"/>
  <c r="E81" i="54"/>
  <c r="S81" i="54" s="1"/>
  <c r="C81" i="54"/>
  <c r="P81" i="54" s="1"/>
  <c r="K80" i="54"/>
  <c r="AB80" i="54" s="1"/>
  <c r="I80" i="54"/>
  <c r="Y80" i="54" s="1"/>
  <c r="G80" i="54"/>
  <c r="V80" i="54" s="1"/>
  <c r="E80" i="54"/>
  <c r="S80" i="54" s="1"/>
  <c r="C80" i="54"/>
  <c r="P80" i="54" s="1"/>
  <c r="K79" i="54"/>
  <c r="I79" i="54"/>
  <c r="Y79" i="54" s="1"/>
  <c r="G79" i="54"/>
  <c r="V79" i="54" s="1"/>
  <c r="E79" i="54"/>
  <c r="S79" i="54" s="1"/>
  <c r="C79" i="54"/>
  <c r="P79" i="54" s="1"/>
  <c r="K78" i="54"/>
  <c r="AB78" i="54" s="1"/>
  <c r="I78" i="54"/>
  <c r="Y78" i="54" s="1"/>
  <c r="G78" i="54"/>
  <c r="V78" i="54" s="1"/>
  <c r="E78" i="54"/>
  <c r="S78" i="54" s="1"/>
  <c r="C78" i="54"/>
  <c r="P78" i="54" s="1"/>
  <c r="K77" i="54"/>
  <c r="AB77" i="54" s="1"/>
  <c r="I77" i="54"/>
  <c r="Y77" i="54" s="1"/>
  <c r="G77" i="54"/>
  <c r="V77" i="54" s="1"/>
  <c r="E77" i="54"/>
  <c r="S77" i="54" s="1"/>
  <c r="C77" i="54"/>
  <c r="P77" i="54" s="1"/>
  <c r="K76" i="54"/>
  <c r="AB76" i="54" s="1"/>
  <c r="I76" i="54"/>
  <c r="Y76" i="54" s="1"/>
  <c r="G76" i="54"/>
  <c r="V76" i="54" s="1"/>
  <c r="E76" i="54"/>
  <c r="S76" i="54" s="1"/>
  <c r="C76" i="54"/>
  <c r="P76" i="54" s="1"/>
  <c r="K75" i="54"/>
  <c r="AB75" i="54" s="1"/>
  <c r="I75" i="54"/>
  <c r="Y75" i="54" s="1"/>
  <c r="G75" i="54"/>
  <c r="V75" i="54" s="1"/>
  <c r="E75" i="54"/>
  <c r="S75" i="54" s="1"/>
  <c r="C75" i="54"/>
  <c r="P75" i="54" s="1"/>
  <c r="K74" i="54"/>
  <c r="AB74" i="54" s="1"/>
  <c r="I74" i="54"/>
  <c r="Y74" i="54" s="1"/>
  <c r="G74" i="54"/>
  <c r="V74" i="54" s="1"/>
  <c r="E74" i="54"/>
  <c r="S74" i="54" s="1"/>
  <c r="C74" i="54"/>
  <c r="P74" i="54" s="1"/>
  <c r="K73" i="54"/>
  <c r="AB73" i="54" s="1"/>
  <c r="I73" i="54"/>
  <c r="Y73" i="54" s="1"/>
  <c r="G73" i="54"/>
  <c r="V73" i="54" s="1"/>
  <c r="E73" i="54"/>
  <c r="S73" i="54" s="1"/>
  <c r="C73" i="54"/>
  <c r="P73" i="54" s="1"/>
  <c r="K72" i="54"/>
  <c r="AB72" i="54" s="1"/>
  <c r="I72" i="54"/>
  <c r="Y72" i="54" s="1"/>
  <c r="G72" i="54"/>
  <c r="V72" i="54" s="1"/>
  <c r="E72" i="54"/>
  <c r="S72" i="54" s="1"/>
  <c r="C72" i="54"/>
  <c r="P72" i="54" s="1"/>
  <c r="K71" i="54"/>
  <c r="AB71" i="54" s="1"/>
  <c r="I71" i="54"/>
  <c r="Y71" i="54" s="1"/>
  <c r="G71" i="54"/>
  <c r="V71" i="54" s="1"/>
  <c r="E71" i="54"/>
  <c r="S71" i="54" s="1"/>
  <c r="C71" i="54"/>
  <c r="P71" i="54" s="1"/>
  <c r="K70" i="54"/>
  <c r="AB70" i="54" s="1"/>
  <c r="I70" i="54"/>
  <c r="Y70" i="54" s="1"/>
  <c r="G70" i="54"/>
  <c r="V70" i="54" s="1"/>
  <c r="E70" i="54"/>
  <c r="S70" i="54" s="1"/>
  <c r="C70" i="54"/>
  <c r="P70" i="54" s="1"/>
  <c r="K69" i="54"/>
  <c r="I69" i="54"/>
  <c r="Y69" i="54" s="1"/>
  <c r="G69" i="54"/>
  <c r="V69" i="54" s="1"/>
  <c r="E69" i="54"/>
  <c r="S69" i="54" s="1"/>
  <c r="C69" i="54"/>
  <c r="P69" i="54" s="1"/>
  <c r="K68" i="54"/>
  <c r="I68" i="54"/>
  <c r="Y68" i="54" s="1"/>
  <c r="G68" i="54"/>
  <c r="V68" i="54" s="1"/>
  <c r="E68" i="54"/>
  <c r="S68" i="54" s="1"/>
  <c r="C68" i="54"/>
  <c r="P68" i="54" s="1"/>
  <c r="K67" i="54"/>
  <c r="AB67" i="54" s="1"/>
  <c r="I67" i="54"/>
  <c r="Y67" i="54" s="1"/>
  <c r="G67" i="54"/>
  <c r="V67" i="54" s="1"/>
  <c r="E67" i="54"/>
  <c r="S67" i="54" s="1"/>
  <c r="C67" i="54"/>
  <c r="P67" i="54" s="1"/>
  <c r="K66" i="54"/>
  <c r="AB66" i="54" s="1"/>
  <c r="I66" i="54"/>
  <c r="Y66" i="54" s="1"/>
  <c r="G66" i="54"/>
  <c r="V66" i="54" s="1"/>
  <c r="E66" i="54"/>
  <c r="S66" i="54" s="1"/>
  <c r="C66" i="54"/>
  <c r="P66" i="54" s="1"/>
  <c r="K65" i="54"/>
  <c r="AB65" i="54" s="1"/>
  <c r="I65" i="54"/>
  <c r="Y65" i="54" s="1"/>
  <c r="G65" i="54"/>
  <c r="V65" i="54" s="1"/>
  <c r="E65" i="54"/>
  <c r="S65" i="54" s="1"/>
  <c r="C65" i="54"/>
  <c r="P65" i="54" s="1"/>
  <c r="K64" i="54"/>
  <c r="AB64" i="54" s="1"/>
  <c r="I64" i="54"/>
  <c r="Y64" i="54" s="1"/>
  <c r="G64" i="54"/>
  <c r="V64" i="54" s="1"/>
  <c r="E64" i="54"/>
  <c r="S64" i="54" s="1"/>
  <c r="C64" i="54"/>
  <c r="P64" i="54" s="1"/>
  <c r="K63" i="54"/>
  <c r="AB63" i="54" s="1"/>
  <c r="I63" i="54"/>
  <c r="Y63" i="54" s="1"/>
  <c r="G63" i="54"/>
  <c r="V63" i="54" s="1"/>
  <c r="E63" i="54"/>
  <c r="S63" i="54" s="1"/>
  <c r="C63" i="54"/>
  <c r="P63" i="54" s="1"/>
  <c r="K62" i="54"/>
  <c r="AB62" i="54" s="1"/>
  <c r="I62" i="54"/>
  <c r="Y62" i="54" s="1"/>
  <c r="G62" i="54"/>
  <c r="V62" i="54" s="1"/>
  <c r="E62" i="54"/>
  <c r="S62" i="54" s="1"/>
  <c r="C62" i="54"/>
  <c r="P62" i="54" s="1"/>
  <c r="K61" i="54"/>
  <c r="AB61" i="54" s="1"/>
  <c r="I61" i="54"/>
  <c r="Y61" i="54" s="1"/>
  <c r="G61" i="54"/>
  <c r="V61" i="54" s="1"/>
  <c r="E61" i="54"/>
  <c r="S61" i="54" s="1"/>
  <c r="C61" i="54"/>
  <c r="P61" i="54" s="1"/>
  <c r="K60" i="54"/>
  <c r="AB60" i="54" s="1"/>
  <c r="I60" i="54"/>
  <c r="Y60" i="54" s="1"/>
  <c r="G60" i="54"/>
  <c r="V60" i="54" s="1"/>
  <c r="E60" i="54"/>
  <c r="S60" i="54" s="1"/>
  <c r="C60" i="54"/>
  <c r="P60" i="54" s="1"/>
  <c r="K59" i="54"/>
  <c r="I59" i="54"/>
  <c r="Y59" i="54" s="1"/>
  <c r="G59" i="54"/>
  <c r="V59" i="54" s="1"/>
  <c r="E59" i="54"/>
  <c r="S59" i="54" s="1"/>
  <c r="C59" i="54"/>
  <c r="P59" i="54" s="1"/>
  <c r="K58" i="54"/>
  <c r="AB58" i="54" s="1"/>
  <c r="I58" i="54"/>
  <c r="Y58" i="54" s="1"/>
  <c r="G58" i="54"/>
  <c r="V58" i="54" s="1"/>
  <c r="E58" i="54"/>
  <c r="S58" i="54" s="1"/>
  <c r="C58" i="54"/>
  <c r="P58" i="54" s="1"/>
  <c r="K57" i="54"/>
  <c r="AB57" i="54" s="1"/>
  <c r="I57" i="54"/>
  <c r="Y57" i="54" s="1"/>
  <c r="G57" i="54"/>
  <c r="V57" i="54" s="1"/>
  <c r="E57" i="54"/>
  <c r="S57" i="54" s="1"/>
  <c r="C57" i="54"/>
  <c r="P57" i="54" s="1"/>
  <c r="K56" i="54"/>
  <c r="AB56" i="54" s="1"/>
  <c r="I56" i="54"/>
  <c r="Y56" i="54" s="1"/>
  <c r="G56" i="54"/>
  <c r="V56" i="54" s="1"/>
  <c r="E56" i="54"/>
  <c r="S56" i="54" s="1"/>
  <c r="C56" i="54"/>
  <c r="P56" i="54" s="1"/>
  <c r="K55" i="54"/>
  <c r="AB55" i="54" s="1"/>
  <c r="I55" i="54"/>
  <c r="Y55" i="54" s="1"/>
  <c r="G55" i="54"/>
  <c r="V55" i="54" s="1"/>
  <c r="E55" i="54"/>
  <c r="S55" i="54" s="1"/>
  <c r="C55" i="54"/>
  <c r="P55" i="54" s="1"/>
  <c r="K54" i="54"/>
  <c r="AB54" i="54" s="1"/>
  <c r="I54" i="54"/>
  <c r="Y54" i="54" s="1"/>
  <c r="G54" i="54"/>
  <c r="V54" i="54" s="1"/>
  <c r="E54" i="54"/>
  <c r="S54" i="54" s="1"/>
  <c r="C54" i="54"/>
  <c r="P54" i="54" s="1"/>
  <c r="K53" i="54"/>
  <c r="AB53" i="54" s="1"/>
  <c r="I53" i="54"/>
  <c r="Y53" i="54" s="1"/>
  <c r="G53" i="54"/>
  <c r="V53" i="54" s="1"/>
  <c r="E53" i="54"/>
  <c r="S53" i="54" s="1"/>
  <c r="C53" i="54"/>
  <c r="P53" i="54" s="1"/>
  <c r="K52" i="54"/>
  <c r="I52" i="54"/>
  <c r="Y52" i="54" s="1"/>
  <c r="G52" i="54"/>
  <c r="V52" i="54" s="1"/>
  <c r="E52" i="54"/>
  <c r="S52" i="54" s="1"/>
  <c r="C52" i="54"/>
  <c r="P52" i="54" s="1"/>
  <c r="K51" i="54"/>
  <c r="AB51" i="54" s="1"/>
  <c r="I51" i="54"/>
  <c r="Y51" i="54" s="1"/>
  <c r="G51" i="54"/>
  <c r="V51" i="54" s="1"/>
  <c r="E51" i="54"/>
  <c r="S51" i="54" s="1"/>
  <c r="C51" i="54"/>
  <c r="P51" i="54" s="1"/>
  <c r="K50" i="54"/>
  <c r="AB50" i="54" s="1"/>
  <c r="I50" i="54"/>
  <c r="Y50" i="54" s="1"/>
  <c r="G50" i="54"/>
  <c r="V50" i="54" s="1"/>
  <c r="E50" i="54"/>
  <c r="S50" i="54" s="1"/>
  <c r="C50" i="54"/>
  <c r="P50" i="54" s="1"/>
  <c r="K49" i="54"/>
  <c r="AB49" i="54" s="1"/>
  <c r="I49" i="54"/>
  <c r="Y49" i="54" s="1"/>
  <c r="G49" i="54"/>
  <c r="V49" i="54" s="1"/>
  <c r="E49" i="54"/>
  <c r="S49" i="54" s="1"/>
  <c r="C49" i="54"/>
  <c r="P49" i="54" s="1"/>
  <c r="K48" i="54"/>
  <c r="AB48" i="54" s="1"/>
  <c r="I48" i="54"/>
  <c r="Y48" i="54" s="1"/>
  <c r="G48" i="54"/>
  <c r="V48" i="54" s="1"/>
  <c r="E48" i="54"/>
  <c r="S48" i="54" s="1"/>
  <c r="C48" i="54"/>
  <c r="P48" i="54" s="1"/>
  <c r="K47" i="54"/>
  <c r="AB47" i="54" s="1"/>
  <c r="I47" i="54"/>
  <c r="Y47" i="54" s="1"/>
  <c r="G47" i="54"/>
  <c r="V47" i="54" s="1"/>
  <c r="E47" i="54"/>
  <c r="S47" i="54" s="1"/>
  <c r="C47" i="54"/>
  <c r="P47" i="54" s="1"/>
  <c r="K46" i="54"/>
  <c r="AB46" i="54" s="1"/>
  <c r="I46" i="54"/>
  <c r="Y46" i="54" s="1"/>
  <c r="G46" i="54"/>
  <c r="V46" i="54" s="1"/>
  <c r="E46" i="54"/>
  <c r="S46" i="54" s="1"/>
  <c r="C46" i="54"/>
  <c r="P46" i="54" s="1"/>
  <c r="K45" i="54"/>
  <c r="AB45" i="54" s="1"/>
  <c r="I45" i="54"/>
  <c r="Y45" i="54" s="1"/>
  <c r="G45" i="54"/>
  <c r="V45" i="54" s="1"/>
  <c r="E45" i="54"/>
  <c r="S45" i="54" s="1"/>
  <c r="C45" i="54"/>
  <c r="P45" i="54" s="1"/>
  <c r="K44" i="54"/>
  <c r="AB44" i="54" s="1"/>
  <c r="I44" i="54"/>
  <c r="Y44" i="54" s="1"/>
  <c r="G44" i="54"/>
  <c r="V44" i="54" s="1"/>
  <c r="E44" i="54"/>
  <c r="S44" i="54" s="1"/>
  <c r="C44" i="54"/>
  <c r="P44" i="54" s="1"/>
  <c r="K43" i="54"/>
  <c r="I43" i="54"/>
  <c r="Y43" i="54" s="1"/>
  <c r="G43" i="54"/>
  <c r="V43" i="54" s="1"/>
  <c r="E43" i="54"/>
  <c r="S43" i="54" s="1"/>
  <c r="C43" i="54"/>
  <c r="P43" i="54" s="1"/>
  <c r="K42" i="54"/>
  <c r="AB42" i="54" s="1"/>
  <c r="I42" i="54"/>
  <c r="Y42" i="54" s="1"/>
  <c r="G42" i="54"/>
  <c r="V42" i="54" s="1"/>
  <c r="E42" i="54"/>
  <c r="S42" i="54" s="1"/>
  <c r="C42" i="54"/>
  <c r="P42" i="54" s="1"/>
  <c r="K41" i="54"/>
  <c r="AB41" i="54" s="1"/>
  <c r="I41" i="54"/>
  <c r="Y41" i="54" s="1"/>
  <c r="G41" i="54"/>
  <c r="V41" i="54" s="1"/>
  <c r="E41" i="54"/>
  <c r="S41" i="54" s="1"/>
  <c r="C41" i="54"/>
  <c r="P41" i="54" s="1"/>
  <c r="K40" i="54"/>
  <c r="AB40" i="54" s="1"/>
  <c r="I40" i="54"/>
  <c r="Y40" i="54" s="1"/>
  <c r="G40" i="54"/>
  <c r="V40" i="54" s="1"/>
  <c r="E40" i="54"/>
  <c r="S40" i="54" s="1"/>
  <c r="C40" i="54"/>
  <c r="P40" i="54" s="1"/>
  <c r="K39" i="54"/>
  <c r="AB39" i="54" s="1"/>
  <c r="I39" i="54"/>
  <c r="Y39" i="54" s="1"/>
  <c r="G39" i="54"/>
  <c r="V39" i="54" s="1"/>
  <c r="E39" i="54"/>
  <c r="S39" i="54" s="1"/>
  <c r="C39" i="54"/>
  <c r="P39" i="54" s="1"/>
  <c r="K38" i="54"/>
  <c r="I38" i="54"/>
  <c r="Y38" i="54" s="1"/>
  <c r="G38" i="54"/>
  <c r="V38" i="54" s="1"/>
  <c r="E38" i="54"/>
  <c r="S38" i="54" s="1"/>
  <c r="C38" i="54"/>
  <c r="P38" i="54" s="1"/>
  <c r="K37" i="54"/>
  <c r="AB37" i="54" s="1"/>
  <c r="I37" i="54"/>
  <c r="Y37" i="54" s="1"/>
  <c r="G37" i="54"/>
  <c r="V37" i="54" s="1"/>
  <c r="E37" i="54"/>
  <c r="S37" i="54" s="1"/>
  <c r="C37" i="54"/>
  <c r="P37" i="54" s="1"/>
  <c r="S36" i="54"/>
  <c r="K36" i="54"/>
  <c r="AB36" i="54" s="1"/>
  <c r="I36" i="54"/>
  <c r="Y36" i="54" s="1"/>
  <c r="G36" i="54"/>
  <c r="V36" i="54" s="1"/>
  <c r="E36" i="54"/>
  <c r="C36" i="54"/>
  <c r="P36" i="54" s="1"/>
  <c r="K35" i="54"/>
  <c r="AB35" i="54" s="1"/>
  <c r="I35" i="54"/>
  <c r="Y35" i="54" s="1"/>
  <c r="G35" i="54"/>
  <c r="V35" i="54" s="1"/>
  <c r="E35" i="54"/>
  <c r="S35" i="54" s="1"/>
  <c r="C35" i="54"/>
  <c r="P35" i="54" s="1"/>
  <c r="K34" i="54"/>
  <c r="AB34" i="54" s="1"/>
  <c r="I34" i="54"/>
  <c r="Y34" i="54" s="1"/>
  <c r="G34" i="54"/>
  <c r="V34" i="54" s="1"/>
  <c r="E34" i="54"/>
  <c r="S34" i="54" s="1"/>
  <c r="C34" i="54"/>
  <c r="P34" i="54" s="1"/>
  <c r="K33" i="54"/>
  <c r="AB33" i="54" s="1"/>
  <c r="I33" i="54"/>
  <c r="Y33" i="54" s="1"/>
  <c r="G33" i="54"/>
  <c r="V33" i="54" s="1"/>
  <c r="E33" i="54"/>
  <c r="S33" i="54" s="1"/>
  <c r="C33" i="54"/>
  <c r="P33" i="54" s="1"/>
  <c r="K32" i="54"/>
  <c r="I32" i="54"/>
  <c r="Y32" i="54" s="1"/>
  <c r="G32" i="54"/>
  <c r="V32" i="54" s="1"/>
  <c r="E32" i="54"/>
  <c r="S32" i="54" s="1"/>
  <c r="C32" i="54"/>
  <c r="P32" i="54" s="1"/>
  <c r="K31" i="54"/>
  <c r="AB31" i="54" s="1"/>
  <c r="I31" i="54"/>
  <c r="Y31" i="54" s="1"/>
  <c r="G31" i="54"/>
  <c r="V31" i="54" s="1"/>
  <c r="E31" i="54"/>
  <c r="S31" i="54" s="1"/>
  <c r="C31" i="54"/>
  <c r="P31" i="54" s="1"/>
  <c r="K30" i="54"/>
  <c r="AB30" i="54" s="1"/>
  <c r="I30" i="54"/>
  <c r="Y30" i="54" s="1"/>
  <c r="G30" i="54"/>
  <c r="V30" i="54" s="1"/>
  <c r="E30" i="54"/>
  <c r="S30" i="54" s="1"/>
  <c r="C30" i="54"/>
  <c r="P30" i="54" s="1"/>
  <c r="K29" i="54"/>
  <c r="AB29" i="54" s="1"/>
  <c r="I29" i="54"/>
  <c r="Y29" i="54" s="1"/>
  <c r="G29" i="54"/>
  <c r="V29" i="54" s="1"/>
  <c r="E29" i="54"/>
  <c r="S29" i="54" s="1"/>
  <c r="C29" i="54"/>
  <c r="P29" i="54" s="1"/>
  <c r="K28" i="54"/>
  <c r="AB28" i="54" s="1"/>
  <c r="I28" i="54"/>
  <c r="Y28" i="54" s="1"/>
  <c r="G28" i="54"/>
  <c r="V28" i="54" s="1"/>
  <c r="E28" i="54"/>
  <c r="S28" i="54" s="1"/>
  <c r="C28" i="54"/>
  <c r="P28" i="54" s="1"/>
  <c r="K27" i="54"/>
  <c r="AB27" i="54" s="1"/>
  <c r="I27" i="54"/>
  <c r="Y27" i="54" s="1"/>
  <c r="G27" i="54"/>
  <c r="V27" i="54" s="1"/>
  <c r="E27" i="54"/>
  <c r="S27" i="54" s="1"/>
  <c r="C27" i="54"/>
  <c r="P27" i="54" s="1"/>
  <c r="K26" i="54"/>
  <c r="AB26" i="54" s="1"/>
  <c r="I26" i="54"/>
  <c r="Y26" i="54" s="1"/>
  <c r="G26" i="54"/>
  <c r="V26" i="54" s="1"/>
  <c r="E26" i="54"/>
  <c r="S26" i="54" s="1"/>
  <c r="C26" i="54"/>
  <c r="P26" i="54" s="1"/>
  <c r="K25" i="54"/>
  <c r="AB25" i="54" s="1"/>
  <c r="I25" i="54"/>
  <c r="Y25" i="54" s="1"/>
  <c r="G25" i="54"/>
  <c r="V25" i="54" s="1"/>
  <c r="E25" i="54"/>
  <c r="S25" i="54" s="1"/>
  <c r="C25" i="54"/>
  <c r="P25" i="54" s="1"/>
  <c r="K24" i="54"/>
  <c r="AB24" i="54" s="1"/>
  <c r="I24" i="54"/>
  <c r="Y24" i="54" s="1"/>
  <c r="G24" i="54"/>
  <c r="V24" i="54" s="1"/>
  <c r="E24" i="54"/>
  <c r="S24" i="54" s="1"/>
  <c r="C24" i="54"/>
  <c r="P24" i="54" s="1"/>
  <c r="P23" i="54"/>
  <c r="K23" i="54"/>
  <c r="AB23" i="54" s="1"/>
  <c r="I23" i="54"/>
  <c r="Y23" i="54" s="1"/>
  <c r="G23" i="54"/>
  <c r="V23" i="54" s="1"/>
  <c r="E23" i="54"/>
  <c r="S23" i="54" s="1"/>
  <c r="C23" i="54"/>
  <c r="K22" i="54"/>
  <c r="AB22" i="54" s="1"/>
  <c r="I22" i="54"/>
  <c r="Y22" i="54" s="1"/>
  <c r="G22" i="54"/>
  <c r="V22" i="54" s="1"/>
  <c r="E22" i="54"/>
  <c r="S22" i="54" s="1"/>
  <c r="C22" i="54"/>
  <c r="P22" i="54" s="1"/>
  <c r="K21" i="54"/>
  <c r="I21" i="54"/>
  <c r="Y21" i="54" s="1"/>
  <c r="G21" i="54"/>
  <c r="V21" i="54" s="1"/>
  <c r="E21" i="54"/>
  <c r="S21" i="54" s="1"/>
  <c r="C21" i="54"/>
  <c r="P21" i="54" s="1"/>
  <c r="K20" i="54"/>
  <c r="AB20" i="54" s="1"/>
  <c r="I20" i="54"/>
  <c r="Y20" i="54" s="1"/>
  <c r="G20" i="54"/>
  <c r="V20" i="54" s="1"/>
  <c r="E20" i="54"/>
  <c r="S20" i="54" s="1"/>
  <c r="C20" i="54"/>
  <c r="P20" i="54" s="1"/>
  <c r="K19" i="54"/>
  <c r="AB19" i="54" s="1"/>
  <c r="I19" i="54"/>
  <c r="Y19" i="54" s="1"/>
  <c r="G19" i="54"/>
  <c r="V19" i="54" s="1"/>
  <c r="E19" i="54"/>
  <c r="S19" i="54" s="1"/>
  <c r="C19" i="54"/>
  <c r="P19" i="54" s="1"/>
  <c r="K18" i="54"/>
  <c r="I18" i="54"/>
  <c r="Y18" i="54" s="1"/>
  <c r="G18" i="54"/>
  <c r="V18" i="54" s="1"/>
  <c r="E18" i="54"/>
  <c r="S18" i="54" s="1"/>
  <c r="C18" i="54"/>
  <c r="P18" i="54" s="1"/>
  <c r="K17" i="54"/>
  <c r="I17" i="54"/>
  <c r="Y17" i="54" s="1"/>
  <c r="G17" i="54"/>
  <c r="V17" i="54" s="1"/>
  <c r="E17" i="54"/>
  <c r="S17" i="54" s="1"/>
  <c r="C17" i="54"/>
  <c r="P17" i="54" s="1"/>
  <c r="K16" i="54"/>
  <c r="AB16" i="54" s="1"/>
  <c r="I16" i="54"/>
  <c r="Y16" i="54" s="1"/>
  <c r="G16" i="54"/>
  <c r="V16" i="54" s="1"/>
  <c r="E16" i="54"/>
  <c r="S16" i="54" s="1"/>
  <c r="C16" i="54"/>
  <c r="P16" i="54" s="1"/>
  <c r="K15" i="54"/>
  <c r="AB15" i="54" s="1"/>
  <c r="I15" i="54"/>
  <c r="Y15" i="54" s="1"/>
  <c r="G15" i="54"/>
  <c r="V15" i="54" s="1"/>
  <c r="E15" i="54"/>
  <c r="S15" i="54" s="1"/>
  <c r="C15" i="54"/>
  <c r="P15" i="54" s="1"/>
  <c r="P14" i="54"/>
  <c r="K14" i="54"/>
  <c r="AB14" i="54" s="1"/>
  <c r="I14" i="54"/>
  <c r="Y14" i="54" s="1"/>
  <c r="G14" i="54"/>
  <c r="V14" i="54" s="1"/>
  <c r="E14" i="54"/>
  <c r="S14" i="54" s="1"/>
  <c r="C14" i="54"/>
  <c r="K13" i="54"/>
  <c r="AB13" i="54" s="1"/>
  <c r="I13" i="54"/>
  <c r="Y13" i="54" s="1"/>
  <c r="G13" i="54"/>
  <c r="V13" i="54" s="1"/>
  <c r="E13" i="54"/>
  <c r="S13" i="54" s="1"/>
  <c r="C13" i="54"/>
  <c r="P13" i="54" s="1"/>
  <c r="K12" i="54"/>
  <c r="AB12" i="54" s="1"/>
  <c r="I12" i="54"/>
  <c r="Y12" i="54" s="1"/>
  <c r="G12" i="54"/>
  <c r="V12" i="54" s="1"/>
  <c r="E12" i="54"/>
  <c r="S12" i="54" s="1"/>
  <c r="C12" i="54"/>
  <c r="P12" i="54" s="1"/>
  <c r="K11" i="54"/>
  <c r="AB11" i="54" s="1"/>
  <c r="I11" i="54"/>
  <c r="Y11" i="54" s="1"/>
  <c r="G11" i="54"/>
  <c r="V11" i="54" s="1"/>
  <c r="E11" i="54"/>
  <c r="S11" i="54" s="1"/>
  <c r="C11" i="54"/>
  <c r="P11" i="54" s="1"/>
  <c r="K10" i="54"/>
  <c r="AB10" i="54" s="1"/>
  <c r="I10" i="54"/>
  <c r="Y10" i="54" s="1"/>
  <c r="G10" i="54"/>
  <c r="V10" i="54" s="1"/>
  <c r="E10" i="54"/>
  <c r="S10" i="54" s="1"/>
  <c r="C10" i="54"/>
  <c r="P10" i="54" s="1"/>
  <c r="K9" i="54"/>
  <c r="AB9" i="54" s="1"/>
  <c r="I9" i="54"/>
  <c r="Y9" i="54" s="1"/>
  <c r="G9" i="54"/>
  <c r="V9" i="54" s="1"/>
  <c r="E9" i="54"/>
  <c r="S9" i="54" s="1"/>
  <c r="C9" i="54"/>
  <c r="P9" i="54" s="1"/>
  <c r="K8" i="54"/>
  <c r="AB8" i="54" s="1"/>
  <c r="I8" i="54"/>
  <c r="Y8" i="54" s="1"/>
  <c r="G8" i="54"/>
  <c r="V8" i="54" s="1"/>
  <c r="E8" i="54"/>
  <c r="S8" i="54" s="1"/>
  <c r="C8" i="54"/>
  <c r="P8" i="54" s="1"/>
  <c r="K7" i="54"/>
  <c r="AB7" i="54" s="1"/>
  <c r="I7" i="54"/>
  <c r="Y7" i="54" s="1"/>
  <c r="G7" i="54"/>
  <c r="V7" i="54" s="1"/>
  <c r="E7" i="54"/>
  <c r="S7" i="54" s="1"/>
  <c r="C7" i="54"/>
  <c r="P7" i="54" s="1"/>
  <c r="K6" i="54"/>
  <c r="AB6" i="54" s="1"/>
  <c r="I6" i="54"/>
  <c r="Y6" i="54" s="1"/>
  <c r="G6" i="54"/>
  <c r="V6" i="54" s="1"/>
  <c r="E6" i="54"/>
  <c r="S6" i="54" s="1"/>
  <c r="C6" i="54"/>
  <c r="P6" i="54" s="1"/>
  <c r="K5" i="54"/>
  <c r="AB5" i="54" s="1"/>
  <c r="I5" i="54"/>
  <c r="Y5" i="54" s="1"/>
  <c r="G5" i="54"/>
  <c r="V5" i="54" s="1"/>
  <c r="E5" i="54"/>
  <c r="S5" i="54" s="1"/>
  <c r="C5" i="54"/>
  <c r="P5" i="54" s="1"/>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N75" i="33"/>
  <c r="D75" i="33"/>
  <c r="N74" i="33"/>
  <c r="D74" i="33"/>
  <c r="N73" i="33"/>
  <c r="D73" i="33"/>
  <c r="N72" i="33"/>
  <c r="D72" i="33"/>
  <c r="N71" i="33"/>
  <c r="D71" i="33"/>
  <c r="N70" i="33"/>
  <c r="D70" i="33"/>
  <c r="N69" i="33"/>
  <c r="D69" i="33"/>
  <c r="N68" i="33"/>
  <c r="D68" i="33"/>
  <c r="N67" i="33"/>
  <c r="D67" i="33"/>
  <c r="N66" i="33"/>
  <c r="D66" i="33"/>
  <c r="N65" i="33"/>
  <c r="D65" i="33"/>
  <c r="N64" i="33"/>
  <c r="D64" i="33"/>
  <c r="N63" i="33"/>
  <c r="J63" i="33"/>
  <c r="D63" i="33"/>
  <c r="N62" i="33"/>
  <c r="J62" i="33"/>
  <c r="D62" i="33"/>
  <c r="N61" i="33"/>
  <c r="J61" i="33"/>
  <c r="D61" i="33"/>
  <c r="N60" i="33"/>
  <c r="J60" i="33"/>
  <c r="D60" i="33"/>
  <c r="N59" i="33"/>
  <c r="J59" i="33"/>
  <c r="D59" i="33"/>
  <c r="N58" i="33"/>
  <c r="J58" i="33"/>
  <c r="D58" i="33"/>
  <c r="N57" i="33"/>
  <c r="M57" i="33"/>
  <c r="J57" i="33"/>
  <c r="D57" i="33"/>
  <c r="N56" i="33"/>
  <c r="M56" i="33"/>
  <c r="J56" i="33"/>
  <c r="D56" i="33"/>
  <c r="N55" i="33"/>
  <c r="M55" i="33"/>
  <c r="J55" i="33"/>
  <c r="D55" i="33"/>
  <c r="N54" i="33"/>
  <c r="M54" i="33"/>
  <c r="J54" i="33"/>
  <c r="D54" i="33"/>
  <c r="N53" i="33"/>
  <c r="M53" i="33"/>
  <c r="J53" i="33"/>
  <c r="D53" i="33"/>
  <c r="N52" i="33"/>
  <c r="M52" i="33"/>
  <c r="J52" i="33"/>
  <c r="D52" i="33"/>
  <c r="N51" i="33"/>
  <c r="M51" i="33"/>
  <c r="J51" i="33"/>
  <c r="D51" i="33"/>
  <c r="N50" i="33"/>
  <c r="M50" i="33"/>
  <c r="J50" i="33"/>
  <c r="D50" i="33"/>
  <c r="N49" i="33"/>
  <c r="M49" i="33"/>
  <c r="D49" i="33"/>
  <c r="N48" i="33"/>
  <c r="M48" i="33"/>
  <c r="K48" i="33"/>
  <c r="D48" i="33"/>
  <c r="N47" i="33"/>
  <c r="M47" i="33"/>
  <c r="K47" i="33"/>
  <c r="D47" i="33"/>
  <c r="N46" i="33"/>
  <c r="M46" i="33"/>
  <c r="K46" i="33"/>
  <c r="D46" i="33"/>
  <c r="N45" i="33"/>
  <c r="M45" i="33"/>
  <c r="K45" i="33"/>
  <c r="D45" i="33"/>
  <c r="N44" i="33"/>
  <c r="M44" i="33"/>
  <c r="K44" i="33"/>
  <c r="D44" i="33"/>
  <c r="N43" i="33"/>
  <c r="M43" i="33"/>
  <c r="K43" i="33"/>
  <c r="F43" i="33"/>
  <c r="F44" i="33" s="1"/>
  <c r="F45" i="33" s="1"/>
  <c r="F46" i="33" s="1"/>
  <c r="F47" i="33" s="1"/>
  <c r="F48" i="33" s="1"/>
  <c r="D43" i="33"/>
  <c r="N42" i="33"/>
  <c r="M42" i="33"/>
  <c r="K42" i="33"/>
  <c r="D42" i="33"/>
  <c r="N41" i="33"/>
  <c r="M41" i="33"/>
  <c r="K41" i="33"/>
  <c r="D41" i="33"/>
  <c r="N40" i="33"/>
  <c r="M40" i="33"/>
  <c r="K40" i="33"/>
  <c r="D40" i="33"/>
  <c r="N39" i="33"/>
  <c r="M39" i="33"/>
  <c r="K39" i="33"/>
  <c r="D39" i="33"/>
  <c r="N38" i="33"/>
  <c r="M38" i="33"/>
  <c r="K38" i="33"/>
  <c r="D38" i="33"/>
  <c r="N37" i="33"/>
  <c r="M37" i="33"/>
  <c r="K37" i="33"/>
  <c r="D37" i="33"/>
  <c r="N36" i="33"/>
  <c r="M36" i="33"/>
  <c r="K36" i="33"/>
  <c r="H36" i="33"/>
  <c r="R36" i="33" s="1"/>
  <c r="H37" i="33" s="1"/>
  <c r="R37" i="33" s="1"/>
  <c r="H38" i="33" s="1"/>
  <c r="R38" i="33" s="1"/>
  <c r="H39" i="33" s="1"/>
  <c r="R39" i="33" s="1"/>
  <c r="H40" i="33" s="1"/>
  <c r="R40" i="33" s="1"/>
  <c r="H41" i="33" s="1"/>
  <c r="R41" i="33" s="1"/>
  <c r="H42" i="33" s="1"/>
  <c r="R42" i="33" s="1"/>
  <c r="D36" i="33"/>
  <c r="N35" i="33"/>
  <c r="M35" i="33"/>
  <c r="K35" i="33"/>
  <c r="D35" i="33"/>
  <c r="R34" i="33"/>
  <c r="H35" i="33" s="1"/>
  <c r="R35" i="33" s="1"/>
  <c r="N34" i="33"/>
  <c r="M34" i="33"/>
  <c r="K34" i="33"/>
  <c r="D34" i="33"/>
  <c r="N33" i="33"/>
  <c r="M33" i="33"/>
  <c r="K33" i="33"/>
  <c r="D33" i="33"/>
  <c r="N32" i="33"/>
  <c r="M32" i="33"/>
  <c r="K32" i="33"/>
  <c r="D32" i="33"/>
  <c r="N31" i="33"/>
  <c r="M31" i="33"/>
  <c r="K31" i="33"/>
  <c r="D31" i="33"/>
  <c r="N30" i="33"/>
  <c r="M30" i="33"/>
  <c r="K30" i="33"/>
  <c r="D30" i="33"/>
  <c r="N29" i="33"/>
  <c r="M29" i="33"/>
  <c r="K29" i="33"/>
  <c r="D29" i="33"/>
  <c r="N28" i="33"/>
  <c r="M28" i="33"/>
  <c r="K28" i="33"/>
  <c r="D28" i="33"/>
  <c r="N27" i="33"/>
  <c r="M27" i="33"/>
  <c r="K27" i="33"/>
  <c r="D27" i="33"/>
  <c r="N26" i="33"/>
  <c r="M26" i="33"/>
  <c r="K26" i="33"/>
  <c r="D26" i="33"/>
  <c r="N25" i="33"/>
  <c r="M25" i="33"/>
  <c r="K25" i="33"/>
  <c r="D25" i="33"/>
  <c r="N24" i="33"/>
  <c r="M24" i="33"/>
  <c r="K24" i="33"/>
  <c r="D24" i="33"/>
  <c r="N23" i="33"/>
  <c r="M23" i="33"/>
  <c r="D23" i="33"/>
  <c r="N22" i="33"/>
  <c r="M22" i="33"/>
  <c r="D22" i="33"/>
  <c r="N21" i="33"/>
  <c r="M21" i="33"/>
  <c r="D21" i="33"/>
  <c r="N20" i="33"/>
  <c r="M20" i="33"/>
  <c r="D20" i="33"/>
  <c r="M19" i="33"/>
  <c r="M18" i="33"/>
  <c r="I26" i="51"/>
  <c r="I25" i="51"/>
  <c r="I21" i="51"/>
  <c r="I20" i="51"/>
  <c r="HW33" i="53" l="1"/>
  <c r="HW44" i="53" s="1"/>
  <c r="HW36" i="53"/>
  <c r="HW45" i="53" s="1"/>
  <c r="HV29" i="53"/>
  <c r="HW29" i="53"/>
  <c r="HW42" i="53" s="1"/>
  <c r="HW37" i="53"/>
  <c r="HW46" i="53" s="1"/>
  <c r="HX43" i="53"/>
  <c r="HW32" i="53"/>
  <c r="HW43" i="53" s="1"/>
  <c r="BE144" i="55"/>
  <c r="BC138" i="55"/>
  <c r="BC154" i="55"/>
  <c r="BE160" i="55"/>
  <c r="BC170" i="55"/>
  <c r="BE176" i="55"/>
  <c r="BC178" i="55"/>
  <c r="BE184" i="55"/>
  <c r="BE198" i="55"/>
  <c r="BC192" i="55"/>
  <c r="BE197" i="55"/>
  <c r="BE148" i="55"/>
  <c r="BC142" i="55"/>
  <c r="BC158" i="55"/>
  <c r="BE164" i="55"/>
  <c r="BC134" i="55"/>
  <c r="BE140" i="55"/>
  <c r="BC185" i="55"/>
  <c r="BE191" i="55"/>
  <c r="BE205" i="55"/>
  <c r="BE152" i="55"/>
  <c r="BC146" i="55"/>
  <c r="BC162" i="55"/>
  <c r="BE168" i="55"/>
  <c r="BC174" i="55"/>
  <c r="BE180" i="55"/>
  <c r="BC176" i="55"/>
  <c r="BE182" i="55"/>
  <c r="BC141" i="55"/>
  <c r="BE147" i="55"/>
  <c r="BC157" i="55"/>
  <c r="BE163" i="55"/>
  <c r="BC173" i="55"/>
  <c r="BE179" i="55"/>
  <c r="BC183" i="55"/>
  <c r="BE189" i="55"/>
  <c r="BC190" i="55"/>
  <c r="BE196" i="55"/>
  <c r="BE151" i="55"/>
  <c r="BC145" i="55"/>
  <c r="BC161" i="55"/>
  <c r="BE167" i="55"/>
  <c r="BC130" i="55"/>
  <c r="BE136" i="55"/>
  <c r="BE204" i="55"/>
  <c r="BC131" i="55"/>
  <c r="BE137" i="55"/>
  <c r="BC153" i="55"/>
  <c r="BE159" i="55"/>
  <c r="BC165" i="55"/>
  <c r="BE171" i="55"/>
  <c r="BC195" i="55"/>
  <c r="BE201" i="55"/>
  <c r="BC188" i="55"/>
  <c r="BE194" i="55"/>
  <c r="BE209" i="55"/>
  <c r="BC149" i="55"/>
  <c r="BE155" i="55"/>
  <c r="BC169" i="55"/>
  <c r="BE175" i="55"/>
  <c r="BE139" i="55"/>
  <c r="BC133" i="55"/>
  <c r="BE187" i="55"/>
  <c r="BC181" i="55"/>
  <c r="BE146" i="55"/>
  <c r="BC140" i="55"/>
  <c r="BC160" i="55"/>
  <c r="BE166" i="55"/>
  <c r="BC172" i="55"/>
  <c r="BE178" i="55"/>
  <c r="BE203" i="55"/>
  <c r="BC136" i="55"/>
  <c r="BE142" i="55"/>
  <c r="BC164" i="55"/>
  <c r="BE170" i="55"/>
  <c r="BC168" i="55"/>
  <c r="BE174" i="55"/>
  <c r="BC179" i="55"/>
  <c r="BE185" i="55"/>
  <c r="BC186" i="55"/>
  <c r="BE192" i="55"/>
  <c r="BE208" i="55"/>
  <c r="BC152" i="55"/>
  <c r="BE158" i="55"/>
  <c r="BE135" i="55"/>
  <c r="BC129" i="55"/>
  <c r="BC177" i="55"/>
  <c r="BE183" i="55"/>
  <c r="BC156" i="55"/>
  <c r="BE162" i="55"/>
  <c r="BC132" i="55"/>
  <c r="BE138" i="55"/>
  <c r="BC184" i="55"/>
  <c r="BE190" i="55"/>
  <c r="BE202" i="55"/>
  <c r="BE150" i="55"/>
  <c r="BC144" i="55"/>
  <c r="BC143" i="55"/>
  <c r="BE149" i="55"/>
  <c r="BC159" i="55"/>
  <c r="BE165" i="55"/>
  <c r="BC171" i="55"/>
  <c r="BE177" i="55"/>
  <c r="BC175" i="55"/>
  <c r="BE181" i="55"/>
  <c r="BE207" i="55"/>
  <c r="BE141" i="55"/>
  <c r="BC135" i="55"/>
  <c r="BC151" i="55"/>
  <c r="BE157" i="55"/>
  <c r="BC163" i="55"/>
  <c r="BE169" i="55"/>
  <c r="BC189" i="55"/>
  <c r="BE195" i="55"/>
  <c r="BE143" i="55"/>
  <c r="BC137" i="55"/>
  <c r="BE145" i="55"/>
  <c r="BC139" i="55"/>
  <c r="BC155" i="55"/>
  <c r="BE161" i="55"/>
  <c r="BC182" i="55"/>
  <c r="BE188" i="55"/>
  <c r="BE200" i="55"/>
  <c r="BC194" i="55"/>
  <c r="BE199" i="55"/>
  <c r="BC148" i="55"/>
  <c r="BE154" i="55"/>
  <c r="BC147" i="55"/>
  <c r="BE153" i="55"/>
  <c r="BC167" i="55"/>
  <c r="BE173" i="55"/>
  <c r="BC180" i="55"/>
  <c r="BE186" i="55"/>
  <c r="BE206" i="55"/>
  <c r="BC150" i="55"/>
  <c r="BE156" i="55"/>
  <c r="BC166" i="55"/>
  <c r="BE172" i="55"/>
  <c r="BC187" i="55"/>
  <c r="BE193" i="55"/>
  <c r="S216" i="55"/>
  <c r="AE211" i="55"/>
  <c r="AE227" i="55"/>
  <c r="AC13" i="55"/>
  <c r="AE208" i="55"/>
  <c r="AC208" i="55" s="1"/>
  <c r="AK200" i="55"/>
  <c r="AE183" i="55"/>
  <c r="F218" i="55"/>
  <c r="AE189" i="55"/>
  <c r="F212" i="55"/>
  <c r="F223" i="55"/>
  <c r="F217" i="55"/>
  <c r="AP30" i="55"/>
  <c r="AP37" i="55"/>
  <c r="F211" i="55"/>
  <c r="F222" i="55"/>
  <c r="AK235" i="55"/>
  <c r="S206" i="55"/>
  <c r="F216" i="55"/>
  <c r="S217" i="55"/>
  <c r="AK224" i="55"/>
  <c r="S233" i="55"/>
  <c r="AP39" i="55"/>
  <c r="S180" i="55"/>
  <c r="AK190" i="55"/>
  <c r="S190" i="55"/>
  <c r="F206" i="55"/>
  <c r="I6" i="59" s="1"/>
  <c r="K6" i="59" s="1"/>
  <c r="AK188" i="55"/>
  <c r="F210" i="55"/>
  <c r="AE217" i="55"/>
  <c r="AC217" i="55" s="1"/>
  <c r="F221" i="55"/>
  <c r="AE233" i="55"/>
  <c r="AC233" i="55" s="1"/>
  <c r="R6" i="55"/>
  <c r="Q6" i="55" s="1"/>
  <c r="Q5" i="55"/>
  <c r="L123" i="55"/>
  <c r="S179" i="55"/>
  <c r="F215" i="55"/>
  <c r="L227" i="55"/>
  <c r="AP27" i="55"/>
  <c r="F204" i="55"/>
  <c r="I4" i="59" s="1"/>
  <c r="AK228" i="55"/>
  <c r="S176" i="55"/>
  <c r="F197" i="55"/>
  <c r="Y216" i="55"/>
  <c r="F220" i="55"/>
  <c r="AE232" i="55"/>
  <c r="F214" i="55"/>
  <c r="F225" i="55"/>
  <c r="S231" i="55"/>
  <c r="Q231" i="55" s="1"/>
  <c r="D231" i="55" s="1"/>
  <c r="Y210" i="55"/>
  <c r="S209" i="55"/>
  <c r="AP216" i="55" s="1"/>
  <c r="S220" i="55"/>
  <c r="AK193" i="55"/>
  <c r="F208" i="55"/>
  <c r="I8" i="59" s="1"/>
  <c r="K8" i="59" s="1"/>
  <c r="F219" i="55"/>
  <c r="AP24" i="55"/>
  <c r="F213" i="55"/>
  <c r="F224" i="55"/>
  <c r="S230" i="55"/>
  <c r="R34" i="55"/>
  <c r="H43" i="33"/>
  <c r="AC51" i="54"/>
  <c r="Z188" i="54"/>
  <c r="Q156" i="54"/>
  <c r="Z48" i="54"/>
  <c r="W75" i="54"/>
  <c r="W74" i="54"/>
  <c r="AC107" i="54"/>
  <c r="Z148" i="54"/>
  <c r="Z114" i="54"/>
  <c r="Q33" i="54"/>
  <c r="Z156" i="54"/>
  <c r="T47" i="54"/>
  <c r="W141" i="54"/>
  <c r="W22" i="54"/>
  <c r="Z47" i="54"/>
  <c r="Z63" i="54"/>
  <c r="Z66" i="54"/>
  <c r="T23" i="54"/>
  <c r="W77" i="54"/>
  <c r="T171" i="54"/>
  <c r="T174" i="54"/>
  <c r="T38" i="54"/>
  <c r="Q108" i="54"/>
  <c r="Z29" i="54"/>
  <c r="T84" i="54"/>
  <c r="AC143" i="54"/>
  <c r="W31" i="54"/>
  <c r="Z100" i="54"/>
  <c r="W114" i="54"/>
  <c r="W58" i="54"/>
  <c r="W122" i="54"/>
  <c r="Z93" i="54"/>
  <c r="W45" i="54"/>
  <c r="Z45" i="54"/>
  <c r="W61" i="54"/>
  <c r="Z27" i="54"/>
  <c r="Z61" i="54"/>
  <c r="Z108" i="54"/>
  <c r="W154" i="54"/>
  <c r="W165" i="54"/>
  <c r="Q71" i="54"/>
  <c r="T140" i="54"/>
  <c r="Q155" i="54"/>
  <c r="Q55" i="54"/>
  <c r="Q152" i="54"/>
  <c r="T155" i="54"/>
  <c r="T19" i="54"/>
  <c r="Q104" i="54"/>
  <c r="Z169" i="54"/>
  <c r="T21" i="54"/>
  <c r="T33" i="54"/>
  <c r="W60" i="54"/>
  <c r="Q35" i="54"/>
  <c r="Z14" i="54"/>
  <c r="T40" i="54"/>
  <c r="Q51" i="54"/>
  <c r="T29" i="54"/>
  <c r="Z83" i="54"/>
  <c r="T100" i="54"/>
  <c r="Q103" i="54"/>
  <c r="Z122" i="54"/>
  <c r="Q134" i="54"/>
  <c r="T148" i="54"/>
  <c r="Q151" i="54"/>
  <c r="T170" i="54"/>
  <c r="Z36" i="54"/>
  <c r="Q87" i="54"/>
  <c r="W131" i="54"/>
  <c r="W137" i="54"/>
  <c r="T165" i="54"/>
  <c r="W89" i="54"/>
  <c r="Q65" i="54"/>
  <c r="W39" i="54"/>
  <c r="T87" i="54"/>
  <c r="Z131" i="54"/>
  <c r="W160" i="54"/>
  <c r="Q105" i="54"/>
  <c r="Q27" i="54"/>
  <c r="W59" i="54"/>
  <c r="T98" i="54"/>
  <c r="Z106" i="54"/>
  <c r="T146" i="54"/>
  <c r="Z154" i="54"/>
  <c r="W57" i="54"/>
  <c r="Z41" i="54"/>
  <c r="Q118" i="54"/>
  <c r="Q135" i="54"/>
  <c r="W146" i="54"/>
  <c r="W23" i="54"/>
  <c r="Q32" i="54"/>
  <c r="W21" i="54"/>
  <c r="T37" i="54"/>
  <c r="Q96" i="54"/>
  <c r="AC110" i="54"/>
  <c r="T118" i="54"/>
  <c r="T135" i="54"/>
  <c r="Q144" i="54"/>
  <c r="AC158" i="54"/>
  <c r="Z13" i="54"/>
  <c r="Z23" i="54"/>
  <c r="T30" i="54"/>
  <c r="W37" i="54"/>
  <c r="T163" i="54"/>
  <c r="Q174" i="54"/>
  <c r="W148" i="54"/>
  <c r="T131" i="54"/>
  <c r="T16" i="54"/>
  <c r="Z55" i="54"/>
  <c r="W14" i="54"/>
  <c r="Z42" i="54"/>
  <c r="T53" i="54"/>
  <c r="Z58" i="54"/>
  <c r="T85" i="54"/>
  <c r="Z90" i="54"/>
  <c r="W115" i="54"/>
  <c r="W41" i="54"/>
  <c r="Z64" i="54"/>
  <c r="Q153" i="54"/>
  <c r="Z15" i="54"/>
  <c r="W73" i="54"/>
  <c r="Q12" i="54"/>
  <c r="W53" i="54"/>
  <c r="W56" i="54"/>
  <c r="T69" i="54"/>
  <c r="Z74" i="54"/>
  <c r="Z110" i="54"/>
  <c r="T142" i="54"/>
  <c r="Z158" i="54"/>
  <c r="W174" i="54"/>
  <c r="W120" i="54"/>
  <c r="W19" i="54"/>
  <c r="Z40" i="54"/>
  <c r="T42" i="54"/>
  <c r="Z53" i="54"/>
  <c r="T58" i="54"/>
  <c r="W69" i="54"/>
  <c r="W72" i="54"/>
  <c r="Z85" i="54"/>
  <c r="Z88" i="54"/>
  <c r="T90" i="54"/>
  <c r="T102" i="54"/>
  <c r="T121" i="54"/>
  <c r="W123" i="54"/>
  <c r="Q125" i="54"/>
  <c r="Z138" i="54"/>
  <c r="T150" i="54"/>
  <c r="W100" i="54"/>
  <c r="T26" i="54"/>
  <c r="W11" i="54"/>
  <c r="Q30" i="54"/>
  <c r="Z50" i="54"/>
  <c r="T92" i="54"/>
  <c r="T109" i="54"/>
  <c r="Z17" i="54"/>
  <c r="W42" i="54"/>
  <c r="Q86" i="54"/>
  <c r="T88" i="54"/>
  <c r="W94" i="54"/>
  <c r="T119" i="54"/>
  <c r="T133" i="54"/>
  <c r="Q49" i="54"/>
  <c r="T134" i="54"/>
  <c r="W36" i="54"/>
  <c r="Z19" i="54"/>
  <c r="Q28" i="54"/>
  <c r="Q40" i="54"/>
  <c r="T51" i="54"/>
  <c r="T54" i="54"/>
  <c r="Q67" i="54"/>
  <c r="T83" i="54"/>
  <c r="T86" i="54"/>
  <c r="W105" i="54"/>
  <c r="T107" i="54"/>
  <c r="Q126" i="54"/>
  <c r="W133" i="54"/>
  <c r="Z136" i="54"/>
  <c r="W153" i="54"/>
  <c r="Z167" i="54"/>
  <c r="Z24" i="54"/>
  <c r="T17" i="54"/>
  <c r="T24" i="54"/>
  <c r="W15" i="54"/>
  <c r="Q31" i="54"/>
  <c r="W33" i="54"/>
  <c r="T67" i="54"/>
  <c r="T70" i="54"/>
  <c r="W76" i="54"/>
  <c r="W83" i="54"/>
  <c r="Z105" i="54"/>
  <c r="Z119" i="54"/>
  <c r="Z133" i="54"/>
  <c r="T136" i="54"/>
  <c r="Z153" i="54"/>
  <c r="Q170" i="54"/>
  <c r="W175" i="54"/>
  <c r="S202" i="55"/>
  <c r="F203" i="55"/>
  <c r="CX17" i="53"/>
  <c r="AL16" i="53"/>
  <c r="CY18" i="53"/>
  <c r="GI16" i="53"/>
  <c r="L20" i="53"/>
  <c r="AB21" i="53"/>
  <c r="AR16" i="53"/>
  <c r="BH16" i="53"/>
  <c r="BX21" i="53"/>
  <c r="CN20" i="53"/>
  <c r="DD16" i="53"/>
  <c r="DT21" i="53"/>
  <c r="EJ19" i="53"/>
  <c r="EZ19" i="53"/>
  <c r="FP20" i="53"/>
  <c r="GF18" i="53"/>
  <c r="GV18" i="53"/>
  <c r="HL16" i="53"/>
  <c r="AM16" i="53"/>
  <c r="CY17" i="53"/>
  <c r="DN18" i="53"/>
  <c r="GW18" i="53"/>
  <c r="HM16" i="53"/>
  <c r="GP16" i="53"/>
  <c r="DO18" i="53"/>
  <c r="N20" i="53"/>
  <c r="AD21" i="53"/>
  <c r="AT17" i="53"/>
  <c r="BJ17" i="53"/>
  <c r="BZ21" i="53"/>
  <c r="CP20" i="53"/>
  <c r="DF17" i="53"/>
  <c r="DV21" i="53"/>
  <c r="EL17" i="53"/>
  <c r="FB17" i="53"/>
  <c r="FR20" i="53"/>
  <c r="GH20" i="53"/>
  <c r="GX17" i="53"/>
  <c r="HN17" i="53"/>
  <c r="ET16" i="53"/>
  <c r="GQ16" i="53"/>
  <c r="DN17" i="53"/>
  <c r="EE18" i="53"/>
  <c r="AE21" i="53"/>
  <c r="CA21" i="53"/>
  <c r="CQ21" i="53"/>
  <c r="DW21" i="53"/>
  <c r="FC18" i="53"/>
  <c r="FS18" i="53"/>
  <c r="GI18" i="53"/>
  <c r="GY18" i="53"/>
  <c r="HO18" i="53"/>
  <c r="CX16" i="53"/>
  <c r="EU16" i="53"/>
  <c r="GX16" i="53"/>
  <c r="AL17" i="53"/>
  <c r="DO17" i="53"/>
  <c r="GY17" i="53"/>
  <c r="P17" i="53"/>
  <c r="AF22" i="53"/>
  <c r="AV17" i="53"/>
  <c r="BL17" i="53"/>
  <c r="CB17" i="53"/>
  <c r="CR17" i="53"/>
  <c r="DH17" i="53"/>
  <c r="DX19" i="53"/>
  <c r="EN19" i="53"/>
  <c r="FD18" i="53"/>
  <c r="FT18" i="53"/>
  <c r="GJ18" i="53"/>
  <c r="GZ18" i="53"/>
  <c r="HP19" i="53"/>
  <c r="HV32" i="53" s="1"/>
  <c r="BB16" i="53"/>
  <c r="FB16" i="53"/>
  <c r="GY16" i="53"/>
  <c r="DW17" i="53"/>
  <c r="HF17" i="53"/>
  <c r="Q16" i="53"/>
  <c r="AG16" i="53"/>
  <c r="AW16" i="53"/>
  <c r="BM16" i="53"/>
  <c r="CC20" i="53"/>
  <c r="CS16" i="53"/>
  <c r="DI16" i="53"/>
  <c r="DY19" i="53"/>
  <c r="EO19" i="53"/>
  <c r="FE18" i="53"/>
  <c r="FU18" i="53"/>
  <c r="GK18" i="53"/>
  <c r="HA16" i="53"/>
  <c r="BC16" i="53"/>
  <c r="DF16" i="53"/>
  <c r="FC16" i="53"/>
  <c r="GZ16" i="53"/>
  <c r="AU17" i="53"/>
  <c r="HG17" i="53"/>
  <c r="R16" i="53"/>
  <c r="AH16" i="53"/>
  <c r="AX16" i="53"/>
  <c r="BN16" i="53"/>
  <c r="CD20" i="53"/>
  <c r="CT16" i="53"/>
  <c r="DJ16" i="53"/>
  <c r="DZ19" i="53"/>
  <c r="EP19" i="53"/>
  <c r="FF18" i="53"/>
  <c r="FV18" i="53"/>
  <c r="GL18" i="53"/>
  <c r="HB16" i="53"/>
  <c r="BJ16" i="53"/>
  <c r="DG16" i="53"/>
  <c r="HO17" i="53"/>
  <c r="S16" i="53"/>
  <c r="AI22" i="53"/>
  <c r="AY16" i="53"/>
  <c r="BO16" i="53"/>
  <c r="CE20" i="53"/>
  <c r="CU22" i="53"/>
  <c r="DK16" i="53"/>
  <c r="EA19" i="53"/>
  <c r="EQ19" i="53"/>
  <c r="FG18" i="53"/>
  <c r="FW18" i="53"/>
  <c r="GM22" i="53"/>
  <c r="HC16" i="53"/>
  <c r="N16" i="53"/>
  <c r="BK16" i="53"/>
  <c r="BC17" i="53"/>
  <c r="EM17" i="53"/>
  <c r="D22" i="53"/>
  <c r="T16" i="53"/>
  <c r="AJ22" i="53"/>
  <c r="AZ16" i="53"/>
  <c r="BP16" i="53"/>
  <c r="CF20" i="53"/>
  <c r="CV23" i="53"/>
  <c r="DL16" i="53"/>
  <c r="EB19" i="53"/>
  <c r="ER19" i="53"/>
  <c r="FH18" i="53"/>
  <c r="FX18" i="53"/>
  <c r="GN22" i="53"/>
  <c r="HD16" i="53"/>
  <c r="O16" i="53"/>
  <c r="HN16" i="53"/>
  <c r="BK17" i="53"/>
  <c r="E22" i="53"/>
  <c r="U16" i="53"/>
  <c r="AK22" i="53"/>
  <c r="BA16" i="53"/>
  <c r="BQ16" i="53"/>
  <c r="CG20" i="53"/>
  <c r="CW16" i="53"/>
  <c r="DM16" i="53"/>
  <c r="EC19" i="53"/>
  <c r="ES19" i="53"/>
  <c r="FI18" i="53"/>
  <c r="FY18" i="53"/>
  <c r="GO18" i="53"/>
  <c r="HE16" i="53"/>
  <c r="P16" i="53"/>
  <c r="BR16" i="53"/>
  <c r="FR16" i="53"/>
  <c r="HO16" i="53"/>
  <c r="HU29" i="53" s="1"/>
  <c r="F22" i="53"/>
  <c r="V20" i="53"/>
  <c r="AL22" i="53"/>
  <c r="BB19" i="53"/>
  <c r="BR22" i="53"/>
  <c r="CH20" i="53"/>
  <c r="CX22" i="53"/>
  <c r="DN20" i="53"/>
  <c r="ED19" i="53"/>
  <c r="ET19" i="53"/>
  <c r="FJ18" i="53"/>
  <c r="FZ18" i="53"/>
  <c r="GP18" i="53"/>
  <c r="HF18" i="53"/>
  <c r="V16" i="53"/>
  <c r="BS16" i="53"/>
  <c r="DV16" i="53"/>
  <c r="FS16" i="53"/>
  <c r="FC17" i="53"/>
  <c r="G20" i="53"/>
  <c r="W20" i="53"/>
  <c r="AM21" i="53"/>
  <c r="BC19" i="53"/>
  <c r="BS19" i="53"/>
  <c r="CI20" i="53"/>
  <c r="CY20" i="53"/>
  <c r="DO20" i="53"/>
  <c r="EE19" i="53"/>
  <c r="EU19" i="53"/>
  <c r="FK18" i="53"/>
  <c r="GA18" i="53"/>
  <c r="GQ21" i="53"/>
  <c r="HG18" i="53"/>
  <c r="W16" i="53"/>
  <c r="BZ16" i="53"/>
  <c r="DW16" i="53"/>
  <c r="CA17" i="53"/>
  <c r="FJ17" i="53"/>
  <c r="BR18" i="53"/>
  <c r="AD16" i="53"/>
  <c r="CA16" i="53"/>
  <c r="FZ16" i="53"/>
  <c r="CH17" i="53"/>
  <c r="FK17" i="53"/>
  <c r="CH18" i="53"/>
  <c r="EG19" i="53"/>
  <c r="FM20" i="53"/>
  <c r="AE16" i="53"/>
  <c r="CB16" i="53"/>
  <c r="ED16" i="53"/>
  <c r="GA16" i="53"/>
  <c r="F17" i="53"/>
  <c r="CI17" i="53"/>
  <c r="FS17" i="53"/>
  <c r="CI18" i="53"/>
  <c r="Z21" i="53"/>
  <c r="CL20" i="53"/>
  <c r="EH19" i="53"/>
  <c r="FN20" i="53"/>
  <c r="GD18" i="53"/>
  <c r="GT21" i="53"/>
  <c r="CH16" i="53"/>
  <c r="EE16" i="53"/>
  <c r="GH16" i="53"/>
  <c r="G17" i="53"/>
  <c r="CQ17" i="53"/>
  <c r="FZ17" i="53"/>
  <c r="CX18" i="53"/>
  <c r="F199" i="55"/>
  <c r="F200" i="55"/>
  <c r="AO200" i="55" s="1"/>
  <c r="AC67" i="54"/>
  <c r="AC123" i="54"/>
  <c r="AC95" i="54"/>
  <c r="AB116" i="54"/>
  <c r="AC122" i="54" s="1"/>
  <c r="AB21" i="54"/>
  <c r="AC26" i="54" s="1"/>
  <c r="AB32" i="54"/>
  <c r="AC37" i="54" s="1"/>
  <c r="AB68" i="54"/>
  <c r="AB132" i="54"/>
  <c r="AC138" i="54" s="1"/>
  <c r="AB111" i="54"/>
  <c r="AB114" i="54"/>
  <c r="AB82" i="54"/>
  <c r="AB127" i="54"/>
  <c r="AC129" i="54" s="1"/>
  <c r="AB130" i="54"/>
  <c r="AC155" i="54"/>
  <c r="AB17" i="54"/>
  <c r="AB147" i="54"/>
  <c r="AC147" i="54" s="1"/>
  <c r="AB43" i="54"/>
  <c r="AC48" i="54" s="1"/>
  <c r="AB99" i="54"/>
  <c r="AC99" i="54" s="1"/>
  <c r="AB160" i="54"/>
  <c r="AC164" i="54" s="1"/>
  <c r="AB69" i="54"/>
  <c r="AC75" i="54" s="1"/>
  <c r="AB18" i="54"/>
  <c r="AC24" i="54" s="1"/>
  <c r="AB59" i="54"/>
  <c r="AC63" i="54" s="1"/>
  <c r="AB38" i="54"/>
  <c r="AB113" i="54"/>
  <c r="AB148" i="54"/>
  <c r="AC154" i="54" s="1"/>
  <c r="AB79" i="54"/>
  <c r="AC80" i="54" s="1"/>
  <c r="AB52" i="54"/>
  <c r="AC58" i="54" s="1"/>
  <c r="AB100" i="54"/>
  <c r="W178" i="54"/>
  <c r="W179" i="54"/>
  <c r="W176" i="54"/>
  <c r="W187" i="54"/>
  <c r="T181" i="54"/>
  <c r="T177" i="54"/>
  <c r="T179" i="54"/>
  <c r="T180" i="54"/>
  <c r="T176" i="54"/>
  <c r="Q187" i="54"/>
  <c r="Q176" i="54"/>
  <c r="Z185" i="54"/>
  <c r="Z184" i="54"/>
  <c r="Z186" i="54"/>
  <c r="Z187" i="54"/>
  <c r="Z181" i="54"/>
  <c r="W184" i="54"/>
  <c r="W185" i="54"/>
  <c r="W186" i="54"/>
  <c r="W188" i="54"/>
  <c r="T182" i="54"/>
  <c r="Q185" i="54"/>
  <c r="Q184" i="54"/>
  <c r="Q186" i="54"/>
  <c r="Q181" i="54"/>
  <c r="Q188" i="54"/>
  <c r="T184" i="54"/>
  <c r="T185" i="54"/>
  <c r="T186" i="54"/>
  <c r="T183" i="54"/>
  <c r="T187" i="54"/>
  <c r="T188" i="54"/>
  <c r="E5" i="55"/>
  <c r="D6" i="55" s="1"/>
  <c r="AK71" i="55"/>
  <c r="AK32" i="55"/>
  <c r="AK97" i="55"/>
  <c r="AK31" i="55"/>
  <c r="AK77" i="55"/>
  <c r="AK100" i="55"/>
  <c r="AK34" i="55"/>
  <c r="AK88" i="55"/>
  <c r="Y196" i="55"/>
  <c r="Y40" i="55"/>
  <c r="AB41" i="55" s="1"/>
  <c r="Y164" i="55"/>
  <c r="Y84" i="55"/>
  <c r="Y186" i="55"/>
  <c r="L179" i="55"/>
  <c r="L177" i="55"/>
  <c r="G197" i="20"/>
  <c r="G196" i="20"/>
  <c r="AE199" i="55"/>
  <c r="Y235" i="55"/>
  <c r="AE205" i="55"/>
  <c r="AK156" i="55"/>
  <c r="AK217" i="55"/>
  <c r="F227" i="55"/>
  <c r="AE198" i="55"/>
  <c r="AC198" i="55" s="1"/>
  <c r="L215" i="55"/>
  <c r="AE210" i="55"/>
  <c r="Y234" i="55"/>
  <c r="L171" i="55"/>
  <c r="AK29" i="55"/>
  <c r="AK87" i="55"/>
  <c r="AK103" i="55"/>
  <c r="AK81" i="55"/>
  <c r="Y75" i="55"/>
  <c r="L146" i="55"/>
  <c r="L191" i="55"/>
  <c r="S203" i="55"/>
  <c r="AK210" i="55"/>
  <c r="AK70" i="55"/>
  <c r="L106" i="55"/>
  <c r="L10" i="55"/>
  <c r="Y105" i="55"/>
  <c r="Y39" i="55"/>
  <c r="AB40" i="55" s="1"/>
  <c r="L61" i="55"/>
  <c r="P61" i="55" s="1"/>
  <c r="AK66" i="55"/>
  <c r="L69" i="55"/>
  <c r="AK75" i="55"/>
  <c r="AK84" i="55"/>
  <c r="AK112" i="55"/>
  <c r="AE180" i="55"/>
  <c r="AQ180" i="55" s="1"/>
  <c r="AE184" i="55"/>
  <c r="Y191" i="55"/>
  <c r="AE216" i="55"/>
  <c r="AC216" i="55" s="1"/>
  <c r="Q216" i="55" s="1"/>
  <c r="D216" i="55" s="1"/>
  <c r="Y208" i="55"/>
  <c r="AK209" i="55"/>
  <c r="Y221" i="55"/>
  <c r="L226" i="55"/>
  <c r="P227" i="55" s="1"/>
  <c r="L58" i="55"/>
  <c r="Y61" i="55"/>
  <c r="AK72" i="55"/>
  <c r="AN72" i="55" s="1"/>
  <c r="AK102" i="55"/>
  <c r="AE194" i="55"/>
  <c r="AC194" i="55" s="1"/>
  <c r="AE195" i="55"/>
  <c r="AE209" i="55"/>
  <c r="AC209" i="55" s="1"/>
  <c r="AK227" i="55"/>
  <c r="AK37" i="55"/>
  <c r="AK105" i="55"/>
  <c r="L33" i="55"/>
  <c r="AK36" i="55"/>
  <c r="L130" i="55"/>
  <c r="AK201" i="55"/>
  <c r="Y213" i="55"/>
  <c r="AK214" i="55"/>
  <c r="F230" i="55"/>
  <c r="AK42" i="55"/>
  <c r="L71" i="55"/>
  <c r="Y85" i="55"/>
  <c r="AB85" i="55" s="1"/>
  <c r="AK98" i="55"/>
  <c r="L212" i="55"/>
  <c r="Y231" i="55"/>
  <c r="AK17" i="55"/>
  <c r="AK35" i="55"/>
  <c r="L128" i="55"/>
  <c r="Y82" i="55"/>
  <c r="AK126" i="55"/>
  <c r="AK213" i="55"/>
  <c r="AK101" i="55"/>
  <c r="AK25" i="55"/>
  <c r="L30" i="55"/>
  <c r="Y47" i="55"/>
  <c r="AK74" i="55"/>
  <c r="AK96" i="55"/>
  <c r="AK106" i="55"/>
  <c r="AE219" i="55"/>
  <c r="S229" i="55"/>
  <c r="AK28" i="55"/>
  <c r="Y71" i="55"/>
  <c r="AK78" i="55"/>
  <c r="AK48" i="55"/>
  <c r="L50" i="55"/>
  <c r="L48" i="55"/>
  <c r="AK162" i="55"/>
  <c r="AK163" i="55"/>
  <c r="AK22" i="55"/>
  <c r="Y77" i="55"/>
  <c r="Y94" i="55"/>
  <c r="L155" i="55"/>
  <c r="Y148" i="55"/>
  <c r="AK20" i="55"/>
  <c r="L144" i="55"/>
  <c r="Y41" i="55"/>
  <c r="L49" i="55"/>
  <c r="AK85" i="55"/>
  <c r="L93" i="55"/>
  <c r="Y138" i="55"/>
  <c r="AK10" i="55"/>
  <c r="AK80" i="55"/>
  <c r="AK82" i="55"/>
  <c r="Y96" i="55"/>
  <c r="AK130" i="55"/>
  <c r="AK132" i="55"/>
  <c r="AK26" i="55"/>
  <c r="AK76" i="55"/>
  <c r="AK79" i="55"/>
  <c r="Y92" i="55"/>
  <c r="Y90" i="55"/>
  <c r="L44" i="55"/>
  <c r="Y70" i="55"/>
  <c r="L78" i="55"/>
  <c r="AK73" i="55"/>
  <c r="L129" i="55"/>
  <c r="Y139" i="55"/>
  <c r="Y149" i="55"/>
  <c r="AK24" i="55"/>
  <c r="AN101" i="55"/>
  <c r="L113" i="55"/>
  <c r="L134" i="55"/>
  <c r="AK160" i="55"/>
  <c r="AK67" i="55"/>
  <c r="Y78" i="55"/>
  <c r="AK83" i="55"/>
  <c r="Y89" i="55"/>
  <c r="Y83" i="55"/>
  <c r="AK119" i="55"/>
  <c r="S227" i="55"/>
  <c r="Y168" i="55"/>
  <c r="Y181" i="55"/>
  <c r="S187" i="55"/>
  <c r="S200" i="55"/>
  <c r="L220" i="55"/>
  <c r="Y233" i="55"/>
  <c r="Y236" i="55"/>
  <c r="AK149" i="55"/>
  <c r="Y166" i="55"/>
  <c r="L175" i="55"/>
  <c r="AE185" i="55"/>
  <c r="AC185" i="55" s="1"/>
  <c r="Y193" i="55"/>
  <c r="Y205" i="55"/>
  <c r="AE203" i="55"/>
  <c r="AE204" i="55"/>
  <c r="L219" i="55"/>
  <c r="AK222" i="55"/>
  <c r="Y179" i="55"/>
  <c r="AK191" i="55"/>
  <c r="AN191" i="55" s="1"/>
  <c r="Y220" i="55"/>
  <c r="AK236" i="55"/>
  <c r="AN236" i="55" s="1"/>
  <c r="Y155" i="55"/>
  <c r="AK159" i="55"/>
  <c r="L216" i="55"/>
  <c r="Y217" i="55"/>
  <c r="AB217" i="55" s="1"/>
  <c r="Y219" i="55"/>
  <c r="AE214" i="55"/>
  <c r="S224" i="55"/>
  <c r="AE226" i="55"/>
  <c r="AC226" i="55" s="1"/>
  <c r="AK148" i="55"/>
  <c r="L150" i="55"/>
  <c r="L14" i="55"/>
  <c r="L18" i="55"/>
  <c r="Y27" i="55"/>
  <c r="AK27" i="55"/>
  <c r="AK30" i="55"/>
  <c r="AN30" i="55" s="1"/>
  <c r="AK41" i="55"/>
  <c r="L92" i="55"/>
  <c r="AK99" i="55"/>
  <c r="AK108" i="55"/>
  <c r="AK166" i="55"/>
  <c r="L169" i="55"/>
  <c r="AK170" i="55"/>
  <c r="AN170" i="55" s="1"/>
  <c r="Y175" i="55"/>
  <c r="L198" i="55"/>
  <c r="L199" i="55"/>
  <c r="Y204" i="55"/>
  <c r="Y227" i="55"/>
  <c r="AK229" i="55"/>
  <c r="AK138" i="55"/>
  <c r="AK18" i="55"/>
  <c r="AK33" i="55"/>
  <c r="AK58" i="55"/>
  <c r="L60" i="55"/>
  <c r="Y98" i="55"/>
  <c r="Y142" i="55"/>
  <c r="Y162" i="55"/>
  <c r="L176" i="55"/>
  <c r="S193" i="55"/>
  <c r="AE213" i="55"/>
  <c r="Y14" i="55"/>
  <c r="Y16" i="55"/>
  <c r="Y24" i="55"/>
  <c r="L26" i="55"/>
  <c r="Y35" i="55"/>
  <c r="Y46" i="55"/>
  <c r="Y91" i="55"/>
  <c r="Y111" i="55"/>
  <c r="L116" i="55"/>
  <c r="Y117" i="55"/>
  <c r="L127" i="55"/>
  <c r="P128" i="55" s="1"/>
  <c r="Y133" i="55"/>
  <c r="L140" i="55"/>
  <c r="L147" i="55"/>
  <c r="L158" i="55"/>
  <c r="L167" i="55"/>
  <c r="L182" i="55"/>
  <c r="L185" i="55"/>
  <c r="S194" i="55"/>
  <c r="Q194" i="55" s="1"/>
  <c r="D194" i="55" s="1"/>
  <c r="S195" i="55"/>
  <c r="AK219" i="55"/>
  <c r="L228" i="55"/>
  <c r="Y215" i="55"/>
  <c r="AE223" i="55"/>
  <c r="Y160" i="55"/>
  <c r="AK11" i="55"/>
  <c r="Y21" i="55"/>
  <c r="AK38" i="55"/>
  <c r="L73" i="55"/>
  <c r="AK139" i="55"/>
  <c r="L156" i="55"/>
  <c r="Y171" i="55"/>
  <c r="L178" i="55"/>
  <c r="P178" i="55" s="1"/>
  <c r="Y185" i="55"/>
  <c r="AK197" i="55"/>
  <c r="AC195" i="55"/>
  <c r="F207" i="55"/>
  <c r="I7" i="59" s="1"/>
  <c r="K7" i="59" s="1"/>
  <c r="Y211" i="55"/>
  <c r="AB211" i="55" s="1"/>
  <c r="S221" i="55"/>
  <c r="Y158" i="55"/>
  <c r="L163" i="55"/>
  <c r="Y167" i="55"/>
  <c r="Y180" i="55"/>
  <c r="AK181" i="55"/>
  <c r="AE179" i="55"/>
  <c r="AE222" i="55"/>
  <c r="AK183" i="55"/>
  <c r="AK184" i="55"/>
  <c r="AK185" i="55"/>
  <c r="Y202" i="55"/>
  <c r="Y226" i="55"/>
  <c r="AB226" i="55" s="1"/>
  <c r="AN228" i="55"/>
  <c r="AK64" i="55"/>
  <c r="L88" i="55"/>
  <c r="L112" i="55"/>
  <c r="AK13" i="55"/>
  <c r="L16" i="55"/>
  <c r="Y22" i="55"/>
  <c r="L54" i="55"/>
  <c r="Y81" i="55"/>
  <c r="L139" i="55"/>
  <c r="Y146" i="55"/>
  <c r="L11" i="55"/>
  <c r="P12" i="55" s="1"/>
  <c r="L38" i="55"/>
  <c r="Y44" i="55"/>
  <c r="AK50" i="55"/>
  <c r="L52" i="55"/>
  <c r="L63" i="55"/>
  <c r="AK69" i="55"/>
  <c r="AN70" i="55" s="1"/>
  <c r="L74" i="55"/>
  <c r="L77" i="55"/>
  <c r="L98" i="55"/>
  <c r="Y135" i="55"/>
  <c r="L57" i="55"/>
  <c r="Y60" i="55"/>
  <c r="Y68" i="55"/>
  <c r="L76" i="55"/>
  <c r="L91" i="55"/>
  <c r="AK129" i="55"/>
  <c r="L12" i="55"/>
  <c r="AK14" i="55"/>
  <c r="L45" i="55"/>
  <c r="P45" i="55" s="1"/>
  <c r="L62" i="55"/>
  <c r="Y65" i="55"/>
  <c r="AK68" i="55"/>
  <c r="L70" i="55"/>
  <c r="Y110" i="55"/>
  <c r="AK128" i="55"/>
  <c r="L137" i="55"/>
  <c r="L142" i="55"/>
  <c r="Y165" i="55"/>
  <c r="L20" i="55"/>
  <c r="X31" i="55"/>
  <c r="Y45" i="55"/>
  <c r="AK57" i="55"/>
  <c r="L59" i="55"/>
  <c r="AK65" i="55"/>
  <c r="Y121" i="55"/>
  <c r="AK133" i="55"/>
  <c r="L186" i="55"/>
  <c r="F205" i="55"/>
  <c r="I5" i="59" s="1"/>
  <c r="K5" i="59" s="1"/>
  <c r="AE221" i="55"/>
  <c r="L236" i="55"/>
  <c r="L152" i="55"/>
  <c r="Y143" i="55"/>
  <c r="Y154" i="55"/>
  <c r="Y163" i="55"/>
  <c r="L172" i="55"/>
  <c r="P172" i="55" s="1"/>
  <c r="S182" i="55"/>
  <c r="S183" i="55"/>
  <c r="AP190" i="55" s="1"/>
  <c r="AK202" i="55"/>
  <c r="AN202" i="55" s="1"/>
  <c r="L209" i="55"/>
  <c r="L211" i="55"/>
  <c r="Y212" i="55"/>
  <c r="L223" i="55"/>
  <c r="F231" i="55"/>
  <c r="F233" i="55"/>
  <c r="AK147" i="55"/>
  <c r="Y12" i="55"/>
  <c r="L17" i="55"/>
  <c r="AK21" i="55"/>
  <c r="Y25" i="55"/>
  <c r="AP28" i="55"/>
  <c r="L40" i="55"/>
  <c r="L47" i="55"/>
  <c r="Y54" i="55"/>
  <c r="L90" i="55"/>
  <c r="AK169" i="55"/>
  <c r="AK12" i="55"/>
  <c r="Y19" i="55"/>
  <c r="X28" i="55"/>
  <c r="Y31" i="55"/>
  <c r="Y37" i="55"/>
  <c r="AK127" i="55"/>
  <c r="Y137" i="55"/>
  <c r="L13" i="55"/>
  <c r="Y15" i="55"/>
  <c r="AB15" i="55" s="1"/>
  <c r="Y20" i="55"/>
  <c r="AB20" i="55" s="1"/>
  <c r="Y28" i="55"/>
  <c r="AB28" i="55" s="1"/>
  <c r="L36" i="55"/>
  <c r="AK40" i="55"/>
  <c r="L42" i="55"/>
  <c r="L53" i="55"/>
  <c r="L56" i="55"/>
  <c r="L72" i="55"/>
  <c r="L75" i="55"/>
  <c r="Y86" i="55"/>
  <c r="AB86" i="55" s="1"/>
  <c r="L102" i="55"/>
  <c r="L170" i="55"/>
  <c r="Y174" i="55"/>
  <c r="Y187" i="55"/>
  <c r="AB187" i="55" s="1"/>
  <c r="F201" i="55"/>
  <c r="L210" i="55"/>
  <c r="S205" i="55"/>
  <c r="AP205" i="55" s="1"/>
  <c r="L233" i="55"/>
  <c r="L234" i="55"/>
  <c r="S204" i="55"/>
  <c r="AK211" i="55"/>
  <c r="AN211" i="55" s="1"/>
  <c r="S228" i="55"/>
  <c r="F232" i="55"/>
  <c r="L195" i="55"/>
  <c r="P196" i="55" s="1"/>
  <c r="L196" i="55"/>
  <c r="L203" i="55"/>
  <c r="P186" i="55"/>
  <c r="L190" i="55"/>
  <c r="Q20" i="54"/>
  <c r="T14" i="54"/>
  <c r="T13" i="54"/>
  <c r="AC16" i="54"/>
  <c r="AC15" i="54"/>
  <c r="AC11" i="54"/>
  <c r="AC14" i="54"/>
  <c r="Q21" i="54"/>
  <c r="Q24" i="54"/>
  <c r="Q26" i="54"/>
  <c r="Q25" i="54"/>
  <c r="T12" i="54"/>
  <c r="F49" i="33"/>
  <c r="Z12" i="54"/>
  <c r="AC13" i="54"/>
  <c r="Q15" i="54"/>
  <c r="W17" i="54"/>
  <c r="Q11" i="54"/>
  <c r="W25" i="54"/>
  <c r="Z11" i="54"/>
  <c r="Q23" i="54"/>
  <c r="W13" i="54"/>
  <c r="Q17" i="54"/>
  <c r="Z22" i="54"/>
  <c r="T22" i="54"/>
  <c r="AC29" i="54"/>
  <c r="Q45" i="54"/>
  <c r="W48" i="54"/>
  <c r="AC52" i="54"/>
  <c r="Q63" i="54"/>
  <c r="W64" i="54"/>
  <c r="Z71" i="54"/>
  <c r="Q79" i="54"/>
  <c r="T95" i="54"/>
  <c r="Q123" i="54"/>
  <c r="T125" i="54"/>
  <c r="Q169" i="54"/>
  <c r="Z176" i="54"/>
  <c r="G41" i="20"/>
  <c r="G40" i="20"/>
  <c r="W24" i="54"/>
  <c r="Q19" i="54"/>
  <c r="W32" i="54"/>
  <c r="W34" i="54"/>
  <c r="AC42" i="54"/>
  <c r="Q39" i="54"/>
  <c r="Z44" i="54"/>
  <c r="Q61" i="54"/>
  <c r="Z60" i="54"/>
  <c r="Z80" i="54"/>
  <c r="Q83" i="54"/>
  <c r="W85" i="54"/>
  <c r="W88" i="54"/>
  <c r="AC90" i="54"/>
  <c r="W95" i="54"/>
  <c r="AC97" i="54"/>
  <c r="AC93" i="54"/>
  <c r="Z102" i="54"/>
  <c r="W108" i="54"/>
  <c r="W112" i="54"/>
  <c r="W118" i="54"/>
  <c r="W119" i="54"/>
  <c r="Q121" i="54"/>
  <c r="Q127" i="54"/>
  <c r="Z128" i="54"/>
  <c r="Q131" i="54"/>
  <c r="W136" i="54"/>
  <c r="Z141" i="54"/>
  <c r="W143" i="54"/>
  <c r="AC145" i="54"/>
  <c r="AC141" i="54"/>
  <c r="Z150" i="54"/>
  <c r="W156" i="54"/>
  <c r="Q167" i="54"/>
  <c r="W169" i="54"/>
  <c r="Z171" i="54"/>
  <c r="W183" i="54"/>
  <c r="Q14" i="54"/>
  <c r="T27" i="54"/>
  <c r="W28" i="54"/>
  <c r="W26" i="54"/>
  <c r="T36" i="54"/>
  <c r="Z38" i="54"/>
  <c r="AC50" i="54"/>
  <c r="Q52" i="54"/>
  <c r="Q53" i="54"/>
  <c r="AC66" i="54"/>
  <c r="Q68" i="54"/>
  <c r="Q69" i="54"/>
  <c r="Q77" i="54"/>
  <c r="Q94" i="54"/>
  <c r="Z95" i="54"/>
  <c r="Z97" i="54"/>
  <c r="T138" i="54"/>
  <c r="Z143" i="54"/>
  <c r="Z145" i="54"/>
  <c r="Q172" i="54"/>
  <c r="W12" i="54"/>
  <c r="Q16" i="54"/>
  <c r="T31" i="54"/>
  <c r="Z32" i="54"/>
  <c r="T34" i="54"/>
  <c r="Q42" i="54"/>
  <c r="Q81" i="54"/>
  <c r="Q90" i="54"/>
  <c r="AC91" i="54"/>
  <c r="AC92" i="54"/>
  <c r="T94" i="54"/>
  <c r="Q98" i="54"/>
  <c r="W110" i="54"/>
  <c r="Q129" i="54"/>
  <c r="Q138" i="54"/>
  <c r="Q142" i="54"/>
  <c r="Q146" i="54"/>
  <c r="W158" i="54"/>
  <c r="Q165" i="54"/>
  <c r="Z174" i="54"/>
  <c r="W181" i="54"/>
  <c r="Q36" i="54"/>
  <c r="T80" i="54"/>
  <c r="T81" i="54"/>
  <c r="Q116" i="54"/>
  <c r="Q117" i="54"/>
  <c r="T128" i="54"/>
  <c r="T129" i="54"/>
  <c r="Q18" i="54"/>
  <c r="Z16" i="54"/>
  <c r="T18" i="54"/>
  <c r="W38" i="54"/>
  <c r="T48" i="54"/>
  <c r="T49" i="54"/>
  <c r="W51" i="54"/>
  <c r="Z56" i="54"/>
  <c r="T63" i="54"/>
  <c r="T64" i="54"/>
  <c r="T65" i="54"/>
  <c r="W67" i="54"/>
  <c r="Z69" i="54"/>
  <c r="Z72" i="54"/>
  <c r="T74" i="54"/>
  <c r="Z77" i="54"/>
  <c r="T79" i="54"/>
  <c r="W81" i="54"/>
  <c r="W98" i="54"/>
  <c r="T103" i="54"/>
  <c r="T105" i="54"/>
  <c r="Q107" i="54"/>
  <c r="W106" i="54"/>
  <c r="AC114" i="54"/>
  <c r="T117" i="54"/>
  <c r="W125" i="54"/>
  <c r="W129" i="54"/>
  <c r="T151" i="54"/>
  <c r="T153" i="54"/>
  <c r="T157" i="54"/>
  <c r="Z160" i="54"/>
  <c r="Q163" i="54"/>
  <c r="W172" i="54"/>
  <c r="Z26" i="54"/>
  <c r="W27" i="54"/>
  <c r="Z34" i="54"/>
  <c r="T44" i="54"/>
  <c r="T46" i="54"/>
  <c r="W47" i="54"/>
  <c r="W49" i="54"/>
  <c r="Z51" i="54"/>
  <c r="AC53" i="54"/>
  <c r="AC56" i="54"/>
  <c r="Q58" i="54"/>
  <c r="W63" i="54"/>
  <c r="W65" i="54"/>
  <c r="Z67" i="54"/>
  <c r="Q74" i="54"/>
  <c r="W79" i="54"/>
  <c r="Q92" i="54"/>
  <c r="W96" i="54"/>
  <c r="W102" i="54"/>
  <c r="W103" i="54"/>
  <c r="W107" i="54"/>
  <c r="Q111" i="54"/>
  <c r="Z112" i="54"/>
  <c r="Q115" i="54"/>
  <c r="W117" i="54"/>
  <c r="Z125" i="54"/>
  <c r="T127" i="54"/>
  <c r="Q140" i="54"/>
  <c r="W144" i="54"/>
  <c r="W150" i="54"/>
  <c r="W151" i="54"/>
  <c r="W155" i="54"/>
  <c r="Q159" i="54"/>
  <c r="Z165" i="54"/>
  <c r="Z168" i="54"/>
  <c r="Z172" i="54"/>
  <c r="Q179" i="54"/>
  <c r="Z183" i="54"/>
  <c r="W18" i="54"/>
  <c r="Z31" i="54"/>
  <c r="Z28" i="54"/>
  <c r="AC36" i="54"/>
  <c r="Q54" i="54"/>
  <c r="T56" i="54"/>
  <c r="T60" i="54"/>
  <c r="T62" i="54"/>
  <c r="Q70" i="54"/>
  <c r="T72" i="54"/>
  <c r="T76" i="54"/>
  <c r="Q78" i="54"/>
  <c r="AC77" i="54"/>
  <c r="Z86" i="54"/>
  <c r="W92" i="54"/>
  <c r="Q88" i="54"/>
  <c r="Z103" i="54"/>
  <c r="AC112" i="54"/>
  <c r="T115" i="54"/>
  <c r="Z117" i="54"/>
  <c r="Z120" i="54"/>
  <c r="T122" i="54"/>
  <c r="W127" i="54"/>
  <c r="AC125" i="54"/>
  <c r="Z134" i="54"/>
  <c r="W140" i="54"/>
  <c r="Z151" i="54"/>
  <c r="T159" i="54"/>
  <c r="Q161" i="54"/>
  <c r="W163" i="54"/>
  <c r="AC165" i="54"/>
  <c r="T168" i="54"/>
  <c r="T172" i="54"/>
  <c r="T175" i="54"/>
  <c r="R43" i="33"/>
  <c r="H44" i="33" s="1"/>
  <c r="AC12" i="54"/>
  <c r="W16" i="54"/>
  <c r="Z25" i="54"/>
  <c r="AC30" i="54"/>
  <c r="Q44" i="54"/>
  <c r="T78" i="54"/>
  <c r="Z79" i="54"/>
  <c r="Z81" i="54"/>
  <c r="AC86" i="54"/>
  <c r="Z98" i="54"/>
  <c r="AC94" i="54"/>
  <c r="Q113" i="54"/>
  <c r="Q122" i="54"/>
  <c r="Z127" i="54"/>
  <c r="Z129" i="54"/>
  <c r="T132" i="54"/>
  <c r="Q136" i="54"/>
  <c r="Z146" i="54"/>
  <c r="AC142" i="54"/>
  <c r="T160" i="54"/>
  <c r="T161" i="54"/>
  <c r="Z162" i="54"/>
  <c r="Z163" i="54"/>
  <c r="Q166" i="54"/>
  <c r="Q168" i="54"/>
  <c r="Q164" i="54"/>
  <c r="Z166" i="54"/>
  <c r="T11" i="54"/>
  <c r="AC31" i="54"/>
  <c r="Q37" i="54"/>
  <c r="Z39" i="54"/>
  <c r="AC41" i="54"/>
  <c r="W44" i="54"/>
  <c r="Z49" i="54"/>
  <c r="Q60" i="54"/>
  <c r="Z65" i="54"/>
  <c r="AC61" i="54"/>
  <c r="Q76" i="54"/>
  <c r="Q82" i="54"/>
  <c r="W84" i="54"/>
  <c r="Z89" i="54"/>
  <c r="Z94" i="54"/>
  <c r="Z92" i="54"/>
  <c r="Q100" i="54"/>
  <c r="Q101" i="54"/>
  <c r="Q109" i="54"/>
  <c r="T112" i="54"/>
  <c r="T113" i="54"/>
  <c r="Z115" i="54"/>
  <c r="T120" i="54"/>
  <c r="T124" i="54"/>
  <c r="T126" i="54"/>
  <c r="AC127" i="54"/>
  <c r="Q130" i="54"/>
  <c r="W132" i="54"/>
  <c r="Z137" i="54"/>
  <c r="W142" i="54"/>
  <c r="Z140" i="54"/>
  <c r="Q148" i="54"/>
  <c r="Q149" i="54"/>
  <c r="Q157" i="54"/>
  <c r="W161" i="54"/>
  <c r="T166" i="54"/>
  <c r="W168" i="54"/>
  <c r="W170" i="54"/>
  <c r="Z182" i="54"/>
  <c r="W30" i="54"/>
  <c r="AC33" i="54"/>
  <c r="T35" i="54"/>
  <c r="AC39" i="54"/>
  <c r="T41" i="54"/>
  <c r="Q46" i="54"/>
  <c r="Q47" i="54"/>
  <c r="Q48" i="54"/>
  <c r="Z43" i="54"/>
  <c r="Z54" i="54"/>
  <c r="Q64" i="54"/>
  <c r="Z59" i="54"/>
  <c r="Z70" i="54"/>
  <c r="Q80" i="54"/>
  <c r="T82" i="54"/>
  <c r="Z84" i="54"/>
  <c r="AC89" i="54"/>
  <c r="T91" i="54"/>
  <c r="T93" i="54"/>
  <c r="W90" i="54"/>
  <c r="AC98" i="54"/>
  <c r="T101" i="54"/>
  <c r="W109" i="54"/>
  <c r="W113" i="54"/>
  <c r="Q128" i="54"/>
  <c r="T130" i="54"/>
  <c r="Z132" i="54"/>
  <c r="AC137" i="54"/>
  <c r="T139" i="54"/>
  <c r="Z142" i="54"/>
  <c r="W138" i="54"/>
  <c r="AC146" i="54"/>
  <c r="T149" i="54"/>
  <c r="W157" i="54"/>
  <c r="AC163" i="54"/>
  <c r="W166" i="54"/>
  <c r="Z170" i="54"/>
  <c r="Q173" i="54"/>
  <c r="Q175" i="54"/>
  <c r="Z179" i="54"/>
  <c r="T15" i="54"/>
  <c r="T20" i="54"/>
  <c r="Z21" i="54"/>
  <c r="Z30" i="54"/>
  <c r="W35" i="54"/>
  <c r="T39" i="54"/>
  <c r="Q41" i="54"/>
  <c r="T43" i="54"/>
  <c r="Q50" i="54"/>
  <c r="T52" i="54"/>
  <c r="AC54" i="54"/>
  <c r="Q62" i="54"/>
  <c r="Q66" i="54"/>
  <c r="T68" i="54"/>
  <c r="W82" i="54"/>
  <c r="T89" i="54"/>
  <c r="Q91" i="54"/>
  <c r="Q95" i="54"/>
  <c r="Z96" i="54"/>
  <c r="Q99" i="54"/>
  <c r="W101" i="54"/>
  <c r="W104" i="54"/>
  <c r="Z109" i="54"/>
  <c r="T111" i="54"/>
  <c r="Q124" i="54"/>
  <c r="W130" i="54"/>
  <c r="T137" i="54"/>
  <c r="Q139" i="54"/>
  <c r="T141" i="54"/>
  <c r="AC139" i="54"/>
  <c r="Z144" i="54"/>
  <c r="Q147" i="54"/>
  <c r="W149" i="54"/>
  <c r="W152" i="54"/>
  <c r="Z157" i="54"/>
  <c r="W159" i="54"/>
  <c r="AC161" i="54"/>
  <c r="AC157" i="54"/>
  <c r="T173" i="54"/>
  <c r="Z175" i="54"/>
  <c r="W177" i="54"/>
  <c r="Q182" i="54"/>
  <c r="Z18" i="54"/>
  <c r="W20" i="54"/>
  <c r="Q29" i="54"/>
  <c r="T32" i="54"/>
  <c r="Z33" i="54"/>
  <c r="Z35" i="54"/>
  <c r="Z37" i="54"/>
  <c r="T45" i="54"/>
  <c r="W46" i="54"/>
  <c r="T50" i="54"/>
  <c r="W52" i="54"/>
  <c r="Z57" i="54"/>
  <c r="AC59" i="54"/>
  <c r="Q56" i="54"/>
  <c r="T66" i="54"/>
  <c r="W68" i="54"/>
  <c r="Z73" i="54"/>
  <c r="Q72" i="54"/>
  <c r="W80" i="54"/>
  <c r="W86" i="54"/>
  <c r="W87" i="54"/>
  <c r="Q89" i="54"/>
  <c r="W91" i="54"/>
  <c r="AC96" i="54"/>
  <c r="T99" i="54"/>
  <c r="Z101" i="54"/>
  <c r="Z104" i="54"/>
  <c r="T106" i="54"/>
  <c r="W111" i="54"/>
  <c r="AC113" i="54"/>
  <c r="AC109" i="54"/>
  <c r="Z118" i="54"/>
  <c r="W124" i="54"/>
  <c r="W128" i="54"/>
  <c r="W134" i="54"/>
  <c r="W135" i="54"/>
  <c r="Q137" i="54"/>
  <c r="W139" i="54"/>
  <c r="Q143" i="54"/>
  <c r="AC144" i="54"/>
  <c r="T147" i="54"/>
  <c r="Z149" i="54"/>
  <c r="Z152" i="54"/>
  <c r="T154" i="54"/>
  <c r="Z159" i="54"/>
  <c r="Z161" i="54"/>
  <c r="T164" i="54"/>
  <c r="T169" i="54"/>
  <c r="Q171" i="54"/>
  <c r="W173" i="54"/>
  <c r="Z177" i="54"/>
  <c r="Q180" i="54"/>
  <c r="W182" i="54"/>
  <c r="Z20" i="54"/>
  <c r="Q22" i="54"/>
  <c r="AC28" i="54"/>
  <c r="Q43" i="54"/>
  <c r="Z46" i="54"/>
  <c r="W50" i="54"/>
  <c r="Z52" i="54"/>
  <c r="AC57" i="54"/>
  <c r="T59" i="54"/>
  <c r="T61" i="54"/>
  <c r="W62" i="54"/>
  <c r="W66" i="54"/>
  <c r="Z68" i="54"/>
  <c r="T75" i="54"/>
  <c r="W78" i="54"/>
  <c r="Z87" i="54"/>
  <c r="Q97" i="54"/>
  <c r="W99" i="54"/>
  <c r="Q106" i="54"/>
  <c r="Q110" i="54"/>
  <c r="Z111" i="54"/>
  <c r="Z113" i="54"/>
  <c r="T116" i="54"/>
  <c r="W121" i="54"/>
  <c r="Q120" i="54"/>
  <c r="Z135" i="54"/>
  <c r="T143" i="54"/>
  <c r="Q145" i="54"/>
  <c r="W147" i="54"/>
  <c r="Q154" i="54"/>
  <c r="Q158" i="54"/>
  <c r="AC159" i="54"/>
  <c r="Q162" i="54"/>
  <c r="W164" i="54"/>
  <c r="Z173" i="54"/>
  <c r="Q183" i="54"/>
  <c r="R44" i="33"/>
  <c r="H45" i="33" s="1"/>
  <c r="R45" i="33" s="1"/>
  <c r="H46" i="33" s="1"/>
  <c r="R46" i="33" s="1"/>
  <c r="H47" i="33" s="1"/>
  <c r="R47" i="33" s="1"/>
  <c r="H48" i="33" s="1"/>
  <c r="R48" i="33" s="1"/>
  <c r="H49" i="33" s="1"/>
  <c r="T25" i="54"/>
  <c r="W29" i="54"/>
  <c r="W43" i="54"/>
  <c r="T55" i="54"/>
  <c r="T57" i="54"/>
  <c r="Z62" i="54"/>
  <c r="T71" i="54"/>
  <c r="T73" i="54"/>
  <c r="T77" i="54"/>
  <c r="Z78" i="54"/>
  <c r="Z82" i="54"/>
  <c r="AC78" i="54"/>
  <c r="AC87" i="54"/>
  <c r="Q93" i="54"/>
  <c r="T96" i="54"/>
  <c r="T97" i="54"/>
  <c r="Z99" i="54"/>
  <c r="Q102" i="54"/>
  <c r="T104" i="54"/>
  <c r="T108" i="54"/>
  <c r="T110" i="54"/>
  <c r="AC111" i="54"/>
  <c r="Q114" i="54"/>
  <c r="W116" i="54"/>
  <c r="Z121" i="54"/>
  <c r="W126" i="54"/>
  <c r="Z130" i="54"/>
  <c r="AC126" i="54"/>
  <c r="T144" i="54"/>
  <c r="T145" i="54"/>
  <c r="Z147" i="54"/>
  <c r="Q150" i="54"/>
  <c r="T152" i="54"/>
  <c r="T156" i="54"/>
  <c r="T158" i="54"/>
  <c r="Q160" i="54"/>
  <c r="T162" i="54"/>
  <c r="Z164" i="54"/>
  <c r="T167" i="54"/>
  <c r="W171" i="54"/>
  <c r="Q178" i="54"/>
  <c r="Q177" i="54"/>
  <c r="W180" i="54"/>
  <c r="Q13" i="54"/>
  <c r="AC17" i="54"/>
  <c r="T28" i="54"/>
  <c r="Q34" i="54"/>
  <c r="AC35" i="54"/>
  <c r="Q38" i="54"/>
  <c r="W40" i="54"/>
  <c r="W54" i="54"/>
  <c r="W55" i="54"/>
  <c r="Q57" i="54"/>
  <c r="Q59" i="54"/>
  <c r="W70" i="54"/>
  <c r="W71" i="54"/>
  <c r="Q73" i="54"/>
  <c r="Q75" i="54"/>
  <c r="AC76" i="54"/>
  <c r="Z76" i="54"/>
  <c r="Q84" i="54"/>
  <c r="Q85" i="54"/>
  <c r="W93" i="54"/>
  <c r="W97" i="54"/>
  <c r="Q112" i="54"/>
  <c r="T114" i="54"/>
  <c r="Z116" i="54"/>
  <c r="Q119" i="54"/>
  <c r="T123" i="54"/>
  <c r="Z126" i="54"/>
  <c r="Z124" i="54"/>
  <c r="Q132" i="54"/>
  <c r="Q133" i="54"/>
  <c r="Q141" i="54"/>
  <c r="W145" i="54"/>
  <c r="W162" i="54"/>
  <c r="W167" i="54"/>
  <c r="T178" i="54"/>
  <c r="Z180" i="54"/>
  <c r="Z178" i="54"/>
  <c r="M22" i="53"/>
  <c r="M23" i="53"/>
  <c r="M24" i="53"/>
  <c r="M25" i="53"/>
  <c r="M19" i="53"/>
  <c r="M18" i="53"/>
  <c r="M21" i="53"/>
  <c r="M20" i="53"/>
  <c r="M16" i="53"/>
  <c r="M17" i="53"/>
  <c r="AC21" i="53"/>
  <c r="AC22" i="53"/>
  <c r="AC23" i="53"/>
  <c r="AC24" i="53"/>
  <c r="AC25" i="53"/>
  <c r="AC20" i="53"/>
  <c r="AC19" i="53"/>
  <c r="AC18" i="53"/>
  <c r="AC16" i="53"/>
  <c r="AC17" i="53"/>
  <c r="AS21" i="53"/>
  <c r="AS22" i="53"/>
  <c r="AS23" i="53"/>
  <c r="AS24" i="53"/>
  <c r="AS25" i="53"/>
  <c r="AS19" i="53"/>
  <c r="AS20" i="53"/>
  <c r="AS18" i="53"/>
  <c r="AS16" i="53"/>
  <c r="AS17" i="53"/>
  <c r="BI21" i="53"/>
  <c r="BI22" i="53"/>
  <c r="BI23" i="53"/>
  <c r="BI24" i="53"/>
  <c r="BI25" i="53"/>
  <c r="BI19" i="53"/>
  <c r="BI18" i="53"/>
  <c r="BI20" i="53"/>
  <c r="BI16" i="53"/>
  <c r="BI17" i="53"/>
  <c r="BY21" i="53"/>
  <c r="BY22" i="53"/>
  <c r="BY23" i="53"/>
  <c r="BY24" i="53"/>
  <c r="BY25" i="53"/>
  <c r="BY19" i="53"/>
  <c r="BY18" i="53"/>
  <c r="BY20" i="53"/>
  <c r="BY16" i="53"/>
  <c r="BY17" i="53"/>
  <c r="CO21" i="53"/>
  <c r="CO22" i="53"/>
  <c r="CO23" i="53"/>
  <c r="CO24" i="53"/>
  <c r="CO25" i="53"/>
  <c r="CO19" i="53"/>
  <c r="CO18" i="53"/>
  <c r="CO20" i="53"/>
  <c r="CO16" i="53"/>
  <c r="CO17" i="53"/>
  <c r="DE21" i="53"/>
  <c r="DE22" i="53"/>
  <c r="DE23" i="53"/>
  <c r="DE24" i="53"/>
  <c r="DE25" i="53"/>
  <c r="DE19" i="53"/>
  <c r="DE18" i="53"/>
  <c r="DE16" i="53"/>
  <c r="DE17" i="53"/>
  <c r="DE20" i="53"/>
  <c r="DU25" i="53"/>
  <c r="DU21" i="53"/>
  <c r="DU22" i="53"/>
  <c r="DU23" i="53"/>
  <c r="DU24" i="53"/>
  <c r="DU20" i="53"/>
  <c r="DU18" i="53"/>
  <c r="DU19" i="53"/>
  <c r="DU16" i="53"/>
  <c r="DU17" i="53"/>
  <c r="EK25" i="53"/>
  <c r="EK21" i="53"/>
  <c r="EK22" i="53"/>
  <c r="EK23" i="53"/>
  <c r="EK24" i="53"/>
  <c r="EK20" i="53"/>
  <c r="EK18" i="53"/>
  <c r="EK19" i="53"/>
  <c r="EK16" i="53"/>
  <c r="EK17" i="53"/>
  <c r="FA21" i="53"/>
  <c r="FA22" i="53"/>
  <c r="FA25" i="53"/>
  <c r="FA23" i="53"/>
  <c r="FA24" i="53"/>
  <c r="FA20" i="53"/>
  <c r="FA18" i="53"/>
  <c r="FA19" i="53"/>
  <c r="FA16" i="53"/>
  <c r="FA17" i="53"/>
  <c r="FQ21" i="53"/>
  <c r="FQ22" i="53"/>
  <c r="FQ23" i="53"/>
  <c r="FQ24" i="53"/>
  <c r="FQ25" i="53"/>
  <c r="FQ19" i="53"/>
  <c r="FQ20" i="53"/>
  <c r="FQ18" i="53"/>
  <c r="FQ16" i="53"/>
  <c r="FQ17" i="53"/>
  <c r="GG21" i="53"/>
  <c r="GG22" i="53"/>
  <c r="GG23" i="53"/>
  <c r="GG24" i="53"/>
  <c r="GG25" i="53"/>
  <c r="GG19" i="53"/>
  <c r="GG18" i="53"/>
  <c r="GG16" i="53"/>
  <c r="GG20" i="53"/>
  <c r="GG17" i="53"/>
  <c r="Z75" i="54"/>
  <c r="Z91" i="54"/>
  <c r="Z107" i="54"/>
  <c r="Z123" i="54"/>
  <c r="Z139" i="54"/>
  <c r="Z155" i="54"/>
  <c r="G32" i="20"/>
  <c r="G131" i="20"/>
  <c r="G165" i="20"/>
  <c r="G182" i="20"/>
  <c r="G199" i="20"/>
  <c r="AC108" i="54"/>
  <c r="AC124" i="54"/>
  <c r="AC140" i="54"/>
  <c r="AC156" i="54"/>
  <c r="G171" i="20"/>
  <c r="G126" i="20"/>
  <c r="G143" i="20"/>
  <c r="G138" i="20"/>
  <c r="G155" i="20"/>
  <c r="G178" i="20"/>
  <c r="G195" i="20"/>
  <c r="G10" i="20"/>
  <c r="G18" i="20"/>
  <c r="G26" i="20"/>
  <c r="G42" i="20"/>
  <c r="G127" i="20"/>
  <c r="G190" i="20"/>
  <c r="G145" i="20"/>
  <c r="G162" i="20"/>
  <c r="AC170" i="54"/>
  <c r="G4" i="20"/>
  <c r="G12" i="20"/>
  <c r="G20" i="20"/>
  <c r="G37" i="20"/>
  <c r="G29" i="20"/>
  <c r="G123" i="20"/>
  <c r="G129" i="20"/>
  <c r="G163" i="20"/>
  <c r="H20" i="53"/>
  <c r="H23" i="53"/>
  <c r="H24" i="53"/>
  <c r="H25" i="53"/>
  <c r="H22" i="53"/>
  <c r="H16" i="53"/>
  <c r="H17" i="53"/>
  <c r="H19" i="53"/>
  <c r="H18" i="53"/>
  <c r="H21" i="53"/>
  <c r="X20" i="53"/>
  <c r="X23" i="53"/>
  <c r="X24" i="53"/>
  <c r="X25" i="53"/>
  <c r="X16" i="53"/>
  <c r="X17" i="53"/>
  <c r="X19" i="53"/>
  <c r="X18" i="53"/>
  <c r="X22" i="53"/>
  <c r="X21" i="53"/>
  <c r="AN20" i="53"/>
  <c r="AN22" i="53"/>
  <c r="AN23" i="53"/>
  <c r="AN24" i="53"/>
  <c r="AN25" i="53"/>
  <c r="AN16" i="53"/>
  <c r="AN17" i="53"/>
  <c r="AN21" i="53"/>
  <c r="AN19" i="53"/>
  <c r="AN18" i="53"/>
  <c r="G169" i="20"/>
  <c r="G30" i="20"/>
  <c r="G158" i="20"/>
  <c r="K22" i="53"/>
  <c r="K23" i="53"/>
  <c r="K24" i="53"/>
  <c r="K25" i="53"/>
  <c r="K17" i="53"/>
  <c r="K19" i="53"/>
  <c r="K18" i="53"/>
  <c r="K21" i="53"/>
  <c r="K20" i="53"/>
  <c r="K16" i="53"/>
  <c r="AA21" i="53"/>
  <c r="AA22" i="53"/>
  <c r="AA23" i="53"/>
  <c r="AA24" i="53"/>
  <c r="AA25" i="53"/>
  <c r="AA17" i="53"/>
  <c r="AA20" i="53"/>
  <c r="AA19" i="53"/>
  <c r="AA18" i="53"/>
  <c r="AA16" i="53"/>
  <c r="AQ21" i="53"/>
  <c r="AQ22" i="53"/>
  <c r="AQ23" i="53"/>
  <c r="AQ24" i="53"/>
  <c r="AQ25" i="53"/>
  <c r="AQ17" i="53"/>
  <c r="AQ19" i="53"/>
  <c r="AQ20" i="53"/>
  <c r="AQ18" i="53"/>
  <c r="AQ16" i="53"/>
  <c r="BG21" i="53"/>
  <c r="BG22" i="53"/>
  <c r="BG23" i="53"/>
  <c r="BG24" i="53"/>
  <c r="BG25" i="53"/>
  <c r="BG17" i="53"/>
  <c r="BG19" i="53"/>
  <c r="BG18" i="53"/>
  <c r="BG20" i="53"/>
  <c r="BG16" i="53"/>
  <c r="BW21" i="53"/>
  <c r="BW22" i="53"/>
  <c r="BW23" i="53"/>
  <c r="BW24" i="53"/>
  <c r="BW25" i="53"/>
  <c r="BW17" i="53"/>
  <c r="BW19" i="53"/>
  <c r="BW18" i="53"/>
  <c r="BW20" i="53"/>
  <c r="BW16" i="53"/>
  <c r="CM21" i="53"/>
  <c r="CM22" i="53"/>
  <c r="CM23" i="53"/>
  <c r="CM24" i="53"/>
  <c r="CM25" i="53"/>
  <c r="CM17" i="53"/>
  <c r="CM19" i="53"/>
  <c r="CM18" i="53"/>
  <c r="CM20" i="53"/>
  <c r="CM16" i="53"/>
  <c r="DC25" i="53"/>
  <c r="DC21" i="53"/>
  <c r="DC22" i="53"/>
  <c r="DC23" i="53"/>
  <c r="DC24" i="53"/>
  <c r="DC17" i="53"/>
  <c r="DC20" i="53"/>
  <c r="DC19" i="53"/>
  <c r="DC18" i="53"/>
  <c r="DC16" i="53"/>
  <c r="DS25" i="53"/>
  <c r="DS21" i="53"/>
  <c r="DS22" i="53"/>
  <c r="DS23" i="53"/>
  <c r="DS24" i="53"/>
  <c r="DS17" i="53"/>
  <c r="DS20" i="53"/>
  <c r="DS18" i="53"/>
  <c r="DS19" i="53"/>
  <c r="DS16" i="53"/>
  <c r="EI25" i="53"/>
  <c r="EI21" i="53"/>
  <c r="EI22" i="53"/>
  <c r="EI23" i="53"/>
  <c r="EI24" i="53"/>
  <c r="EI17" i="53"/>
  <c r="EI20" i="53"/>
  <c r="EI18" i="53"/>
  <c r="EI19" i="53"/>
  <c r="EI16" i="53"/>
  <c r="EY25" i="53"/>
  <c r="EY21" i="53"/>
  <c r="EY22" i="53"/>
  <c r="EY23" i="53"/>
  <c r="EY24" i="53"/>
  <c r="EY17" i="53"/>
  <c r="EY20" i="53"/>
  <c r="EY18" i="53"/>
  <c r="EY19" i="53"/>
  <c r="EY16" i="53"/>
  <c r="FO25" i="53"/>
  <c r="FO21" i="53"/>
  <c r="FO22" i="53"/>
  <c r="FO23" i="53"/>
  <c r="FO24" i="53"/>
  <c r="FO17" i="53"/>
  <c r="FO19" i="53"/>
  <c r="FO20" i="53"/>
  <c r="FO18" i="53"/>
  <c r="FO16" i="53"/>
  <c r="GE25" i="53"/>
  <c r="GE21" i="53"/>
  <c r="GE22" i="53"/>
  <c r="GE23" i="53"/>
  <c r="GE24" i="53"/>
  <c r="GE20" i="53"/>
  <c r="GE17" i="53"/>
  <c r="GE19" i="53"/>
  <c r="GE18" i="53"/>
  <c r="GE16" i="53"/>
  <c r="GU25" i="53"/>
  <c r="GU21" i="53"/>
  <c r="GU22" i="53"/>
  <c r="GU23" i="53"/>
  <c r="GU24" i="53"/>
  <c r="GU17" i="53"/>
  <c r="GU20" i="53"/>
  <c r="GU19" i="53"/>
  <c r="GU18" i="53"/>
  <c r="GU16" i="53"/>
  <c r="HK25" i="53"/>
  <c r="HK21" i="53"/>
  <c r="HK22" i="53"/>
  <c r="HK23" i="53"/>
  <c r="HK24" i="53"/>
  <c r="HK18" i="53"/>
  <c r="HK17" i="53"/>
  <c r="HK20" i="53"/>
  <c r="HK19" i="53"/>
  <c r="HK16" i="53"/>
  <c r="G193" i="20"/>
  <c r="BD20" i="53"/>
  <c r="BD22" i="53"/>
  <c r="BD23" i="53"/>
  <c r="BD24" i="53"/>
  <c r="BD25" i="53"/>
  <c r="BT25" i="53"/>
  <c r="BT20" i="53"/>
  <c r="BT22" i="53"/>
  <c r="BT23" i="53"/>
  <c r="BT24" i="53"/>
  <c r="CJ25" i="53"/>
  <c r="CJ20" i="53"/>
  <c r="CJ22" i="53"/>
  <c r="CJ23" i="53"/>
  <c r="CJ24" i="53"/>
  <c r="CZ25" i="53"/>
  <c r="CZ20" i="53"/>
  <c r="CZ22" i="53"/>
  <c r="CZ23" i="53"/>
  <c r="CZ24" i="53"/>
  <c r="DP25" i="53"/>
  <c r="DP20" i="53"/>
  <c r="DP22" i="53"/>
  <c r="DP23" i="53"/>
  <c r="DP24" i="53"/>
  <c r="EF25" i="53"/>
  <c r="EF20" i="53"/>
  <c r="EF22" i="53"/>
  <c r="EF23" i="53"/>
  <c r="EF24" i="53"/>
  <c r="EV20" i="53"/>
  <c r="EV25" i="53"/>
  <c r="EV22" i="53"/>
  <c r="EV23" i="53"/>
  <c r="EV24" i="53"/>
  <c r="FL20" i="53"/>
  <c r="FL22" i="53"/>
  <c r="FL23" i="53"/>
  <c r="FL25" i="53"/>
  <c r="FL24" i="53"/>
  <c r="GB20" i="53"/>
  <c r="GB22" i="53"/>
  <c r="GB23" i="53"/>
  <c r="GB24" i="53"/>
  <c r="GB25" i="53"/>
  <c r="GR25" i="53"/>
  <c r="GR20" i="53"/>
  <c r="GR22" i="53"/>
  <c r="GR23" i="53"/>
  <c r="GR24" i="53"/>
  <c r="HH25" i="53"/>
  <c r="HH20" i="53"/>
  <c r="HH22" i="53"/>
  <c r="HH23" i="53"/>
  <c r="HH24" i="53"/>
  <c r="L17" i="53"/>
  <c r="AB17" i="53"/>
  <c r="AR17" i="53"/>
  <c r="BH17" i="53"/>
  <c r="BX17" i="53"/>
  <c r="CN17" i="53"/>
  <c r="DD17" i="53"/>
  <c r="DT17" i="53"/>
  <c r="EJ17" i="53"/>
  <c r="EZ17" i="53"/>
  <c r="FP17" i="53"/>
  <c r="GF17" i="53"/>
  <c r="GV17" i="53"/>
  <c r="P18" i="53"/>
  <c r="AG18" i="53"/>
  <c r="AX18" i="53"/>
  <c r="BO18" i="53"/>
  <c r="CF18" i="53"/>
  <c r="CW18" i="53"/>
  <c r="EV18" i="53"/>
  <c r="FM18" i="53"/>
  <c r="HL18" i="53"/>
  <c r="N19" i="53"/>
  <c r="AF19" i="53"/>
  <c r="AW19" i="53"/>
  <c r="BN19" i="53"/>
  <c r="CE19" i="53"/>
  <c r="CW19" i="53"/>
  <c r="DO19" i="53"/>
  <c r="FT19" i="53"/>
  <c r="GM19" i="53"/>
  <c r="HF19" i="53"/>
  <c r="AD20" i="53"/>
  <c r="AY20" i="53"/>
  <c r="BR20" i="53"/>
  <c r="DZ20" i="53"/>
  <c r="ES20" i="53"/>
  <c r="GF20" i="53"/>
  <c r="HA20" i="53"/>
  <c r="E21" i="53"/>
  <c r="AX21" i="53"/>
  <c r="BS21" i="53"/>
  <c r="DO21" i="53"/>
  <c r="EQ21" i="53"/>
  <c r="FS21" i="53"/>
  <c r="P22" i="53"/>
  <c r="BA22" i="53"/>
  <c r="EA22" i="53"/>
  <c r="D23" i="53"/>
  <c r="I21" i="53"/>
  <c r="I23" i="53"/>
  <c r="I24" i="53"/>
  <c r="I25" i="53"/>
  <c r="Y21" i="53"/>
  <c r="Y23" i="53"/>
  <c r="Y24" i="53"/>
  <c r="Y25" i="53"/>
  <c r="AO21" i="53"/>
  <c r="AO23" i="53"/>
  <c r="AO24" i="53"/>
  <c r="AO25" i="53"/>
  <c r="BE21" i="53"/>
  <c r="BE22" i="53"/>
  <c r="BE23" i="53"/>
  <c r="BE24" i="53"/>
  <c r="BE25" i="53"/>
  <c r="BU21" i="53"/>
  <c r="BU22" i="53"/>
  <c r="BU23" i="53"/>
  <c r="BU24" i="53"/>
  <c r="BU25" i="53"/>
  <c r="CK25" i="53"/>
  <c r="CK21" i="53"/>
  <c r="CK22" i="53"/>
  <c r="CK23" i="53"/>
  <c r="CK24" i="53"/>
  <c r="DA25" i="53"/>
  <c r="DA21" i="53"/>
  <c r="DA22" i="53"/>
  <c r="DA23" i="53"/>
  <c r="DA24" i="53"/>
  <c r="DQ25" i="53"/>
  <c r="DQ21" i="53"/>
  <c r="DQ22" i="53"/>
  <c r="DQ23" i="53"/>
  <c r="DQ24" i="53"/>
  <c r="EG25" i="53"/>
  <c r="EG21" i="53"/>
  <c r="EG22" i="53"/>
  <c r="EG23" i="53"/>
  <c r="EG24" i="53"/>
  <c r="EW25" i="53"/>
  <c r="EW21" i="53"/>
  <c r="EW22" i="53"/>
  <c r="EW23" i="53"/>
  <c r="EW24" i="53"/>
  <c r="FM21" i="53"/>
  <c r="FM22" i="53"/>
  <c r="FM23" i="53"/>
  <c r="FM25" i="53"/>
  <c r="FM24" i="53"/>
  <c r="GC21" i="53"/>
  <c r="GC22" i="53"/>
  <c r="GC23" i="53"/>
  <c r="GC24" i="53"/>
  <c r="GC25" i="53"/>
  <c r="GS25" i="53"/>
  <c r="GS21" i="53"/>
  <c r="GS22" i="53"/>
  <c r="GS23" i="53"/>
  <c r="GS24" i="53"/>
  <c r="HI25" i="53"/>
  <c r="HI21" i="53"/>
  <c r="HI22" i="53"/>
  <c r="HI23" i="53"/>
  <c r="HI24" i="53"/>
  <c r="L16" i="53"/>
  <c r="AB16" i="53"/>
  <c r="BX16" i="53"/>
  <c r="CN16" i="53"/>
  <c r="DT16" i="53"/>
  <c r="EJ16" i="53"/>
  <c r="EZ16" i="53"/>
  <c r="FP16" i="53"/>
  <c r="GF16" i="53"/>
  <c r="GV16" i="53"/>
  <c r="Q18" i="53"/>
  <c r="AH18" i="53"/>
  <c r="AY18" i="53"/>
  <c r="BP18" i="53"/>
  <c r="CG18" i="53"/>
  <c r="EF18" i="53"/>
  <c r="EW18" i="53"/>
  <c r="FN18" i="53"/>
  <c r="HM18" i="53"/>
  <c r="P19" i="53"/>
  <c r="AG19" i="53"/>
  <c r="AX19" i="53"/>
  <c r="BO19" i="53"/>
  <c r="CF19" i="53"/>
  <c r="DP19" i="53"/>
  <c r="FU19" i="53"/>
  <c r="GN19" i="53"/>
  <c r="HH19" i="53"/>
  <c r="AG20" i="53"/>
  <c r="AZ20" i="53"/>
  <c r="BS20" i="53"/>
  <c r="DF20" i="53"/>
  <c r="EA20" i="53"/>
  <c r="ET20" i="53"/>
  <c r="HB20" i="53"/>
  <c r="F21" i="53"/>
  <c r="AY21" i="53"/>
  <c r="BT21" i="53"/>
  <c r="CT21" i="53"/>
  <c r="DP21" i="53"/>
  <c r="ER21" i="53"/>
  <c r="FV21" i="53"/>
  <c r="GY21" i="53"/>
  <c r="S22" i="53"/>
  <c r="BB22" i="53"/>
  <c r="EB22" i="53"/>
  <c r="E23" i="53"/>
  <c r="J22" i="53"/>
  <c r="J23" i="53"/>
  <c r="J24" i="53"/>
  <c r="J25" i="53"/>
  <c r="Z22" i="53"/>
  <c r="Z23" i="53"/>
  <c r="Z24" i="53"/>
  <c r="Z25" i="53"/>
  <c r="AP22" i="53"/>
  <c r="AP23" i="53"/>
  <c r="AP24" i="53"/>
  <c r="AP25" i="53"/>
  <c r="BF22" i="53"/>
  <c r="BF23" i="53"/>
  <c r="BF24" i="53"/>
  <c r="BF25" i="53"/>
  <c r="BV22" i="53"/>
  <c r="BV23" i="53"/>
  <c r="BV24" i="53"/>
  <c r="BV25" i="53"/>
  <c r="CL22" i="53"/>
  <c r="CL23" i="53"/>
  <c r="CL24" i="53"/>
  <c r="CL25" i="53"/>
  <c r="DB25" i="53"/>
  <c r="DB22" i="53"/>
  <c r="DB23" i="53"/>
  <c r="DB24" i="53"/>
  <c r="DR25" i="53"/>
  <c r="DR22" i="53"/>
  <c r="DR23" i="53"/>
  <c r="DR24" i="53"/>
  <c r="EH25" i="53"/>
  <c r="EH22" i="53"/>
  <c r="EH23" i="53"/>
  <c r="EH24" i="53"/>
  <c r="EX25" i="53"/>
  <c r="EX22" i="53"/>
  <c r="EX23" i="53"/>
  <c r="EX24" i="53"/>
  <c r="FN22" i="53"/>
  <c r="FN23" i="53"/>
  <c r="FN25" i="53"/>
  <c r="FN24" i="53"/>
  <c r="GD22" i="53"/>
  <c r="GD23" i="53"/>
  <c r="GD24" i="53"/>
  <c r="GD25" i="53"/>
  <c r="GT25" i="53"/>
  <c r="GT22" i="53"/>
  <c r="GT23" i="53"/>
  <c r="GT24" i="53"/>
  <c r="HJ25" i="53"/>
  <c r="HJ21" i="53"/>
  <c r="HJ22" i="53"/>
  <c r="HJ23" i="53"/>
  <c r="HJ24" i="53"/>
  <c r="GW16" i="53"/>
  <c r="N17" i="53"/>
  <c r="AD17" i="53"/>
  <c r="BZ17" i="53"/>
  <c r="CP17" i="53"/>
  <c r="DV17" i="53"/>
  <c r="FR17" i="53"/>
  <c r="GH17" i="53"/>
  <c r="HP17" i="53"/>
  <c r="HV30" i="53" s="1"/>
  <c r="R18" i="53"/>
  <c r="AI18" i="53"/>
  <c r="AZ18" i="53"/>
  <c r="BQ18" i="53"/>
  <c r="DP18" i="53"/>
  <c r="EG18" i="53"/>
  <c r="EX18" i="53"/>
  <c r="Q19" i="53"/>
  <c r="AH19" i="53"/>
  <c r="AY19" i="53"/>
  <c r="BP19" i="53"/>
  <c r="CG19" i="53"/>
  <c r="CY19" i="53"/>
  <c r="DQ19" i="53"/>
  <c r="FV19" i="53"/>
  <c r="GO19" i="53"/>
  <c r="HI19" i="53"/>
  <c r="AH20" i="53"/>
  <c r="BA20" i="53"/>
  <c r="BU20" i="53"/>
  <c r="DI20" i="53"/>
  <c r="EB20" i="53"/>
  <c r="EU20" i="53"/>
  <c r="HC20" i="53"/>
  <c r="G21" i="53"/>
  <c r="AZ21" i="53"/>
  <c r="BV21" i="53"/>
  <c r="CU21" i="53"/>
  <c r="DR21" i="53"/>
  <c r="ES21" i="53"/>
  <c r="FW21" i="53"/>
  <c r="HB21" i="53"/>
  <c r="T22" i="53"/>
  <c r="BO22" i="53"/>
  <c r="ED22" i="53"/>
  <c r="T23" i="53"/>
  <c r="GZ17" i="53"/>
  <c r="S18" i="53"/>
  <c r="AJ18" i="53"/>
  <c r="BA18" i="53"/>
  <c r="CZ18" i="53"/>
  <c r="DQ18" i="53"/>
  <c r="EH18" i="53"/>
  <c r="FP18" i="53"/>
  <c r="HP18" i="53"/>
  <c r="HV31" i="53" s="1"/>
  <c r="R19" i="53"/>
  <c r="AI19" i="53"/>
  <c r="AZ19" i="53"/>
  <c r="BQ19" i="53"/>
  <c r="CH19" i="53"/>
  <c r="CZ19" i="53"/>
  <c r="DR19" i="53"/>
  <c r="FD19" i="53"/>
  <c r="FW19" i="53"/>
  <c r="GP19" i="53"/>
  <c r="HJ19" i="53"/>
  <c r="AI20" i="53"/>
  <c r="BB20" i="53"/>
  <c r="BV20" i="53"/>
  <c r="DJ20" i="53"/>
  <c r="EC20" i="53"/>
  <c r="EW20" i="53"/>
  <c r="GK20" i="53"/>
  <c r="HD20" i="53"/>
  <c r="BA21" i="53"/>
  <c r="CV21" i="53"/>
  <c r="EU21" i="53"/>
  <c r="FX21" i="53"/>
  <c r="HC21" i="53"/>
  <c r="U22" i="53"/>
  <c r="BP22" i="53"/>
  <c r="EQ22" i="53"/>
  <c r="U23" i="53"/>
  <c r="L22" i="53"/>
  <c r="L23" i="53"/>
  <c r="L24" i="53"/>
  <c r="L25" i="53"/>
  <c r="AB25" i="53"/>
  <c r="AB22" i="53"/>
  <c r="AB23" i="53"/>
  <c r="AB24" i="53"/>
  <c r="AR25" i="53"/>
  <c r="AR22" i="53"/>
  <c r="AR23" i="53"/>
  <c r="AR24" i="53"/>
  <c r="BH25" i="53"/>
  <c r="BH22" i="53"/>
  <c r="BH23" i="53"/>
  <c r="BH24" i="53"/>
  <c r="BX25" i="53"/>
  <c r="BX22" i="53"/>
  <c r="BX23" i="53"/>
  <c r="BX24" i="53"/>
  <c r="CN25" i="53"/>
  <c r="CN22" i="53"/>
  <c r="CN23" i="53"/>
  <c r="CN24" i="53"/>
  <c r="DD25" i="53"/>
  <c r="DD22" i="53"/>
  <c r="DD23" i="53"/>
  <c r="DD24" i="53"/>
  <c r="DT25" i="53"/>
  <c r="DT22" i="53"/>
  <c r="DT23" i="53"/>
  <c r="DT24" i="53"/>
  <c r="EJ25" i="53"/>
  <c r="EJ21" i="53"/>
  <c r="EJ22" i="53"/>
  <c r="EJ23" i="53"/>
  <c r="EJ24" i="53"/>
  <c r="EZ25" i="53"/>
  <c r="EZ21" i="53"/>
  <c r="EZ22" i="53"/>
  <c r="EZ23" i="53"/>
  <c r="EZ24" i="53"/>
  <c r="FP25" i="53"/>
  <c r="FP21" i="53"/>
  <c r="FP22" i="53"/>
  <c r="FP23" i="53"/>
  <c r="FP24" i="53"/>
  <c r="GF25" i="53"/>
  <c r="GF21" i="53"/>
  <c r="GF22" i="53"/>
  <c r="GF23" i="53"/>
  <c r="GF24" i="53"/>
  <c r="GV25" i="53"/>
  <c r="GV21" i="53"/>
  <c r="GV22" i="53"/>
  <c r="GV23" i="53"/>
  <c r="GV24" i="53"/>
  <c r="HL25" i="53"/>
  <c r="HL21" i="53"/>
  <c r="HL22" i="53"/>
  <c r="HL23" i="53"/>
  <c r="HL24" i="53"/>
  <c r="AF17" i="53"/>
  <c r="DX17" i="53"/>
  <c r="EN17" i="53"/>
  <c r="FD17" i="53"/>
  <c r="FT17" i="53"/>
  <c r="GJ17" i="53"/>
  <c r="HA17" i="53"/>
  <c r="T18" i="53"/>
  <c r="AK18" i="53"/>
  <c r="BB18" i="53"/>
  <c r="BS18" i="53"/>
  <c r="CJ18" i="53"/>
  <c r="DA18" i="53"/>
  <c r="DR18" i="53"/>
  <c r="EZ18" i="53"/>
  <c r="S19" i="53"/>
  <c r="AJ19" i="53"/>
  <c r="BA19" i="53"/>
  <c r="BR19" i="53"/>
  <c r="CI19" i="53"/>
  <c r="DA19" i="53"/>
  <c r="FE19" i="53"/>
  <c r="FX19" i="53"/>
  <c r="GR19" i="53"/>
  <c r="Q20" i="53"/>
  <c r="AJ20" i="53"/>
  <c r="BC20" i="53"/>
  <c r="DK20" i="53"/>
  <c r="ED20" i="53"/>
  <c r="EX20" i="53"/>
  <c r="GL20" i="53"/>
  <c r="HE20" i="53"/>
  <c r="J21" i="53"/>
  <c r="BB21" i="53"/>
  <c r="CW21" i="53"/>
  <c r="EV21" i="53"/>
  <c r="FY21" i="53"/>
  <c r="HD21" i="53"/>
  <c r="V22" i="53"/>
  <c r="BQ22" i="53"/>
  <c r="ER22" i="53"/>
  <c r="AJ23" i="53"/>
  <c r="GW17" i="53"/>
  <c r="GW21" i="53"/>
  <c r="GW22" i="53"/>
  <c r="GW23" i="53"/>
  <c r="GW24" i="53"/>
  <c r="GW25" i="53"/>
  <c r="HM17" i="53"/>
  <c r="HS30" i="53" s="1"/>
  <c r="HM25" i="53"/>
  <c r="HM21" i="53"/>
  <c r="HM22" i="53"/>
  <c r="HM23" i="53"/>
  <c r="HM24" i="53"/>
  <c r="Q17" i="53"/>
  <c r="AG17" i="53"/>
  <c r="AW17" i="53"/>
  <c r="BM17" i="53"/>
  <c r="CC17" i="53"/>
  <c r="CS17" i="53"/>
  <c r="DI17" i="53"/>
  <c r="DY17" i="53"/>
  <c r="EO17" i="53"/>
  <c r="FE17" i="53"/>
  <c r="FU17" i="53"/>
  <c r="GK17" i="53"/>
  <c r="HB17" i="53"/>
  <c r="D18" i="53"/>
  <c r="U18" i="53"/>
  <c r="BT18" i="53"/>
  <c r="CK18" i="53"/>
  <c r="DB18" i="53"/>
  <c r="EJ18" i="53"/>
  <c r="HA18" i="53"/>
  <c r="T19" i="53"/>
  <c r="AK19" i="53"/>
  <c r="CJ19" i="53"/>
  <c r="DB19" i="53"/>
  <c r="DT19" i="53"/>
  <c r="FF19" i="53"/>
  <c r="FY19" i="53"/>
  <c r="GS19" i="53"/>
  <c r="HL19" i="53"/>
  <c r="R20" i="53"/>
  <c r="AK20" i="53"/>
  <c r="BE20" i="53"/>
  <c r="BX20" i="53"/>
  <c r="CS20" i="53"/>
  <c r="DL20" i="53"/>
  <c r="EE20" i="53"/>
  <c r="GM20" i="53"/>
  <c r="HF20" i="53"/>
  <c r="AH21" i="53"/>
  <c r="BC21" i="53"/>
  <c r="CX21" i="53"/>
  <c r="EX21" i="53"/>
  <c r="GA21" i="53"/>
  <c r="HE21" i="53"/>
  <c r="ET22" i="53"/>
  <c r="AK23" i="53"/>
  <c r="N18" i="53"/>
  <c r="N22" i="53"/>
  <c r="N23" i="53"/>
  <c r="N24" i="53"/>
  <c r="N25" i="53"/>
  <c r="AD18" i="53"/>
  <c r="AD22" i="53"/>
  <c r="AD23" i="53"/>
  <c r="AD24" i="53"/>
  <c r="AD25" i="53"/>
  <c r="AT18" i="53"/>
  <c r="AT22" i="53"/>
  <c r="AT23" i="53"/>
  <c r="AT24" i="53"/>
  <c r="AT25" i="53"/>
  <c r="BJ18" i="53"/>
  <c r="BJ22" i="53"/>
  <c r="BJ23" i="53"/>
  <c r="BJ24" i="53"/>
  <c r="BJ25" i="53"/>
  <c r="BZ18" i="53"/>
  <c r="BZ22" i="53"/>
  <c r="BZ23" i="53"/>
  <c r="BZ24" i="53"/>
  <c r="BZ25" i="53"/>
  <c r="CP18" i="53"/>
  <c r="CP19" i="53"/>
  <c r="CP22" i="53"/>
  <c r="CP23" i="53"/>
  <c r="CP24" i="53"/>
  <c r="CP25" i="53"/>
  <c r="DF18" i="53"/>
  <c r="DF19" i="53"/>
  <c r="DF22" i="53"/>
  <c r="DF23" i="53"/>
  <c r="DF24" i="53"/>
  <c r="DF25" i="53"/>
  <c r="DV25" i="53"/>
  <c r="DV18" i="53"/>
  <c r="DV19" i="53"/>
  <c r="DV22" i="53"/>
  <c r="DV23" i="53"/>
  <c r="DV24" i="53"/>
  <c r="EL18" i="53"/>
  <c r="EL19" i="53"/>
  <c r="EL25" i="53"/>
  <c r="EL22" i="53"/>
  <c r="EL23" i="53"/>
  <c r="EL24" i="53"/>
  <c r="FB18" i="53"/>
  <c r="FB19" i="53"/>
  <c r="FB22" i="53"/>
  <c r="FB25" i="53"/>
  <c r="FB23" i="53"/>
  <c r="FB24" i="53"/>
  <c r="FR18" i="53"/>
  <c r="FR19" i="53"/>
  <c r="FR22" i="53"/>
  <c r="FR23" i="53"/>
  <c r="FR24" i="53"/>
  <c r="FR25" i="53"/>
  <c r="GH18" i="53"/>
  <c r="GH19" i="53"/>
  <c r="GH22" i="53"/>
  <c r="GH23" i="53"/>
  <c r="GH24" i="53"/>
  <c r="GH25" i="53"/>
  <c r="GX18" i="53"/>
  <c r="GX19" i="53"/>
  <c r="GX21" i="53"/>
  <c r="GX22" i="53"/>
  <c r="GX23" i="53"/>
  <c r="GX24" i="53"/>
  <c r="GX25" i="53"/>
  <c r="HN18" i="53"/>
  <c r="HT31" i="53" s="1"/>
  <c r="HN25" i="53"/>
  <c r="HN19" i="53"/>
  <c r="HN21" i="53"/>
  <c r="HN22" i="53"/>
  <c r="HN23" i="53"/>
  <c r="HN24" i="53"/>
  <c r="CC16" i="53"/>
  <c r="DY16" i="53"/>
  <c r="EO16" i="53"/>
  <c r="FE16" i="53"/>
  <c r="FU16" i="53"/>
  <c r="GK16" i="53"/>
  <c r="R17" i="53"/>
  <c r="AH17" i="53"/>
  <c r="AX17" i="53"/>
  <c r="BN17" i="53"/>
  <c r="CD17" i="53"/>
  <c r="CT17" i="53"/>
  <c r="DJ17" i="53"/>
  <c r="DZ17" i="53"/>
  <c r="EP17" i="53"/>
  <c r="FF17" i="53"/>
  <c r="FV17" i="53"/>
  <c r="GL17" i="53"/>
  <c r="HC17" i="53"/>
  <c r="E18" i="53"/>
  <c r="V18" i="53"/>
  <c r="AM18" i="53"/>
  <c r="BD18" i="53"/>
  <c r="BU18" i="53"/>
  <c r="CL18" i="53"/>
  <c r="DT18" i="53"/>
  <c r="HB18" i="53"/>
  <c r="D19" i="53"/>
  <c r="U19" i="53"/>
  <c r="AL19" i="53"/>
  <c r="BT19" i="53"/>
  <c r="CK19" i="53"/>
  <c r="FG19" i="53"/>
  <c r="FZ19" i="53"/>
  <c r="GT19" i="53"/>
  <c r="HM19" i="53"/>
  <c r="S20" i="53"/>
  <c r="AL20" i="53"/>
  <c r="BF20" i="53"/>
  <c r="CT20" i="53"/>
  <c r="DM20" i="53"/>
  <c r="EG20" i="53"/>
  <c r="EZ20" i="53"/>
  <c r="FU20" i="53"/>
  <c r="GN20" i="53"/>
  <c r="HG20" i="53"/>
  <c r="L21" i="53"/>
  <c r="AI21" i="53"/>
  <c r="BD21" i="53"/>
  <c r="CD21" i="53"/>
  <c r="CY21" i="53"/>
  <c r="DZ21" i="53"/>
  <c r="FB21" i="53"/>
  <c r="GB21" i="53"/>
  <c r="HG21" i="53"/>
  <c r="Y22" i="53"/>
  <c r="CE22" i="53"/>
  <c r="FG22" i="53"/>
  <c r="AZ23" i="53"/>
  <c r="O19" i="53"/>
  <c r="O20" i="53"/>
  <c r="O22" i="53"/>
  <c r="O23" i="53"/>
  <c r="O24" i="53"/>
  <c r="O25" i="53"/>
  <c r="AE19" i="53"/>
  <c r="AE20" i="53"/>
  <c r="AE22" i="53"/>
  <c r="AE23" i="53"/>
  <c r="AE24" i="53"/>
  <c r="AE25" i="53"/>
  <c r="AU19" i="53"/>
  <c r="AU20" i="53"/>
  <c r="AU22" i="53"/>
  <c r="AU23" i="53"/>
  <c r="AU24" i="53"/>
  <c r="AU25" i="53"/>
  <c r="BK19" i="53"/>
  <c r="BK20" i="53"/>
  <c r="BK22" i="53"/>
  <c r="BK23" i="53"/>
  <c r="BK24" i="53"/>
  <c r="BK25" i="53"/>
  <c r="CA19" i="53"/>
  <c r="CA20" i="53"/>
  <c r="CA22" i="53"/>
  <c r="CA23" i="53"/>
  <c r="CA24" i="53"/>
  <c r="CA25" i="53"/>
  <c r="CQ19" i="53"/>
  <c r="CQ20" i="53"/>
  <c r="CQ22" i="53"/>
  <c r="CQ23" i="53"/>
  <c r="CQ24" i="53"/>
  <c r="CQ25" i="53"/>
  <c r="DG19" i="53"/>
  <c r="DG20" i="53"/>
  <c r="DG22" i="53"/>
  <c r="DG23" i="53"/>
  <c r="DG24" i="53"/>
  <c r="DG25" i="53"/>
  <c r="DW19" i="53"/>
  <c r="DW20" i="53"/>
  <c r="DW22" i="53"/>
  <c r="DW23" i="53"/>
  <c r="DW24" i="53"/>
  <c r="DW25" i="53"/>
  <c r="EM19" i="53"/>
  <c r="EM25" i="53"/>
  <c r="EM20" i="53"/>
  <c r="EM22" i="53"/>
  <c r="EM23" i="53"/>
  <c r="EM24" i="53"/>
  <c r="FC19" i="53"/>
  <c r="FC20" i="53"/>
  <c r="FC22" i="53"/>
  <c r="FC25" i="53"/>
  <c r="FC23" i="53"/>
  <c r="FC24" i="53"/>
  <c r="FS19" i="53"/>
  <c r="FS20" i="53"/>
  <c r="FS22" i="53"/>
  <c r="FS23" i="53"/>
  <c r="FS24" i="53"/>
  <c r="FS25" i="53"/>
  <c r="GI19" i="53"/>
  <c r="GI20" i="53"/>
  <c r="GI22" i="53"/>
  <c r="GI23" i="53"/>
  <c r="GI24" i="53"/>
  <c r="GI25" i="53"/>
  <c r="GY19" i="53"/>
  <c r="GY20" i="53"/>
  <c r="GY22" i="53"/>
  <c r="GY23" i="53"/>
  <c r="GY24" i="53"/>
  <c r="GY25" i="53"/>
  <c r="HO25" i="53"/>
  <c r="HO19" i="53"/>
  <c r="HO20" i="53"/>
  <c r="HO22" i="53"/>
  <c r="HO23" i="53"/>
  <c r="HO24" i="53"/>
  <c r="CD16" i="53"/>
  <c r="DZ16" i="53"/>
  <c r="EP16" i="53"/>
  <c r="FF16" i="53"/>
  <c r="FV16" i="53"/>
  <c r="GL16" i="53"/>
  <c r="S17" i="53"/>
  <c r="AI17" i="53"/>
  <c r="AY17" i="53"/>
  <c r="BO17" i="53"/>
  <c r="CE17" i="53"/>
  <c r="CU17" i="53"/>
  <c r="DK17" i="53"/>
  <c r="EA17" i="53"/>
  <c r="EQ17" i="53"/>
  <c r="FG17" i="53"/>
  <c r="FW17" i="53"/>
  <c r="GM17" i="53"/>
  <c r="HD17" i="53"/>
  <c r="F18" i="53"/>
  <c r="W18" i="53"/>
  <c r="BE18" i="53"/>
  <c r="BV18" i="53"/>
  <c r="DD18" i="53"/>
  <c r="EM18" i="53"/>
  <c r="HC18" i="53"/>
  <c r="E19" i="53"/>
  <c r="V19" i="53"/>
  <c r="AM19" i="53"/>
  <c r="BD19" i="53"/>
  <c r="BU19" i="53"/>
  <c r="CL19" i="53"/>
  <c r="DD19" i="53"/>
  <c r="FH19" i="53"/>
  <c r="GB19" i="53"/>
  <c r="T20" i="53"/>
  <c r="AM20" i="53"/>
  <c r="BZ20" i="53"/>
  <c r="CU20" i="53"/>
  <c r="EH20" i="53"/>
  <c r="FV20" i="53"/>
  <c r="GO20" i="53"/>
  <c r="HI20" i="53"/>
  <c r="AJ21" i="53"/>
  <c r="BF21" i="53"/>
  <c r="CE21" i="53"/>
  <c r="CZ21" i="53"/>
  <c r="EA21" i="53"/>
  <c r="FC21" i="53"/>
  <c r="GD21" i="53"/>
  <c r="HH21" i="53"/>
  <c r="CF22" i="53"/>
  <c r="FH22" i="53"/>
  <c r="BA23" i="53"/>
  <c r="P20" i="53"/>
  <c r="P21" i="53"/>
  <c r="P23" i="53"/>
  <c r="P24" i="53"/>
  <c r="P25" i="53"/>
  <c r="AF20" i="53"/>
  <c r="AF21" i="53"/>
  <c r="AF23" i="53"/>
  <c r="AF24" i="53"/>
  <c r="AF25" i="53"/>
  <c r="AV20" i="53"/>
  <c r="AV21" i="53"/>
  <c r="AV23" i="53"/>
  <c r="AV24" i="53"/>
  <c r="AV25" i="53"/>
  <c r="BL20" i="53"/>
  <c r="BL21" i="53"/>
  <c r="BL22" i="53"/>
  <c r="BL23" i="53"/>
  <c r="BL24" i="53"/>
  <c r="BL25" i="53"/>
  <c r="CB20" i="53"/>
  <c r="CB21" i="53"/>
  <c r="CB22" i="53"/>
  <c r="CB23" i="53"/>
  <c r="CB24" i="53"/>
  <c r="CB25" i="53"/>
  <c r="CR20" i="53"/>
  <c r="CR21" i="53"/>
  <c r="CR22" i="53"/>
  <c r="CR23" i="53"/>
  <c r="CR24" i="53"/>
  <c r="CR25" i="53"/>
  <c r="DH20" i="53"/>
  <c r="DH21" i="53"/>
  <c r="DH22" i="53"/>
  <c r="DH23" i="53"/>
  <c r="DH24" i="53"/>
  <c r="DH25" i="53"/>
  <c r="DX20" i="53"/>
  <c r="DX21" i="53"/>
  <c r="DX22" i="53"/>
  <c r="DX23" i="53"/>
  <c r="DX24" i="53"/>
  <c r="DX25" i="53"/>
  <c r="EN25" i="53"/>
  <c r="EN20" i="53"/>
  <c r="EN21" i="53"/>
  <c r="EN22" i="53"/>
  <c r="EN23" i="53"/>
  <c r="EN24" i="53"/>
  <c r="FD20" i="53"/>
  <c r="FD21" i="53"/>
  <c r="FD22" i="53"/>
  <c r="FD25" i="53"/>
  <c r="FD23" i="53"/>
  <c r="FD24" i="53"/>
  <c r="FT20" i="53"/>
  <c r="FT21" i="53"/>
  <c r="FT22" i="53"/>
  <c r="FT23" i="53"/>
  <c r="FT24" i="53"/>
  <c r="FT25" i="53"/>
  <c r="GJ20" i="53"/>
  <c r="GJ21" i="53"/>
  <c r="GJ22" i="53"/>
  <c r="GJ23" i="53"/>
  <c r="GJ24" i="53"/>
  <c r="GJ25" i="53"/>
  <c r="GZ20" i="53"/>
  <c r="GZ21" i="53"/>
  <c r="GZ22" i="53"/>
  <c r="GZ23" i="53"/>
  <c r="GZ24" i="53"/>
  <c r="GZ25" i="53"/>
  <c r="HP20" i="53"/>
  <c r="HV33" i="53" s="1"/>
  <c r="HP21" i="53"/>
  <c r="HV34" i="53" s="1"/>
  <c r="HP22" i="53"/>
  <c r="HV35" i="53" s="1"/>
  <c r="HP23" i="53"/>
  <c r="HV36" i="53" s="1"/>
  <c r="HP24" i="53"/>
  <c r="HV37" i="53" s="1"/>
  <c r="HP25" i="53"/>
  <c r="HV38" i="53" s="1"/>
  <c r="AI16" i="53"/>
  <c r="CE16" i="53"/>
  <c r="CU16" i="53"/>
  <c r="EA16" i="53"/>
  <c r="EQ16" i="53"/>
  <c r="FG16" i="53"/>
  <c r="FW16" i="53"/>
  <c r="GM16" i="53"/>
  <c r="D17" i="53"/>
  <c r="T17" i="53"/>
  <c r="AJ17" i="53"/>
  <c r="AZ17" i="53"/>
  <c r="BP17" i="53"/>
  <c r="CF17" i="53"/>
  <c r="CV17" i="53"/>
  <c r="DL17" i="53"/>
  <c r="EB17" i="53"/>
  <c r="ER17" i="53"/>
  <c r="FH17" i="53"/>
  <c r="FX17" i="53"/>
  <c r="GN17" i="53"/>
  <c r="HE17" i="53"/>
  <c r="G18" i="53"/>
  <c r="AO18" i="53"/>
  <c r="BF18" i="53"/>
  <c r="CN18" i="53"/>
  <c r="DW18" i="53"/>
  <c r="EN18" i="53"/>
  <c r="GM18" i="53"/>
  <c r="HD18" i="53"/>
  <c r="F19" i="53"/>
  <c r="W19" i="53"/>
  <c r="BE19" i="53"/>
  <c r="BV19" i="53"/>
  <c r="FI19" i="53"/>
  <c r="GC19" i="53"/>
  <c r="GV19" i="53"/>
  <c r="U20" i="53"/>
  <c r="AO20" i="53"/>
  <c r="BH20" i="53"/>
  <c r="CV20" i="53"/>
  <c r="FB20" i="53"/>
  <c r="FW20" i="53"/>
  <c r="GP20" i="53"/>
  <c r="HJ20" i="53"/>
  <c r="N21" i="53"/>
  <c r="AK21" i="53"/>
  <c r="BH21" i="53"/>
  <c r="CF21" i="53"/>
  <c r="DB21" i="53"/>
  <c r="EB21" i="53"/>
  <c r="FF21" i="53"/>
  <c r="GH21" i="53"/>
  <c r="HO21" i="53"/>
  <c r="HU34" i="53" s="1"/>
  <c r="CG22" i="53"/>
  <c r="FW22" i="53"/>
  <c r="BP23" i="53"/>
  <c r="Q21" i="53"/>
  <c r="Q22" i="53"/>
  <c r="Q23" i="53"/>
  <c r="Q24" i="53"/>
  <c r="Q25" i="53"/>
  <c r="AG21" i="53"/>
  <c r="AG22" i="53"/>
  <c r="AG23" i="53"/>
  <c r="AG24" i="53"/>
  <c r="AG25" i="53"/>
  <c r="AW21" i="53"/>
  <c r="AW22" i="53"/>
  <c r="AW23" i="53"/>
  <c r="AW24" i="53"/>
  <c r="AW25" i="53"/>
  <c r="BM21" i="53"/>
  <c r="BM22" i="53"/>
  <c r="BM23" i="53"/>
  <c r="BM24" i="53"/>
  <c r="BM25" i="53"/>
  <c r="CC21" i="53"/>
  <c r="CC22" i="53"/>
  <c r="CC23" i="53"/>
  <c r="CC24" i="53"/>
  <c r="CC25" i="53"/>
  <c r="CS21" i="53"/>
  <c r="CS22" i="53"/>
  <c r="CS23" i="53"/>
  <c r="CS24" i="53"/>
  <c r="CS25" i="53"/>
  <c r="DI21" i="53"/>
  <c r="DI22" i="53"/>
  <c r="DI23" i="53"/>
  <c r="DI24" i="53"/>
  <c r="DI25" i="53"/>
  <c r="DY21" i="53"/>
  <c r="DY22" i="53"/>
  <c r="DY23" i="53"/>
  <c r="DY24" i="53"/>
  <c r="DY25" i="53"/>
  <c r="EO21" i="53"/>
  <c r="EO22" i="53"/>
  <c r="EO23" i="53"/>
  <c r="EO24" i="53"/>
  <c r="EO25" i="53"/>
  <c r="FE21" i="53"/>
  <c r="FE22" i="53"/>
  <c r="FE25" i="53"/>
  <c r="FE23" i="53"/>
  <c r="FE24" i="53"/>
  <c r="FU21" i="53"/>
  <c r="FU22" i="53"/>
  <c r="FU23" i="53"/>
  <c r="FU24" i="53"/>
  <c r="FU25" i="53"/>
  <c r="GK21" i="53"/>
  <c r="GK22" i="53"/>
  <c r="GK23" i="53"/>
  <c r="GK24" i="53"/>
  <c r="GK25" i="53"/>
  <c r="HA21" i="53"/>
  <c r="HA22" i="53"/>
  <c r="HA23" i="53"/>
  <c r="HA24" i="53"/>
  <c r="HA25" i="53"/>
  <c r="D16" i="53"/>
  <c r="AJ16" i="53"/>
  <c r="CF16" i="53"/>
  <c r="CV16" i="53"/>
  <c r="EB16" i="53"/>
  <c r="ER16" i="53"/>
  <c r="FH16" i="53"/>
  <c r="FX16" i="53"/>
  <c r="GN16" i="53"/>
  <c r="E17" i="53"/>
  <c r="U17" i="53"/>
  <c r="AK17" i="53"/>
  <c r="BA17" i="53"/>
  <c r="BQ17" i="53"/>
  <c r="CG17" i="53"/>
  <c r="CW17" i="53"/>
  <c r="DM17" i="53"/>
  <c r="EC17" i="53"/>
  <c r="ES17" i="53"/>
  <c r="FI17" i="53"/>
  <c r="FY17" i="53"/>
  <c r="GO17" i="53"/>
  <c r="Y18" i="53"/>
  <c r="AP18" i="53"/>
  <c r="BX18" i="53"/>
  <c r="DG18" i="53"/>
  <c r="DX18" i="53"/>
  <c r="EO18" i="53"/>
  <c r="GN18" i="53"/>
  <c r="HE18" i="53"/>
  <c r="G19" i="53"/>
  <c r="AO19" i="53"/>
  <c r="BF19" i="53"/>
  <c r="CN19" i="53"/>
  <c r="DH19" i="53"/>
  <c r="FJ19" i="53"/>
  <c r="GD19" i="53"/>
  <c r="GW19" i="53"/>
  <c r="AP20" i="53"/>
  <c r="CW20" i="53"/>
  <c r="DQ20" i="53"/>
  <c r="EJ20" i="53"/>
  <c r="FE20" i="53"/>
  <c r="FX20" i="53"/>
  <c r="GQ20" i="53"/>
  <c r="O21" i="53"/>
  <c r="AL21" i="53"/>
  <c r="BJ21" i="53"/>
  <c r="CG21" i="53"/>
  <c r="DD21" i="53"/>
  <c r="EC21" i="53"/>
  <c r="FG21" i="53"/>
  <c r="GI21" i="53"/>
  <c r="CH22" i="53"/>
  <c r="FX22" i="53"/>
  <c r="BQ23" i="53"/>
  <c r="R22" i="53"/>
  <c r="R23" i="53"/>
  <c r="R24" i="53"/>
  <c r="R25" i="53"/>
  <c r="AH22" i="53"/>
  <c r="AH23" i="53"/>
  <c r="AH24" i="53"/>
  <c r="AH25" i="53"/>
  <c r="AX22" i="53"/>
  <c r="AX23" i="53"/>
  <c r="AX24" i="53"/>
  <c r="AX25" i="53"/>
  <c r="BN22" i="53"/>
  <c r="BN23" i="53"/>
  <c r="BN24" i="53"/>
  <c r="BN25" i="53"/>
  <c r="CD22" i="53"/>
  <c r="CD23" i="53"/>
  <c r="CD24" i="53"/>
  <c r="CD25" i="53"/>
  <c r="CT22" i="53"/>
  <c r="CT23" i="53"/>
  <c r="CT24" i="53"/>
  <c r="CT25" i="53"/>
  <c r="DJ22" i="53"/>
  <c r="DJ23" i="53"/>
  <c r="DJ24" i="53"/>
  <c r="DJ25" i="53"/>
  <c r="DZ22" i="53"/>
  <c r="DZ23" i="53"/>
  <c r="DZ24" i="53"/>
  <c r="DZ25" i="53"/>
  <c r="EP22" i="53"/>
  <c r="EP23" i="53"/>
  <c r="EP24" i="53"/>
  <c r="EP25" i="53"/>
  <c r="FF22" i="53"/>
  <c r="FF25" i="53"/>
  <c r="FF23" i="53"/>
  <c r="FF24" i="53"/>
  <c r="FV22" i="53"/>
  <c r="FV23" i="53"/>
  <c r="FV24" i="53"/>
  <c r="FV25" i="53"/>
  <c r="GL22" i="53"/>
  <c r="GL23" i="53"/>
  <c r="GL24" i="53"/>
  <c r="GL25" i="53"/>
  <c r="HB22" i="53"/>
  <c r="HB23" i="53"/>
  <c r="HB24" i="53"/>
  <c r="HB25" i="53"/>
  <c r="E16" i="53"/>
  <c r="AK16" i="53"/>
  <c r="CG16" i="53"/>
  <c r="EC16" i="53"/>
  <c r="ES16" i="53"/>
  <c r="FI16" i="53"/>
  <c r="FY16" i="53"/>
  <c r="GO16" i="53"/>
  <c r="I18" i="53"/>
  <c r="Z18" i="53"/>
  <c r="BH18" i="53"/>
  <c r="CQ18" i="53"/>
  <c r="DH18" i="53"/>
  <c r="DY18" i="53"/>
  <c r="EP18" i="53"/>
  <c r="Y19" i="53"/>
  <c r="AP19" i="53"/>
  <c r="BX19" i="53"/>
  <c r="DI19" i="53"/>
  <c r="FL19" i="53"/>
  <c r="GZ19" i="53"/>
  <c r="D20" i="53"/>
  <c r="BJ20" i="53"/>
  <c r="CX20" i="53"/>
  <c r="DR20" i="53"/>
  <c r="FF20" i="53"/>
  <c r="FY20" i="53"/>
  <c r="GS20" i="53"/>
  <c r="HL20" i="53"/>
  <c r="R21" i="53"/>
  <c r="BK21" i="53"/>
  <c r="CH21" i="53"/>
  <c r="DF21" i="53"/>
  <c r="EE21" i="53"/>
  <c r="FH21" i="53"/>
  <c r="GL21" i="53"/>
  <c r="CF23" i="53"/>
  <c r="S23" i="53"/>
  <c r="S24" i="53"/>
  <c r="S25" i="53"/>
  <c r="AI23" i="53"/>
  <c r="AI24" i="53"/>
  <c r="AI25" i="53"/>
  <c r="AY23" i="53"/>
  <c r="AY24" i="53"/>
  <c r="AY25" i="53"/>
  <c r="BO23" i="53"/>
  <c r="BO24" i="53"/>
  <c r="BO25" i="53"/>
  <c r="CE23" i="53"/>
  <c r="CE24" i="53"/>
  <c r="CE25" i="53"/>
  <c r="CU23" i="53"/>
  <c r="CU24" i="53"/>
  <c r="CU25" i="53"/>
  <c r="DK23" i="53"/>
  <c r="DK24" i="53"/>
  <c r="DK25" i="53"/>
  <c r="EA23" i="53"/>
  <c r="EA24" i="53"/>
  <c r="EA25" i="53"/>
  <c r="EQ23" i="53"/>
  <c r="EQ24" i="53"/>
  <c r="EQ25" i="53"/>
  <c r="FG25" i="53"/>
  <c r="FG23" i="53"/>
  <c r="FG24" i="53"/>
  <c r="FW23" i="53"/>
  <c r="FW24" i="53"/>
  <c r="FW25" i="53"/>
  <c r="GM23" i="53"/>
  <c r="GM24" i="53"/>
  <c r="GM25" i="53"/>
  <c r="HC23" i="53"/>
  <c r="HC24" i="53"/>
  <c r="HC25" i="53"/>
  <c r="HH17" i="53"/>
  <c r="J18" i="53"/>
  <c r="AR18" i="53"/>
  <c r="CA18" i="53"/>
  <c r="CR18" i="53"/>
  <c r="DI18" i="53"/>
  <c r="DZ18" i="53"/>
  <c r="EQ18" i="53"/>
  <c r="I19" i="53"/>
  <c r="Z19" i="53"/>
  <c r="BH19" i="53"/>
  <c r="CR19" i="53"/>
  <c r="DJ19" i="53"/>
  <c r="FM19" i="53"/>
  <c r="GF19" i="53"/>
  <c r="HA19" i="53"/>
  <c r="E20" i="53"/>
  <c r="Y20" i="53"/>
  <c r="AR20" i="53"/>
  <c r="BM20" i="53"/>
  <c r="EL20" i="53"/>
  <c r="FG20" i="53"/>
  <c r="FZ20" i="53"/>
  <c r="GT20" i="53"/>
  <c r="HM20" i="53"/>
  <c r="S21" i="53"/>
  <c r="BN21" i="53"/>
  <c r="CI21" i="53"/>
  <c r="DG21" i="53"/>
  <c r="EF21" i="53"/>
  <c r="FI21" i="53"/>
  <c r="GM21" i="53"/>
  <c r="CV22" i="53"/>
  <c r="D24" i="53"/>
  <c r="D25" i="53"/>
  <c r="T24" i="53"/>
  <c r="T25" i="53"/>
  <c r="AJ24" i="53"/>
  <c r="AJ25" i="53"/>
  <c r="AZ24" i="53"/>
  <c r="AZ25" i="53"/>
  <c r="BP24" i="53"/>
  <c r="BP25" i="53"/>
  <c r="CF24" i="53"/>
  <c r="CF25" i="53"/>
  <c r="CV25" i="53"/>
  <c r="CV24" i="53"/>
  <c r="DL25" i="53"/>
  <c r="DL24" i="53"/>
  <c r="EB25" i="53"/>
  <c r="EB24" i="53"/>
  <c r="EB23" i="53"/>
  <c r="ER25" i="53"/>
  <c r="ER24" i="53"/>
  <c r="ER23" i="53"/>
  <c r="FH25" i="53"/>
  <c r="FH24" i="53"/>
  <c r="FH23" i="53"/>
  <c r="FX25" i="53"/>
  <c r="FX24" i="53"/>
  <c r="FX23" i="53"/>
  <c r="GN25" i="53"/>
  <c r="GN24" i="53"/>
  <c r="GN23" i="53"/>
  <c r="HD25" i="53"/>
  <c r="HD24" i="53"/>
  <c r="HD23" i="53"/>
  <c r="BD17" i="53"/>
  <c r="BT17" i="53"/>
  <c r="CJ17" i="53"/>
  <c r="CZ17" i="53"/>
  <c r="DP17" i="53"/>
  <c r="EF17" i="53"/>
  <c r="EV17" i="53"/>
  <c r="FL17" i="53"/>
  <c r="GB17" i="53"/>
  <c r="GR17" i="53"/>
  <c r="HI17" i="53"/>
  <c r="AB18" i="53"/>
  <c r="BK18" i="53"/>
  <c r="CB18" i="53"/>
  <c r="CS18" i="53"/>
  <c r="DJ18" i="53"/>
  <c r="EA18" i="53"/>
  <c r="ER18" i="53"/>
  <c r="GQ18" i="53"/>
  <c r="HH18" i="53"/>
  <c r="J19" i="53"/>
  <c r="AR19" i="53"/>
  <c r="BZ19" i="53"/>
  <c r="CS19" i="53"/>
  <c r="DK19" i="53"/>
  <c r="FN19" i="53"/>
  <c r="HB19" i="53"/>
  <c r="F20" i="53"/>
  <c r="Z20" i="53"/>
  <c r="BN20" i="53"/>
  <c r="DA20" i="53"/>
  <c r="DT20" i="53"/>
  <c r="EO20" i="53"/>
  <c r="FH20" i="53"/>
  <c r="GA20" i="53"/>
  <c r="HN20" i="53"/>
  <c r="HT33" i="53" s="1"/>
  <c r="T21" i="53"/>
  <c r="AP21" i="53"/>
  <c r="BO21" i="53"/>
  <c r="CJ21" i="53"/>
  <c r="DJ21" i="53"/>
  <c r="EH21" i="53"/>
  <c r="FK21" i="53"/>
  <c r="GN21" i="53"/>
  <c r="AO22" i="53"/>
  <c r="HC22" i="53"/>
  <c r="DL23" i="53"/>
  <c r="E25" i="53"/>
  <c r="E24" i="53"/>
  <c r="U25" i="53"/>
  <c r="U24" i="53"/>
  <c r="AK25" i="53"/>
  <c r="AK24" i="53"/>
  <c r="BA25" i="53"/>
  <c r="BA24" i="53"/>
  <c r="BQ25" i="53"/>
  <c r="BQ24" i="53"/>
  <c r="CG25" i="53"/>
  <c r="CG23" i="53"/>
  <c r="CG24" i="53"/>
  <c r="CW25" i="53"/>
  <c r="CW22" i="53"/>
  <c r="CW23" i="53"/>
  <c r="CW24" i="53"/>
  <c r="DM25" i="53"/>
  <c r="DM22" i="53"/>
  <c r="DM23" i="53"/>
  <c r="DM24" i="53"/>
  <c r="EC25" i="53"/>
  <c r="EC22" i="53"/>
  <c r="EC23" i="53"/>
  <c r="EC24" i="53"/>
  <c r="ES25" i="53"/>
  <c r="ES22" i="53"/>
  <c r="ES23" i="53"/>
  <c r="ES24" i="53"/>
  <c r="FI22" i="53"/>
  <c r="FI23" i="53"/>
  <c r="FI25" i="53"/>
  <c r="FI24" i="53"/>
  <c r="FY25" i="53"/>
  <c r="FY22" i="53"/>
  <c r="FY23" i="53"/>
  <c r="FY24" i="53"/>
  <c r="GO25" i="53"/>
  <c r="GO22" i="53"/>
  <c r="GO23" i="53"/>
  <c r="GO24" i="53"/>
  <c r="HE25" i="53"/>
  <c r="HE22" i="53"/>
  <c r="HE23" i="53"/>
  <c r="HE24" i="53"/>
  <c r="BD16" i="53"/>
  <c r="BT16" i="53"/>
  <c r="CJ16" i="53"/>
  <c r="CZ16" i="53"/>
  <c r="DP16" i="53"/>
  <c r="EF16" i="53"/>
  <c r="EV16" i="53"/>
  <c r="FL16" i="53"/>
  <c r="GB16" i="53"/>
  <c r="GR16" i="53"/>
  <c r="HH16" i="53"/>
  <c r="I17" i="53"/>
  <c r="Y17" i="53"/>
  <c r="AO17" i="53"/>
  <c r="BE17" i="53"/>
  <c r="BU17" i="53"/>
  <c r="CK17" i="53"/>
  <c r="DA17" i="53"/>
  <c r="DQ17" i="53"/>
  <c r="EG17" i="53"/>
  <c r="EW17" i="53"/>
  <c r="FM17" i="53"/>
  <c r="GC17" i="53"/>
  <c r="GS17" i="53"/>
  <c r="HJ17" i="53"/>
  <c r="L18" i="53"/>
  <c r="AU18" i="53"/>
  <c r="BL18" i="53"/>
  <c r="CC18" i="53"/>
  <c r="CT18" i="53"/>
  <c r="DK18" i="53"/>
  <c r="EB18" i="53"/>
  <c r="ES18" i="53"/>
  <c r="GR18" i="53"/>
  <c r="HI18" i="53"/>
  <c r="AB19" i="53"/>
  <c r="BJ19" i="53"/>
  <c r="CB19" i="53"/>
  <c r="CT19" i="53"/>
  <c r="DL19" i="53"/>
  <c r="EV19" i="53"/>
  <c r="GJ19" i="53"/>
  <c r="HC19" i="53"/>
  <c r="AT20" i="53"/>
  <c r="BO20" i="53"/>
  <c r="DB20" i="53"/>
  <c r="EP20" i="53"/>
  <c r="FI20" i="53"/>
  <c r="GC20" i="53"/>
  <c r="GV20" i="53"/>
  <c r="U21" i="53"/>
  <c r="AR21" i="53"/>
  <c r="BP21" i="53"/>
  <c r="CL21" i="53"/>
  <c r="DK21" i="53"/>
  <c r="EL21" i="53"/>
  <c r="FL21" i="53"/>
  <c r="GO21" i="53"/>
  <c r="AV22" i="53"/>
  <c r="DK22" i="53"/>
  <c r="HD22" i="53"/>
  <c r="F23" i="53"/>
  <c r="F24" i="53"/>
  <c r="F25" i="53"/>
  <c r="V23" i="53"/>
  <c r="V24" i="53"/>
  <c r="V25" i="53"/>
  <c r="AL25" i="53"/>
  <c r="AL23" i="53"/>
  <c r="AL24" i="53"/>
  <c r="BB25" i="53"/>
  <c r="BB23" i="53"/>
  <c r="BB24" i="53"/>
  <c r="BR25" i="53"/>
  <c r="BR23" i="53"/>
  <c r="BR24" i="53"/>
  <c r="CH25" i="53"/>
  <c r="CH23" i="53"/>
  <c r="CH24" i="53"/>
  <c r="CX25" i="53"/>
  <c r="CX23" i="53"/>
  <c r="CX24" i="53"/>
  <c r="DN25" i="53"/>
  <c r="DN21" i="53"/>
  <c r="DN23" i="53"/>
  <c r="DN24" i="53"/>
  <c r="ED25" i="53"/>
  <c r="ED21" i="53"/>
  <c r="ED23" i="53"/>
  <c r="ED24" i="53"/>
  <c r="ET25" i="53"/>
  <c r="ET21" i="53"/>
  <c r="ET23" i="53"/>
  <c r="ET24" i="53"/>
  <c r="FJ21" i="53"/>
  <c r="FJ22" i="53"/>
  <c r="FJ23" i="53"/>
  <c r="FJ25" i="53"/>
  <c r="FJ24" i="53"/>
  <c r="FZ25" i="53"/>
  <c r="FZ21" i="53"/>
  <c r="FZ22" i="53"/>
  <c r="FZ23" i="53"/>
  <c r="FZ24" i="53"/>
  <c r="GP25" i="53"/>
  <c r="GP21" i="53"/>
  <c r="GP22" i="53"/>
  <c r="GP23" i="53"/>
  <c r="GP24" i="53"/>
  <c r="HF25" i="53"/>
  <c r="HF21" i="53"/>
  <c r="HF22" i="53"/>
  <c r="HF23" i="53"/>
  <c r="HF24" i="53"/>
  <c r="I16" i="53"/>
  <c r="Y16" i="53"/>
  <c r="AO16" i="53"/>
  <c r="BE16" i="53"/>
  <c r="BU16" i="53"/>
  <c r="CK16" i="53"/>
  <c r="DA16" i="53"/>
  <c r="DQ16" i="53"/>
  <c r="EG16" i="53"/>
  <c r="EW16" i="53"/>
  <c r="FM16" i="53"/>
  <c r="GC16" i="53"/>
  <c r="GS16" i="53"/>
  <c r="HI16" i="53"/>
  <c r="J17" i="53"/>
  <c r="Z17" i="53"/>
  <c r="AP17" i="53"/>
  <c r="BF17" i="53"/>
  <c r="BV17" i="53"/>
  <c r="CL17" i="53"/>
  <c r="DB17" i="53"/>
  <c r="DR17" i="53"/>
  <c r="EH17" i="53"/>
  <c r="EX17" i="53"/>
  <c r="FN17" i="53"/>
  <c r="GD17" i="53"/>
  <c r="GT17" i="53"/>
  <c r="AE18" i="53"/>
  <c r="AV18" i="53"/>
  <c r="BM18" i="53"/>
  <c r="CD18" i="53"/>
  <c r="CU18" i="53"/>
  <c r="DL18" i="53"/>
  <c r="EC18" i="53"/>
  <c r="ET18" i="53"/>
  <c r="GB18" i="53"/>
  <c r="GS18" i="53"/>
  <c r="HJ18" i="53"/>
  <c r="L19" i="53"/>
  <c r="AT19" i="53"/>
  <c r="BL19" i="53"/>
  <c r="CC19" i="53"/>
  <c r="CU19" i="53"/>
  <c r="DM19" i="53"/>
  <c r="EW19" i="53"/>
  <c r="FP19" i="53"/>
  <c r="GK19" i="53"/>
  <c r="HD19" i="53"/>
  <c r="I20" i="53"/>
  <c r="AB20" i="53"/>
  <c r="AW20" i="53"/>
  <c r="BP20" i="53"/>
  <c r="DV20" i="53"/>
  <c r="EQ20" i="53"/>
  <c r="FJ20" i="53"/>
  <c r="GD20" i="53"/>
  <c r="GW20" i="53"/>
  <c r="V21" i="53"/>
  <c r="AT21" i="53"/>
  <c r="BQ21" i="53"/>
  <c r="CN21" i="53"/>
  <c r="DL21" i="53"/>
  <c r="EM21" i="53"/>
  <c r="FN21" i="53"/>
  <c r="AY22" i="53"/>
  <c r="DL22" i="53"/>
  <c r="G22" i="53"/>
  <c r="G23" i="53"/>
  <c r="G24" i="53"/>
  <c r="G25" i="53"/>
  <c r="W22" i="53"/>
  <c r="W23" i="53"/>
  <c r="W24" i="53"/>
  <c r="W25" i="53"/>
  <c r="AM22" i="53"/>
  <c r="AM23" i="53"/>
  <c r="AM24" i="53"/>
  <c r="AM25" i="53"/>
  <c r="BC25" i="53"/>
  <c r="BC22" i="53"/>
  <c r="BC23" i="53"/>
  <c r="BC24" i="53"/>
  <c r="BS25" i="53"/>
  <c r="BS22" i="53"/>
  <c r="BS23" i="53"/>
  <c r="BS24" i="53"/>
  <c r="CI25" i="53"/>
  <c r="CI22" i="53"/>
  <c r="CI23" i="53"/>
  <c r="CI24" i="53"/>
  <c r="CY25" i="53"/>
  <c r="CY22" i="53"/>
  <c r="CY23" i="53"/>
  <c r="CY24" i="53"/>
  <c r="DO25" i="53"/>
  <c r="DO22" i="53"/>
  <c r="DO23" i="53"/>
  <c r="DO24" i="53"/>
  <c r="EE25" i="53"/>
  <c r="EE22" i="53"/>
  <c r="EE23" i="53"/>
  <c r="EE24" i="53"/>
  <c r="EU25" i="53"/>
  <c r="EU22" i="53"/>
  <c r="EU23" i="53"/>
  <c r="EU24" i="53"/>
  <c r="FK19" i="53"/>
  <c r="FK22" i="53"/>
  <c r="FK23" i="53"/>
  <c r="FK25" i="53"/>
  <c r="FK24" i="53"/>
  <c r="GA25" i="53"/>
  <c r="GA19" i="53"/>
  <c r="GA22" i="53"/>
  <c r="GA23" i="53"/>
  <c r="GA24" i="53"/>
  <c r="GQ25" i="53"/>
  <c r="GQ19" i="53"/>
  <c r="GQ22" i="53"/>
  <c r="GQ23" i="53"/>
  <c r="GQ24" i="53"/>
  <c r="HG25" i="53"/>
  <c r="HG19" i="53"/>
  <c r="HG22" i="53"/>
  <c r="HG23" i="53"/>
  <c r="HG24" i="53"/>
  <c r="J16" i="53"/>
  <c r="Z16" i="53"/>
  <c r="AP16" i="53"/>
  <c r="BF16" i="53"/>
  <c r="BV16" i="53"/>
  <c r="CL16" i="53"/>
  <c r="DB16" i="53"/>
  <c r="DR16" i="53"/>
  <c r="EH16" i="53"/>
  <c r="EX16" i="53"/>
  <c r="FN16" i="53"/>
  <c r="GD16" i="53"/>
  <c r="GT16" i="53"/>
  <c r="HJ16" i="53"/>
  <c r="HL17" i="53"/>
  <c r="O18" i="53"/>
  <c r="AF18" i="53"/>
  <c r="AW18" i="53"/>
  <c r="BN18" i="53"/>
  <c r="CE18" i="53"/>
  <c r="CV18" i="53"/>
  <c r="DM18" i="53"/>
  <c r="ED18" i="53"/>
  <c r="EU18" i="53"/>
  <c r="FL18" i="53"/>
  <c r="GC18" i="53"/>
  <c r="GT18" i="53"/>
  <c r="AD19" i="53"/>
  <c r="AV19" i="53"/>
  <c r="BM19" i="53"/>
  <c r="CD19" i="53"/>
  <c r="CV19" i="53"/>
  <c r="DN19" i="53"/>
  <c r="EF19" i="53"/>
  <c r="EX19" i="53"/>
  <c r="GL19" i="53"/>
  <c r="HE19" i="53"/>
  <c r="J20" i="53"/>
  <c r="AX20" i="53"/>
  <c r="BQ20" i="53"/>
  <c r="CK20" i="53"/>
  <c r="DD20" i="53"/>
  <c r="DY20" i="53"/>
  <c r="ER20" i="53"/>
  <c r="FK20" i="53"/>
  <c r="GX20" i="53"/>
  <c r="D21" i="53"/>
  <c r="W21" i="53"/>
  <c r="AU21" i="53"/>
  <c r="BR21" i="53"/>
  <c r="CP21" i="53"/>
  <c r="DM21" i="53"/>
  <c r="EP21" i="53"/>
  <c r="FR21" i="53"/>
  <c r="GR21" i="53"/>
  <c r="I22" i="53"/>
  <c r="AZ22" i="53"/>
  <c r="DN22" i="53"/>
  <c r="R7" i="55"/>
  <c r="Q7" i="55" s="1"/>
  <c r="Z5" i="55"/>
  <c r="AA5" i="55" s="1"/>
  <c r="W6" i="55"/>
  <c r="AN22" i="55"/>
  <c r="AC15" i="55"/>
  <c r="AD16" i="55"/>
  <c r="R35" i="55"/>
  <c r="AB22" i="55"/>
  <c r="Y11" i="55"/>
  <c r="AB12" i="55" s="1"/>
  <c r="Y23" i="55"/>
  <c r="AB23" i="55" s="1"/>
  <c r="AN25" i="55"/>
  <c r="AN31" i="55"/>
  <c r="L15" i="55"/>
  <c r="P15" i="55" s="1"/>
  <c r="AK16" i="55"/>
  <c r="AP22" i="55"/>
  <c r="Y26" i="55"/>
  <c r="AN28" i="55"/>
  <c r="AI5" i="55"/>
  <c r="AI6" i="55" s="1"/>
  <c r="AI7" i="55" s="1"/>
  <c r="AI8" i="55" s="1"/>
  <c r="AI9" i="55" s="1"/>
  <c r="AI10" i="55" s="1"/>
  <c r="AI11" i="55" s="1"/>
  <c r="AI12" i="55" s="1"/>
  <c r="AI13" i="55" s="1"/>
  <c r="AI14" i="55" s="1"/>
  <c r="AI15" i="55" s="1"/>
  <c r="Y13" i="55"/>
  <c r="AB13" i="55" s="1"/>
  <c r="Y29" i="55"/>
  <c r="AN41" i="55"/>
  <c r="AC14" i="55"/>
  <c r="AK15" i="55"/>
  <c r="Y18" i="55"/>
  <c r="AB19" i="55" s="1"/>
  <c r="X34" i="55"/>
  <c r="AP35" i="55"/>
  <c r="X37" i="55"/>
  <c r="AP31" i="55"/>
  <c r="L25" i="55"/>
  <c r="X27" i="55"/>
  <c r="AP21" i="55"/>
  <c r="Y34" i="55"/>
  <c r="AB35" i="55" s="1"/>
  <c r="Y43" i="55"/>
  <c r="AB44" i="55" s="1"/>
  <c r="AK45" i="55"/>
  <c r="J5" i="55"/>
  <c r="L19" i="55"/>
  <c r="P19" i="55" s="1"/>
  <c r="Y17" i="55"/>
  <c r="AB17" i="55" s="1"/>
  <c r="L29" i="55"/>
  <c r="L24" i="55"/>
  <c r="AK23" i="55"/>
  <c r="AN23" i="55" s="1"/>
  <c r="L32" i="55"/>
  <c r="P33" i="55" s="1"/>
  <c r="X30" i="55"/>
  <c r="L35" i="55"/>
  <c r="AP38" i="55"/>
  <c r="AN66" i="55"/>
  <c r="AK19" i="55"/>
  <c r="AN20" i="55" s="1"/>
  <c r="X26" i="55"/>
  <c r="AP20" i="55"/>
  <c r="Y30" i="55"/>
  <c r="X33" i="55"/>
  <c r="AP34" i="55"/>
  <c r="L23" i="55"/>
  <c r="L22" i="55"/>
  <c r="L28" i="55"/>
  <c r="Y33" i="55"/>
  <c r="X36" i="55"/>
  <c r="Y36" i="55"/>
  <c r="AB36" i="55" s="1"/>
  <c r="AK39" i="55"/>
  <c r="AK43" i="55"/>
  <c r="AN43" i="55" s="1"/>
  <c r="L31" i="55"/>
  <c r="P31" i="55" s="1"/>
  <c r="X25" i="55"/>
  <c r="AP19" i="55"/>
  <c r="X29" i="55"/>
  <c r="AP26" i="55"/>
  <c r="L34" i="55"/>
  <c r="P34" i="55" s="1"/>
  <c r="L37" i="55"/>
  <c r="P37" i="55" s="1"/>
  <c r="AP32" i="55"/>
  <c r="L46" i="55"/>
  <c r="P46" i="55" s="1"/>
  <c r="L21" i="55"/>
  <c r="P21" i="55" s="1"/>
  <c r="L27" i="55"/>
  <c r="P27" i="55" s="1"/>
  <c r="X32" i="55"/>
  <c r="AP33" i="55"/>
  <c r="AP29" i="55"/>
  <c r="Y38" i="55"/>
  <c r="AB38" i="55" s="1"/>
  <c r="L39" i="55"/>
  <c r="P39" i="55" s="1"/>
  <c r="L41" i="55"/>
  <c r="P41" i="55" s="1"/>
  <c r="Y42" i="55"/>
  <c r="AB42" i="55" s="1"/>
  <c r="L43" i="55"/>
  <c r="P43" i="55" s="1"/>
  <c r="X38" i="55"/>
  <c r="P58" i="55"/>
  <c r="Y32" i="55"/>
  <c r="AB32" i="55" s="1"/>
  <c r="X35" i="55"/>
  <c r="AP36" i="55"/>
  <c r="Y49" i="55"/>
  <c r="P49" i="55"/>
  <c r="AB82" i="55"/>
  <c r="Y72" i="55"/>
  <c r="AB72" i="55" s="1"/>
  <c r="L87" i="55"/>
  <c r="AK52" i="55"/>
  <c r="AK56" i="55"/>
  <c r="Y59" i="55"/>
  <c r="AB60" i="55" s="1"/>
  <c r="Y67" i="55"/>
  <c r="Y73" i="55"/>
  <c r="AB71" i="55"/>
  <c r="L55" i="55"/>
  <c r="P55" i="55" s="1"/>
  <c r="AK53" i="55"/>
  <c r="Y69" i="55"/>
  <c r="AB69" i="55" s="1"/>
  <c r="AK95" i="55"/>
  <c r="AK94" i="55"/>
  <c r="AK90" i="55"/>
  <c r="AK44" i="55"/>
  <c r="Y51" i="55"/>
  <c r="L64" i="55"/>
  <c r="P64" i="55" s="1"/>
  <c r="Y80" i="55"/>
  <c r="Y55" i="55"/>
  <c r="AK59" i="55"/>
  <c r="AN59" i="55" s="1"/>
  <c r="Y62" i="55"/>
  <c r="P92" i="55"/>
  <c r="AK47" i="55"/>
  <c r="L65" i="55"/>
  <c r="AK54" i="55"/>
  <c r="AK60" i="55"/>
  <c r="Y63" i="55"/>
  <c r="AN68" i="55"/>
  <c r="AK46" i="55"/>
  <c r="L66" i="55"/>
  <c r="Y48" i="55"/>
  <c r="AB48" i="55" s="1"/>
  <c r="AK49" i="55"/>
  <c r="AN49" i="55" s="1"/>
  <c r="Y52" i="55"/>
  <c r="Y56" i="55"/>
  <c r="L51" i="55"/>
  <c r="P51" i="55" s="1"/>
  <c r="AK61" i="55"/>
  <c r="Y64" i="55"/>
  <c r="AK89" i="55"/>
  <c r="AN89" i="55" s="1"/>
  <c r="AK92" i="55"/>
  <c r="AK51" i="55"/>
  <c r="AN51" i="55" s="1"/>
  <c r="L67" i="55"/>
  <c r="Y50" i="55"/>
  <c r="AK55" i="55"/>
  <c r="Y57" i="55"/>
  <c r="AK62" i="55"/>
  <c r="L68" i="55"/>
  <c r="P69" i="55" s="1"/>
  <c r="Y66" i="55"/>
  <c r="AB66" i="55" s="1"/>
  <c r="L82" i="55"/>
  <c r="L83" i="55"/>
  <c r="Y53" i="55"/>
  <c r="Y58" i="55"/>
  <c r="AK63" i="55"/>
  <c r="Y74" i="55"/>
  <c r="Y76" i="55"/>
  <c r="Y79" i="55"/>
  <c r="AB79" i="55" s="1"/>
  <c r="L95" i="55"/>
  <c r="L99" i="55"/>
  <c r="P99" i="55" s="1"/>
  <c r="Y106" i="55"/>
  <c r="AB106" i="55" s="1"/>
  <c r="Y113" i="55"/>
  <c r="AK115" i="55"/>
  <c r="AK116" i="55"/>
  <c r="AK114" i="55"/>
  <c r="P129" i="55"/>
  <c r="L79" i="55"/>
  <c r="P79" i="55" s="1"/>
  <c r="L84" i="55"/>
  <c r="AN81" i="55"/>
  <c r="Y112" i="55"/>
  <c r="L126" i="55"/>
  <c r="P127" i="55" s="1"/>
  <c r="Y107" i="55"/>
  <c r="L108" i="55"/>
  <c r="Y125" i="55"/>
  <c r="Y122" i="55"/>
  <c r="AB122" i="55" s="1"/>
  <c r="Y124" i="55"/>
  <c r="Y123" i="55"/>
  <c r="Y127" i="55"/>
  <c r="Y103" i="55"/>
  <c r="Y101" i="55"/>
  <c r="AK118" i="55"/>
  <c r="AK117" i="55"/>
  <c r="Y126" i="55"/>
  <c r="Y128" i="55"/>
  <c r="Y95" i="55"/>
  <c r="AB95" i="55" s="1"/>
  <c r="Y93" i="55"/>
  <c r="AB93" i="55" s="1"/>
  <c r="Y99" i="55"/>
  <c r="L85" i="55"/>
  <c r="P85" i="55" s="1"/>
  <c r="AN82" i="55"/>
  <c r="AK91" i="55"/>
  <c r="AN91" i="55" s="1"/>
  <c r="Y100" i="55"/>
  <c r="L101" i="55"/>
  <c r="P101" i="55" s="1"/>
  <c r="Y104" i="55"/>
  <c r="Y108" i="55"/>
  <c r="AK121" i="55"/>
  <c r="AK123" i="55"/>
  <c r="AK125" i="55"/>
  <c r="AN148" i="55"/>
  <c r="L80" i="55"/>
  <c r="AN74" i="55"/>
  <c r="L97" i="55"/>
  <c r="P98" i="55" s="1"/>
  <c r="AK120" i="55"/>
  <c r="AN120" i="55" s="1"/>
  <c r="AK124" i="55"/>
  <c r="L105" i="55"/>
  <c r="P106" i="55" s="1"/>
  <c r="AN127" i="55"/>
  <c r="L110" i="55"/>
  <c r="AK122" i="55"/>
  <c r="AB90" i="55"/>
  <c r="Y109" i="55"/>
  <c r="L86" i="55"/>
  <c r="Y87" i="55"/>
  <c r="AB87" i="55" s="1"/>
  <c r="Y97" i="55"/>
  <c r="AN103" i="55"/>
  <c r="AN102" i="55"/>
  <c r="P113" i="55"/>
  <c r="Y116" i="55"/>
  <c r="Y88" i="55"/>
  <c r="L107" i="55"/>
  <c r="P107" i="55" s="1"/>
  <c r="Y118" i="55"/>
  <c r="L81" i="55"/>
  <c r="AN75" i="55"/>
  <c r="AN78" i="55"/>
  <c r="L89" i="55"/>
  <c r="AK93" i="55"/>
  <c r="Y102" i="55"/>
  <c r="L103" i="55"/>
  <c r="AK107" i="55"/>
  <c r="AN107" i="55" s="1"/>
  <c r="AK110" i="55"/>
  <c r="L124" i="55"/>
  <c r="P124" i="55" s="1"/>
  <c r="Y132" i="55"/>
  <c r="AB133" i="55" s="1"/>
  <c r="Y130" i="55"/>
  <c r="Y134" i="55"/>
  <c r="AB134" i="55" s="1"/>
  <c r="AK144" i="55"/>
  <c r="AK177" i="55"/>
  <c r="AK175" i="55"/>
  <c r="AK134" i="55"/>
  <c r="AN134" i="55" s="1"/>
  <c r="AK86" i="55"/>
  <c r="AN86" i="55" s="1"/>
  <c r="L96" i="55"/>
  <c r="AK113" i="55"/>
  <c r="AN113" i="55" s="1"/>
  <c r="L125" i="55"/>
  <c r="AN128" i="55"/>
  <c r="AK136" i="55"/>
  <c r="L100" i="55"/>
  <c r="L104" i="55"/>
  <c r="AK104" i="55"/>
  <c r="AN104" i="55" s="1"/>
  <c r="Y114" i="55"/>
  <c r="L115" i="55"/>
  <c r="L138" i="55"/>
  <c r="P138" i="55" s="1"/>
  <c r="AK111" i="55"/>
  <c r="Y119" i="55"/>
  <c r="L131" i="55"/>
  <c r="P131" i="55" s="1"/>
  <c r="L133" i="55"/>
  <c r="Y129" i="55"/>
  <c r="P130" i="55"/>
  <c r="L132" i="55"/>
  <c r="AN139" i="55"/>
  <c r="AK140" i="55"/>
  <c r="AN140" i="55" s="1"/>
  <c r="AK141" i="55"/>
  <c r="AB143" i="55"/>
  <c r="AK146" i="55"/>
  <c r="L94" i="55"/>
  <c r="P94" i="55" s="1"/>
  <c r="L109" i="55"/>
  <c r="L111" i="55"/>
  <c r="P112" i="55" s="1"/>
  <c r="Y131" i="55"/>
  <c r="Y136" i="55"/>
  <c r="AB136" i="55" s="1"/>
  <c r="AB138" i="55"/>
  <c r="AK135" i="55"/>
  <c r="Y115" i="55"/>
  <c r="L121" i="55"/>
  <c r="L118" i="55"/>
  <c r="L119" i="55"/>
  <c r="L120" i="55"/>
  <c r="L117" i="55"/>
  <c r="P117" i="55" s="1"/>
  <c r="AN149" i="55"/>
  <c r="Y120" i="55"/>
  <c r="L122" i="55"/>
  <c r="Y141" i="55"/>
  <c r="AB142" i="55" s="1"/>
  <c r="AK145" i="55"/>
  <c r="L135" i="55"/>
  <c r="L151" i="55"/>
  <c r="L148" i="55"/>
  <c r="P148" i="55" s="1"/>
  <c r="AB155" i="55"/>
  <c r="L159" i="55"/>
  <c r="AK143" i="55"/>
  <c r="L149" i="55"/>
  <c r="AK174" i="55"/>
  <c r="AK109" i="55"/>
  <c r="AN109" i="55" s="1"/>
  <c r="L114" i="55"/>
  <c r="P114" i="55" s="1"/>
  <c r="AO187" i="55"/>
  <c r="L143" i="55"/>
  <c r="L136" i="55"/>
  <c r="P137" i="55" s="1"/>
  <c r="AK137" i="55"/>
  <c r="P147" i="55"/>
  <c r="AK171" i="55"/>
  <c r="AK176" i="55"/>
  <c r="AE176" i="55"/>
  <c r="AC176" i="55" s="1"/>
  <c r="Y145" i="55"/>
  <c r="Y150" i="55"/>
  <c r="Y147" i="55"/>
  <c r="L162" i="55"/>
  <c r="P163" i="55" s="1"/>
  <c r="AB165" i="55"/>
  <c r="AK131" i="55"/>
  <c r="AN131" i="55" s="1"/>
  <c r="L141" i="55"/>
  <c r="P141" i="55" s="1"/>
  <c r="Y151" i="55"/>
  <c r="AK155" i="55"/>
  <c r="AK150" i="55"/>
  <c r="AN150" i="55" s="1"/>
  <c r="AE178" i="55"/>
  <c r="AQ185" i="55" s="1"/>
  <c r="AE177" i="55"/>
  <c r="AB164" i="55"/>
  <c r="AB175" i="55"/>
  <c r="AK154" i="55"/>
  <c r="L161" i="55"/>
  <c r="AB167" i="55"/>
  <c r="AK173" i="55"/>
  <c r="AK153" i="55"/>
  <c r="L164" i="55"/>
  <c r="AC189" i="55"/>
  <c r="L166" i="55"/>
  <c r="L165" i="55"/>
  <c r="Y140" i="55"/>
  <c r="AK142" i="55"/>
  <c r="AK151" i="55"/>
  <c r="Y157" i="55"/>
  <c r="AB158" i="55" s="1"/>
  <c r="AK158" i="55"/>
  <c r="AN159" i="55" s="1"/>
  <c r="AK157" i="55"/>
  <c r="AN157" i="55" s="1"/>
  <c r="Y159" i="55"/>
  <c r="AB159" i="55" s="1"/>
  <c r="AC179" i="55"/>
  <c r="AO212" i="55"/>
  <c r="Y172" i="55"/>
  <c r="AB172" i="55" s="1"/>
  <c r="Y178" i="55"/>
  <c r="AQ179" i="55"/>
  <c r="AC180" i="55"/>
  <c r="Q180" i="55" s="1"/>
  <c r="D180" i="55" s="1"/>
  <c r="AQ184" i="55"/>
  <c r="AC184" i="55"/>
  <c r="AB186" i="55"/>
  <c r="Y144" i="55"/>
  <c r="AB144" i="55" s="1"/>
  <c r="L145" i="55"/>
  <c r="P145" i="55" s="1"/>
  <c r="AK152" i="55"/>
  <c r="AN185" i="55"/>
  <c r="S211" i="55"/>
  <c r="AE186" i="55"/>
  <c r="Y161" i="55"/>
  <c r="AB161" i="55" s="1"/>
  <c r="L174" i="55"/>
  <c r="P175" i="55" s="1"/>
  <c r="AK180" i="55"/>
  <c r="AN181" i="55" s="1"/>
  <c r="AP182" i="55"/>
  <c r="S185" i="55"/>
  <c r="Q185" i="55" s="1"/>
  <c r="D185" i="55" s="1"/>
  <c r="Y156" i="55"/>
  <c r="AB156" i="55" s="1"/>
  <c r="L157" i="55"/>
  <c r="AK165" i="55"/>
  <c r="AN166" i="55" s="1"/>
  <c r="AO180" i="55"/>
  <c r="P191" i="55"/>
  <c r="Y199" i="55"/>
  <c r="Y198" i="55"/>
  <c r="Y197" i="55"/>
  <c r="AB197" i="55" s="1"/>
  <c r="AK161" i="55"/>
  <c r="L168" i="55"/>
  <c r="AK168" i="55"/>
  <c r="AN169" i="55" s="1"/>
  <c r="L184" i="55"/>
  <c r="AP180" i="55"/>
  <c r="Y182" i="55"/>
  <c r="AB182" i="55" s="1"/>
  <c r="L187" i="55"/>
  <c r="P187" i="55" s="1"/>
  <c r="AE188" i="55"/>
  <c r="AC188" i="55" s="1"/>
  <c r="Y190" i="55"/>
  <c r="AE193" i="55"/>
  <c r="AC193" i="55" s="1"/>
  <c r="AO194" i="55"/>
  <c r="Y173" i="55"/>
  <c r="L181" i="55"/>
  <c r="L183" i="55"/>
  <c r="P183" i="55" s="1"/>
  <c r="AO192" i="55"/>
  <c r="AQ223" i="55"/>
  <c r="AK164" i="55"/>
  <c r="AN164" i="55" s="1"/>
  <c r="AK167" i="55"/>
  <c r="AN167" i="55" s="1"/>
  <c r="Y170" i="55"/>
  <c r="AB171" i="55" s="1"/>
  <c r="AK178" i="55"/>
  <c r="AP176" i="55"/>
  <c r="S181" i="55"/>
  <c r="AE182" i="55"/>
  <c r="AQ189" i="55" s="1"/>
  <c r="BS189" i="55"/>
  <c r="AE190" i="55"/>
  <c r="AC190" i="55" s="1"/>
  <c r="L197" i="55"/>
  <c r="P197" i="55" s="1"/>
  <c r="L194" i="55"/>
  <c r="P176" i="55"/>
  <c r="P177" i="55"/>
  <c r="L180" i="55"/>
  <c r="P180" i="55" s="1"/>
  <c r="AP187" i="55"/>
  <c r="AP194" i="55"/>
  <c r="AO201" i="55"/>
  <c r="Y153" i="55"/>
  <c r="L154" i="55"/>
  <c r="Y152" i="55"/>
  <c r="L153" i="55"/>
  <c r="P153" i="55" s="1"/>
  <c r="L189" i="55"/>
  <c r="S191" i="55"/>
  <c r="S192" i="55"/>
  <c r="AN214" i="55"/>
  <c r="AK172" i="55"/>
  <c r="AK179" i="55"/>
  <c r="AP202" i="55"/>
  <c r="AQ221" i="55"/>
  <c r="AP179" i="55"/>
  <c r="AE207" i="55"/>
  <c r="AQ214" i="55" s="1"/>
  <c r="AE206" i="55"/>
  <c r="L173" i="55"/>
  <c r="P173" i="55" s="1"/>
  <c r="S177" i="55"/>
  <c r="S178" i="55"/>
  <c r="AP183" i="55"/>
  <c r="AE187" i="55"/>
  <c r="AQ194" i="55" s="1"/>
  <c r="AE191" i="55"/>
  <c r="AC191" i="55" s="1"/>
  <c r="AE192" i="55"/>
  <c r="AN201" i="55"/>
  <c r="S197" i="55"/>
  <c r="AE201" i="55"/>
  <c r="AC201" i="55" s="1"/>
  <c r="AE202" i="55"/>
  <c r="AC202" i="55" s="1"/>
  <c r="Q202" i="55" s="1"/>
  <c r="D202" i="55" s="1"/>
  <c r="F228" i="55"/>
  <c r="L160" i="55"/>
  <c r="Y169" i="55"/>
  <c r="X176" i="55"/>
  <c r="Y183" i="55"/>
  <c r="Y184" i="55"/>
  <c r="AE181" i="55"/>
  <c r="Y189" i="55"/>
  <c r="S196" i="55"/>
  <c r="Y176" i="55"/>
  <c r="AB176" i="55" s="1"/>
  <c r="Y177" i="55"/>
  <c r="AK186" i="55"/>
  <c r="AN186" i="55" s="1"/>
  <c r="L188" i="55"/>
  <c r="S186" i="55"/>
  <c r="AP193" i="55" s="1"/>
  <c r="AK187" i="55"/>
  <c r="AN188" i="55" s="1"/>
  <c r="AK207" i="55"/>
  <c r="L202" i="55"/>
  <c r="P203" i="55" s="1"/>
  <c r="Y203" i="55"/>
  <c r="AO204" i="55"/>
  <c r="AQ205" i="55"/>
  <c r="AB216" i="55"/>
  <c r="AE225" i="55"/>
  <c r="AE224" i="55"/>
  <c r="AQ231" i="55" s="1"/>
  <c r="R21" i="36"/>
  <c r="Q21" i="36"/>
  <c r="R22" i="36"/>
  <c r="AK194" i="55"/>
  <c r="AN194" i="55" s="1"/>
  <c r="AB205" i="55"/>
  <c r="P210" i="55"/>
  <c r="AP227" i="55"/>
  <c r="AC183" i="55"/>
  <c r="S188" i="55"/>
  <c r="AP195" i="55" s="1"/>
  <c r="L192" i="55"/>
  <c r="P192" i="55" s="1"/>
  <c r="AK198" i="55"/>
  <c r="AN198" i="55" s="1"/>
  <c r="L201" i="55"/>
  <c r="S198" i="55"/>
  <c r="Q198" i="55" s="1"/>
  <c r="D198" i="55" s="1"/>
  <c r="S199" i="55"/>
  <c r="P212" i="55"/>
  <c r="AQ226" i="55"/>
  <c r="Y194" i="55"/>
  <c r="Y200" i="55"/>
  <c r="AN229" i="55"/>
  <c r="H6" i="36"/>
  <c r="J8" i="36" s="1"/>
  <c r="K5" i="36"/>
  <c r="H62" i="36" s="1"/>
  <c r="P220" i="55"/>
  <c r="AO231" i="55"/>
  <c r="AK189" i="55"/>
  <c r="AN189" i="55" s="1"/>
  <c r="AK192" i="55"/>
  <c r="AN192" i="55" s="1"/>
  <c r="AK195" i="55"/>
  <c r="AE228" i="55"/>
  <c r="AC228" i="55" s="1"/>
  <c r="AE229" i="55"/>
  <c r="Y188" i="55"/>
  <c r="AB188" i="55" s="1"/>
  <c r="AK199" i="55"/>
  <c r="AE196" i="55"/>
  <c r="AE200" i="55"/>
  <c r="AC200" i="55" s="1"/>
  <c r="L207" i="55"/>
  <c r="S215" i="55"/>
  <c r="S214" i="55"/>
  <c r="F235" i="55"/>
  <c r="AO235" i="55" s="1"/>
  <c r="AE197" i="55"/>
  <c r="AC197" i="55" s="1"/>
  <c r="AK206" i="55"/>
  <c r="P211" i="55"/>
  <c r="AO232" i="55"/>
  <c r="Y192" i="55"/>
  <c r="AB192" i="55" s="1"/>
  <c r="L193" i="55"/>
  <c r="AK203" i="55"/>
  <c r="AC199" i="55"/>
  <c r="L221" i="55"/>
  <c r="P221" i="55" s="1"/>
  <c r="AK182" i="55"/>
  <c r="AN182" i="55" s="1"/>
  <c r="S184" i="55"/>
  <c r="AK196" i="55"/>
  <c r="AN197" i="55" s="1"/>
  <c r="AO197" i="55"/>
  <c r="AC204" i="55"/>
  <c r="AK205" i="55"/>
  <c r="AK204" i="55"/>
  <c r="AN210" i="55"/>
  <c r="AO219" i="55"/>
  <c r="P228" i="55"/>
  <c r="AO206" i="55"/>
  <c r="S201" i="55"/>
  <c r="S208" i="55"/>
  <c r="AO208" i="55"/>
  <c r="L225" i="55"/>
  <c r="L224" i="55"/>
  <c r="P224" i="55" s="1"/>
  <c r="S223" i="55"/>
  <c r="AO224" i="55"/>
  <c r="Y201" i="55"/>
  <c r="L204" i="55"/>
  <c r="P204" i="55" s="1"/>
  <c r="L205" i="55"/>
  <c r="L200" i="55"/>
  <c r="Y206" i="55"/>
  <c r="AB206" i="55" s="1"/>
  <c r="Y207" i="55"/>
  <c r="AB208" i="55" s="1"/>
  <c r="L206" i="55"/>
  <c r="S207" i="55"/>
  <c r="S222" i="55"/>
  <c r="S189" i="55"/>
  <c r="Q189" i="55" s="1"/>
  <c r="D189" i="55" s="1"/>
  <c r="F202" i="55"/>
  <c r="AO202" i="55" s="1"/>
  <c r="AO217" i="55"/>
  <c r="AK221" i="55"/>
  <c r="AN222" i="55" s="1"/>
  <c r="AK220" i="55"/>
  <c r="AN220" i="55" s="1"/>
  <c r="AP224" i="55"/>
  <c r="Y195" i="55"/>
  <c r="L208" i="55"/>
  <c r="P209" i="55" s="1"/>
  <c r="AP209" i="55"/>
  <c r="AC219" i="55"/>
  <c r="AE220" i="55"/>
  <c r="AC220" i="55" s="1"/>
  <c r="AB221" i="55"/>
  <c r="AB227" i="55"/>
  <c r="AC210" i="55"/>
  <c r="AQ211" i="55"/>
  <c r="AK212" i="55"/>
  <c r="AN212" i="55" s="1"/>
  <c r="L218" i="55"/>
  <c r="AK223" i="55"/>
  <c r="AN223" i="55" s="1"/>
  <c r="AK234" i="55"/>
  <c r="AN235" i="55" s="1"/>
  <c r="AE234" i="55"/>
  <c r="AQ234" i="55" s="1"/>
  <c r="E17" i="36"/>
  <c r="R29" i="36"/>
  <c r="Q29" i="36"/>
  <c r="R30" i="36"/>
  <c r="AC213" i="55"/>
  <c r="AK215" i="55"/>
  <c r="AN215" i="55" s="1"/>
  <c r="AQ217" i="55"/>
  <c r="AO227" i="55"/>
  <c r="AK226" i="55"/>
  <c r="AC221" i="55"/>
  <c r="S226" i="55"/>
  <c r="AP233" i="55" s="1"/>
  <c r="AE236" i="55"/>
  <c r="AC236" i="55" s="1"/>
  <c r="Y222" i="55"/>
  <c r="AB222" i="55" s="1"/>
  <c r="AO223" i="55"/>
  <c r="Y232" i="55"/>
  <c r="AB232" i="55" s="1"/>
  <c r="F229" i="55"/>
  <c r="L235" i="55"/>
  <c r="P235" i="55" s="1"/>
  <c r="AC203" i="55"/>
  <c r="AC205" i="55"/>
  <c r="Y209" i="55"/>
  <c r="AK216" i="55"/>
  <c r="AN217" i="55" s="1"/>
  <c r="AE230" i="55"/>
  <c r="S212" i="55"/>
  <c r="L213" i="55"/>
  <c r="P213" i="55" s="1"/>
  <c r="AO215" i="55"/>
  <c r="AQ216" i="55"/>
  <c r="L231" i="55"/>
  <c r="L230" i="55"/>
  <c r="L217" i="55"/>
  <c r="P217" i="55" s="1"/>
  <c r="AC211" i="55"/>
  <c r="S218" i="55"/>
  <c r="AO230" i="55"/>
  <c r="L232" i="55"/>
  <c r="P233" i="55" s="1"/>
  <c r="S235" i="55"/>
  <c r="R27" i="36"/>
  <c r="AK208" i="55"/>
  <c r="F209" i="55"/>
  <c r="BS210" i="55" s="1"/>
  <c r="AC214" i="55"/>
  <c r="Y224" i="55"/>
  <c r="AB225" i="55" s="1"/>
  <c r="AC222" i="55"/>
  <c r="AP228" i="55"/>
  <c r="L229" i="55"/>
  <c r="P229" i="55" s="1"/>
  <c r="F234" i="55"/>
  <c r="AO234" i="55" s="1"/>
  <c r="S219" i="55"/>
  <c r="AB235" i="55"/>
  <c r="R25" i="36"/>
  <c r="Q25" i="36"/>
  <c r="R26" i="36"/>
  <c r="S210" i="55"/>
  <c r="Y223" i="55"/>
  <c r="F226" i="55"/>
  <c r="S232" i="55"/>
  <c r="X233" i="55" s="1"/>
  <c r="F236" i="55"/>
  <c r="Y218" i="55"/>
  <c r="AB218" i="55" s="1"/>
  <c r="Y230" i="55"/>
  <c r="Y229" i="55"/>
  <c r="AK225" i="55"/>
  <c r="AN225" i="55" s="1"/>
  <c r="AC227" i="55"/>
  <c r="Y214" i="55"/>
  <c r="AB214" i="55" s="1"/>
  <c r="S213" i="55"/>
  <c r="L214" i="55"/>
  <c r="P215" i="55" s="1"/>
  <c r="L222" i="55"/>
  <c r="AC223" i="55"/>
  <c r="AK232" i="55"/>
  <c r="AK230" i="55"/>
  <c r="AN230" i="55" s="1"/>
  <c r="AK231" i="55"/>
  <c r="AK233" i="55"/>
  <c r="AE235" i="55"/>
  <c r="R28" i="36"/>
  <c r="S225" i="55"/>
  <c r="Y228" i="55"/>
  <c r="AB228" i="55" s="1"/>
  <c r="AP231" i="55"/>
  <c r="S234" i="55"/>
  <c r="AP234" i="55" s="1"/>
  <c r="AE212" i="55"/>
  <c r="AB236" i="55"/>
  <c r="R23" i="36"/>
  <c r="AK218" i="55"/>
  <c r="AN218" i="55" s="1"/>
  <c r="AE215" i="55"/>
  <c r="AE218" i="55"/>
  <c r="AC232" i="55"/>
  <c r="AQ233" i="55"/>
  <c r="S236" i="55"/>
  <c r="N24" i="36"/>
  <c r="N28" i="36"/>
  <c r="N32" i="36"/>
  <c r="HV46" i="53" l="1"/>
  <c r="HT30" i="53"/>
  <c r="HS29" i="53"/>
  <c r="HV45" i="53"/>
  <c r="HU42" i="53"/>
  <c r="HU31" i="53"/>
  <c r="HV44" i="53"/>
  <c r="HV43" i="53"/>
  <c r="HT37" i="53"/>
  <c r="HT46" i="53" s="1"/>
  <c r="HS36" i="53"/>
  <c r="HT44" i="53"/>
  <c r="HU37" i="53"/>
  <c r="HU46" i="53" s="1"/>
  <c r="HT36" i="53"/>
  <c r="HT29" i="53"/>
  <c r="HT42" i="53" s="1"/>
  <c r="HU36" i="53"/>
  <c r="HT35" i="53"/>
  <c r="HT45" i="53" s="1"/>
  <c r="HU30" i="53"/>
  <c r="CR29" i="53"/>
  <c r="HU35" i="53"/>
  <c r="HT34" i="53"/>
  <c r="HU33" i="53"/>
  <c r="HU44" i="53" s="1"/>
  <c r="HT32" i="53"/>
  <c r="HU32" i="53"/>
  <c r="HT38" i="53"/>
  <c r="HV42" i="53"/>
  <c r="HU38" i="53"/>
  <c r="HT43" i="53"/>
  <c r="HS35" i="53"/>
  <c r="HS45" i="53" s="1"/>
  <c r="HS34" i="53"/>
  <c r="HS38" i="53"/>
  <c r="HS31" i="53"/>
  <c r="HS42" i="53"/>
  <c r="HS32" i="53"/>
  <c r="HS33" i="53"/>
  <c r="HS37" i="53"/>
  <c r="L8" i="59"/>
  <c r="M8" i="59"/>
  <c r="AN73" i="55"/>
  <c r="AN171" i="55"/>
  <c r="AN203" i="55"/>
  <c r="AB147" i="55"/>
  <c r="AB55" i="55"/>
  <c r="AB163" i="55"/>
  <c r="AB54" i="55"/>
  <c r="P71" i="55"/>
  <c r="P62" i="55"/>
  <c r="P157" i="55"/>
  <c r="P72" i="55"/>
  <c r="L7" i="59"/>
  <c r="M7" i="59"/>
  <c r="K4" i="59"/>
  <c r="L4" i="59" s="1"/>
  <c r="L6" i="59"/>
  <c r="M6" i="59"/>
  <c r="AO203" i="55"/>
  <c r="I3" i="59"/>
  <c r="K3" i="59" s="1"/>
  <c r="AP204" i="55"/>
  <c r="M5" i="59"/>
  <c r="L5" i="59"/>
  <c r="S29" i="53"/>
  <c r="AN151" i="55"/>
  <c r="AB25" i="55"/>
  <c r="AN42" i="55"/>
  <c r="AJ210" i="55"/>
  <c r="AN32" i="55"/>
  <c r="AB213" i="55"/>
  <c r="AQ210" i="55"/>
  <c r="AQ198" i="55"/>
  <c r="Q191" i="55"/>
  <c r="D191" i="55" s="1"/>
  <c r="AB56" i="55"/>
  <c r="Q219" i="55"/>
  <c r="D219" i="55" s="1"/>
  <c r="Q213" i="55"/>
  <c r="D213" i="55" s="1"/>
  <c r="AN67" i="55"/>
  <c r="Q184" i="55"/>
  <c r="D184" i="55" s="1"/>
  <c r="AJ209" i="55"/>
  <c r="X182" i="55"/>
  <c r="Q199" i="55"/>
  <c r="D199" i="55" s="1"/>
  <c r="AB184" i="55"/>
  <c r="AQ183" i="55"/>
  <c r="P109" i="55"/>
  <c r="AB33" i="55"/>
  <c r="AJ215" i="55"/>
  <c r="K230" i="55"/>
  <c r="Q214" i="55"/>
  <c r="D214" i="55" s="1"/>
  <c r="AJ195" i="55"/>
  <c r="AN84" i="55"/>
  <c r="Q236" i="55"/>
  <c r="D236" i="55" s="1"/>
  <c r="Q217" i="55"/>
  <c r="D217" i="55" s="1"/>
  <c r="Q220" i="55"/>
  <c r="D220" i="55" s="1"/>
  <c r="Q179" i="55"/>
  <c r="D179" i="55" s="1"/>
  <c r="Q205" i="55"/>
  <c r="D205" i="55" s="1"/>
  <c r="AN163" i="55"/>
  <c r="X209" i="55"/>
  <c r="Q222" i="55"/>
  <c r="D222" i="55" s="1"/>
  <c r="AB120" i="55"/>
  <c r="Q221" i="55"/>
  <c r="D221" i="55" s="1"/>
  <c r="AB109" i="55"/>
  <c r="AB29" i="55"/>
  <c r="P125" i="55"/>
  <c r="Q195" i="55"/>
  <c r="D195" i="55" s="1"/>
  <c r="Q227" i="55"/>
  <c r="D227" i="55" s="1"/>
  <c r="AN35" i="55"/>
  <c r="AN37" i="55"/>
  <c r="AN172" i="55"/>
  <c r="AN133" i="55"/>
  <c r="Q197" i="55"/>
  <c r="D197" i="55" s="1"/>
  <c r="P75" i="55"/>
  <c r="Q209" i="55"/>
  <c r="D209" i="55" s="1"/>
  <c r="Q176" i="55"/>
  <c r="D176" i="55" s="1"/>
  <c r="Q190" i="55"/>
  <c r="D190" i="55" s="1"/>
  <c r="Q211" i="55"/>
  <c r="D211" i="55" s="1"/>
  <c r="P59" i="55"/>
  <c r="Q210" i="55"/>
  <c r="D210" i="55" s="1"/>
  <c r="Q228" i="55"/>
  <c r="D228" i="55" s="1"/>
  <c r="AN58" i="55"/>
  <c r="P11" i="55"/>
  <c r="Q193" i="55"/>
  <c r="D193" i="55" s="1"/>
  <c r="AN106" i="55"/>
  <c r="Q223" i="55"/>
  <c r="D223" i="55" s="1"/>
  <c r="Q204" i="55"/>
  <c r="D204" i="55" s="1"/>
  <c r="Q233" i="55"/>
  <c r="D233" i="55" s="1"/>
  <c r="P216" i="55"/>
  <c r="AN26" i="55"/>
  <c r="AN65" i="55"/>
  <c r="AB168" i="55"/>
  <c r="Q183" i="55"/>
  <c r="D183" i="55" s="1"/>
  <c r="P166" i="55"/>
  <c r="P199" i="55"/>
  <c r="Q208" i="55"/>
  <c r="D208" i="55" s="1"/>
  <c r="AN98" i="55"/>
  <c r="P53" i="55"/>
  <c r="Q226" i="55"/>
  <c r="D226" i="55" s="1"/>
  <c r="AN135" i="55"/>
  <c r="AB119" i="55"/>
  <c r="AB45" i="55"/>
  <c r="AN79" i="55"/>
  <c r="AN97" i="55"/>
  <c r="Q188" i="55"/>
  <c r="D188" i="55" s="1"/>
  <c r="AQ208" i="55"/>
  <c r="AP221" i="55"/>
  <c r="AN76" i="55"/>
  <c r="P156" i="55"/>
  <c r="P234" i="55"/>
  <c r="AN160" i="55"/>
  <c r="Q232" i="55"/>
  <c r="D232" i="55" s="1"/>
  <c r="Q201" i="55"/>
  <c r="D201" i="55" s="1"/>
  <c r="P17" i="55"/>
  <c r="AB111" i="55"/>
  <c r="AN33" i="55"/>
  <c r="AN71" i="55"/>
  <c r="P225" i="55"/>
  <c r="AN118" i="55"/>
  <c r="P100" i="55"/>
  <c r="AN46" i="55"/>
  <c r="AB91" i="55"/>
  <c r="AB149" i="55"/>
  <c r="AN36" i="55"/>
  <c r="AQ209" i="55"/>
  <c r="P160" i="55"/>
  <c r="P74" i="55"/>
  <c r="K207" i="55"/>
  <c r="AC46" i="54"/>
  <c r="AC45" i="54"/>
  <c r="AC47" i="54"/>
  <c r="AC43" i="54"/>
  <c r="AC121" i="54"/>
  <c r="AC120" i="54"/>
  <c r="AC44" i="54"/>
  <c r="AC79" i="54"/>
  <c r="AC81" i="54"/>
  <c r="AC69" i="54"/>
  <c r="AC118" i="54"/>
  <c r="AC115" i="54"/>
  <c r="AC83" i="54"/>
  <c r="AC40" i="54"/>
  <c r="AC136" i="54"/>
  <c r="AC84" i="54"/>
  <c r="AC105" i="54"/>
  <c r="AC22" i="54"/>
  <c r="AC85" i="54"/>
  <c r="AC116" i="54"/>
  <c r="AC135" i="54"/>
  <c r="AC82" i="54"/>
  <c r="AC134" i="54"/>
  <c r="AC131" i="54"/>
  <c r="AC20" i="54"/>
  <c r="Q203" i="55"/>
  <c r="D203" i="55" s="1"/>
  <c r="BO29" i="53"/>
  <c r="DK29" i="53"/>
  <c r="HR30" i="53"/>
  <c r="DH29" i="53"/>
  <c r="BY36" i="53"/>
  <c r="DN29" i="53"/>
  <c r="GW38" i="53"/>
  <c r="DM29" i="53"/>
  <c r="DL29" i="53"/>
  <c r="EX33" i="53"/>
  <c r="AV29" i="53"/>
  <c r="AC38" i="53"/>
  <c r="FY31" i="53"/>
  <c r="CR30" i="53"/>
  <c r="CR42" i="53" s="1"/>
  <c r="HR29" i="53"/>
  <c r="EK38" i="53"/>
  <c r="BY38" i="53"/>
  <c r="FX31" i="53"/>
  <c r="AE34" i="53"/>
  <c r="CQ33" i="53"/>
  <c r="U29" i="53"/>
  <c r="DS31" i="53"/>
  <c r="BQ29" i="53"/>
  <c r="T29" i="53"/>
  <c r="AL31" i="53"/>
  <c r="BB32" i="53"/>
  <c r="HM32" i="53"/>
  <c r="HM38" i="53"/>
  <c r="FA37" i="53"/>
  <c r="CO37" i="53"/>
  <c r="BX37" i="53"/>
  <c r="BC34" i="53"/>
  <c r="FI31" i="53"/>
  <c r="HE29" i="53"/>
  <c r="HC29" i="53"/>
  <c r="FR33" i="53"/>
  <c r="FQ37" i="53"/>
  <c r="P30" i="53"/>
  <c r="CQ30" i="53"/>
  <c r="BS32" i="53"/>
  <c r="GJ30" i="53"/>
  <c r="BF35" i="53"/>
  <c r="EN30" i="53"/>
  <c r="BN29" i="53"/>
  <c r="EJ31" i="53"/>
  <c r="FT29" i="53"/>
  <c r="FH31" i="53"/>
  <c r="HD29" i="53"/>
  <c r="FA38" i="53"/>
  <c r="CO38" i="53"/>
  <c r="AC35" i="53"/>
  <c r="EI38" i="53"/>
  <c r="BR29" i="53"/>
  <c r="DX29" i="53"/>
  <c r="V29" i="53"/>
  <c r="GZ31" i="53"/>
  <c r="X29" i="53"/>
  <c r="M37" i="53"/>
  <c r="P33" i="53"/>
  <c r="GG37" i="53"/>
  <c r="EK35" i="53"/>
  <c r="M36" i="53"/>
  <c r="BP29" i="53"/>
  <c r="DH30" i="53"/>
  <c r="DB31" i="53"/>
  <c r="CB29" i="53"/>
  <c r="GG36" i="53"/>
  <c r="CB30" i="53"/>
  <c r="ES32" i="53"/>
  <c r="HQ29" i="53"/>
  <c r="CK31" i="53"/>
  <c r="BL29" i="53"/>
  <c r="AH33" i="53"/>
  <c r="BY29" i="53"/>
  <c r="DD36" i="53"/>
  <c r="EY31" i="53"/>
  <c r="FO35" i="53"/>
  <c r="AU35" i="53"/>
  <c r="BM29" i="53"/>
  <c r="AC34" i="53"/>
  <c r="HO29" i="53"/>
  <c r="EC32" i="53"/>
  <c r="HF29" i="53"/>
  <c r="HP29" i="53"/>
  <c r="BA29" i="53"/>
  <c r="DB32" i="53"/>
  <c r="CJ32" i="53"/>
  <c r="EN29" i="53"/>
  <c r="FR34" i="53"/>
  <c r="DV30" i="53"/>
  <c r="CO29" i="53"/>
  <c r="BB29" i="53"/>
  <c r="BD33" i="53"/>
  <c r="EK36" i="53"/>
  <c r="BZ34" i="53"/>
  <c r="BV33" i="53"/>
  <c r="GW35" i="53"/>
  <c r="FP33" i="53"/>
  <c r="EZ31" i="53"/>
  <c r="AU29" i="53"/>
  <c r="DT36" i="53"/>
  <c r="AX29" i="53"/>
  <c r="AW29" i="53"/>
  <c r="AH29" i="53"/>
  <c r="R29" i="53"/>
  <c r="AB36" i="53"/>
  <c r="DC38" i="53"/>
  <c r="AF33" i="53"/>
  <c r="DT32" i="53"/>
  <c r="BI38" i="53"/>
  <c r="U31" i="53"/>
  <c r="HM37" i="53"/>
  <c r="FQ38" i="53"/>
  <c r="FQ46" i="53" s="1"/>
  <c r="DE37" i="53"/>
  <c r="AS38" i="53"/>
  <c r="FV32" i="53"/>
  <c r="BS31" i="53"/>
  <c r="HL35" i="53"/>
  <c r="FP35" i="53"/>
  <c r="DD38" i="53"/>
  <c r="L38" i="53"/>
  <c r="FO33" i="53"/>
  <c r="CA30" i="53"/>
  <c r="L33" i="53"/>
  <c r="DN33" i="53"/>
  <c r="BA34" i="53"/>
  <c r="DU38" i="53"/>
  <c r="CJ31" i="53"/>
  <c r="GI33" i="53"/>
  <c r="J34" i="53"/>
  <c r="FQ36" i="53"/>
  <c r="DE36" i="53"/>
  <c r="AS37" i="53"/>
  <c r="CT34" i="53"/>
  <c r="FC32" i="53"/>
  <c r="HL34" i="53"/>
  <c r="AS29" i="53"/>
  <c r="GQ32" i="53"/>
  <c r="FP36" i="53"/>
  <c r="HD33" i="53"/>
  <c r="HM35" i="53"/>
  <c r="FQ35" i="53"/>
  <c r="AS36" i="53"/>
  <c r="AU30" i="53"/>
  <c r="GW30" i="53"/>
  <c r="AY29" i="53"/>
  <c r="P29" i="53"/>
  <c r="ES34" i="53"/>
  <c r="HL36" i="53"/>
  <c r="FQ33" i="53"/>
  <c r="AB30" i="53"/>
  <c r="AJ32" i="53"/>
  <c r="EI37" i="53"/>
  <c r="BW38" i="53"/>
  <c r="HM36" i="53"/>
  <c r="BB31" i="53"/>
  <c r="GY29" i="53"/>
  <c r="FP34" i="53"/>
  <c r="L37" i="53"/>
  <c r="DQ31" i="53"/>
  <c r="FQ34" i="53"/>
  <c r="HM30" i="53"/>
  <c r="EK31" i="53"/>
  <c r="GZ30" i="53"/>
  <c r="GG30" i="53"/>
  <c r="CN29" i="53"/>
  <c r="DF34" i="53"/>
  <c r="GT38" i="53"/>
  <c r="CW36" i="53"/>
  <c r="AS30" i="53"/>
  <c r="GZ29" i="53"/>
  <c r="DE38" i="53"/>
  <c r="GJ29" i="53"/>
  <c r="FP30" i="53"/>
  <c r="AR29" i="53"/>
  <c r="CZ35" i="53"/>
  <c r="FY38" i="53"/>
  <c r="FA36" i="53"/>
  <c r="AC37" i="53"/>
  <c r="HC33" i="53"/>
  <c r="BR32" i="53"/>
  <c r="EM29" i="53"/>
  <c r="GV35" i="53"/>
  <c r="EZ38" i="53"/>
  <c r="BX36" i="53"/>
  <c r="HI32" i="53"/>
  <c r="HM29" i="53"/>
  <c r="EI36" i="53"/>
  <c r="BU34" i="53"/>
  <c r="FA30" i="53"/>
  <c r="GD36" i="53"/>
  <c r="BE36" i="53"/>
  <c r="CW31" i="53"/>
  <c r="AQ30" i="53"/>
  <c r="BC36" i="53"/>
  <c r="DN38" i="53"/>
  <c r="U32" i="53"/>
  <c r="CW30" i="53"/>
  <c r="FA29" i="53"/>
  <c r="EZ34" i="53"/>
  <c r="AZ33" i="53"/>
  <c r="EL34" i="53"/>
  <c r="EG38" i="53"/>
  <c r="AN35" i="53"/>
  <c r="EE33" i="53"/>
  <c r="GW37" i="53"/>
  <c r="GW46" i="53" s="1"/>
  <c r="CO36" i="53"/>
  <c r="FT30" i="53"/>
  <c r="DT35" i="53"/>
  <c r="DT45" i="53" s="1"/>
  <c r="DJ33" i="53"/>
  <c r="GI31" i="53"/>
  <c r="FD29" i="53"/>
  <c r="GW36" i="53"/>
  <c r="FA35" i="53"/>
  <c r="CO35" i="53"/>
  <c r="AC36" i="53"/>
  <c r="GJ33" i="53"/>
  <c r="AZ32" i="53"/>
  <c r="FD30" i="53"/>
  <c r="DW29" i="53"/>
  <c r="GV34" i="53"/>
  <c r="EJ37" i="53"/>
  <c r="BX38" i="53"/>
  <c r="GW29" i="53"/>
  <c r="EI35" i="53"/>
  <c r="EK30" i="53"/>
  <c r="GD37" i="53"/>
  <c r="HF33" i="53"/>
  <c r="GV38" i="53"/>
  <c r="R32" i="53"/>
  <c r="DG29" i="53"/>
  <c r="EJ36" i="53"/>
  <c r="GG29" i="53"/>
  <c r="BW33" i="53"/>
  <c r="FA31" i="53"/>
  <c r="EK37" i="53"/>
  <c r="BY37" i="53"/>
  <c r="M38" i="53"/>
  <c r="HP31" i="53"/>
  <c r="DX30" i="53"/>
  <c r="CY34" i="53"/>
  <c r="HI31" i="53"/>
  <c r="BA33" i="53"/>
  <c r="DS33" i="53"/>
  <c r="EZ29" i="53"/>
  <c r="CN30" i="53"/>
  <c r="O32" i="53"/>
  <c r="GV30" i="53"/>
  <c r="EF38" i="53"/>
  <c r="DC33" i="53"/>
  <c r="CK29" i="53"/>
  <c r="FY32" i="53"/>
  <c r="BP33" i="53"/>
  <c r="DT30" i="53"/>
  <c r="AM36" i="53"/>
  <c r="BK32" i="53"/>
  <c r="BR35" i="53"/>
  <c r="HM34" i="53"/>
  <c r="BI31" i="53"/>
  <c r="EB32" i="53"/>
  <c r="CX30" i="53"/>
  <c r="BC33" i="53"/>
  <c r="DS34" i="53"/>
  <c r="GG35" i="53"/>
  <c r="DU37" i="53"/>
  <c r="BI37" i="53"/>
  <c r="EI31" i="53"/>
  <c r="BL30" i="53"/>
  <c r="BL42" i="53" s="1"/>
  <c r="GF38" i="53"/>
  <c r="DT34" i="53"/>
  <c r="EM30" i="53"/>
  <c r="HK32" i="53"/>
  <c r="AR30" i="53"/>
  <c r="GR32" i="53"/>
  <c r="FD32" i="53"/>
  <c r="BT31" i="53"/>
  <c r="GG32" i="53"/>
  <c r="DU36" i="53"/>
  <c r="BI36" i="53"/>
  <c r="AV30" i="53"/>
  <c r="AV42" i="53" s="1"/>
  <c r="HO31" i="53"/>
  <c r="DW30" i="53"/>
  <c r="GC36" i="53"/>
  <c r="FX34" i="53"/>
  <c r="EJ29" i="53"/>
  <c r="AR36" i="53"/>
  <c r="BX34" i="53"/>
  <c r="BC31" i="53"/>
  <c r="AF29" i="53"/>
  <c r="GG38" i="53"/>
  <c r="DU35" i="53"/>
  <c r="BI35" i="53"/>
  <c r="AF30" i="53"/>
  <c r="DG30" i="53"/>
  <c r="BB34" i="53"/>
  <c r="GJ34" i="53"/>
  <c r="GS30" i="53"/>
  <c r="BX31" i="53"/>
  <c r="HR37" i="53"/>
  <c r="HB29" i="53"/>
  <c r="BC29" i="53"/>
  <c r="AZ29" i="53"/>
  <c r="HG29" i="53"/>
  <c r="FK31" i="53"/>
  <c r="CH33" i="53"/>
  <c r="AL33" i="53"/>
  <c r="CT29" i="53"/>
  <c r="GJ31" i="53"/>
  <c r="HN34" i="53"/>
  <c r="AK32" i="53"/>
  <c r="DI29" i="53"/>
  <c r="FZ31" i="53"/>
  <c r="ED32" i="53"/>
  <c r="DO29" i="53"/>
  <c r="BS29" i="53"/>
  <c r="W29" i="53"/>
  <c r="ET32" i="53"/>
  <c r="GA31" i="53"/>
  <c r="EE32" i="53"/>
  <c r="CI33" i="53"/>
  <c r="FJ31" i="53"/>
  <c r="EU32" i="53"/>
  <c r="Q200" i="55"/>
  <c r="D200" i="55" s="1"/>
  <c r="AP200" i="55"/>
  <c r="AO188" i="55"/>
  <c r="BS187" i="55"/>
  <c r="BS194" i="55"/>
  <c r="BS199" i="55"/>
  <c r="AO189" i="55"/>
  <c r="BS188" i="55"/>
  <c r="BS195" i="55"/>
  <c r="BS186" i="55"/>
  <c r="K194" i="55"/>
  <c r="BS197" i="55"/>
  <c r="AO179" i="55"/>
  <c r="BS185" i="55"/>
  <c r="AO185" i="55"/>
  <c r="BS184" i="55"/>
  <c r="BS183" i="55"/>
  <c r="BS193" i="55"/>
  <c r="BS191" i="55"/>
  <c r="BS196" i="55"/>
  <c r="BS198" i="55"/>
  <c r="BS182" i="55"/>
  <c r="BS176" i="55"/>
  <c r="BS179" i="55"/>
  <c r="BS181" i="55"/>
  <c r="BS178" i="55"/>
  <c r="BS180" i="55"/>
  <c r="BS177" i="55"/>
  <c r="BS192" i="55"/>
  <c r="BS190" i="55"/>
  <c r="BS201" i="55"/>
  <c r="BS200" i="55"/>
  <c r="AC119" i="54"/>
  <c r="AC104" i="54"/>
  <c r="AC103" i="54"/>
  <c r="AC55" i="54"/>
  <c r="AC101" i="54"/>
  <c r="AC148" i="54"/>
  <c r="AC153" i="54"/>
  <c r="AC152" i="54"/>
  <c r="AC150" i="54"/>
  <c r="AC117" i="54"/>
  <c r="AC149" i="54"/>
  <c r="AC102" i="54"/>
  <c r="AC132" i="54"/>
  <c r="AC151" i="54"/>
  <c r="AC100" i="54"/>
  <c r="AC74" i="54"/>
  <c r="AC23" i="54"/>
  <c r="AC38" i="54"/>
  <c r="AC73" i="54"/>
  <c r="AC65" i="54"/>
  <c r="AC27" i="54"/>
  <c r="AC130" i="54"/>
  <c r="AC70" i="54"/>
  <c r="AC133" i="54"/>
  <c r="AC68" i="54"/>
  <c r="AC18" i="54"/>
  <c r="AC106" i="54"/>
  <c r="AC32" i="54"/>
  <c r="AC72" i="54"/>
  <c r="AC71" i="54"/>
  <c r="AC88" i="54"/>
  <c r="AC34" i="54"/>
  <c r="AC62" i="54"/>
  <c r="AC21" i="54"/>
  <c r="AC166" i="54"/>
  <c r="AC64" i="54"/>
  <c r="AC19" i="54"/>
  <c r="AC128" i="54"/>
  <c r="AC25" i="54"/>
  <c r="AC60" i="54"/>
  <c r="AC49" i="54"/>
  <c r="AC160" i="54"/>
  <c r="AC162" i="54"/>
  <c r="AJ204" i="55"/>
  <c r="AJ205" i="55"/>
  <c r="E6" i="55"/>
  <c r="D7" i="55" s="1"/>
  <c r="AN83" i="55"/>
  <c r="AN115" i="55"/>
  <c r="AN38" i="55"/>
  <c r="AN122" i="55"/>
  <c r="AN142" i="55"/>
  <c r="AN39" i="55"/>
  <c r="AN205" i="55"/>
  <c r="AN64" i="55"/>
  <c r="AN129" i="55"/>
  <c r="AN158" i="55"/>
  <c r="AN154" i="55"/>
  <c r="AN77" i="55"/>
  <c r="AN137" i="55"/>
  <c r="AN21" i="55"/>
  <c r="AN88" i="55"/>
  <c r="AN85" i="55"/>
  <c r="AN29" i="55"/>
  <c r="AB150" i="55"/>
  <c r="AB102" i="55"/>
  <c r="AB46" i="55"/>
  <c r="AB47" i="55"/>
  <c r="AB104" i="55"/>
  <c r="AB61" i="55"/>
  <c r="AB203" i="55"/>
  <c r="AB26" i="55"/>
  <c r="AB97" i="55"/>
  <c r="AB140" i="55"/>
  <c r="AB100" i="55"/>
  <c r="AB118" i="55"/>
  <c r="AB131" i="55"/>
  <c r="AB135" i="55"/>
  <c r="AB76" i="55"/>
  <c r="AB169" i="55"/>
  <c r="AB99" i="55"/>
  <c r="AB194" i="55"/>
  <c r="AB112" i="55"/>
  <c r="AB62" i="55"/>
  <c r="AB67" i="55"/>
  <c r="AB195" i="55"/>
  <c r="P200" i="55"/>
  <c r="P90" i="55"/>
  <c r="P66" i="55"/>
  <c r="P159" i="55"/>
  <c r="P81" i="55"/>
  <c r="P150" i="55"/>
  <c r="P95" i="55"/>
  <c r="P54" i="55"/>
  <c r="P151" i="55"/>
  <c r="P168" i="55"/>
  <c r="P135" i="55"/>
  <c r="P70" i="55"/>
  <c r="P164" i="55"/>
  <c r="P170" i="55"/>
  <c r="P80" i="55"/>
  <c r="P155" i="55"/>
  <c r="P83" i="55"/>
  <c r="AN224" i="55"/>
  <c r="AB152" i="55"/>
  <c r="AN116" i="55"/>
  <c r="AN62" i="55"/>
  <c r="AB21" i="55"/>
  <c r="AC182" i="55"/>
  <c r="Q182" i="55" s="1"/>
  <c r="D182" i="55" s="1"/>
  <c r="AP217" i="55"/>
  <c r="P198" i="55"/>
  <c r="AB63" i="55"/>
  <c r="P25" i="55"/>
  <c r="X210" i="55"/>
  <c r="AN207" i="55"/>
  <c r="AB114" i="55"/>
  <c r="AN232" i="55"/>
  <c r="AC212" i="55"/>
  <c r="Q212" i="55" s="1"/>
  <c r="D212" i="55" s="1"/>
  <c r="P222" i="55"/>
  <c r="X208" i="55"/>
  <c r="AN199" i="55"/>
  <c r="P13" i="55"/>
  <c r="P76" i="55"/>
  <c r="X235" i="55"/>
  <c r="AB223" i="55"/>
  <c r="AJ211" i="55"/>
  <c r="P193" i="55"/>
  <c r="X206" i="55"/>
  <c r="AJ185" i="55"/>
  <c r="AN179" i="55"/>
  <c r="P104" i="55"/>
  <c r="AB74" i="55"/>
  <c r="AN53" i="55"/>
  <c r="P16" i="55"/>
  <c r="AB233" i="55"/>
  <c r="X215" i="55"/>
  <c r="AN219" i="55"/>
  <c r="P132" i="55"/>
  <c r="AB78" i="55"/>
  <c r="AJ222" i="55"/>
  <c r="AQ236" i="55"/>
  <c r="AC234" i="55"/>
  <c r="Q234" i="55" s="1"/>
  <c r="D234" i="55" s="1"/>
  <c r="AN176" i="55"/>
  <c r="P118" i="55"/>
  <c r="P96" i="55"/>
  <c r="AB52" i="55"/>
  <c r="AJ233" i="55"/>
  <c r="AJ228" i="55"/>
  <c r="AB105" i="55"/>
  <c r="AB234" i="55"/>
  <c r="AQ204" i="55"/>
  <c r="P142" i="55"/>
  <c r="AB88" i="55"/>
  <c r="AN108" i="55"/>
  <c r="P24" i="55"/>
  <c r="P18" i="55"/>
  <c r="P171" i="55"/>
  <c r="AJ219" i="55"/>
  <c r="P223" i="55"/>
  <c r="X199" i="55"/>
  <c r="AJ227" i="55"/>
  <c r="AB183" i="55"/>
  <c r="AN178" i="55"/>
  <c r="AB116" i="55"/>
  <c r="AB94" i="55"/>
  <c r="P68" i="55"/>
  <c r="AB70" i="55"/>
  <c r="AB30" i="55"/>
  <c r="AN69" i="55"/>
  <c r="P14" i="55"/>
  <c r="K191" i="55"/>
  <c r="AN143" i="55"/>
  <c r="P120" i="55"/>
  <c r="AB130" i="55"/>
  <c r="P44" i="55"/>
  <c r="P63" i="55"/>
  <c r="P179" i="55"/>
  <c r="AB123" i="55"/>
  <c r="AB96" i="55"/>
  <c r="P29" i="55"/>
  <c r="AB92" i="55"/>
  <c r="P140" i="55"/>
  <c r="AB160" i="55"/>
  <c r="AN110" i="55"/>
  <c r="AB59" i="55"/>
  <c r="K229" i="55"/>
  <c r="BS233" i="55"/>
  <c r="X223" i="55"/>
  <c r="P236" i="55"/>
  <c r="AO233" i="55"/>
  <c r="K210" i="55"/>
  <c r="X180" i="55"/>
  <c r="P133" i="55"/>
  <c r="P102" i="55"/>
  <c r="AB125" i="55"/>
  <c r="AN55" i="55"/>
  <c r="AN44" i="55"/>
  <c r="P38" i="55"/>
  <c r="AN34" i="55"/>
  <c r="P48" i="55"/>
  <c r="AQ227" i="55"/>
  <c r="BS236" i="55"/>
  <c r="AB177" i="55"/>
  <c r="AJ225" i="55"/>
  <c r="P194" i="55"/>
  <c r="K196" i="55"/>
  <c r="P136" i="55"/>
  <c r="AN124" i="55"/>
  <c r="AN105" i="55"/>
  <c r="AB50" i="55"/>
  <c r="AB181" i="55"/>
  <c r="P50" i="55"/>
  <c r="AQ232" i="55"/>
  <c r="K195" i="55"/>
  <c r="AC206" i="55"/>
  <c r="Q206" i="55" s="1"/>
  <c r="D206" i="55" s="1"/>
  <c r="AB162" i="55"/>
  <c r="AN94" i="55"/>
  <c r="P87" i="55"/>
  <c r="P60" i="55"/>
  <c r="P231" i="55"/>
  <c r="X189" i="55"/>
  <c r="AB193" i="55"/>
  <c r="P181" i="55"/>
  <c r="AN153" i="55"/>
  <c r="AN111" i="55"/>
  <c r="AN175" i="55"/>
  <c r="P97" i="55"/>
  <c r="AB107" i="55"/>
  <c r="P35" i="55"/>
  <c r="AN184" i="55"/>
  <c r="AB139" i="55"/>
  <c r="AN99" i="55"/>
  <c r="AN100" i="55"/>
  <c r="AN130" i="55"/>
  <c r="AB198" i="55"/>
  <c r="P57" i="55"/>
  <c r="AB199" i="55"/>
  <c r="P146" i="55"/>
  <c r="AB128" i="55"/>
  <c r="AN92" i="55"/>
  <c r="AB49" i="55"/>
  <c r="P20" i="55"/>
  <c r="AB83" i="55"/>
  <c r="AB84" i="55"/>
  <c r="P78" i="55"/>
  <c r="AP203" i="55"/>
  <c r="AB189" i="55"/>
  <c r="BS225" i="55"/>
  <c r="AQ213" i="55"/>
  <c r="AB153" i="55"/>
  <c r="AB145" i="55"/>
  <c r="P122" i="55"/>
  <c r="AN146" i="55"/>
  <c r="P110" i="55"/>
  <c r="AB64" i="55"/>
  <c r="AB68" i="55"/>
  <c r="AB212" i="55"/>
  <c r="P77" i="55"/>
  <c r="AN27" i="55"/>
  <c r="AN80" i="55"/>
  <c r="K222" i="55"/>
  <c r="AN195" i="55"/>
  <c r="P232" i="55"/>
  <c r="AB110" i="55"/>
  <c r="AN123" i="55"/>
  <c r="AB180" i="55"/>
  <c r="P73" i="55"/>
  <c r="AB16" i="55"/>
  <c r="AB220" i="55"/>
  <c r="AB166" i="55"/>
  <c r="P189" i="55"/>
  <c r="P205" i="55"/>
  <c r="K201" i="55"/>
  <c r="K198" i="55"/>
  <c r="AO205" i="55"/>
  <c r="K200" i="55"/>
  <c r="X219" i="55"/>
  <c r="AP213" i="55"/>
  <c r="AP220" i="55"/>
  <c r="BS231" i="55"/>
  <c r="X211" i="55"/>
  <c r="AQ196" i="55"/>
  <c r="AJ202" i="55"/>
  <c r="AC196" i="55"/>
  <c r="Q196" i="55" s="1"/>
  <c r="D196" i="55" s="1"/>
  <c r="AB200" i="55"/>
  <c r="AQ225" i="55"/>
  <c r="AJ231" i="55"/>
  <c r="AC225" i="55"/>
  <c r="Q225" i="55" s="1"/>
  <c r="D225" i="55" s="1"/>
  <c r="AP197" i="55"/>
  <c r="X203" i="55"/>
  <c r="P184" i="55"/>
  <c r="K184" i="55"/>
  <c r="AO178" i="55"/>
  <c r="P161" i="55"/>
  <c r="P152" i="55"/>
  <c r="P116" i="55"/>
  <c r="P115" i="55"/>
  <c r="AN177" i="55"/>
  <c r="P103" i="55"/>
  <c r="P105" i="55"/>
  <c r="AB127" i="55"/>
  <c r="AN138" i="55"/>
  <c r="AN47" i="55"/>
  <c r="AB89" i="55"/>
  <c r="P26" i="55"/>
  <c r="EV34" i="53"/>
  <c r="M35" i="53"/>
  <c r="J35" i="53"/>
  <c r="L35" i="53"/>
  <c r="K35" i="53"/>
  <c r="GF34" i="53"/>
  <c r="BV34" i="53"/>
  <c r="BP32" i="53"/>
  <c r="FC30" i="53"/>
  <c r="DV29" i="53"/>
  <c r="DP29" i="53"/>
  <c r="DQ29" i="53"/>
  <c r="DR29" i="53"/>
  <c r="DS29" i="53"/>
  <c r="GE38" i="53"/>
  <c r="DS38" i="53"/>
  <c r="K37" i="53"/>
  <c r="EU33" i="53"/>
  <c r="EG31" i="53"/>
  <c r="BJ30" i="53"/>
  <c r="HJ37" i="53"/>
  <c r="EH38" i="53"/>
  <c r="J37" i="53"/>
  <c r="AE33" i="53"/>
  <c r="AE44" i="53" s="1"/>
  <c r="AC33" i="53"/>
  <c r="P31" i="53"/>
  <c r="GF29" i="53"/>
  <c r="GS37" i="53"/>
  <c r="DQ36" i="53"/>
  <c r="Y38" i="53"/>
  <c r="DD33" i="53"/>
  <c r="EY29" i="53"/>
  <c r="GB35" i="53"/>
  <c r="DP35" i="53"/>
  <c r="BD35" i="53"/>
  <c r="CM34" i="53"/>
  <c r="BL32" i="53"/>
  <c r="EI30" i="53"/>
  <c r="AP29" i="53"/>
  <c r="GA34" i="53"/>
  <c r="DO38" i="53"/>
  <c r="BS37" i="53"/>
  <c r="W36" i="53"/>
  <c r="GV33" i="53"/>
  <c r="ET31" i="53"/>
  <c r="BF30" i="53"/>
  <c r="FZ36" i="53"/>
  <c r="ED38" i="53"/>
  <c r="CX34" i="53"/>
  <c r="CW34" i="53"/>
  <c r="BB36" i="53"/>
  <c r="GH32" i="53"/>
  <c r="HJ30" i="53"/>
  <c r="EV29" i="53"/>
  <c r="GO37" i="53"/>
  <c r="FI32" i="53"/>
  <c r="DM35" i="53"/>
  <c r="BQ37" i="53"/>
  <c r="CJ34" i="53"/>
  <c r="CO31" i="53"/>
  <c r="AN226" i="55"/>
  <c r="P218" i="55"/>
  <c r="P226" i="55"/>
  <c r="K231" i="55"/>
  <c r="BS203" i="55"/>
  <c r="K209" i="55"/>
  <c r="AJ203" i="55"/>
  <c r="AQ197" i="55"/>
  <c r="AP191" i="55"/>
  <c r="X197" i="55"/>
  <c r="AO186" i="55"/>
  <c r="K192" i="55"/>
  <c r="K183" i="55"/>
  <c r="AO177" i="55"/>
  <c r="AO184" i="55"/>
  <c r="P86" i="55"/>
  <c r="P82" i="55"/>
  <c r="AN56" i="55"/>
  <c r="AB24" i="55"/>
  <c r="DR35" i="53"/>
  <c r="AE29" i="53"/>
  <c r="Z29" i="53"/>
  <c r="AA29" i="53"/>
  <c r="AR38" i="53"/>
  <c r="AX34" i="53"/>
  <c r="AH32" i="53"/>
  <c r="DF29" i="53"/>
  <c r="DC29" i="53"/>
  <c r="FO37" i="53"/>
  <c r="DC37" i="53"/>
  <c r="DC46" i="53" s="1"/>
  <c r="K38" i="53"/>
  <c r="DZ33" i="53"/>
  <c r="DP31" i="53"/>
  <c r="HJ38" i="53"/>
  <c r="DR37" i="53"/>
  <c r="DB35" i="53"/>
  <c r="DA35" i="53"/>
  <c r="K33" i="53"/>
  <c r="HN30" i="53"/>
  <c r="FP29" i="53"/>
  <c r="GS36" i="53"/>
  <c r="DA38" i="53"/>
  <c r="Y37" i="53"/>
  <c r="EI29" i="53"/>
  <c r="FL37" i="53"/>
  <c r="CZ38" i="53"/>
  <c r="AN38" i="53"/>
  <c r="BP34" i="53"/>
  <c r="AU32" i="53"/>
  <c r="DS30" i="53"/>
  <c r="J29" i="53"/>
  <c r="FK37" i="53"/>
  <c r="DO37" i="53"/>
  <c r="BS36" i="53"/>
  <c r="W35" i="53"/>
  <c r="GC33" i="53"/>
  <c r="EC31" i="53"/>
  <c r="EC43" i="53" s="1"/>
  <c r="AP30" i="53"/>
  <c r="FZ35" i="53"/>
  <c r="ED37" i="53"/>
  <c r="CX33" i="53"/>
  <c r="FN32" i="53"/>
  <c r="EF29" i="53"/>
  <c r="GO36" i="53"/>
  <c r="ES37" i="53"/>
  <c r="DM33" i="53"/>
  <c r="BQ36" i="53"/>
  <c r="U38" i="53"/>
  <c r="CG29" i="53"/>
  <c r="AC218" i="55"/>
  <c r="Q218" i="55" s="1"/>
  <c r="D218" i="55" s="1"/>
  <c r="AC235" i="55"/>
  <c r="Q235" i="55" s="1"/>
  <c r="D235" i="55" s="1"/>
  <c r="AQ235" i="55"/>
  <c r="AB224" i="55"/>
  <c r="P230" i="55"/>
  <c r="AO220" i="55"/>
  <c r="K226" i="55"/>
  <c r="BS226" i="55"/>
  <c r="P208" i="55"/>
  <c r="AB207" i="55"/>
  <c r="X226" i="55"/>
  <c r="K225" i="55"/>
  <c r="AO225" i="55"/>
  <c r="AN196" i="55"/>
  <c r="K197" i="55"/>
  <c r="AO191" i="55"/>
  <c r="AN187" i="55"/>
  <c r="AO182" i="55"/>
  <c r="K188" i="55"/>
  <c r="AB204" i="55"/>
  <c r="AN190" i="55"/>
  <c r="AB170" i="55"/>
  <c r="AB173" i="55"/>
  <c r="K177" i="55"/>
  <c r="K182" i="55"/>
  <c r="AO176" i="55"/>
  <c r="K180" i="55"/>
  <c r="K178" i="55"/>
  <c r="K176" i="55"/>
  <c r="K179" i="55"/>
  <c r="K181" i="55"/>
  <c r="K199" i="55"/>
  <c r="AO193" i="55"/>
  <c r="P139" i="55"/>
  <c r="AN93" i="55"/>
  <c r="AB117" i="55"/>
  <c r="P134" i="55"/>
  <c r="AB124" i="55"/>
  <c r="AN61" i="55"/>
  <c r="AN52" i="55"/>
  <c r="AB65" i="55"/>
  <c r="P30" i="55"/>
  <c r="AB14" i="55"/>
  <c r="CV34" i="53"/>
  <c r="BE35" i="53"/>
  <c r="O33" i="53"/>
  <c r="DR31" i="53"/>
  <c r="O29" i="53"/>
  <c r="FP37" i="53"/>
  <c r="DT38" i="53"/>
  <c r="AB38" i="53"/>
  <c r="AA34" i="53"/>
  <c r="CP29" i="53"/>
  <c r="FO38" i="53"/>
  <c r="DC36" i="53"/>
  <c r="DB36" i="53"/>
  <c r="DR36" i="53"/>
  <c r="DG33" i="53"/>
  <c r="CY31" i="53"/>
  <c r="GT36" i="53"/>
  <c r="DR38" i="53"/>
  <c r="GS34" i="53"/>
  <c r="HG32" i="53"/>
  <c r="GC38" i="53"/>
  <c r="DA37" i="53"/>
  <c r="Y36" i="53"/>
  <c r="J33" i="53"/>
  <c r="GF30" i="53"/>
  <c r="CM29" i="53"/>
  <c r="FL36" i="53"/>
  <c r="CZ37" i="53"/>
  <c r="AN37" i="53"/>
  <c r="AR34" i="53"/>
  <c r="M32" i="53"/>
  <c r="DC30" i="53"/>
  <c r="HG38" i="53"/>
  <c r="FK36" i="53"/>
  <c r="DO36" i="53"/>
  <c r="BS35" i="53"/>
  <c r="W34" i="53"/>
  <c r="FH33" i="53"/>
  <c r="CT31" i="53"/>
  <c r="Z30" i="53"/>
  <c r="HF38" i="53"/>
  <c r="FZ34" i="53"/>
  <c r="ED36" i="53"/>
  <c r="CH38" i="53"/>
  <c r="BB33" i="53"/>
  <c r="FI34" i="53"/>
  <c r="DJ32" i="53"/>
  <c r="K228" i="55"/>
  <c r="AO222" i="55"/>
  <c r="BS228" i="55"/>
  <c r="AN233" i="55"/>
  <c r="AP210" i="55"/>
  <c r="X216" i="55"/>
  <c r="AJ216" i="55"/>
  <c r="BS208" i="55"/>
  <c r="K208" i="55"/>
  <c r="BS209" i="55"/>
  <c r="K202" i="55"/>
  <c r="X234" i="55"/>
  <c r="AP186" i="55"/>
  <c r="X192" i="55"/>
  <c r="AJ187" i="55"/>
  <c r="AC181" i="55"/>
  <c r="Q181" i="55" s="1"/>
  <c r="D181" i="55" s="1"/>
  <c r="AQ181" i="55"/>
  <c r="AN200" i="55"/>
  <c r="BS202" i="55"/>
  <c r="AN168" i="55"/>
  <c r="AN165" i="55"/>
  <c r="P162" i="55"/>
  <c r="P182" i="55"/>
  <c r="P149" i="55"/>
  <c r="AN141" i="55"/>
  <c r="AN132" i="55"/>
  <c r="P89" i="55"/>
  <c r="AB137" i="55"/>
  <c r="AN114" i="55"/>
  <c r="AI16" i="55"/>
  <c r="AL15" i="55"/>
  <c r="AM15" i="55" s="1"/>
  <c r="W7" i="55"/>
  <c r="Z6" i="55"/>
  <c r="AA6" i="55" s="1"/>
  <c r="EL32" i="53"/>
  <c r="EF32" i="53"/>
  <c r="EK32" i="53"/>
  <c r="EG32" i="53"/>
  <c r="EH32" i="53"/>
  <c r="EJ32" i="53"/>
  <c r="EI32" i="53"/>
  <c r="EI43" i="53" s="1"/>
  <c r="FT34" i="53"/>
  <c r="HJ32" i="53"/>
  <c r="DA31" i="53"/>
  <c r="HL37" i="53"/>
  <c r="FP38" i="53"/>
  <c r="DD37" i="53"/>
  <c r="AB37" i="53"/>
  <c r="HB33" i="53"/>
  <c r="GX31" i="53"/>
  <c r="BZ29" i="53"/>
  <c r="BU29" i="53"/>
  <c r="BV29" i="53"/>
  <c r="BW29" i="53"/>
  <c r="BT29" i="53"/>
  <c r="FO36" i="53"/>
  <c r="DC35" i="53"/>
  <c r="HI35" i="53"/>
  <c r="BT33" i="53"/>
  <c r="CH31" i="53"/>
  <c r="GT37" i="53"/>
  <c r="DB37" i="53"/>
  <c r="FO34" i="53"/>
  <c r="FO44" i="53" s="1"/>
  <c r="GL32" i="53"/>
  <c r="GC37" i="53"/>
  <c r="DA36" i="53"/>
  <c r="CL36" i="53"/>
  <c r="HF32" i="53"/>
  <c r="AQ29" i="53"/>
  <c r="FL38" i="53"/>
  <c r="CZ36" i="53"/>
  <c r="AN36" i="53"/>
  <c r="U34" i="53"/>
  <c r="HK31" i="53"/>
  <c r="CM30" i="53"/>
  <c r="HG37" i="53"/>
  <c r="FK38" i="53"/>
  <c r="DO35" i="53"/>
  <c r="BS34" i="53"/>
  <c r="BV36" i="53"/>
  <c r="DB33" i="53"/>
  <c r="BL31" i="53"/>
  <c r="J30" i="53"/>
  <c r="HF37" i="53"/>
  <c r="FZ33" i="53"/>
  <c r="ED35" i="53"/>
  <c r="CH37" i="53"/>
  <c r="AL38" i="53"/>
  <c r="EG34" i="53"/>
  <c r="CR32" i="53"/>
  <c r="FM30" i="53"/>
  <c r="GO33" i="53"/>
  <c r="GN33" i="53"/>
  <c r="ES35" i="53"/>
  <c r="CW38" i="53"/>
  <c r="BQ33" i="53"/>
  <c r="U36" i="53"/>
  <c r="R34" i="53"/>
  <c r="BZ32" i="53"/>
  <c r="BY32" i="53"/>
  <c r="EV30" i="53"/>
  <c r="GN35" i="53"/>
  <c r="ER36" i="53"/>
  <c r="DL31" i="53"/>
  <c r="BP31" i="53"/>
  <c r="AQ36" i="53"/>
  <c r="HE30" i="53"/>
  <c r="AQ186" i="55"/>
  <c r="AJ192" i="55"/>
  <c r="AC186" i="55"/>
  <c r="Q186" i="55" s="1"/>
  <c r="D186" i="55" s="1"/>
  <c r="K187" i="55"/>
  <c r="AO181" i="55"/>
  <c r="P158" i="55"/>
  <c r="P42" i="55"/>
  <c r="AN40" i="55"/>
  <c r="BJ29" i="53"/>
  <c r="BE29" i="53"/>
  <c r="BF29" i="53"/>
  <c r="BG29" i="53"/>
  <c r="BD29" i="53"/>
  <c r="BQ31" i="53"/>
  <c r="FQ29" i="53"/>
  <c r="DB38" i="53"/>
  <c r="FS32" i="53"/>
  <c r="FQ30" i="53"/>
  <c r="DT29" i="53"/>
  <c r="CK38" i="53"/>
  <c r="GR34" i="53"/>
  <c r="FR32" i="53"/>
  <c r="EZ30" i="53"/>
  <c r="K29" i="53"/>
  <c r="FL35" i="53"/>
  <c r="GW33" i="53"/>
  <c r="GT31" i="53"/>
  <c r="BW30" i="53"/>
  <c r="HG36" i="53"/>
  <c r="FK35" i="53"/>
  <c r="DO34" i="53"/>
  <c r="BC38" i="53"/>
  <c r="GC35" i="53"/>
  <c r="GC45" i="53" s="1"/>
  <c r="BN33" i="53"/>
  <c r="AU31" i="53"/>
  <c r="AR31" i="53"/>
  <c r="GS29" i="53"/>
  <c r="GS42" i="53" s="1"/>
  <c r="GO29" i="53"/>
  <c r="GP29" i="53"/>
  <c r="HF36" i="53"/>
  <c r="FJ37" i="53"/>
  <c r="ED34" i="53"/>
  <c r="DZ34" i="53"/>
  <c r="EB34" i="53"/>
  <c r="EC34" i="53"/>
  <c r="CH36" i="53"/>
  <c r="AL37" i="53"/>
  <c r="CA32" i="53"/>
  <c r="EW30" i="53"/>
  <c r="GO32" i="53"/>
  <c r="ES33" i="53"/>
  <c r="CW37" i="53"/>
  <c r="BQ32" i="53"/>
  <c r="U35" i="53"/>
  <c r="HM33" i="53"/>
  <c r="HM44" i="53" s="1"/>
  <c r="AR32" i="53"/>
  <c r="EF30" i="53"/>
  <c r="GN32" i="53"/>
  <c r="AP236" i="55"/>
  <c r="AJ218" i="55"/>
  <c r="AQ212" i="55"/>
  <c r="K233" i="55"/>
  <c r="AO214" i="55"/>
  <c r="K220" i="55"/>
  <c r="BS220" i="55"/>
  <c r="AJ235" i="55"/>
  <c r="AQ229" i="55"/>
  <c r="AC229" i="55"/>
  <c r="Q229" i="55" s="1"/>
  <c r="D229" i="55" s="1"/>
  <c r="AQ192" i="55"/>
  <c r="AJ198" i="55"/>
  <c r="AC192" i="55"/>
  <c r="Q192" i="55" s="1"/>
  <c r="D192" i="55" s="1"/>
  <c r="AQ199" i="55"/>
  <c r="AJ200" i="55"/>
  <c r="AN161" i="55"/>
  <c r="AN162" i="55"/>
  <c r="AB185" i="55"/>
  <c r="P143" i="55"/>
  <c r="P144" i="55"/>
  <c r="P119" i="55"/>
  <c r="AB146" i="55"/>
  <c r="AB75" i="55"/>
  <c r="P40" i="55"/>
  <c r="P36" i="55"/>
  <c r="DR34" i="53"/>
  <c r="FP45" i="53"/>
  <c r="EH31" i="53"/>
  <c r="HK37" i="53"/>
  <c r="EY37" i="53"/>
  <c r="CM37" i="53"/>
  <c r="GT34" i="53"/>
  <c r="AH31" i="53"/>
  <c r="CL38" i="53"/>
  <c r="DM34" i="53"/>
  <c r="DP32" i="53"/>
  <c r="DD29" i="53"/>
  <c r="FM37" i="53"/>
  <c r="CK37" i="53"/>
  <c r="FN34" i="53"/>
  <c r="DO32" i="53"/>
  <c r="EJ30" i="53"/>
  <c r="HH38" i="53"/>
  <c r="EV38" i="53"/>
  <c r="CJ38" i="53"/>
  <c r="X38" i="53"/>
  <c r="GD33" i="53"/>
  <c r="EU31" i="53"/>
  <c r="BG30" i="53"/>
  <c r="HG35" i="53"/>
  <c r="FK34" i="53"/>
  <c r="CY38" i="53"/>
  <c r="BC37" i="53"/>
  <c r="CM35" i="53"/>
  <c r="AU33" i="53"/>
  <c r="M31" i="53"/>
  <c r="GC29" i="53"/>
  <c r="HF35" i="53"/>
  <c r="FJ36" i="53"/>
  <c r="ED33" i="53"/>
  <c r="CH35" i="53"/>
  <c r="AL36" i="53"/>
  <c r="CK34" i="53"/>
  <c r="BJ32" i="53"/>
  <c r="BI32" i="53"/>
  <c r="BI43" i="53" s="1"/>
  <c r="BH32" i="53"/>
  <c r="EG30" i="53"/>
  <c r="ES38" i="53"/>
  <c r="BA38" i="53"/>
  <c r="U33" i="53"/>
  <c r="T33" i="53"/>
  <c r="R33" i="53"/>
  <c r="AB229" i="55"/>
  <c r="K215" i="55"/>
  <c r="AO209" i="55"/>
  <c r="BS215" i="55"/>
  <c r="K221" i="55"/>
  <c r="P219" i="55"/>
  <c r="AJ229" i="55"/>
  <c r="BS212" i="55"/>
  <c r="X217" i="55"/>
  <c r="AP211" i="55"/>
  <c r="AN183" i="55"/>
  <c r="AN147" i="55"/>
  <c r="AB113" i="55"/>
  <c r="AN87" i="55"/>
  <c r="P93" i="55"/>
  <c r="R8" i="55"/>
  <c r="Q8" i="55" s="1"/>
  <c r="CN37" i="53"/>
  <c r="EV33" i="53"/>
  <c r="BK30" i="53"/>
  <c r="HK36" i="53"/>
  <c r="EY36" i="53"/>
  <c r="CM36" i="53"/>
  <c r="HH32" i="53"/>
  <c r="HO30" i="53"/>
  <c r="EK29" i="53"/>
  <c r="EK42" i="53" s="1"/>
  <c r="CL37" i="53"/>
  <c r="CO34" i="53"/>
  <c r="CX32" i="53"/>
  <c r="FM36" i="53"/>
  <c r="CK36" i="53"/>
  <c r="EK34" i="53"/>
  <c r="CD32" i="53"/>
  <c r="HH37" i="53"/>
  <c r="EV37" i="53"/>
  <c r="CJ37" i="53"/>
  <c r="X37" i="53"/>
  <c r="FK33" i="53"/>
  <c r="ED31" i="53"/>
  <c r="HG34" i="53"/>
  <c r="EU38" i="53"/>
  <c r="CY37" i="53"/>
  <c r="AA33" i="53"/>
  <c r="HK30" i="53"/>
  <c r="FM29" i="53"/>
  <c r="HF34" i="53"/>
  <c r="FJ38" i="53"/>
  <c r="CH34" i="53"/>
  <c r="CF34" i="53"/>
  <c r="CG34" i="53"/>
  <c r="CD34" i="53"/>
  <c r="AL34" i="53"/>
  <c r="AJ34" i="53"/>
  <c r="AK34" i="53"/>
  <c r="AH34" i="53"/>
  <c r="BL34" i="53"/>
  <c r="AS32" i="53"/>
  <c r="DQ30" i="53"/>
  <c r="FY37" i="53"/>
  <c r="CW35" i="53"/>
  <c r="CW45" i="53" s="1"/>
  <c r="BA37" i="53"/>
  <c r="M33" i="53"/>
  <c r="BS235" i="55"/>
  <c r="AO229" i="55"/>
  <c r="K235" i="55"/>
  <c r="BS219" i="55"/>
  <c r="AO213" i="55"/>
  <c r="K219" i="55"/>
  <c r="AP184" i="55"/>
  <c r="X190" i="55"/>
  <c r="AN231" i="55"/>
  <c r="AB230" i="55"/>
  <c r="AN208" i="55"/>
  <c r="AB201" i="55"/>
  <c r="BS214" i="55"/>
  <c r="X220" i="55"/>
  <c r="AP214" i="55"/>
  <c r="AJ234" i="55"/>
  <c r="AQ228" i="55"/>
  <c r="AQ195" i="55"/>
  <c r="P188" i="55"/>
  <c r="AJ197" i="55"/>
  <c r="AQ191" i="55"/>
  <c r="X196" i="55"/>
  <c r="AB215" i="55"/>
  <c r="AJ199" i="55"/>
  <c r="AQ193" i="55"/>
  <c r="AJ190" i="55"/>
  <c r="X185" i="55"/>
  <c r="P121" i="55"/>
  <c r="AN136" i="55"/>
  <c r="AN144" i="55"/>
  <c r="P123" i="55"/>
  <c r="P91" i="55"/>
  <c r="AB98" i="55"/>
  <c r="AB39" i="55"/>
  <c r="AN24" i="55"/>
  <c r="DE35" i="53"/>
  <c r="DD35" i="53"/>
  <c r="DD45" i="53" s="1"/>
  <c r="BW34" i="53"/>
  <c r="DS32" i="53"/>
  <c r="AK31" i="53"/>
  <c r="GI29" i="53"/>
  <c r="HL38" i="53"/>
  <c r="EZ37" i="53"/>
  <c r="CN36" i="53"/>
  <c r="L36" i="53"/>
  <c r="DH33" i="53"/>
  <c r="CZ31" i="53"/>
  <c r="HK35" i="53"/>
  <c r="EY35" i="53"/>
  <c r="CM38" i="53"/>
  <c r="EN34" i="53"/>
  <c r="FT32" i="53"/>
  <c r="GX30" i="53"/>
  <c r="DU29" i="53"/>
  <c r="GD38" i="53"/>
  <c r="BV38" i="53"/>
  <c r="BT34" i="53"/>
  <c r="BN32" i="53"/>
  <c r="DU30" i="53"/>
  <c r="BX29" i="53"/>
  <c r="FM38" i="53"/>
  <c r="BU38" i="53"/>
  <c r="DL34" i="53"/>
  <c r="AV32" i="53"/>
  <c r="DD30" i="53"/>
  <c r="HH36" i="53"/>
  <c r="EV36" i="53"/>
  <c r="CJ36" i="53"/>
  <c r="X36" i="53"/>
  <c r="EP33" i="53"/>
  <c r="DM31" i="53"/>
  <c r="AA30" i="53"/>
  <c r="GQ38" i="53"/>
  <c r="EU37" i="53"/>
  <c r="CY36" i="53"/>
  <c r="BC35" i="53"/>
  <c r="GN34" i="53"/>
  <c r="HB32" i="53"/>
  <c r="GT30" i="53"/>
  <c r="EW29" i="53"/>
  <c r="FJ35" i="53"/>
  <c r="DN37" i="53"/>
  <c r="AP34" i="53"/>
  <c r="AB32" i="53"/>
  <c r="DA30" i="53"/>
  <c r="FY36" i="53"/>
  <c r="EC38" i="53"/>
  <c r="CW33" i="53"/>
  <c r="CT33" i="53"/>
  <c r="CV33" i="53"/>
  <c r="BA36" i="53"/>
  <c r="BF36" i="53"/>
  <c r="BF45" i="53" s="1"/>
  <c r="FF33" i="53"/>
  <c r="HH31" i="53"/>
  <c r="CJ30" i="53"/>
  <c r="FX37" i="53"/>
  <c r="AP219" i="55"/>
  <c r="X225" i="55"/>
  <c r="AP189" i="55"/>
  <c r="X195" i="55"/>
  <c r="K214" i="55"/>
  <c r="AN204" i="55"/>
  <c r="AP215" i="55"/>
  <c r="X221" i="55"/>
  <c r="AN227" i="55"/>
  <c r="AJ201" i="55"/>
  <c r="P202" i="55"/>
  <c r="AQ187" i="55"/>
  <c r="AJ193" i="55"/>
  <c r="AC187" i="55"/>
  <c r="Q187" i="55" s="1"/>
  <c r="D187" i="55" s="1"/>
  <c r="X201" i="55"/>
  <c r="P154" i="55"/>
  <c r="AJ196" i="55"/>
  <c r="AQ190" i="55"/>
  <c r="X191" i="55"/>
  <c r="AP185" i="55"/>
  <c r="AJ189" i="55"/>
  <c r="P169" i="55"/>
  <c r="K193" i="55"/>
  <c r="AB115" i="55"/>
  <c r="AB129" i="55"/>
  <c r="P108" i="55"/>
  <c r="AB57" i="55"/>
  <c r="AB80" i="55"/>
  <c r="AB77" i="55"/>
  <c r="AB81" i="55"/>
  <c r="P52" i="55"/>
  <c r="AB37" i="55"/>
  <c r="AB27" i="55"/>
  <c r="FQ32" i="53"/>
  <c r="AS35" i="53"/>
  <c r="AO35" i="53"/>
  <c r="AP35" i="53"/>
  <c r="AR35" i="53"/>
  <c r="AQ35" i="53"/>
  <c r="AZ34" i="53"/>
  <c r="AZ44" i="53" s="1"/>
  <c r="DA32" i="53"/>
  <c r="FS29" i="53"/>
  <c r="GV37" i="53"/>
  <c r="EZ36" i="53"/>
  <c r="CN38" i="53"/>
  <c r="HJ35" i="53"/>
  <c r="BU33" i="53"/>
  <c r="CI31" i="53"/>
  <c r="AE30" i="53"/>
  <c r="HK38" i="53"/>
  <c r="EY38" i="53"/>
  <c r="BW37" i="53"/>
  <c r="DP34" i="53"/>
  <c r="DQ32" i="53"/>
  <c r="GH30" i="53"/>
  <c r="DE29" i="53"/>
  <c r="FN36" i="53"/>
  <c r="BV37" i="53"/>
  <c r="Y34" i="53"/>
  <c r="AF32" i="53"/>
  <c r="DE30" i="53"/>
  <c r="BH29" i="53"/>
  <c r="EW38" i="53"/>
  <c r="BU37" i="53"/>
  <c r="CN34" i="53"/>
  <c r="AE32" i="53"/>
  <c r="HH35" i="53"/>
  <c r="EV35" i="53"/>
  <c r="CJ35" i="53"/>
  <c r="X35" i="53"/>
  <c r="DW33" i="53"/>
  <c r="CD31" i="53"/>
  <c r="K30" i="53"/>
  <c r="GQ37" i="53"/>
  <c r="EU36" i="53"/>
  <c r="CY35" i="53"/>
  <c r="FL34" i="53"/>
  <c r="GI32" i="53"/>
  <c r="GD30" i="53"/>
  <c r="EG29" i="53"/>
  <c r="GP38" i="53"/>
  <c r="FJ34" i="53"/>
  <c r="DN36" i="53"/>
  <c r="BR38" i="53"/>
  <c r="V38" i="53"/>
  <c r="HO33" i="53"/>
  <c r="K32" i="53"/>
  <c r="CK30" i="53"/>
  <c r="CK42" i="53" s="1"/>
  <c r="FH30" i="53"/>
  <c r="X218" i="55"/>
  <c r="AP212" i="55"/>
  <c r="K223" i="55"/>
  <c r="AB219" i="55"/>
  <c r="BS222" i="55"/>
  <c r="AP199" i="55"/>
  <c r="X205" i="55"/>
  <c r="K234" i="55"/>
  <c r="BS234" i="55"/>
  <c r="AO228" i="55"/>
  <c r="X186" i="55"/>
  <c r="K186" i="55"/>
  <c r="AB190" i="55"/>
  <c r="AB157" i="55"/>
  <c r="AQ177" i="55"/>
  <c r="AJ183" i="55"/>
  <c r="M5" i="55"/>
  <c r="N5" i="55" s="1"/>
  <c r="J6" i="55"/>
  <c r="AB31" i="55"/>
  <c r="AN50" i="55"/>
  <c r="AB34" i="53"/>
  <c r="CI32" i="53"/>
  <c r="FC29" i="53"/>
  <c r="GV36" i="53"/>
  <c r="DQ35" i="53"/>
  <c r="BR31" i="53"/>
  <c r="O30" i="53"/>
  <c r="L30" i="53"/>
  <c r="M30" i="53"/>
  <c r="GU37" i="53"/>
  <c r="CP34" i="53"/>
  <c r="CY32" i="53"/>
  <c r="FR30" i="53"/>
  <c r="FN37" i="53"/>
  <c r="BF38" i="53"/>
  <c r="CO30" i="53"/>
  <c r="CO42" i="53" s="1"/>
  <c r="EW37" i="53"/>
  <c r="BU36" i="53"/>
  <c r="BQ34" i="53"/>
  <c r="EV31" i="53"/>
  <c r="BX30" i="53"/>
  <c r="GR38" i="53"/>
  <c r="BT38" i="53"/>
  <c r="BW36" i="53"/>
  <c r="AV31" i="53"/>
  <c r="GT29" i="53"/>
  <c r="GQ36" i="53"/>
  <c r="EU35" i="53"/>
  <c r="AM38" i="53"/>
  <c r="EH34" i="53"/>
  <c r="FO32" i="53"/>
  <c r="FN30" i="53"/>
  <c r="DA29" i="53"/>
  <c r="CW29" i="53"/>
  <c r="CZ29" i="53"/>
  <c r="CV29" i="53"/>
  <c r="CX29" i="53"/>
  <c r="CY29" i="53"/>
  <c r="GP37" i="53"/>
  <c r="FJ33" i="53"/>
  <c r="DN35" i="53"/>
  <c r="BR37" i="53"/>
  <c r="V37" i="53"/>
  <c r="GU33" i="53"/>
  <c r="HI43" i="53"/>
  <c r="BU30" i="53"/>
  <c r="HE38" i="53"/>
  <c r="FY33" i="53"/>
  <c r="FX33" i="53"/>
  <c r="FV33" i="53"/>
  <c r="EC36" i="53"/>
  <c r="CG38" i="53"/>
  <c r="BA44" i="53"/>
  <c r="CK35" i="53"/>
  <c r="CR31" i="53"/>
  <c r="BD30" i="53"/>
  <c r="HD38" i="53"/>
  <c r="FX35" i="53"/>
  <c r="EB36" i="53"/>
  <c r="CV31" i="53"/>
  <c r="ER30" i="53"/>
  <c r="AQ218" i="55"/>
  <c r="AJ224" i="55"/>
  <c r="AJ223" i="55"/>
  <c r="AP235" i="55"/>
  <c r="BS217" i="55"/>
  <c r="K217" i="55"/>
  <c r="AO211" i="55"/>
  <c r="AN221" i="55"/>
  <c r="BS223" i="55"/>
  <c r="K211" i="55"/>
  <c r="H7" i="36"/>
  <c r="J9" i="36" s="1"/>
  <c r="K6" i="36"/>
  <c r="H63" i="36" s="1"/>
  <c r="AP198" i="55"/>
  <c r="X204" i="55"/>
  <c r="X184" i="55"/>
  <c r="AP178" i="55"/>
  <c r="AB196" i="55"/>
  <c r="X188" i="55"/>
  <c r="AC177" i="55"/>
  <c r="Q177" i="55" s="1"/>
  <c r="D177" i="55" s="1"/>
  <c r="AJ176" i="55"/>
  <c r="AJ177" i="55"/>
  <c r="AJ178" i="55"/>
  <c r="AJ180" i="55"/>
  <c r="AJ181" i="55"/>
  <c r="AJ182" i="55"/>
  <c r="AQ176" i="55"/>
  <c r="AJ179" i="55"/>
  <c r="K185" i="55"/>
  <c r="AB126" i="55"/>
  <c r="P126" i="55"/>
  <c r="BB35" i="53"/>
  <c r="BA31" i="53"/>
  <c r="HN29" i="53"/>
  <c r="HK29" i="53"/>
  <c r="HH29" i="53"/>
  <c r="HI29" i="53"/>
  <c r="HJ29" i="53"/>
  <c r="GU36" i="53"/>
  <c r="BG37" i="53"/>
  <c r="CF32" i="53"/>
  <c r="FB30" i="53"/>
  <c r="FN38" i="53"/>
  <c r="BF37" i="53"/>
  <c r="GZ33" i="53"/>
  <c r="EW31" i="53"/>
  <c r="BY30" i="53"/>
  <c r="BY42" i="53" s="1"/>
  <c r="AB29" i="53"/>
  <c r="AB42" i="53" s="1"/>
  <c r="EW36" i="53"/>
  <c r="BE38" i="53"/>
  <c r="X34" i="53"/>
  <c r="EE31" i="53"/>
  <c r="BH30" i="53"/>
  <c r="GR37" i="53"/>
  <c r="EF37" i="53"/>
  <c r="EF46" i="53" s="1"/>
  <c r="BT37" i="53"/>
  <c r="GD35" i="53"/>
  <c r="AV33" i="53"/>
  <c r="AE31" i="53"/>
  <c r="GD29" i="53"/>
  <c r="GQ35" i="53"/>
  <c r="EU34" i="53"/>
  <c r="CI38" i="53"/>
  <c r="AM37" i="53"/>
  <c r="DH34" i="53"/>
  <c r="CB32" i="53"/>
  <c r="EX30" i="53"/>
  <c r="GP36" i="53"/>
  <c r="ET37" i="53"/>
  <c r="DN34" i="53"/>
  <c r="BR36" i="53"/>
  <c r="V36" i="53"/>
  <c r="GB33" i="53"/>
  <c r="ES31" i="53"/>
  <c r="ES43" i="53" s="1"/>
  <c r="BE30" i="53"/>
  <c r="DN30" i="53"/>
  <c r="CL33" i="53"/>
  <c r="FS33" i="53"/>
  <c r="AO218" i="55"/>
  <c r="K224" i="55"/>
  <c r="BS224" i="55"/>
  <c r="BS229" i="55"/>
  <c r="AO236" i="55"/>
  <c r="AQ230" i="55"/>
  <c r="AJ236" i="55"/>
  <c r="AC230" i="55"/>
  <c r="Q230" i="55" s="1"/>
  <c r="D230" i="55" s="1"/>
  <c r="E18" i="36"/>
  <c r="AO210" i="55"/>
  <c r="K216" i="55"/>
  <c r="BS216" i="55"/>
  <c r="AP222" i="55"/>
  <c r="AP229" i="55"/>
  <c r="X228" i="55"/>
  <c r="BS230" i="55"/>
  <c r="AP208" i="55"/>
  <c r="X214" i="55"/>
  <c r="BS211" i="55"/>
  <c r="AO216" i="55"/>
  <c r="AQ219" i="55"/>
  <c r="X183" i="55"/>
  <c r="AP177" i="55"/>
  <c r="X200" i="55"/>
  <c r="AO183" i="55"/>
  <c r="K189" i="55"/>
  <c r="AO190" i="55"/>
  <c r="AJ194" i="55"/>
  <c r="AQ188" i="55"/>
  <c r="AB178" i="55"/>
  <c r="AJ184" i="55"/>
  <c r="AQ178" i="55"/>
  <c r="AC178" i="55"/>
  <c r="Q178" i="55" s="1"/>
  <c r="D178" i="55" s="1"/>
  <c r="X181" i="55"/>
  <c r="AN125" i="55"/>
  <c r="AN117" i="55"/>
  <c r="AB51" i="55"/>
  <c r="P28" i="55"/>
  <c r="R36" i="55"/>
  <c r="GU34" i="53"/>
  <c r="GP32" i="53"/>
  <c r="R31" i="53"/>
  <c r="GX29" i="53"/>
  <c r="GU35" i="53"/>
  <c r="GS35" i="53"/>
  <c r="GT35" i="53"/>
  <c r="BG38" i="53"/>
  <c r="AV34" i="53"/>
  <c r="AX32" i="53"/>
  <c r="EL30" i="53"/>
  <c r="BI29" i="53"/>
  <c r="EX36" i="53"/>
  <c r="AP38" i="53"/>
  <c r="GF33" i="53"/>
  <c r="EF31" i="53"/>
  <c r="BI30" i="53"/>
  <c r="L29" i="53"/>
  <c r="BE37" i="53"/>
  <c r="HR33" i="53"/>
  <c r="DN31" i="53"/>
  <c r="GR36" i="53"/>
  <c r="EF36" i="53"/>
  <c r="BT36" i="53"/>
  <c r="CN35" i="53"/>
  <c r="HC32" i="53"/>
  <c r="HL30" i="53"/>
  <c r="FN29" i="53"/>
  <c r="GQ34" i="53"/>
  <c r="EE38" i="53"/>
  <c r="CI37" i="53"/>
  <c r="CL34" i="53"/>
  <c r="EH30" i="53"/>
  <c r="AO29" i="53"/>
  <c r="AJ29" i="53"/>
  <c r="AM29" i="53"/>
  <c r="AK29" i="53"/>
  <c r="AN29" i="53"/>
  <c r="AL29" i="53"/>
  <c r="GP35" i="53"/>
  <c r="ET36" i="53"/>
  <c r="V34" i="53"/>
  <c r="EN33" i="53"/>
  <c r="DJ31" i="53"/>
  <c r="AO30" i="53"/>
  <c r="HE36" i="53"/>
  <c r="FI37" i="53"/>
  <c r="EC33" i="53"/>
  <c r="CG36" i="53"/>
  <c r="AK38" i="53"/>
  <c r="AK30" i="53"/>
  <c r="CR33" i="53"/>
  <c r="AS34" i="53"/>
  <c r="AJ221" i="55"/>
  <c r="AC215" i="55"/>
  <c r="Q215" i="55" s="1"/>
  <c r="D215" i="55" s="1"/>
  <c r="AQ215" i="55"/>
  <c r="AQ222" i="55"/>
  <c r="K227" i="55"/>
  <c r="BS227" i="55"/>
  <c r="AO221" i="55"/>
  <c r="BS206" i="55"/>
  <c r="K206" i="55"/>
  <c r="AJ220" i="55"/>
  <c r="AJ186" i="55"/>
  <c r="AN180" i="55"/>
  <c r="AB148" i="55"/>
  <c r="AB132" i="55"/>
  <c r="AN60" i="55"/>
  <c r="AN119" i="55"/>
  <c r="P22" i="55"/>
  <c r="AN45" i="55"/>
  <c r="FR31" i="53"/>
  <c r="FL31" i="53"/>
  <c r="FQ31" i="53"/>
  <c r="FM31" i="53"/>
  <c r="FN31" i="53"/>
  <c r="FN43" i="53" s="1"/>
  <c r="FP31" i="53"/>
  <c r="FO31" i="53"/>
  <c r="BH37" i="53"/>
  <c r="FB32" i="53"/>
  <c r="EV32" i="53"/>
  <c r="FA32" i="53"/>
  <c r="FA43" i="53" s="1"/>
  <c r="EW32" i="53"/>
  <c r="EX32" i="53"/>
  <c r="EZ32" i="53"/>
  <c r="EY32" i="53"/>
  <c r="HP30" i="53"/>
  <c r="GH29" i="53"/>
  <c r="GU38" i="53"/>
  <c r="AQ37" i="53"/>
  <c r="Z34" i="53"/>
  <c r="P32" i="53"/>
  <c r="EX37" i="53"/>
  <c r="AP37" i="53"/>
  <c r="FM33" i="53"/>
  <c r="DO31" i="53"/>
  <c r="HI38" i="53"/>
  <c r="EG37" i="53"/>
  <c r="GY33" i="53"/>
  <c r="AL35" i="53"/>
  <c r="GZ34" i="53"/>
  <c r="X227" i="55"/>
  <c r="AP232" i="55"/>
  <c r="K236" i="55"/>
  <c r="AN216" i="55"/>
  <c r="X232" i="55"/>
  <c r="AP226" i="55"/>
  <c r="AJ226" i="55"/>
  <c r="AQ220" i="55"/>
  <c r="AP201" i="55"/>
  <c r="X207" i="55"/>
  <c r="AO207" i="55"/>
  <c r="X236" i="55"/>
  <c r="AQ203" i="55"/>
  <c r="BS207" i="55"/>
  <c r="X202" i="55"/>
  <c r="AP196" i="55"/>
  <c r="AJ208" i="55"/>
  <c r="AQ202" i="55"/>
  <c r="AQ206" i="55"/>
  <c r="AJ212" i="55"/>
  <c r="X179" i="55"/>
  <c r="P195" i="55"/>
  <c r="AJ188" i="55"/>
  <c r="AQ182" i="55"/>
  <c r="P190" i="55"/>
  <c r="AB191" i="55"/>
  <c r="AN152" i="55"/>
  <c r="AB179" i="55"/>
  <c r="AN193" i="55"/>
  <c r="AN155" i="55"/>
  <c r="AN156" i="55"/>
  <c r="P111" i="55"/>
  <c r="AB174" i="55"/>
  <c r="AN121" i="55"/>
  <c r="AN112" i="55"/>
  <c r="P84" i="55"/>
  <c r="AN63" i="55"/>
  <c r="P67" i="55"/>
  <c r="AN54" i="55"/>
  <c r="AN90" i="55"/>
  <c r="AB73" i="55"/>
  <c r="P47" i="55"/>
  <c r="P23" i="55"/>
  <c r="P32" i="55"/>
  <c r="AB43" i="55"/>
  <c r="O35" i="53"/>
  <c r="GW32" i="53"/>
  <c r="EW33" i="53"/>
  <c r="CQ29" i="53"/>
  <c r="GF37" i="53"/>
  <c r="EJ34" i="53"/>
  <c r="BH36" i="53"/>
  <c r="ER34" i="53"/>
  <c r="DR32" i="53"/>
  <c r="GY30" i="53"/>
  <c r="FR29" i="53"/>
  <c r="GE37" i="53"/>
  <c r="DS37" i="53"/>
  <c r="AQ38" i="53"/>
  <c r="HN31" i="53"/>
  <c r="HM31" i="53"/>
  <c r="HM43" i="53" s="1"/>
  <c r="HL31" i="53"/>
  <c r="DF30" i="53"/>
  <c r="AC29" i="53"/>
  <c r="EX38" i="53"/>
  <c r="Z38" i="53"/>
  <c r="ER33" i="53"/>
  <c r="CX31" i="53"/>
  <c r="AC30" i="53"/>
  <c r="GU29" i="53"/>
  <c r="GB38" i="53"/>
  <c r="DP38" i="53"/>
  <c r="BD38" i="53"/>
  <c r="FM34" i="53"/>
  <c r="GN29" i="53"/>
  <c r="HE31" i="53"/>
  <c r="EM32" i="53"/>
  <c r="X231" i="55"/>
  <c r="AP225" i="55"/>
  <c r="X230" i="55"/>
  <c r="P201" i="55"/>
  <c r="BS221" i="55"/>
  <c r="AJ214" i="55"/>
  <c r="K232" i="55"/>
  <c r="BS232" i="55"/>
  <c r="AO226" i="55"/>
  <c r="AJ232" i="55"/>
  <c r="AP206" i="55"/>
  <c r="X213" i="55"/>
  <c r="AP207" i="55"/>
  <c r="BS205" i="55"/>
  <c r="K205" i="55"/>
  <c r="AO199" i="55"/>
  <c r="K213" i="55"/>
  <c r="P207" i="55"/>
  <c r="AJ217" i="55"/>
  <c r="AB202" i="55"/>
  <c r="X178" i="55"/>
  <c r="AN213" i="55"/>
  <c r="K190" i="55"/>
  <c r="P174" i="55"/>
  <c r="BS218" i="55"/>
  <c r="P165" i="55"/>
  <c r="AN173" i="55"/>
  <c r="AB151" i="55"/>
  <c r="AN174" i="55"/>
  <c r="AN145" i="55"/>
  <c r="P167" i="55"/>
  <c r="AN126" i="55"/>
  <c r="AB108" i="55"/>
  <c r="AB101" i="55"/>
  <c r="AB58" i="55"/>
  <c r="AB121" i="55"/>
  <c r="P88" i="55"/>
  <c r="P56" i="55"/>
  <c r="AB34" i="55"/>
  <c r="AB18" i="55"/>
  <c r="AC16" i="55"/>
  <c r="AD17" i="55"/>
  <c r="GX34" i="53"/>
  <c r="GW34" i="53"/>
  <c r="EB33" i="53"/>
  <c r="GY31" i="53"/>
  <c r="CA29" i="53"/>
  <c r="GF36" i="53"/>
  <c r="EJ38" i="53"/>
  <c r="EJ46" i="53" s="1"/>
  <c r="BH38" i="53"/>
  <c r="DQ34" i="53"/>
  <c r="CZ32" i="53"/>
  <c r="GI30" i="53"/>
  <c r="FB29" i="53"/>
  <c r="GE36" i="53"/>
  <c r="DS36" i="53"/>
  <c r="AA37" i="53"/>
  <c r="GG33" i="53"/>
  <c r="GW31" i="53"/>
  <c r="GV31" i="53"/>
  <c r="GU31" i="53"/>
  <c r="CP30" i="53"/>
  <c r="M29" i="53"/>
  <c r="EH36" i="53"/>
  <c r="Z37" i="53"/>
  <c r="HL29" i="53"/>
  <c r="HI36" i="53"/>
  <c r="DQ38" i="53"/>
  <c r="AO37" i="53"/>
  <c r="FL33" i="53"/>
  <c r="AF31" i="53"/>
  <c r="GE29" i="53"/>
  <c r="GB37" i="53"/>
  <c r="DP37" i="53"/>
  <c r="BD37" i="53"/>
  <c r="EI34" i="53"/>
  <c r="DN32" i="53"/>
  <c r="FO30" i="53"/>
  <c r="DB29" i="53"/>
  <c r="GA36" i="53"/>
  <c r="EE35" i="53"/>
  <c r="CI34" i="53"/>
  <c r="W38" i="53"/>
  <c r="T34" i="53"/>
  <c r="HJ31" i="53"/>
  <c r="CL30" i="53"/>
  <c r="FZ38" i="53"/>
  <c r="ET33" i="53"/>
  <c r="CX36" i="53"/>
  <c r="BB38" i="53"/>
  <c r="FN35" i="53"/>
  <c r="AS33" i="53"/>
  <c r="AC31" i="53"/>
  <c r="GB29" i="53"/>
  <c r="FY29" i="53"/>
  <c r="FX29" i="53"/>
  <c r="FZ29" i="53"/>
  <c r="HE32" i="53"/>
  <c r="FI35" i="53"/>
  <c r="DM37" i="53"/>
  <c r="CG32" i="53"/>
  <c r="AK35" i="53"/>
  <c r="K212" i="55"/>
  <c r="P214" i="55"/>
  <c r="X224" i="55"/>
  <c r="AP218" i="55"/>
  <c r="AB209" i="55"/>
  <c r="AB210" i="55"/>
  <c r="X222" i="55"/>
  <c r="AN234" i="55"/>
  <c r="X212" i="55"/>
  <c r="P206" i="55"/>
  <c r="AP230" i="55"/>
  <c r="AP223" i="55"/>
  <c r="X229" i="55"/>
  <c r="K204" i="55"/>
  <c r="AO198" i="55"/>
  <c r="BS204" i="55"/>
  <c r="AB231" i="55"/>
  <c r="K203" i="55"/>
  <c r="BS213" i="55"/>
  <c r="AN206" i="55"/>
  <c r="AJ206" i="55"/>
  <c r="AQ200" i="55"/>
  <c r="AN209" i="55"/>
  <c r="X194" i="55"/>
  <c r="AP188" i="55"/>
  <c r="AQ224" i="55"/>
  <c r="AJ230" i="55"/>
  <c r="AC224" i="55"/>
  <c r="Q224" i="55" s="1"/>
  <c r="D224" i="55" s="1"/>
  <c r="AJ191" i="55"/>
  <c r="AJ207" i="55"/>
  <c r="AQ201" i="55"/>
  <c r="AJ213" i="55"/>
  <c r="AC207" i="55"/>
  <c r="Q207" i="55" s="1"/>
  <c r="D207" i="55" s="1"/>
  <c r="AQ207" i="55"/>
  <c r="X177" i="55"/>
  <c r="X198" i="55"/>
  <c r="AP192" i="55"/>
  <c r="X193" i="55"/>
  <c r="X187" i="55"/>
  <c r="AP181" i="55"/>
  <c r="P185" i="55"/>
  <c r="K218" i="55"/>
  <c r="AB154" i="55"/>
  <c r="AB141" i="55"/>
  <c r="AB103" i="55"/>
  <c r="AB53" i="55"/>
  <c r="P65" i="55"/>
  <c r="AN95" i="55"/>
  <c r="AN96" i="55"/>
  <c r="AN57" i="55"/>
  <c r="AN48" i="55"/>
  <c r="BY35" i="53"/>
  <c r="BY45" i="53" s="1"/>
  <c r="BX35" i="53"/>
  <c r="BX45" i="53" s="1"/>
  <c r="GH31" i="53"/>
  <c r="GB31" i="53"/>
  <c r="GG31" i="53"/>
  <c r="GC31" i="53"/>
  <c r="GD31" i="53"/>
  <c r="GF31" i="53"/>
  <c r="GE31" i="53"/>
  <c r="BK29" i="53"/>
  <c r="GF35" i="53"/>
  <c r="DT37" i="53"/>
  <c r="AR37" i="53"/>
  <c r="CR34" i="53"/>
  <c r="CH32" i="53"/>
  <c r="FS30" i="53"/>
  <c r="EL29" i="53"/>
  <c r="GE35" i="53"/>
  <c r="DS35" i="53"/>
  <c r="AA38" i="53"/>
  <c r="FN33" i="53"/>
  <c r="EX31" i="53"/>
  <c r="BZ30" i="53"/>
  <c r="HJ36" i="53"/>
  <c r="EH37" i="53"/>
  <c r="J38" i="53"/>
  <c r="AX33" i="53"/>
  <c r="AX31" i="53"/>
  <c r="GV29" i="53"/>
  <c r="GS38" i="53"/>
  <c r="DQ37" i="53"/>
  <c r="AO36" i="53"/>
  <c r="DX33" i="53"/>
  <c r="O31" i="53"/>
  <c r="FO29" i="53"/>
  <c r="GB36" i="53"/>
  <c r="DP36" i="53"/>
  <c r="BD36" i="53"/>
  <c r="DJ34" i="53"/>
  <c r="CT32" i="53"/>
  <c r="EY30" i="53"/>
  <c r="CL29" i="53"/>
  <c r="GA35" i="53"/>
  <c r="EE34" i="53"/>
  <c r="BS38" i="53"/>
  <c r="W37" i="53"/>
  <c r="HP33" i="53"/>
  <c r="GS31" i="53"/>
  <c r="GO31" i="53"/>
  <c r="GR31" i="53"/>
  <c r="GR43" i="53" s="1"/>
  <c r="GP31" i="53"/>
  <c r="GQ31" i="53"/>
  <c r="BV30" i="53"/>
  <c r="FZ37" i="53"/>
  <c r="ET38" i="53"/>
  <c r="CX35" i="53"/>
  <c r="BB37" i="53"/>
  <c r="CL35" i="53"/>
  <c r="Z33" i="53"/>
  <c r="L31" i="53"/>
  <c r="FL29" i="53"/>
  <c r="GO38" i="53"/>
  <c r="FI33" i="53"/>
  <c r="DM36" i="53"/>
  <c r="BQ38" i="53"/>
  <c r="AK33" i="53"/>
  <c r="DE34" i="53"/>
  <c r="GZ32" i="53"/>
  <c r="HI30" i="53"/>
  <c r="EU29" i="53"/>
  <c r="ES29" i="53"/>
  <c r="ER29" i="53"/>
  <c r="ET29" i="53"/>
  <c r="HD31" i="53"/>
  <c r="HB31" i="53"/>
  <c r="HC31" i="53"/>
  <c r="FH35" i="53"/>
  <c r="DL37" i="53"/>
  <c r="BP38" i="53"/>
  <c r="T37" i="53"/>
  <c r="CY33" i="53"/>
  <c r="EF34" i="53"/>
  <c r="K31" i="53"/>
  <c r="FK29" i="53"/>
  <c r="HD32" i="53"/>
  <c r="FH38" i="53"/>
  <c r="DL38" i="53"/>
  <c r="CF31" i="53"/>
  <c r="T38" i="53"/>
  <c r="DR33" i="53"/>
  <c r="DR44" i="53" s="1"/>
  <c r="EP31" i="53"/>
  <c r="CI30" i="53"/>
  <c r="BW35" i="53"/>
  <c r="GX32" i="53"/>
  <c r="Z31" i="53"/>
  <c r="GL36" i="53"/>
  <c r="EP35" i="53"/>
  <c r="CD36" i="53"/>
  <c r="R37" i="53"/>
  <c r="DP33" i="53"/>
  <c r="FV31" i="53"/>
  <c r="EJ35" i="53"/>
  <c r="EJ45" i="53" s="1"/>
  <c r="BG33" i="53"/>
  <c r="CN31" i="53"/>
  <c r="HP36" i="53"/>
  <c r="FD37" i="53"/>
  <c r="CR38" i="53"/>
  <c r="AF38" i="53"/>
  <c r="CZ34" i="53"/>
  <c r="CL32" i="53"/>
  <c r="GY36" i="53"/>
  <c r="FC35" i="53"/>
  <c r="DG34" i="53"/>
  <c r="BK34" i="53"/>
  <c r="V35" i="53"/>
  <c r="FZ32" i="53"/>
  <c r="FZ43" i="53" s="1"/>
  <c r="BD31" i="53"/>
  <c r="HN37" i="53"/>
  <c r="FR38" i="53"/>
  <c r="DV35" i="53"/>
  <c r="BZ33" i="53"/>
  <c r="HA29" i="53"/>
  <c r="GK36" i="53"/>
  <c r="FE31" i="53"/>
  <c r="EO34" i="53"/>
  <c r="DI30" i="53"/>
  <c r="CC29" i="53"/>
  <c r="BM37" i="53"/>
  <c r="AG32" i="53"/>
  <c r="Q36" i="53"/>
  <c r="AT31" i="53"/>
  <c r="AD38" i="53"/>
  <c r="HF31" i="53"/>
  <c r="GM34" i="53"/>
  <c r="FG37" i="53"/>
  <c r="EA29" i="53"/>
  <c r="DK36" i="53"/>
  <c r="CE31" i="53"/>
  <c r="BO34" i="53"/>
  <c r="AI38" i="53"/>
  <c r="DH31" i="53"/>
  <c r="BS30" i="53"/>
  <c r="AB35" i="53"/>
  <c r="GD32" i="53"/>
  <c r="HG30" i="53"/>
  <c r="GL35" i="53"/>
  <c r="EP34" i="53"/>
  <c r="CD35" i="53"/>
  <c r="R36" i="53"/>
  <c r="CB33" i="53"/>
  <c r="EN31" i="53"/>
  <c r="CG30" i="53"/>
  <c r="BU35" i="53"/>
  <c r="AN33" i="53"/>
  <c r="BW31" i="53"/>
  <c r="HP35" i="53"/>
  <c r="FD36" i="53"/>
  <c r="CR37" i="53"/>
  <c r="AF37" i="53"/>
  <c r="BU32" i="53"/>
  <c r="GL29" i="53"/>
  <c r="GY35" i="53"/>
  <c r="FC34" i="53"/>
  <c r="DG38" i="53"/>
  <c r="AU38" i="53"/>
  <c r="FY34" i="53"/>
  <c r="DU32" i="53"/>
  <c r="AM31" i="53"/>
  <c r="HN36" i="53"/>
  <c r="FR36" i="53"/>
  <c r="DV33" i="53"/>
  <c r="BZ38" i="53"/>
  <c r="HA31" i="53"/>
  <c r="GK35" i="53"/>
  <c r="FE33" i="53"/>
  <c r="EO38" i="53"/>
  <c r="DI37" i="53"/>
  <c r="CC33" i="53"/>
  <c r="BM36" i="53"/>
  <c r="AG33" i="53"/>
  <c r="Q35" i="53"/>
  <c r="AT32" i="53"/>
  <c r="AD37" i="53"/>
  <c r="FW30" i="53"/>
  <c r="FG36" i="53"/>
  <c r="EA32" i="53"/>
  <c r="DK35" i="53"/>
  <c r="CE32" i="53"/>
  <c r="AY30" i="53"/>
  <c r="AY42" i="53" s="1"/>
  <c r="AI37" i="53"/>
  <c r="GF32" i="53"/>
  <c r="GR30" i="53"/>
  <c r="EE29" i="53"/>
  <c r="GN38" i="53"/>
  <c r="FH32" i="53"/>
  <c r="DL36" i="53"/>
  <c r="BP37" i="53"/>
  <c r="T36" i="53"/>
  <c r="CD33" i="53"/>
  <c r="CQ31" i="53"/>
  <c r="BC30" i="53"/>
  <c r="HJ34" i="53"/>
  <c r="FK32" i="53"/>
  <c r="GP30" i="53"/>
  <c r="GL34" i="53"/>
  <c r="EP38" i="53"/>
  <c r="CD38" i="53"/>
  <c r="R35" i="53"/>
  <c r="BH33" i="53"/>
  <c r="DW31" i="53"/>
  <c r="BQ30" i="53"/>
  <c r="BQ42" i="53" s="1"/>
  <c r="Z35" i="53"/>
  <c r="HO32" i="53"/>
  <c r="BF31" i="53"/>
  <c r="HP34" i="53"/>
  <c r="FD35" i="53"/>
  <c r="CR36" i="53"/>
  <c r="AF36" i="53"/>
  <c r="BE34" i="53"/>
  <c r="BD32" i="53"/>
  <c r="FV29" i="53"/>
  <c r="GY34" i="53"/>
  <c r="FC38" i="53"/>
  <c r="CQ37" i="53"/>
  <c r="AU37" i="53"/>
  <c r="EW34" i="53"/>
  <c r="DC32" i="53"/>
  <c r="V31" i="53"/>
  <c r="HN35" i="53"/>
  <c r="FR35" i="53"/>
  <c r="DV38" i="53"/>
  <c r="BJ38" i="53"/>
  <c r="HA32" i="53"/>
  <c r="GK34" i="53"/>
  <c r="FE30" i="53"/>
  <c r="DY29" i="53"/>
  <c r="DI36" i="53"/>
  <c r="CC31" i="53"/>
  <c r="BM35" i="53"/>
  <c r="AG30" i="53"/>
  <c r="AT34" i="53"/>
  <c r="AD36" i="53"/>
  <c r="FW29" i="53"/>
  <c r="FG38" i="53"/>
  <c r="EA31" i="53"/>
  <c r="DK34" i="53"/>
  <c r="CE38" i="53"/>
  <c r="AI36" i="53"/>
  <c r="BJ34" i="53"/>
  <c r="FM32" i="53"/>
  <c r="GB30" i="53"/>
  <c r="CI29" i="53"/>
  <c r="GN37" i="53"/>
  <c r="DL35" i="53"/>
  <c r="BP36" i="53"/>
  <c r="T35" i="53"/>
  <c r="BK33" i="53"/>
  <c r="BZ31" i="53"/>
  <c r="AM30" i="53"/>
  <c r="GE34" i="53"/>
  <c r="DG32" i="53"/>
  <c r="FZ30" i="53"/>
  <c r="GL38" i="53"/>
  <c r="DZ37" i="53"/>
  <c r="BN37" i="53"/>
  <c r="AA36" i="53"/>
  <c r="AO33" i="53"/>
  <c r="DF31" i="53"/>
  <c r="BA30" i="53"/>
  <c r="HH34" i="53"/>
  <c r="GU32" i="53"/>
  <c r="AO31" i="53"/>
  <c r="HP38" i="53"/>
  <c r="FD38" i="53"/>
  <c r="CR35" i="53"/>
  <c r="AF35" i="53"/>
  <c r="L34" i="53"/>
  <c r="AM32" i="53"/>
  <c r="FF29" i="53"/>
  <c r="GY38" i="53"/>
  <c r="EM37" i="53"/>
  <c r="CQ36" i="53"/>
  <c r="AU36" i="53"/>
  <c r="AU45" i="53" s="1"/>
  <c r="DU34" i="53"/>
  <c r="CK32" i="53"/>
  <c r="HB30" i="53"/>
  <c r="HB42" i="53" s="1"/>
  <c r="HN33" i="53"/>
  <c r="DF37" i="53"/>
  <c r="BJ37" i="53"/>
  <c r="HA33" i="53"/>
  <c r="GK38" i="53"/>
  <c r="FE37" i="53"/>
  <c r="DY32" i="53"/>
  <c r="DI35" i="53"/>
  <c r="CC32" i="53"/>
  <c r="BM34" i="53"/>
  <c r="AG38" i="53"/>
  <c r="AT30" i="53"/>
  <c r="AD33" i="53"/>
  <c r="DL30" i="53"/>
  <c r="DL42" i="53" s="1"/>
  <c r="FW31" i="53"/>
  <c r="FG35" i="53"/>
  <c r="EA33" i="53"/>
  <c r="CU30" i="53"/>
  <c r="CE37" i="53"/>
  <c r="AY31" i="53"/>
  <c r="AI35" i="53"/>
  <c r="GC30" i="53"/>
  <c r="CJ29" i="53"/>
  <c r="GO35" i="53"/>
  <c r="ES36" i="53"/>
  <c r="DM32" i="53"/>
  <c r="BQ35" i="53"/>
  <c r="U37" i="53"/>
  <c r="AO34" i="53"/>
  <c r="CQ32" i="53"/>
  <c r="FL30" i="53"/>
  <c r="GN36" i="53"/>
  <c r="ER37" i="53"/>
  <c r="DL32" i="53"/>
  <c r="BP35" i="53"/>
  <c r="T31" i="53"/>
  <c r="AQ33" i="53"/>
  <c r="W30" i="53"/>
  <c r="W42" i="53" s="1"/>
  <c r="FB34" i="53"/>
  <c r="CO32" i="53"/>
  <c r="FJ30" i="53"/>
  <c r="FV37" i="53"/>
  <c r="DZ36" i="53"/>
  <c r="BN36" i="53"/>
  <c r="EW35" i="53"/>
  <c r="HP32" i="53"/>
  <c r="GC34" i="53"/>
  <c r="GB32" i="53"/>
  <c r="X31" i="53"/>
  <c r="GZ37" i="53"/>
  <c r="EN37" i="53"/>
  <c r="CB38" i="53"/>
  <c r="P38" i="53"/>
  <c r="HH33" i="53"/>
  <c r="V32" i="53"/>
  <c r="EP29" i="53"/>
  <c r="GI38" i="53"/>
  <c r="EM36" i="53"/>
  <c r="CQ35" i="53"/>
  <c r="AU34" i="53"/>
  <c r="BY34" i="53"/>
  <c r="BT32" i="53"/>
  <c r="GL30" i="53"/>
  <c r="HN38" i="53"/>
  <c r="FB37" i="53"/>
  <c r="DF36" i="53"/>
  <c r="BJ36" i="53"/>
  <c r="HA30" i="53"/>
  <c r="FU29" i="53"/>
  <c r="FE36" i="53"/>
  <c r="DY31" i="53"/>
  <c r="DY43" i="53" s="1"/>
  <c r="DI34" i="53"/>
  <c r="CC30" i="53"/>
  <c r="AG37" i="53"/>
  <c r="FT33" i="53"/>
  <c r="AT29" i="53"/>
  <c r="N34" i="53"/>
  <c r="FW33" i="53"/>
  <c r="FG34" i="53"/>
  <c r="EA37" i="53"/>
  <c r="CU29" i="53"/>
  <c r="CE36" i="53"/>
  <c r="AY33" i="53"/>
  <c r="AI34" i="53"/>
  <c r="X33" i="53"/>
  <c r="DC34" i="53"/>
  <c r="BX32" i="53"/>
  <c r="ET30" i="53"/>
  <c r="FV36" i="53"/>
  <c r="DZ35" i="53"/>
  <c r="BN35" i="53"/>
  <c r="BV35" i="53"/>
  <c r="GV32" i="53"/>
  <c r="U30" i="53"/>
  <c r="EY34" i="53"/>
  <c r="DW32" i="53"/>
  <c r="GZ36" i="53"/>
  <c r="EN36" i="53"/>
  <c r="CB37" i="53"/>
  <c r="P37" i="53"/>
  <c r="EZ33" i="53"/>
  <c r="DZ29" i="53"/>
  <c r="GI37" i="53"/>
  <c r="EM35" i="53"/>
  <c r="CQ34" i="53"/>
  <c r="AE38" i="53"/>
  <c r="BD34" i="53"/>
  <c r="BC32" i="53"/>
  <c r="FV30" i="53"/>
  <c r="GX37" i="53"/>
  <c r="FB36" i="53"/>
  <c r="DF35" i="53"/>
  <c r="BJ35" i="53"/>
  <c r="HA37" i="53"/>
  <c r="FU31" i="53"/>
  <c r="FE35" i="53"/>
  <c r="DY33" i="53"/>
  <c r="DI38" i="53"/>
  <c r="CC38" i="53"/>
  <c r="AW31" i="53"/>
  <c r="AG36" i="53"/>
  <c r="EN32" i="53"/>
  <c r="AT38" i="53"/>
  <c r="N31" i="53"/>
  <c r="FW32" i="53"/>
  <c r="EQ30" i="53"/>
  <c r="EA36" i="53"/>
  <c r="CU33" i="53"/>
  <c r="CE35" i="53"/>
  <c r="AY32" i="53"/>
  <c r="S30" i="53"/>
  <c r="F50" i="33"/>
  <c r="R49" i="33"/>
  <c r="H50" i="33" s="1"/>
  <c r="ER35" i="53"/>
  <c r="CV38" i="53"/>
  <c r="AZ38" i="53"/>
  <c r="EZ35" i="53"/>
  <c r="HR32" i="53"/>
  <c r="AA31" i="53"/>
  <c r="BH34" i="53"/>
  <c r="BG32" i="53"/>
  <c r="ED30" i="53"/>
  <c r="HR36" i="53"/>
  <c r="FV35" i="53"/>
  <c r="DZ38" i="53"/>
  <c r="BN38" i="53"/>
  <c r="AA35" i="53"/>
  <c r="GC32" i="53"/>
  <c r="BG31" i="53"/>
  <c r="DX34" i="53"/>
  <c r="DE32" i="53"/>
  <c r="GZ35" i="53"/>
  <c r="EN35" i="53"/>
  <c r="CB36" i="53"/>
  <c r="P36" i="53"/>
  <c r="EG33" i="53"/>
  <c r="FT31" i="53"/>
  <c r="GI36" i="53"/>
  <c r="EM34" i="53"/>
  <c r="CQ38" i="53"/>
  <c r="AE37" i="53"/>
  <c r="K34" i="53"/>
  <c r="AL32" i="53"/>
  <c r="AL43" i="53" s="1"/>
  <c r="FF30" i="53"/>
  <c r="GX36" i="53"/>
  <c r="FB35" i="53"/>
  <c r="DF33" i="53"/>
  <c r="BJ33" i="53"/>
  <c r="HA36" i="53"/>
  <c r="FU33" i="53"/>
  <c r="FE34" i="53"/>
  <c r="DY30" i="53"/>
  <c r="CS29" i="53"/>
  <c r="CC37" i="53"/>
  <c r="AW33" i="53"/>
  <c r="AG35" i="53"/>
  <c r="AT37" i="53"/>
  <c r="N32" i="53"/>
  <c r="DT33" i="53"/>
  <c r="CH30" i="53"/>
  <c r="BP30" i="53"/>
  <c r="FW38" i="53"/>
  <c r="EQ29" i="53"/>
  <c r="EA35" i="53"/>
  <c r="CU31" i="53"/>
  <c r="CE34" i="53"/>
  <c r="AY38" i="53"/>
  <c r="GT33" i="53"/>
  <c r="AA32" i="53"/>
  <c r="DP30" i="53"/>
  <c r="GN31" i="53"/>
  <c r="ER38" i="53"/>
  <c r="CV37" i="53"/>
  <c r="AZ37" i="53"/>
  <c r="HK34" i="53"/>
  <c r="GY32" i="53"/>
  <c r="J31" i="53"/>
  <c r="P34" i="53"/>
  <c r="P44" i="53" s="1"/>
  <c r="AP32" i="53"/>
  <c r="AL30" i="53"/>
  <c r="HR35" i="53"/>
  <c r="FV34" i="53"/>
  <c r="DJ37" i="53"/>
  <c r="AX37" i="53"/>
  <c r="HI34" i="53"/>
  <c r="FJ32" i="53"/>
  <c r="AP31" i="53"/>
  <c r="DA34" i="53"/>
  <c r="CM32" i="53"/>
  <c r="GN30" i="53"/>
  <c r="GZ38" i="53"/>
  <c r="EN38" i="53"/>
  <c r="CB35" i="53"/>
  <c r="P35" i="53"/>
  <c r="DL33" i="53"/>
  <c r="FC31" i="53"/>
  <c r="CD29" i="53"/>
  <c r="GI35" i="53"/>
  <c r="EM38" i="53"/>
  <c r="CA38" i="53"/>
  <c r="AE36" i="53"/>
  <c r="HG33" i="53"/>
  <c r="HG44" i="53" s="1"/>
  <c r="T32" i="53"/>
  <c r="EP30" i="53"/>
  <c r="GX35" i="53"/>
  <c r="FB38" i="53"/>
  <c r="DF38" i="53"/>
  <c r="HQ32" i="53"/>
  <c r="HA35" i="53"/>
  <c r="FU32" i="53"/>
  <c r="FE38" i="53"/>
  <c r="DY37" i="53"/>
  <c r="CS33" i="53"/>
  <c r="CC36" i="53"/>
  <c r="AW32" i="53"/>
  <c r="AG34" i="53"/>
  <c r="AF34" i="53"/>
  <c r="AF44" i="53" s="1"/>
  <c r="AT36" i="53"/>
  <c r="N30" i="53"/>
  <c r="CM33" i="53"/>
  <c r="BR30" i="53"/>
  <c r="BR42" i="53" s="1"/>
  <c r="AZ30" i="53"/>
  <c r="GM30" i="53"/>
  <c r="FW37" i="53"/>
  <c r="EQ32" i="53"/>
  <c r="EA34" i="53"/>
  <c r="CU32" i="53"/>
  <c r="BO30" i="53"/>
  <c r="AY37" i="53"/>
  <c r="S33" i="53"/>
  <c r="GA33" i="53"/>
  <c r="J32" i="53"/>
  <c r="CZ30" i="53"/>
  <c r="FX38" i="53"/>
  <c r="ER32" i="53"/>
  <c r="CV36" i="53"/>
  <c r="AZ36" i="53"/>
  <c r="GG34" i="53"/>
  <c r="GE32" i="53"/>
  <c r="HH30" i="53"/>
  <c r="FJ29" i="53"/>
  <c r="HC38" i="53"/>
  <c r="HK33" i="53"/>
  <c r="Y32" i="53"/>
  <c r="HR34" i="53"/>
  <c r="FV38" i="53"/>
  <c r="DJ36" i="53"/>
  <c r="AX36" i="53"/>
  <c r="GD34" i="53"/>
  <c r="DX32" i="53"/>
  <c r="Y31" i="53"/>
  <c r="CB34" i="53"/>
  <c r="BV32" i="53"/>
  <c r="FX30" i="53"/>
  <c r="GJ38" i="53"/>
  <c r="DX37" i="53"/>
  <c r="BL38" i="53"/>
  <c r="K36" i="53"/>
  <c r="BY33" i="53"/>
  <c r="EL31" i="53"/>
  <c r="GI34" i="53"/>
  <c r="DW37" i="53"/>
  <c r="CA37" i="53"/>
  <c r="GL33" i="53"/>
  <c r="HR31" i="53"/>
  <c r="DZ30" i="53"/>
  <c r="GX33" i="53"/>
  <c r="FB33" i="53"/>
  <c r="CP37" i="53"/>
  <c r="HQ33" i="53"/>
  <c r="HA34" i="53"/>
  <c r="FU30" i="53"/>
  <c r="EO29" i="53"/>
  <c r="DY36" i="53"/>
  <c r="CS31" i="53"/>
  <c r="CC35" i="53"/>
  <c r="AW30" i="53"/>
  <c r="AW42" i="53" s="1"/>
  <c r="Q29" i="53"/>
  <c r="AT35" i="53"/>
  <c r="N29" i="53"/>
  <c r="CN33" i="53"/>
  <c r="BB30" i="53"/>
  <c r="BB42" i="53" s="1"/>
  <c r="GM33" i="53"/>
  <c r="FW36" i="53"/>
  <c r="EQ31" i="53"/>
  <c r="EA38" i="53"/>
  <c r="CU38" i="53"/>
  <c r="AY36" i="53"/>
  <c r="S34" i="53"/>
  <c r="ER31" i="53"/>
  <c r="CV35" i="53"/>
  <c r="AZ35" i="53"/>
  <c r="FD34" i="53"/>
  <c r="FL32" i="53"/>
  <c r="GQ30" i="53"/>
  <c r="HC37" i="53"/>
  <c r="GR33" i="53"/>
  <c r="GR44" i="53" s="1"/>
  <c r="FF31" i="53"/>
  <c r="HR38" i="53"/>
  <c r="HR46" i="53" s="1"/>
  <c r="FF37" i="53"/>
  <c r="DJ35" i="53"/>
  <c r="AX35" i="53"/>
  <c r="FA34" i="53"/>
  <c r="DF32" i="53"/>
  <c r="HF30" i="53"/>
  <c r="FH29" i="53"/>
  <c r="BF34" i="53"/>
  <c r="BE32" i="53"/>
  <c r="EB30" i="53"/>
  <c r="GJ37" i="53"/>
  <c r="DX36" i="53"/>
  <c r="BL37" i="53"/>
  <c r="EH35" i="53"/>
  <c r="BF33" i="53"/>
  <c r="DU31" i="53"/>
  <c r="FS37" i="53"/>
  <c r="DW36" i="53"/>
  <c r="CA36" i="53"/>
  <c r="O38" i="53"/>
  <c r="EY33" i="53"/>
  <c r="FS31" i="53"/>
  <c r="FS43" i="53" s="1"/>
  <c r="DJ30" i="53"/>
  <c r="GX38" i="53"/>
  <c r="EL37" i="53"/>
  <c r="CP36" i="53"/>
  <c r="GL31" i="53"/>
  <c r="HQ30" i="53"/>
  <c r="HA38" i="53"/>
  <c r="FU37" i="53"/>
  <c r="EO32" i="53"/>
  <c r="DY35" i="53"/>
  <c r="CS32" i="53"/>
  <c r="CC34" i="53"/>
  <c r="AW38" i="53"/>
  <c r="Q33" i="53"/>
  <c r="AT33" i="53"/>
  <c r="N35" i="53"/>
  <c r="GM29" i="53"/>
  <c r="FW35" i="53"/>
  <c r="EQ33" i="53"/>
  <c r="DK33" i="53"/>
  <c r="CU37" i="53"/>
  <c r="BO33" i="53"/>
  <c r="AY35" i="53"/>
  <c r="S31" i="53"/>
  <c r="FY35" i="53"/>
  <c r="EC37" i="53"/>
  <c r="CW32" i="53"/>
  <c r="BA35" i="53"/>
  <c r="FM35" i="53"/>
  <c r="EM33" i="53"/>
  <c r="DZ31" i="53"/>
  <c r="BT30" i="53"/>
  <c r="FX36" i="53"/>
  <c r="EB37" i="53"/>
  <c r="CV32" i="53"/>
  <c r="AZ31" i="53"/>
  <c r="DD34" i="53"/>
  <c r="DZ32" i="53"/>
  <c r="GA30" i="53"/>
  <c r="ED29" i="53"/>
  <c r="ED42" i="53" s="1"/>
  <c r="HC36" i="53"/>
  <c r="FD33" i="53"/>
  <c r="DX31" i="53"/>
  <c r="HB37" i="53"/>
  <c r="FF36" i="53"/>
  <c r="DJ38" i="53"/>
  <c r="AX38" i="53"/>
  <c r="DB34" i="53"/>
  <c r="CN32" i="53"/>
  <c r="GO30" i="53"/>
  <c r="M34" i="53"/>
  <c r="AN32" i="53"/>
  <c r="CV30" i="53"/>
  <c r="GJ36" i="53"/>
  <c r="DX35" i="53"/>
  <c r="BL36" i="53"/>
  <c r="BH35" i="53"/>
  <c r="AM33" i="53"/>
  <c r="DD31" i="53"/>
  <c r="HO37" i="53"/>
  <c r="FS38" i="53"/>
  <c r="DW35" i="53"/>
  <c r="CA35" i="53"/>
  <c r="O37" i="53"/>
  <c r="EF33" i="53"/>
  <c r="FB31" i="53"/>
  <c r="CT30" i="53"/>
  <c r="CT42" i="53" s="1"/>
  <c r="GH38" i="53"/>
  <c r="EL36" i="53"/>
  <c r="CP35" i="53"/>
  <c r="HQ31" i="53"/>
  <c r="GK29" i="53"/>
  <c r="FU36" i="53"/>
  <c r="EO31" i="53"/>
  <c r="DY34" i="53"/>
  <c r="CS30" i="53"/>
  <c r="AW37" i="53"/>
  <c r="Q34" i="53"/>
  <c r="AD34" i="53"/>
  <c r="N38" i="53"/>
  <c r="V30" i="53"/>
  <c r="GM31" i="53"/>
  <c r="FW34" i="53"/>
  <c r="EQ37" i="53"/>
  <c r="DK30" i="53"/>
  <c r="DK42" i="53" s="1"/>
  <c r="CU36" i="53"/>
  <c r="BO31" i="53"/>
  <c r="AY34" i="53"/>
  <c r="S32" i="53"/>
  <c r="AJ38" i="53"/>
  <c r="BI34" i="53"/>
  <c r="DH32" i="53"/>
  <c r="FK30" i="53"/>
  <c r="HC35" i="53"/>
  <c r="EJ33" i="53"/>
  <c r="DG31" i="53"/>
  <c r="FI29" i="53"/>
  <c r="HB36" i="53"/>
  <c r="FF35" i="53"/>
  <c r="CT37" i="53"/>
  <c r="AH37" i="53"/>
  <c r="BG34" i="53"/>
  <c r="BW32" i="53"/>
  <c r="FY30" i="53"/>
  <c r="EB29" i="53"/>
  <c r="HI33" i="53"/>
  <c r="W32" i="53"/>
  <c r="CF30" i="53"/>
  <c r="GJ35" i="53"/>
  <c r="DX38" i="53"/>
  <c r="BL35" i="53"/>
  <c r="Y35" i="53"/>
  <c r="HN32" i="53"/>
  <c r="CM31" i="53"/>
  <c r="HO36" i="53"/>
  <c r="FS36" i="53"/>
  <c r="DW34" i="53"/>
  <c r="CA34" i="53"/>
  <c r="O36" i="53"/>
  <c r="BX33" i="53"/>
  <c r="CD30" i="53"/>
  <c r="GH37" i="53"/>
  <c r="EL35" i="53"/>
  <c r="CP33" i="53"/>
  <c r="FF32" i="53"/>
  <c r="HQ37" i="53"/>
  <c r="GK31" i="53"/>
  <c r="FU35" i="53"/>
  <c r="EO33" i="53"/>
  <c r="DY38" i="53"/>
  <c r="CS38" i="53"/>
  <c r="BM33" i="53"/>
  <c r="AW36" i="53"/>
  <c r="Q31" i="53"/>
  <c r="AD35" i="53"/>
  <c r="N37" i="53"/>
  <c r="DU33" i="53"/>
  <c r="CK33" i="53"/>
  <c r="CK44" i="53" s="1"/>
  <c r="GM32" i="53"/>
  <c r="FG30" i="53"/>
  <c r="EQ36" i="53"/>
  <c r="CU35" i="53"/>
  <c r="BO32" i="53"/>
  <c r="AI30" i="53"/>
  <c r="S38" i="53"/>
  <c r="HE37" i="53"/>
  <c r="EC35" i="53"/>
  <c r="CG37" i="53"/>
  <c r="CG46" i="53" s="1"/>
  <c r="BA32" i="53"/>
  <c r="AE35" i="53"/>
  <c r="CZ33" i="53"/>
  <c r="CA31" i="53"/>
  <c r="AN30" i="53"/>
  <c r="HD37" i="53"/>
  <c r="FX32" i="53"/>
  <c r="FX43" i="53" s="1"/>
  <c r="EB35" i="53"/>
  <c r="CF38" i="53"/>
  <c r="AJ37" i="53"/>
  <c r="AN34" i="53"/>
  <c r="CP32" i="53"/>
  <c r="EU30" i="53"/>
  <c r="HC34" i="53"/>
  <c r="DQ33" i="53"/>
  <c r="CP31" i="53"/>
  <c r="HB35" i="53"/>
  <c r="FF34" i="53"/>
  <c r="CT36" i="53"/>
  <c r="AH36" i="53"/>
  <c r="HJ33" i="53"/>
  <c r="BF32" i="53"/>
  <c r="FI30" i="53"/>
  <c r="FA33" i="53"/>
  <c r="FD31" i="53"/>
  <c r="AJ30" i="53"/>
  <c r="FT37" i="53"/>
  <c r="DH37" i="53"/>
  <c r="AV38" i="53"/>
  <c r="HE34" i="53"/>
  <c r="GT32" i="53"/>
  <c r="BV31" i="53"/>
  <c r="HO35" i="53"/>
  <c r="FS35" i="53"/>
  <c r="DW38" i="53"/>
  <c r="BK38" i="53"/>
  <c r="O34" i="53"/>
  <c r="BE33" i="53"/>
  <c r="DT31" i="53"/>
  <c r="BN30" i="53"/>
  <c r="GH36" i="53"/>
  <c r="EL33" i="53"/>
  <c r="CP38" i="53"/>
  <c r="EP32" i="53"/>
  <c r="HQ36" i="53"/>
  <c r="GK32" i="53"/>
  <c r="FU34" i="53"/>
  <c r="EO30" i="53"/>
  <c r="CS37" i="53"/>
  <c r="BM31" i="53"/>
  <c r="AW35" i="53"/>
  <c r="Q32" i="53"/>
  <c r="AD31" i="53"/>
  <c r="N36" i="53"/>
  <c r="DE33" i="53"/>
  <c r="AB33" i="53"/>
  <c r="GM38" i="53"/>
  <c r="FG29" i="53"/>
  <c r="EQ35" i="53"/>
  <c r="DK31" i="53"/>
  <c r="CU34" i="53"/>
  <c r="BO38" i="53"/>
  <c r="AI29" i="53"/>
  <c r="S37" i="53"/>
  <c r="BL33" i="53"/>
  <c r="BL44" i="53" s="1"/>
  <c r="BJ31" i="53"/>
  <c r="X30" i="53"/>
  <c r="HD36" i="53"/>
  <c r="CF37" i="53"/>
  <c r="AJ36" i="53"/>
  <c r="HL33" i="53"/>
  <c r="AQ32" i="53"/>
  <c r="EE30" i="53"/>
  <c r="CH29" i="53"/>
  <c r="HC30" i="53"/>
  <c r="BI33" i="53"/>
  <c r="BY31" i="53"/>
  <c r="EC29" i="53"/>
  <c r="HB34" i="53"/>
  <c r="FF38" i="53"/>
  <c r="CT35" i="53"/>
  <c r="AH35" i="53"/>
  <c r="GQ33" i="53"/>
  <c r="AO32" i="53"/>
  <c r="ES30" i="53"/>
  <c r="EH33" i="53"/>
  <c r="EM31" i="53"/>
  <c r="T30" i="53"/>
  <c r="FT38" i="53"/>
  <c r="DH36" i="53"/>
  <c r="AV37" i="53"/>
  <c r="GB34" i="53"/>
  <c r="GA32" i="53"/>
  <c r="BE31" i="53"/>
  <c r="HO34" i="53"/>
  <c r="FS34" i="53"/>
  <c r="DG37" i="53"/>
  <c r="BK37" i="53"/>
  <c r="J36" i="53"/>
  <c r="AJ33" i="53"/>
  <c r="DC31" i="53"/>
  <c r="AX30" i="53"/>
  <c r="GH35" i="53"/>
  <c r="EL38" i="53"/>
  <c r="BZ37" i="53"/>
  <c r="HQ35" i="53"/>
  <c r="GK30" i="53"/>
  <c r="FU38" i="53"/>
  <c r="EO37" i="53"/>
  <c r="DI31" i="53"/>
  <c r="CS36" i="53"/>
  <c r="BM32" i="53"/>
  <c r="AW34" i="53"/>
  <c r="Q30" i="53"/>
  <c r="AD32" i="53"/>
  <c r="N33" i="53"/>
  <c r="CO33" i="53"/>
  <c r="HD30" i="53"/>
  <c r="GM37" i="53"/>
  <c r="FG32" i="53"/>
  <c r="EQ34" i="53"/>
  <c r="DK32" i="53"/>
  <c r="CE30" i="53"/>
  <c r="BO37" i="53"/>
  <c r="AI31" i="53"/>
  <c r="S36" i="53"/>
  <c r="BS33" i="53"/>
  <c r="BS44" i="53" s="1"/>
  <c r="CG31" i="53"/>
  <c r="HI37" i="53"/>
  <c r="EG36" i="53"/>
  <c r="AO38" i="53"/>
  <c r="GE33" i="53"/>
  <c r="BN31" i="53"/>
  <c r="GR35" i="53"/>
  <c r="EF35" i="53"/>
  <c r="BT35" i="53"/>
  <c r="GO34" i="53"/>
  <c r="GJ32" i="53"/>
  <c r="GJ43" i="53" s="1"/>
  <c r="GU30" i="53"/>
  <c r="EX29" i="53"/>
  <c r="GA38" i="53"/>
  <c r="EE37" i="53"/>
  <c r="CI36" i="53"/>
  <c r="AM35" i="53"/>
  <c r="BN34" i="53"/>
  <c r="AC32" i="53"/>
  <c r="DR30" i="53"/>
  <c r="GP34" i="53"/>
  <c r="ET35" i="53"/>
  <c r="CX38" i="53"/>
  <c r="BR34" i="53"/>
  <c r="V33" i="53"/>
  <c r="DA33" i="53"/>
  <c r="CB31" i="53"/>
  <c r="Y30" i="53"/>
  <c r="HE35" i="53"/>
  <c r="FI36" i="53"/>
  <c r="CG35" i="53"/>
  <c r="CG45" i="53" s="1"/>
  <c r="AK37" i="53"/>
  <c r="GH34" i="53"/>
  <c r="AR33" i="53"/>
  <c r="AS31" i="53"/>
  <c r="GQ29" i="53"/>
  <c r="HD35" i="53"/>
  <c r="FH37" i="53"/>
  <c r="FH46" i="53" s="1"/>
  <c r="EB31" i="53"/>
  <c r="CF36" i="53"/>
  <c r="AJ35" i="53"/>
  <c r="GS33" i="53"/>
  <c r="Z32" i="53"/>
  <c r="DO30" i="53"/>
  <c r="DO42" i="53" s="1"/>
  <c r="AP36" i="53"/>
  <c r="AP33" i="53"/>
  <c r="BH31" i="53"/>
  <c r="HB38" i="53"/>
  <c r="EP37" i="53"/>
  <c r="CT38" i="53"/>
  <c r="AH38" i="53"/>
  <c r="FC33" i="53"/>
  <c r="X32" i="53"/>
  <c r="EC30" i="53"/>
  <c r="CF29" i="53"/>
  <c r="DO33" i="53"/>
  <c r="DV31" i="53"/>
  <c r="FT36" i="53"/>
  <c r="DH35" i="53"/>
  <c r="AV36" i="53"/>
  <c r="EX34" i="53"/>
  <c r="EX44" i="53" s="1"/>
  <c r="DV32" i="53"/>
  <c r="AN31" i="53"/>
  <c r="HO38" i="53"/>
  <c r="FC37" i="53"/>
  <c r="DG36" i="53"/>
  <c r="BK36" i="53"/>
  <c r="EG35" i="53"/>
  <c r="HL32" i="53"/>
  <c r="CL31" i="53"/>
  <c r="AH30" i="53"/>
  <c r="GH33" i="53"/>
  <c r="DV37" i="53"/>
  <c r="BZ36" i="53"/>
  <c r="DJ29" i="53"/>
  <c r="HQ34" i="53"/>
  <c r="GK33" i="53"/>
  <c r="FE29" i="53"/>
  <c r="EO36" i="53"/>
  <c r="DI32" i="53"/>
  <c r="CS35" i="53"/>
  <c r="BM30" i="53"/>
  <c r="AG29" i="53"/>
  <c r="Q38" i="53"/>
  <c r="AD30" i="53"/>
  <c r="GM36" i="53"/>
  <c r="FG31" i="53"/>
  <c r="EQ38" i="53"/>
  <c r="DK38" i="53"/>
  <c r="CE29" i="53"/>
  <c r="BO36" i="53"/>
  <c r="AI32" i="53"/>
  <c r="S35" i="53"/>
  <c r="FP32" i="53"/>
  <c r="GE30" i="53"/>
  <c r="EH29" i="53"/>
  <c r="EH42" i="53" s="1"/>
  <c r="GA37" i="53"/>
  <c r="EE36" i="53"/>
  <c r="CI35" i="53"/>
  <c r="AM34" i="53"/>
  <c r="AQ34" i="53"/>
  <c r="L32" i="53"/>
  <c r="DB30" i="53"/>
  <c r="GP33" i="53"/>
  <c r="ET34" i="53"/>
  <c r="CX37" i="53"/>
  <c r="BR33" i="53"/>
  <c r="BG36" i="53"/>
  <c r="CF33" i="53"/>
  <c r="BK31" i="53"/>
  <c r="GR29" i="53"/>
  <c r="HE33" i="53"/>
  <c r="FI38" i="53"/>
  <c r="DM38" i="53"/>
  <c r="CG33" i="53"/>
  <c r="AK36" i="53"/>
  <c r="FH34" i="53"/>
  <c r="Y33" i="53"/>
  <c r="AB31" i="53"/>
  <c r="GA29" i="53"/>
  <c r="HD34" i="53"/>
  <c r="FH36" i="53"/>
  <c r="EB38" i="53"/>
  <c r="CF35" i="53"/>
  <c r="AJ31" i="53"/>
  <c r="EK33" i="53"/>
  <c r="EK44" i="53" s="1"/>
  <c r="HG31" i="53"/>
  <c r="CY30" i="53"/>
  <c r="EX35" i="53"/>
  <c r="W33" i="53"/>
  <c r="AQ31" i="53"/>
  <c r="GL37" i="53"/>
  <c r="EP36" i="53"/>
  <c r="CD37" i="53"/>
  <c r="R38" i="53"/>
  <c r="EI33" i="53"/>
  <c r="DM30" i="53"/>
  <c r="DM42" i="53" s="1"/>
  <c r="Z36" i="53"/>
  <c r="CA33" i="53"/>
  <c r="DE31" i="53"/>
  <c r="HP37" i="53"/>
  <c r="FT35" i="53"/>
  <c r="DH38" i="53"/>
  <c r="AV35" i="53"/>
  <c r="DV34" i="53"/>
  <c r="DD32" i="53"/>
  <c r="W31" i="53"/>
  <c r="GY37" i="53"/>
  <c r="FC36" i="53"/>
  <c r="DG35" i="53"/>
  <c r="BK35" i="53"/>
  <c r="BG35" i="53"/>
  <c r="GS32" i="53"/>
  <c r="BU31" i="53"/>
  <c r="R30" i="53"/>
  <c r="FR37" i="53"/>
  <c r="DV36" i="53"/>
  <c r="BZ35" i="53"/>
  <c r="HQ38" i="53"/>
  <c r="GK37" i="53"/>
  <c r="FE32" i="53"/>
  <c r="EO35" i="53"/>
  <c r="DI33" i="53"/>
  <c r="CS34" i="53"/>
  <c r="BM38" i="53"/>
  <c r="AG31" i="53"/>
  <c r="Q37" i="53"/>
  <c r="AD29" i="53"/>
  <c r="Y29" i="53"/>
  <c r="CJ33" i="53"/>
  <c r="GM35" i="53"/>
  <c r="FG33" i="53"/>
  <c r="EA30" i="53"/>
  <c r="DK37" i="53"/>
  <c r="CE33" i="53"/>
  <c r="BO35" i="53"/>
  <c r="AI33" i="53"/>
  <c r="AK46" i="53" l="1"/>
  <c r="EC45" i="53"/>
  <c r="P42" i="53"/>
  <c r="DH42" i="53"/>
  <c r="FM45" i="53"/>
  <c r="CT44" i="53"/>
  <c r="HR42" i="53"/>
  <c r="FR46" i="53"/>
  <c r="EM43" i="53"/>
  <c r="HU43" i="53"/>
  <c r="DN42" i="53"/>
  <c r="EI46" i="53"/>
  <c r="HS46" i="53"/>
  <c r="HU45" i="53"/>
  <c r="HS44" i="53"/>
  <c r="S42" i="53"/>
  <c r="BY46" i="53"/>
  <c r="GI44" i="53"/>
  <c r="BO42" i="53"/>
  <c r="HS43" i="53"/>
  <c r="GE46" i="53"/>
  <c r="M4" i="59"/>
  <c r="L3" i="59"/>
  <c r="M3" i="59"/>
  <c r="BX46" i="53"/>
  <c r="CJ43" i="53"/>
  <c r="HM46" i="53"/>
  <c r="FY43" i="53"/>
  <c r="EK46" i="53"/>
  <c r="BV45" i="53"/>
  <c r="GL43" i="53"/>
  <c r="GD45" i="53"/>
  <c r="FP42" i="53"/>
  <c r="EE43" i="53"/>
  <c r="FO45" i="53"/>
  <c r="BS43" i="53"/>
  <c r="DQ43" i="53"/>
  <c r="AC46" i="53"/>
  <c r="HG42" i="53"/>
  <c r="CJ44" i="53"/>
  <c r="DQ44" i="53"/>
  <c r="FC42" i="53"/>
  <c r="AB43" i="53"/>
  <c r="AW46" i="53"/>
  <c r="CQ42" i="53"/>
  <c r="BD44" i="53"/>
  <c r="GO45" i="53"/>
  <c r="GG43" i="53"/>
  <c r="GW42" i="53"/>
  <c r="AC45" i="53"/>
  <c r="EC46" i="53"/>
  <c r="DE46" i="53"/>
  <c r="AX42" i="53"/>
  <c r="BS42" i="53"/>
  <c r="AH44" i="53"/>
  <c r="GG45" i="53"/>
  <c r="EE44" i="53"/>
  <c r="GV44" i="53"/>
  <c r="BB43" i="53"/>
  <c r="EY43" i="53"/>
  <c r="BZ44" i="53"/>
  <c r="BB44" i="53"/>
  <c r="DQ45" i="53"/>
  <c r="BV44" i="53"/>
  <c r="M46" i="53"/>
  <c r="HM45" i="53"/>
  <c r="GJ42" i="53"/>
  <c r="O43" i="53"/>
  <c r="FQ44" i="53"/>
  <c r="CO46" i="53"/>
  <c r="EU43" i="53"/>
  <c r="M43" i="53"/>
  <c r="M42" i="53"/>
  <c r="EI44" i="53"/>
  <c r="DC43" i="53"/>
  <c r="FK43" i="53"/>
  <c r="DI42" i="53"/>
  <c r="CD46" i="53"/>
  <c r="GT45" i="53"/>
  <c r="BJ43" i="53"/>
  <c r="GT44" i="53"/>
  <c r="FC46" i="53"/>
  <c r="GQ43" i="53"/>
  <c r="DU46" i="53"/>
  <c r="BC45" i="53"/>
  <c r="EE46" i="53"/>
  <c r="AQ42" i="53"/>
  <c r="EK43" i="53"/>
  <c r="CQ44" i="53"/>
  <c r="DJ44" i="53"/>
  <c r="CA42" i="53"/>
  <c r="FX44" i="53"/>
  <c r="HD44" i="53"/>
  <c r="GG42" i="53"/>
  <c r="FQ45" i="53"/>
  <c r="EW45" i="53"/>
  <c r="AG43" i="53"/>
  <c r="FP44" i="53"/>
  <c r="HE45" i="53"/>
  <c r="DO43" i="53"/>
  <c r="V45" i="53"/>
  <c r="EO46" i="53"/>
  <c r="BU43" i="53"/>
  <c r="U42" i="53"/>
  <c r="BU45" i="53"/>
  <c r="L44" i="53"/>
  <c r="HL45" i="53"/>
  <c r="DS43" i="53"/>
  <c r="W45" i="53"/>
  <c r="CN42" i="53"/>
  <c r="X42" i="53"/>
  <c r="FJ43" i="53"/>
  <c r="BB45" i="53"/>
  <c r="DX42" i="53"/>
  <c r="AU42" i="53"/>
  <c r="FR44" i="53"/>
  <c r="EZ43" i="53"/>
  <c r="BI46" i="53"/>
  <c r="V42" i="53"/>
  <c r="BW46" i="53"/>
  <c r="HC42" i="53"/>
  <c r="HF42" i="53"/>
  <c r="ER45" i="53"/>
  <c r="AS45" i="53"/>
  <c r="EJ44" i="53"/>
  <c r="FH43" i="53"/>
  <c r="GZ43" i="53"/>
  <c r="DT42" i="53"/>
  <c r="DV42" i="53"/>
  <c r="DT44" i="53"/>
  <c r="DS44" i="53"/>
  <c r="HD42" i="53"/>
  <c r="HE42" i="53"/>
  <c r="DB43" i="53"/>
  <c r="BA42" i="53"/>
  <c r="J44" i="53"/>
  <c r="FB42" i="53"/>
  <c r="GF46" i="53"/>
  <c r="BH43" i="53"/>
  <c r="EZ45" i="53"/>
  <c r="HP42" i="53"/>
  <c r="HC44" i="53"/>
  <c r="HE46" i="53"/>
  <c r="CI44" i="53"/>
  <c r="BX43" i="53"/>
  <c r="GD46" i="53"/>
  <c r="DC44" i="53"/>
  <c r="BW44" i="53"/>
  <c r="DE45" i="53"/>
  <c r="T42" i="53"/>
  <c r="AJ43" i="53"/>
  <c r="DN44" i="53"/>
  <c r="DN46" i="53"/>
  <c r="EK45" i="53"/>
  <c r="FA46" i="53"/>
  <c r="AH42" i="53"/>
  <c r="DT43" i="53"/>
  <c r="CW43" i="53"/>
  <c r="GI43" i="53"/>
  <c r="ET45" i="53"/>
  <c r="BN43" i="53"/>
  <c r="CK43" i="53"/>
  <c r="U43" i="53"/>
  <c r="CR45" i="53"/>
  <c r="AJ44" i="53"/>
  <c r="DQ46" i="53"/>
  <c r="DA42" i="53"/>
  <c r="CM43" i="53"/>
  <c r="HN45" i="53"/>
  <c r="EZ46" i="53"/>
  <c r="HK43" i="53"/>
  <c r="EU45" i="53"/>
  <c r="CY46" i="53"/>
  <c r="HO42" i="53"/>
  <c r="Y45" i="53"/>
  <c r="EZ44" i="53"/>
  <c r="DV46" i="53"/>
  <c r="BT45" i="53"/>
  <c r="BN42" i="53"/>
  <c r="EB45" i="53"/>
  <c r="BR45" i="53"/>
  <c r="EH44" i="53"/>
  <c r="CY44" i="53"/>
  <c r="HJ42" i="53"/>
  <c r="Y44" i="53"/>
  <c r="CH44" i="53"/>
  <c r="CA43" i="53"/>
  <c r="HN42" i="53"/>
  <c r="BC44" i="53"/>
  <c r="BM42" i="53"/>
  <c r="HQ42" i="53"/>
  <c r="FJ42" i="53"/>
  <c r="GS45" i="53"/>
  <c r="EG46" i="53"/>
  <c r="GJ45" i="53"/>
  <c r="V44" i="53"/>
  <c r="BA45" i="53"/>
  <c r="BT46" i="53"/>
  <c r="AL44" i="53"/>
  <c r="GO43" i="53"/>
  <c r="AG45" i="53"/>
  <c r="FV45" i="53"/>
  <c r="AF46" i="53"/>
  <c r="CC43" i="53"/>
  <c r="GY46" i="53"/>
  <c r="FT42" i="53"/>
  <c r="FT44" i="53"/>
  <c r="AX44" i="53"/>
  <c r="FD43" i="53"/>
  <c r="ED43" i="53"/>
  <c r="EB43" i="53"/>
  <c r="BD46" i="53"/>
  <c r="FR42" i="53"/>
  <c r="GY42" i="53"/>
  <c r="FY45" i="53"/>
  <c r="GN43" i="53"/>
  <c r="N46" i="53"/>
  <c r="DI44" i="53"/>
  <c r="AH45" i="53"/>
  <c r="CI42" i="53"/>
  <c r="CX43" i="53"/>
  <c r="GW45" i="53"/>
  <c r="U46" i="53"/>
  <c r="DD46" i="53"/>
  <c r="Z44" i="53"/>
  <c r="EW46" i="53"/>
  <c r="AU43" i="53"/>
  <c r="AI42" i="53"/>
  <c r="AZ43" i="53"/>
  <c r="HG43" i="53"/>
  <c r="FI43" i="53"/>
  <c r="AL45" i="53"/>
  <c r="DA44" i="53"/>
  <c r="EL44" i="53"/>
  <c r="FW42" i="53"/>
  <c r="DP44" i="53"/>
  <c r="CW44" i="53"/>
  <c r="L46" i="53"/>
  <c r="AY46" i="53"/>
  <c r="CL45" i="53"/>
  <c r="BK42" i="53"/>
  <c r="AP44" i="53"/>
  <c r="EL43" i="53"/>
  <c r="FQ43" i="53"/>
  <c r="AM46" i="53"/>
  <c r="BC46" i="53"/>
  <c r="ED46" i="53"/>
  <c r="DL44" i="53"/>
  <c r="Z46" i="53"/>
  <c r="AF45" i="53"/>
  <c r="AZ42" i="53"/>
  <c r="AA45" i="53"/>
  <c r="CB46" i="53"/>
  <c r="CE46" i="53"/>
  <c r="BZ43" i="53"/>
  <c r="K43" i="53"/>
  <c r="GP43" i="53"/>
  <c r="DS46" i="53"/>
  <c r="ED45" i="53"/>
  <c r="DO46" i="53"/>
  <c r="FL45" i="53"/>
  <c r="M45" i="53"/>
  <c r="CK45" i="53"/>
  <c r="FI44" i="53"/>
  <c r="EV44" i="53"/>
  <c r="GQ44" i="53"/>
  <c r="FJ45" i="53"/>
  <c r="EX45" i="53"/>
  <c r="AR44" i="53"/>
  <c r="AY45" i="53"/>
  <c r="CG43" i="53"/>
  <c r="S46" i="53"/>
  <c r="DK45" i="53"/>
  <c r="HK42" i="53"/>
  <c r="EJ43" i="53"/>
  <c r="AM45" i="53"/>
  <c r="HP43" i="53"/>
  <c r="L42" i="53"/>
  <c r="BW45" i="53"/>
  <c r="EJ42" i="53"/>
  <c r="CW42" i="53"/>
  <c r="CK46" i="53"/>
  <c r="ER43" i="53"/>
  <c r="HH43" i="53"/>
  <c r="GG46" i="53"/>
  <c r="GV46" i="53"/>
  <c r="EF45" i="53"/>
  <c r="DE44" i="53"/>
  <c r="BP42" i="53"/>
  <c r="AS43" i="53"/>
  <c r="AD44" i="53"/>
  <c r="AR45" i="53"/>
  <c r="AS46" i="53"/>
  <c r="CH45" i="53"/>
  <c r="DK43" i="53"/>
  <c r="BC42" i="53"/>
  <c r="HF46" i="53"/>
  <c r="S45" i="53"/>
  <c r="EH46" i="53"/>
  <c r="GF44" i="53"/>
  <c r="GV45" i="53"/>
  <c r="BK43" i="53"/>
  <c r="HC45" i="53"/>
  <c r="ES44" i="53"/>
  <c r="GY45" i="53"/>
  <c r="GT46" i="53"/>
  <c r="CF46" i="53"/>
  <c r="W43" i="53"/>
  <c r="HD46" i="53"/>
  <c r="EN42" i="53"/>
  <c r="DJ45" i="53"/>
  <c r="FQ42" i="53"/>
  <c r="AS42" i="53"/>
  <c r="HP46" i="53"/>
  <c r="FE42" i="53"/>
  <c r="CA46" i="53"/>
  <c r="GN46" i="53"/>
  <c r="GK45" i="53"/>
  <c r="EU46" i="53"/>
  <c r="GA44" i="53"/>
  <c r="AH43" i="53"/>
  <c r="N43" i="53"/>
  <c r="DA46" i="53"/>
  <c r="HJ43" i="53"/>
  <c r="BR43" i="53"/>
  <c r="FK44" i="53"/>
  <c r="CZ45" i="53"/>
  <c r="FH42" i="53"/>
  <c r="FC43" i="53"/>
  <c r="GR46" i="53"/>
  <c r="FZ44" i="53"/>
  <c r="CV45" i="53"/>
  <c r="BZ46" i="53"/>
  <c r="BJ44" i="53"/>
  <c r="EM45" i="53"/>
  <c r="CI46" i="53"/>
  <c r="CB42" i="53"/>
  <c r="DG45" i="53"/>
  <c r="DO44" i="53"/>
  <c r="AT44" i="53"/>
  <c r="EY44" i="53"/>
  <c r="DF44" i="53"/>
  <c r="FR45" i="53"/>
  <c r="CF43" i="53"/>
  <c r="GH42" i="53"/>
  <c r="DW42" i="53"/>
  <c r="EM44" i="53"/>
  <c r="DZ42" i="53"/>
  <c r="HH44" i="53"/>
  <c r="EA43" i="53"/>
  <c r="HO43" i="53"/>
  <c r="DJ43" i="53"/>
  <c r="EG42" i="53"/>
  <c r="BL43" i="53"/>
  <c r="CP44" i="53"/>
  <c r="AX45" i="53"/>
  <c r="BP44" i="53"/>
  <c r="GR45" i="53"/>
  <c r="CO44" i="53"/>
  <c r="FV43" i="53"/>
  <c r="GJ44" i="53"/>
  <c r="FF46" i="53"/>
  <c r="GL45" i="53"/>
  <c r="CY45" i="53"/>
  <c r="HF44" i="53"/>
  <c r="BK46" i="53"/>
  <c r="AE46" i="53"/>
  <c r="AK44" i="53"/>
  <c r="GP45" i="53"/>
  <c r="FM42" i="53"/>
  <c r="FA45" i="53"/>
  <c r="HE44" i="53"/>
  <c r="EP46" i="53"/>
  <c r="DG46" i="53"/>
  <c r="FS45" i="53"/>
  <c r="GK42" i="53"/>
  <c r="FG45" i="53"/>
  <c r="HN44" i="53"/>
  <c r="GQ45" i="53"/>
  <c r="AC44" i="53"/>
  <c r="AE45" i="53"/>
  <c r="DX45" i="53"/>
  <c r="DL45" i="53"/>
  <c r="BM45" i="53"/>
  <c r="AT43" i="53"/>
  <c r="FO42" i="53"/>
  <c r="EB44" i="53"/>
  <c r="GN42" i="53"/>
  <c r="DM44" i="53"/>
  <c r="AT45" i="53"/>
  <c r="CS42" i="53"/>
  <c r="FV42" i="53"/>
  <c r="DX44" i="53"/>
  <c r="AN45" i="53"/>
  <c r="DJ46" i="53"/>
  <c r="BC43" i="53"/>
  <c r="AB45" i="53"/>
  <c r="T46" i="53"/>
  <c r="CM45" i="53"/>
  <c r="GU44" i="53"/>
  <c r="HM42" i="53"/>
  <c r="R42" i="53"/>
  <c r="BI44" i="53"/>
  <c r="CX46" i="53"/>
  <c r="GM43" i="53"/>
  <c r="FW45" i="53"/>
  <c r="BY44" i="53"/>
  <c r="DZ45" i="53"/>
  <c r="HP45" i="53"/>
  <c r="DL46" i="53"/>
  <c r="W46" i="53"/>
  <c r="AP46" i="53"/>
  <c r="AK42" i="53"/>
  <c r="GD42" i="53"/>
  <c r="V46" i="53"/>
  <c r="CV44" i="53"/>
  <c r="AN46" i="53"/>
  <c r="AI43" i="53"/>
  <c r="BO46" i="53"/>
  <c r="BQ45" i="53"/>
  <c r="CB43" i="53"/>
  <c r="DG43" i="53"/>
  <c r="EF44" i="53"/>
  <c r="AF43" i="53"/>
  <c r="GX42" i="53"/>
  <c r="AE43" i="53"/>
  <c r="BR46" i="53"/>
  <c r="GT42" i="53"/>
  <c r="AA44" i="53"/>
  <c r="CZ46" i="53"/>
  <c r="GA43" i="53"/>
  <c r="AA43" i="53"/>
  <c r="BK45" i="53"/>
  <c r="GP44" i="53"/>
  <c r="GS44" i="53"/>
  <c r="GK43" i="53"/>
  <c r="FD45" i="53"/>
  <c r="FE43" i="53"/>
  <c r="FL44" i="53"/>
  <c r="BE46" i="53"/>
  <c r="R43" i="53"/>
  <c r="AQ45" i="53"/>
  <c r="AL46" i="53"/>
  <c r="HG46" i="53"/>
  <c r="FZ45" i="53"/>
  <c r="Y46" i="53"/>
  <c r="BY43" i="53"/>
  <c r="BN45" i="53"/>
  <c r="AJ45" i="53"/>
  <c r="CU45" i="53"/>
  <c r="CA45" i="53"/>
  <c r="DZ43" i="53"/>
  <c r="GI46" i="53"/>
  <c r="CE43" i="53"/>
  <c r="HB43" i="53"/>
  <c r="ER44" i="53"/>
  <c r="EC44" i="53"/>
  <c r="CR43" i="53"/>
  <c r="X45" i="53"/>
  <c r="FK45" i="53"/>
  <c r="HL44" i="53"/>
  <c r="AD46" i="53"/>
  <c r="EF43" i="53"/>
  <c r="HH45" i="53"/>
  <c r="CG44" i="53"/>
  <c r="AG42" i="53"/>
  <c r="GQ42" i="53"/>
  <c r="EB42" i="53"/>
  <c r="FD44" i="53"/>
  <c r="DU43" i="53"/>
  <c r="GM44" i="53"/>
  <c r="HA46" i="53"/>
  <c r="CD45" i="53"/>
  <c r="ED44" i="53"/>
  <c r="EH43" i="53"/>
  <c r="BF42" i="53"/>
  <c r="BW42" i="53"/>
  <c r="CI45" i="53"/>
  <c r="FS46" i="53"/>
  <c r="AI44" i="53"/>
  <c r="BO45" i="53"/>
  <c r="AV45" i="53"/>
  <c r="GA46" i="53"/>
  <c r="CS45" i="53"/>
  <c r="ER46" i="53"/>
  <c r="HF43" i="53"/>
  <c r="FN44" i="53"/>
  <c r="EV46" i="53"/>
  <c r="BS45" i="53"/>
  <c r="AF42" i="53"/>
  <c r="DG42" i="53"/>
  <c r="HQ44" i="53"/>
  <c r="AM43" i="53"/>
  <c r="W44" i="53"/>
  <c r="CL43" i="53"/>
  <c r="CF42" i="53"/>
  <c r="DH46" i="53"/>
  <c r="EO43" i="53"/>
  <c r="AM44" i="53"/>
  <c r="CE45" i="53"/>
  <c r="BJ45" i="53"/>
  <c r="GM46" i="53"/>
  <c r="GH45" i="53"/>
  <c r="FG42" i="53"/>
  <c r="EO44" i="53"/>
  <c r="FI42" i="53"/>
  <c r="BH45" i="53"/>
  <c r="CU44" i="53"/>
  <c r="DF45" i="53"/>
  <c r="FB46" i="53"/>
  <c r="BK44" i="53"/>
  <c r="FN45" i="53"/>
  <c r="GW43" i="53"/>
  <c r="CN45" i="53"/>
  <c r="BU44" i="53"/>
  <c r="CH46" i="53"/>
  <c r="AR42" i="53"/>
  <c r="BH44" i="53"/>
  <c r="AG44" i="53"/>
  <c r="GV42" i="53"/>
  <c r="AR46" i="53"/>
  <c r="AB44" i="53"/>
  <c r="FG44" i="53"/>
  <c r="BZ45" i="53"/>
  <c r="FT45" i="53"/>
  <c r="GR42" i="53"/>
  <c r="N44" i="53"/>
  <c r="FA44" i="53"/>
  <c r="HQ46" i="53"/>
  <c r="DY45" i="53"/>
  <c r="DY46" i="53"/>
  <c r="HR45" i="53"/>
  <c r="FT43" i="53"/>
  <c r="BT43" i="53"/>
  <c r="FW43" i="53"/>
  <c r="CQ46" i="53"/>
  <c r="R45" i="53"/>
  <c r="DT46" i="53"/>
  <c r="FM44" i="53"/>
  <c r="EW43" i="53"/>
  <c r="R44" i="53"/>
  <c r="BJ42" i="53"/>
  <c r="EG44" i="53"/>
  <c r="EZ42" i="53"/>
  <c r="BE45" i="53"/>
  <c r="DF43" i="53"/>
  <c r="BF46" i="53"/>
  <c r="U44" i="53"/>
  <c r="EL42" i="53"/>
  <c r="T45" i="53"/>
  <c r="AO44" i="53"/>
  <c r="BB46" i="53"/>
  <c r="DD42" i="53"/>
  <c r="GC46" i="53"/>
  <c r="CO45" i="53"/>
  <c r="GZ42" i="53"/>
  <c r="GX44" i="53"/>
  <c r="HA45" i="53"/>
  <c r="EA45" i="53"/>
  <c r="BR44" i="53"/>
  <c r="AW45" i="53"/>
  <c r="HJ44" i="53"/>
  <c r="GH46" i="53"/>
  <c r="FB43" i="53"/>
  <c r="CN44" i="53"/>
  <c r="CB45" i="53"/>
  <c r="J43" i="53"/>
  <c r="EQ42" i="53"/>
  <c r="EN45" i="53"/>
  <c r="CN43" i="53"/>
  <c r="ER42" i="53"/>
  <c r="CX45" i="53"/>
  <c r="FO43" i="53"/>
  <c r="AV43" i="53"/>
  <c r="FY46" i="53"/>
  <c r="FA42" i="53"/>
  <c r="HI46" i="53"/>
  <c r="Y42" i="53"/>
  <c r="CF45" i="53"/>
  <c r="EL45" i="53"/>
  <c r="BM43" i="53"/>
  <c r="GJ46" i="53"/>
  <c r="N42" i="53"/>
  <c r="GL44" i="53"/>
  <c r="GZ45" i="53"/>
  <c r="AW43" i="53"/>
  <c r="BN46" i="53"/>
  <c r="GD43" i="53"/>
  <c r="CL46" i="53"/>
  <c r="ET43" i="53"/>
  <c r="EM42" i="53"/>
  <c r="CF44" i="53"/>
  <c r="CA44" i="53"/>
  <c r="AN43" i="53"/>
  <c r="BO44" i="53"/>
  <c r="P45" i="53"/>
  <c r="BE43" i="53"/>
  <c r="CS46" i="53"/>
  <c r="CZ44" i="53"/>
  <c r="BX44" i="53"/>
  <c r="O46" i="53"/>
  <c r="FB45" i="53"/>
  <c r="EP42" i="53"/>
  <c r="HA43" i="53"/>
  <c r="CR46" i="53"/>
  <c r="FZ46" i="53"/>
  <c r="EX43" i="53"/>
  <c r="GC43" i="53"/>
  <c r="HL42" i="53"/>
  <c r="AC42" i="53"/>
  <c r="DO45" i="53"/>
  <c r="CX44" i="53"/>
  <c r="FD42" i="53"/>
  <c r="AZ45" i="53"/>
  <c r="FZ42" i="53"/>
  <c r="AK43" i="53"/>
  <c r="CX42" i="53"/>
  <c r="GM45" i="53"/>
  <c r="HB45" i="53"/>
  <c r="GM42" i="53"/>
  <c r="CM44" i="53"/>
  <c r="CJ42" i="53"/>
  <c r="FE46" i="53"/>
  <c r="CQ43" i="53"/>
  <c r="GH43" i="53"/>
  <c r="BI45" i="53"/>
  <c r="EI45" i="53"/>
  <c r="EX42" i="53"/>
  <c r="HO45" i="53"/>
  <c r="AD45" i="53"/>
  <c r="BV43" i="53"/>
  <c r="DW45" i="53"/>
  <c r="X44" i="53"/>
  <c r="GL46" i="53"/>
  <c r="N45" i="53"/>
  <c r="S44" i="53"/>
  <c r="AP43" i="53"/>
  <c r="FU43" i="53"/>
  <c r="CD44" i="53"/>
  <c r="FR43" i="53"/>
  <c r="BQ43" i="53"/>
  <c r="DU45" i="53"/>
  <c r="E7" i="55"/>
  <c r="D8" i="55" s="1"/>
  <c r="AD43" i="53"/>
  <c r="BE44" i="53"/>
  <c r="DK44" i="53"/>
  <c r="HR43" i="53"/>
  <c r="AT46" i="53"/>
  <c r="FV46" i="53"/>
  <c r="AI45" i="53"/>
  <c r="AU46" i="53"/>
  <c r="DV45" i="53"/>
  <c r="HD43" i="53"/>
  <c r="CL42" i="53"/>
  <c r="AS44" i="53"/>
  <c r="GV43" i="53"/>
  <c r="HE43" i="53"/>
  <c r="HN43" i="53"/>
  <c r="AQ46" i="53"/>
  <c r="FP43" i="53"/>
  <c r="AM42" i="53"/>
  <c r="HR44" i="53"/>
  <c r="CY42" i="53"/>
  <c r="DW44" i="53"/>
  <c r="DH44" i="53"/>
  <c r="CJ46" i="53"/>
  <c r="BT42" i="53"/>
  <c r="AA42" i="53"/>
  <c r="BQ46" i="53"/>
  <c r="BS46" i="53"/>
  <c r="P43" i="53"/>
  <c r="EB46" i="53"/>
  <c r="AY43" i="53"/>
  <c r="EE42" i="53"/>
  <c r="ET42" i="53"/>
  <c r="GE43" i="53"/>
  <c r="AJ42" i="53"/>
  <c r="BA43" i="53"/>
  <c r="HO44" i="53"/>
  <c r="BN44" i="53"/>
  <c r="GN45" i="53"/>
  <c r="CT43" i="53"/>
  <c r="CG42" i="53"/>
  <c r="K44" i="53"/>
  <c r="Z42" i="53"/>
  <c r="DM45" i="53"/>
  <c r="EQ44" i="53"/>
  <c r="FG43" i="53"/>
  <c r="GH44" i="53"/>
  <c r="DV43" i="53"/>
  <c r="AV46" i="53"/>
  <c r="FU45" i="53"/>
  <c r="EL46" i="53"/>
  <c r="AW44" i="53"/>
  <c r="HA44" i="53"/>
  <c r="HN46" i="53"/>
  <c r="BG44" i="53"/>
  <c r="GF43" i="53"/>
  <c r="DP46" i="53"/>
  <c r="GG44" i="53"/>
  <c r="FM43" i="53"/>
  <c r="AO42" i="53"/>
  <c r="FS44" i="53"/>
  <c r="CV42" i="53"/>
  <c r="CJ45" i="53"/>
  <c r="AP45" i="53"/>
  <c r="BX42" i="53"/>
  <c r="HH46" i="53"/>
  <c r="GD44" i="53"/>
  <c r="BV42" i="53"/>
  <c r="FH44" i="53"/>
  <c r="FK46" i="53"/>
  <c r="DA45" i="53"/>
  <c r="AE42" i="53"/>
  <c r="DX46" i="53"/>
  <c r="DE43" i="53"/>
  <c r="HQ45" i="53"/>
  <c r="CH42" i="53"/>
  <c r="BL45" i="53"/>
  <c r="Q42" i="53"/>
  <c r="DW46" i="53"/>
  <c r="AX46" i="53"/>
  <c r="CC46" i="53"/>
  <c r="BJ46" i="53"/>
  <c r="DV44" i="53"/>
  <c r="BW43" i="53"/>
  <c r="DH43" i="53"/>
  <c r="BD43" i="53"/>
  <c r="ES42" i="53"/>
  <c r="GB46" i="53"/>
  <c r="AA46" i="53"/>
  <c r="O45" i="53"/>
  <c r="FI46" i="53"/>
  <c r="CL44" i="53"/>
  <c r="CZ42" i="53"/>
  <c r="EV43" i="53"/>
  <c r="EV45" i="53"/>
  <c r="AO45" i="53"/>
  <c r="CM46" i="53"/>
  <c r="BU42" i="53"/>
  <c r="FP46" i="53"/>
  <c r="J42" i="53"/>
  <c r="DB45" i="53"/>
  <c r="GO46" i="53"/>
  <c r="AP42" i="53"/>
  <c r="J46" i="53"/>
  <c r="EA44" i="53"/>
  <c r="DF46" i="53"/>
  <c r="DY42" i="53"/>
  <c r="AN44" i="53"/>
  <c r="EU42" i="53"/>
  <c r="ET44" i="53"/>
  <c r="GE42" i="53"/>
  <c r="AD18" i="55"/>
  <c r="AC17" i="55"/>
  <c r="FL43" i="53"/>
  <c r="GZ44" i="53"/>
  <c r="FV44" i="53"/>
  <c r="EY46" i="53"/>
  <c r="BZ42" i="53"/>
  <c r="O42" i="53"/>
  <c r="DR46" i="53"/>
  <c r="EV42" i="53"/>
  <c r="CC45" i="53"/>
  <c r="CS44" i="53"/>
  <c r="GI45" i="53"/>
  <c r="AY44" i="53"/>
  <c r="FU42" i="53"/>
  <c r="AO43" i="53"/>
  <c r="FK42" i="53"/>
  <c r="GI42" i="53"/>
  <c r="CN46" i="53"/>
  <c r="HK46" i="53"/>
  <c r="GX43" i="53"/>
  <c r="DR43" i="53"/>
  <c r="ES46" i="53"/>
  <c r="DR45" i="53"/>
  <c r="HJ46" i="53"/>
  <c r="AQ44" i="53"/>
  <c r="R46" i="53"/>
  <c r="GB43" i="53"/>
  <c r="AK45" i="53"/>
  <c r="GU42" i="53"/>
  <c r="FY44" i="53"/>
  <c r="M44" i="53"/>
  <c r="DB44" i="53"/>
  <c r="HB44" i="53"/>
  <c r="O44" i="53"/>
  <c r="DP43" i="53"/>
  <c r="K45" i="53"/>
  <c r="AD42" i="53"/>
  <c r="EG45" i="53"/>
  <c r="CS43" i="53"/>
  <c r="FW46" i="53"/>
  <c r="CD42" i="53"/>
  <c r="BG45" i="53"/>
  <c r="FC44" i="53"/>
  <c r="CP43" i="53"/>
  <c r="HO46" i="53"/>
  <c r="HB46" i="53"/>
  <c r="Q44" i="53"/>
  <c r="CU43" i="53"/>
  <c r="FU44" i="53"/>
  <c r="DY44" i="53"/>
  <c r="CU42" i="53"/>
  <c r="EN46" i="53"/>
  <c r="T43" i="53"/>
  <c r="EN43" i="53"/>
  <c r="DS45" i="53"/>
  <c r="AO46" i="53"/>
  <c r="GY44" i="53"/>
  <c r="EN44" i="53"/>
  <c r="GB44" i="53"/>
  <c r="AV44" i="53"/>
  <c r="BU46" i="53"/>
  <c r="CI43" i="53"/>
  <c r="DM43" i="53"/>
  <c r="BA46" i="53"/>
  <c r="HF45" i="53"/>
  <c r="BQ44" i="53"/>
  <c r="AB46" i="53"/>
  <c r="W8" i="55"/>
  <c r="Z7" i="55"/>
  <c r="AA7" i="55" s="1"/>
  <c r="EF42" i="53"/>
  <c r="DZ44" i="53"/>
  <c r="BD45" i="53"/>
  <c r="EG43" i="53"/>
  <c r="L45" i="53"/>
  <c r="BO43" i="53"/>
  <c r="Q46" i="53"/>
  <c r="GA42" i="53"/>
  <c r="HD45" i="53"/>
  <c r="GE44" i="53"/>
  <c r="DU44" i="53"/>
  <c r="HI44" i="53"/>
  <c r="DD43" i="53"/>
  <c r="DX43" i="53"/>
  <c r="EO42" i="53"/>
  <c r="HK44" i="53"/>
  <c r="FE45" i="53"/>
  <c r="P46" i="53"/>
  <c r="EA46" i="53"/>
  <c r="GZ46" i="53"/>
  <c r="BP45" i="53"/>
  <c r="Q45" i="53"/>
  <c r="CB44" i="53"/>
  <c r="BM46" i="53"/>
  <c r="FC45" i="53"/>
  <c r="EP45" i="53"/>
  <c r="GE45" i="53"/>
  <c r="DM46" i="53"/>
  <c r="FN42" i="53"/>
  <c r="BI42" i="53"/>
  <c r="R37" i="55"/>
  <c r="EP44" i="53"/>
  <c r="DU42" i="53"/>
  <c r="R9" i="55"/>
  <c r="Q9" i="55" s="1"/>
  <c r="GC42" i="53"/>
  <c r="GT43" i="53"/>
  <c r="CY43" i="53"/>
  <c r="DP45" i="53"/>
  <c r="EU44" i="53"/>
  <c r="J45" i="53"/>
  <c r="EQ46" i="53"/>
  <c r="X43" i="53"/>
  <c r="CC42" i="53"/>
  <c r="FI45" i="53"/>
  <c r="E19" i="36"/>
  <c r="CV43" i="53"/>
  <c r="FN46" i="53"/>
  <c r="BH42" i="53"/>
  <c r="HJ45" i="53"/>
  <c r="GW44" i="53"/>
  <c r="ES45" i="53"/>
  <c r="DB46" i="53"/>
  <c r="AI17" i="55"/>
  <c r="AL16" i="55"/>
  <c r="AM16" i="55" s="1"/>
  <c r="DG44" i="53"/>
  <c r="FL46" i="53"/>
  <c r="GB45" i="53"/>
  <c r="K46" i="53"/>
  <c r="FW44" i="53"/>
  <c r="Z43" i="53"/>
  <c r="GS43" i="53"/>
  <c r="BG46" i="53"/>
  <c r="T44" i="53"/>
  <c r="AU44" i="53"/>
  <c r="FJ46" i="53"/>
  <c r="GN44" i="53"/>
  <c r="HL46" i="53"/>
  <c r="EI42" i="53"/>
  <c r="FO46" i="53"/>
  <c r="EY42" i="53"/>
  <c r="R50" i="33"/>
  <c r="F51" i="33"/>
  <c r="BF43" i="53"/>
  <c r="CC44" i="53"/>
  <c r="EA42" i="53"/>
  <c r="HP44" i="53"/>
  <c r="EE45" i="53"/>
  <c r="BH46" i="53"/>
  <c r="ET46" i="53"/>
  <c r="FX45" i="53"/>
  <c r="FX46" i="53"/>
  <c r="FM46" i="53"/>
  <c r="BD42" i="53"/>
  <c r="GO44" i="53"/>
  <c r="CH43" i="53"/>
  <c r="DA43" i="53"/>
  <c r="DC42" i="53"/>
  <c r="DD44" i="53"/>
  <c r="EM46" i="53"/>
  <c r="DI46" i="53"/>
  <c r="FG46" i="53"/>
  <c r="FX42" i="53"/>
  <c r="K7" i="36"/>
  <c r="H64" i="36" s="1"/>
  <c r="H8" i="36"/>
  <c r="J10" i="36" s="1"/>
  <c r="M6" i="55"/>
  <c r="N6" i="55" s="1"/>
  <c r="O6" i="55" s="1"/>
  <c r="J7" i="55"/>
  <c r="GP42" i="53"/>
  <c r="BG42" i="53"/>
  <c r="BT44" i="53"/>
  <c r="DF42" i="53"/>
  <c r="DS42" i="53"/>
  <c r="CT45" i="53"/>
  <c r="HQ43" i="53"/>
  <c r="S43" i="53"/>
  <c r="EQ43" i="53"/>
  <c r="EO45" i="53"/>
  <c r="GK44" i="53"/>
  <c r="AJ46" i="53"/>
  <c r="AH46" i="53"/>
  <c r="CP45" i="53"/>
  <c r="FU46" i="53"/>
  <c r="BF44" i="53"/>
  <c r="FF43" i="53"/>
  <c r="FB44" i="53"/>
  <c r="AZ46" i="53"/>
  <c r="AT42" i="53"/>
  <c r="DZ46" i="53"/>
  <c r="V43" i="53"/>
  <c r="Z45" i="53"/>
  <c r="BP46" i="53"/>
  <c r="GL42" i="53"/>
  <c r="FH45" i="53"/>
  <c r="FL42" i="53"/>
  <c r="FY42" i="53"/>
  <c r="DB42" i="53"/>
  <c r="EW44" i="53"/>
  <c r="EX46" i="53"/>
  <c r="CR44" i="53"/>
  <c r="AL42" i="53"/>
  <c r="HI42" i="53"/>
  <c r="DN45" i="53"/>
  <c r="O5" i="55"/>
  <c r="GQ46" i="53"/>
  <c r="BV46" i="53"/>
  <c r="FS42" i="53"/>
  <c r="EY45" i="53"/>
  <c r="U45" i="53"/>
  <c r="GO42" i="53"/>
  <c r="K42" i="53"/>
  <c r="HI45" i="53"/>
  <c r="DR42" i="53"/>
  <c r="EQ45" i="53"/>
  <c r="FT46" i="53"/>
  <c r="Q43" i="53"/>
  <c r="CP46" i="53"/>
  <c r="CE44" i="53"/>
  <c r="BM44" i="53"/>
  <c r="CT46" i="53"/>
  <c r="EH45" i="53"/>
  <c r="GX45" i="53"/>
  <c r="CV46" i="53"/>
  <c r="GX46" i="53"/>
  <c r="DI45" i="53"/>
  <c r="FF42" i="53"/>
  <c r="AI46" i="53"/>
  <c r="FE44" i="53"/>
  <c r="HA42" i="53"/>
  <c r="EP43" i="53"/>
  <c r="HC43" i="53"/>
  <c r="L43" i="53"/>
  <c r="AX43" i="53"/>
  <c r="GB42" i="53"/>
  <c r="GY43" i="53"/>
  <c r="HL43" i="53"/>
  <c r="AN42" i="53"/>
  <c r="HH42" i="53"/>
  <c r="FJ44" i="53"/>
  <c r="GU46" i="53"/>
  <c r="FF44" i="53"/>
  <c r="EW42" i="53"/>
  <c r="HK45" i="53"/>
  <c r="BE42" i="53"/>
  <c r="BP43" i="53"/>
  <c r="DC45" i="53"/>
  <c r="CM42" i="53"/>
  <c r="CP42" i="53"/>
  <c r="GC44" i="53"/>
  <c r="CO43" i="53"/>
  <c r="GS46" i="53"/>
  <c r="DQ42" i="53"/>
  <c r="AQ43" i="53"/>
  <c r="DK46" i="53"/>
  <c r="GK46" i="53"/>
  <c r="CE42" i="53"/>
  <c r="DJ42" i="53"/>
  <c r="DH45" i="53"/>
  <c r="DI43" i="53"/>
  <c r="EC42" i="53"/>
  <c r="FF45" i="53"/>
  <c r="CU46" i="53"/>
  <c r="BL46" i="53"/>
  <c r="HC46" i="53"/>
  <c r="Y43" i="53"/>
  <c r="BG43" i="53"/>
  <c r="AG46" i="53"/>
  <c r="CQ45" i="53"/>
  <c r="DW43" i="53"/>
  <c r="FD46" i="53"/>
  <c r="GA45" i="53"/>
  <c r="GF45" i="53"/>
  <c r="AC43" i="53"/>
  <c r="GU43" i="53"/>
  <c r="DN43" i="53"/>
  <c r="GU45" i="53"/>
  <c r="GP46" i="53"/>
  <c r="CD43" i="53"/>
  <c r="DE42" i="53"/>
  <c r="CZ43" i="53"/>
  <c r="X46" i="53"/>
  <c r="HG45" i="53"/>
  <c r="CW46" i="53"/>
  <c r="AR43" i="53"/>
  <c r="DL43" i="53"/>
  <c r="GF42" i="53"/>
  <c r="DP42" i="53"/>
  <c r="H51" i="33" l="1"/>
  <c r="E8" i="55"/>
  <c r="D9" i="55" s="1"/>
  <c r="R51" i="33"/>
  <c r="F52" i="33"/>
  <c r="AL17" i="55"/>
  <c r="AM17" i="55" s="1"/>
  <c r="AI18" i="55"/>
  <c r="AD19" i="55"/>
  <c r="AC18" i="55"/>
  <c r="R10" i="55"/>
  <c r="Q10" i="55" s="1"/>
  <c r="J8" i="55"/>
  <c r="M7" i="55"/>
  <c r="N7" i="55" s="1"/>
  <c r="H9" i="36"/>
  <c r="J11" i="36" s="1"/>
  <c r="K8" i="36"/>
  <c r="H65" i="36" s="1"/>
  <c r="E20" i="36"/>
  <c r="R38" i="55"/>
  <c r="W9" i="55"/>
  <c r="Z8" i="55"/>
  <c r="AA8" i="55" s="1"/>
  <c r="E9" i="55" l="1"/>
  <c r="D10" i="55" s="1"/>
  <c r="R11" i="55"/>
  <c r="Q11" i="55" s="1"/>
  <c r="R39" i="55"/>
  <c r="W10" i="55"/>
  <c r="Z9" i="55"/>
  <c r="AA9" i="55" s="1"/>
  <c r="E21" i="36"/>
  <c r="H52" i="33"/>
  <c r="R52" i="33" s="1"/>
  <c r="H53" i="33" s="1"/>
  <c r="AL18" i="55"/>
  <c r="AM18" i="55" s="1"/>
  <c r="AI19" i="55"/>
  <c r="H10" i="36"/>
  <c r="J12" i="36" s="1"/>
  <c r="K9" i="36"/>
  <c r="H66" i="36" s="1"/>
  <c r="F53" i="33"/>
  <c r="J9" i="55"/>
  <c r="M8" i="55"/>
  <c r="N8" i="55" s="1"/>
  <c r="AD20" i="55"/>
  <c r="AC19" i="55"/>
  <c r="Q19" i="55" s="1"/>
  <c r="O7" i="55"/>
  <c r="E10" i="55" l="1"/>
  <c r="D11" i="55" s="1"/>
  <c r="AD21" i="55"/>
  <c r="AC20" i="55"/>
  <c r="Q20" i="55" s="1"/>
  <c r="O8" i="55"/>
  <c r="W11" i="55"/>
  <c r="Z10" i="55"/>
  <c r="AA10" i="55" s="1"/>
  <c r="F54" i="33"/>
  <c r="R53" i="33"/>
  <c r="H54" i="33" s="1"/>
  <c r="R40" i="55"/>
  <c r="H11" i="36"/>
  <c r="J13" i="36" s="1"/>
  <c r="K10" i="36"/>
  <c r="H67" i="36" s="1"/>
  <c r="J10" i="55"/>
  <c r="M9" i="55"/>
  <c r="N9" i="55" s="1"/>
  <c r="O9" i="55" s="1"/>
  <c r="AI20" i="55"/>
  <c r="AL19" i="55"/>
  <c r="AM19" i="55" s="1"/>
  <c r="R12" i="55"/>
  <c r="Q12" i="55" s="1"/>
  <c r="E22" i="36"/>
  <c r="E11" i="55" l="1"/>
  <c r="D12" i="55" s="1"/>
  <c r="AD22" i="55"/>
  <c r="AC21" i="55"/>
  <c r="Q21" i="55" s="1"/>
  <c r="D21" i="55" s="1"/>
  <c r="R13" i="55"/>
  <c r="Q13" i="55" s="1"/>
  <c r="W12" i="55"/>
  <c r="Z11" i="55"/>
  <c r="AA11" i="55" s="1"/>
  <c r="J11" i="55"/>
  <c r="M10" i="55"/>
  <c r="N10" i="55" s="1"/>
  <c r="O10" i="55" s="1"/>
  <c r="E23" i="36"/>
  <c r="F55" i="33"/>
  <c r="R54" i="33"/>
  <c r="H55" i="33" s="1"/>
  <c r="K11" i="36"/>
  <c r="H68" i="36" s="1"/>
  <c r="H12" i="36"/>
  <c r="J14" i="36" s="1"/>
  <c r="AI21" i="55"/>
  <c r="AL20" i="55"/>
  <c r="AM20" i="55" s="1"/>
  <c r="R41" i="55"/>
  <c r="E12" i="55" l="1"/>
  <c r="D13" i="55" s="1"/>
  <c r="AI22" i="55"/>
  <c r="AL21" i="55"/>
  <c r="AM21" i="55" s="1"/>
  <c r="R55" i="33"/>
  <c r="F56" i="33"/>
  <c r="Z12" i="55"/>
  <c r="AA12" i="55" s="1"/>
  <c r="W13" i="55"/>
  <c r="R14" i="55"/>
  <c r="Q14" i="55" s="1"/>
  <c r="H13" i="36"/>
  <c r="J15" i="36" s="1"/>
  <c r="K12" i="36"/>
  <c r="H69" i="36" s="1"/>
  <c r="E24" i="36"/>
  <c r="J12" i="55"/>
  <c r="M11" i="55"/>
  <c r="N11" i="55" s="1"/>
  <c r="R42" i="55"/>
  <c r="AD23" i="55"/>
  <c r="AC22" i="55"/>
  <c r="Q22" i="55" s="1"/>
  <c r="D22" i="55" s="1"/>
  <c r="E13" i="55" l="1"/>
  <c r="J13" i="55"/>
  <c r="M12" i="55"/>
  <c r="N12" i="55" s="1"/>
  <c r="W14" i="55"/>
  <c r="Z13" i="55"/>
  <c r="AA13" i="55" s="1"/>
  <c r="E25" i="36"/>
  <c r="AD24" i="55"/>
  <c r="AC23" i="55"/>
  <c r="Q23" i="55" s="1"/>
  <c r="D23" i="55" s="1"/>
  <c r="R43" i="55"/>
  <c r="F57" i="33"/>
  <c r="K13" i="36"/>
  <c r="H70" i="36" s="1"/>
  <c r="H14" i="36"/>
  <c r="J16" i="36" s="1"/>
  <c r="H56" i="33"/>
  <c r="R56" i="33" s="1"/>
  <c r="H57" i="33" s="1"/>
  <c r="O11" i="55"/>
  <c r="R15" i="55"/>
  <c r="Q15" i="55" s="1"/>
  <c r="AI23" i="55"/>
  <c r="AL22" i="55"/>
  <c r="AM22" i="55" s="1"/>
  <c r="D14" i="55" l="1"/>
  <c r="E14" i="55" s="1"/>
  <c r="D15" i="55" s="1"/>
  <c r="E15" i="55" s="1"/>
  <c r="AI24" i="55"/>
  <c r="AL23" i="55"/>
  <c r="AM23" i="55" s="1"/>
  <c r="R16" i="55"/>
  <c r="Q16" i="55" s="1"/>
  <c r="E26" i="36"/>
  <c r="K14" i="36"/>
  <c r="H71" i="36" s="1"/>
  <c r="H15" i="36"/>
  <c r="J17" i="36" s="1"/>
  <c r="W15" i="55"/>
  <c r="Z14" i="55"/>
  <c r="AA14" i="55" s="1"/>
  <c r="M13" i="55"/>
  <c r="N13" i="55" s="1"/>
  <c r="O13" i="55" s="1"/>
  <c r="J14" i="55"/>
  <c r="F58" i="33"/>
  <c r="R57" i="33"/>
  <c r="H58" i="33" s="1"/>
  <c r="O12" i="55"/>
  <c r="R44" i="55"/>
  <c r="AD25" i="55"/>
  <c r="AC24" i="55"/>
  <c r="Q24" i="55" s="1"/>
  <c r="D24" i="55" s="1"/>
  <c r="D16" i="55" l="1"/>
  <c r="E16" i="55" s="1"/>
  <c r="R45" i="55"/>
  <c r="Z15" i="55"/>
  <c r="AA15" i="55" s="1"/>
  <c r="W16" i="55"/>
  <c r="K15" i="36"/>
  <c r="H72" i="36" s="1"/>
  <c r="H16" i="36"/>
  <c r="J18" i="36" s="1"/>
  <c r="E27" i="36"/>
  <c r="M39" i="36"/>
  <c r="R58" i="33"/>
  <c r="H59" i="33" s="1"/>
  <c r="F59" i="33"/>
  <c r="AD26" i="55"/>
  <c r="AC25" i="55"/>
  <c r="Q25" i="55" s="1"/>
  <c r="D25" i="55" s="1"/>
  <c r="J15" i="55"/>
  <c r="M14" i="55"/>
  <c r="N14" i="55" s="1"/>
  <c r="O14" i="55" s="1"/>
  <c r="R17" i="55"/>
  <c r="Q17" i="55" s="1"/>
  <c r="AI25" i="55"/>
  <c r="AL24" i="55"/>
  <c r="AM24" i="55" s="1"/>
  <c r="D17" i="55" l="1"/>
  <c r="AD27" i="55"/>
  <c r="AC26" i="55"/>
  <c r="Q26" i="55" s="1"/>
  <c r="D26" i="55" s="1"/>
  <c r="S18" i="55"/>
  <c r="Q18" i="55" s="1"/>
  <c r="E28" i="36"/>
  <c r="M40" i="36"/>
  <c r="E17" i="55"/>
  <c r="D18" i="55" s="1"/>
  <c r="AI26" i="55"/>
  <c r="AL25" i="55"/>
  <c r="AM25" i="55" s="1"/>
  <c r="H17" i="36"/>
  <c r="J19" i="36" s="1"/>
  <c r="K16" i="36"/>
  <c r="H73" i="36" s="1"/>
  <c r="Z16" i="55"/>
  <c r="AA16" i="55" s="1"/>
  <c r="W17" i="55"/>
  <c r="F60" i="33"/>
  <c r="R59" i="33"/>
  <c r="H60" i="33" s="1"/>
  <c r="J16" i="55"/>
  <c r="M15" i="55"/>
  <c r="N15" i="55" s="1"/>
  <c r="R46" i="55"/>
  <c r="E18" i="55" l="1"/>
  <c r="D19" i="55" s="1"/>
  <c r="E19" i="55" s="1"/>
  <c r="AI27" i="55"/>
  <c r="AL26" i="55"/>
  <c r="AM26" i="55" s="1"/>
  <c r="R60" i="33"/>
  <c r="F61" i="33"/>
  <c r="F62" i="33" s="1"/>
  <c r="F63" i="33" s="1"/>
  <c r="M41" i="36"/>
  <c r="E29" i="36"/>
  <c r="O15" i="55"/>
  <c r="X24" i="55"/>
  <c r="X23" i="55"/>
  <c r="X20" i="55"/>
  <c r="X21" i="55"/>
  <c r="X22" i="55"/>
  <c r="X18" i="55"/>
  <c r="AP25" i="55"/>
  <c r="X19" i="55"/>
  <c r="AP18" i="55"/>
  <c r="Z17" i="55"/>
  <c r="AA17" i="55" s="1"/>
  <c r="W18" i="55"/>
  <c r="J17" i="55"/>
  <c r="M16" i="55"/>
  <c r="N16" i="55" s="1"/>
  <c r="K17" i="36"/>
  <c r="H74" i="36" s="1"/>
  <c r="H18" i="36"/>
  <c r="J20" i="36" s="1"/>
  <c r="AD28" i="55"/>
  <c r="AC27" i="55"/>
  <c r="Q27" i="55" s="1"/>
  <c r="D27" i="55" s="1"/>
  <c r="R47" i="55"/>
  <c r="D20" i="55" l="1"/>
  <c r="F20" i="55"/>
  <c r="AI28" i="55"/>
  <c r="AL27" i="55"/>
  <c r="AM27" i="55" s="1"/>
  <c r="W19" i="55"/>
  <c r="Z18" i="55"/>
  <c r="AA18" i="55" s="1"/>
  <c r="O16" i="55"/>
  <c r="M17" i="55"/>
  <c r="N17" i="55" s="1"/>
  <c r="O17" i="55" s="1"/>
  <c r="J18" i="55"/>
  <c r="R48" i="55"/>
  <c r="AD29" i="55"/>
  <c r="AC28" i="55"/>
  <c r="Q28" i="55" s="1"/>
  <c r="D28" i="55" s="1"/>
  <c r="E30" i="36"/>
  <c r="M42" i="36"/>
  <c r="K18" i="36"/>
  <c r="H75" i="36" s="1"/>
  <c r="H19" i="36"/>
  <c r="J21" i="36" s="1"/>
  <c r="K26" i="55" l="1"/>
  <c r="BS20" i="55"/>
  <c r="AO27" i="55"/>
  <c r="BS25" i="55"/>
  <c r="K24" i="55"/>
  <c r="AO20" i="55"/>
  <c r="BS23" i="55"/>
  <c r="K22" i="55"/>
  <c r="BS21" i="55"/>
  <c r="K20" i="55"/>
  <c r="BS26" i="55"/>
  <c r="K25" i="55"/>
  <c r="K23" i="55"/>
  <c r="BS24" i="55"/>
  <c r="BS22" i="55"/>
  <c r="K21" i="55"/>
  <c r="R49" i="55"/>
  <c r="M18" i="55"/>
  <c r="N18" i="55" s="1"/>
  <c r="J19" i="55"/>
  <c r="W20" i="55"/>
  <c r="Z19" i="55"/>
  <c r="AA19" i="55" s="1"/>
  <c r="E31" i="36"/>
  <c r="AD30" i="55"/>
  <c r="AC29" i="55"/>
  <c r="Q29" i="55" s="1"/>
  <c r="D29" i="55" s="1"/>
  <c r="AI29" i="55"/>
  <c r="AL28" i="55"/>
  <c r="AM28" i="55" s="1"/>
  <c r="K19" i="36"/>
  <c r="H76" i="36" s="1"/>
  <c r="H20" i="36"/>
  <c r="J22" i="36" s="1"/>
  <c r="K20" i="36" l="1"/>
  <c r="H77" i="36" s="1"/>
  <c r="H21" i="36"/>
  <c r="J23" i="36" s="1"/>
  <c r="Z20" i="55"/>
  <c r="AA20" i="55" s="1"/>
  <c r="W21" i="55"/>
  <c r="E32" i="36"/>
  <c r="O18" i="55"/>
  <c r="AI30" i="55"/>
  <c r="AL29" i="55"/>
  <c r="AM29" i="55" s="1"/>
  <c r="M19" i="55"/>
  <c r="N19" i="55" s="1"/>
  <c r="O19" i="55" s="1"/>
  <c r="J20" i="55"/>
  <c r="R50" i="55"/>
  <c r="AD31" i="55"/>
  <c r="AC30" i="55"/>
  <c r="Q30" i="55" s="1"/>
  <c r="D30" i="55" s="1"/>
  <c r="AI31" i="55" l="1"/>
  <c r="AL30" i="55"/>
  <c r="AM30" i="55" s="1"/>
  <c r="R51" i="55"/>
  <c r="Z21" i="55"/>
  <c r="AA21" i="55" s="1"/>
  <c r="W22" i="55"/>
  <c r="M20" i="55"/>
  <c r="N20" i="55" s="1"/>
  <c r="J21" i="55"/>
  <c r="H22" i="36"/>
  <c r="J24" i="36" s="1"/>
  <c r="K21" i="36"/>
  <c r="H78" i="36" s="1"/>
  <c r="AD32" i="55"/>
  <c r="AC31" i="55"/>
  <c r="Q31" i="55" s="1"/>
  <c r="D31" i="55" s="1"/>
  <c r="O20" i="55" l="1"/>
  <c r="AI32" i="55"/>
  <c r="AL31" i="55"/>
  <c r="AM31" i="55" s="1"/>
  <c r="W23" i="55"/>
  <c r="Z22" i="55"/>
  <c r="AA22" i="55" s="1"/>
  <c r="AD33" i="55"/>
  <c r="AC32" i="55"/>
  <c r="Q32" i="55" s="1"/>
  <c r="D32" i="55" s="1"/>
  <c r="M21" i="55"/>
  <c r="N21" i="55" s="1"/>
  <c r="J22" i="55"/>
  <c r="H23" i="36"/>
  <c r="J25" i="36" s="1"/>
  <c r="K22" i="36"/>
  <c r="H79" i="36" s="1"/>
  <c r="R52" i="55"/>
  <c r="O21" i="55"/>
  <c r="AD34" i="55" l="1"/>
  <c r="AC33" i="55"/>
  <c r="Q33" i="55" s="1"/>
  <c r="D33" i="55" s="1"/>
  <c r="R53" i="55"/>
  <c r="W24" i="55"/>
  <c r="Z23" i="55"/>
  <c r="AA23" i="55" s="1"/>
  <c r="K23" i="36"/>
  <c r="H80" i="36" s="1"/>
  <c r="H24" i="36"/>
  <c r="J26" i="36" s="1"/>
  <c r="AI33" i="55"/>
  <c r="AL32" i="55"/>
  <c r="AM32" i="55" s="1"/>
  <c r="M22" i="55"/>
  <c r="N22" i="55" s="1"/>
  <c r="O22" i="55" s="1"/>
  <c r="J23" i="55"/>
  <c r="R54" i="55" l="1"/>
  <c r="M23" i="55"/>
  <c r="N23" i="55" s="1"/>
  <c r="J24" i="55"/>
  <c r="Z24" i="55"/>
  <c r="AA24" i="55" s="1"/>
  <c r="W25" i="55"/>
  <c r="K24" i="36"/>
  <c r="H81" i="36" s="1"/>
  <c r="H25" i="36"/>
  <c r="J27" i="36" s="1"/>
  <c r="AI34" i="55"/>
  <c r="AL33" i="55"/>
  <c r="AM33" i="55" s="1"/>
  <c r="AD35" i="55"/>
  <c r="AC34" i="55"/>
  <c r="Q34" i="55" s="1"/>
  <c r="D34" i="55" s="1"/>
  <c r="M24" i="55" l="1"/>
  <c r="N24" i="55" s="1"/>
  <c r="J25" i="55"/>
  <c r="O23" i="55"/>
  <c r="O24" i="55"/>
  <c r="R55" i="55"/>
  <c r="AD36" i="55"/>
  <c r="AC35" i="55"/>
  <c r="Q35" i="55" s="1"/>
  <c r="D35" i="55" s="1"/>
  <c r="AI35" i="55"/>
  <c r="AL34" i="55"/>
  <c r="AM34" i="55" s="1"/>
  <c r="Z25" i="55"/>
  <c r="AA25" i="55" s="1"/>
  <c r="W26" i="55"/>
  <c r="K25" i="36"/>
  <c r="H82" i="36" s="1"/>
  <c r="H26" i="36"/>
  <c r="J28" i="36" s="1"/>
  <c r="W27" i="55" l="1"/>
  <c r="Z26" i="55"/>
  <c r="AA26" i="55" s="1"/>
  <c r="R56" i="55"/>
  <c r="AI36" i="55"/>
  <c r="AL35" i="55"/>
  <c r="AM35" i="55" s="1"/>
  <c r="M25" i="55"/>
  <c r="N25" i="55" s="1"/>
  <c r="J26" i="55"/>
  <c r="H27" i="36"/>
  <c r="J29" i="36" s="1"/>
  <c r="K26" i="36"/>
  <c r="H83" i="36" s="1"/>
  <c r="AD37" i="55"/>
  <c r="AC36" i="55"/>
  <c r="Q36" i="55" s="1"/>
  <c r="D36" i="55" s="1"/>
  <c r="AI37" i="55" l="1"/>
  <c r="AL36" i="55"/>
  <c r="AM36" i="55" s="1"/>
  <c r="M26" i="55"/>
  <c r="N26" i="55" s="1"/>
  <c r="J27" i="55"/>
  <c r="Z27" i="55"/>
  <c r="AA27" i="55" s="1"/>
  <c r="W28" i="55"/>
  <c r="O26" i="55"/>
  <c r="O25" i="55"/>
  <c r="R57" i="55"/>
  <c r="K27" i="36"/>
  <c r="H84" i="36" s="1"/>
  <c r="H28" i="36"/>
  <c r="J30" i="36" s="1"/>
  <c r="AC37" i="55"/>
  <c r="Q37" i="55" s="1"/>
  <c r="D37" i="55" s="1"/>
  <c r="AD38" i="55"/>
  <c r="K28" i="36" l="1"/>
  <c r="H85" i="36" s="1"/>
  <c r="H29" i="36"/>
  <c r="J31" i="36" s="1"/>
  <c r="Z28" i="55"/>
  <c r="AA28" i="55" s="1"/>
  <c r="W29" i="55"/>
  <c r="AD39" i="55"/>
  <c r="AC38" i="55"/>
  <c r="Q38" i="55" s="1"/>
  <c r="D38" i="55" s="1"/>
  <c r="M27" i="55"/>
  <c r="N27" i="55" s="1"/>
  <c r="J28" i="55"/>
  <c r="R58" i="55"/>
  <c r="AI38" i="55"/>
  <c r="AL37" i="55"/>
  <c r="AM37" i="55" s="1"/>
  <c r="K29" i="36" l="1"/>
  <c r="H86" i="36" s="1"/>
  <c r="H30" i="36"/>
  <c r="J32" i="36" s="1"/>
  <c r="W30" i="55"/>
  <c r="Z29" i="55"/>
  <c r="AA29" i="55" s="1"/>
  <c r="M28" i="55"/>
  <c r="N28" i="55" s="1"/>
  <c r="J29" i="55"/>
  <c r="O27" i="55"/>
  <c r="R59" i="55"/>
  <c r="AI39" i="55"/>
  <c r="AL38" i="55"/>
  <c r="AM38" i="55" s="1"/>
  <c r="AD40" i="55"/>
  <c r="AC39" i="55"/>
  <c r="Q39" i="55" s="1"/>
  <c r="D39" i="55" s="1"/>
  <c r="AC40" i="55" l="1"/>
  <c r="Q40" i="55" s="1"/>
  <c r="D40" i="55" s="1"/>
  <c r="AD41" i="55"/>
  <c r="M29" i="55"/>
  <c r="N29" i="55" s="1"/>
  <c r="J30" i="55"/>
  <c r="AL39" i="55"/>
  <c r="AM39" i="55" s="1"/>
  <c r="AI40" i="55"/>
  <c r="R60" i="55"/>
  <c r="Z30" i="55"/>
  <c r="AA30" i="55" s="1"/>
  <c r="W31" i="55"/>
  <c r="H31" i="36"/>
  <c r="J33" i="36" s="1"/>
  <c r="K30" i="36"/>
  <c r="H87" i="36" s="1"/>
  <c r="O29" i="55"/>
  <c r="O28" i="55"/>
  <c r="W32" i="55" l="1"/>
  <c r="Z31" i="55"/>
  <c r="AA31" i="55" s="1"/>
  <c r="AC41" i="55"/>
  <c r="Q41" i="55" s="1"/>
  <c r="D41" i="55" s="1"/>
  <c r="AD42" i="55"/>
  <c r="AI41" i="55"/>
  <c r="AL40" i="55"/>
  <c r="AM40" i="55" s="1"/>
  <c r="M30" i="55"/>
  <c r="N30" i="55" s="1"/>
  <c r="O30" i="55" s="1"/>
  <c r="J31" i="55"/>
  <c r="R61" i="55"/>
  <c r="K31" i="36"/>
  <c r="H88" i="36" s="1"/>
  <c r="H32" i="36"/>
  <c r="J34" i="36" s="1"/>
  <c r="K32" i="36" s="1"/>
  <c r="H89" i="36" s="1"/>
  <c r="AD43" i="55" l="1"/>
  <c r="AC42" i="55"/>
  <c r="Q42" i="55" s="1"/>
  <c r="D42" i="55" s="1"/>
  <c r="W33" i="55"/>
  <c r="Z32" i="55"/>
  <c r="AA32" i="55" s="1"/>
  <c r="R62" i="55"/>
  <c r="M31" i="55"/>
  <c r="N31" i="55" s="1"/>
  <c r="J32" i="55"/>
  <c r="AI42" i="55"/>
  <c r="AL41" i="55"/>
  <c r="AM41" i="55" s="1"/>
  <c r="O31" i="55" l="1"/>
  <c r="W34" i="55"/>
  <c r="Z33" i="55"/>
  <c r="AA33" i="55" s="1"/>
  <c r="AI43" i="55"/>
  <c r="AL42" i="55"/>
  <c r="AM42" i="55" s="1"/>
  <c r="M32" i="55"/>
  <c r="N32" i="55" s="1"/>
  <c r="J33" i="55"/>
  <c r="R63" i="55"/>
  <c r="AC43" i="55"/>
  <c r="Q43" i="55" s="1"/>
  <c r="D43" i="55" s="1"/>
  <c r="AD44" i="55"/>
  <c r="W35" i="55" l="1"/>
  <c r="Z34" i="55"/>
  <c r="AA34" i="55" s="1"/>
  <c r="AD45" i="55"/>
  <c r="AC44" i="55"/>
  <c r="Q44" i="55" s="1"/>
  <c r="D44" i="55" s="1"/>
  <c r="R64" i="55"/>
  <c r="O32" i="55"/>
  <c r="M33" i="55"/>
  <c r="N33" i="55" s="1"/>
  <c r="J34" i="55"/>
  <c r="AI44" i="55"/>
  <c r="AL43" i="55"/>
  <c r="AM43" i="55" s="1"/>
  <c r="R65" i="55" l="1"/>
  <c r="W36" i="55"/>
  <c r="Z35" i="55"/>
  <c r="AA35" i="55" s="1"/>
  <c r="AC45" i="55"/>
  <c r="Q45" i="55" s="1"/>
  <c r="D45" i="55" s="1"/>
  <c r="AD46" i="55"/>
  <c r="AI45" i="55"/>
  <c r="AL44" i="55"/>
  <c r="AM44" i="55" s="1"/>
  <c r="O33" i="55"/>
  <c r="M34" i="55"/>
  <c r="N34" i="55" s="1"/>
  <c r="O34" i="55" s="1"/>
  <c r="J35" i="55"/>
  <c r="M35" i="55" l="1"/>
  <c r="N35" i="55" s="1"/>
  <c r="J36" i="55"/>
  <c r="AC46" i="55"/>
  <c r="Q46" i="55" s="1"/>
  <c r="D46" i="55" s="1"/>
  <c r="AD47" i="55"/>
  <c r="R66" i="55"/>
  <c r="AI46" i="55"/>
  <c r="AL45" i="55"/>
  <c r="AM45" i="55" s="1"/>
  <c r="Z36" i="55"/>
  <c r="AA36" i="55" s="1"/>
  <c r="W37" i="55"/>
  <c r="Z37" i="55" l="1"/>
  <c r="AA37" i="55" s="1"/>
  <c r="W38" i="55"/>
  <c r="O35" i="55"/>
  <c r="AD48" i="55"/>
  <c r="AC47" i="55"/>
  <c r="Q47" i="55" s="1"/>
  <c r="D47" i="55" s="1"/>
  <c r="AI47" i="55"/>
  <c r="AL46" i="55"/>
  <c r="AM46" i="55" s="1"/>
  <c r="M36" i="55"/>
  <c r="N36" i="55" s="1"/>
  <c r="J37" i="55"/>
  <c r="R67" i="55"/>
  <c r="R68" i="55" l="1"/>
  <c r="AD49" i="55"/>
  <c r="AC48" i="55"/>
  <c r="Q48" i="55" s="1"/>
  <c r="D48" i="55" s="1"/>
  <c r="Z38" i="55"/>
  <c r="AA38" i="55" s="1"/>
  <c r="W39" i="55"/>
  <c r="AI48" i="55"/>
  <c r="AL47" i="55"/>
  <c r="AM47" i="55" s="1"/>
  <c r="M37" i="55"/>
  <c r="N37" i="55" s="1"/>
  <c r="J38" i="55"/>
  <c r="O36" i="55"/>
  <c r="O37" i="55" l="1"/>
  <c r="M38" i="55"/>
  <c r="N38" i="55" s="1"/>
  <c r="O38" i="55" s="1"/>
  <c r="J39" i="55"/>
  <c r="AC49" i="55"/>
  <c r="Q49" i="55" s="1"/>
  <c r="D49" i="55" s="1"/>
  <c r="AD50" i="55"/>
  <c r="R69" i="55"/>
  <c r="Z39" i="55"/>
  <c r="AA39" i="55" s="1"/>
  <c r="W40" i="55"/>
  <c r="AI49" i="55"/>
  <c r="AL48" i="55"/>
  <c r="AM48" i="55" s="1"/>
  <c r="AC50" i="55" l="1"/>
  <c r="Q50" i="55" s="1"/>
  <c r="D50" i="55" s="1"/>
  <c r="AD51" i="55"/>
  <c r="AI50" i="55"/>
  <c r="AL49" i="55"/>
  <c r="AM49" i="55" s="1"/>
  <c r="R70" i="55"/>
  <c r="W41" i="55"/>
  <c r="Z40" i="55"/>
  <c r="AA40" i="55" s="1"/>
  <c r="M39" i="55"/>
  <c r="N39" i="55" s="1"/>
  <c r="J40" i="55"/>
  <c r="M40" i="55" l="1"/>
  <c r="N40" i="55" s="1"/>
  <c r="J41" i="55"/>
  <c r="R71" i="55"/>
  <c r="AI51" i="55"/>
  <c r="AL50" i="55"/>
  <c r="AM50" i="55" s="1"/>
  <c r="Z41" i="55"/>
  <c r="AA41" i="55" s="1"/>
  <c r="W42" i="55"/>
  <c r="AD52" i="55"/>
  <c r="AC51" i="55"/>
  <c r="Q51" i="55" s="1"/>
  <c r="D51" i="55" s="1"/>
  <c r="O39" i="55"/>
  <c r="O40" i="55"/>
  <c r="AI52" i="55" l="1"/>
  <c r="AL51" i="55"/>
  <c r="AM51" i="55" s="1"/>
  <c r="R72" i="55"/>
  <c r="M41" i="55"/>
  <c r="N41" i="55" s="1"/>
  <c r="J42" i="55"/>
  <c r="Z42" i="55"/>
  <c r="AA42" i="55" s="1"/>
  <c r="W43" i="55"/>
  <c r="AD53" i="55"/>
  <c r="AC52" i="55"/>
  <c r="Q52" i="55" s="1"/>
  <c r="D52" i="55" s="1"/>
  <c r="M42" i="55" l="1"/>
  <c r="N42" i="55" s="1"/>
  <c r="J43" i="55"/>
  <c r="AD54" i="55"/>
  <c r="AC53" i="55"/>
  <c r="Q53" i="55" s="1"/>
  <c r="D53" i="55" s="1"/>
  <c r="O42" i="55"/>
  <c r="R73" i="55"/>
  <c r="Z43" i="55"/>
  <c r="AA43" i="55" s="1"/>
  <c r="W44" i="55"/>
  <c r="O41" i="55"/>
  <c r="AI53" i="55"/>
  <c r="AL52" i="55"/>
  <c r="AM52" i="55" s="1"/>
  <c r="R74" i="55" l="1"/>
  <c r="AI54" i="55"/>
  <c r="AL53" i="55"/>
  <c r="AM53" i="55" s="1"/>
  <c r="M43" i="55"/>
  <c r="N43" i="55" s="1"/>
  <c r="O43" i="55" s="1"/>
  <c r="J44" i="55"/>
  <c r="AD55" i="55"/>
  <c r="AC54" i="55"/>
  <c r="Q54" i="55" s="1"/>
  <c r="D54" i="55" s="1"/>
  <c r="Z44" i="55"/>
  <c r="AA44" i="55" s="1"/>
  <c r="W45" i="55"/>
  <c r="AI55" i="55" l="1"/>
  <c r="AL54" i="55"/>
  <c r="AM54" i="55" s="1"/>
  <c r="R75" i="55"/>
  <c r="Z45" i="55"/>
  <c r="AA45" i="55" s="1"/>
  <c r="W46" i="55"/>
  <c r="AD56" i="55"/>
  <c r="AC55" i="55"/>
  <c r="Q55" i="55" s="1"/>
  <c r="D55" i="55" s="1"/>
  <c r="M44" i="55"/>
  <c r="N44" i="55" s="1"/>
  <c r="O44" i="55" s="1"/>
  <c r="J45" i="55"/>
  <c r="Z46" i="55" l="1"/>
  <c r="AA46" i="55" s="1"/>
  <c r="W47" i="55"/>
  <c r="R76" i="55"/>
  <c r="AI56" i="55"/>
  <c r="AL55" i="55"/>
  <c r="AM55" i="55" s="1"/>
  <c r="M45" i="55"/>
  <c r="N45" i="55" s="1"/>
  <c r="J46" i="55"/>
  <c r="AD57" i="55"/>
  <c r="AC56" i="55"/>
  <c r="Q56" i="55" s="1"/>
  <c r="D56" i="55" s="1"/>
  <c r="AI57" i="55" l="1"/>
  <c r="AL56" i="55"/>
  <c r="AM56" i="55" s="1"/>
  <c r="R77" i="55"/>
  <c r="O45" i="55"/>
  <c r="Z47" i="55"/>
  <c r="AA47" i="55" s="1"/>
  <c r="W48" i="55"/>
  <c r="AC57" i="55"/>
  <c r="Q57" i="55" s="1"/>
  <c r="D57" i="55" s="1"/>
  <c r="AD58" i="55"/>
  <c r="M46" i="55"/>
  <c r="N46" i="55" s="1"/>
  <c r="J47" i="55"/>
  <c r="AC58" i="55" l="1"/>
  <c r="Q58" i="55" s="1"/>
  <c r="D58" i="55" s="1"/>
  <c r="AD59" i="55"/>
  <c r="R78" i="55"/>
  <c r="AI58" i="55"/>
  <c r="AL57" i="55"/>
  <c r="AM57" i="55" s="1"/>
  <c r="M47" i="55"/>
  <c r="N47" i="55" s="1"/>
  <c r="J48" i="55"/>
  <c r="O46" i="55"/>
  <c r="Z48" i="55"/>
  <c r="AA48" i="55" s="1"/>
  <c r="W49" i="55"/>
  <c r="Z49" i="55" l="1"/>
  <c r="AA49" i="55" s="1"/>
  <c r="W50" i="55"/>
  <c r="O47" i="55"/>
  <c r="R79" i="55"/>
  <c r="AI59" i="55"/>
  <c r="AL58" i="55"/>
  <c r="AM58" i="55" s="1"/>
  <c r="AD60" i="55"/>
  <c r="AC59" i="55"/>
  <c r="Q59" i="55" s="1"/>
  <c r="D59" i="55" s="1"/>
  <c r="M48" i="55"/>
  <c r="N48" i="55" s="1"/>
  <c r="O48" i="55" s="1"/>
  <c r="J49" i="55"/>
  <c r="M49" i="55" l="1"/>
  <c r="N49" i="55" s="1"/>
  <c r="O49" i="55" s="1"/>
  <c r="J50" i="55"/>
  <c r="Z50" i="55"/>
  <c r="AA50" i="55" s="1"/>
  <c r="W51" i="55"/>
  <c r="AI60" i="55"/>
  <c r="AL59" i="55"/>
  <c r="AM59" i="55" s="1"/>
  <c r="R80" i="55"/>
  <c r="AD61" i="55"/>
  <c r="AC60" i="55"/>
  <c r="Q60" i="55" s="1"/>
  <c r="D60" i="55" s="1"/>
  <c r="M50" i="55" l="1"/>
  <c r="N50" i="55" s="1"/>
  <c r="J51" i="55"/>
  <c r="R81" i="55"/>
  <c r="AD62" i="55"/>
  <c r="AC61" i="55"/>
  <c r="Q61" i="55" s="1"/>
  <c r="D61" i="55" s="1"/>
  <c r="AI61" i="55"/>
  <c r="AL60" i="55"/>
  <c r="AM60" i="55" s="1"/>
  <c r="O50" i="55"/>
  <c r="Z51" i="55"/>
  <c r="AA51" i="55" s="1"/>
  <c r="W52" i="55"/>
  <c r="AI62" i="55" l="1"/>
  <c r="AL61" i="55"/>
  <c r="AM61" i="55" s="1"/>
  <c r="AD63" i="55"/>
  <c r="AC62" i="55"/>
  <c r="Q62" i="55" s="1"/>
  <c r="D62" i="55" s="1"/>
  <c r="R82" i="55"/>
  <c r="M51" i="55"/>
  <c r="N51" i="55" s="1"/>
  <c r="J52" i="55"/>
  <c r="Z52" i="55"/>
  <c r="AA52" i="55" s="1"/>
  <c r="W53" i="55"/>
  <c r="Z53" i="55" l="1"/>
  <c r="AA53" i="55" s="1"/>
  <c r="W54" i="55"/>
  <c r="M52" i="55"/>
  <c r="N52" i="55" s="1"/>
  <c r="J53" i="55"/>
  <c r="R83" i="55"/>
  <c r="AD64" i="55"/>
  <c r="AC63" i="55"/>
  <c r="Q63" i="55" s="1"/>
  <c r="D63" i="55" s="1"/>
  <c r="O51" i="55"/>
  <c r="AI63" i="55"/>
  <c r="AL62" i="55"/>
  <c r="AM62" i="55" s="1"/>
  <c r="AL63" i="55" l="1"/>
  <c r="AM63" i="55" s="1"/>
  <c r="AI64" i="55"/>
  <c r="M53" i="55"/>
  <c r="N53" i="55" s="1"/>
  <c r="J54" i="55"/>
  <c r="R84" i="55"/>
  <c r="AD65" i="55"/>
  <c r="AC64" i="55"/>
  <c r="Q64" i="55" s="1"/>
  <c r="D64" i="55" s="1"/>
  <c r="Z54" i="55"/>
  <c r="AA54" i="55" s="1"/>
  <c r="W55" i="55"/>
  <c r="O52" i="55"/>
  <c r="M54" i="55" l="1"/>
  <c r="N54" i="55" s="1"/>
  <c r="J55" i="55"/>
  <c r="O54" i="55"/>
  <c r="Z55" i="55"/>
  <c r="AA55" i="55" s="1"/>
  <c r="W56" i="55"/>
  <c r="AD66" i="55"/>
  <c r="AC65" i="55"/>
  <c r="Q65" i="55" s="1"/>
  <c r="D65" i="55" s="1"/>
  <c r="AL64" i="55"/>
  <c r="AM64" i="55" s="1"/>
  <c r="AI65" i="55"/>
  <c r="R85" i="55"/>
  <c r="O53" i="55"/>
  <c r="R86" i="55" l="1"/>
  <c r="AL65" i="55"/>
  <c r="AM65" i="55" s="1"/>
  <c r="AI66" i="55"/>
  <c r="Z56" i="55"/>
  <c r="AA56" i="55" s="1"/>
  <c r="W57" i="55"/>
  <c r="AD67" i="55"/>
  <c r="AC66" i="55"/>
  <c r="Q66" i="55" s="1"/>
  <c r="D66" i="55" s="1"/>
  <c r="M55" i="55"/>
  <c r="N55" i="55" s="1"/>
  <c r="J56" i="55"/>
  <c r="Z57" i="55" l="1"/>
  <c r="AA57" i="55" s="1"/>
  <c r="W58" i="55"/>
  <c r="M56" i="55"/>
  <c r="N56" i="55" s="1"/>
  <c r="J57" i="55"/>
  <c r="R87" i="55"/>
  <c r="AD68" i="55"/>
  <c r="AC67" i="55"/>
  <c r="Q67" i="55" s="1"/>
  <c r="D67" i="55" s="1"/>
  <c r="AL66" i="55"/>
  <c r="AM66" i="55" s="1"/>
  <c r="AI67" i="55"/>
  <c r="O56" i="55"/>
  <c r="O55" i="55"/>
  <c r="AL67" i="55" l="1"/>
  <c r="AM67" i="55" s="1"/>
  <c r="AI68" i="55"/>
  <c r="R88" i="55"/>
  <c r="M57" i="55"/>
  <c r="N57" i="55" s="1"/>
  <c r="J58" i="55"/>
  <c r="AD69" i="55"/>
  <c r="AC68" i="55"/>
  <c r="Q68" i="55" s="1"/>
  <c r="D68" i="55" s="1"/>
  <c r="Z58" i="55"/>
  <c r="AA58" i="55" s="1"/>
  <c r="W59" i="55"/>
  <c r="AD70" i="55" l="1"/>
  <c r="AC69" i="55"/>
  <c r="Q69" i="55" s="1"/>
  <c r="D69" i="55" s="1"/>
  <c r="Z59" i="55"/>
  <c r="AA59" i="55" s="1"/>
  <c r="W60" i="55"/>
  <c r="M58" i="55"/>
  <c r="N58" i="55" s="1"/>
  <c r="J59" i="55"/>
  <c r="O57" i="55"/>
  <c r="R89" i="55"/>
  <c r="AL68" i="55"/>
  <c r="AM68" i="55" s="1"/>
  <c r="AI69" i="55"/>
  <c r="R90" i="55" l="1"/>
  <c r="M59" i="55"/>
  <c r="N59" i="55" s="1"/>
  <c r="J60" i="55"/>
  <c r="O58" i="55"/>
  <c r="Z60" i="55"/>
  <c r="AA60" i="55" s="1"/>
  <c r="W61" i="55"/>
  <c r="AL69" i="55"/>
  <c r="AM69" i="55" s="1"/>
  <c r="AI70" i="55"/>
  <c r="AD71" i="55"/>
  <c r="AC70" i="55"/>
  <c r="Q70" i="55" s="1"/>
  <c r="D70" i="55" s="1"/>
  <c r="O59" i="55" l="1"/>
  <c r="Z61" i="55"/>
  <c r="AA61" i="55" s="1"/>
  <c r="W62" i="55"/>
  <c r="AL70" i="55"/>
  <c r="AM70" i="55" s="1"/>
  <c r="AI71" i="55"/>
  <c r="M60" i="55"/>
  <c r="N60" i="55" s="1"/>
  <c r="J61" i="55"/>
  <c r="AD72" i="55"/>
  <c r="AC71" i="55"/>
  <c r="Q71" i="55" s="1"/>
  <c r="D71" i="55" s="1"/>
  <c r="R91" i="55"/>
  <c r="AD73" i="55" l="1"/>
  <c r="AC72" i="55"/>
  <c r="Q72" i="55" s="1"/>
  <c r="D72" i="55" s="1"/>
  <c r="R92" i="55"/>
  <c r="AL71" i="55"/>
  <c r="AM71" i="55" s="1"/>
  <c r="AI72" i="55"/>
  <c r="M61" i="55"/>
  <c r="N61" i="55" s="1"/>
  <c r="O61" i="55" s="1"/>
  <c r="J62" i="55"/>
  <c r="O60" i="55"/>
  <c r="Z62" i="55"/>
  <c r="AA62" i="55" s="1"/>
  <c r="W63" i="55"/>
  <c r="M62" i="55" l="1"/>
  <c r="N62" i="55" s="1"/>
  <c r="J63" i="55"/>
  <c r="W64" i="55"/>
  <c r="Z63" i="55"/>
  <c r="AA63" i="55" s="1"/>
  <c r="AL72" i="55"/>
  <c r="AM72" i="55" s="1"/>
  <c r="AI73" i="55"/>
  <c r="AD74" i="55"/>
  <c r="AC73" i="55"/>
  <c r="Q73" i="55" s="1"/>
  <c r="D73" i="55" s="1"/>
  <c r="O62" i="55"/>
  <c r="R93" i="55"/>
  <c r="AL73" i="55" l="1"/>
  <c r="AM73" i="55" s="1"/>
  <c r="AI74" i="55"/>
  <c r="AD75" i="55"/>
  <c r="AC74" i="55"/>
  <c r="Q74" i="55" s="1"/>
  <c r="D74" i="55" s="1"/>
  <c r="W65" i="55"/>
  <c r="Z64" i="55"/>
  <c r="AA64" i="55" s="1"/>
  <c r="R94" i="55"/>
  <c r="M63" i="55"/>
  <c r="N63" i="55" s="1"/>
  <c r="J64" i="55"/>
  <c r="Z65" i="55" l="1"/>
  <c r="AA65" i="55" s="1"/>
  <c r="W66" i="55"/>
  <c r="AD76" i="55"/>
  <c r="AC75" i="55"/>
  <c r="Q75" i="55" s="1"/>
  <c r="D75" i="55" s="1"/>
  <c r="J65" i="55"/>
  <c r="M64" i="55"/>
  <c r="N64" i="55" s="1"/>
  <c r="R95" i="55"/>
  <c r="AL74" i="55"/>
  <c r="AM74" i="55" s="1"/>
  <c r="AI75" i="55"/>
  <c r="O63" i="55"/>
  <c r="J66" i="55" l="1"/>
  <c r="M65" i="55"/>
  <c r="N65" i="55" s="1"/>
  <c r="O65" i="55" s="1"/>
  <c r="W67" i="55"/>
  <c r="Z66" i="55"/>
  <c r="AA66" i="55" s="1"/>
  <c r="AL75" i="55"/>
  <c r="AM75" i="55" s="1"/>
  <c r="AI76" i="55"/>
  <c r="R96" i="55"/>
  <c r="O64" i="55"/>
  <c r="AD77" i="55"/>
  <c r="AC76" i="55"/>
  <c r="Q76" i="55" s="1"/>
  <c r="D76" i="55" s="1"/>
  <c r="R97" i="55" l="1"/>
  <c r="Z67" i="55"/>
  <c r="AA67" i="55" s="1"/>
  <c r="W68" i="55"/>
  <c r="M66" i="55"/>
  <c r="N66" i="55" s="1"/>
  <c r="J67" i="55"/>
  <c r="AI77" i="55"/>
  <c r="AL76" i="55"/>
  <c r="AM76" i="55" s="1"/>
  <c r="AD78" i="55"/>
  <c r="AC77" i="55"/>
  <c r="Q77" i="55" s="1"/>
  <c r="D77" i="55" s="1"/>
  <c r="AI78" i="55" l="1"/>
  <c r="AL77" i="55"/>
  <c r="AM77" i="55" s="1"/>
  <c r="O66" i="55"/>
  <c r="J68" i="55"/>
  <c r="M67" i="55"/>
  <c r="N67" i="55" s="1"/>
  <c r="AD79" i="55"/>
  <c r="AC78" i="55"/>
  <c r="Q78" i="55" s="1"/>
  <c r="D78" i="55" s="1"/>
  <c r="Z68" i="55"/>
  <c r="AA68" i="55" s="1"/>
  <c r="W69" i="55"/>
  <c r="R98" i="55"/>
  <c r="Z69" i="55" l="1"/>
  <c r="AA69" i="55" s="1"/>
  <c r="W70" i="55"/>
  <c r="M68" i="55"/>
  <c r="N68" i="55" s="1"/>
  <c r="J69" i="55"/>
  <c r="O67" i="55"/>
  <c r="AD80" i="55"/>
  <c r="AC79" i="55"/>
  <c r="Q79" i="55" s="1"/>
  <c r="D79" i="55" s="1"/>
  <c r="R99" i="55"/>
  <c r="AI79" i="55"/>
  <c r="AL78" i="55"/>
  <c r="AM78" i="55" s="1"/>
  <c r="Z70" i="55" l="1"/>
  <c r="AA70" i="55" s="1"/>
  <c r="W71" i="55"/>
  <c r="R100" i="55"/>
  <c r="AD81" i="55"/>
  <c r="AC80" i="55"/>
  <c r="Q80" i="55" s="1"/>
  <c r="D80" i="55" s="1"/>
  <c r="J70" i="55"/>
  <c r="M69" i="55"/>
  <c r="N69" i="55" s="1"/>
  <c r="O69" i="55" s="1"/>
  <c r="O68" i="55"/>
  <c r="AI80" i="55"/>
  <c r="AL79" i="55"/>
  <c r="AM79" i="55" s="1"/>
  <c r="R101" i="55" l="1"/>
  <c r="Z71" i="55"/>
  <c r="AA71" i="55" s="1"/>
  <c r="W72" i="55"/>
  <c r="M70" i="55"/>
  <c r="N70" i="55" s="1"/>
  <c r="J71" i="55"/>
  <c r="AD82" i="55"/>
  <c r="AC81" i="55"/>
  <c r="Q81" i="55" s="1"/>
  <c r="D81" i="55" s="1"/>
  <c r="AI81" i="55"/>
  <c r="AL80" i="55"/>
  <c r="AM80" i="55" s="1"/>
  <c r="W73" i="55" l="1"/>
  <c r="Z72" i="55"/>
  <c r="AA72" i="55" s="1"/>
  <c r="AI82" i="55"/>
  <c r="AL81" i="55"/>
  <c r="AM81" i="55" s="1"/>
  <c r="AD83" i="55"/>
  <c r="AC82" i="55"/>
  <c r="Q82" i="55" s="1"/>
  <c r="D82" i="55" s="1"/>
  <c r="R102" i="55"/>
  <c r="O70" i="55"/>
  <c r="M71" i="55"/>
  <c r="N71" i="55" s="1"/>
  <c r="J72" i="55"/>
  <c r="R103" i="55" l="1"/>
  <c r="M72" i="55"/>
  <c r="N72" i="55" s="1"/>
  <c r="J73" i="55"/>
  <c r="AD84" i="55"/>
  <c r="AC83" i="55"/>
  <c r="Q83" i="55" s="1"/>
  <c r="D83" i="55" s="1"/>
  <c r="O72" i="55"/>
  <c r="AI83" i="55"/>
  <c r="AL82" i="55"/>
  <c r="AM82" i="55" s="1"/>
  <c r="W74" i="55"/>
  <c r="Z73" i="55"/>
  <c r="AA73" i="55" s="1"/>
  <c r="O71" i="55"/>
  <c r="W75" i="55" l="1"/>
  <c r="Z74" i="55"/>
  <c r="AA74" i="55" s="1"/>
  <c r="AI84" i="55"/>
  <c r="AL83" i="55"/>
  <c r="AM83" i="55" s="1"/>
  <c r="AD85" i="55"/>
  <c r="AC84" i="55"/>
  <c r="Q84" i="55" s="1"/>
  <c r="D84" i="55" s="1"/>
  <c r="M73" i="55"/>
  <c r="N73" i="55" s="1"/>
  <c r="O73" i="55" s="1"/>
  <c r="J74" i="55"/>
  <c r="AI85" i="55" l="1"/>
  <c r="AL84" i="55"/>
  <c r="AM84" i="55" s="1"/>
  <c r="J75" i="55"/>
  <c r="M74" i="55"/>
  <c r="N74" i="55" s="1"/>
  <c r="O74" i="55" s="1"/>
  <c r="AD86" i="55"/>
  <c r="AC85" i="55"/>
  <c r="Q85" i="55" s="1"/>
  <c r="D85" i="55" s="1"/>
  <c r="Z75" i="55"/>
  <c r="AA75" i="55" s="1"/>
  <c r="W76" i="55"/>
  <c r="J76" i="55" l="1"/>
  <c r="M75" i="55"/>
  <c r="N75" i="55" s="1"/>
  <c r="O75" i="55" s="1"/>
  <c r="Z76" i="55"/>
  <c r="AA76" i="55" s="1"/>
  <c r="W77" i="55"/>
  <c r="AD87" i="55"/>
  <c r="AC86" i="55"/>
  <c r="Q86" i="55" s="1"/>
  <c r="D86" i="55" s="1"/>
  <c r="AL85" i="55"/>
  <c r="AM85" i="55" s="1"/>
  <c r="AI86" i="55"/>
  <c r="W78" i="55" l="1"/>
  <c r="Z77" i="55"/>
  <c r="AA77" i="55" s="1"/>
  <c r="AL86" i="55"/>
  <c r="AM86" i="55" s="1"/>
  <c r="AI87" i="55"/>
  <c r="M76" i="55"/>
  <c r="N76" i="55" s="1"/>
  <c r="J77" i="55"/>
  <c r="AD88" i="55"/>
  <c r="AC87" i="55"/>
  <c r="Q87" i="55" s="1"/>
  <c r="D87" i="55" s="1"/>
  <c r="M77" i="55" l="1"/>
  <c r="N77" i="55" s="1"/>
  <c r="J78" i="55"/>
  <c r="O76" i="55"/>
  <c r="O77" i="55"/>
  <c r="AL87" i="55"/>
  <c r="AM87" i="55" s="1"/>
  <c r="AI88" i="55"/>
  <c r="AD89" i="55"/>
  <c r="AC88" i="55"/>
  <c r="Q88" i="55" s="1"/>
  <c r="D88" i="55" s="1"/>
  <c r="W79" i="55"/>
  <c r="Z78" i="55"/>
  <c r="AA78" i="55" s="1"/>
  <c r="M78" i="55" l="1"/>
  <c r="N78" i="55" s="1"/>
  <c r="J79" i="55"/>
  <c r="Z79" i="55"/>
  <c r="AA79" i="55" s="1"/>
  <c r="W80" i="55"/>
  <c r="AL88" i="55"/>
  <c r="AM88" i="55" s="1"/>
  <c r="AI89" i="55"/>
  <c r="AD90" i="55"/>
  <c r="AC89" i="55"/>
  <c r="Q89" i="55" s="1"/>
  <c r="D89" i="55" s="1"/>
  <c r="M79" i="55" l="1"/>
  <c r="N79" i="55" s="1"/>
  <c r="J80" i="55"/>
  <c r="O78" i="55"/>
  <c r="O79" i="55"/>
  <c r="AD91" i="55"/>
  <c r="AC90" i="55"/>
  <c r="Q90" i="55" s="1"/>
  <c r="D90" i="55" s="1"/>
  <c r="AL89" i="55"/>
  <c r="AM89" i="55" s="1"/>
  <c r="AI90" i="55"/>
  <c r="Z80" i="55"/>
  <c r="AA80" i="55" s="1"/>
  <c r="W81" i="55"/>
  <c r="AD92" i="55" l="1"/>
  <c r="AC91" i="55"/>
  <c r="Q91" i="55" s="1"/>
  <c r="D91" i="55" s="1"/>
  <c r="M80" i="55"/>
  <c r="N80" i="55" s="1"/>
  <c r="J81" i="55"/>
  <c r="W82" i="55"/>
  <c r="Z81" i="55"/>
  <c r="AA81" i="55" s="1"/>
  <c r="AL90" i="55"/>
  <c r="AM90" i="55" s="1"/>
  <c r="AI91" i="55"/>
  <c r="Z82" i="55" l="1"/>
  <c r="AA82" i="55" s="1"/>
  <c r="W83" i="55"/>
  <c r="AL91" i="55"/>
  <c r="AM91" i="55" s="1"/>
  <c r="AI92" i="55"/>
  <c r="O80" i="55"/>
  <c r="AD93" i="55"/>
  <c r="AC92" i="55"/>
  <c r="Q92" i="55" s="1"/>
  <c r="D92" i="55" s="1"/>
  <c r="M81" i="55"/>
  <c r="N81" i="55" s="1"/>
  <c r="J82" i="55"/>
  <c r="AD94" i="55" l="1"/>
  <c r="AC93" i="55"/>
  <c r="Q93" i="55" s="1"/>
  <c r="D93" i="55" s="1"/>
  <c r="AL92" i="55"/>
  <c r="AM92" i="55" s="1"/>
  <c r="AI93" i="55"/>
  <c r="M82" i="55"/>
  <c r="N82" i="55" s="1"/>
  <c r="O82" i="55" s="1"/>
  <c r="J83" i="55"/>
  <c r="O81" i="55"/>
  <c r="Z83" i="55"/>
  <c r="AA83" i="55" s="1"/>
  <c r="W84" i="55"/>
  <c r="AL93" i="55" l="1"/>
  <c r="AM93" i="55" s="1"/>
  <c r="AI94" i="55"/>
  <c r="M83" i="55"/>
  <c r="N83" i="55" s="1"/>
  <c r="J84" i="55"/>
  <c r="W85" i="55"/>
  <c r="Z84" i="55"/>
  <c r="AA84" i="55" s="1"/>
  <c r="AD95" i="55"/>
  <c r="AC94" i="55"/>
  <c r="Q94" i="55" s="1"/>
  <c r="D94" i="55" s="1"/>
  <c r="AL94" i="55" l="1"/>
  <c r="AM94" i="55" s="1"/>
  <c r="AI95" i="55"/>
  <c r="O83" i="55"/>
  <c r="W86" i="55"/>
  <c r="Z85" i="55"/>
  <c r="AA85" i="55" s="1"/>
  <c r="M84" i="55"/>
  <c r="N84" i="55" s="1"/>
  <c r="O84" i="55" s="1"/>
  <c r="J85" i="55"/>
  <c r="AD96" i="55"/>
  <c r="AC95" i="55"/>
  <c r="Q95" i="55" s="1"/>
  <c r="D95" i="55" s="1"/>
  <c r="AL95" i="55" l="1"/>
  <c r="AM95" i="55" s="1"/>
  <c r="AI96" i="55"/>
  <c r="AD97" i="55"/>
  <c r="AC96" i="55"/>
  <c r="Q96" i="55" s="1"/>
  <c r="D96" i="55" s="1"/>
  <c r="M85" i="55"/>
  <c r="N85" i="55" s="1"/>
  <c r="J86" i="55"/>
  <c r="W87" i="55"/>
  <c r="Z86" i="55"/>
  <c r="AA86" i="55" s="1"/>
  <c r="AL96" i="55" l="1"/>
  <c r="AM96" i="55" s="1"/>
  <c r="AI97" i="55"/>
  <c r="AD98" i="55"/>
  <c r="AC97" i="55"/>
  <c r="Q97" i="55" s="1"/>
  <c r="D97" i="55" s="1"/>
  <c r="Z87" i="55"/>
  <c r="AA87" i="55" s="1"/>
  <c r="W88" i="55"/>
  <c r="O85" i="55"/>
  <c r="M86" i="55"/>
  <c r="N86" i="55" s="1"/>
  <c r="J87" i="55"/>
  <c r="AD99" i="55" l="1"/>
  <c r="AC98" i="55"/>
  <c r="Q98" i="55" s="1"/>
  <c r="D98" i="55" s="1"/>
  <c r="O86" i="55"/>
  <c r="J88" i="55"/>
  <c r="M87" i="55"/>
  <c r="N87" i="55" s="1"/>
  <c r="AL97" i="55"/>
  <c r="AM97" i="55" s="1"/>
  <c r="AI98" i="55"/>
  <c r="W89" i="55"/>
  <c r="Z88" i="55"/>
  <c r="AA88" i="55" s="1"/>
  <c r="M88" i="55" l="1"/>
  <c r="N88" i="55" s="1"/>
  <c r="J89" i="55"/>
  <c r="AL98" i="55"/>
  <c r="AM98" i="55" s="1"/>
  <c r="AI99" i="55"/>
  <c r="Z89" i="55"/>
  <c r="AA89" i="55" s="1"/>
  <c r="W90" i="55"/>
  <c r="O87" i="55"/>
  <c r="AD100" i="55"/>
  <c r="AC99" i="55"/>
  <c r="Q99" i="55" s="1"/>
  <c r="D99" i="55" s="1"/>
  <c r="AL99" i="55" l="1"/>
  <c r="AM99" i="55" s="1"/>
  <c r="AI100" i="55"/>
  <c r="AD101" i="55"/>
  <c r="AC100" i="55"/>
  <c r="Q100" i="55" s="1"/>
  <c r="D100" i="55" s="1"/>
  <c r="M89" i="55"/>
  <c r="N89" i="55" s="1"/>
  <c r="J90" i="55"/>
  <c r="W91" i="55"/>
  <c r="Z90" i="55"/>
  <c r="AA90" i="55" s="1"/>
  <c r="O88" i="55"/>
  <c r="O89" i="55" l="1"/>
  <c r="AD102" i="55"/>
  <c r="AC101" i="55"/>
  <c r="Q101" i="55" s="1"/>
  <c r="D101" i="55" s="1"/>
  <c r="W92" i="55"/>
  <c r="Z91" i="55"/>
  <c r="AA91" i="55" s="1"/>
  <c r="AL100" i="55"/>
  <c r="AM100" i="55" s="1"/>
  <c r="AI101" i="55"/>
  <c r="J91" i="55"/>
  <c r="M90" i="55"/>
  <c r="N90" i="55" s="1"/>
  <c r="O90" i="55" s="1"/>
  <c r="AD103" i="55" l="1"/>
  <c r="AC102" i="55"/>
  <c r="Q102" i="55" s="1"/>
  <c r="D102" i="55" s="1"/>
  <c r="M91" i="55"/>
  <c r="N91" i="55" s="1"/>
  <c r="O91" i="55" s="1"/>
  <c r="J92" i="55"/>
  <c r="W93" i="55"/>
  <c r="Z92" i="55"/>
  <c r="AA92" i="55" s="1"/>
  <c r="AL101" i="55"/>
  <c r="AM101" i="55" s="1"/>
  <c r="AI102" i="55"/>
  <c r="J93" i="55" l="1"/>
  <c r="M92" i="55"/>
  <c r="N92" i="55" s="1"/>
  <c r="O92" i="55" s="1"/>
  <c r="AL102" i="55"/>
  <c r="AM102" i="55" s="1"/>
  <c r="AI103" i="55"/>
  <c r="Z93" i="55"/>
  <c r="AA93" i="55" s="1"/>
  <c r="W94" i="55"/>
  <c r="AC103" i="55"/>
  <c r="Q103" i="55" s="1"/>
  <c r="D103" i="55" s="1"/>
  <c r="W95" i="55" l="1"/>
  <c r="Z94" i="55"/>
  <c r="AA94" i="55" s="1"/>
  <c r="M93" i="55"/>
  <c r="N93" i="55" s="1"/>
  <c r="O93" i="55" s="1"/>
  <c r="J94" i="55"/>
  <c r="AL103" i="55"/>
  <c r="AM103" i="55" s="1"/>
  <c r="AI104" i="55"/>
  <c r="W96" i="55" l="1"/>
  <c r="Z95" i="55"/>
  <c r="AA95" i="55" s="1"/>
  <c r="AI105" i="55"/>
  <c r="AL104" i="55"/>
  <c r="AM104" i="55" s="1"/>
  <c r="J95" i="55"/>
  <c r="M94" i="55"/>
  <c r="N94" i="55" s="1"/>
  <c r="M95" i="55" l="1"/>
  <c r="N95" i="55" s="1"/>
  <c r="J96" i="55"/>
  <c r="O94" i="55"/>
  <c r="W97" i="55"/>
  <c r="Z96" i="55"/>
  <c r="AA96" i="55" s="1"/>
  <c r="O95" i="55"/>
  <c r="AI106" i="55"/>
  <c r="AL105" i="55"/>
  <c r="AM105" i="55" s="1"/>
  <c r="AI107" i="55" l="1"/>
  <c r="AL106" i="55"/>
  <c r="AM106" i="55" s="1"/>
  <c r="Z97" i="55"/>
  <c r="AA97" i="55" s="1"/>
  <c r="W98" i="55"/>
  <c r="J97" i="55"/>
  <c r="M96" i="55"/>
  <c r="N96" i="55" s="1"/>
  <c r="M97" i="55" l="1"/>
  <c r="N97" i="55" s="1"/>
  <c r="J98" i="55"/>
  <c r="W99" i="55"/>
  <c r="Z98" i="55"/>
  <c r="AA98" i="55" s="1"/>
  <c r="O96" i="55"/>
  <c r="AL107" i="55"/>
  <c r="AM107" i="55" s="1"/>
  <c r="AI108" i="55"/>
  <c r="W100" i="55" l="1"/>
  <c r="Z99" i="55"/>
  <c r="AA99" i="55" s="1"/>
  <c r="J99" i="55"/>
  <c r="M98" i="55"/>
  <c r="N98" i="55" s="1"/>
  <c r="O97" i="55"/>
  <c r="AI109" i="55"/>
  <c r="AL108" i="55"/>
  <c r="AM108" i="55" s="1"/>
  <c r="J100" i="55" l="1"/>
  <c r="M99" i="55"/>
  <c r="N99" i="55" s="1"/>
  <c r="O98" i="55"/>
  <c r="AL109" i="55"/>
  <c r="AM109" i="55" s="1"/>
  <c r="AI110" i="55"/>
  <c r="W101" i="55"/>
  <c r="Z100" i="55"/>
  <c r="AA100" i="55" s="1"/>
  <c r="O99" i="55" l="1"/>
  <c r="J101" i="55"/>
  <c r="M100" i="55"/>
  <c r="N100" i="55" s="1"/>
  <c r="W102" i="55"/>
  <c r="Z101" i="55"/>
  <c r="AA101" i="55" s="1"/>
  <c r="AL110" i="55"/>
  <c r="AM110" i="55" s="1"/>
  <c r="AI111" i="55"/>
  <c r="W103" i="55" l="1"/>
  <c r="Z102" i="55"/>
  <c r="AA102" i="55" s="1"/>
  <c r="J102" i="55"/>
  <c r="M101" i="55"/>
  <c r="N101" i="55" s="1"/>
  <c r="O101" i="55" s="1"/>
  <c r="O100" i="55"/>
  <c r="AL111" i="55"/>
  <c r="AM111" i="55" s="1"/>
  <c r="AI112" i="55"/>
  <c r="W104" i="55" l="1"/>
  <c r="Z103" i="55"/>
  <c r="AA103" i="55" s="1"/>
  <c r="J103" i="55"/>
  <c r="M102" i="55"/>
  <c r="N102" i="55" s="1"/>
  <c r="AL112" i="55"/>
  <c r="AM112" i="55" s="1"/>
  <c r="AI113" i="55"/>
  <c r="AI114" i="55" l="1"/>
  <c r="AL113" i="55"/>
  <c r="AM113" i="55" s="1"/>
  <c r="M103" i="55"/>
  <c r="N103" i="55" s="1"/>
  <c r="J104" i="55"/>
  <c r="Z104" i="55"/>
  <c r="AA104" i="55" s="1"/>
  <c r="W105" i="55"/>
  <c r="O102" i="55"/>
  <c r="O103" i="55" l="1"/>
  <c r="M104" i="55"/>
  <c r="N104" i="55" s="1"/>
  <c r="J105" i="55"/>
  <c r="W106" i="55"/>
  <c r="Z105" i="55"/>
  <c r="AA105" i="55" s="1"/>
  <c r="O104" i="55"/>
  <c r="AI115" i="55"/>
  <c r="AL114" i="55"/>
  <c r="AM114" i="55" s="1"/>
  <c r="AL115" i="55" l="1"/>
  <c r="AM115" i="55" s="1"/>
  <c r="AI116" i="55"/>
  <c r="J106" i="55"/>
  <c r="M105" i="55"/>
  <c r="N105" i="55" s="1"/>
  <c r="O105" i="55" s="1"/>
  <c r="Z106" i="55"/>
  <c r="AA106" i="55" s="1"/>
  <c r="W107" i="55"/>
  <c r="Z107" i="55" l="1"/>
  <c r="AA107" i="55" s="1"/>
  <c r="W108" i="55"/>
  <c r="AL116" i="55"/>
  <c r="AM116" i="55" s="1"/>
  <c r="AI117" i="55"/>
  <c r="J107" i="55"/>
  <c r="M106" i="55"/>
  <c r="N106" i="55" s="1"/>
  <c r="M107" i="55" l="1"/>
  <c r="N107" i="55" s="1"/>
  <c r="J108" i="55"/>
  <c r="O106" i="55"/>
  <c r="O107" i="55"/>
  <c r="AL117" i="55"/>
  <c r="AM117" i="55" s="1"/>
  <c r="AI118" i="55"/>
  <c r="W109" i="55"/>
  <c r="Z108" i="55"/>
  <c r="AA108" i="55" s="1"/>
  <c r="AI119" i="55" l="1"/>
  <c r="AL118" i="55"/>
  <c r="AM118" i="55" s="1"/>
  <c r="M108" i="55"/>
  <c r="N108" i="55" s="1"/>
  <c r="J109" i="55"/>
  <c r="W110" i="55"/>
  <c r="Z109" i="55"/>
  <c r="AA109" i="55" s="1"/>
  <c r="J110" i="55" l="1"/>
  <c r="M109" i="55"/>
  <c r="N109" i="55" s="1"/>
  <c r="W111" i="55"/>
  <c r="Z110" i="55"/>
  <c r="AA110" i="55" s="1"/>
  <c r="O108" i="55"/>
  <c r="O109" i="55"/>
  <c r="AI120" i="55"/>
  <c r="AL119" i="55"/>
  <c r="AM119" i="55" s="1"/>
  <c r="J111" i="55" l="1"/>
  <c r="M110" i="55"/>
  <c r="N110" i="55" s="1"/>
  <c r="Z111" i="55"/>
  <c r="AA111" i="55" s="1"/>
  <c r="W112" i="55"/>
  <c r="AL120" i="55"/>
  <c r="AM120" i="55" s="1"/>
  <c r="AI121" i="55"/>
  <c r="AL121" i="55" l="1"/>
  <c r="AM121" i="55" s="1"/>
  <c r="AI122" i="55"/>
  <c r="Z112" i="55"/>
  <c r="AA112" i="55" s="1"/>
  <c r="W113" i="55"/>
  <c r="O110" i="55"/>
  <c r="M111" i="55"/>
  <c r="N111" i="55" s="1"/>
  <c r="O111" i="55" s="1"/>
  <c r="J112" i="55"/>
  <c r="W114" i="55" l="1"/>
  <c r="Z113" i="55"/>
  <c r="AA113" i="55" s="1"/>
  <c r="M112" i="55"/>
  <c r="N112" i="55" s="1"/>
  <c r="J113" i="55"/>
  <c r="AI123" i="55"/>
  <c r="AL122" i="55"/>
  <c r="AM122" i="55" s="1"/>
  <c r="O112" i="55"/>
  <c r="AL123" i="55" l="1"/>
  <c r="AM123" i="55" s="1"/>
  <c r="AI124" i="55"/>
  <c r="W115" i="55"/>
  <c r="Z114" i="55"/>
  <c r="AA114" i="55" s="1"/>
  <c r="M113" i="55"/>
  <c r="N113" i="55" s="1"/>
  <c r="J114" i="55"/>
  <c r="O113" i="55"/>
  <c r="AL124" i="55" l="1"/>
  <c r="AM124" i="55" s="1"/>
  <c r="AI125" i="55"/>
  <c r="J115" i="55"/>
  <c r="M114" i="55"/>
  <c r="N114" i="55" s="1"/>
  <c r="W116" i="55"/>
  <c r="Z115" i="55"/>
  <c r="AA115" i="55" s="1"/>
  <c r="AL125" i="55" l="1"/>
  <c r="AM125" i="55" s="1"/>
  <c r="AI126" i="55"/>
  <c r="O114" i="55"/>
  <c r="M115" i="55"/>
  <c r="N115" i="55" s="1"/>
  <c r="O115" i="55" s="1"/>
  <c r="J116" i="55"/>
  <c r="W117" i="55"/>
  <c r="Z116" i="55"/>
  <c r="AA116" i="55" s="1"/>
  <c r="M116" i="55" l="1"/>
  <c r="N116" i="55" s="1"/>
  <c r="J117" i="55"/>
  <c r="AI127" i="55"/>
  <c r="AL126" i="55"/>
  <c r="AM126" i="55" s="1"/>
  <c r="W118" i="55"/>
  <c r="Z117" i="55"/>
  <c r="AA117" i="55" s="1"/>
  <c r="J118" i="55" l="1"/>
  <c r="M117" i="55"/>
  <c r="N117" i="55" s="1"/>
  <c r="AI128" i="55"/>
  <c r="AL127" i="55"/>
  <c r="AM127" i="55" s="1"/>
  <c r="Z118" i="55"/>
  <c r="AA118" i="55" s="1"/>
  <c r="W119" i="55"/>
  <c r="O116" i="55"/>
  <c r="AI129" i="55" l="1"/>
  <c r="AL128" i="55"/>
  <c r="AM128" i="55" s="1"/>
  <c r="Z119" i="55"/>
  <c r="AA119" i="55" s="1"/>
  <c r="W120" i="55"/>
  <c r="J119" i="55"/>
  <c r="M118" i="55"/>
  <c r="N118" i="55" s="1"/>
  <c r="O117" i="55"/>
  <c r="O118" i="55" l="1"/>
  <c r="Z120" i="55"/>
  <c r="AA120" i="55" s="1"/>
  <c r="W121" i="55"/>
  <c r="J120" i="55"/>
  <c r="M119" i="55"/>
  <c r="N119" i="55" s="1"/>
  <c r="AI130" i="55"/>
  <c r="AL129" i="55"/>
  <c r="AM129" i="55" s="1"/>
  <c r="O119" i="55" l="1"/>
  <c r="AI131" i="55"/>
  <c r="AL130" i="55"/>
  <c r="AM130" i="55" s="1"/>
  <c r="J121" i="55"/>
  <c r="M120" i="55"/>
  <c r="N120" i="55" s="1"/>
  <c r="O120" i="55" s="1"/>
  <c r="Z121" i="55"/>
  <c r="AA121" i="55" s="1"/>
  <c r="W122" i="55"/>
  <c r="J122" i="55" l="1"/>
  <c r="M121" i="55"/>
  <c r="N121" i="55" s="1"/>
  <c r="AI132" i="55"/>
  <c r="AL131" i="55"/>
  <c r="AM131" i="55" s="1"/>
  <c r="W123" i="55"/>
  <c r="Z122" i="55"/>
  <c r="AA122" i="55" s="1"/>
  <c r="W124" i="55" l="1"/>
  <c r="Z123" i="55"/>
  <c r="AA123" i="55" s="1"/>
  <c r="AI133" i="55"/>
  <c r="AL132" i="55"/>
  <c r="AM132" i="55" s="1"/>
  <c r="O121" i="55"/>
  <c r="J123" i="55"/>
  <c r="M122" i="55"/>
  <c r="N122" i="55" s="1"/>
  <c r="W125" i="55" l="1"/>
  <c r="Z124" i="55"/>
  <c r="AA124" i="55" s="1"/>
  <c r="J124" i="55"/>
  <c r="M123" i="55"/>
  <c r="N123" i="55" s="1"/>
  <c r="O123" i="55" s="1"/>
  <c r="AL133" i="55"/>
  <c r="AM133" i="55" s="1"/>
  <c r="AI134" i="55"/>
  <c r="O122" i="55"/>
  <c r="AI135" i="55" l="1"/>
  <c r="AL134" i="55"/>
  <c r="AM134" i="55" s="1"/>
  <c r="J125" i="55"/>
  <c r="M124" i="55"/>
  <c r="N124" i="55" s="1"/>
  <c r="W126" i="55"/>
  <c r="Z125" i="55"/>
  <c r="AA125" i="55" s="1"/>
  <c r="O124" i="55" l="1"/>
  <c r="M125" i="55"/>
  <c r="N125" i="55" s="1"/>
  <c r="J126" i="55"/>
  <c r="O125" i="55"/>
  <c r="W127" i="55"/>
  <c r="Z126" i="55"/>
  <c r="AA126" i="55" s="1"/>
  <c r="AL135" i="55"/>
  <c r="AM135" i="55" s="1"/>
  <c r="AI136" i="55"/>
  <c r="W128" i="55" l="1"/>
  <c r="Z127" i="55"/>
  <c r="AA127" i="55" s="1"/>
  <c r="M126" i="55"/>
  <c r="N126" i="55" s="1"/>
  <c r="J127" i="55"/>
  <c r="AI137" i="55"/>
  <c r="AL136" i="55"/>
  <c r="AM136" i="55" s="1"/>
  <c r="J128" i="55" l="1"/>
  <c r="M127" i="55"/>
  <c r="N127" i="55" s="1"/>
  <c r="O127" i="55"/>
  <c r="O126" i="55"/>
  <c r="AI138" i="55"/>
  <c r="AL137" i="55"/>
  <c r="AM137" i="55" s="1"/>
  <c r="Z128" i="55"/>
  <c r="AA128" i="55" s="1"/>
  <c r="W129" i="55"/>
  <c r="AL138" i="55" l="1"/>
  <c r="AM138" i="55" s="1"/>
  <c r="AI139" i="55"/>
  <c r="Z129" i="55"/>
  <c r="AA129" i="55" s="1"/>
  <c r="W130" i="55"/>
  <c r="J129" i="55"/>
  <c r="M128" i="55"/>
  <c r="N128" i="55" s="1"/>
  <c r="W131" i="55" l="1"/>
  <c r="Z130" i="55"/>
  <c r="AA130" i="55" s="1"/>
  <c r="O128" i="55"/>
  <c r="AL139" i="55"/>
  <c r="AM139" i="55" s="1"/>
  <c r="AI140" i="55"/>
  <c r="M129" i="55"/>
  <c r="N129" i="55" s="1"/>
  <c r="J130" i="55"/>
  <c r="J131" i="55" l="1"/>
  <c r="M130" i="55"/>
  <c r="N130" i="55" s="1"/>
  <c r="O130" i="55" s="1"/>
  <c r="AL140" i="55"/>
  <c r="AM140" i="55" s="1"/>
  <c r="AI141" i="55"/>
  <c r="O129" i="55"/>
  <c r="W132" i="55"/>
  <c r="Z131" i="55"/>
  <c r="AA131" i="55" s="1"/>
  <c r="M131" i="55" l="1"/>
  <c r="N131" i="55" s="1"/>
  <c r="J132" i="55"/>
  <c r="W133" i="55"/>
  <c r="Z132" i="55"/>
  <c r="AA132" i="55" s="1"/>
  <c r="AL141" i="55"/>
  <c r="AM141" i="55" s="1"/>
  <c r="AI142" i="55"/>
  <c r="AL142" i="55" l="1"/>
  <c r="AM142" i="55" s="1"/>
  <c r="AI143" i="55"/>
  <c r="Z133" i="55"/>
  <c r="AA133" i="55" s="1"/>
  <c r="W134" i="55"/>
  <c r="J133" i="55"/>
  <c r="M132" i="55"/>
  <c r="N132" i="55" s="1"/>
  <c r="O131" i="55"/>
  <c r="J134" i="55" l="1"/>
  <c r="M133" i="55"/>
  <c r="N133" i="55" s="1"/>
  <c r="W135" i="55"/>
  <c r="Z134" i="55"/>
  <c r="AA134" i="55" s="1"/>
  <c r="AI144" i="55"/>
  <c r="AL143" i="55"/>
  <c r="AM143" i="55" s="1"/>
  <c r="O132" i="55"/>
  <c r="AL144" i="55" l="1"/>
  <c r="AM144" i="55" s="1"/>
  <c r="AI145" i="55"/>
  <c r="W136" i="55"/>
  <c r="Z135" i="55"/>
  <c r="AA135" i="55" s="1"/>
  <c r="J135" i="55"/>
  <c r="M134" i="55"/>
  <c r="N134" i="55" s="1"/>
  <c r="O133" i="55"/>
  <c r="M135" i="55" l="1"/>
  <c r="N135" i="55" s="1"/>
  <c r="O135" i="55" s="1"/>
  <c r="J136" i="55"/>
  <c r="AI146" i="55"/>
  <c r="AL145" i="55"/>
  <c r="AM145" i="55" s="1"/>
  <c r="O134" i="55"/>
  <c r="W137" i="55"/>
  <c r="Z136" i="55"/>
  <c r="AA136" i="55" s="1"/>
  <c r="W138" i="55" l="1"/>
  <c r="Z137" i="55"/>
  <c r="AA137" i="55" s="1"/>
  <c r="AI147" i="55"/>
  <c r="AL146" i="55"/>
  <c r="AM146" i="55" s="1"/>
  <c r="J137" i="55"/>
  <c r="M136" i="55"/>
  <c r="N136" i="55" s="1"/>
  <c r="J138" i="55" l="1"/>
  <c r="M137" i="55"/>
  <c r="N137" i="55" s="1"/>
  <c r="AL147" i="55"/>
  <c r="AM147" i="55" s="1"/>
  <c r="AI148" i="55"/>
  <c r="O136" i="55"/>
  <c r="W139" i="55"/>
  <c r="Z138" i="55"/>
  <c r="AA138" i="55" s="1"/>
  <c r="O137" i="55"/>
  <c r="J139" i="55" l="1"/>
  <c r="M138" i="55"/>
  <c r="N138" i="55" s="1"/>
  <c r="W140" i="55"/>
  <c r="Z139" i="55"/>
  <c r="AA139" i="55" s="1"/>
  <c r="AL148" i="55"/>
  <c r="AM148" i="55" s="1"/>
  <c r="AI149" i="55"/>
  <c r="O138" i="55" l="1"/>
  <c r="AI150" i="55"/>
  <c r="AL149" i="55"/>
  <c r="AM149" i="55" s="1"/>
  <c r="W141" i="55"/>
  <c r="Z140" i="55"/>
  <c r="AA140" i="55" s="1"/>
  <c r="J140" i="55"/>
  <c r="M139" i="55"/>
  <c r="N139" i="55" s="1"/>
  <c r="M140" i="55" l="1"/>
  <c r="N140" i="55" s="1"/>
  <c r="J141" i="55"/>
  <c r="W142" i="55"/>
  <c r="Z141" i="55"/>
  <c r="AA141" i="55" s="1"/>
  <c r="AL150" i="55"/>
  <c r="AM150" i="55" s="1"/>
  <c r="AI151" i="55"/>
  <c r="O139" i="55"/>
  <c r="O140" i="55"/>
  <c r="AL151" i="55" l="1"/>
  <c r="AM151" i="55" s="1"/>
  <c r="AI152" i="55"/>
  <c r="Z142" i="55"/>
  <c r="AA142" i="55" s="1"/>
  <c r="W143" i="55"/>
  <c r="M141" i="55"/>
  <c r="N141" i="55" s="1"/>
  <c r="J142" i="55"/>
  <c r="J143" i="55" l="1"/>
  <c r="M142" i="55"/>
  <c r="N142" i="55" s="1"/>
  <c r="O141" i="55"/>
  <c r="O142" i="55"/>
  <c r="Z143" i="55"/>
  <c r="AA143" i="55" s="1"/>
  <c r="W144" i="55"/>
  <c r="AI153" i="55"/>
  <c r="AL152" i="55"/>
  <c r="AM152" i="55" s="1"/>
  <c r="AL153" i="55" l="1"/>
  <c r="AM153" i="55" s="1"/>
  <c r="AI154" i="55"/>
  <c r="W145" i="55"/>
  <c r="Z144" i="55"/>
  <c r="AA144" i="55" s="1"/>
  <c r="M143" i="55"/>
  <c r="N143" i="55" s="1"/>
  <c r="J144" i="55"/>
  <c r="O143" i="55" l="1"/>
  <c r="M144" i="55"/>
  <c r="N144" i="55" s="1"/>
  <c r="J145" i="55"/>
  <c r="W146" i="55"/>
  <c r="Z145" i="55"/>
  <c r="AA145" i="55" s="1"/>
  <c r="AL154" i="55"/>
  <c r="AM154" i="55" s="1"/>
  <c r="AI155" i="55"/>
  <c r="AI156" i="55" l="1"/>
  <c r="AL155" i="55"/>
  <c r="AM155" i="55" s="1"/>
  <c r="J146" i="55"/>
  <c r="M145" i="55"/>
  <c r="N145" i="55" s="1"/>
  <c r="W147" i="55"/>
  <c r="Z146" i="55"/>
  <c r="AA146" i="55" s="1"/>
  <c r="O144" i="55"/>
  <c r="Z147" i="55" l="1"/>
  <c r="AA147" i="55" s="1"/>
  <c r="W148" i="55"/>
  <c r="J147" i="55"/>
  <c r="M146" i="55"/>
  <c r="N146" i="55" s="1"/>
  <c r="AL156" i="55"/>
  <c r="AM156" i="55" s="1"/>
  <c r="AI157" i="55"/>
  <c r="O145" i="55"/>
  <c r="AI158" i="55" l="1"/>
  <c r="AL157" i="55"/>
  <c r="AM157" i="55" s="1"/>
  <c r="J148" i="55"/>
  <c r="M147" i="55"/>
  <c r="N147" i="55" s="1"/>
  <c r="O146" i="55"/>
  <c r="Z148" i="55"/>
  <c r="AA148" i="55" s="1"/>
  <c r="W149" i="55"/>
  <c r="O147" i="55"/>
  <c r="W150" i="55" l="1"/>
  <c r="Z149" i="55"/>
  <c r="AA149" i="55" s="1"/>
  <c r="M148" i="55"/>
  <c r="N148" i="55" s="1"/>
  <c r="J149" i="55"/>
  <c r="AL158" i="55"/>
  <c r="AM158" i="55" s="1"/>
  <c r="AI159" i="55"/>
  <c r="J150" i="55" l="1"/>
  <c r="M149" i="55"/>
  <c r="N149" i="55" s="1"/>
  <c r="Z150" i="55"/>
  <c r="AA150" i="55" s="1"/>
  <c r="W151" i="55"/>
  <c r="AL159" i="55"/>
  <c r="AM159" i="55" s="1"/>
  <c r="AI160" i="55"/>
  <c r="O148" i="55"/>
  <c r="AI161" i="55" l="1"/>
  <c r="AL160" i="55"/>
  <c r="AM160" i="55" s="1"/>
  <c r="W152" i="55"/>
  <c r="Z151" i="55"/>
  <c r="AA151" i="55" s="1"/>
  <c r="J151" i="55"/>
  <c r="M150" i="55"/>
  <c r="N150" i="55" s="1"/>
  <c r="O149" i="55"/>
  <c r="M151" i="55" l="1"/>
  <c r="N151" i="55" s="1"/>
  <c r="J152" i="55"/>
  <c r="Z152" i="55"/>
  <c r="AA152" i="55" s="1"/>
  <c r="W153" i="55"/>
  <c r="O150" i="55"/>
  <c r="O151" i="55"/>
  <c r="AI162" i="55"/>
  <c r="AL161" i="55"/>
  <c r="AM161" i="55" s="1"/>
  <c r="Z153" i="55" l="1"/>
  <c r="AA153" i="55" s="1"/>
  <c r="W154" i="55"/>
  <c r="AI163" i="55"/>
  <c r="AL162" i="55"/>
  <c r="AM162" i="55" s="1"/>
  <c r="J153" i="55"/>
  <c r="M152" i="55"/>
  <c r="N152" i="55" s="1"/>
  <c r="O152" i="55" l="1"/>
  <c r="M153" i="55"/>
  <c r="N153" i="55" s="1"/>
  <c r="J154" i="55"/>
  <c r="W155" i="55"/>
  <c r="Z154" i="55"/>
  <c r="AA154" i="55" s="1"/>
  <c r="AI164" i="55"/>
  <c r="AL163" i="55"/>
  <c r="AM163" i="55" s="1"/>
  <c r="M154" i="55" l="1"/>
  <c r="N154" i="55" s="1"/>
  <c r="J155" i="55"/>
  <c r="AL164" i="55"/>
  <c r="AM164" i="55" s="1"/>
  <c r="AI165" i="55"/>
  <c r="Z155" i="55"/>
  <c r="AA155" i="55" s="1"/>
  <c r="W156" i="55"/>
  <c r="O153" i="55"/>
  <c r="W157" i="55" l="1"/>
  <c r="Z156" i="55"/>
  <c r="AA156" i="55" s="1"/>
  <c r="J156" i="55"/>
  <c r="M155" i="55"/>
  <c r="N155" i="55" s="1"/>
  <c r="AI166" i="55"/>
  <c r="AL165" i="55"/>
  <c r="AM165" i="55" s="1"/>
  <c r="O154" i="55"/>
  <c r="O155" i="55" l="1"/>
  <c r="AI167" i="55"/>
  <c r="AL166" i="55"/>
  <c r="AM166" i="55" s="1"/>
  <c r="J157" i="55"/>
  <c r="M156" i="55"/>
  <c r="N156" i="55" s="1"/>
  <c r="W158" i="55"/>
  <c r="Z157" i="55"/>
  <c r="AA157" i="55" s="1"/>
  <c r="O156" i="55" l="1"/>
  <c r="Z158" i="55"/>
  <c r="AA158" i="55" s="1"/>
  <c r="W159" i="55"/>
  <c r="AL167" i="55"/>
  <c r="AM167" i="55" s="1"/>
  <c r="AI168" i="55"/>
  <c r="J158" i="55"/>
  <c r="M157" i="55"/>
  <c r="N157" i="55" s="1"/>
  <c r="AI169" i="55" l="1"/>
  <c r="AL168" i="55"/>
  <c r="AM168" i="55" s="1"/>
  <c r="J159" i="55"/>
  <c r="M158" i="55"/>
  <c r="N158" i="55" s="1"/>
  <c r="O158" i="55" s="1"/>
  <c r="O157" i="55"/>
  <c r="W160" i="55"/>
  <c r="Z159" i="55"/>
  <c r="AA159" i="55" s="1"/>
  <c r="J160" i="55" l="1"/>
  <c r="M159" i="55"/>
  <c r="N159" i="55" s="1"/>
  <c r="O159" i="55" s="1"/>
  <c r="AI170" i="55"/>
  <c r="AL169" i="55"/>
  <c r="AM169" i="55" s="1"/>
  <c r="W161" i="55"/>
  <c r="Z160" i="55"/>
  <c r="AA160" i="55" s="1"/>
  <c r="Z161" i="55" l="1"/>
  <c r="AA161" i="55" s="1"/>
  <c r="W162" i="55"/>
  <c r="AI171" i="55"/>
  <c r="AL170" i="55"/>
  <c r="AM170" i="55" s="1"/>
  <c r="J161" i="55"/>
  <c r="M160" i="55"/>
  <c r="N160" i="55" s="1"/>
  <c r="O160" i="55" s="1"/>
  <c r="J162" i="55" l="1"/>
  <c r="M161" i="55"/>
  <c r="N161" i="55" s="1"/>
  <c r="W163" i="55"/>
  <c r="Z162" i="55"/>
  <c r="AA162" i="55" s="1"/>
  <c r="AL171" i="55"/>
  <c r="AM171" i="55" s="1"/>
  <c r="AI172" i="55"/>
  <c r="Z163" i="55" l="1"/>
  <c r="AA163" i="55" s="1"/>
  <c r="W164" i="55"/>
  <c r="J163" i="55"/>
  <c r="M162" i="55"/>
  <c r="N162" i="55" s="1"/>
  <c r="O162" i="55" s="1"/>
  <c r="O161" i="55"/>
  <c r="AI173" i="55"/>
  <c r="AL172" i="55"/>
  <c r="AM172" i="55" s="1"/>
  <c r="J164" i="55" l="1"/>
  <c r="M163" i="55"/>
  <c r="N163" i="55" s="1"/>
  <c r="O163" i="55" s="1"/>
  <c r="AI174" i="55"/>
  <c r="AL173" i="55"/>
  <c r="AM173" i="55" s="1"/>
  <c r="W165" i="55"/>
  <c r="Z164" i="55"/>
  <c r="AA164" i="55" s="1"/>
  <c r="Z165" i="55" l="1"/>
  <c r="AA165" i="55" s="1"/>
  <c r="W166" i="55"/>
  <c r="AL174" i="55"/>
  <c r="AM174" i="55" s="1"/>
  <c r="AI175" i="55"/>
  <c r="M164" i="55"/>
  <c r="N164" i="55" s="1"/>
  <c r="J165" i="55"/>
  <c r="AI176" i="55" l="1"/>
  <c r="AL175" i="55"/>
  <c r="AM175" i="55" s="1"/>
  <c r="O164" i="55"/>
  <c r="Z166" i="55"/>
  <c r="AA166" i="55" s="1"/>
  <c r="W167" i="55"/>
  <c r="J166" i="55"/>
  <c r="M165" i="55"/>
  <c r="N165" i="55" s="1"/>
  <c r="J167" i="55" l="1"/>
  <c r="M166" i="55"/>
  <c r="N166" i="55" s="1"/>
  <c r="AI177" i="55"/>
  <c r="AL176" i="55"/>
  <c r="AM176" i="55" s="1"/>
  <c r="W168" i="55"/>
  <c r="Z167" i="55"/>
  <c r="AA167" i="55" s="1"/>
  <c r="O165" i="55"/>
  <c r="O166" i="55" l="1"/>
  <c r="Z168" i="55"/>
  <c r="AA168" i="55" s="1"/>
  <c r="W169" i="55"/>
  <c r="AL177" i="55"/>
  <c r="AM177" i="55" s="1"/>
  <c r="AI178" i="55"/>
  <c r="M167" i="55"/>
  <c r="N167" i="55" s="1"/>
  <c r="O167" i="55" s="1"/>
  <c r="J168" i="55"/>
  <c r="AL178" i="55" l="1"/>
  <c r="AM178" i="55" s="1"/>
  <c r="AI179" i="55"/>
  <c r="W170" i="55"/>
  <c r="Z169" i="55"/>
  <c r="AA169" i="55" s="1"/>
  <c r="J169" i="55"/>
  <c r="M168" i="55"/>
  <c r="N168" i="55" s="1"/>
  <c r="J170" i="55" l="1"/>
  <c r="M169" i="55"/>
  <c r="N169" i="55" s="1"/>
  <c r="AL179" i="55"/>
  <c r="AM179" i="55" s="1"/>
  <c r="AI180" i="55"/>
  <c r="O168" i="55"/>
  <c r="W171" i="55"/>
  <c r="Z170" i="55"/>
  <c r="AA170" i="55" s="1"/>
  <c r="AL180" i="55" l="1"/>
  <c r="AM180" i="55" s="1"/>
  <c r="AI181" i="55"/>
  <c r="J171" i="55"/>
  <c r="M170" i="55"/>
  <c r="N170" i="55" s="1"/>
  <c r="Z171" i="55"/>
  <c r="AA171" i="55" s="1"/>
  <c r="W172" i="55"/>
  <c r="O169" i="55"/>
  <c r="W173" i="55" l="1"/>
  <c r="Z172" i="55"/>
  <c r="AA172" i="55" s="1"/>
  <c r="O170" i="55"/>
  <c r="AI182" i="55"/>
  <c r="AL181" i="55"/>
  <c r="AM181" i="55" s="1"/>
  <c r="J172" i="55"/>
  <c r="M171" i="55"/>
  <c r="N171" i="55" s="1"/>
  <c r="J173" i="55" l="1"/>
  <c r="M172" i="55"/>
  <c r="N172" i="55" s="1"/>
  <c r="AL182" i="55"/>
  <c r="AM182" i="55" s="1"/>
  <c r="AI183" i="55"/>
  <c r="W174" i="55"/>
  <c r="Z173" i="55"/>
  <c r="AA173" i="55" s="1"/>
  <c r="O171" i="55"/>
  <c r="W175" i="55" l="1"/>
  <c r="Z174" i="55"/>
  <c r="AA174" i="55" s="1"/>
  <c r="AL183" i="55"/>
  <c r="AM183" i="55" s="1"/>
  <c r="AI184" i="55"/>
  <c r="O172" i="55"/>
  <c r="J174" i="55"/>
  <c r="M173" i="55"/>
  <c r="N173" i="55" s="1"/>
  <c r="AL184" i="55" l="1"/>
  <c r="AM184" i="55" s="1"/>
  <c r="AI185" i="55"/>
  <c r="J175" i="55"/>
  <c r="M174" i="55"/>
  <c r="N174" i="55" s="1"/>
  <c r="W176" i="55"/>
  <c r="Z175" i="55"/>
  <c r="AA175" i="55" s="1"/>
  <c r="O173" i="55"/>
  <c r="W177" i="55" l="1"/>
  <c r="Z176" i="55"/>
  <c r="AA176" i="55" s="1"/>
  <c r="AI186" i="55"/>
  <c r="AL185" i="55"/>
  <c r="AM185" i="55" s="1"/>
  <c r="J176" i="55"/>
  <c r="M175" i="55"/>
  <c r="N175" i="55" s="1"/>
  <c r="O174" i="55"/>
  <c r="AL186" i="55" l="1"/>
  <c r="AM186" i="55" s="1"/>
  <c r="AI187" i="55"/>
  <c r="O175" i="55"/>
  <c r="W178" i="55"/>
  <c r="Z177" i="55"/>
  <c r="AA177" i="55" s="1"/>
  <c r="M176" i="55"/>
  <c r="N176" i="55" s="1"/>
  <c r="J177" i="55"/>
  <c r="M177" i="55" l="1"/>
  <c r="N177" i="55" s="1"/>
  <c r="J178" i="55"/>
  <c r="AL187" i="55"/>
  <c r="AM187" i="55" s="1"/>
  <c r="AI188" i="55"/>
  <c r="O176" i="55"/>
  <c r="Z178" i="55"/>
  <c r="AA178" i="55" s="1"/>
  <c r="W179" i="55"/>
  <c r="AI189" i="55" l="1"/>
  <c r="AL188" i="55"/>
  <c r="AM188" i="55" s="1"/>
  <c r="O177" i="55"/>
  <c r="M178" i="55"/>
  <c r="N178" i="55" s="1"/>
  <c r="J179" i="55"/>
  <c r="Z179" i="55"/>
  <c r="AA179" i="55" s="1"/>
  <c r="W180" i="55"/>
  <c r="O178" i="55" l="1"/>
  <c r="W181" i="55"/>
  <c r="Z180" i="55"/>
  <c r="AA180" i="55" s="1"/>
  <c r="M179" i="55"/>
  <c r="N179" i="55" s="1"/>
  <c r="O179" i="55" s="1"/>
  <c r="J180" i="55"/>
  <c r="AI190" i="55"/>
  <c r="AL189" i="55"/>
  <c r="AM189" i="55" s="1"/>
  <c r="J181" i="55" l="1"/>
  <c r="M180" i="55"/>
  <c r="N180" i="55" s="1"/>
  <c r="O180" i="55" s="1"/>
  <c r="W182" i="55"/>
  <c r="Z181" i="55"/>
  <c r="AA181" i="55" s="1"/>
  <c r="AL190" i="55"/>
  <c r="AM190" i="55" s="1"/>
  <c r="AI191" i="55"/>
  <c r="W183" i="55" l="1"/>
  <c r="Z182" i="55"/>
  <c r="AA182" i="55" s="1"/>
  <c r="J182" i="55"/>
  <c r="M181" i="55"/>
  <c r="N181" i="55" s="1"/>
  <c r="AL191" i="55"/>
  <c r="AM191" i="55" s="1"/>
  <c r="AI192" i="55"/>
  <c r="AL192" i="55" l="1"/>
  <c r="AM192" i="55" s="1"/>
  <c r="AI193" i="55"/>
  <c r="O181" i="55"/>
  <c r="Z183" i="55"/>
  <c r="AA183" i="55" s="1"/>
  <c r="W184" i="55"/>
  <c r="M182" i="55"/>
  <c r="N182" i="55" s="1"/>
  <c r="O182" i="55" s="1"/>
  <c r="J183" i="55"/>
  <c r="M183" i="55" l="1"/>
  <c r="N183" i="55" s="1"/>
  <c r="J184" i="55"/>
  <c r="Z184" i="55"/>
  <c r="AA184" i="55" s="1"/>
  <c r="W185" i="55"/>
  <c r="AL193" i="55"/>
  <c r="AM193" i="55" s="1"/>
  <c r="AI194" i="55"/>
  <c r="AI195" i="55" l="1"/>
  <c r="AL194" i="55"/>
  <c r="AM194" i="55" s="1"/>
  <c r="Z185" i="55"/>
  <c r="AA185" i="55" s="1"/>
  <c r="W186" i="55"/>
  <c r="M184" i="55"/>
  <c r="N184" i="55" s="1"/>
  <c r="J185" i="55"/>
  <c r="O183" i="55"/>
  <c r="Z186" i="55" l="1"/>
  <c r="AA186" i="55" s="1"/>
  <c r="W187" i="55"/>
  <c r="AI196" i="55"/>
  <c r="AL195" i="55"/>
  <c r="AM195" i="55" s="1"/>
  <c r="J186" i="55"/>
  <c r="M185" i="55"/>
  <c r="N185" i="55" s="1"/>
  <c r="O184" i="55"/>
  <c r="O185" i="55" l="1"/>
  <c r="Z187" i="55"/>
  <c r="AA187" i="55" s="1"/>
  <c r="W188" i="55"/>
  <c r="J187" i="55"/>
  <c r="M186" i="55"/>
  <c r="N186" i="55" s="1"/>
  <c r="AL196" i="55"/>
  <c r="AM196" i="55" s="1"/>
  <c r="AI197" i="55"/>
  <c r="J188" i="55" l="1"/>
  <c r="M187" i="55"/>
  <c r="N187" i="55" s="1"/>
  <c r="O187" i="55" s="1"/>
  <c r="W189" i="55"/>
  <c r="Z188" i="55"/>
  <c r="AA188" i="55" s="1"/>
  <c r="AI198" i="55"/>
  <c r="AL197" i="55"/>
  <c r="AM197" i="55" s="1"/>
  <c r="O186" i="55"/>
  <c r="W190" i="55" l="1"/>
  <c r="Z189" i="55"/>
  <c r="AA189" i="55" s="1"/>
  <c r="AL198" i="55"/>
  <c r="AM198" i="55" s="1"/>
  <c r="AI199" i="55"/>
  <c r="M188" i="55"/>
  <c r="N188" i="55" s="1"/>
  <c r="J189" i="55"/>
  <c r="AI200" i="55" l="1"/>
  <c r="AL199" i="55"/>
  <c r="AM199" i="55" s="1"/>
  <c r="Z190" i="55"/>
  <c r="AA190" i="55" s="1"/>
  <c r="W191" i="55"/>
  <c r="M189" i="55"/>
  <c r="N189" i="55" s="1"/>
  <c r="J190" i="55"/>
  <c r="O188" i="55"/>
  <c r="O189" i="55"/>
  <c r="J191" i="55" l="1"/>
  <c r="M190" i="55"/>
  <c r="N190" i="55" s="1"/>
  <c r="W192" i="55"/>
  <c r="Z191" i="55"/>
  <c r="AA191" i="55" s="1"/>
  <c r="AI201" i="55"/>
  <c r="AL200" i="55"/>
  <c r="AM200" i="55" s="1"/>
  <c r="AI202" i="55" l="1"/>
  <c r="AL201" i="55"/>
  <c r="AM201" i="55" s="1"/>
  <c r="O190" i="55"/>
  <c r="W193" i="55"/>
  <c r="Z192" i="55"/>
  <c r="AA192" i="55" s="1"/>
  <c r="J192" i="55"/>
  <c r="M191" i="55"/>
  <c r="N191" i="55" s="1"/>
  <c r="J193" i="55" l="1"/>
  <c r="M192" i="55"/>
  <c r="N192" i="55" s="1"/>
  <c r="O191" i="55"/>
  <c r="Z193" i="55"/>
  <c r="AA193" i="55" s="1"/>
  <c r="W194" i="55"/>
  <c r="AL202" i="55"/>
  <c r="AM202" i="55" s="1"/>
  <c r="AI203" i="55"/>
  <c r="W195" i="55" l="1"/>
  <c r="Z194" i="55"/>
  <c r="AA194" i="55" s="1"/>
  <c r="J194" i="55"/>
  <c r="M193" i="55"/>
  <c r="N193" i="55" s="1"/>
  <c r="AI204" i="55"/>
  <c r="AL203" i="55"/>
  <c r="AM203" i="55" s="1"/>
  <c r="O192" i="55"/>
  <c r="AI205" i="55" l="1"/>
  <c r="AL204" i="55"/>
  <c r="AM204" i="55" s="1"/>
  <c r="J195" i="55"/>
  <c r="M194" i="55"/>
  <c r="N194" i="55" s="1"/>
  <c r="O194" i="55" s="1"/>
  <c r="Z195" i="55"/>
  <c r="AA195" i="55" s="1"/>
  <c r="W196" i="55"/>
  <c r="O193" i="55"/>
  <c r="W197" i="55" l="1"/>
  <c r="Z196" i="55"/>
  <c r="AA196" i="55" s="1"/>
  <c r="J196" i="55"/>
  <c r="M195" i="55"/>
  <c r="N195" i="55" s="1"/>
  <c r="O195" i="55" s="1"/>
  <c r="AI206" i="55"/>
  <c r="AL205" i="55"/>
  <c r="AM205" i="55" s="1"/>
  <c r="AI207" i="55" l="1"/>
  <c r="AL206" i="55"/>
  <c r="AM206" i="55" s="1"/>
  <c r="J197" i="55"/>
  <c r="M196" i="55"/>
  <c r="N196" i="55" s="1"/>
  <c r="W198" i="55"/>
  <c r="Z197" i="55"/>
  <c r="AA197" i="55" s="1"/>
  <c r="M197" i="55" l="1"/>
  <c r="N197" i="55" s="1"/>
  <c r="J198" i="55"/>
  <c r="O197" i="55"/>
  <c r="O196" i="55"/>
  <c r="Z198" i="55"/>
  <c r="AA198" i="55" s="1"/>
  <c r="W199" i="55"/>
  <c r="AI208" i="55"/>
  <c r="AL207" i="55"/>
  <c r="AM207" i="55" s="1"/>
  <c r="Z199" i="55" l="1"/>
  <c r="AA199" i="55" s="1"/>
  <c r="W200" i="55"/>
  <c r="J199" i="55"/>
  <c r="M198" i="55"/>
  <c r="N198" i="55" s="1"/>
  <c r="AI209" i="55"/>
  <c r="AL208" i="55"/>
  <c r="AM208" i="55" s="1"/>
  <c r="AI210" i="55" l="1"/>
  <c r="AL209" i="55"/>
  <c r="AM209" i="55" s="1"/>
  <c r="M199" i="55"/>
  <c r="N199" i="55" s="1"/>
  <c r="O199" i="55" s="1"/>
  <c r="J200" i="55"/>
  <c r="O198" i="55"/>
  <c r="W201" i="55"/>
  <c r="Z200" i="55"/>
  <c r="AA200" i="55" s="1"/>
  <c r="J201" i="55" l="1"/>
  <c r="M200" i="55"/>
  <c r="N200" i="55" s="1"/>
  <c r="W202" i="55"/>
  <c r="Z201" i="55"/>
  <c r="AA201" i="55" s="1"/>
  <c r="AI211" i="55"/>
  <c r="AL210" i="55"/>
  <c r="AM210" i="55" s="1"/>
  <c r="AL211" i="55" l="1"/>
  <c r="AM211" i="55" s="1"/>
  <c r="AI212" i="55"/>
  <c r="W203" i="55"/>
  <c r="Z202" i="55"/>
  <c r="AA202" i="55" s="1"/>
  <c r="O200" i="55"/>
  <c r="M201" i="55"/>
  <c r="N201" i="55" s="1"/>
  <c r="J202" i="55"/>
  <c r="M202" i="55" l="1"/>
  <c r="N202" i="55" s="1"/>
  <c r="J203" i="55"/>
  <c r="O202" i="55"/>
  <c r="O201" i="55"/>
  <c r="W204" i="55"/>
  <c r="Z203" i="55"/>
  <c r="AA203" i="55" s="1"/>
  <c r="AI213" i="55"/>
  <c r="AL212" i="55"/>
  <c r="AM212" i="55" s="1"/>
  <c r="AL213" i="55" l="1"/>
  <c r="AM213" i="55" s="1"/>
  <c r="AI214" i="55"/>
  <c r="Z204" i="55"/>
  <c r="AA204" i="55" s="1"/>
  <c r="W205" i="55"/>
  <c r="J204" i="55"/>
  <c r="M203" i="55"/>
  <c r="N203" i="55" s="1"/>
  <c r="J205" i="55" l="1"/>
  <c r="M204" i="55"/>
  <c r="N204" i="55" s="1"/>
  <c r="AL214" i="55"/>
  <c r="AM214" i="55" s="1"/>
  <c r="AI215" i="55"/>
  <c r="O203" i="55"/>
  <c r="W206" i="55"/>
  <c r="Z205" i="55"/>
  <c r="AA205" i="55" s="1"/>
  <c r="AI216" i="55" l="1"/>
  <c r="AL215" i="55"/>
  <c r="AM215" i="55" s="1"/>
  <c r="Z206" i="55"/>
  <c r="AA206" i="55" s="1"/>
  <c r="W207" i="55"/>
  <c r="O204" i="55"/>
  <c r="J206" i="55"/>
  <c r="M205" i="55"/>
  <c r="N205" i="55" s="1"/>
  <c r="O205" i="55" l="1"/>
  <c r="J207" i="55"/>
  <c r="M206" i="55"/>
  <c r="N206" i="55" s="1"/>
  <c r="W208" i="55"/>
  <c r="Z207" i="55"/>
  <c r="AA207" i="55" s="1"/>
  <c r="AI217" i="55"/>
  <c r="AL216" i="55"/>
  <c r="AM216" i="55" s="1"/>
  <c r="AI218" i="55" l="1"/>
  <c r="AL217" i="55"/>
  <c r="AM217" i="55" s="1"/>
  <c r="W209" i="55"/>
  <c r="Z208" i="55"/>
  <c r="AA208" i="55" s="1"/>
  <c r="M207" i="55"/>
  <c r="N207" i="55" s="1"/>
  <c r="J208" i="55"/>
  <c r="O206" i="55"/>
  <c r="O207" i="55"/>
  <c r="W210" i="55" l="1"/>
  <c r="Z209" i="55"/>
  <c r="AA209" i="55" s="1"/>
  <c r="J209" i="55"/>
  <c r="M208" i="55"/>
  <c r="N208" i="55" s="1"/>
  <c r="O208" i="55" s="1"/>
  <c r="AI219" i="55"/>
  <c r="AL218" i="55"/>
  <c r="AM218" i="55" s="1"/>
  <c r="AL219" i="55" l="1"/>
  <c r="AM219" i="55" s="1"/>
  <c r="AI220" i="55"/>
  <c r="M209" i="55"/>
  <c r="N209" i="55" s="1"/>
  <c r="J210" i="55"/>
  <c r="Z210" i="55"/>
  <c r="AA210" i="55" s="1"/>
  <c r="W211" i="55"/>
  <c r="Z211" i="55" l="1"/>
  <c r="AA211" i="55" s="1"/>
  <c r="W212" i="55"/>
  <c r="J211" i="55"/>
  <c r="M210" i="55"/>
  <c r="N210" i="55" s="1"/>
  <c r="O209" i="55"/>
  <c r="AI221" i="55"/>
  <c r="AL220" i="55"/>
  <c r="AM220" i="55" s="1"/>
  <c r="AI222" i="55" l="1"/>
  <c r="AL221" i="55"/>
  <c r="AM221" i="55" s="1"/>
  <c r="M211" i="55"/>
  <c r="N211" i="55" s="1"/>
  <c r="O211" i="55" s="1"/>
  <c r="J212" i="55"/>
  <c r="W213" i="55"/>
  <c r="Z212" i="55"/>
  <c r="AA212" i="55" s="1"/>
  <c r="O210" i="55"/>
  <c r="M212" i="55" l="1"/>
  <c r="N212" i="55" s="1"/>
  <c r="J213" i="55"/>
  <c r="W214" i="55"/>
  <c r="Z213" i="55"/>
  <c r="AA213" i="55" s="1"/>
  <c r="O212" i="55"/>
  <c r="AL222" i="55"/>
  <c r="AM222" i="55" s="1"/>
  <c r="AI223" i="55"/>
  <c r="AL223" i="55" l="1"/>
  <c r="AM223" i="55" s="1"/>
  <c r="AI224" i="55"/>
  <c r="J214" i="55"/>
  <c r="M213" i="55"/>
  <c r="N213" i="55" s="1"/>
  <c r="W215" i="55"/>
  <c r="Z214" i="55"/>
  <c r="AA214" i="55" s="1"/>
  <c r="W216" i="55" l="1"/>
  <c r="Z215" i="55"/>
  <c r="AA215" i="55" s="1"/>
  <c r="O213" i="55"/>
  <c r="J215" i="55"/>
  <c r="M214" i="55"/>
  <c r="N214" i="55" s="1"/>
  <c r="O214" i="55" s="1"/>
  <c r="AI225" i="55"/>
  <c r="AL224" i="55"/>
  <c r="AM224" i="55" s="1"/>
  <c r="AI226" i="55" l="1"/>
  <c r="AL225" i="55"/>
  <c r="AM225" i="55" s="1"/>
  <c r="J216" i="55"/>
  <c r="M215" i="55"/>
  <c r="N215" i="55" s="1"/>
  <c r="O215" i="55" s="1"/>
  <c r="W217" i="55"/>
  <c r="Z216" i="55"/>
  <c r="AA216" i="55" s="1"/>
  <c r="W218" i="55" l="1"/>
  <c r="Z217" i="55"/>
  <c r="AA217" i="55" s="1"/>
  <c r="J217" i="55"/>
  <c r="M216" i="55"/>
  <c r="N216" i="55" s="1"/>
  <c r="O216" i="55" s="1"/>
  <c r="AL226" i="55"/>
  <c r="AM226" i="55" s="1"/>
  <c r="AI227" i="55"/>
  <c r="AI228" i="55" l="1"/>
  <c r="AL227" i="55"/>
  <c r="AM227" i="55" s="1"/>
  <c r="M217" i="55"/>
  <c r="N217" i="55" s="1"/>
  <c r="O217" i="55" s="1"/>
  <c r="J218" i="55"/>
  <c r="W219" i="55"/>
  <c r="Z218" i="55"/>
  <c r="AA218" i="55" s="1"/>
  <c r="M218" i="55" l="1"/>
  <c r="N218" i="55" s="1"/>
  <c r="J219" i="55"/>
  <c r="W220" i="55"/>
  <c r="Z219" i="55"/>
  <c r="AA219" i="55" s="1"/>
  <c r="O218" i="55"/>
  <c r="AL228" i="55"/>
  <c r="AM228" i="55" s="1"/>
  <c r="AI229" i="55"/>
  <c r="AL229" i="55" l="1"/>
  <c r="AM229" i="55" s="1"/>
  <c r="AI230" i="55"/>
  <c r="J220" i="55"/>
  <c r="M219" i="55"/>
  <c r="N219" i="55" s="1"/>
  <c r="W221" i="55"/>
  <c r="Z220" i="55"/>
  <c r="AA220" i="55" s="1"/>
  <c r="O219" i="55" l="1"/>
  <c r="Z221" i="55"/>
  <c r="AA221" i="55" s="1"/>
  <c r="W222" i="55"/>
  <c r="J221" i="55"/>
  <c r="M220" i="55"/>
  <c r="N220" i="55" s="1"/>
  <c r="AL230" i="55"/>
  <c r="AM230" i="55" s="1"/>
  <c r="AI231" i="55"/>
  <c r="AI232" i="55" l="1"/>
  <c r="AL231" i="55"/>
  <c r="AM231" i="55" s="1"/>
  <c r="J222" i="55"/>
  <c r="M221" i="55"/>
  <c r="N221" i="55" s="1"/>
  <c r="O221" i="55" s="1"/>
  <c r="W223" i="55"/>
  <c r="Z222" i="55"/>
  <c r="AA222" i="55" s="1"/>
  <c r="O220" i="55"/>
  <c r="W224" i="55" l="1"/>
  <c r="Z223" i="55"/>
  <c r="AA223" i="55" s="1"/>
  <c r="M222" i="55"/>
  <c r="N222" i="55" s="1"/>
  <c r="J223" i="55"/>
  <c r="AI233" i="55"/>
  <c r="AL232" i="55"/>
  <c r="AM232" i="55" s="1"/>
  <c r="AL233" i="55" l="1"/>
  <c r="AM233" i="55" s="1"/>
  <c r="AI234" i="55"/>
  <c r="J224" i="55"/>
  <c r="M223" i="55"/>
  <c r="N223" i="55" s="1"/>
  <c r="W225" i="55"/>
  <c r="Z224" i="55"/>
  <c r="AA224" i="55" s="1"/>
  <c r="O222" i="55"/>
  <c r="W226" i="55" l="1"/>
  <c r="Z225" i="55"/>
  <c r="AA225" i="55" s="1"/>
  <c r="O223" i="55"/>
  <c r="J225" i="55"/>
  <c r="M224" i="55"/>
  <c r="N224" i="55" s="1"/>
  <c r="AI235" i="55"/>
  <c r="AL234" i="55"/>
  <c r="AM234" i="55" s="1"/>
  <c r="AL235" i="55" l="1"/>
  <c r="AM235" i="55" s="1"/>
  <c r="AI236" i="55"/>
  <c r="AL236" i="55" s="1"/>
  <c r="AM236" i="55" s="1"/>
  <c r="J226" i="55"/>
  <c r="M225" i="55"/>
  <c r="N225" i="55" s="1"/>
  <c r="Z226" i="55"/>
  <c r="AA226" i="55" s="1"/>
  <c r="W227" i="55"/>
  <c r="O224" i="55"/>
  <c r="Z227" i="55" l="1"/>
  <c r="AA227" i="55" s="1"/>
  <c r="W228" i="55"/>
  <c r="M226" i="55"/>
  <c r="N226" i="55" s="1"/>
  <c r="J227" i="55"/>
  <c r="O225" i="55"/>
  <c r="M227" i="55" l="1"/>
  <c r="N227" i="55" s="1"/>
  <c r="J228" i="55"/>
  <c r="O227" i="55"/>
  <c r="Z228" i="55"/>
  <c r="AA228" i="55" s="1"/>
  <c r="W229" i="55"/>
  <c r="O226" i="55"/>
  <c r="W230" i="55" l="1"/>
  <c r="Z229" i="55"/>
  <c r="AA229" i="55" s="1"/>
  <c r="M228" i="55"/>
  <c r="N228" i="55" s="1"/>
  <c r="J229" i="55"/>
  <c r="O228" i="55"/>
  <c r="J230" i="55" l="1"/>
  <c r="M229" i="55"/>
  <c r="N229" i="55" s="1"/>
  <c r="W231" i="55"/>
  <c r="Z230" i="55"/>
  <c r="AA230" i="55" s="1"/>
  <c r="W232" i="55" l="1"/>
  <c r="Z231" i="55"/>
  <c r="AA231" i="55" s="1"/>
  <c r="O229" i="55"/>
  <c r="J231" i="55"/>
  <c r="M230" i="55"/>
  <c r="N230" i="55" s="1"/>
  <c r="O230" i="55" l="1"/>
  <c r="M231" i="55"/>
  <c r="N231" i="55" s="1"/>
  <c r="J232" i="55"/>
  <c r="Z232" i="55"/>
  <c r="AA232" i="55" s="1"/>
  <c r="W233" i="55"/>
  <c r="J233" i="55" l="1"/>
  <c r="M232" i="55"/>
  <c r="N232" i="55" s="1"/>
  <c r="Z233" i="55"/>
  <c r="AA233" i="55" s="1"/>
  <c r="W234" i="55"/>
  <c r="O231" i="55"/>
  <c r="Z234" i="55" l="1"/>
  <c r="AA234" i="55" s="1"/>
  <c r="W235" i="55"/>
  <c r="O232" i="55"/>
  <c r="J234" i="55"/>
  <c r="M233" i="55"/>
  <c r="N233" i="55" s="1"/>
  <c r="M234" i="55" l="1"/>
  <c r="N234" i="55" s="1"/>
  <c r="J235" i="55"/>
  <c r="O233" i="55"/>
  <c r="W236" i="55"/>
  <c r="Z236" i="55" s="1"/>
  <c r="AA236" i="55" s="1"/>
  <c r="Z235" i="55"/>
  <c r="AA235" i="55" s="1"/>
  <c r="M235" i="55" l="1"/>
  <c r="N235" i="55" s="1"/>
  <c r="J236" i="55"/>
  <c r="M236" i="55" s="1"/>
  <c r="N236" i="55" s="1"/>
  <c r="O234" i="55"/>
  <c r="O236" i="55" l="1"/>
  <c r="O235" i="55"/>
</calcChain>
</file>

<file path=xl/sharedStrings.xml><?xml version="1.0" encoding="utf-8"?>
<sst xmlns="http://schemas.openxmlformats.org/spreadsheetml/2006/main" count="7342" uniqueCount="722">
  <si>
    <t>vorig</t>
  </si>
  <si>
    <t>GF</t>
  </si>
  <si>
    <t>New</t>
  </si>
  <si>
    <t>Deaths</t>
  </si>
  <si>
    <t>date</t>
  </si>
  <si>
    <t>Noord-Brabant</t>
  </si>
  <si>
    <t>Utrecht</t>
  </si>
  <si>
    <t>Zuid-Holland</t>
  </si>
  <si>
    <t>Gelderland</t>
  </si>
  <si>
    <t>Limburg</t>
  </si>
  <si>
    <t>Noord-Holland</t>
  </si>
  <si>
    <t>Overijssel</t>
  </si>
  <si>
    <t>Drenthe</t>
  </si>
  <si>
    <t>Zeeland</t>
  </si>
  <si>
    <t>Flevoland</t>
  </si>
  <si>
    <t>Groningen</t>
  </si>
  <si>
    <t>Provincie</t>
  </si>
  <si>
    <t>Friesland</t>
  </si>
  <si>
    <t>GR</t>
  </si>
  <si>
    <t>Change in the growth</t>
  </si>
  <si>
    <t>Growth %</t>
  </si>
  <si>
    <t>Patiënt met nieuw coronavirus in Nederland</t>
  </si>
  <si>
    <t>Alleen noodzakelijke reizen naar Noord-Italië</t>
  </si>
  <si>
    <t>Patiënt met nieuw coronavirus overleden</t>
  </si>
  <si>
    <t xml:space="preserve">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t>
  </si>
  <si>
    <t>Tot die tijd geldt voor Noord-Brabant het advies: ben je verkouden, hoest je of heb je koorts: blijf dan thuis en beperk de sociale contacten.</t>
  </si>
  <si>
    <t>Nieuwe maatregel: stop met handen schudden! </t>
  </si>
  <si>
    <t>Resultaat steekproef: 4% onderzochte ziekenhuismedewerkers heeft coronavirus</t>
  </si>
  <si>
    <t>Vanaf nu geldt dus: </t>
  </si>
  <si>
    <t>Heb je</t>
  </si>
  <si>
    <t>Verkoudheidsklachten of verhoging tot 38,0 graden Celsius én</t>
  </si>
  <si>
    <t>Contact gehad met een patiënt met het coronavirus, of ben je in een gebied geweest waar het coronavirus heerst: </t>
  </si>
  <si>
    <t>Blijf thuis, ziek uit en zorg dat je anderen niet besmet. Houd dus afstand tot andere mensen. Je hoeft de huisarts niet te bellen. Je klachten zijn mild. Dit kan ook een gewone verkoudheid zijn.</t>
  </si>
  <si>
    <t>Uitbreiding maatregelen coronavirus</t>
  </si>
  <si>
    <t>(100 pers; zieken: thuis isolatie; ga thuiswerken; ga niet naar oma; online colleges)</t>
  </si>
  <si>
    <t>Vanaf 12 maart worden mensen met milde klachten niet meer getest omdat er een landelijke maatregel is om thuis te blijven bij de eerste klachten. </t>
  </si>
  <si>
    <t>Aanvullende maatregelen onderwijs, horeca, sport </t>
  </si>
  <si>
    <t>Scholen dicht.</t>
  </si>
  <si>
    <t>https://time.graphics/line/356085</t>
  </si>
  <si>
    <t>21 feb, 17:11   carnival  25th feb. 23:11</t>
  </si>
  <si>
    <t>900 students in italie - 29th feb- 7 march</t>
  </si>
  <si>
    <t>ICU</t>
  </si>
  <si>
    <t>Hospitalized</t>
  </si>
  <si>
    <t>info graphic</t>
  </si>
  <si>
    <t>overleden  totaal/vandaag</t>
  </si>
  <si>
    <t>besmet  totaal vandaag</t>
  </si>
  <si>
    <t>Groei aantal besmettingen</t>
  </si>
  <si>
    <t>sterfte cijfer</t>
  </si>
  <si>
    <t>aantal mensen op de IC</t>
  </si>
  <si>
    <t>aantal mensen opgenomen in ziekenhuis</t>
  </si>
  <si>
    <t>New Cases</t>
  </si>
  <si>
    <t>Cumulative cases</t>
  </si>
  <si>
    <t>Bezoek aan verpleeghuizen niet langer mogelijk vanwege corona</t>
  </si>
  <si>
    <t>Toespraak koning WA</t>
  </si>
  <si>
    <t>Speech Prime minister march 16th.  At 19:00h</t>
  </si>
  <si>
    <t>day</t>
  </si>
  <si>
    <t xml:space="preserve">case fatality rate </t>
  </si>
  <si>
    <t>NL alert (11:30u)</t>
  </si>
  <si>
    <t>test</t>
  </si>
  <si>
    <t>bsd</t>
  </si>
  <si>
    <t>Test2</t>
  </si>
  <si>
    <t>Datum</t>
  </si>
  <si>
    <t>new death</t>
  </si>
  <si>
    <t>GR hos</t>
  </si>
  <si>
    <t>GF Hos</t>
  </si>
  <si>
    <t>gr dead</t>
  </si>
  <si>
    <t>GF dead</t>
  </si>
  <si>
    <t xml:space="preserve"> </t>
  </si>
  <si>
    <t>GGD</t>
  </si>
  <si>
    <t>Growth</t>
  </si>
  <si>
    <t>GF Dead</t>
  </si>
  <si>
    <t>new in ICU</t>
  </si>
  <si>
    <t>Growth Cases</t>
  </si>
  <si>
    <t>Growth dead1</t>
  </si>
  <si>
    <t>Growth deceased</t>
  </si>
  <si>
    <t>GR hospitalizations</t>
  </si>
  <si>
    <t>total ICU</t>
  </si>
  <si>
    <t>Deceased  in the last 7 days</t>
  </si>
  <si>
    <t>Cases in the last 7 days</t>
  </si>
  <si>
    <t>Hospitalized in the last 7 days</t>
  </si>
  <si>
    <t>Inteligente lockdown</t>
  </si>
  <si>
    <t>Deceased  T-19</t>
  </si>
  <si>
    <t>New Deceased</t>
  </si>
  <si>
    <t>Estimated date of infection  (T-14)</t>
  </si>
  <si>
    <t>new cases 5 day MA</t>
  </si>
  <si>
    <t>Case finding and Contact tracing</t>
  </si>
  <si>
    <t>Nieuwe maatregel: stop met handen schudden!  - work at home Nood-Brabant</t>
  </si>
  <si>
    <t>Pandemic  and Uitbreiding maatregelen coronavirus - stay home with coughing - work from home</t>
  </si>
  <si>
    <t>Aanvullende maatregelen onderwijs, horeca, sport (coling of schools)</t>
  </si>
  <si>
    <t>GF new cases</t>
  </si>
  <si>
    <t>Date of diagnosis , new cases</t>
  </si>
  <si>
    <t>*Notes:</t>
  </si>
  <si>
    <t>- RIVM is predicted we need 2.500 beds by Mid-April.</t>
  </si>
  <si>
    <t>- Capacity depends on number of ventilators and available staff</t>
  </si>
  <si>
    <t>https://twitter.com/jburnmurdoch/status/1246185697914040321?s=20</t>
  </si>
  <si>
    <t xml:space="preserve">Deceased </t>
  </si>
  <si>
    <t>ICU (Netherlands)</t>
  </si>
  <si>
    <t>ICU (Germany)</t>
  </si>
  <si>
    <t>CODE BLACK:  More patients than resources</t>
  </si>
  <si>
    <t>prov</t>
  </si>
  <si>
    <t>non-COVID-19</t>
  </si>
  <si>
    <t>Cases</t>
  </si>
  <si>
    <t xml:space="preserve"> 7 day moving average</t>
  </si>
  <si>
    <t>Week 11</t>
  </si>
  <si>
    <t>Week 13</t>
  </si>
  <si>
    <t>Week 14</t>
  </si>
  <si>
    <t>Week 15</t>
  </si>
  <si>
    <t>Week 16</t>
  </si>
  <si>
    <t>Week 17</t>
  </si>
  <si>
    <t>Week 12</t>
  </si>
  <si>
    <t>dead-prev</t>
  </si>
  <si>
    <t>hos-prev</t>
  </si>
  <si>
    <t>Week 18</t>
  </si>
  <si>
    <t>Week 19</t>
  </si>
  <si>
    <t>Week 20</t>
  </si>
  <si>
    <t>reopening</t>
  </si>
  <si>
    <t>total</t>
  </si>
  <si>
    <t>NewHosDate</t>
  </si>
  <si>
    <t>NewHos</t>
  </si>
  <si>
    <t>NewCaseDate</t>
  </si>
  <si>
    <t>change week on week</t>
  </si>
  <si>
    <t>Week 21</t>
  </si>
  <si>
    <t>Week 22</t>
  </si>
  <si>
    <t>21-2-25-2 - carnaval</t>
  </si>
  <si>
    <t>Nederland</t>
  </si>
  <si>
    <t>Zuid Holland</t>
  </si>
  <si>
    <t>Noord Brabant</t>
  </si>
  <si>
    <t>Noord Holland</t>
  </si>
  <si>
    <t>Week 23</t>
  </si>
  <si>
    <t>Aantal besmette mensen</t>
  </si>
  <si>
    <t>Week 24</t>
  </si>
  <si>
    <t>Inwoners</t>
  </si>
  <si>
    <t>Currently contagious</t>
  </si>
  <si>
    <t>week 22</t>
  </si>
  <si>
    <t>May 15th-29th</t>
  </si>
  <si>
    <t>Week 25</t>
  </si>
  <si>
    <t>Week 26</t>
  </si>
  <si>
    <t>Week 27</t>
  </si>
  <si>
    <t>Week 28</t>
  </si>
  <si>
    <t>Week 29</t>
  </si>
  <si>
    <t>Week 30</t>
  </si>
  <si>
    <t>Week 31</t>
  </si>
  <si>
    <t>Week 32</t>
  </si>
  <si>
    <t>Week 33</t>
  </si>
  <si>
    <t>17/Aug</t>
  </si>
  <si>
    <t>18/Aug</t>
  </si>
  <si>
    <t>19/Aug</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</si>
  <si>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</si>
  <si>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</si>
  <si>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</si>
  <si>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</si>
  <si>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</si>
  <si>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</si>
  <si>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</si>
  <si>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</si>
  <si>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</si>
  <si>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</si>
  <si>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</si>
  <si>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</si>
  <si>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</si>
  <si>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</si>
  <si>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</si>
  <si>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</si>
  <si>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</si>
  <si>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</si>
  <si>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</si>
  <si>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</si>
  <si>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</si>
  <si>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</si>
  <si>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</si>
  <si>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</si>
  <si>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</si>
  <si>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</si>
  <si>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</si>
  <si>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</si>
  <si>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</si>
  <si>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</si>
  <si>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</si>
  <si>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</si>
  <si>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</si>
  <si>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</si>
  <si>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</si>
  <si>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</si>
  <si>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</si>
  <si>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</si>
  <si>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</si>
  <si>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</si>
  <si>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</si>
  <si>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</si>
  <si>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13/Aug</t>
  </si>
  <si>
    <t>14/Aug</t>
  </si>
  <si>
    <t>15/Aug</t>
  </si>
  <si>
    <t>16/Aug</t>
  </si>
  <si>
    <t>Nieuw</t>
  </si>
  <si>
    <t>oud</t>
  </si>
  <si>
    <t>diff.</t>
  </si>
  <si>
    <t>cases</t>
  </si>
  <si>
    <t>hosp.</t>
  </si>
  <si>
    <t>death</t>
  </si>
  <si>
    <t>klad</t>
  </si>
  <si>
    <t>20/Aug</t>
  </si>
  <si>
    <t>21/Aug</t>
  </si>
  <si>
    <t>22/Aug</t>
  </si>
  <si>
    <t>0-9</t>
  </si>
  <si>
    <t>10-19</t>
  </si>
  <si>
    <t>20-29</t>
  </si>
  <si>
    <t>30-39</t>
  </si>
  <si>
    <t>40-49</t>
  </si>
  <si>
    <t>50-59</t>
  </si>
  <si>
    <t>60-69</t>
  </si>
  <si>
    <t>70-79</t>
  </si>
  <si>
    <t>80-89</t>
  </si>
  <si>
    <t>90+</t>
  </si>
  <si>
    <t>23/Aug</t>
  </si>
  <si>
    <t>0-19</t>
  </si>
  <si>
    <t>20-39</t>
  </si>
  <si>
    <t>40-59</t>
  </si>
  <si>
    <t>60-79</t>
  </si>
  <si>
    <t>80-90+</t>
  </si>
  <si>
    <t>24/Aug</t>
  </si>
  <si>
    <t>Week 34</t>
  </si>
  <si>
    <t>30/Jun</t>
  </si>
  <si>
    <t>29/Jun</t>
  </si>
  <si>
    <t>28/Jun</t>
  </si>
  <si>
    <t>27/Jun</t>
  </si>
  <si>
    <t>26/Jun</t>
  </si>
  <si>
    <t>25/Jun</t>
  </si>
  <si>
    <t>24/Jun</t>
  </si>
  <si>
    <t>23/Jun</t>
  </si>
  <si>
    <t>22/Jun</t>
  </si>
  <si>
    <t>21/Jun</t>
  </si>
  <si>
    <t>20/Jun</t>
  </si>
  <si>
    <t>19/Jun</t>
  </si>
  <si>
    <t>18/Jun</t>
  </si>
  <si>
    <t>17/Jun</t>
  </si>
  <si>
    <t>16/Jun</t>
  </si>
  <si>
    <t>15/Jun</t>
  </si>
  <si>
    <t>14/Jun</t>
  </si>
  <si>
    <t>13/Jun</t>
  </si>
  <si>
    <t>12/Jun</t>
  </si>
  <si>
    <t>11/Jun</t>
  </si>
  <si>
    <t>10/Jun</t>
  </si>
  <si>
    <t>09/Jun</t>
  </si>
  <si>
    <t>08/Jun</t>
  </si>
  <si>
    <t>07/Jun</t>
  </si>
  <si>
    <t>06/Jun</t>
  </si>
  <si>
    <t>05/Jun</t>
  </si>
  <si>
    <t>04/Jun</t>
  </si>
  <si>
    <t>03/Jun</t>
  </si>
  <si>
    <t>02/Jun</t>
  </si>
  <si>
    <t>01/Jun</t>
  </si>
  <si>
    <t>31/May</t>
  </si>
  <si>
    <t>30/May</t>
  </si>
  <si>
    <t>29/May</t>
  </si>
  <si>
    <t>28/May</t>
  </si>
  <si>
    <t>27/May</t>
  </si>
  <si>
    <t>26/May</t>
  </si>
  <si>
    <t>25/May</t>
  </si>
  <si>
    <t>24/May</t>
  </si>
  <si>
    <t>23/May</t>
  </si>
  <si>
    <t>22/May</t>
  </si>
  <si>
    <t>21/May</t>
  </si>
  <si>
    <t>20/May</t>
  </si>
  <si>
    <t>19/May</t>
  </si>
  <si>
    <t>18/May</t>
  </si>
  <si>
    <t>17/May</t>
  </si>
  <si>
    <t>16/May</t>
  </si>
  <si>
    <t>15/May</t>
  </si>
  <si>
    <t>14/May</t>
  </si>
  <si>
    <t>13/May</t>
  </si>
  <si>
    <t>12/May</t>
  </si>
  <si>
    <t>11/May</t>
  </si>
  <si>
    <t>10/May</t>
  </si>
  <si>
    <t>09/May</t>
  </si>
  <si>
    <t>08/May</t>
  </si>
  <si>
    <t>07/May</t>
  </si>
  <si>
    <t>06/May</t>
  </si>
  <si>
    <t>05/May</t>
  </si>
  <si>
    <t>04/May</t>
  </si>
  <si>
    <t>03/May</t>
  </si>
  <si>
    <t>02/May</t>
  </si>
  <si>
    <t>01/May</t>
  </si>
  <si>
    <t>30/Apr</t>
  </si>
  <si>
    <t>29/Apr</t>
  </si>
  <si>
    <t>28/Apr</t>
  </si>
  <si>
    <t>27/Apr</t>
  </si>
  <si>
    <t>26/Apr</t>
  </si>
  <si>
    <t>25/Apr</t>
  </si>
  <si>
    <t>24/Apr</t>
  </si>
  <si>
    <t>23/Apr</t>
  </si>
  <si>
    <t>22/Apr</t>
  </si>
  <si>
    <t>21/Apr</t>
  </si>
  <si>
    <t>20/Apr</t>
  </si>
  <si>
    <t>19/Apr</t>
  </si>
  <si>
    <t>18/Apr</t>
  </si>
  <si>
    <t>17/Apr</t>
  </si>
  <si>
    <t>16/Apr</t>
  </si>
  <si>
    <t>15/Apr</t>
  </si>
  <si>
    <t>14/Apr</t>
  </si>
  <si>
    <t>13/Apr</t>
  </si>
  <si>
    <t>12/Apr</t>
  </si>
  <si>
    <t>11/Apr</t>
  </si>
  <si>
    <t>10/Apr</t>
  </si>
  <si>
    <t>09/Apr</t>
  </si>
  <si>
    <t>08/Apr</t>
  </si>
  <si>
    <t>07/Apr</t>
  </si>
  <si>
    <t>06/Apr</t>
  </si>
  <si>
    <t>05/Apr</t>
  </si>
  <si>
    <t>04/Apr</t>
  </si>
  <si>
    <t>03/Apr</t>
  </si>
  <si>
    <t>02/Apr</t>
  </si>
  <si>
    <t>01/Apr</t>
  </si>
  <si>
    <t>31/Mar</t>
  </si>
  <si>
    <t>30/Mar</t>
  </si>
  <si>
    <t>29/Mar</t>
  </si>
  <si>
    <t>28/Mar</t>
  </si>
  <si>
    <t>27/Mar</t>
  </si>
  <si>
    <t>26/Mar</t>
  </si>
  <si>
    <t>25/Mar</t>
  </si>
  <si>
    <t>24/Mar</t>
  </si>
  <si>
    <t>23/Mar</t>
  </si>
  <si>
    <t>22/Mar</t>
  </si>
  <si>
    <t>21/Mar</t>
  </si>
  <si>
    <t>20/Mar</t>
  </si>
  <si>
    <t>19/Mar</t>
  </si>
  <si>
    <t>18/Mar</t>
  </si>
  <si>
    <t>17/Mar</t>
  </si>
  <si>
    <t>16/Mar</t>
  </si>
  <si>
    <t>15/Mar</t>
  </si>
  <si>
    <t>14/Mar</t>
  </si>
  <si>
    <t>13/Mar</t>
  </si>
  <si>
    <t>Bergen op Zoom</t>
  </si>
  <si>
    <t>Den Haag</t>
  </si>
  <si>
    <t>Rotterda,</t>
  </si>
  <si>
    <t>Amsterdam</t>
  </si>
  <si>
    <t>Row Labels</t>
  </si>
  <si>
    <t>25/Aug</t>
  </si>
  <si>
    <t>12/Aug</t>
  </si>
  <si>
    <t>01/Jan</t>
  </si>
  <si>
    <t>20/Jan</t>
  </si>
  <si>
    <t>29/Jan</t>
  </si>
  <si>
    <t>31/Jan</t>
  </si>
  <si>
    <t>01/Feb</t>
  </si>
  <si>
    <t>03/Feb</t>
  </si>
  <si>
    <t>06/Feb</t>
  </si>
  <si>
    <t>07/Feb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</si>
  <si>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</si>
  <si>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</si>
  <si>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</si>
  <si>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</si>
  <si>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</si>
  <si>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</si>
  <si>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</si>
  <si>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</si>
  <si>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</si>
  <si>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</si>
  <si>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</si>
  <si>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</si>
  <si>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</si>
  <si>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</si>
  <si>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</si>
  <si>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</si>
  <si>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</si>
  <si>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</si>
  <si>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</si>
  <si>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</si>
  <si>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01/Mar</t>
  </si>
  <si>
    <t>02/Mar</t>
  </si>
  <si>
    <t>03/Mar</t>
  </si>
  <si>
    <t>04/Mar</t>
  </si>
  <si>
    <t>05/Mar</t>
  </si>
  <si>
    <t>06/Mar</t>
  </si>
  <si>
    <t>07/Mar</t>
  </si>
  <si>
    <t>08/Mar</t>
  </si>
  <si>
    <t>09/Mar</t>
  </si>
  <si>
    <t>10/Mar</t>
  </si>
  <si>
    <t>11/Mar</t>
  </si>
  <si>
    <t>12/Mar</t>
  </si>
  <si>
    <t>26/Aug</t>
  </si>
  <si>
    <t>27/Aug</t>
  </si>
  <si>
    <t>28/Aug</t>
  </si>
  <si>
    <t>Door GGD</t>
  </si>
  <si>
    <t>testen met uitslag heranalyse of onbeoordeelbaar zijn geëxcludeerd</t>
  </si>
  <si>
    <t>1 t/m 7 juni</t>
  </si>
  <si>
    <t>8 t/m 14 juni</t>
  </si>
  <si>
    <t>15 t/m 21 juni</t>
  </si>
  <si>
    <t>22 t/m 28 juni</t>
  </si>
  <si>
    <t>29 juni t/m 5 juli</t>
  </si>
  <si>
    <t>6 juli t/m 12 juli</t>
  </si>
  <si>
    <t>13 t/m 19 juli</t>
  </si>
  <si>
    <t>20 t/m 26 juli</t>
  </si>
  <si>
    <t>27 juli t/m 2 augustus</t>
  </si>
  <si>
    <t>3 t/m 9 augustus</t>
  </si>
  <si>
    <t>10 t/m 16 augustus</t>
  </si>
  <si>
    <t>17 t/m 23 augustus</t>
  </si>
  <si>
    <r>
      <rPr>
        <b/>
        <sz val="14"/>
        <color theme="1"/>
        <rFont val="Calibri"/>
        <family val="2"/>
        <scheme val="minor"/>
      </rPr>
      <t>GGD volgens het RIVM</t>
    </r>
    <r>
      <rPr>
        <sz val="14"/>
        <color theme="1"/>
        <rFont val="Calibri"/>
        <family val="2"/>
        <scheme val="minor"/>
      </rPr>
      <t xml:space="preserve"> (tabel 11)</t>
    </r>
  </si>
  <si>
    <r>
      <rPr>
        <b/>
        <sz val="14"/>
        <color theme="1"/>
        <rFont val="Calibri"/>
        <family val="2"/>
        <scheme val="minor"/>
      </rPr>
      <t>Labs</t>
    </r>
    <r>
      <rPr>
        <sz val="14"/>
        <color theme="1"/>
        <rFont val="Calibri"/>
        <family val="2"/>
        <scheme val="minor"/>
      </rPr>
      <t xml:space="preserve"> (tabel 14)</t>
    </r>
  </si>
  <si>
    <t>aantal</t>
  </si>
  <si>
    <t>positief</t>
  </si>
  <si>
    <t>% positief</t>
  </si>
  <si>
    <t>Aantal testen uitgevoerd door de GGD’en, met bekende uitslag</t>
  </si>
  <si>
    <t>29/Aug</t>
  </si>
  <si>
    <t>30/Aug</t>
  </si>
  <si>
    <t>31/Aug</t>
  </si>
  <si>
    <t xml:space="preserve"> Reported before this week</t>
  </si>
  <si>
    <t xml:space="preserve"> Added this week</t>
  </si>
  <si>
    <t>01/Sep</t>
  </si>
  <si>
    <t>Week 35</t>
  </si>
  <si>
    <t>02/Sep</t>
  </si>
  <si>
    <t>03/Sep</t>
  </si>
  <si>
    <t>Week 36</t>
  </si>
  <si>
    <t>Week 37</t>
  </si>
  <si>
    <t>Week 38</t>
  </si>
  <si>
    <t>Week 39</t>
  </si>
  <si>
    <t>Week 40</t>
  </si>
  <si>
    <t>Week 41</t>
  </si>
  <si>
    <t>Week 42</t>
  </si>
  <si>
    <t>Week 43</t>
  </si>
  <si>
    <t>Week 44</t>
  </si>
  <si>
    <t>Week 45</t>
  </si>
  <si>
    <t>Week 46</t>
  </si>
  <si>
    <t>Week 47</t>
  </si>
  <si>
    <t>Week 48</t>
  </si>
  <si>
    <t>Week 49</t>
  </si>
  <si>
    <t>Week 50</t>
  </si>
  <si>
    <t>Week 51</t>
  </si>
  <si>
    <t>Week 52</t>
  </si>
  <si>
    <t>Week 1</t>
  </si>
  <si>
    <t>Total tests per week</t>
  </si>
  <si>
    <t>Predicted demand by Januari 2021</t>
  </si>
  <si>
    <t>04/Sep</t>
  </si>
  <si>
    <t>Voortschrijdend gemiddelde (7 dagen)</t>
  </si>
  <si>
    <t>Toename besmettingen per dag</t>
  </si>
  <si>
    <t>Besmettingen tot gisteren</t>
  </si>
  <si>
    <t>05/Sep</t>
  </si>
  <si>
    <t>06/Sep</t>
  </si>
  <si>
    <t>Eerste ziektedag</t>
  </si>
  <si>
    <t>Melding aan GGD</t>
  </si>
  <si>
    <t>Het ministerie verwachtte 30.000 coronatests per dag in september, maar er blijken er nu al dagelijks 40.000 nodig te zijn. Verwacht wordt dat er in het najaar zo'n 70.000 nodig zijn en in januari 100.000.</t>
  </si>
  <si>
    <t>VWS wil 100.000 tests in januari, maar 30.000 is nu al te veel gevraagd</t>
  </si>
  <si>
    <t>max 40000 in september</t>
  </si>
  <si>
    <t>november</t>
  </si>
  <si>
    <t>Totaal aantal testen</t>
  </si>
  <si>
    <t>huidige capaciteit</t>
  </si>
  <si>
    <t>Extra met non-med labs</t>
  </si>
  <si>
    <t>Oproep GGD: Laat je niet testen zonder symptomen, testlocaties overbelast</t>
  </si>
  <si>
    <t>De Jonge: komende weken veel meer (Duitse) testcapaciteit</t>
  </si>
  <si>
    <t>kamerbrief</t>
  </si>
  <si>
    <t>december</t>
  </si>
  <si>
    <t>Week 2</t>
  </si>
  <si>
    <t>Week 3</t>
  </si>
  <si>
    <t>Week 4</t>
  </si>
  <si>
    <t>Week 5</t>
  </si>
  <si>
    <t>Week 6</t>
  </si>
  <si>
    <t>Week 7</t>
  </si>
  <si>
    <t>07/Sep</t>
  </si>
  <si>
    <t>hosp</t>
  </si>
  <si>
    <t>Positieve testen</t>
  </si>
  <si>
    <t>percentage positief</t>
  </si>
  <si>
    <t>Totaal</t>
  </si>
  <si>
    <t>Niet vermeld</t>
  </si>
  <si>
    <t>Nee</t>
  </si>
  <si>
    <t>Ja, Setting onbekend</t>
  </si>
  <si>
    <t>Ja, Setting niet vermeld</t>
  </si>
  <si>
    <t>Ja, Setting vermeld</t>
  </si>
  <si>
    <t>Thuissituatie</t>
  </si>
  <si>
    <t>Overige familie</t>
  </si>
  <si>
    <t>Kennissen en vrienden</t>
  </si>
  <si>
    <t>Werksituatie</t>
  </si>
  <si>
    <t>Reis / vakantie</t>
  </si>
  <si>
    <t>Horeca</t>
  </si>
  <si>
    <t>Feest / verjaardag / borrel</t>
  </si>
  <si>
    <t>Vrijetijdsbesteding</t>
  </si>
  <si>
    <t>Verpleeghuis</t>
  </si>
  <si>
    <t>vermoedelijke setting</t>
  </si>
  <si>
    <t>partner, niet samenwoned</t>
  </si>
  <si>
    <t>School en KO</t>
  </si>
  <si>
    <t>Vlucht</t>
  </si>
  <si>
    <t>Studenten dingen</t>
  </si>
  <si>
    <t>Bijeenkomst religie</t>
  </si>
  <si>
    <t>Koor</t>
  </si>
  <si>
    <t>huisarts</t>
  </si>
  <si>
    <t>ziekenhuis</t>
  </si>
  <si>
    <t>gezondheiszorg overig</t>
  </si>
  <si>
    <t>Woonzorg ouderen</t>
  </si>
  <si>
    <t>overig</t>
  </si>
  <si>
    <t>08/Sep</t>
  </si>
  <si>
    <t>09/Sep</t>
  </si>
  <si>
    <t>Minister valt flauw</t>
  </si>
  <si>
    <t>Nieuwe besmettingen</t>
  </si>
  <si>
    <t>7-daags voortschrijdend gemiddelde</t>
  </si>
  <si>
    <t>10/Sep</t>
  </si>
  <si>
    <t>11/Sep</t>
  </si>
  <si>
    <t>Op de IC</t>
  </si>
  <si>
    <t>Buiten de IC</t>
  </si>
  <si>
    <t>Nieuw vandaag gemeld</t>
  </si>
  <si>
    <t>Nieuw gemelde besmettingen</t>
  </si>
  <si>
    <t>7 daags voortschrijdend gemiddelde</t>
  </si>
  <si>
    <t>Verlenging Maatregelen</t>
  </si>
  <si>
    <t>Tot vandaag gemeld</t>
  </si>
  <si>
    <t>totaal</t>
  </si>
  <si>
    <t>Datum labuitslag (correctie)</t>
  </si>
  <si>
    <t>Datum eerste ziektedag (correctie)</t>
  </si>
  <si>
    <t>Correcties naar beneden</t>
  </si>
  <si>
    <t>Melding bij de GGD</t>
  </si>
  <si>
    <t>Positieve labuitslag</t>
  </si>
  <si>
    <t>Melding aan GGD (nieuw/correctie)</t>
  </si>
  <si>
    <t>Eerste ziektedag (nieuw/correctie)</t>
  </si>
  <si>
    <t>Positieve labuitslag (nieuw/correctie)</t>
  </si>
  <si>
    <t>12/Sep</t>
  </si>
  <si>
    <t>13/Sep</t>
  </si>
  <si>
    <t>14/Sep</t>
  </si>
  <si>
    <t>Setting onbekend: "community spread"</t>
  </si>
  <si>
    <t>Bekende stetting</t>
  </si>
  <si>
    <t>15/Sep</t>
  </si>
  <si>
    <t>&lt;50</t>
  </si>
  <si>
    <t>Unknown</t>
  </si>
  <si>
    <t>testpos</t>
  </si>
  <si>
    <t>Date</t>
  </si>
  <si>
    <t>prev_low</t>
  </si>
  <si>
    <t>prev_up</t>
  </si>
  <si>
    <t>population</t>
  </si>
  <si>
    <t>prev_avg</t>
  </si>
  <si>
    <t>Totaal gemeld</t>
  </si>
  <si>
    <t>NA</t>
  </si>
  <si>
    <t>Ja, setting vermeld</t>
  </si>
  <si>
    <t>36.3</t>
  </si>
  <si>
    <t>Ja, setting niet vermeld</t>
  </si>
  <si>
    <t>8.8</t>
  </si>
  <si>
    <t>Ja, setting onbekend</t>
  </si>
  <si>
    <t>0.6</t>
  </si>
  <si>
    <t>0.5</t>
  </si>
  <si>
    <t>32.1</t>
  </si>
  <si>
    <t>25.8</t>
  </si>
  <si>
    <t>22.3</t>
  </si>
  <si>
    <t>38.7</t>
  </si>
  <si>
    <t>Overig</t>
  </si>
  <si>
    <t>Rt_low</t>
  </si>
  <si>
    <t>Rt_avg</t>
  </si>
  <si>
    <t>Rt_up</t>
  </si>
  <si>
    <t>2.83</t>
  </si>
  <si>
    <t>0.83</t>
  </si>
  <si>
    <t>0.67</t>
  </si>
  <si>
    <t>3.67</t>
  </si>
  <si>
    <t>2.17</t>
  </si>
  <si>
    <t>1.17</t>
  </si>
  <si>
    <t>3.33</t>
  </si>
  <si>
    <t>1.31</t>
  </si>
  <si>
    <t>2.2</t>
  </si>
  <si>
    <t>3.22</t>
  </si>
  <si>
    <t>1.25</t>
  </si>
  <si>
    <t>2.15</t>
  </si>
  <si>
    <t>1.33</t>
  </si>
  <si>
    <t>2.06</t>
  </si>
  <si>
    <t>2.86</t>
  </si>
  <si>
    <t>1.48</t>
  </si>
  <si>
    <t>2.69</t>
  </si>
  <si>
    <t>1.5</t>
  </si>
  <si>
    <t>2.75</t>
  </si>
  <si>
    <t>1.37</t>
  </si>
  <si>
    <t>1.99</t>
  </si>
  <si>
    <t>2.67</t>
  </si>
  <si>
    <t>1.44</t>
  </si>
  <si>
    <t>2.25</t>
  </si>
  <si>
    <t>1.45</t>
  </si>
  <si>
    <t>2.13</t>
  </si>
  <si>
    <t>2.21</t>
  </si>
  <si>
    <t>1.84</t>
  </si>
  <si>
    <t>1.56</t>
  </si>
  <si>
    <t>1.86</t>
  </si>
  <si>
    <t>1.63</t>
  </si>
  <si>
    <t>1.89</t>
  </si>
  <si>
    <t>2.16</t>
  </si>
  <si>
    <t>1.65</t>
  </si>
  <si>
    <t>1.8</t>
  </si>
  <si>
    <t>1.39</t>
  </si>
  <si>
    <t>1.55</t>
  </si>
  <si>
    <t>1.72</t>
  </si>
  <si>
    <t>1.3</t>
  </si>
  <si>
    <t>1.43</t>
  </si>
  <si>
    <t>1.58</t>
  </si>
  <si>
    <t>1.2</t>
  </si>
  <si>
    <t>1.46</t>
  </si>
  <si>
    <t>1.14</t>
  </si>
  <si>
    <t>1.36</t>
  </si>
  <si>
    <t>1.05</t>
  </si>
  <si>
    <t>1.16</t>
  </si>
  <si>
    <t>1.27</t>
  </si>
  <si>
    <t>0.94</t>
  </si>
  <si>
    <t>1.04</t>
  </si>
  <si>
    <t>1.15</t>
  </si>
  <si>
    <t>0.88</t>
  </si>
  <si>
    <t>0.96</t>
  </si>
  <si>
    <t>0.92</t>
  </si>
  <si>
    <t>1.01</t>
  </si>
  <si>
    <t>0.8</t>
  </si>
  <si>
    <t>0.97</t>
  </si>
  <si>
    <t>0.75</t>
  </si>
  <si>
    <t>0.84</t>
  </si>
  <si>
    <t>0.93</t>
  </si>
  <si>
    <t>0.73</t>
  </si>
  <si>
    <t>0.81</t>
  </si>
  <si>
    <t>0.89</t>
  </si>
  <si>
    <t>0.7</t>
  </si>
  <si>
    <t>0.79</t>
  </si>
  <si>
    <t>0.87</t>
  </si>
  <si>
    <t>0.65</t>
  </si>
  <si>
    <t>0.72</t>
  </si>
  <si>
    <t>0.62</t>
  </si>
  <si>
    <t>0.71</t>
  </si>
  <si>
    <t>0.63</t>
  </si>
  <si>
    <t>0.82</t>
  </si>
  <si>
    <t>0.74</t>
  </si>
  <si>
    <t>0.76</t>
  </si>
  <si>
    <t>0.64</t>
  </si>
  <si>
    <t>0.86</t>
  </si>
  <si>
    <t>0.59</t>
  </si>
  <si>
    <t>0.58</t>
  </si>
  <si>
    <t>0.85</t>
  </si>
  <si>
    <t>0.61</t>
  </si>
  <si>
    <t>0.9</t>
  </si>
  <si>
    <t>0.77</t>
  </si>
  <si>
    <t>0.95</t>
  </si>
  <si>
    <t>0.78</t>
  </si>
  <si>
    <t>0.56</t>
  </si>
  <si>
    <t>0.53</t>
  </si>
  <si>
    <t>0.54</t>
  </si>
  <si>
    <t>0.91</t>
  </si>
  <si>
    <t>0.98</t>
  </si>
  <si>
    <t>0.48</t>
  </si>
  <si>
    <t>0.51</t>
  </si>
  <si>
    <t>0.47</t>
  </si>
  <si>
    <t>1.03</t>
  </si>
  <si>
    <t>0.46</t>
  </si>
  <si>
    <t>1.12</t>
  </si>
  <si>
    <t>0.44</t>
  </si>
  <si>
    <t>1.11</t>
  </si>
  <si>
    <t>0.45</t>
  </si>
  <si>
    <t>0.43</t>
  </si>
  <si>
    <t>0.39</t>
  </si>
  <si>
    <t>1.08</t>
  </si>
  <si>
    <t>0.36</t>
  </si>
  <si>
    <t>0.35</t>
  </si>
  <si>
    <t>1.21</t>
  </si>
  <si>
    <t>0.4</t>
  </si>
  <si>
    <t>0.38</t>
  </si>
  <si>
    <t>1.38</t>
  </si>
  <si>
    <t>0.42</t>
  </si>
  <si>
    <t>1.28</t>
  </si>
  <si>
    <t>0.3</t>
  </si>
  <si>
    <t>1.4</t>
  </si>
  <si>
    <t>0.33</t>
  </si>
  <si>
    <t>1.13</t>
  </si>
  <si>
    <t>0.25</t>
  </si>
  <si>
    <t>1.6</t>
  </si>
  <si>
    <t>0.2</t>
  </si>
  <si>
    <t>1.75</t>
  </si>
  <si>
    <t>0.68</t>
  </si>
  <si>
    <t>0.09</t>
  </si>
  <si>
    <t>1.66</t>
  </si>
  <si>
    <t>2.98</t>
  </si>
  <si>
    <t>2.97</t>
  </si>
  <si>
    <t>2.31</t>
  </si>
  <si>
    <t>2.95</t>
  </si>
  <si>
    <t>1.26</t>
  </si>
  <si>
    <t>2.93</t>
  </si>
  <si>
    <t>3.88</t>
  </si>
  <si>
    <t>1.18</t>
  </si>
  <si>
    <t>3.86</t>
  </si>
  <si>
    <t>2.23</t>
  </si>
  <si>
    <t>1.87</t>
  </si>
  <si>
    <t>0.57</t>
  </si>
  <si>
    <t>1.02</t>
  </si>
  <si>
    <t>1.19</t>
  </si>
  <si>
    <t>1.24</t>
  </si>
  <si>
    <t>1.07</t>
  </si>
  <si>
    <t>1.7</t>
  </si>
  <si>
    <t>1.78</t>
  </si>
  <si>
    <t>1.76</t>
  </si>
  <si>
    <t>1.41</t>
  </si>
  <si>
    <t>1.62</t>
  </si>
  <si>
    <t>1.54</t>
  </si>
  <si>
    <t>1.23</t>
  </si>
  <si>
    <t>1.34</t>
  </si>
  <si>
    <t>1.47</t>
  </si>
  <si>
    <t>1.29</t>
  </si>
  <si>
    <t>1.49</t>
  </si>
  <si>
    <t>1.22</t>
  </si>
  <si>
    <t>1.32</t>
  </si>
  <si>
    <t>1.09</t>
  </si>
  <si>
    <t>1.1</t>
  </si>
  <si>
    <t>1.06</t>
  </si>
  <si>
    <t>1.35</t>
  </si>
  <si>
    <t>16/Sep</t>
  </si>
  <si>
    <t>95+</t>
  </si>
  <si>
    <t>90-94</t>
  </si>
  <si>
    <t>85-89</t>
  </si>
  <si>
    <t>80-84</t>
  </si>
  <si>
    <t>75-79</t>
  </si>
  <si>
    <t>70-74</t>
  </si>
  <si>
    <t>65-69</t>
  </si>
  <si>
    <t>60-64</t>
  </si>
  <si>
    <t>55-59</t>
  </si>
  <si>
    <t>50-54</t>
  </si>
  <si>
    <t>45-49</t>
  </si>
  <si>
    <t>40-44</t>
  </si>
  <si>
    <t>35-39</t>
  </si>
  <si>
    <t>30-34</t>
  </si>
  <si>
    <t>25-29</t>
  </si>
  <si>
    <t>20-24</t>
  </si>
  <si>
    <t>15-19</t>
  </si>
  <si>
    <t>0-4</t>
  </si>
  <si>
    <t>10-14</t>
  </si>
  <si>
    <t>5-9</t>
  </si>
  <si>
    <t>Per 100.000, per week, per leeftijdsgroep</t>
  </si>
  <si>
    <t>Geconstateerde besmettingen covid-19</t>
  </si>
  <si>
    <t>Aantal positief geteste mensen per 100.000 binnen de leeftijdsgroep</t>
  </si>
  <si>
    <t>Week</t>
  </si>
  <si>
    <t>https://github.com/mzelst/covid-19/blob/master/data-dashboards/age-week.csv</t>
  </si>
  <si>
    <t>Bron: RIVM /CBS, 2020-09-16</t>
  </si>
  <si>
    <t>(blank)</t>
  </si>
  <si>
    <t>17/Sep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</si>
</sst>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 #,##0.00_ ;_ * \-#,##0.00_ ;_ * &quot;-&quot;??_ ;_ @_ "/>
    <numFmt numFmtId="164" formatCode="0.0"/>
    <numFmt numFmtId="165" formatCode="0.0%"/>
    <numFmt numFmtId="166" formatCode="dd\ mmm"/>
    <numFmt numFmtId="167" formatCode="[$]d\ mmm;@" x16r2:formatCode16="[$-en-NL,1]d\ mmm;@"/>
  </numFmts>
  <fonts count="42" x14ac:knownFonts="1">
    <font>
      <sz val="11"/>
      <color theme="1"/>
      <name val="Calibri"/>
      <family val="2"/>
      <scheme val="minor"/>
    </font>
    <font>
      <sz val="11"/>
      <color theme="0" tint="-0.249977111117893"/>
      <name val="Calibri"/>
      <family val="2"/>
      <scheme val="minor"/>
    </font>
    <font>
      <sz val="11"/>
      <color theme="2" tint="-0.499984740745262"/>
      <name val="Calibri"/>
      <family val="2"/>
      <scheme val="minor"/>
    </font>
    <font>
      <b/>
      <sz val="9"/>
      <color rgb="FF7F7F7F"/>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2"/>
      <color rgb="FF000000"/>
      <name val="Calibri"/>
      <family val="2"/>
      <scheme val="minor"/>
    </font>
    <font>
      <b/>
      <sz val="11"/>
      <name val="Calibri"/>
      <family val="2"/>
      <scheme val="minor"/>
    </font>
    <font>
      <b/>
      <sz val="9"/>
      <color rgb="FF404040"/>
      <name val="Calibri"/>
      <family val="2"/>
      <scheme val="minor"/>
    </font>
    <font>
      <sz val="11"/>
      <name val="Calibri"/>
      <family val="2"/>
      <scheme val="minor"/>
    </font>
    <font>
      <sz val="8"/>
      <name val="Calibri"/>
      <family val="2"/>
      <scheme val="minor"/>
    </font>
    <font>
      <sz val="9.5"/>
      <color rgb="FF00000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color theme="1"/>
      <name val="Calibri"/>
      <family val="2"/>
      <scheme val="minor"/>
    </font>
    <font>
      <sz val="12"/>
      <color theme="0"/>
      <name val="Calibri"/>
      <family val="2"/>
      <scheme val="minor"/>
    </font>
    <font>
      <b/>
      <sz val="12"/>
      <color theme="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i/>
      <sz val="11"/>
      <color theme="1"/>
      <name val="Calibri"/>
      <family val="2"/>
      <scheme val="minor"/>
    </font>
    <font>
      <sz val="11"/>
      <color theme="1"/>
      <name val="Calibri"/>
      <family val="2"/>
    </font>
    <font>
      <sz val="11"/>
      <name val="Times New Roman"/>
      <family val="1"/>
    </font>
    <font>
      <b/>
      <sz val="16"/>
      <color theme="1"/>
      <name val="Calibri"/>
      <family val="2"/>
      <scheme val="minor"/>
    </font>
    <font>
      <sz val="16"/>
      <color theme="1"/>
      <name val="Calibri"/>
      <family val="2"/>
      <scheme val="minor"/>
    </font>
    <font>
      <b/>
      <sz val="20"/>
      <color theme="1"/>
      <name val="Calibri"/>
      <family val="2"/>
      <scheme val="minor"/>
    </font>
    <font>
      <sz val="14"/>
      <color theme="1"/>
      <name val="Verdana"/>
      <family val="2"/>
    </font>
    <font>
      <sz val="11"/>
      <color theme="0" tint="-0.499984740745262"/>
      <name val="Calibri"/>
      <family val="2"/>
      <scheme val="minor"/>
    </font>
  </fonts>
  <fills count="52">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AACAC"/>
        <bgColor indexed="64"/>
      </patternFill>
    </fill>
    <fill>
      <patternFill patternType="solid">
        <fgColor rgb="FF00B050"/>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rgb="FFFFE7E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92D050"/>
        <bgColor indexed="64"/>
      </patternFill>
    </fill>
    <fill>
      <patternFill patternType="solid">
        <fgColor rgb="FFF5F5F5"/>
        <bgColor indexed="64"/>
      </patternFill>
    </fill>
    <fill>
      <patternFill patternType="solid">
        <fgColor theme="2" tint="-0.499984740745262"/>
        <bgColor indexed="64"/>
      </patternFill>
    </fill>
    <fill>
      <patternFill patternType="solid">
        <fgColor theme="2"/>
        <bgColor indexed="64"/>
      </patternFill>
    </fill>
  </fills>
  <borders count="41">
    <border>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rgb="FFF5F5F5"/>
      </left>
      <right style="thin">
        <color rgb="FFF5F5F5"/>
      </right>
      <top style="thin">
        <color rgb="FFF5F5F5"/>
      </top>
      <bottom style="thin">
        <color rgb="FFF5F5F5"/>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medium">
        <color theme="1"/>
      </left>
      <right style="medium">
        <color theme="1"/>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top/>
      <bottom style="medium">
        <color theme="1"/>
      </bottom>
      <diagonal/>
    </border>
    <border>
      <left/>
      <right/>
      <top style="medium">
        <color theme="1"/>
      </top>
      <bottom style="medium">
        <color theme="1"/>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medium">
        <color theme="1"/>
      </left>
      <right style="medium">
        <color theme="1"/>
      </right>
      <top style="medium">
        <color theme="1"/>
      </top>
      <bottom/>
      <diagonal/>
    </border>
  </borders>
  <cellStyleXfs count="46">
    <xf numFmtId="0" fontId="0" fillId="0" borderId="0"/>
    <xf numFmtId="9" fontId="5" fillId="0" borderId="0" applyFont="0" applyFill="0" applyBorder="0" applyAlignment="0" applyProtection="0"/>
    <xf numFmtId="0" fontId="6" fillId="0" borderId="0" applyNumberFormat="0" applyFill="0" applyBorder="0" applyAlignment="0" applyProtection="0"/>
    <xf numFmtId="43" fontId="5" fillId="0" borderId="0" applyFont="0" applyFill="0" applyBorder="0" applyAlignment="0" applyProtection="0"/>
    <xf numFmtId="0" fontId="12" fillId="0" borderId="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0" applyNumberFormat="0" applyBorder="0" applyAlignment="0" applyProtection="0"/>
    <xf numFmtId="0" fontId="20" fillId="11" borderId="19" applyNumberFormat="0" applyAlignment="0" applyProtection="0"/>
    <xf numFmtId="0" fontId="21" fillId="12" borderId="20" applyNumberFormat="0" applyAlignment="0" applyProtection="0"/>
    <xf numFmtId="0" fontId="22" fillId="12" borderId="19" applyNumberFormat="0" applyAlignment="0" applyProtection="0"/>
    <xf numFmtId="0" fontId="23" fillId="0" borderId="21" applyNumberFormat="0" applyFill="0" applyAlignment="0" applyProtection="0"/>
    <xf numFmtId="0" fontId="24" fillId="13" borderId="22" applyNumberFormat="0" applyAlignment="0" applyProtection="0"/>
    <xf numFmtId="0" fontId="25" fillId="0" borderId="0" applyNumberFormat="0" applyFill="0" applyBorder="0" applyAlignment="0" applyProtection="0"/>
    <xf numFmtId="0" fontId="5" fillId="14" borderId="23" applyNumberFormat="0" applyFont="0" applyAlignment="0" applyProtection="0"/>
    <xf numFmtId="0" fontId="26" fillId="0" borderId="0" applyNumberFormat="0" applyFill="0" applyBorder="0" applyAlignment="0" applyProtection="0"/>
    <xf numFmtId="0" fontId="4" fillId="0" borderId="24" applyNumberFormat="0" applyFill="0" applyAlignment="0" applyProtection="0"/>
    <xf numFmtId="0" fontId="27"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27"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27"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27"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27"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27"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5" fillId="38" borderId="0" applyNumberFormat="0" applyBorder="0" applyAlignment="0" applyProtection="0"/>
  </cellStyleXfs>
  <cellXfs count="356">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1" fontId="0" fillId="0" borderId="0" xfId="0" applyNumberFormat="1" applyAlignment="1">
      <alignment horizontal="center"/>
    </xf>
    <xf numFmtId="1" fontId="0" fillId="0" borderId="0" xfId="0" applyNumberFormat="1" applyAlignment="1">
      <alignment horizontal="center" vertical="center"/>
    </xf>
    <xf numFmtId="1" fontId="0" fillId="0" borderId="0" xfId="0" applyNumberFormat="1"/>
    <xf numFmtId="164" fontId="0" fillId="0" borderId="0" xfId="0" applyNumberFormat="1"/>
    <xf numFmtId="0" fontId="1" fillId="0" borderId="0" xfId="0" applyFont="1" applyAlignment="1">
      <alignment horizontal="center"/>
    </xf>
    <xf numFmtId="0" fontId="2" fillId="0" borderId="0" xfId="0" applyFont="1"/>
    <xf numFmtId="2" fontId="0" fillId="0" borderId="0" xfId="0" applyNumberFormat="1"/>
    <xf numFmtId="2" fontId="0" fillId="0" borderId="0" xfId="0" applyNumberFormat="1" applyAlignment="1">
      <alignment horizontal="center"/>
    </xf>
    <xf numFmtId="0" fontId="3" fillId="0" borderId="0" xfId="0" applyFont="1"/>
    <xf numFmtId="0" fontId="0" fillId="0" borderId="0" xfId="0" applyAlignment="1">
      <alignment horizontal="left"/>
    </xf>
    <xf numFmtId="16" fontId="0" fillId="0" borderId="0" xfId="0" applyNumberFormat="1"/>
    <xf numFmtId="0" fontId="0" fillId="0" borderId="3" xfId="0" applyBorder="1"/>
    <xf numFmtId="0" fontId="0" fillId="0" borderId="0" xfId="0" applyBorder="1" applyAlignment="1">
      <alignment horizontal="left"/>
    </xf>
    <xf numFmtId="0" fontId="0" fillId="0" borderId="0" xfId="0" applyBorder="1"/>
    <xf numFmtId="9" fontId="0" fillId="0" borderId="0" xfId="1" applyFont="1"/>
    <xf numFmtId="0" fontId="4" fillId="0" borderId="0" xfId="0" applyFont="1"/>
    <xf numFmtId="0" fontId="0" fillId="0" borderId="0" xfId="0" applyNumberFormat="1"/>
    <xf numFmtId="0" fontId="6" fillId="0" borderId="0" xfId="2"/>
    <xf numFmtId="0" fontId="7" fillId="0" borderId="0" xfId="0" applyFont="1"/>
    <xf numFmtId="0" fontId="0" fillId="0" borderId="4" xfId="0" applyBorder="1"/>
    <xf numFmtId="0" fontId="8" fillId="0" borderId="0" xfId="0" applyFont="1" applyFill="1" applyBorder="1" applyAlignment="1">
      <alignment horizontal="left"/>
    </xf>
    <xf numFmtId="16" fontId="0" fillId="0" borderId="0" xfId="0" applyNumberFormat="1" applyBorder="1"/>
    <xf numFmtId="0" fontId="0" fillId="0" borderId="0" xfId="0" applyNumberFormat="1" applyBorder="1"/>
    <xf numFmtId="164" fontId="0" fillId="0" borderId="0" xfId="0" applyNumberFormat="1" applyBorder="1"/>
    <xf numFmtId="2" fontId="0" fillId="0" borderId="0" xfId="0" applyNumberFormat="1" applyBorder="1" applyAlignment="1">
      <alignment horizontal="left"/>
    </xf>
    <xf numFmtId="1" fontId="0" fillId="0" borderId="4" xfId="0" applyNumberFormat="1" applyBorder="1"/>
    <xf numFmtId="0" fontId="9" fillId="0" borderId="0" xfId="0" applyFont="1"/>
    <xf numFmtId="0" fontId="0" fillId="0" borderId="7" xfId="0" applyBorder="1"/>
    <xf numFmtId="0" fontId="0" fillId="0" borderId="8" xfId="0" applyBorder="1"/>
    <xf numFmtId="0" fontId="0" fillId="0" borderId="9" xfId="0" applyBorder="1"/>
    <xf numFmtId="0" fontId="0" fillId="0" borderId="10" xfId="0" applyBorder="1"/>
    <xf numFmtId="0" fontId="0" fillId="0" borderId="13" xfId="0" applyBorder="1"/>
    <xf numFmtId="14" fontId="0" fillId="0" borderId="4" xfId="0" applyNumberFormat="1" applyBorder="1"/>
    <xf numFmtId="0" fontId="0" fillId="0" borderId="4" xfId="0" applyBorder="1" applyAlignment="1">
      <alignment horizontal="center"/>
    </xf>
    <xf numFmtId="0" fontId="1" fillId="0" borderId="4" xfId="0" applyFont="1" applyBorder="1" applyAlignment="1">
      <alignment horizontal="center"/>
    </xf>
    <xf numFmtId="10" fontId="0" fillId="0" borderId="0" xfId="1" applyNumberFormat="1" applyFont="1"/>
    <xf numFmtId="0" fontId="0" fillId="0" borderId="6" xfId="0" applyBorder="1"/>
    <xf numFmtId="1" fontId="0" fillId="0" borderId="0" xfId="0" applyNumberFormat="1" applyBorder="1"/>
    <xf numFmtId="1" fontId="0" fillId="0" borderId="0" xfId="0" applyNumberFormat="1" applyBorder="1" applyAlignment="1">
      <alignment horizontal="left"/>
    </xf>
    <xf numFmtId="0" fontId="1" fillId="0" borderId="8" xfId="0" applyFont="1" applyBorder="1" applyAlignment="1">
      <alignment horizontal="center"/>
    </xf>
    <xf numFmtId="0" fontId="1" fillId="0" borderId="0" xfId="0" applyFont="1" applyBorder="1" applyAlignment="1">
      <alignment horizontal="center"/>
    </xf>
    <xf numFmtId="0" fontId="0" fillId="0" borderId="5" xfId="0" applyBorder="1" applyAlignment="1">
      <alignment horizontal="center"/>
    </xf>
    <xf numFmtId="1" fontId="1" fillId="0" borderId="0" xfId="0" applyNumberFormat="1" applyFont="1" applyBorder="1" applyAlignment="1">
      <alignment horizontal="center"/>
    </xf>
    <xf numFmtId="1" fontId="0" fillId="0" borderId="4" xfId="0" applyNumberFormat="1" applyBorder="1" applyAlignment="1">
      <alignment horizontal="center"/>
    </xf>
    <xf numFmtId="0" fontId="6" fillId="0" borderId="4" xfId="2" applyBorder="1"/>
    <xf numFmtId="2" fontId="0" fillId="0" borderId="5" xfId="0" applyNumberFormat="1" applyBorder="1"/>
    <xf numFmtId="14" fontId="0" fillId="0" borderId="0" xfId="0" applyNumberFormat="1" applyBorder="1"/>
    <xf numFmtId="0" fontId="0" fillId="0" borderId="0" xfId="0" applyBorder="1" applyAlignment="1">
      <alignment horizontal="center"/>
    </xf>
    <xf numFmtId="1" fontId="0" fillId="0" borderId="0" xfId="0" applyNumberFormat="1" applyBorder="1" applyAlignment="1">
      <alignment horizontal="center"/>
    </xf>
    <xf numFmtId="2" fontId="0" fillId="0" borderId="0" xfId="0" applyNumberFormat="1" applyBorder="1" applyAlignment="1">
      <alignment horizontal="center"/>
    </xf>
    <xf numFmtId="14" fontId="0" fillId="0" borderId="0" xfId="0" applyNumberFormat="1" applyBorder="1" applyAlignment="1">
      <alignment horizontal="center"/>
    </xf>
    <xf numFmtId="9" fontId="0" fillId="0" borderId="0" xfId="1"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1" fontId="0" fillId="0" borderId="8" xfId="0" applyNumberFormat="1" applyBorder="1" applyAlignment="1">
      <alignment horizontal="center"/>
    </xf>
    <xf numFmtId="0" fontId="0" fillId="0" borderId="15" xfId="0" applyBorder="1" applyAlignment="1">
      <alignment horizontal="center"/>
    </xf>
    <xf numFmtId="0" fontId="0" fillId="0" borderId="1" xfId="0" applyBorder="1" applyAlignment="1">
      <alignment horizontal="center"/>
    </xf>
    <xf numFmtId="1" fontId="0" fillId="0" borderId="1" xfId="0" applyNumberFormat="1" applyBorder="1" applyAlignment="1">
      <alignment horizontal="center"/>
    </xf>
    <xf numFmtId="0" fontId="0" fillId="0" borderId="0" xfId="0" applyFill="1" applyBorder="1" applyAlignment="1">
      <alignment horizontal="center"/>
    </xf>
    <xf numFmtId="0" fontId="0" fillId="0" borderId="0" xfId="0" applyFill="1" applyBorder="1"/>
    <xf numFmtId="14" fontId="0" fillId="0" borderId="0" xfId="0" applyNumberFormat="1" applyFill="1" applyBorder="1"/>
    <xf numFmtId="9" fontId="0" fillId="0" borderId="0" xfId="1" applyFont="1" applyFill="1" applyBorder="1"/>
    <xf numFmtId="2" fontId="0" fillId="0" borderId="0" xfId="0" applyNumberFormat="1" applyFill="1" applyBorder="1"/>
    <xf numFmtId="1" fontId="0" fillId="0" borderId="0" xfId="0" applyNumberFormat="1" applyFill="1" applyBorder="1"/>
    <xf numFmtId="14" fontId="10" fillId="0" borderId="0" xfId="0" applyNumberFormat="1" applyFont="1"/>
    <xf numFmtId="2" fontId="0" fillId="0" borderId="0" xfId="0" applyNumberFormat="1" applyFill="1" applyBorder="1" applyAlignment="1">
      <alignment horizontal="center"/>
    </xf>
    <xf numFmtId="3" fontId="0" fillId="0" borderId="0" xfId="0" applyNumberFormat="1" applyBorder="1" applyAlignment="1">
      <alignment horizontal="center"/>
    </xf>
    <xf numFmtId="3" fontId="0" fillId="0" borderId="0" xfId="0" applyNumberFormat="1" applyFill="1" applyBorder="1" applyAlignment="1">
      <alignment horizontal="center"/>
    </xf>
    <xf numFmtId="9" fontId="0" fillId="0" borderId="0" xfId="1" applyFont="1" applyFill="1" applyBorder="1" applyAlignment="1">
      <alignment horizontal="center"/>
    </xf>
    <xf numFmtId="2" fontId="0" fillId="0" borderId="11" xfId="0" applyNumberFormat="1" applyFill="1" applyBorder="1" applyAlignment="1">
      <alignment horizontal="center"/>
    </xf>
    <xf numFmtId="3" fontId="0" fillId="0" borderId="1" xfId="0" applyNumberFormat="1" applyBorder="1" applyAlignment="1">
      <alignment horizontal="center"/>
    </xf>
    <xf numFmtId="3" fontId="10" fillId="0" borderId="0" xfId="0" applyNumberFormat="1" applyFont="1" applyAlignment="1">
      <alignment horizontal="center"/>
    </xf>
    <xf numFmtId="1" fontId="0" fillId="0" borderId="0" xfId="0" applyNumberFormat="1" applyFill="1" applyBorder="1" applyAlignment="1">
      <alignment horizontal="center"/>
    </xf>
    <xf numFmtId="1" fontId="0" fillId="2" borderId="13" xfId="0" applyNumberFormat="1" applyFill="1" applyBorder="1" applyAlignment="1">
      <alignment horizontal="center"/>
    </xf>
    <xf numFmtId="1" fontId="0" fillId="0" borderId="0" xfId="1" applyNumberFormat="1" applyFont="1"/>
    <xf numFmtId="1" fontId="0" fillId="0" borderId="0" xfId="3" applyNumberFormat="1" applyFont="1" applyAlignment="1">
      <alignment horizontal="center"/>
    </xf>
    <xf numFmtId="1" fontId="0" fillId="0" borderId="0" xfId="1" applyNumberFormat="1" applyFont="1" applyAlignment="1">
      <alignment horizontal="center"/>
    </xf>
    <xf numFmtId="1" fontId="0" fillId="2" borderId="0" xfId="0" applyNumberFormat="1" applyFill="1" applyBorder="1" applyAlignment="1">
      <alignment horizontal="center"/>
    </xf>
    <xf numFmtId="0" fontId="0" fillId="0" borderId="0" xfId="0" applyFont="1"/>
    <xf numFmtId="3" fontId="0" fillId="2" borderId="0" xfId="0" applyNumberFormat="1" applyFill="1" applyBorder="1" applyAlignment="1">
      <alignment horizontal="center"/>
    </xf>
    <xf numFmtId="0" fontId="0" fillId="0" borderId="0" xfId="0" applyFill="1" applyAlignment="1">
      <alignment horizontal="center"/>
    </xf>
    <xf numFmtId="0" fontId="0" fillId="0" borderId="0" xfId="0" applyFill="1"/>
    <xf numFmtId="14" fontId="0" fillId="0" borderId="0" xfId="0" applyNumberFormat="1" applyFill="1" applyAlignment="1">
      <alignment horizontal="center"/>
    </xf>
    <xf numFmtId="14" fontId="0" fillId="0" borderId="0" xfId="0" applyNumberFormat="1" applyFill="1" applyBorder="1" applyAlignment="1">
      <alignment horizontal="center"/>
    </xf>
    <xf numFmtId="2" fontId="0" fillId="0" borderId="0" xfId="0" applyNumberFormat="1" applyFill="1"/>
    <xf numFmtId="1" fontId="0" fillId="0" borderId="0" xfId="0" applyNumberFormat="1" applyFill="1"/>
    <xf numFmtId="0" fontId="9" fillId="0" borderId="0" xfId="0" applyFont="1" applyFill="1"/>
    <xf numFmtId="2" fontId="0" fillId="0" borderId="0" xfId="0" applyNumberFormat="1" applyFill="1" applyAlignment="1">
      <alignment horizontal="right"/>
    </xf>
    <xf numFmtId="9" fontId="0" fillId="0" borderId="0" xfId="1" applyFont="1" applyFill="1"/>
    <xf numFmtId="2" fontId="10" fillId="0" borderId="0" xfId="0" applyNumberFormat="1" applyFont="1" applyFill="1" applyAlignment="1">
      <alignment horizontal="right"/>
    </xf>
    <xf numFmtId="2" fontId="10" fillId="0" borderId="0" xfId="0" applyNumberFormat="1" applyFont="1" applyFill="1"/>
    <xf numFmtId="1" fontId="0" fillId="0" borderId="0" xfId="0" applyNumberFormat="1" applyFill="1" applyAlignment="1">
      <alignment horizontal="center"/>
    </xf>
    <xf numFmtId="9" fontId="10" fillId="0" borderId="0" xfId="1" applyFont="1" applyFill="1"/>
    <xf numFmtId="1" fontId="10" fillId="0" borderId="0" xfId="0" applyNumberFormat="1" applyFont="1" applyFill="1" applyAlignment="1">
      <alignment horizontal="center"/>
    </xf>
    <xf numFmtId="1" fontId="10" fillId="0" borderId="0" xfId="0" applyNumberFormat="1" applyFont="1" applyFill="1"/>
    <xf numFmtId="0" fontId="10" fillId="0" borderId="0" xfId="0" applyFont="1" applyFill="1"/>
    <xf numFmtId="0" fontId="0" fillId="2" borderId="0" xfId="0" applyFill="1" applyAlignment="1">
      <alignment horizontal="center"/>
    </xf>
    <xf numFmtId="3" fontId="0" fillId="0" borderId="4" xfId="0" applyNumberFormat="1" applyBorder="1" applyAlignment="1">
      <alignment horizontal="center"/>
    </xf>
    <xf numFmtId="14" fontId="0" fillId="0" borderId="5" xfId="0" applyNumberFormat="1" applyBorder="1"/>
    <xf numFmtId="165" fontId="0" fillId="0" borderId="0" xfId="1" applyNumberFormat="1" applyFont="1"/>
    <xf numFmtId="164" fontId="0" fillId="0" borderId="0" xfId="0" applyNumberFormat="1" applyFill="1" applyBorder="1" applyAlignment="1">
      <alignment horizontal="center"/>
    </xf>
    <xf numFmtId="3" fontId="1" fillId="0" borderId="1" xfId="0" applyNumberFormat="1" applyFont="1" applyBorder="1" applyAlignment="1">
      <alignment horizontal="center"/>
    </xf>
    <xf numFmtId="1" fontId="1" fillId="0" borderId="1" xfId="0" applyNumberFormat="1" applyFont="1" applyBorder="1" applyAlignment="1">
      <alignment horizontal="center"/>
    </xf>
    <xf numFmtId="0" fontId="0" fillId="2" borderId="8" xfId="0" applyFill="1" applyBorder="1" applyAlignment="1">
      <alignment horizontal="center"/>
    </xf>
    <xf numFmtId="0" fontId="0" fillId="3" borderId="8" xfId="0" applyFill="1" applyBorder="1" applyAlignment="1">
      <alignment horizontal="center"/>
    </xf>
    <xf numFmtId="3" fontId="0" fillId="3" borderId="0" xfId="0" applyNumberFormat="1" applyFill="1" applyBorder="1" applyAlignment="1">
      <alignment horizontal="center"/>
    </xf>
    <xf numFmtId="0" fontId="0" fillId="4" borderId="8" xfId="0" applyFill="1" applyBorder="1" applyAlignment="1">
      <alignment horizontal="center"/>
    </xf>
    <xf numFmtId="0" fontId="0" fillId="2" borderId="7" xfId="0" applyFill="1" applyBorder="1" applyAlignment="1">
      <alignment horizontal="center"/>
    </xf>
    <xf numFmtId="3" fontId="0" fillId="2" borderId="10" xfId="0" applyNumberFormat="1" applyFill="1" applyBorder="1" applyAlignment="1">
      <alignment horizontal="center"/>
    </xf>
    <xf numFmtId="0" fontId="0" fillId="5" borderId="0" xfId="0" applyFill="1" applyBorder="1" applyAlignment="1">
      <alignment horizontal="center"/>
    </xf>
    <xf numFmtId="0" fontId="2" fillId="0" borderId="0" xfId="0" applyFont="1" applyFill="1" applyAlignment="1">
      <alignment horizontal="center"/>
    </xf>
    <xf numFmtId="0" fontId="0" fillId="4" borderId="0" xfId="0" applyFill="1" applyAlignment="1">
      <alignment horizontal="center"/>
    </xf>
    <xf numFmtId="1" fontId="0" fillId="5" borderId="0" xfId="0" applyNumberFormat="1" applyFill="1" applyAlignment="1">
      <alignment horizontal="center"/>
    </xf>
    <xf numFmtId="0" fontId="0" fillId="0" borderId="13" xfId="0" applyFill="1" applyBorder="1" applyAlignment="1">
      <alignment horizontal="center"/>
    </xf>
    <xf numFmtId="0" fontId="1" fillId="0" borderId="1" xfId="0" applyFont="1" applyBorder="1" applyAlignment="1">
      <alignment horizontal="center"/>
    </xf>
    <xf numFmtId="1" fontId="0" fillId="2" borderId="8" xfId="0" applyNumberFormat="1" applyFill="1" applyBorder="1" applyAlignment="1">
      <alignment horizontal="center"/>
    </xf>
    <xf numFmtId="0" fontId="0" fillId="6" borderId="8" xfId="0" applyFill="1" applyBorder="1" applyAlignment="1">
      <alignment horizontal="center"/>
    </xf>
    <xf numFmtId="1" fontId="0" fillId="3" borderId="8" xfId="0" applyNumberFormat="1" applyFill="1" applyBorder="1" applyAlignment="1">
      <alignment horizontal="center"/>
    </xf>
    <xf numFmtId="1" fontId="0" fillId="5" borderId="0"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Alignment="1">
      <alignment horizontal="center"/>
    </xf>
    <xf numFmtId="3" fontId="0" fillId="7" borderId="0" xfId="0" applyNumberFormat="1"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7" borderId="0" xfId="0" applyFill="1" applyAlignment="1">
      <alignment horizontal="center"/>
    </xf>
    <xf numFmtId="0" fontId="0" fillId="0" borderId="2" xfId="0" applyBorder="1"/>
    <xf numFmtId="3" fontId="0" fillId="0" borderId="0" xfId="0" applyNumberFormat="1"/>
    <xf numFmtId="0" fontId="0" fillId="0" borderId="0" xfId="0"/>
    <xf numFmtId="0" fontId="0" fillId="39" borderId="0" xfId="0" applyFill="1" applyBorder="1" applyAlignment="1">
      <alignment horizontal="center"/>
    </xf>
    <xf numFmtId="0" fontId="0" fillId="39" borderId="0" xfId="0" applyFill="1"/>
    <xf numFmtId="14" fontId="0" fillId="39" borderId="0" xfId="0" applyNumberFormat="1" applyFill="1" applyBorder="1" applyAlignment="1">
      <alignment horizontal="center"/>
    </xf>
    <xf numFmtId="14" fontId="28" fillId="6" borderId="10" xfId="0" applyNumberFormat="1" applyFont="1" applyFill="1" applyBorder="1"/>
    <xf numFmtId="0" fontId="28" fillId="0" borderId="0" xfId="0" applyFont="1" applyBorder="1" applyAlignment="1">
      <alignment horizontal="center"/>
    </xf>
    <xf numFmtId="0" fontId="28" fillId="0" borderId="11" xfId="0" applyFont="1" applyBorder="1" applyAlignment="1">
      <alignment horizontal="center"/>
    </xf>
    <xf numFmtId="0" fontId="28" fillId="40" borderId="0" xfId="0" applyFont="1" applyFill="1" applyBorder="1" applyAlignment="1">
      <alignment horizontal="center"/>
    </xf>
    <xf numFmtId="0" fontId="29" fillId="0" borderId="0" xfId="0" applyFont="1" applyBorder="1" applyAlignment="1">
      <alignment horizontal="center"/>
    </xf>
    <xf numFmtId="0" fontId="28" fillId="40" borderId="11" xfId="0" applyFont="1" applyFill="1" applyBorder="1" applyAlignment="1">
      <alignment horizontal="center"/>
    </xf>
    <xf numFmtId="14" fontId="28" fillId="6" borderId="12" xfId="0" applyNumberFormat="1" applyFont="1" applyFill="1" applyBorder="1"/>
    <xf numFmtId="3" fontId="0" fillId="39" borderId="10" xfId="0" applyNumberFormat="1" applyFill="1" applyBorder="1" applyAlignment="1">
      <alignment horizontal="center"/>
    </xf>
    <xf numFmtId="3" fontId="0" fillId="39" borderId="0" xfId="0" applyNumberFormat="1" applyFill="1" applyBorder="1" applyAlignment="1">
      <alignment horizontal="center"/>
    </xf>
    <xf numFmtId="0" fontId="0" fillId="39" borderId="0" xfId="0" applyFill="1" applyAlignment="1">
      <alignment horizontal="center"/>
    </xf>
    <xf numFmtId="1" fontId="0" fillId="39" borderId="0" xfId="0" applyNumberFormat="1" applyFill="1" applyBorder="1" applyAlignment="1">
      <alignment horizontal="center"/>
    </xf>
    <xf numFmtId="2" fontId="0" fillId="39" borderId="0" xfId="0" applyNumberFormat="1" applyFill="1" applyBorder="1" applyAlignment="1">
      <alignment horizontal="center"/>
    </xf>
    <xf numFmtId="9" fontId="0" fillId="39" borderId="0" xfId="1" applyFont="1" applyFill="1" applyBorder="1" applyAlignment="1">
      <alignment horizontal="center"/>
    </xf>
    <xf numFmtId="1" fontId="0" fillId="39" borderId="0" xfId="0" applyNumberFormat="1" applyFill="1" applyAlignment="1">
      <alignment horizontal="center"/>
    </xf>
    <xf numFmtId="164" fontId="0" fillId="39" borderId="0" xfId="0" applyNumberFormat="1" applyFill="1" applyBorder="1" applyAlignment="1">
      <alignment horizontal="center"/>
    </xf>
    <xf numFmtId="3" fontId="1" fillId="39" borderId="1" xfId="0" applyNumberFormat="1" applyFont="1" applyFill="1" applyBorder="1" applyAlignment="1">
      <alignment horizontal="center"/>
    </xf>
    <xf numFmtId="2" fontId="0" fillId="39" borderId="11" xfId="0" applyNumberFormat="1" applyFill="1" applyBorder="1" applyAlignment="1">
      <alignment horizontal="center"/>
    </xf>
    <xf numFmtId="0" fontId="31" fillId="41" borderId="25" xfId="0" applyFont="1" applyFill="1" applyBorder="1"/>
    <xf numFmtId="0" fontId="30" fillId="0" borderId="26" xfId="0" applyFont="1" applyBorder="1" applyAlignment="1">
      <alignment horizontal="center" textRotation="90"/>
    </xf>
    <xf numFmtId="0" fontId="30" fillId="0" borderId="27" xfId="0" applyFont="1" applyBorder="1" applyAlignment="1">
      <alignment horizontal="center" textRotation="90"/>
    </xf>
    <xf numFmtId="0" fontId="30" fillId="0" borderId="0" xfId="0" applyFont="1" applyBorder="1" applyAlignment="1">
      <alignment horizontal="center" textRotation="90"/>
    </xf>
    <xf numFmtId="0" fontId="30" fillId="0" borderId="11" xfId="0" applyFont="1" applyBorder="1" applyAlignment="1">
      <alignment horizontal="center" textRotation="90"/>
    </xf>
    <xf numFmtId="0" fontId="0" fillId="0" borderId="0" xfId="0" applyFont="1" applyBorder="1" applyAlignment="1">
      <alignment horizontal="center"/>
    </xf>
    <xf numFmtId="0" fontId="0" fillId="0" borderId="11" xfId="0" applyFont="1" applyBorder="1" applyAlignment="1">
      <alignment horizontal="center"/>
    </xf>
    <xf numFmtId="0" fontId="0" fillId="40" borderId="0" xfId="0" applyFont="1" applyFill="1" applyBorder="1" applyAlignment="1">
      <alignment horizontal="center"/>
    </xf>
    <xf numFmtId="0" fontId="0" fillId="0" borderId="13" xfId="0" applyBorder="1" applyAlignment="1">
      <alignment horizontal="center"/>
    </xf>
    <xf numFmtId="0" fontId="0" fillId="40" borderId="13" xfId="0" applyFill="1" applyBorder="1" applyAlignment="1">
      <alignment horizontal="center"/>
    </xf>
    <xf numFmtId="0" fontId="0" fillId="0" borderId="14" xfId="0" applyBorder="1" applyAlignment="1">
      <alignment horizontal="center"/>
    </xf>
    <xf numFmtId="1" fontId="28" fillId="0" borderId="0" xfId="0" applyNumberFormat="1" applyFont="1" applyBorder="1" applyAlignment="1">
      <alignment horizontal="center"/>
    </xf>
    <xf numFmtId="1" fontId="28" fillId="0" borderId="11" xfId="0" applyNumberFormat="1" applyFont="1" applyBorder="1" applyAlignment="1">
      <alignment horizontal="center"/>
    </xf>
    <xf numFmtId="1" fontId="28" fillId="40" borderId="0" xfId="0" applyNumberFormat="1" applyFont="1" applyFill="1" applyBorder="1" applyAlignment="1">
      <alignment horizontal="center"/>
    </xf>
    <xf numFmtId="1" fontId="0" fillId="0" borderId="11" xfId="0" applyNumberFormat="1" applyBorder="1" applyAlignment="1">
      <alignment horizontal="center"/>
    </xf>
    <xf numFmtId="3" fontId="0" fillId="2" borderId="0" xfId="0" applyNumberFormat="1" applyFill="1" applyAlignment="1">
      <alignment horizontal="center"/>
    </xf>
    <xf numFmtId="0" fontId="0" fillId="42" borderId="0" xfId="0" applyFill="1" applyBorder="1" applyAlignment="1">
      <alignment horizontal="center"/>
    </xf>
    <xf numFmtId="1" fontId="0" fillId="42" borderId="0" xfId="0" applyNumberFormat="1" applyFill="1" applyBorder="1" applyAlignment="1">
      <alignment horizontal="center"/>
    </xf>
    <xf numFmtId="0" fontId="0" fillId="42" borderId="8" xfId="0" applyFill="1" applyBorder="1" applyAlignment="1">
      <alignment horizontal="center"/>
    </xf>
    <xf numFmtId="1" fontId="0" fillId="6" borderId="0" xfId="0" applyNumberFormat="1" applyFill="1" applyBorder="1" applyAlignment="1">
      <alignment horizontal="center"/>
    </xf>
    <xf numFmtId="1" fontId="0" fillId="42" borderId="0" xfId="1" applyNumberFormat="1" applyFont="1" applyFill="1" applyBorder="1" applyAlignment="1">
      <alignment horizontal="center"/>
    </xf>
    <xf numFmtId="0" fontId="0" fillId="6" borderId="0" xfId="0" applyFill="1" applyBorder="1" applyAlignment="1">
      <alignment horizontal="center"/>
    </xf>
    <xf numFmtId="16" fontId="0" fillId="6" borderId="0" xfId="0" applyNumberFormat="1" applyFill="1" applyBorder="1" applyAlignment="1">
      <alignment horizontal="center"/>
    </xf>
    <xf numFmtId="0" fontId="0" fillId="6" borderId="0" xfId="0" applyNumberFormat="1" applyFill="1" applyBorder="1" applyAlignment="1">
      <alignment horizontal="center"/>
    </xf>
    <xf numFmtId="0" fontId="10" fillId="43" borderId="9" xfId="0" applyFont="1" applyFill="1" applyBorder="1" applyAlignment="1">
      <alignment horizontal="center"/>
    </xf>
    <xf numFmtId="0" fontId="10" fillId="43" borderId="11" xfId="0" applyFont="1" applyFill="1" applyBorder="1" applyAlignment="1">
      <alignment horizontal="center"/>
    </xf>
    <xf numFmtId="1" fontId="10" fillId="43" borderId="11" xfId="0" applyNumberFormat="1" applyFont="1" applyFill="1" applyBorder="1" applyAlignment="1">
      <alignment horizontal="center"/>
    </xf>
    <xf numFmtId="0" fontId="0" fillId="0" borderId="11" xfId="0" applyBorder="1"/>
    <xf numFmtId="0" fontId="0" fillId="44" borderId="0" xfId="0" applyFill="1" applyBorder="1" applyAlignment="1">
      <alignment horizontal="center"/>
    </xf>
    <xf numFmtId="0" fontId="0" fillId="44" borderId="0" xfId="0" applyFill="1"/>
    <xf numFmtId="14" fontId="0" fillId="44" borderId="0" xfId="0" applyNumberFormat="1" applyFill="1" applyBorder="1" applyAlignment="1">
      <alignment horizontal="center"/>
    </xf>
    <xf numFmtId="3" fontId="0" fillId="44" borderId="10" xfId="0" applyNumberFormat="1" applyFill="1" applyBorder="1" applyAlignment="1">
      <alignment horizontal="center"/>
    </xf>
    <xf numFmtId="3" fontId="0" fillId="44" borderId="0" xfId="0" applyNumberFormat="1" applyFill="1" applyBorder="1" applyAlignment="1">
      <alignment horizontal="center"/>
    </xf>
    <xf numFmtId="0" fontId="0" fillId="44" borderId="0" xfId="0" applyFill="1" applyAlignment="1">
      <alignment horizontal="center"/>
    </xf>
    <xf numFmtId="1" fontId="0" fillId="44" borderId="0" xfId="0" applyNumberFormat="1" applyFill="1" applyBorder="1" applyAlignment="1">
      <alignment horizontal="center"/>
    </xf>
    <xf numFmtId="2" fontId="0" fillId="44" borderId="0" xfId="0" applyNumberFormat="1" applyFill="1" applyBorder="1" applyAlignment="1">
      <alignment horizontal="center"/>
    </xf>
    <xf numFmtId="9" fontId="0" fillId="44" borderId="0" xfId="1" applyFont="1" applyFill="1" applyBorder="1" applyAlignment="1">
      <alignment horizontal="center"/>
    </xf>
    <xf numFmtId="1" fontId="0" fillId="44" borderId="0" xfId="0" applyNumberFormat="1" applyFill="1" applyAlignment="1">
      <alignment horizontal="center"/>
    </xf>
    <xf numFmtId="164" fontId="0" fillId="44" borderId="0" xfId="0" applyNumberFormat="1" applyFill="1" applyBorder="1" applyAlignment="1">
      <alignment horizontal="center"/>
    </xf>
    <xf numFmtId="3" fontId="1" fillId="44" borderId="1" xfId="0" applyNumberFormat="1" applyFont="1" applyFill="1" applyBorder="1" applyAlignment="1">
      <alignment horizontal="center"/>
    </xf>
    <xf numFmtId="2" fontId="0" fillId="44" borderId="11" xfId="0" applyNumberFormat="1" applyFill="1" applyBorder="1" applyAlignment="1">
      <alignment horizontal="center"/>
    </xf>
    <xf numFmtId="16" fontId="0" fillId="44" borderId="0" xfId="0" applyNumberFormat="1" applyFill="1" applyBorder="1" applyAlignment="1">
      <alignment horizontal="center"/>
    </xf>
    <xf numFmtId="0" fontId="10" fillId="44" borderId="11" xfId="0" applyFont="1" applyFill="1" applyBorder="1" applyAlignment="1">
      <alignment horizontal="center"/>
    </xf>
    <xf numFmtId="9" fontId="0" fillId="0" borderId="0" xfId="0" applyNumberFormat="1"/>
    <xf numFmtId="0" fontId="32" fillId="45" borderId="3" xfId="0" applyFont="1" applyFill="1" applyBorder="1" applyAlignment="1">
      <alignment horizontal="center"/>
    </xf>
    <xf numFmtId="0" fontId="32" fillId="45" borderId="4" xfId="0" applyFont="1" applyFill="1" applyBorder="1" applyAlignment="1">
      <alignment horizontal="center"/>
    </xf>
    <xf numFmtId="0" fontId="32" fillId="45" borderId="5" xfId="0" applyFont="1" applyFill="1" applyBorder="1" applyAlignment="1">
      <alignment horizontal="center"/>
    </xf>
    <xf numFmtId="0" fontId="33" fillId="45" borderId="1" xfId="0" applyFont="1" applyFill="1" applyBorder="1"/>
    <xf numFmtId="3" fontId="32" fillId="45" borderId="0" xfId="0" applyNumberFormat="1" applyFont="1" applyFill="1" applyBorder="1" applyAlignment="1">
      <alignment horizontal="center"/>
    </xf>
    <xf numFmtId="165" fontId="32" fillId="45" borderId="11" xfId="1" applyNumberFormat="1" applyFont="1" applyFill="1" applyBorder="1" applyAlignment="1">
      <alignment horizontal="center"/>
    </xf>
    <xf numFmtId="0" fontId="33" fillId="46" borderId="1" xfId="0" applyFont="1" applyFill="1" applyBorder="1"/>
    <xf numFmtId="3" fontId="32" fillId="46" borderId="0" xfId="0" applyNumberFormat="1" applyFont="1" applyFill="1" applyBorder="1" applyAlignment="1">
      <alignment horizontal="center"/>
    </xf>
    <xf numFmtId="165" fontId="32" fillId="46" borderId="11" xfId="1" applyNumberFormat="1" applyFont="1" applyFill="1" applyBorder="1" applyAlignment="1">
      <alignment horizontal="center"/>
    </xf>
    <xf numFmtId="0" fontId="33" fillId="46" borderId="2" xfId="0" applyFont="1" applyFill="1" applyBorder="1"/>
    <xf numFmtId="3" fontId="32" fillId="46" borderId="13" xfId="0" applyNumberFormat="1" applyFont="1" applyFill="1" applyBorder="1" applyAlignment="1">
      <alignment horizontal="center"/>
    </xf>
    <xf numFmtId="165" fontId="32" fillId="46" borderId="14" xfId="1" applyNumberFormat="1" applyFont="1" applyFill="1" applyBorder="1" applyAlignment="1">
      <alignment horizontal="center"/>
    </xf>
    <xf numFmtId="3" fontId="33" fillId="45" borderId="10" xfId="0" applyNumberFormat="1" applyFont="1" applyFill="1" applyBorder="1" applyAlignment="1">
      <alignment horizontal="center"/>
    </xf>
    <xf numFmtId="3" fontId="33" fillId="46" borderId="10" xfId="0" applyNumberFormat="1" applyFont="1" applyFill="1" applyBorder="1" applyAlignment="1">
      <alignment horizontal="center"/>
    </xf>
    <xf numFmtId="3" fontId="33" fillId="46" borderId="12" xfId="0" applyNumberFormat="1" applyFont="1" applyFill="1" applyBorder="1" applyAlignment="1">
      <alignment horizontal="center"/>
    </xf>
    <xf numFmtId="0" fontId="34" fillId="0" borderId="3" xfId="0" applyFont="1" applyBorder="1" applyAlignment="1">
      <alignment horizontal="center"/>
    </xf>
    <xf numFmtId="0" fontId="34" fillId="0" borderId="4" xfId="0" applyFont="1" applyBorder="1" applyAlignment="1">
      <alignment horizontal="center"/>
    </xf>
    <xf numFmtId="0" fontId="34" fillId="0" borderId="5" xfId="0" applyFont="1" applyBorder="1" applyAlignment="1">
      <alignment horizontal="center"/>
    </xf>
    <xf numFmtId="3" fontId="33" fillId="45" borderId="5" xfId="0" applyNumberFormat="1" applyFont="1" applyFill="1" applyBorder="1" applyAlignment="1">
      <alignment horizontal="center"/>
    </xf>
    <xf numFmtId="3" fontId="33" fillId="45" borderId="1" xfId="0" applyNumberFormat="1" applyFont="1" applyFill="1" applyBorder="1" applyAlignment="1">
      <alignment horizontal="center"/>
    </xf>
    <xf numFmtId="3" fontId="33" fillId="46" borderId="1" xfId="0" applyNumberFormat="1" applyFont="1" applyFill="1" applyBorder="1" applyAlignment="1">
      <alignment horizontal="center"/>
    </xf>
    <xf numFmtId="3" fontId="33" fillId="46" borderId="2" xfId="0" applyNumberFormat="1" applyFont="1" applyFill="1" applyBorder="1" applyAlignment="1">
      <alignment horizontal="center"/>
    </xf>
    <xf numFmtId="14" fontId="0" fillId="0" borderId="0" xfId="0" applyNumberFormat="1" applyAlignment="1">
      <alignment horizontal="left"/>
    </xf>
    <xf numFmtId="0" fontId="4" fillId="0" borderId="7" xfId="0" applyFont="1" applyFill="1" applyBorder="1" applyAlignment="1">
      <alignment horizontal="center"/>
    </xf>
    <xf numFmtId="0" fontId="4" fillId="0" borderId="10" xfId="0" applyFont="1" applyFill="1" applyBorder="1" applyAlignment="1">
      <alignment horizontal="center"/>
    </xf>
    <xf numFmtId="1" fontId="4" fillId="0" borderId="10" xfId="0" applyNumberFormat="1" applyFont="1" applyFill="1" applyBorder="1" applyAlignment="1">
      <alignment horizontal="center"/>
    </xf>
    <xf numFmtId="16" fontId="4" fillId="44" borderId="10" xfId="0" applyNumberFormat="1" applyFont="1" applyFill="1" applyBorder="1" applyAlignment="1">
      <alignment horizontal="center"/>
    </xf>
    <xf numFmtId="0" fontId="4" fillId="0" borderId="10" xfId="0" applyNumberFormat="1" applyFont="1" applyFill="1" applyBorder="1" applyAlignment="1">
      <alignment horizontal="center"/>
    </xf>
    <xf numFmtId="16" fontId="4" fillId="0" borderId="10" xfId="0" applyNumberFormat="1" applyFont="1" applyFill="1" applyBorder="1" applyAlignment="1">
      <alignment horizontal="center"/>
    </xf>
    <xf numFmtId="0" fontId="4" fillId="0" borderId="10" xfId="0" applyFont="1" applyBorder="1" applyAlignment="1">
      <alignment horizontal="center"/>
    </xf>
    <xf numFmtId="14" fontId="35" fillId="0" borderId="7" xfId="0" applyNumberFormat="1" applyFont="1" applyBorder="1" applyAlignment="1">
      <alignment horizontal="left" indent="1"/>
    </xf>
    <xf numFmtId="14" fontId="35" fillId="0" borderId="10" xfId="0" applyNumberFormat="1" applyFont="1" applyBorder="1" applyAlignment="1">
      <alignment horizontal="left" indent="1"/>
    </xf>
    <xf numFmtId="2" fontId="0" fillId="0" borderId="0" xfId="0" applyNumberFormat="1" applyFill="1" applyAlignment="1">
      <alignment horizontal="center"/>
    </xf>
    <xf numFmtId="0" fontId="35" fillId="0" borderId="9" xfId="0" applyFont="1" applyBorder="1" applyAlignment="1">
      <alignment horizontal="center"/>
    </xf>
    <xf numFmtId="0" fontId="35" fillId="0" borderId="11" xfId="0" applyFont="1" applyBorder="1" applyAlignment="1">
      <alignment horizontal="center"/>
    </xf>
    <xf numFmtId="0" fontId="10" fillId="6" borderId="0" xfId="0" applyFont="1" applyFill="1" applyBorder="1" applyAlignment="1">
      <alignment horizontal="center"/>
    </xf>
    <xf numFmtId="0" fontId="0" fillId="43" borderId="0" xfId="0" applyFill="1" applyBorder="1" applyAlignment="1">
      <alignment horizontal="center"/>
    </xf>
    <xf numFmtId="1" fontId="0" fillId="0" borderId="11" xfId="0" applyNumberFormat="1" applyBorder="1"/>
    <xf numFmtId="166" fontId="0" fillId="0" borderId="0" xfId="0" applyNumberFormat="1" applyAlignment="1">
      <alignment horizontal="center"/>
    </xf>
    <xf numFmtId="167" fontId="0" fillId="0" borderId="0" xfId="0" applyNumberFormat="1"/>
    <xf numFmtId="3" fontId="0" fillId="0" borderId="0" xfId="0" applyNumberFormat="1" applyAlignment="1">
      <alignment horizontal="center"/>
    </xf>
    <xf numFmtId="165" fontId="0" fillId="0" borderId="0" xfId="0" applyNumberFormat="1"/>
    <xf numFmtId="0" fontId="10" fillId="0" borderId="0" xfId="0" applyFont="1" applyFill="1" applyBorder="1"/>
    <xf numFmtId="0" fontId="10" fillId="0" borderId="6" xfId="0" applyFont="1" applyFill="1" applyBorder="1"/>
    <xf numFmtId="16" fontId="10" fillId="0" borderId="4" xfId="0" applyNumberFormat="1" applyFont="1" applyFill="1" applyBorder="1"/>
    <xf numFmtId="16" fontId="10" fillId="0" borderId="0" xfId="0" applyNumberFormat="1" applyFont="1" applyFill="1" applyBorder="1"/>
    <xf numFmtId="0" fontId="10" fillId="0" borderId="0" xfId="0" applyFont="1" applyFill="1" applyAlignment="1">
      <alignment horizontal="left"/>
    </xf>
    <xf numFmtId="0" fontId="10" fillId="0" borderId="0" xfId="0" applyNumberFormat="1" applyFont="1" applyFill="1"/>
    <xf numFmtId="0" fontId="10" fillId="0" borderId="1" xfId="0" applyFont="1" applyFill="1" applyBorder="1"/>
    <xf numFmtId="0" fontId="10" fillId="0" borderId="1" xfId="0" applyFont="1" applyFill="1" applyBorder="1" applyAlignment="1">
      <alignment horizontal="left"/>
    </xf>
    <xf numFmtId="0" fontId="10" fillId="0" borderId="2" xfId="0" applyFont="1" applyFill="1" applyBorder="1" applyAlignment="1">
      <alignment horizontal="left"/>
    </xf>
    <xf numFmtId="0" fontId="36" fillId="0" borderId="0" xfId="0" applyFont="1" applyFill="1"/>
    <xf numFmtId="0" fontId="10" fillId="0" borderId="0" xfId="0" applyFont="1" applyFill="1" applyBorder="1" applyAlignment="1">
      <alignment horizontal="left"/>
    </xf>
    <xf numFmtId="0" fontId="10" fillId="0" borderId="11" xfId="0" applyFont="1" applyFill="1" applyBorder="1"/>
    <xf numFmtId="0" fontId="10" fillId="0" borderId="11" xfId="0" applyFont="1" applyFill="1" applyBorder="1" applyAlignment="1">
      <alignment horizontal="left"/>
    </xf>
    <xf numFmtId="0" fontId="10" fillId="0" borderId="14" xfId="0" applyFont="1" applyFill="1" applyBorder="1" applyAlignment="1">
      <alignment horizontal="left"/>
    </xf>
    <xf numFmtId="164" fontId="10" fillId="0" borderId="0" xfId="0" applyNumberFormat="1" applyFont="1" applyFill="1"/>
    <xf numFmtId="0" fontId="4" fillId="0" borderId="7" xfId="0" applyFont="1" applyBorder="1"/>
    <xf numFmtId="0" fontId="4" fillId="0" borderId="9" xfId="0" applyFont="1" applyBorder="1"/>
    <xf numFmtId="0" fontId="4" fillId="0" borderId="10" xfId="0" applyFont="1" applyBorder="1"/>
    <xf numFmtId="0" fontId="4" fillId="0" borderId="12" xfId="0" applyFont="1" applyBorder="1"/>
    <xf numFmtId="3" fontId="4" fillId="0" borderId="11" xfId="0" applyNumberFormat="1" applyFont="1" applyBorder="1"/>
    <xf numFmtId="3" fontId="4" fillId="0" borderId="14" xfId="0" applyNumberFormat="1" applyFont="1" applyBorder="1"/>
    <xf numFmtId="0" fontId="4" fillId="0" borderId="0" xfId="0" applyFont="1" applyBorder="1"/>
    <xf numFmtId="3" fontId="4" fillId="0" borderId="9" xfId="0" applyNumberFormat="1" applyFont="1" applyBorder="1"/>
    <xf numFmtId="164" fontId="0" fillId="0" borderId="7" xfId="0" applyNumberFormat="1" applyBorder="1"/>
    <xf numFmtId="164" fontId="0" fillId="0" borderId="8" xfId="0" applyNumberFormat="1" applyBorder="1"/>
    <xf numFmtId="164" fontId="0" fillId="0" borderId="9" xfId="0" applyNumberFormat="1" applyBorder="1"/>
    <xf numFmtId="164" fontId="0" fillId="0" borderId="10" xfId="0" applyNumberFormat="1" applyBorder="1"/>
    <xf numFmtId="164" fontId="0" fillId="0" borderId="11" xfId="0" applyNumberFormat="1" applyBorder="1"/>
    <xf numFmtId="0" fontId="4" fillId="0" borderId="4" xfId="0" applyFont="1" applyBorder="1"/>
    <xf numFmtId="0" fontId="4" fillId="0" borderId="5" xfId="0" applyFont="1" applyBorder="1"/>
    <xf numFmtId="164" fontId="0" fillId="0" borderId="12" xfId="0" applyNumberFormat="1" applyBorder="1"/>
    <xf numFmtId="164" fontId="0" fillId="0" borderId="13" xfId="0" applyNumberFormat="1" applyBorder="1"/>
    <xf numFmtId="164" fontId="0" fillId="0" borderId="14" xfId="0" applyNumberFormat="1" applyBorder="1"/>
    <xf numFmtId="2" fontId="0" fillId="0" borderId="0" xfId="1" applyNumberFormat="1" applyFont="1"/>
    <xf numFmtId="164" fontId="0" fillId="46" borderId="0" xfId="0" applyNumberFormat="1" applyFill="1"/>
    <xf numFmtId="2" fontId="0" fillId="46" borderId="0" xfId="1" applyNumberFormat="1" applyFont="1" applyFill="1"/>
    <xf numFmtId="164" fontId="0" fillId="0" borderId="0" xfId="0" applyNumberFormat="1" applyFill="1"/>
    <xf numFmtId="0" fontId="0" fillId="0" borderId="12" xfId="0" applyBorder="1"/>
    <xf numFmtId="1" fontId="0" fillId="0" borderId="7" xfId="0" applyNumberFormat="1" applyBorder="1"/>
    <xf numFmtId="1" fontId="0" fillId="0" borderId="8" xfId="0" applyNumberFormat="1" applyBorder="1"/>
    <xf numFmtId="1" fontId="0" fillId="0" borderId="10" xfId="0" applyNumberFormat="1" applyBorder="1"/>
    <xf numFmtId="1" fontId="0" fillId="0" borderId="12" xfId="0" applyNumberFormat="1" applyBorder="1"/>
    <xf numFmtId="1" fontId="0" fillId="0" borderId="13" xfId="0" applyNumberFormat="1" applyBorder="1"/>
    <xf numFmtId="14" fontId="10" fillId="47" borderId="0" xfId="0" applyNumberFormat="1" applyFont="1" applyFill="1" applyBorder="1" applyAlignment="1">
      <alignment horizontal="center"/>
    </xf>
    <xf numFmtId="1" fontId="10" fillId="47" borderId="1" xfId="0" applyNumberFormat="1" applyFont="1" applyFill="1" applyBorder="1" applyAlignment="1">
      <alignment horizontal="center"/>
    </xf>
    <xf numFmtId="3" fontId="10" fillId="47" borderId="10" xfId="0" applyNumberFormat="1" applyFont="1" applyFill="1" applyBorder="1" applyAlignment="1">
      <alignment horizontal="center"/>
    </xf>
    <xf numFmtId="3" fontId="10" fillId="47" borderId="0" xfId="0" applyNumberFormat="1" applyFont="1" applyFill="1" applyBorder="1" applyAlignment="1">
      <alignment horizontal="center"/>
    </xf>
    <xf numFmtId="0" fontId="0" fillId="6" borderId="7" xfId="0" applyFill="1" applyBorder="1" applyAlignment="1">
      <alignment horizontal="center"/>
    </xf>
    <xf numFmtId="0" fontId="10" fillId="6" borderId="8" xfId="0" applyFont="1" applyFill="1" applyBorder="1" applyAlignment="1">
      <alignment horizontal="center"/>
    </xf>
    <xf numFmtId="0" fontId="10" fillId="6" borderId="9" xfId="0" applyFont="1" applyFill="1" applyBorder="1" applyAlignment="1">
      <alignment horizontal="center"/>
    </xf>
    <xf numFmtId="0" fontId="0" fillId="6" borderId="10" xfId="0" applyFill="1" applyBorder="1" applyAlignment="1">
      <alignment horizontal="center"/>
    </xf>
    <xf numFmtId="0" fontId="10" fillId="6" borderId="11" xfId="0" applyFont="1" applyFill="1" applyBorder="1" applyAlignment="1">
      <alignment horizontal="center"/>
    </xf>
    <xf numFmtId="0" fontId="0" fillId="0" borderId="3" xfId="0" applyBorder="1" applyAlignment="1">
      <alignment horizontal="center"/>
    </xf>
    <xf numFmtId="0" fontId="0" fillId="42" borderId="9" xfId="0" applyFill="1" applyBorder="1" applyAlignment="1">
      <alignment horizontal="center"/>
    </xf>
    <xf numFmtId="0" fontId="0" fillId="42" borderId="11" xfId="0" applyFill="1" applyBorder="1" applyAlignment="1">
      <alignment horizontal="center"/>
    </xf>
    <xf numFmtId="0" fontId="0" fillId="42" borderId="13" xfId="0" applyFill="1" applyBorder="1" applyAlignment="1">
      <alignment horizontal="center"/>
    </xf>
    <xf numFmtId="0" fontId="0" fillId="42" borderId="14" xfId="0" applyFill="1" applyBorder="1" applyAlignment="1">
      <alignment horizontal="center"/>
    </xf>
    <xf numFmtId="0" fontId="0" fillId="0" borderId="7" xfId="0" applyBorder="1" applyAlignment="1">
      <alignment horizontal="center"/>
    </xf>
    <xf numFmtId="0" fontId="0" fillId="43" borderId="8" xfId="0" applyFill="1" applyBorder="1" applyAlignment="1">
      <alignment horizontal="center"/>
    </xf>
    <xf numFmtId="0" fontId="0" fillId="43" borderId="13" xfId="0" applyFill="1" applyBorder="1" applyAlignment="1">
      <alignment horizontal="center"/>
    </xf>
    <xf numFmtId="0" fontId="0" fillId="43" borderId="9" xfId="0" applyFill="1" applyBorder="1" applyAlignment="1">
      <alignment horizontal="center"/>
    </xf>
    <xf numFmtId="0" fontId="0" fillId="43" borderId="11" xfId="0" applyFill="1" applyBorder="1" applyAlignment="1">
      <alignment horizontal="center"/>
    </xf>
    <xf numFmtId="0" fontId="0" fillId="43" borderId="14" xfId="0" applyFill="1" applyBorder="1" applyAlignment="1">
      <alignment horizontal="center"/>
    </xf>
    <xf numFmtId="16" fontId="0" fillId="0" borderId="0" xfId="0" applyNumberFormat="1" applyAlignment="1">
      <alignment horizontal="left"/>
    </xf>
    <xf numFmtId="0" fontId="0" fillId="0" borderId="15" xfId="0" applyBorder="1"/>
    <xf numFmtId="0" fontId="0" fillId="0" borderId="1" xfId="0" applyBorder="1"/>
    <xf numFmtId="0" fontId="0" fillId="0" borderId="6" xfId="0" applyBorder="1" applyAlignment="1">
      <alignment horizontal="center"/>
    </xf>
    <xf numFmtId="0" fontId="0" fillId="48" borderId="0" xfId="0" applyFill="1"/>
    <xf numFmtId="14" fontId="0" fillId="48" borderId="0" xfId="0" applyNumberFormat="1" applyFill="1"/>
    <xf numFmtId="167" fontId="0" fillId="48" borderId="0" xfId="0" applyNumberFormat="1" applyFill="1"/>
    <xf numFmtId="0" fontId="0" fillId="48" borderId="1" xfId="0" applyFill="1" applyBorder="1"/>
    <xf numFmtId="0" fontId="0" fillId="48" borderId="10" xfId="0" applyFill="1" applyBorder="1"/>
    <xf numFmtId="0" fontId="0" fillId="48" borderId="0" xfId="0" applyFill="1" applyBorder="1"/>
    <xf numFmtId="0" fontId="0" fillId="48" borderId="11" xfId="0" applyFill="1" applyBorder="1"/>
    <xf numFmtId="0" fontId="0" fillId="0" borderId="14" xfId="0" applyBorder="1"/>
    <xf numFmtId="0" fontId="4" fillId="0" borderId="8" xfId="0" applyFont="1" applyBorder="1"/>
    <xf numFmtId="0" fontId="4" fillId="0" borderId="0" xfId="0" applyFont="1" applyFill="1" applyBorder="1"/>
    <xf numFmtId="1" fontId="0" fillId="46" borderId="0" xfId="0" applyNumberFormat="1" applyFill="1" applyAlignment="1">
      <alignment horizontal="center"/>
    </xf>
    <xf numFmtId="49" fontId="0" fillId="0" borderId="0" xfId="0" applyNumberFormat="1"/>
    <xf numFmtId="0" fontId="0" fillId="49" borderId="0" xfId="0" applyFill="1"/>
    <xf numFmtId="49" fontId="33" fillId="49" borderId="0" xfId="0" applyNumberFormat="1" applyFont="1" applyFill="1"/>
    <xf numFmtId="0" fontId="37" fillId="49" borderId="0" xfId="0" applyFont="1" applyFill="1" applyAlignment="1">
      <alignment horizontal="center"/>
    </xf>
    <xf numFmtId="0" fontId="0" fillId="0" borderId="0" xfId="0" applyAlignment="1">
      <alignment horizontal="center" vertical="center"/>
    </xf>
    <xf numFmtId="9" fontId="0" fillId="0" borderId="0" xfId="1" applyFont="1" applyAlignment="1">
      <alignment horizontal="center" vertical="center"/>
    </xf>
    <xf numFmtId="1" fontId="32" fillId="49" borderId="28" xfId="0" applyNumberFormat="1" applyFont="1" applyFill="1" applyBorder="1" applyAlignment="1">
      <alignment horizontal="center" vertical="center"/>
    </xf>
    <xf numFmtId="0" fontId="38" fillId="49" borderId="0" xfId="0" applyFont="1" applyFill="1" applyAlignment="1">
      <alignment horizontal="center"/>
    </xf>
    <xf numFmtId="0" fontId="39" fillId="49" borderId="0" xfId="0" applyFont="1" applyFill="1" applyAlignment="1">
      <alignment horizontal="center"/>
    </xf>
    <xf numFmtId="0" fontId="0" fillId="49" borderId="0" xfId="0" applyFill="1" applyAlignment="1">
      <alignment horizontal="center" vertical="center"/>
    </xf>
    <xf numFmtId="0" fontId="30" fillId="49" borderId="0" xfId="0" applyFont="1" applyFill="1" applyAlignment="1">
      <alignment horizontal="center" vertical="center"/>
    </xf>
    <xf numFmtId="0" fontId="33" fillId="49" borderId="0" xfId="0" applyFont="1" applyFill="1" applyAlignment="1">
      <alignment horizontal="center" vertical="center"/>
    </xf>
    <xf numFmtId="1" fontId="40" fillId="49" borderId="29" xfId="0" applyNumberFormat="1" applyFont="1" applyFill="1" applyBorder="1" applyAlignment="1">
      <alignment horizontal="center" vertical="center"/>
    </xf>
    <xf numFmtId="0" fontId="37" fillId="49" borderId="0" xfId="0" applyFont="1" applyFill="1" applyAlignment="1">
      <alignment horizontal="center" vertical="center"/>
    </xf>
    <xf numFmtId="0" fontId="4" fillId="49" borderId="0" xfId="0" applyFont="1" applyFill="1" applyAlignment="1">
      <alignment horizontal="center" vertical="center"/>
    </xf>
    <xf numFmtId="0" fontId="0" fillId="49" borderId="30" xfId="0" applyFill="1" applyBorder="1" applyAlignment="1">
      <alignment horizontal="center" vertical="center"/>
    </xf>
    <xf numFmtId="0" fontId="0" fillId="49" borderId="31" xfId="0" applyFill="1" applyBorder="1" applyAlignment="1">
      <alignment horizontal="center" vertical="center"/>
    </xf>
    <xf numFmtId="0" fontId="0" fillId="50" borderId="0" xfId="0" applyFill="1"/>
    <xf numFmtId="0" fontId="10" fillId="50" borderId="0" xfId="0" applyFont="1" applyFill="1" applyBorder="1" applyAlignment="1">
      <alignment horizontal="center"/>
    </xf>
    <xf numFmtId="1" fontId="10" fillId="50" borderId="0" xfId="0" applyNumberFormat="1" applyFont="1" applyFill="1" applyBorder="1" applyAlignment="1">
      <alignment horizontal="center"/>
    </xf>
    <xf numFmtId="1" fontId="10" fillId="0" borderId="8" xfId="3" applyNumberFormat="1" applyFont="1" applyFill="1" applyBorder="1"/>
    <xf numFmtId="16" fontId="10" fillId="0" borderId="6" xfId="0" applyNumberFormat="1" applyFont="1" applyFill="1" applyBorder="1"/>
    <xf numFmtId="0" fontId="10" fillId="0" borderId="13" xfId="0" applyFont="1" applyFill="1" applyBorder="1"/>
    <xf numFmtId="0" fontId="10" fillId="0" borderId="14" xfId="0" applyFont="1" applyFill="1" applyBorder="1"/>
    <xf numFmtId="0" fontId="10" fillId="0" borderId="7" xfId="0" applyFont="1" applyFill="1" applyBorder="1"/>
    <xf numFmtId="1" fontId="10" fillId="0" borderId="9" xfId="3" applyNumberFormat="1" applyFont="1" applyFill="1" applyBorder="1"/>
    <xf numFmtId="16" fontId="10" fillId="0" borderId="5" xfId="0" applyNumberFormat="1" applyFont="1" applyFill="1" applyBorder="1"/>
    <xf numFmtId="0" fontId="41" fillId="51" borderId="0" xfId="0" applyFont="1" applyFill="1" applyBorder="1"/>
    <xf numFmtId="0" fontId="41" fillId="51" borderId="13" xfId="0" applyFont="1" applyFill="1"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16" fontId="0" fillId="0" borderId="37" xfId="0" applyNumberFormat="1" applyBorder="1"/>
    <xf numFmtId="0" fontId="0" fillId="0" borderId="32" xfId="0" applyBorder="1"/>
    <xf numFmtId="0" fontId="0" fillId="0" borderId="38" xfId="0" applyBorder="1"/>
    <xf numFmtId="0" fontId="0" fillId="0" borderId="39" xfId="0" applyBorder="1"/>
    <xf numFmtId="0" fontId="0" fillId="0" borderId="40" xfId="0" applyBorder="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Comma" xfId="3" builtinId="3"/>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 builtinId="8"/>
    <cellStyle name="Input" xfId="13" builtinId="20" customBuiltin="1"/>
    <cellStyle name="Linked Cell" xfId="16" builtinId="24" customBuiltin="1"/>
    <cellStyle name="Neutral" xfId="12" builtinId="28" customBuiltin="1"/>
    <cellStyle name="Normal" xfId="0" builtinId="0"/>
    <cellStyle name="Note" xfId="19" builtinId="10" customBuiltin="1"/>
    <cellStyle name="Output" xfId="14" builtinId="21" customBuiltin="1"/>
    <cellStyle name="Percent" xfId="1" builtinId="5"/>
    <cellStyle name="Standaard 2" xfId="4" xr:uid="{271ACFC6-C827-48AB-A731-14CC0A6C4187}"/>
    <cellStyle name="Title" xfId="5" builtinId="15" customBuiltin="1"/>
    <cellStyle name="Total" xfId="21" builtinId="25" customBuiltin="1"/>
    <cellStyle name="Warning Text" xfId="18" builtinId="11" customBuiltin="1"/>
  </cellStyles>
  <dxfs count="13">
    <dxf>
      <font>
        <b/>
        <i val="0"/>
      </font>
      <fill>
        <patternFill>
          <bgColor rgb="FFFF0000"/>
        </patternFill>
      </fill>
    </dxf>
    <dxf>
      <fill>
        <patternFill>
          <bgColor rgb="FFFF5050"/>
        </patternFill>
      </fill>
    </dxf>
    <dxf>
      <fill>
        <patternFill>
          <bgColor rgb="FFFF5050"/>
        </patternFill>
      </fill>
    </dxf>
    <dxf>
      <font>
        <b/>
        <i val="0"/>
      </font>
      <fill>
        <patternFill>
          <bgColor rgb="FFFF0000"/>
        </patternFill>
      </fill>
    </dxf>
    <dxf>
      <fill>
        <patternFill>
          <bgColor rgb="FFFF5050"/>
        </patternFill>
      </fill>
    </dxf>
    <dxf>
      <fill>
        <patternFill>
          <bgColor rgb="FF00B050"/>
        </patternFill>
      </fill>
    </dxf>
    <dxf>
      <fill>
        <patternFill>
          <bgColor rgb="FFFFFF00"/>
        </patternFill>
      </fill>
    </dxf>
    <dxf>
      <fill>
        <patternFill>
          <bgColor rgb="FFFF9900"/>
        </patternFill>
      </fill>
    </dxf>
    <dxf>
      <fill>
        <patternFill>
          <bgColor rgb="FFB45F06"/>
        </patternFill>
      </fill>
    </dxf>
    <dxf>
      <fill>
        <patternFill>
          <bgColor rgb="FFFF0000"/>
        </patternFill>
      </fill>
    </dxf>
    <dxf>
      <fill>
        <patternFill>
          <bgColor rgb="FF741B47"/>
        </patternFill>
      </fill>
    </dxf>
    <dxf>
      <font>
        <b/>
        <i val="0"/>
      </font>
      <fill>
        <patternFill>
          <bgColor rgb="FFFF4B4B"/>
        </patternFill>
      </fill>
    </dxf>
    <dxf>
      <font>
        <b/>
        <i val="0"/>
      </font>
      <fill>
        <patternFill>
          <bgColor rgb="FFFF0000"/>
        </patternFill>
      </fill>
    </dxf>
  </dxfs>
  <tableStyles count="0" defaultTableStyle="TableStyleMedium2" defaultPivotStyle="PivotStyleLight16"/>
  <colors>
    <mruColors>
      <color rgb="FFBA5800"/>
      <color rgb="FFC00000"/>
      <color rgb="FFAA0E0E"/>
      <color rgb="FFF5F5F5"/>
      <color rgb="FFFDE3E3"/>
      <color rgb="FFF52328"/>
      <color rgb="FFFF4B4B"/>
      <color rgb="FF024B76"/>
      <color rgb="FFBAE4FE"/>
      <color rgb="FFFAAC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chartUserShapes" Target="../drawings/drawing26.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chartUserShapes" Target="../drawings/drawing28.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6.xml"/><Relationship Id="rId1" Type="http://schemas.microsoft.com/office/2011/relationships/chartStyle" Target="style36.xml"/><Relationship Id="rId4" Type="http://schemas.openxmlformats.org/officeDocument/2006/relationships/chartUserShapes" Target="../drawings/drawing30.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7.xml"/><Relationship Id="rId1" Type="http://schemas.microsoft.com/office/2011/relationships/chartStyle" Target="style37.xml"/><Relationship Id="rId4" Type="http://schemas.openxmlformats.org/officeDocument/2006/relationships/chartUserShapes" Target="../drawings/drawing31.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8.xml"/><Relationship Id="rId1" Type="http://schemas.microsoft.com/office/2011/relationships/chartStyle" Target="style38.xml"/><Relationship Id="rId4" Type="http://schemas.openxmlformats.org/officeDocument/2006/relationships/chartUserShapes" Target="../drawings/drawing32.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39.xml"/><Relationship Id="rId1" Type="http://schemas.microsoft.com/office/2011/relationships/chartStyle" Target="style39.xml"/><Relationship Id="rId4" Type="http://schemas.openxmlformats.org/officeDocument/2006/relationships/chartUserShapes" Target="../drawings/drawing33.xml"/></Relationships>
</file>

<file path=xl/charts/_rels/chart40.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40.xml"/><Relationship Id="rId1" Type="http://schemas.microsoft.com/office/2011/relationships/chartStyle" Target="style40.xml"/><Relationship Id="rId4" Type="http://schemas.openxmlformats.org/officeDocument/2006/relationships/chartUserShapes" Target="../drawings/drawing34.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36.xml"/><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chartUserShapes" Target="../drawings/drawing37.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chartUserShapes" Target="../drawings/drawing38.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chartUserShapes" Target="../drawings/drawing40.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chartUserShapes" Target="../drawings/drawing41.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chartUserShapes" Target="../drawings/drawing42.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chartUserShapes" Target="../drawings/drawing43.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chartUserShapes" Target="../drawings/drawing44.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chartUserShapes" Target="../drawings/drawing45.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chartUserShapes" Target="../drawings/drawing46.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chartUserShapes" Target="../drawings/drawing47.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chartUserShapes" Target="../drawings/drawing48.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chartUserShapes" Target="../drawings/drawing49.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chartUserShapes" Target="../drawings/drawing50.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chartUserShapes" Target="../drawings/drawing51.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chartUserShapes" Target="../drawings/drawing52.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53.xml"/><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chartUserShapes" Target="../drawings/drawing54.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3" Type="http://schemas.openxmlformats.org/officeDocument/2006/relationships/chartUserShapes" Target="../drawings/drawing55.xml"/><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3" Type="http://schemas.openxmlformats.org/officeDocument/2006/relationships/chartUserShapes" Target="../drawings/drawing56.xml"/><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chartUserShapes" Target="../drawings/drawing57.xml"/><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58.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chartUserShapes" Target="../drawings/drawing59.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3" Type="http://schemas.openxmlformats.org/officeDocument/2006/relationships/chartUserShapes" Target="../drawings/drawing60.xml"/><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3" Type="http://schemas.openxmlformats.org/officeDocument/2006/relationships/chartUserShapes" Target="../drawings/drawing62.xml"/><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3" Type="http://schemas.openxmlformats.org/officeDocument/2006/relationships/chartUserShapes" Target="../drawings/drawing63.xml"/><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2.xml"/><Relationship Id="rId1" Type="http://schemas.microsoft.com/office/2011/relationships/chartStyle" Target="style72.xml"/><Relationship Id="rId4" Type="http://schemas.openxmlformats.org/officeDocument/2006/relationships/chartUserShapes" Target="../drawings/drawing64.xml"/></Relationships>
</file>

<file path=xl/charts/_rels/chart73.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73.xml"/><Relationship Id="rId1" Type="http://schemas.microsoft.com/office/2011/relationships/chartStyle" Target="style73.xml"/><Relationship Id="rId4" Type="http://schemas.openxmlformats.org/officeDocument/2006/relationships/chartUserShapes" Target="../drawings/drawing65.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percentStacked"/>
        <c:varyColors val="0"/>
        <c:ser>
          <c:idx val="0"/>
          <c:order val="0"/>
          <c:tx>
            <c:strRef>
              <c:f>'Age-1 (2)'!$B$16:$C$16</c:f>
              <c:strCache>
                <c:ptCount val="2"/>
                <c:pt idx="0">
                  <c:v>0-9</c:v>
                </c:pt>
              </c:strCache>
            </c:strRef>
          </c:tx>
          <c:spPr>
            <a:solidFill>
              <a:schemeClr val="accent1"/>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(2)'!$E$16:$HQ$16</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2.1276595744680851E-2</c:v>
                </c:pt>
                <c:pt idx="41">
                  <c:v>0</c:v>
                </c:pt>
                <c:pt idx="42">
                  <c:v>0</c:v>
                </c:pt>
                <c:pt idx="43">
                  <c:v>0</c:v>
                </c:pt>
                <c:pt idx="44">
                  <c:v>0</c:v>
                </c:pt>
                <c:pt idx="45">
                  <c:v>0</c:v>
                </c:pt>
                <c:pt idx="46">
                  <c:v>1.7543859649122806E-2</c:v>
                </c:pt>
                <c:pt idx="47">
                  <c:v>0</c:v>
                </c:pt>
                <c:pt idx="48">
                  <c:v>0</c:v>
                </c:pt>
                <c:pt idx="49">
                  <c:v>0</c:v>
                </c:pt>
                <c:pt idx="50">
                  <c:v>0</c:v>
                </c:pt>
                <c:pt idx="51">
                  <c:v>0</c:v>
                </c:pt>
                <c:pt idx="52">
                  <c:v>0</c:v>
                </c:pt>
                <c:pt idx="53">
                  <c:v>0</c:v>
                </c:pt>
                <c:pt idx="54">
                  <c:v>0</c:v>
                </c:pt>
                <c:pt idx="55">
                  <c:v>1.7241379310344827E-2</c:v>
                </c:pt>
                <c:pt idx="56">
                  <c:v>0</c:v>
                </c:pt>
                <c:pt idx="57">
                  <c:v>1.8518518518518517E-2</c:v>
                </c:pt>
                <c:pt idx="58">
                  <c:v>0</c:v>
                </c:pt>
                <c:pt idx="59">
                  <c:v>0</c:v>
                </c:pt>
                <c:pt idx="60">
                  <c:v>0</c:v>
                </c:pt>
                <c:pt idx="61">
                  <c:v>0</c:v>
                </c:pt>
                <c:pt idx="62">
                  <c:v>2.4390243902439025E-2</c:v>
                </c:pt>
                <c:pt idx="63">
                  <c:v>0</c:v>
                </c:pt>
                <c:pt idx="64">
                  <c:v>0</c:v>
                </c:pt>
                <c:pt idx="65">
                  <c:v>0.02</c:v>
                </c:pt>
                <c:pt idx="66">
                  <c:v>0</c:v>
                </c:pt>
                <c:pt idx="67">
                  <c:v>0</c:v>
                </c:pt>
                <c:pt idx="68">
                  <c:v>0</c:v>
                </c:pt>
                <c:pt idx="69">
                  <c:v>0</c:v>
                </c:pt>
                <c:pt idx="70">
                  <c:v>0</c:v>
                </c:pt>
                <c:pt idx="71">
                  <c:v>0</c:v>
                </c:pt>
                <c:pt idx="72">
                  <c:v>2.5000000000000001E-2</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5.8823529411764705E-2</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0.16666666666666666</c:v>
                </c:pt>
                <c:pt idx="111">
                  <c:v>0</c:v>
                </c:pt>
                <c:pt idx="112">
                  <c:v>0</c:v>
                </c:pt>
                <c:pt idx="113">
                  <c:v>0</c:v>
                </c:pt>
                <c:pt idx="114">
                  <c:v>0.1</c:v>
                </c:pt>
                <c:pt idx="115">
                  <c:v>0</c:v>
                </c:pt>
                <c:pt idx="116">
                  <c:v>0</c:v>
                </c:pt>
                <c:pt idx="117">
                  <c:v>0</c:v>
                </c:pt>
                <c:pt idx="118">
                  <c:v>0</c:v>
                </c:pt>
                <c:pt idx="119">
                  <c:v>0</c:v>
                </c:pt>
                <c:pt idx="120">
                  <c:v>0</c:v>
                </c:pt>
                <c:pt idx="121">
                  <c:v>0</c:v>
                </c:pt>
                <c:pt idx="122">
                  <c:v>0</c:v>
                </c:pt>
                <c:pt idx="123">
                  <c:v>0.1111111111111111</c:v>
                </c:pt>
                <c:pt idx="124">
                  <c:v>0.14285714285714285</c:v>
                </c:pt>
                <c:pt idx="125">
                  <c:v>0</c:v>
                </c:pt>
                <c:pt idx="126">
                  <c:v>0</c:v>
                </c:pt>
                <c:pt idx="127">
                  <c:v>5.8823529411764705E-2</c:v>
                </c:pt>
                <c:pt idx="128">
                  <c:v>0.125</c:v>
                </c:pt>
                <c:pt idx="129">
                  <c:v>0</c:v>
                </c:pt>
                <c:pt idx="130">
                  <c:v>0.14285714285714285</c:v>
                </c:pt>
                <c:pt idx="131">
                  <c:v>9.0909090909090912E-2</c:v>
                </c:pt>
                <c:pt idx="132">
                  <c:v>0</c:v>
                </c:pt>
                <c:pt idx="133">
                  <c:v>7.6923076923076927E-2</c:v>
                </c:pt>
                <c:pt idx="134">
                  <c:v>0.1111111111111111</c:v>
                </c:pt>
                <c:pt idx="135">
                  <c:v>8.3333333333333329E-2</c:v>
                </c:pt>
                <c:pt idx="136">
                  <c:v>0.14285714285714285</c:v>
                </c:pt>
                <c:pt idx="137">
                  <c:v>0</c:v>
                </c:pt>
                <c:pt idx="138">
                  <c:v>0.22222222222222221</c:v>
                </c:pt>
                <c:pt idx="139">
                  <c:v>0</c:v>
                </c:pt>
                <c:pt idx="140">
                  <c:v>0</c:v>
                </c:pt>
                <c:pt idx="141">
                  <c:v>0.2</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7.6923076923076927E-2</c:v>
                </c:pt>
                <c:pt idx="160">
                  <c:v>0</c:v>
                </c:pt>
                <c:pt idx="161">
                  <c:v>0</c:v>
                </c:pt>
                <c:pt idx="162">
                  <c:v>0.05</c:v>
                </c:pt>
                <c:pt idx="163">
                  <c:v>0</c:v>
                </c:pt>
                <c:pt idx="164">
                  <c:v>4.5454545454545456E-2</c:v>
                </c:pt>
                <c:pt idx="165">
                  <c:v>3.8461538461538464E-2</c:v>
                </c:pt>
                <c:pt idx="166">
                  <c:v>0</c:v>
                </c:pt>
                <c:pt idx="167">
                  <c:v>0</c:v>
                </c:pt>
                <c:pt idx="168">
                  <c:v>0</c:v>
                </c:pt>
                <c:pt idx="169">
                  <c:v>0</c:v>
                </c:pt>
                <c:pt idx="170">
                  <c:v>7.8947368421052627E-2</c:v>
                </c:pt>
                <c:pt idx="171">
                  <c:v>0</c:v>
                </c:pt>
                <c:pt idx="172">
                  <c:v>0</c:v>
                </c:pt>
                <c:pt idx="173">
                  <c:v>1.6129032258064516E-2</c:v>
                </c:pt>
                <c:pt idx="174">
                  <c:v>0</c:v>
                </c:pt>
                <c:pt idx="175">
                  <c:v>0</c:v>
                </c:pt>
                <c:pt idx="176">
                  <c:v>0</c:v>
                </c:pt>
                <c:pt idx="177">
                  <c:v>0</c:v>
                </c:pt>
                <c:pt idx="178">
                  <c:v>0</c:v>
                </c:pt>
                <c:pt idx="179">
                  <c:v>0</c:v>
                </c:pt>
                <c:pt idx="180">
                  <c:v>0</c:v>
                </c:pt>
                <c:pt idx="181">
                  <c:v>0</c:v>
                </c:pt>
                <c:pt idx="182">
                  <c:v>3.007518796992481E-2</c:v>
                </c:pt>
                <c:pt idx="183">
                  <c:v>0</c:v>
                </c:pt>
                <c:pt idx="184">
                  <c:v>7.0422535211267607E-3</c:v>
                </c:pt>
                <c:pt idx="185">
                  <c:v>7.575757575757576E-3</c:v>
                </c:pt>
                <c:pt idx="186">
                  <c:v>8.9285714285714281E-3</c:v>
                </c:pt>
                <c:pt idx="187">
                  <c:v>2.1276595744680851E-2</c:v>
                </c:pt>
                <c:pt idx="188">
                  <c:v>0.01</c:v>
                </c:pt>
                <c:pt idx="189">
                  <c:v>0</c:v>
                </c:pt>
                <c:pt idx="190">
                  <c:v>0</c:v>
                </c:pt>
                <c:pt idx="191">
                  <c:v>0</c:v>
                </c:pt>
                <c:pt idx="192">
                  <c:v>1.7699115044247787E-2</c:v>
                </c:pt>
                <c:pt idx="193">
                  <c:v>2.1052631578947368E-2</c:v>
                </c:pt>
                <c:pt idx="194">
                  <c:v>1.2195121951219513E-2</c:v>
                </c:pt>
                <c:pt idx="195">
                  <c:v>0</c:v>
                </c:pt>
                <c:pt idx="196">
                  <c:v>0</c:v>
                </c:pt>
                <c:pt idx="197">
                  <c:v>1.7857142857142856E-2</c:v>
                </c:pt>
                <c:pt idx="198">
                  <c:v>8.771929824561403E-3</c:v>
                </c:pt>
                <c:pt idx="199">
                  <c:v>0</c:v>
                </c:pt>
                <c:pt idx="200">
                  <c:v>2.7027027027027029E-2</c:v>
                </c:pt>
                <c:pt idx="201">
                  <c:v>0</c:v>
                </c:pt>
                <c:pt idx="202">
                  <c:v>2.2727272727272728E-2</c:v>
                </c:pt>
                <c:pt idx="203">
                  <c:v>0</c:v>
                </c:pt>
                <c:pt idx="204">
                  <c:v>1.0416666666666666E-2</c:v>
                </c:pt>
                <c:pt idx="205">
                  <c:v>0</c:v>
                </c:pt>
                <c:pt idx="206">
                  <c:v>8.6956521739130436E-3</c:v>
                </c:pt>
                <c:pt idx="207">
                  <c:v>0.02</c:v>
                </c:pt>
                <c:pt idx="208">
                  <c:v>0</c:v>
                </c:pt>
                <c:pt idx="209">
                  <c:v>0.01</c:v>
                </c:pt>
                <c:pt idx="210">
                  <c:v>6.5789473684210523E-3</c:v>
                </c:pt>
                <c:pt idx="211">
                  <c:v>0</c:v>
                </c:pt>
                <c:pt idx="212">
                  <c:v>1.2422360248447204E-2</c:v>
                </c:pt>
                <c:pt idx="213">
                  <c:v>1.2658227848101266E-2</c:v>
                </c:pt>
                <c:pt idx="214">
                  <c:v>1.0362694300518135E-2</c:v>
                </c:pt>
                <c:pt idx="215">
                  <c:v>1.1695906432748537E-2</c:v>
                </c:pt>
                <c:pt idx="216">
                  <c:v>5.0000000000000001E-3</c:v>
                </c:pt>
                <c:pt idx="217">
                  <c:v>9.8039215686274508E-3</c:v>
                </c:pt>
                <c:pt idx="218">
                  <c:v>0</c:v>
                </c:pt>
                <c:pt idx="219">
                  <c:v>5.0505050505050509E-3</c:v>
                </c:pt>
                <c:pt idx="220">
                  <c:v>1.0050251256281407E-2</c:v>
                </c:pt>
              </c:numCache>
            </c:numRef>
          </c:val>
          <c:extLst>
            <c:ext xmlns:c16="http://schemas.microsoft.com/office/drawing/2014/chart" uri="{C3380CC4-5D6E-409C-BE32-E72D297353CC}">
              <c16:uniqueId val="{00000000-CB43-481A-8B05-F790FCB7E158}"/>
            </c:ext>
          </c:extLst>
        </c:ser>
        <c:ser>
          <c:idx val="1"/>
          <c:order val="1"/>
          <c:tx>
            <c:strRef>
              <c:f>'Age-1 (2)'!$B$17:$C$17</c:f>
              <c:strCache>
                <c:ptCount val="2"/>
                <c:pt idx="0">
                  <c:v>10-19</c:v>
                </c:pt>
              </c:strCache>
            </c:strRef>
          </c:tx>
          <c:spPr>
            <a:solidFill>
              <a:schemeClr val="accent2"/>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(2)'!$E$17:$HQ$17</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0.125</c:v>
                </c:pt>
                <c:pt idx="29">
                  <c:v>0</c:v>
                </c:pt>
                <c:pt idx="30">
                  <c:v>0</c:v>
                </c:pt>
                <c:pt idx="31">
                  <c:v>0</c:v>
                </c:pt>
                <c:pt idx="32">
                  <c:v>0</c:v>
                </c:pt>
                <c:pt idx="33">
                  <c:v>0</c:v>
                </c:pt>
                <c:pt idx="34">
                  <c:v>0</c:v>
                </c:pt>
                <c:pt idx="35">
                  <c:v>0</c:v>
                </c:pt>
                <c:pt idx="36">
                  <c:v>3.8461538461538464E-2</c:v>
                </c:pt>
                <c:pt idx="37">
                  <c:v>3.125E-2</c:v>
                </c:pt>
                <c:pt idx="38">
                  <c:v>0</c:v>
                </c:pt>
                <c:pt idx="39">
                  <c:v>0</c:v>
                </c:pt>
                <c:pt idx="40">
                  <c:v>0</c:v>
                </c:pt>
                <c:pt idx="41">
                  <c:v>0</c:v>
                </c:pt>
                <c:pt idx="42">
                  <c:v>0</c:v>
                </c:pt>
                <c:pt idx="43">
                  <c:v>3.3333333333333333E-2</c:v>
                </c:pt>
                <c:pt idx="44">
                  <c:v>0</c:v>
                </c:pt>
                <c:pt idx="45">
                  <c:v>0</c:v>
                </c:pt>
                <c:pt idx="46">
                  <c:v>0</c:v>
                </c:pt>
                <c:pt idx="47">
                  <c:v>0</c:v>
                </c:pt>
                <c:pt idx="48">
                  <c:v>2.1739130434782608E-2</c:v>
                </c:pt>
                <c:pt idx="49">
                  <c:v>0</c:v>
                </c:pt>
                <c:pt idx="50">
                  <c:v>3.9215686274509803E-2</c:v>
                </c:pt>
                <c:pt idx="51">
                  <c:v>1.8867924528301886E-2</c:v>
                </c:pt>
                <c:pt idx="52">
                  <c:v>0</c:v>
                </c:pt>
                <c:pt idx="53">
                  <c:v>0</c:v>
                </c:pt>
                <c:pt idx="54">
                  <c:v>3.7037037037037035E-2</c:v>
                </c:pt>
                <c:pt idx="55">
                  <c:v>1.7241379310344827E-2</c:v>
                </c:pt>
                <c:pt idx="56">
                  <c:v>0</c:v>
                </c:pt>
                <c:pt idx="57">
                  <c:v>0</c:v>
                </c:pt>
                <c:pt idx="58">
                  <c:v>0</c:v>
                </c:pt>
                <c:pt idx="59">
                  <c:v>0</c:v>
                </c:pt>
                <c:pt idx="60">
                  <c:v>0</c:v>
                </c:pt>
                <c:pt idx="61">
                  <c:v>0</c:v>
                </c:pt>
                <c:pt idx="62">
                  <c:v>0</c:v>
                </c:pt>
                <c:pt idx="63">
                  <c:v>0</c:v>
                </c:pt>
                <c:pt idx="64">
                  <c:v>1.8181818181818181E-2</c:v>
                </c:pt>
                <c:pt idx="65">
                  <c:v>0</c:v>
                </c:pt>
                <c:pt idx="66">
                  <c:v>1.7857142857142856E-2</c:v>
                </c:pt>
                <c:pt idx="67">
                  <c:v>1.6666666666666666E-2</c:v>
                </c:pt>
                <c:pt idx="68">
                  <c:v>0</c:v>
                </c:pt>
                <c:pt idx="69">
                  <c:v>0</c:v>
                </c:pt>
                <c:pt idx="70">
                  <c:v>1.5384615384615385E-2</c:v>
                </c:pt>
                <c:pt idx="71">
                  <c:v>0</c:v>
                </c:pt>
                <c:pt idx="72">
                  <c:v>0</c:v>
                </c:pt>
                <c:pt idx="73">
                  <c:v>0</c:v>
                </c:pt>
                <c:pt idx="74">
                  <c:v>0</c:v>
                </c:pt>
                <c:pt idx="75">
                  <c:v>3.5714285714285712E-2</c:v>
                </c:pt>
                <c:pt idx="76">
                  <c:v>4.5454545454545456E-2</c:v>
                </c:pt>
                <c:pt idx="77">
                  <c:v>0</c:v>
                </c:pt>
                <c:pt idx="78">
                  <c:v>0</c:v>
                </c:pt>
                <c:pt idx="79">
                  <c:v>0</c:v>
                </c:pt>
                <c:pt idx="80">
                  <c:v>5.5555555555555552E-2</c:v>
                </c:pt>
                <c:pt idx="81">
                  <c:v>0</c:v>
                </c:pt>
                <c:pt idx="82">
                  <c:v>0</c:v>
                </c:pt>
                <c:pt idx="83">
                  <c:v>0</c:v>
                </c:pt>
                <c:pt idx="84">
                  <c:v>0</c:v>
                </c:pt>
                <c:pt idx="85">
                  <c:v>8.3333333333333329E-2</c:v>
                </c:pt>
                <c:pt idx="86">
                  <c:v>0</c:v>
                </c:pt>
                <c:pt idx="87">
                  <c:v>0.08</c:v>
                </c:pt>
                <c:pt idx="88">
                  <c:v>0</c:v>
                </c:pt>
                <c:pt idx="89">
                  <c:v>0</c:v>
                </c:pt>
                <c:pt idx="90">
                  <c:v>0</c:v>
                </c:pt>
                <c:pt idx="91">
                  <c:v>0</c:v>
                </c:pt>
                <c:pt idx="92">
                  <c:v>0</c:v>
                </c:pt>
                <c:pt idx="93">
                  <c:v>0</c:v>
                </c:pt>
                <c:pt idx="94">
                  <c:v>4.5454545454545456E-2</c:v>
                </c:pt>
                <c:pt idx="95">
                  <c:v>0</c:v>
                </c:pt>
                <c:pt idx="96">
                  <c:v>0</c:v>
                </c:pt>
                <c:pt idx="97">
                  <c:v>0</c:v>
                </c:pt>
                <c:pt idx="98">
                  <c:v>0</c:v>
                </c:pt>
                <c:pt idx="99">
                  <c:v>0.2</c:v>
                </c:pt>
                <c:pt idx="100">
                  <c:v>0</c:v>
                </c:pt>
                <c:pt idx="101">
                  <c:v>0</c:v>
                </c:pt>
                <c:pt idx="102">
                  <c:v>0</c:v>
                </c:pt>
                <c:pt idx="103">
                  <c:v>0</c:v>
                </c:pt>
                <c:pt idx="104">
                  <c:v>0</c:v>
                </c:pt>
                <c:pt idx="105">
                  <c:v>0.2</c:v>
                </c:pt>
                <c:pt idx="106">
                  <c:v>0</c:v>
                </c:pt>
                <c:pt idx="107">
                  <c:v>0.16666666666666666</c:v>
                </c:pt>
                <c:pt idx="108">
                  <c:v>0.14285714285714285</c:v>
                </c:pt>
                <c:pt idx="109">
                  <c:v>0</c:v>
                </c:pt>
                <c:pt idx="110">
                  <c:v>8.3333333333333329E-2</c:v>
                </c:pt>
                <c:pt idx="111">
                  <c:v>0</c:v>
                </c:pt>
                <c:pt idx="112">
                  <c:v>9.0909090909090912E-2</c:v>
                </c:pt>
                <c:pt idx="113">
                  <c:v>0</c:v>
                </c:pt>
                <c:pt idx="114">
                  <c:v>0.1</c:v>
                </c:pt>
                <c:pt idx="115">
                  <c:v>0.2</c:v>
                </c:pt>
                <c:pt idx="116">
                  <c:v>6.25E-2</c:v>
                </c:pt>
                <c:pt idx="117">
                  <c:v>0</c:v>
                </c:pt>
                <c:pt idx="118">
                  <c:v>0</c:v>
                </c:pt>
                <c:pt idx="119">
                  <c:v>0.125</c:v>
                </c:pt>
                <c:pt idx="120">
                  <c:v>0.33333333333333331</c:v>
                </c:pt>
                <c:pt idx="121">
                  <c:v>7.6923076923076927E-2</c:v>
                </c:pt>
                <c:pt idx="122">
                  <c:v>0.125</c:v>
                </c:pt>
                <c:pt idx="123">
                  <c:v>0.1111111111111111</c:v>
                </c:pt>
                <c:pt idx="124">
                  <c:v>7.1428571428571425E-2</c:v>
                </c:pt>
                <c:pt idx="125">
                  <c:v>6.6666666666666666E-2</c:v>
                </c:pt>
                <c:pt idx="126">
                  <c:v>0</c:v>
                </c:pt>
                <c:pt idx="127">
                  <c:v>0.17647058823529413</c:v>
                </c:pt>
                <c:pt idx="128">
                  <c:v>0.125</c:v>
                </c:pt>
                <c:pt idx="129">
                  <c:v>0.125</c:v>
                </c:pt>
                <c:pt idx="130">
                  <c:v>0.21428571428571427</c:v>
                </c:pt>
                <c:pt idx="131">
                  <c:v>9.0909090909090912E-2</c:v>
                </c:pt>
                <c:pt idx="132">
                  <c:v>0</c:v>
                </c:pt>
                <c:pt idx="133">
                  <c:v>0</c:v>
                </c:pt>
                <c:pt idx="134">
                  <c:v>0</c:v>
                </c:pt>
                <c:pt idx="135">
                  <c:v>8.3333333333333329E-2</c:v>
                </c:pt>
                <c:pt idx="136">
                  <c:v>0.14285714285714285</c:v>
                </c:pt>
                <c:pt idx="137">
                  <c:v>0</c:v>
                </c:pt>
                <c:pt idx="138">
                  <c:v>0.1111111111111111</c:v>
                </c:pt>
                <c:pt idx="139">
                  <c:v>0.16666666666666666</c:v>
                </c:pt>
                <c:pt idx="140">
                  <c:v>0.22222222222222221</c:v>
                </c:pt>
                <c:pt idx="141">
                  <c:v>0.2</c:v>
                </c:pt>
                <c:pt idx="142">
                  <c:v>0</c:v>
                </c:pt>
                <c:pt idx="143">
                  <c:v>0.25</c:v>
                </c:pt>
                <c:pt idx="144">
                  <c:v>0.14285714285714285</c:v>
                </c:pt>
                <c:pt idx="145">
                  <c:v>0</c:v>
                </c:pt>
                <c:pt idx="146">
                  <c:v>0</c:v>
                </c:pt>
                <c:pt idx="147">
                  <c:v>0</c:v>
                </c:pt>
                <c:pt idx="148">
                  <c:v>0.4</c:v>
                </c:pt>
                <c:pt idx="149">
                  <c:v>0.3</c:v>
                </c:pt>
                <c:pt idx="150">
                  <c:v>0.16666666666666666</c:v>
                </c:pt>
                <c:pt idx="151">
                  <c:v>0.33333333333333331</c:v>
                </c:pt>
                <c:pt idx="152">
                  <c:v>0</c:v>
                </c:pt>
                <c:pt idx="153">
                  <c:v>0.2</c:v>
                </c:pt>
                <c:pt idx="154">
                  <c:v>0</c:v>
                </c:pt>
                <c:pt idx="155">
                  <c:v>0.16666666666666666</c:v>
                </c:pt>
                <c:pt idx="156">
                  <c:v>0.1</c:v>
                </c:pt>
                <c:pt idx="157">
                  <c:v>0.15384615384615385</c:v>
                </c:pt>
                <c:pt idx="158">
                  <c:v>0.16666666666666666</c:v>
                </c:pt>
                <c:pt idx="159">
                  <c:v>0.23076923076923078</c:v>
                </c:pt>
                <c:pt idx="160">
                  <c:v>8.3333333333333329E-2</c:v>
                </c:pt>
                <c:pt idx="161">
                  <c:v>5.2631578947368418E-2</c:v>
                </c:pt>
                <c:pt idx="162">
                  <c:v>0.1</c:v>
                </c:pt>
                <c:pt idx="163">
                  <c:v>0.15625</c:v>
                </c:pt>
                <c:pt idx="164">
                  <c:v>0</c:v>
                </c:pt>
                <c:pt idx="165">
                  <c:v>3.8461538461538464E-2</c:v>
                </c:pt>
                <c:pt idx="166">
                  <c:v>5.5555555555555552E-2</c:v>
                </c:pt>
                <c:pt idx="167">
                  <c:v>0.12903225806451613</c:v>
                </c:pt>
                <c:pt idx="168">
                  <c:v>6.8965517241379309E-2</c:v>
                </c:pt>
                <c:pt idx="169">
                  <c:v>7.8947368421052627E-2</c:v>
                </c:pt>
                <c:pt idx="170">
                  <c:v>2.6315789473684209E-2</c:v>
                </c:pt>
                <c:pt idx="171">
                  <c:v>9.375E-2</c:v>
                </c:pt>
                <c:pt idx="172">
                  <c:v>0.10810810810810811</c:v>
                </c:pt>
                <c:pt idx="173">
                  <c:v>9.6774193548387094E-2</c:v>
                </c:pt>
                <c:pt idx="174">
                  <c:v>0.11363636363636363</c:v>
                </c:pt>
                <c:pt idx="175">
                  <c:v>8.8235294117647065E-2</c:v>
                </c:pt>
                <c:pt idx="176">
                  <c:v>4.6875E-2</c:v>
                </c:pt>
                <c:pt idx="177">
                  <c:v>0.10843373493975904</c:v>
                </c:pt>
                <c:pt idx="178">
                  <c:v>0.11392405063291139</c:v>
                </c:pt>
                <c:pt idx="179">
                  <c:v>0.05</c:v>
                </c:pt>
                <c:pt idx="180">
                  <c:v>3.8461538461538464E-2</c:v>
                </c:pt>
                <c:pt idx="181">
                  <c:v>8.8495575221238937E-2</c:v>
                </c:pt>
                <c:pt idx="182">
                  <c:v>6.7669172932330823E-2</c:v>
                </c:pt>
                <c:pt idx="183">
                  <c:v>4.195804195804196E-2</c:v>
                </c:pt>
                <c:pt idx="184">
                  <c:v>7.0422535211267609E-2</c:v>
                </c:pt>
                <c:pt idx="185">
                  <c:v>7.575757575757576E-2</c:v>
                </c:pt>
                <c:pt idx="186">
                  <c:v>8.0357142857142863E-2</c:v>
                </c:pt>
                <c:pt idx="187">
                  <c:v>7.4468085106382975E-2</c:v>
                </c:pt>
                <c:pt idx="188">
                  <c:v>0.12</c:v>
                </c:pt>
                <c:pt idx="189">
                  <c:v>9.0090090090090086E-2</c:v>
                </c:pt>
                <c:pt idx="190">
                  <c:v>3.2786885245901641E-2</c:v>
                </c:pt>
                <c:pt idx="191">
                  <c:v>0.11711711711711711</c:v>
                </c:pt>
                <c:pt idx="192">
                  <c:v>0.10619469026548672</c:v>
                </c:pt>
                <c:pt idx="193">
                  <c:v>0.1368421052631579</c:v>
                </c:pt>
                <c:pt idx="194">
                  <c:v>4.878048780487805E-2</c:v>
                </c:pt>
                <c:pt idx="195">
                  <c:v>7.8947368421052627E-2</c:v>
                </c:pt>
                <c:pt idx="196">
                  <c:v>6.1224489795918366E-2</c:v>
                </c:pt>
                <c:pt idx="197">
                  <c:v>8.0357142857142863E-2</c:v>
                </c:pt>
                <c:pt idx="198">
                  <c:v>3.5087719298245612E-2</c:v>
                </c:pt>
                <c:pt idx="199">
                  <c:v>9.8765432098765427E-2</c:v>
                </c:pt>
                <c:pt idx="200">
                  <c:v>0.10810810810810811</c:v>
                </c:pt>
                <c:pt idx="201">
                  <c:v>4.2553191489361701E-2</c:v>
                </c:pt>
                <c:pt idx="202">
                  <c:v>0.10227272727272728</c:v>
                </c:pt>
                <c:pt idx="203">
                  <c:v>9.1836734693877556E-2</c:v>
                </c:pt>
                <c:pt idx="204">
                  <c:v>6.25E-2</c:v>
                </c:pt>
                <c:pt idx="205">
                  <c:v>9.2783505154639179E-2</c:v>
                </c:pt>
                <c:pt idx="206">
                  <c:v>0.12173913043478261</c:v>
                </c:pt>
                <c:pt idx="207">
                  <c:v>0.14000000000000001</c:v>
                </c:pt>
                <c:pt idx="208">
                  <c:v>0.10112359550561797</c:v>
                </c:pt>
                <c:pt idx="209">
                  <c:v>0.11</c:v>
                </c:pt>
                <c:pt idx="210">
                  <c:v>5.2631578947368418E-2</c:v>
                </c:pt>
                <c:pt idx="211">
                  <c:v>9.6551724137931033E-2</c:v>
                </c:pt>
                <c:pt idx="212">
                  <c:v>0.16770186335403728</c:v>
                </c:pt>
                <c:pt idx="213">
                  <c:v>0.10126582278481013</c:v>
                </c:pt>
                <c:pt idx="214">
                  <c:v>0.11917098445595854</c:v>
                </c:pt>
                <c:pt idx="215">
                  <c:v>0.12280701754385964</c:v>
                </c:pt>
                <c:pt idx="216">
                  <c:v>0.125</c:v>
                </c:pt>
                <c:pt idx="217">
                  <c:v>0.16666666666666666</c:v>
                </c:pt>
                <c:pt idx="218">
                  <c:v>0.14141414141414141</c:v>
                </c:pt>
                <c:pt idx="219">
                  <c:v>8.5858585858585856E-2</c:v>
                </c:pt>
                <c:pt idx="220">
                  <c:v>9.5477386934673364E-2</c:v>
                </c:pt>
              </c:numCache>
            </c:numRef>
          </c:val>
          <c:extLst>
            <c:ext xmlns:c16="http://schemas.microsoft.com/office/drawing/2014/chart" uri="{C3380CC4-5D6E-409C-BE32-E72D297353CC}">
              <c16:uniqueId val="{00000001-CB43-481A-8B05-F790FCB7E158}"/>
            </c:ext>
          </c:extLst>
        </c:ser>
        <c:ser>
          <c:idx val="2"/>
          <c:order val="2"/>
          <c:tx>
            <c:strRef>
              <c:f>'Age-1 (2)'!$B$18:$C$18</c:f>
              <c:strCache>
                <c:ptCount val="2"/>
                <c:pt idx="0">
                  <c:v>20-29</c:v>
                </c:pt>
              </c:strCache>
            </c:strRef>
          </c:tx>
          <c:spPr>
            <a:solidFill>
              <a:schemeClr val="accent3"/>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(2)'!$E$18:$HQ$18</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0.2</c:v>
                </c:pt>
                <c:pt idx="30">
                  <c:v>0.14285714285714285</c:v>
                </c:pt>
                <c:pt idx="31">
                  <c:v>0</c:v>
                </c:pt>
                <c:pt idx="32">
                  <c:v>0</c:v>
                </c:pt>
                <c:pt idx="33">
                  <c:v>0.23809523809523808</c:v>
                </c:pt>
                <c:pt idx="34">
                  <c:v>0.125</c:v>
                </c:pt>
                <c:pt idx="35">
                  <c:v>9.0909090909090912E-2</c:v>
                </c:pt>
                <c:pt idx="36">
                  <c:v>0.15384615384615385</c:v>
                </c:pt>
                <c:pt idx="37">
                  <c:v>0.125</c:v>
                </c:pt>
                <c:pt idx="38">
                  <c:v>0.21052631578947367</c:v>
                </c:pt>
                <c:pt idx="39">
                  <c:v>7.4999999999999997E-2</c:v>
                </c:pt>
                <c:pt idx="40">
                  <c:v>6.3829787234042548E-2</c:v>
                </c:pt>
                <c:pt idx="41">
                  <c:v>0.10344827586206896</c:v>
                </c:pt>
                <c:pt idx="42">
                  <c:v>0.10666666666666667</c:v>
                </c:pt>
                <c:pt idx="43">
                  <c:v>0.15</c:v>
                </c:pt>
                <c:pt idx="44">
                  <c:v>0.17777777777777778</c:v>
                </c:pt>
                <c:pt idx="45">
                  <c:v>5.8823529411764705E-2</c:v>
                </c:pt>
                <c:pt idx="46">
                  <c:v>8.771929824561403E-2</c:v>
                </c:pt>
                <c:pt idx="47">
                  <c:v>6.4516129032258063E-2</c:v>
                </c:pt>
                <c:pt idx="48">
                  <c:v>0.10869565217391304</c:v>
                </c:pt>
                <c:pt idx="49">
                  <c:v>0.13580246913580246</c:v>
                </c:pt>
                <c:pt idx="50">
                  <c:v>0.13725490196078433</c:v>
                </c:pt>
                <c:pt idx="51">
                  <c:v>0.11320754716981132</c:v>
                </c:pt>
                <c:pt idx="52">
                  <c:v>3.8461538461538464E-2</c:v>
                </c:pt>
                <c:pt idx="53">
                  <c:v>0.10606060606060606</c:v>
                </c:pt>
                <c:pt idx="54">
                  <c:v>0.12962962962962962</c:v>
                </c:pt>
                <c:pt idx="55">
                  <c:v>8.6206896551724144E-2</c:v>
                </c:pt>
                <c:pt idx="56">
                  <c:v>9.0909090909090912E-2</c:v>
                </c:pt>
                <c:pt idx="57">
                  <c:v>9.2592592592592587E-2</c:v>
                </c:pt>
                <c:pt idx="58">
                  <c:v>8.6956521739130432E-2</c:v>
                </c:pt>
                <c:pt idx="59">
                  <c:v>0.14035087719298245</c:v>
                </c:pt>
                <c:pt idx="60">
                  <c:v>0.15873015873015872</c:v>
                </c:pt>
                <c:pt idx="61">
                  <c:v>0.13207547169811321</c:v>
                </c:pt>
                <c:pt idx="62">
                  <c:v>0.17073170731707318</c:v>
                </c:pt>
                <c:pt idx="63">
                  <c:v>7.9365079365079361E-2</c:v>
                </c:pt>
                <c:pt idx="64">
                  <c:v>7.2727272727272724E-2</c:v>
                </c:pt>
                <c:pt idx="65">
                  <c:v>0.12</c:v>
                </c:pt>
                <c:pt idx="66">
                  <c:v>0.125</c:v>
                </c:pt>
                <c:pt idx="67">
                  <c:v>0.11666666666666667</c:v>
                </c:pt>
                <c:pt idx="68">
                  <c:v>9.6153846153846159E-2</c:v>
                </c:pt>
                <c:pt idx="69">
                  <c:v>0.11627906976744186</c:v>
                </c:pt>
                <c:pt idx="70">
                  <c:v>0.12307692307692308</c:v>
                </c:pt>
                <c:pt idx="71">
                  <c:v>0.15217391304347827</c:v>
                </c:pt>
                <c:pt idx="72">
                  <c:v>0.15</c:v>
                </c:pt>
                <c:pt idx="73">
                  <c:v>0.16279069767441862</c:v>
                </c:pt>
                <c:pt idx="74">
                  <c:v>0.17948717948717949</c:v>
                </c:pt>
                <c:pt idx="75">
                  <c:v>7.1428571428571425E-2</c:v>
                </c:pt>
                <c:pt idx="76">
                  <c:v>0.13636363636363635</c:v>
                </c:pt>
                <c:pt idx="77">
                  <c:v>9.375E-2</c:v>
                </c:pt>
                <c:pt idx="78">
                  <c:v>0.11428571428571428</c:v>
                </c:pt>
                <c:pt idx="79">
                  <c:v>5.5555555555555552E-2</c:v>
                </c:pt>
                <c:pt idx="80">
                  <c:v>0.1111111111111111</c:v>
                </c:pt>
                <c:pt idx="81">
                  <c:v>0.17142857142857143</c:v>
                </c:pt>
                <c:pt idx="82">
                  <c:v>0.21739130434782608</c:v>
                </c:pt>
                <c:pt idx="83">
                  <c:v>0.14814814814814814</c:v>
                </c:pt>
                <c:pt idx="84">
                  <c:v>3.7037037037037035E-2</c:v>
                </c:pt>
                <c:pt idx="85">
                  <c:v>0.125</c:v>
                </c:pt>
                <c:pt idx="86">
                  <c:v>0</c:v>
                </c:pt>
                <c:pt idx="87">
                  <c:v>0.16</c:v>
                </c:pt>
                <c:pt idx="88">
                  <c:v>0.1</c:v>
                </c:pt>
                <c:pt idx="89">
                  <c:v>0.23529411764705882</c:v>
                </c:pt>
                <c:pt idx="90">
                  <c:v>0.1111111111111111</c:v>
                </c:pt>
                <c:pt idx="91">
                  <c:v>5.8823529411764705E-2</c:v>
                </c:pt>
                <c:pt idx="92">
                  <c:v>0</c:v>
                </c:pt>
                <c:pt idx="93">
                  <c:v>0</c:v>
                </c:pt>
                <c:pt idx="94">
                  <c:v>4.5454545454545456E-2</c:v>
                </c:pt>
                <c:pt idx="95">
                  <c:v>7.6923076923076927E-2</c:v>
                </c:pt>
                <c:pt idx="96">
                  <c:v>0.36363636363636365</c:v>
                </c:pt>
                <c:pt idx="97">
                  <c:v>0.5</c:v>
                </c:pt>
                <c:pt idx="98">
                  <c:v>0</c:v>
                </c:pt>
                <c:pt idx="99">
                  <c:v>0.2</c:v>
                </c:pt>
                <c:pt idx="100">
                  <c:v>0</c:v>
                </c:pt>
                <c:pt idx="101">
                  <c:v>0.23076923076923078</c:v>
                </c:pt>
                <c:pt idx="102">
                  <c:v>0.125</c:v>
                </c:pt>
                <c:pt idx="103">
                  <c:v>0.125</c:v>
                </c:pt>
                <c:pt idx="104">
                  <c:v>0.15384615384615385</c:v>
                </c:pt>
                <c:pt idx="105">
                  <c:v>0</c:v>
                </c:pt>
                <c:pt idx="106">
                  <c:v>0.2</c:v>
                </c:pt>
                <c:pt idx="107">
                  <c:v>8.3333333333333329E-2</c:v>
                </c:pt>
                <c:pt idx="108">
                  <c:v>0.14285714285714285</c:v>
                </c:pt>
                <c:pt idx="109">
                  <c:v>0.2</c:v>
                </c:pt>
                <c:pt idx="110">
                  <c:v>0.33333333333333331</c:v>
                </c:pt>
                <c:pt idx="111">
                  <c:v>0.25</c:v>
                </c:pt>
                <c:pt idx="112">
                  <c:v>0.18181818181818182</c:v>
                </c:pt>
                <c:pt idx="113">
                  <c:v>0.23076923076923078</c:v>
                </c:pt>
                <c:pt idx="114">
                  <c:v>0.3</c:v>
                </c:pt>
                <c:pt idx="115">
                  <c:v>0</c:v>
                </c:pt>
                <c:pt idx="116">
                  <c:v>0.125</c:v>
                </c:pt>
                <c:pt idx="117">
                  <c:v>9.0909090909090912E-2</c:v>
                </c:pt>
                <c:pt idx="118">
                  <c:v>0.33333333333333331</c:v>
                </c:pt>
                <c:pt idx="119">
                  <c:v>0.125</c:v>
                </c:pt>
                <c:pt idx="120">
                  <c:v>0</c:v>
                </c:pt>
                <c:pt idx="121">
                  <c:v>0</c:v>
                </c:pt>
                <c:pt idx="122">
                  <c:v>0.3125</c:v>
                </c:pt>
                <c:pt idx="123">
                  <c:v>0.22222222222222221</c:v>
                </c:pt>
                <c:pt idx="124">
                  <c:v>0.21428571428571427</c:v>
                </c:pt>
                <c:pt idx="125">
                  <c:v>0.4</c:v>
                </c:pt>
                <c:pt idx="126">
                  <c:v>0.33333333333333331</c:v>
                </c:pt>
                <c:pt idx="127">
                  <c:v>0.23529411764705882</c:v>
                </c:pt>
                <c:pt idx="128">
                  <c:v>6.25E-2</c:v>
                </c:pt>
                <c:pt idx="129">
                  <c:v>0.125</c:v>
                </c:pt>
                <c:pt idx="130">
                  <c:v>7.1428571428571425E-2</c:v>
                </c:pt>
                <c:pt idx="131">
                  <c:v>0.27272727272727271</c:v>
                </c:pt>
                <c:pt idx="132">
                  <c:v>0.5</c:v>
                </c:pt>
                <c:pt idx="133">
                  <c:v>0.23076923076923078</c:v>
                </c:pt>
                <c:pt idx="134">
                  <c:v>0.1111111111111111</c:v>
                </c:pt>
                <c:pt idx="135">
                  <c:v>0.16666666666666666</c:v>
                </c:pt>
                <c:pt idx="136">
                  <c:v>0.42857142857142855</c:v>
                </c:pt>
                <c:pt idx="137">
                  <c:v>0.8</c:v>
                </c:pt>
                <c:pt idx="138">
                  <c:v>0.33333333333333331</c:v>
                </c:pt>
                <c:pt idx="139">
                  <c:v>0.33333333333333331</c:v>
                </c:pt>
                <c:pt idx="140">
                  <c:v>0</c:v>
                </c:pt>
                <c:pt idx="141">
                  <c:v>0</c:v>
                </c:pt>
                <c:pt idx="142">
                  <c:v>0.125</c:v>
                </c:pt>
                <c:pt idx="143">
                  <c:v>0.25</c:v>
                </c:pt>
                <c:pt idx="144">
                  <c:v>0.5714285714285714</c:v>
                </c:pt>
                <c:pt idx="145">
                  <c:v>0.16666666666666666</c:v>
                </c:pt>
                <c:pt idx="146">
                  <c:v>0.5</c:v>
                </c:pt>
                <c:pt idx="147">
                  <c:v>0.66666666666666663</c:v>
                </c:pt>
                <c:pt idx="148">
                  <c:v>0</c:v>
                </c:pt>
                <c:pt idx="149">
                  <c:v>0.1</c:v>
                </c:pt>
                <c:pt idx="150">
                  <c:v>0.66666666666666663</c:v>
                </c:pt>
                <c:pt idx="151">
                  <c:v>0.33333333333333331</c:v>
                </c:pt>
                <c:pt idx="152">
                  <c:v>0</c:v>
                </c:pt>
                <c:pt idx="153">
                  <c:v>0.2</c:v>
                </c:pt>
                <c:pt idx="154">
                  <c:v>0.5</c:v>
                </c:pt>
                <c:pt idx="155">
                  <c:v>0.16666666666666666</c:v>
                </c:pt>
                <c:pt idx="156">
                  <c:v>0.3</c:v>
                </c:pt>
                <c:pt idx="157">
                  <c:v>0.23076923076923078</c:v>
                </c:pt>
                <c:pt idx="158">
                  <c:v>0.33333333333333331</c:v>
                </c:pt>
                <c:pt idx="159">
                  <c:v>0.30769230769230771</c:v>
                </c:pt>
                <c:pt idx="160">
                  <c:v>8.3333333333333329E-2</c:v>
                </c:pt>
                <c:pt idx="161">
                  <c:v>0.36842105263157893</c:v>
                </c:pt>
                <c:pt idx="162">
                  <c:v>0.25</c:v>
                </c:pt>
                <c:pt idx="163">
                  <c:v>0.375</c:v>
                </c:pt>
                <c:pt idx="164">
                  <c:v>0.36363636363636365</c:v>
                </c:pt>
                <c:pt idx="165">
                  <c:v>0.11538461538461539</c:v>
                </c:pt>
                <c:pt idx="166">
                  <c:v>0.27777777777777779</c:v>
                </c:pt>
                <c:pt idx="167">
                  <c:v>0.22580645161290322</c:v>
                </c:pt>
                <c:pt idx="168">
                  <c:v>0.13793103448275862</c:v>
                </c:pt>
                <c:pt idx="169">
                  <c:v>0.28947368421052633</c:v>
                </c:pt>
                <c:pt idx="170">
                  <c:v>0.21052631578947367</c:v>
                </c:pt>
                <c:pt idx="171">
                  <c:v>0.125</c:v>
                </c:pt>
                <c:pt idx="172">
                  <c:v>0.13513513513513514</c:v>
                </c:pt>
                <c:pt idx="173">
                  <c:v>0.35483870967741937</c:v>
                </c:pt>
                <c:pt idx="174">
                  <c:v>0.38636363636363635</c:v>
                </c:pt>
                <c:pt idx="175">
                  <c:v>0.36764705882352944</c:v>
                </c:pt>
                <c:pt idx="176">
                  <c:v>0.390625</c:v>
                </c:pt>
                <c:pt idx="177">
                  <c:v>0.3493975903614458</c:v>
                </c:pt>
                <c:pt idx="178">
                  <c:v>0.35443037974683544</c:v>
                </c:pt>
                <c:pt idx="179">
                  <c:v>0.4</c:v>
                </c:pt>
                <c:pt idx="180">
                  <c:v>0.375</c:v>
                </c:pt>
                <c:pt idx="181">
                  <c:v>0.38938053097345132</c:v>
                </c:pt>
                <c:pt idx="182">
                  <c:v>0.31578947368421051</c:v>
                </c:pt>
                <c:pt idx="183">
                  <c:v>0.44755244755244755</c:v>
                </c:pt>
                <c:pt idx="184">
                  <c:v>0.36619718309859156</c:v>
                </c:pt>
                <c:pt idx="185">
                  <c:v>0.39393939393939392</c:v>
                </c:pt>
                <c:pt idx="186">
                  <c:v>0.30357142857142855</c:v>
                </c:pt>
                <c:pt idx="187">
                  <c:v>0.40425531914893614</c:v>
                </c:pt>
                <c:pt idx="188">
                  <c:v>0.45</c:v>
                </c:pt>
                <c:pt idx="189">
                  <c:v>0.36936936936936937</c:v>
                </c:pt>
                <c:pt idx="190">
                  <c:v>0.39344262295081966</c:v>
                </c:pt>
                <c:pt idx="191">
                  <c:v>0.33333333333333331</c:v>
                </c:pt>
                <c:pt idx="192">
                  <c:v>0.31858407079646017</c:v>
                </c:pt>
                <c:pt idx="193">
                  <c:v>0.31578947368421051</c:v>
                </c:pt>
                <c:pt idx="194">
                  <c:v>0.24390243902439024</c:v>
                </c:pt>
                <c:pt idx="195">
                  <c:v>0.34210526315789475</c:v>
                </c:pt>
                <c:pt idx="196">
                  <c:v>0.34693877551020408</c:v>
                </c:pt>
                <c:pt idx="197">
                  <c:v>0.3392857142857143</c:v>
                </c:pt>
                <c:pt idx="198">
                  <c:v>0.37719298245614036</c:v>
                </c:pt>
                <c:pt idx="199">
                  <c:v>0.35802469135802467</c:v>
                </c:pt>
                <c:pt idx="200">
                  <c:v>0.21621621621621623</c:v>
                </c:pt>
                <c:pt idx="201">
                  <c:v>0.39361702127659576</c:v>
                </c:pt>
                <c:pt idx="202">
                  <c:v>0.22727272727272727</c:v>
                </c:pt>
                <c:pt idx="203">
                  <c:v>0.38775510204081631</c:v>
                </c:pt>
                <c:pt idx="204">
                  <c:v>0.40625</c:v>
                </c:pt>
                <c:pt idx="205">
                  <c:v>0.36082474226804123</c:v>
                </c:pt>
                <c:pt idx="206">
                  <c:v>0.41739130434782606</c:v>
                </c:pt>
                <c:pt idx="207">
                  <c:v>0.31</c:v>
                </c:pt>
                <c:pt idx="208">
                  <c:v>0.3595505617977528</c:v>
                </c:pt>
                <c:pt idx="209">
                  <c:v>0.39</c:v>
                </c:pt>
                <c:pt idx="210">
                  <c:v>0.41447368421052633</c:v>
                </c:pt>
                <c:pt idx="211">
                  <c:v>0.36551724137931035</c:v>
                </c:pt>
                <c:pt idx="212">
                  <c:v>0.32298136645962733</c:v>
                </c:pt>
                <c:pt idx="213">
                  <c:v>0.2848101265822785</c:v>
                </c:pt>
                <c:pt idx="214">
                  <c:v>0.33160621761658032</c:v>
                </c:pt>
                <c:pt idx="215">
                  <c:v>0.30409356725146197</c:v>
                </c:pt>
                <c:pt idx="216">
                  <c:v>0.34</c:v>
                </c:pt>
                <c:pt idx="217">
                  <c:v>0.25980392156862747</c:v>
                </c:pt>
                <c:pt idx="218">
                  <c:v>0.34343434343434343</c:v>
                </c:pt>
                <c:pt idx="219">
                  <c:v>0.40909090909090912</c:v>
                </c:pt>
                <c:pt idx="220">
                  <c:v>0.36683417085427134</c:v>
                </c:pt>
              </c:numCache>
            </c:numRef>
          </c:val>
          <c:extLst>
            <c:ext xmlns:c16="http://schemas.microsoft.com/office/drawing/2014/chart" uri="{C3380CC4-5D6E-409C-BE32-E72D297353CC}">
              <c16:uniqueId val="{00000002-CB43-481A-8B05-F790FCB7E158}"/>
            </c:ext>
          </c:extLst>
        </c:ser>
        <c:ser>
          <c:idx val="3"/>
          <c:order val="3"/>
          <c:tx>
            <c:strRef>
              <c:f>'Age-1 (2)'!$B$19:$C$19</c:f>
              <c:strCache>
                <c:ptCount val="2"/>
                <c:pt idx="0">
                  <c:v>30-39</c:v>
                </c:pt>
              </c:strCache>
            </c:strRef>
          </c:tx>
          <c:spPr>
            <a:solidFill>
              <a:schemeClr val="accent4"/>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(2)'!$E$19:$HQ$19</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0.5</c:v>
                </c:pt>
                <c:pt idx="22">
                  <c:v>0.5</c:v>
                </c:pt>
                <c:pt idx="23">
                  <c:v>0</c:v>
                </c:pt>
                <c:pt idx="24">
                  <c:v>0.66666666666666663</c:v>
                </c:pt>
                <c:pt idx="25">
                  <c:v>0</c:v>
                </c:pt>
                <c:pt idx="26">
                  <c:v>0</c:v>
                </c:pt>
                <c:pt idx="27">
                  <c:v>0.33333333333333331</c:v>
                </c:pt>
                <c:pt idx="28">
                  <c:v>0</c:v>
                </c:pt>
                <c:pt idx="29">
                  <c:v>0.1</c:v>
                </c:pt>
                <c:pt idx="30">
                  <c:v>0.14285714285714285</c:v>
                </c:pt>
                <c:pt idx="31">
                  <c:v>9.0909090909090912E-2</c:v>
                </c:pt>
                <c:pt idx="32">
                  <c:v>0</c:v>
                </c:pt>
                <c:pt idx="33">
                  <c:v>0.23809523809523808</c:v>
                </c:pt>
                <c:pt idx="34">
                  <c:v>0.1875</c:v>
                </c:pt>
                <c:pt idx="35">
                  <c:v>0.21212121212121213</c:v>
                </c:pt>
                <c:pt idx="36">
                  <c:v>3.8461538461538464E-2</c:v>
                </c:pt>
                <c:pt idx="37">
                  <c:v>0.21875</c:v>
                </c:pt>
                <c:pt idx="38">
                  <c:v>0.26315789473684209</c:v>
                </c:pt>
                <c:pt idx="39">
                  <c:v>0.22500000000000001</c:v>
                </c:pt>
                <c:pt idx="40">
                  <c:v>0.25531914893617019</c:v>
                </c:pt>
                <c:pt idx="41">
                  <c:v>0.1206896551724138</c:v>
                </c:pt>
                <c:pt idx="42">
                  <c:v>0.13333333333333333</c:v>
                </c:pt>
                <c:pt idx="43">
                  <c:v>0.25</c:v>
                </c:pt>
                <c:pt idx="44">
                  <c:v>0.2</c:v>
                </c:pt>
                <c:pt idx="45">
                  <c:v>0.13725490196078433</c:v>
                </c:pt>
                <c:pt idx="46">
                  <c:v>0.22807017543859648</c:v>
                </c:pt>
                <c:pt idx="47">
                  <c:v>0.17741935483870969</c:v>
                </c:pt>
                <c:pt idx="48">
                  <c:v>0.13043478260869565</c:v>
                </c:pt>
                <c:pt idx="49">
                  <c:v>9.8765432098765427E-2</c:v>
                </c:pt>
                <c:pt idx="50">
                  <c:v>9.8039215686274508E-2</c:v>
                </c:pt>
                <c:pt idx="51">
                  <c:v>0.16981132075471697</c:v>
                </c:pt>
                <c:pt idx="52">
                  <c:v>7.6923076923076927E-2</c:v>
                </c:pt>
                <c:pt idx="53">
                  <c:v>0.10606060606060606</c:v>
                </c:pt>
                <c:pt idx="54">
                  <c:v>9.2592592592592587E-2</c:v>
                </c:pt>
                <c:pt idx="55">
                  <c:v>5.1724137931034482E-2</c:v>
                </c:pt>
                <c:pt idx="56">
                  <c:v>0.13636363636363635</c:v>
                </c:pt>
                <c:pt idx="57">
                  <c:v>9.2592592592592587E-2</c:v>
                </c:pt>
                <c:pt idx="58">
                  <c:v>2.8985507246376812E-2</c:v>
                </c:pt>
                <c:pt idx="59">
                  <c:v>0.10526315789473684</c:v>
                </c:pt>
                <c:pt idx="60">
                  <c:v>7.9365079365079361E-2</c:v>
                </c:pt>
                <c:pt idx="61">
                  <c:v>0.11320754716981132</c:v>
                </c:pt>
                <c:pt idx="62">
                  <c:v>4.878048780487805E-2</c:v>
                </c:pt>
                <c:pt idx="63">
                  <c:v>0.14285714285714285</c:v>
                </c:pt>
                <c:pt idx="64">
                  <c:v>5.4545454545454543E-2</c:v>
                </c:pt>
                <c:pt idx="65">
                  <c:v>0.06</c:v>
                </c:pt>
                <c:pt idx="66">
                  <c:v>8.9285714285714288E-2</c:v>
                </c:pt>
                <c:pt idx="67">
                  <c:v>0.16666666666666666</c:v>
                </c:pt>
                <c:pt idx="68">
                  <c:v>0.13461538461538461</c:v>
                </c:pt>
                <c:pt idx="69">
                  <c:v>6.9767441860465115E-2</c:v>
                </c:pt>
                <c:pt idx="70">
                  <c:v>7.6923076923076927E-2</c:v>
                </c:pt>
                <c:pt idx="71">
                  <c:v>0.13043478260869565</c:v>
                </c:pt>
                <c:pt idx="72">
                  <c:v>0.125</c:v>
                </c:pt>
                <c:pt idx="73">
                  <c:v>4.6511627906976744E-2</c:v>
                </c:pt>
                <c:pt idx="74">
                  <c:v>5.128205128205128E-2</c:v>
                </c:pt>
                <c:pt idx="75">
                  <c:v>0.21428571428571427</c:v>
                </c:pt>
                <c:pt idx="76">
                  <c:v>4.5454545454545456E-2</c:v>
                </c:pt>
                <c:pt idx="77">
                  <c:v>9.375E-2</c:v>
                </c:pt>
                <c:pt idx="78">
                  <c:v>0.17142857142857143</c:v>
                </c:pt>
                <c:pt idx="79">
                  <c:v>0.16666666666666666</c:v>
                </c:pt>
                <c:pt idx="80">
                  <c:v>5.5555555555555552E-2</c:v>
                </c:pt>
                <c:pt idx="81">
                  <c:v>0.17142857142857143</c:v>
                </c:pt>
                <c:pt idx="82">
                  <c:v>0</c:v>
                </c:pt>
                <c:pt idx="83">
                  <c:v>0.1111111111111111</c:v>
                </c:pt>
                <c:pt idx="84">
                  <c:v>0.14814814814814814</c:v>
                </c:pt>
                <c:pt idx="85">
                  <c:v>4.1666666666666664E-2</c:v>
                </c:pt>
                <c:pt idx="86">
                  <c:v>9.5238095238095233E-2</c:v>
                </c:pt>
                <c:pt idx="87">
                  <c:v>0.12</c:v>
                </c:pt>
                <c:pt idx="88">
                  <c:v>3.3333333333333333E-2</c:v>
                </c:pt>
                <c:pt idx="89">
                  <c:v>0.11764705882352941</c:v>
                </c:pt>
                <c:pt idx="90">
                  <c:v>5.5555555555555552E-2</c:v>
                </c:pt>
                <c:pt idx="91">
                  <c:v>5.8823529411764705E-2</c:v>
                </c:pt>
                <c:pt idx="92">
                  <c:v>0.2</c:v>
                </c:pt>
                <c:pt idx="93">
                  <c:v>5.8823529411764705E-2</c:v>
                </c:pt>
                <c:pt idx="94">
                  <c:v>4.5454545454545456E-2</c:v>
                </c:pt>
                <c:pt idx="95">
                  <c:v>7.6923076923076927E-2</c:v>
                </c:pt>
                <c:pt idx="96">
                  <c:v>9.0909090909090912E-2</c:v>
                </c:pt>
                <c:pt idx="97">
                  <c:v>0</c:v>
                </c:pt>
                <c:pt idx="98">
                  <c:v>7.6923076923076927E-2</c:v>
                </c:pt>
                <c:pt idx="99">
                  <c:v>0</c:v>
                </c:pt>
                <c:pt idx="100">
                  <c:v>0.21428571428571427</c:v>
                </c:pt>
                <c:pt idx="101">
                  <c:v>0</c:v>
                </c:pt>
                <c:pt idx="102">
                  <c:v>0.25</c:v>
                </c:pt>
                <c:pt idx="103">
                  <c:v>0.375</c:v>
                </c:pt>
                <c:pt idx="104">
                  <c:v>7.6923076923076927E-2</c:v>
                </c:pt>
                <c:pt idx="105">
                  <c:v>0.2</c:v>
                </c:pt>
                <c:pt idx="106">
                  <c:v>0.4</c:v>
                </c:pt>
                <c:pt idx="107">
                  <c:v>0.41666666666666669</c:v>
                </c:pt>
                <c:pt idx="108">
                  <c:v>7.1428571428571425E-2</c:v>
                </c:pt>
                <c:pt idx="109">
                  <c:v>0.4</c:v>
                </c:pt>
                <c:pt idx="110">
                  <c:v>0</c:v>
                </c:pt>
                <c:pt idx="111">
                  <c:v>0.25</c:v>
                </c:pt>
                <c:pt idx="112">
                  <c:v>9.0909090909090912E-2</c:v>
                </c:pt>
                <c:pt idx="113">
                  <c:v>0.23076923076923078</c:v>
                </c:pt>
                <c:pt idx="114">
                  <c:v>0.2</c:v>
                </c:pt>
                <c:pt idx="115">
                  <c:v>0.8</c:v>
                </c:pt>
                <c:pt idx="116">
                  <c:v>0.25</c:v>
                </c:pt>
                <c:pt idx="117">
                  <c:v>9.0909090909090912E-2</c:v>
                </c:pt>
                <c:pt idx="118">
                  <c:v>0</c:v>
                </c:pt>
                <c:pt idx="119">
                  <c:v>0.4375</c:v>
                </c:pt>
                <c:pt idx="120">
                  <c:v>0</c:v>
                </c:pt>
                <c:pt idx="121">
                  <c:v>0.46153846153846156</c:v>
                </c:pt>
                <c:pt idx="122">
                  <c:v>0.375</c:v>
                </c:pt>
                <c:pt idx="123">
                  <c:v>0.16666666666666666</c:v>
                </c:pt>
                <c:pt idx="124">
                  <c:v>0.42857142857142855</c:v>
                </c:pt>
                <c:pt idx="125">
                  <c:v>0.13333333333333333</c:v>
                </c:pt>
                <c:pt idx="126">
                  <c:v>0.22222222222222221</c:v>
                </c:pt>
                <c:pt idx="127">
                  <c:v>0.17647058823529413</c:v>
                </c:pt>
                <c:pt idx="128">
                  <c:v>0.3125</c:v>
                </c:pt>
                <c:pt idx="129">
                  <c:v>0.125</c:v>
                </c:pt>
                <c:pt idx="130">
                  <c:v>0.21428571428571427</c:v>
                </c:pt>
                <c:pt idx="131">
                  <c:v>0.36363636363636365</c:v>
                </c:pt>
                <c:pt idx="132">
                  <c:v>0</c:v>
                </c:pt>
                <c:pt idx="133">
                  <c:v>0.15384615384615385</c:v>
                </c:pt>
                <c:pt idx="134">
                  <c:v>0.22222222222222221</c:v>
                </c:pt>
                <c:pt idx="135">
                  <c:v>0.16666666666666666</c:v>
                </c:pt>
                <c:pt idx="136">
                  <c:v>0</c:v>
                </c:pt>
                <c:pt idx="137">
                  <c:v>0.2</c:v>
                </c:pt>
                <c:pt idx="138">
                  <c:v>0</c:v>
                </c:pt>
                <c:pt idx="139">
                  <c:v>0</c:v>
                </c:pt>
                <c:pt idx="140">
                  <c:v>0.33333333333333331</c:v>
                </c:pt>
                <c:pt idx="141">
                  <c:v>0</c:v>
                </c:pt>
                <c:pt idx="142">
                  <c:v>0.375</c:v>
                </c:pt>
                <c:pt idx="143">
                  <c:v>0.25</c:v>
                </c:pt>
                <c:pt idx="144">
                  <c:v>0</c:v>
                </c:pt>
                <c:pt idx="145">
                  <c:v>0.83333333333333337</c:v>
                </c:pt>
                <c:pt idx="146">
                  <c:v>0.5</c:v>
                </c:pt>
                <c:pt idx="147">
                  <c:v>0</c:v>
                </c:pt>
                <c:pt idx="148">
                  <c:v>0</c:v>
                </c:pt>
                <c:pt idx="149">
                  <c:v>0.2</c:v>
                </c:pt>
                <c:pt idx="150">
                  <c:v>0.16666666666666666</c:v>
                </c:pt>
                <c:pt idx="151">
                  <c:v>0</c:v>
                </c:pt>
                <c:pt idx="152">
                  <c:v>0</c:v>
                </c:pt>
                <c:pt idx="153">
                  <c:v>0</c:v>
                </c:pt>
                <c:pt idx="154">
                  <c:v>0.1</c:v>
                </c:pt>
                <c:pt idx="155">
                  <c:v>0</c:v>
                </c:pt>
                <c:pt idx="156">
                  <c:v>0.1</c:v>
                </c:pt>
                <c:pt idx="157">
                  <c:v>0.23076923076923078</c:v>
                </c:pt>
                <c:pt idx="158">
                  <c:v>0.41666666666666669</c:v>
                </c:pt>
                <c:pt idx="159">
                  <c:v>7.6923076923076927E-2</c:v>
                </c:pt>
                <c:pt idx="160">
                  <c:v>0.25</c:v>
                </c:pt>
                <c:pt idx="161">
                  <c:v>0.31578947368421051</c:v>
                </c:pt>
                <c:pt idx="162">
                  <c:v>0.25</c:v>
                </c:pt>
                <c:pt idx="163">
                  <c:v>0.25</c:v>
                </c:pt>
                <c:pt idx="164">
                  <c:v>0.13636363636363635</c:v>
                </c:pt>
                <c:pt idx="165">
                  <c:v>0.15384615384615385</c:v>
                </c:pt>
                <c:pt idx="166">
                  <c:v>0.33333333333333331</c:v>
                </c:pt>
                <c:pt idx="167">
                  <c:v>0.19354838709677419</c:v>
                </c:pt>
                <c:pt idx="168">
                  <c:v>0.37931034482758619</c:v>
                </c:pt>
                <c:pt idx="169">
                  <c:v>0.18421052631578946</c:v>
                </c:pt>
                <c:pt idx="170">
                  <c:v>0.21052631578947367</c:v>
                </c:pt>
                <c:pt idx="171">
                  <c:v>0.25</c:v>
                </c:pt>
                <c:pt idx="172">
                  <c:v>0.27027027027027029</c:v>
                </c:pt>
                <c:pt idx="173">
                  <c:v>0.17741935483870969</c:v>
                </c:pt>
                <c:pt idx="174">
                  <c:v>0.22727272727272727</c:v>
                </c:pt>
                <c:pt idx="175">
                  <c:v>0.20588235294117646</c:v>
                </c:pt>
                <c:pt idx="176">
                  <c:v>0.15625</c:v>
                </c:pt>
                <c:pt idx="177">
                  <c:v>0.20481927710843373</c:v>
                </c:pt>
                <c:pt idx="178">
                  <c:v>0.15189873417721519</c:v>
                </c:pt>
                <c:pt idx="179">
                  <c:v>0.19</c:v>
                </c:pt>
                <c:pt idx="180">
                  <c:v>0.28846153846153844</c:v>
                </c:pt>
                <c:pt idx="181">
                  <c:v>0.15044247787610621</c:v>
                </c:pt>
                <c:pt idx="182">
                  <c:v>0.3007518796992481</c:v>
                </c:pt>
                <c:pt idx="183">
                  <c:v>0.23076923076923078</c:v>
                </c:pt>
                <c:pt idx="184">
                  <c:v>0.20422535211267606</c:v>
                </c:pt>
                <c:pt idx="185">
                  <c:v>0.15909090909090909</c:v>
                </c:pt>
                <c:pt idx="186">
                  <c:v>0.24107142857142858</c:v>
                </c:pt>
                <c:pt idx="187">
                  <c:v>0.21276595744680851</c:v>
                </c:pt>
                <c:pt idx="188">
                  <c:v>0.13</c:v>
                </c:pt>
                <c:pt idx="189">
                  <c:v>0.24324324324324326</c:v>
                </c:pt>
                <c:pt idx="190">
                  <c:v>0.21311475409836064</c:v>
                </c:pt>
                <c:pt idx="191">
                  <c:v>0.27927927927927926</c:v>
                </c:pt>
                <c:pt idx="192">
                  <c:v>0.16814159292035399</c:v>
                </c:pt>
                <c:pt idx="193">
                  <c:v>0.15789473684210525</c:v>
                </c:pt>
                <c:pt idx="194">
                  <c:v>0.18292682926829268</c:v>
                </c:pt>
                <c:pt idx="195">
                  <c:v>0.26315789473684209</c:v>
                </c:pt>
                <c:pt idx="196">
                  <c:v>0.15306122448979592</c:v>
                </c:pt>
                <c:pt idx="197">
                  <c:v>0.26785714285714285</c:v>
                </c:pt>
                <c:pt idx="198">
                  <c:v>0.24561403508771928</c:v>
                </c:pt>
                <c:pt idx="199">
                  <c:v>0.1728395061728395</c:v>
                </c:pt>
                <c:pt idx="200">
                  <c:v>0.22972972972972974</c:v>
                </c:pt>
                <c:pt idx="201">
                  <c:v>0.21276595744680851</c:v>
                </c:pt>
                <c:pt idx="202">
                  <c:v>0.28409090909090912</c:v>
                </c:pt>
                <c:pt idx="203">
                  <c:v>0.22448979591836735</c:v>
                </c:pt>
                <c:pt idx="204">
                  <c:v>0.22916666666666666</c:v>
                </c:pt>
                <c:pt idx="205">
                  <c:v>0.21649484536082475</c:v>
                </c:pt>
                <c:pt idx="206">
                  <c:v>0.18260869565217391</c:v>
                </c:pt>
                <c:pt idx="207">
                  <c:v>0.19</c:v>
                </c:pt>
                <c:pt idx="208">
                  <c:v>0.14606741573033707</c:v>
                </c:pt>
                <c:pt idx="209">
                  <c:v>0.21</c:v>
                </c:pt>
                <c:pt idx="210">
                  <c:v>0.17763157894736842</c:v>
                </c:pt>
                <c:pt idx="211">
                  <c:v>0.24827586206896551</c:v>
                </c:pt>
                <c:pt idx="212">
                  <c:v>0.21118012422360249</c:v>
                </c:pt>
                <c:pt idx="213">
                  <c:v>0.17088607594936708</c:v>
                </c:pt>
                <c:pt idx="214">
                  <c:v>0.22797927461139897</c:v>
                </c:pt>
                <c:pt idx="215">
                  <c:v>0.19298245614035087</c:v>
                </c:pt>
                <c:pt idx="216">
                  <c:v>0.19500000000000001</c:v>
                </c:pt>
                <c:pt idx="217">
                  <c:v>0.20098039215686275</c:v>
                </c:pt>
                <c:pt idx="218">
                  <c:v>0.20707070707070707</c:v>
                </c:pt>
                <c:pt idx="219">
                  <c:v>0.16161616161616163</c:v>
                </c:pt>
                <c:pt idx="220">
                  <c:v>0.17085427135678391</c:v>
                </c:pt>
              </c:numCache>
            </c:numRef>
          </c:val>
          <c:extLst>
            <c:ext xmlns:c16="http://schemas.microsoft.com/office/drawing/2014/chart" uri="{C3380CC4-5D6E-409C-BE32-E72D297353CC}">
              <c16:uniqueId val="{00000003-CB43-481A-8B05-F790FCB7E158}"/>
            </c:ext>
          </c:extLst>
        </c:ser>
        <c:ser>
          <c:idx val="4"/>
          <c:order val="4"/>
          <c:tx>
            <c:strRef>
              <c:f>'Age-1 (2)'!$B$20:$C$20</c:f>
              <c:strCache>
                <c:ptCount val="2"/>
                <c:pt idx="0">
                  <c:v>40-49</c:v>
                </c:pt>
              </c:strCache>
            </c:strRef>
          </c:tx>
          <c:spPr>
            <a:solidFill>
              <a:schemeClr val="accent5"/>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(2)'!$E$20:$HQ$20</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0.5</c:v>
                </c:pt>
                <c:pt idx="23">
                  <c:v>0.5</c:v>
                </c:pt>
                <c:pt idx="24">
                  <c:v>0</c:v>
                </c:pt>
                <c:pt idx="25">
                  <c:v>0</c:v>
                </c:pt>
                <c:pt idx="26">
                  <c:v>0.33333333333333331</c:v>
                </c:pt>
                <c:pt idx="27">
                  <c:v>0.33333333333333331</c:v>
                </c:pt>
                <c:pt idx="28">
                  <c:v>0.125</c:v>
                </c:pt>
                <c:pt idx="29">
                  <c:v>0.2</c:v>
                </c:pt>
                <c:pt idx="30">
                  <c:v>0.14285714285714285</c:v>
                </c:pt>
                <c:pt idx="31">
                  <c:v>9.0909090909090912E-2</c:v>
                </c:pt>
                <c:pt idx="32">
                  <c:v>0.26666666666666666</c:v>
                </c:pt>
                <c:pt idx="33">
                  <c:v>9.5238095238095233E-2</c:v>
                </c:pt>
                <c:pt idx="34">
                  <c:v>0.1875</c:v>
                </c:pt>
                <c:pt idx="35">
                  <c:v>0.12121212121212122</c:v>
                </c:pt>
                <c:pt idx="36">
                  <c:v>0.23076923076923078</c:v>
                </c:pt>
                <c:pt idx="37">
                  <c:v>0.125</c:v>
                </c:pt>
                <c:pt idx="38">
                  <c:v>0.10526315789473684</c:v>
                </c:pt>
                <c:pt idx="39">
                  <c:v>0.1</c:v>
                </c:pt>
                <c:pt idx="40">
                  <c:v>0.14893617021276595</c:v>
                </c:pt>
                <c:pt idx="41">
                  <c:v>0.15517241379310345</c:v>
                </c:pt>
                <c:pt idx="42">
                  <c:v>5.3333333333333337E-2</c:v>
                </c:pt>
                <c:pt idx="43">
                  <c:v>0.16666666666666666</c:v>
                </c:pt>
                <c:pt idx="44">
                  <c:v>0.2</c:v>
                </c:pt>
                <c:pt idx="45">
                  <c:v>0.15686274509803921</c:v>
                </c:pt>
                <c:pt idx="46">
                  <c:v>0.15789473684210525</c:v>
                </c:pt>
                <c:pt idx="47">
                  <c:v>9.6774193548387094E-2</c:v>
                </c:pt>
                <c:pt idx="48">
                  <c:v>0.19565217391304349</c:v>
                </c:pt>
                <c:pt idx="49">
                  <c:v>8.6419753086419748E-2</c:v>
                </c:pt>
                <c:pt idx="50">
                  <c:v>0.11764705882352941</c:v>
                </c:pt>
                <c:pt idx="51">
                  <c:v>5.6603773584905662E-2</c:v>
                </c:pt>
                <c:pt idx="52">
                  <c:v>0.13461538461538461</c:v>
                </c:pt>
                <c:pt idx="53">
                  <c:v>0.15151515151515152</c:v>
                </c:pt>
                <c:pt idx="54">
                  <c:v>0.14814814814814814</c:v>
                </c:pt>
                <c:pt idx="55">
                  <c:v>0.13793103448275862</c:v>
                </c:pt>
                <c:pt idx="56">
                  <c:v>0.13636363636363635</c:v>
                </c:pt>
                <c:pt idx="57">
                  <c:v>9.2592592592592587E-2</c:v>
                </c:pt>
                <c:pt idx="58">
                  <c:v>0.10144927536231885</c:v>
                </c:pt>
                <c:pt idx="59">
                  <c:v>0.12280701754385964</c:v>
                </c:pt>
                <c:pt idx="60">
                  <c:v>0.22222222222222221</c:v>
                </c:pt>
                <c:pt idx="61">
                  <c:v>7.5471698113207544E-2</c:v>
                </c:pt>
                <c:pt idx="62">
                  <c:v>9.7560975609756101E-2</c:v>
                </c:pt>
                <c:pt idx="63">
                  <c:v>0.14285714285714285</c:v>
                </c:pt>
                <c:pt idx="64">
                  <c:v>0.18181818181818182</c:v>
                </c:pt>
                <c:pt idx="65">
                  <c:v>0.12</c:v>
                </c:pt>
                <c:pt idx="66">
                  <c:v>0.14285714285714285</c:v>
                </c:pt>
                <c:pt idx="67">
                  <c:v>0.15</c:v>
                </c:pt>
                <c:pt idx="68">
                  <c:v>7.6923076923076927E-2</c:v>
                </c:pt>
                <c:pt idx="69">
                  <c:v>0.16279069767441862</c:v>
                </c:pt>
                <c:pt idx="70">
                  <c:v>9.2307692307692313E-2</c:v>
                </c:pt>
                <c:pt idx="71">
                  <c:v>2.1739130434782608E-2</c:v>
                </c:pt>
                <c:pt idx="72">
                  <c:v>2.5000000000000001E-2</c:v>
                </c:pt>
                <c:pt idx="73">
                  <c:v>0.11627906976744186</c:v>
                </c:pt>
                <c:pt idx="74">
                  <c:v>0.10256410256410256</c:v>
                </c:pt>
                <c:pt idx="75">
                  <c:v>0.10714285714285714</c:v>
                </c:pt>
                <c:pt idx="76">
                  <c:v>9.0909090909090912E-2</c:v>
                </c:pt>
                <c:pt idx="77">
                  <c:v>0.15625</c:v>
                </c:pt>
                <c:pt idx="78">
                  <c:v>8.5714285714285715E-2</c:v>
                </c:pt>
                <c:pt idx="79">
                  <c:v>5.5555555555555552E-2</c:v>
                </c:pt>
                <c:pt idx="80">
                  <c:v>0.1111111111111111</c:v>
                </c:pt>
                <c:pt idx="81">
                  <c:v>0.17142857142857143</c:v>
                </c:pt>
                <c:pt idx="82">
                  <c:v>4.3478260869565216E-2</c:v>
                </c:pt>
                <c:pt idx="83">
                  <c:v>0</c:v>
                </c:pt>
                <c:pt idx="84">
                  <c:v>7.407407407407407E-2</c:v>
                </c:pt>
                <c:pt idx="85">
                  <c:v>8.3333333333333329E-2</c:v>
                </c:pt>
                <c:pt idx="86">
                  <c:v>0.14285714285714285</c:v>
                </c:pt>
                <c:pt idx="87">
                  <c:v>0.08</c:v>
                </c:pt>
                <c:pt idx="88">
                  <c:v>0.16666666666666666</c:v>
                </c:pt>
                <c:pt idx="89">
                  <c:v>0.23529411764705882</c:v>
                </c:pt>
                <c:pt idx="90">
                  <c:v>0.16666666666666666</c:v>
                </c:pt>
                <c:pt idx="91">
                  <c:v>0</c:v>
                </c:pt>
                <c:pt idx="92">
                  <c:v>0</c:v>
                </c:pt>
                <c:pt idx="93">
                  <c:v>0.11764705882352941</c:v>
                </c:pt>
                <c:pt idx="94">
                  <c:v>9.0909090909090912E-2</c:v>
                </c:pt>
                <c:pt idx="95">
                  <c:v>7.6923076923076927E-2</c:v>
                </c:pt>
                <c:pt idx="96">
                  <c:v>0.18181818181818182</c:v>
                </c:pt>
                <c:pt idx="97">
                  <c:v>0.16666666666666666</c:v>
                </c:pt>
                <c:pt idx="98">
                  <c:v>7.6923076923076927E-2</c:v>
                </c:pt>
                <c:pt idx="99">
                  <c:v>0</c:v>
                </c:pt>
                <c:pt idx="100">
                  <c:v>7.1428571428571425E-2</c:v>
                </c:pt>
                <c:pt idx="101">
                  <c:v>7.6923076923076927E-2</c:v>
                </c:pt>
                <c:pt idx="102">
                  <c:v>0.375</c:v>
                </c:pt>
                <c:pt idx="103">
                  <c:v>0.125</c:v>
                </c:pt>
                <c:pt idx="104">
                  <c:v>0.15384615384615385</c:v>
                </c:pt>
                <c:pt idx="105">
                  <c:v>0</c:v>
                </c:pt>
                <c:pt idx="106">
                  <c:v>0</c:v>
                </c:pt>
                <c:pt idx="107">
                  <c:v>0.16666666666666666</c:v>
                </c:pt>
                <c:pt idx="108">
                  <c:v>0.35714285714285715</c:v>
                </c:pt>
                <c:pt idx="109">
                  <c:v>0</c:v>
                </c:pt>
                <c:pt idx="110">
                  <c:v>8.3333333333333329E-2</c:v>
                </c:pt>
                <c:pt idx="111">
                  <c:v>0</c:v>
                </c:pt>
                <c:pt idx="112">
                  <c:v>0</c:v>
                </c:pt>
                <c:pt idx="113">
                  <c:v>0.30769230769230771</c:v>
                </c:pt>
                <c:pt idx="114">
                  <c:v>0.2</c:v>
                </c:pt>
                <c:pt idx="115">
                  <c:v>0</c:v>
                </c:pt>
                <c:pt idx="116">
                  <c:v>0.25</c:v>
                </c:pt>
                <c:pt idx="117">
                  <c:v>0.45454545454545453</c:v>
                </c:pt>
                <c:pt idx="118">
                  <c:v>0.55555555555555558</c:v>
                </c:pt>
                <c:pt idx="119">
                  <c:v>0.125</c:v>
                </c:pt>
                <c:pt idx="120">
                  <c:v>0.33333333333333331</c:v>
                </c:pt>
                <c:pt idx="121">
                  <c:v>0.15384615384615385</c:v>
                </c:pt>
                <c:pt idx="122">
                  <c:v>0</c:v>
                </c:pt>
                <c:pt idx="123">
                  <c:v>0.1111111111111111</c:v>
                </c:pt>
                <c:pt idx="124">
                  <c:v>7.1428571428571425E-2</c:v>
                </c:pt>
                <c:pt idx="125">
                  <c:v>0.2</c:v>
                </c:pt>
                <c:pt idx="126">
                  <c:v>0.22222222222222221</c:v>
                </c:pt>
                <c:pt idx="127">
                  <c:v>0.11764705882352941</c:v>
                </c:pt>
                <c:pt idx="128">
                  <c:v>6.25E-2</c:v>
                </c:pt>
                <c:pt idx="129">
                  <c:v>0.25</c:v>
                </c:pt>
                <c:pt idx="130">
                  <c:v>0.14285714285714285</c:v>
                </c:pt>
                <c:pt idx="131">
                  <c:v>9.0909090909090912E-2</c:v>
                </c:pt>
                <c:pt idx="132">
                  <c:v>0.5</c:v>
                </c:pt>
                <c:pt idx="133">
                  <c:v>0.30769230769230771</c:v>
                </c:pt>
                <c:pt idx="134">
                  <c:v>0.33333333333333331</c:v>
                </c:pt>
                <c:pt idx="135">
                  <c:v>0.25</c:v>
                </c:pt>
                <c:pt idx="136">
                  <c:v>0.14285714285714285</c:v>
                </c:pt>
                <c:pt idx="137">
                  <c:v>0</c:v>
                </c:pt>
                <c:pt idx="138">
                  <c:v>0.22222222222222221</c:v>
                </c:pt>
                <c:pt idx="139">
                  <c:v>0.16666666666666666</c:v>
                </c:pt>
                <c:pt idx="140">
                  <c:v>0</c:v>
                </c:pt>
                <c:pt idx="141">
                  <c:v>0.6</c:v>
                </c:pt>
                <c:pt idx="142">
                  <c:v>0.125</c:v>
                </c:pt>
                <c:pt idx="143">
                  <c:v>0.125</c:v>
                </c:pt>
                <c:pt idx="144">
                  <c:v>0.14285714285714285</c:v>
                </c:pt>
                <c:pt idx="145">
                  <c:v>0</c:v>
                </c:pt>
                <c:pt idx="146">
                  <c:v>0</c:v>
                </c:pt>
                <c:pt idx="147">
                  <c:v>0.33333333333333331</c:v>
                </c:pt>
                <c:pt idx="148">
                  <c:v>0.4</c:v>
                </c:pt>
                <c:pt idx="149">
                  <c:v>0.1</c:v>
                </c:pt>
                <c:pt idx="150">
                  <c:v>0</c:v>
                </c:pt>
                <c:pt idx="151">
                  <c:v>0</c:v>
                </c:pt>
                <c:pt idx="152">
                  <c:v>0.33333333333333331</c:v>
                </c:pt>
                <c:pt idx="153">
                  <c:v>0.2</c:v>
                </c:pt>
                <c:pt idx="154">
                  <c:v>0.1</c:v>
                </c:pt>
                <c:pt idx="155">
                  <c:v>0.33333333333333331</c:v>
                </c:pt>
                <c:pt idx="156">
                  <c:v>0.4</c:v>
                </c:pt>
                <c:pt idx="157">
                  <c:v>0.23076923076923078</c:v>
                </c:pt>
                <c:pt idx="158">
                  <c:v>0</c:v>
                </c:pt>
                <c:pt idx="159">
                  <c:v>7.6923076923076927E-2</c:v>
                </c:pt>
                <c:pt idx="160">
                  <c:v>0.25</c:v>
                </c:pt>
                <c:pt idx="161">
                  <c:v>0.10526315789473684</c:v>
                </c:pt>
                <c:pt idx="162">
                  <c:v>0.15</c:v>
                </c:pt>
                <c:pt idx="163">
                  <c:v>9.375E-2</c:v>
                </c:pt>
                <c:pt idx="164">
                  <c:v>0.18181818181818182</c:v>
                </c:pt>
                <c:pt idx="165">
                  <c:v>0.23076923076923078</c:v>
                </c:pt>
                <c:pt idx="166">
                  <c:v>0.1111111111111111</c:v>
                </c:pt>
                <c:pt idx="167">
                  <c:v>0.12903225806451613</c:v>
                </c:pt>
                <c:pt idx="168">
                  <c:v>0.10344827586206896</c:v>
                </c:pt>
                <c:pt idx="169">
                  <c:v>0.10526315789473684</c:v>
                </c:pt>
                <c:pt idx="170">
                  <c:v>0.15789473684210525</c:v>
                </c:pt>
                <c:pt idx="171">
                  <c:v>0.28125</c:v>
                </c:pt>
                <c:pt idx="172">
                  <c:v>0.21621621621621623</c:v>
                </c:pt>
                <c:pt idx="173">
                  <c:v>8.0645161290322578E-2</c:v>
                </c:pt>
                <c:pt idx="174">
                  <c:v>0.11363636363636363</c:v>
                </c:pt>
                <c:pt idx="175">
                  <c:v>0.19117647058823528</c:v>
                </c:pt>
                <c:pt idx="176">
                  <c:v>0.140625</c:v>
                </c:pt>
                <c:pt idx="177">
                  <c:v>0.12048192771084337</c:v>
                </c:pt>
                <c:pt idx="178">
                  <c:v>0.16455696202531644</c:v>
                </c:pt>
                <c:pt idx="179">
                  <c:v>0.1</c:v>
                </c:pt>
                <c:pt idx="180">
                  <c:v>5.7692307692307696E-2</c:v>
                </c:pt>
                <c:pt idx="181">
                  <c:v>0.15044247787610621</c:v>
                </c:pt>
                <c:pt idx="182">
                  <c:v>9.0225563909774431E-2</c:v>
                </c:pt>
                <c:pt idx="183">
                  <c:v>0.15384615384615385</c:v>
                </c:pt>
                <c:pt idx="184">
                  <c:v>0.14084507042253522</c:v>
                </c:pt>
                <c:pt idx="185">
                  <c:v>0.11363636363636363</c:v>
                </c:pt>
                <c:pt idx="186">
                  <c:v>0.16071428571428573</c:v>
                </c:pt>
                <c:pt idx="187">
                  <c:v>8.5106382978723402E-2</c:v>
                </c:pt>
                <c:pt idx="188">
                  <c:v>0.06</c:v>
                </c:pt>
                <c:pt idx="189">
                  <c:v>9.0090090090090086E-2</c:v>
                </c:pt>
                <c:pt idx="190">
                  <c:v>0.10655737704918032</c:v>
                </c:pt>
                <c:pt idx="191">
                  <c:v>9.0090090090090086E-2</c:v>
                </c:pt>
                <c:pt idx="192">
                  <c:v>0.16814159292035399</c:v>
                </c:pt>
                <c:pt idx="193">
                  <c:v>5.2631578947368418E-2</c:v>
                </c:pt>
                <c:pt idx="194">
                  <c:v>0.24390243902439024</c:v>
                </c:pt>
                <c:pt idx="195">
                  <c:v>6.5789473684210523E-2</c:v>
                </c:pt>
                <c:pt idx="196">
                  <c:v>0.14285714285714285</c:v>
                </c:pt>
                <c:pt idx="197">
                  <c:v>0.13392857142857142</c:v>
                </c:pt>
                <c:pt idx="198">
                  <c:v>0.12280701754385964</c:v>
                </c:pt>
                <c:pt idx="199">
                  <c:v>0.13580246913580246</c:v>
                </c:pt>
                <c:pt idx="200">
                  <c:v>0.16216216216216217</c:v>
                </c:pt>
                <c:pt idx="201">
                  <c:v>0.14893617021276595</c:v>
                </c:pt>
                <c:pt idx="202">
                  <c:v>0.13636363636363635</c:v>
                </c:pt>
                <c:pt idx="203">
                  <c:v>0.11224489795918367</c:v>
                </c:pt>
                <c:pt idx="204">
                  <c:v>7.2916666666666671E-2</c:v>
                </c:pt>
                <c:pt idx="205">
                  <c:v>9.2783505154639179E-2</c:v>
                </c:pt>
                <c:pt idx="206">
                  <c:v>9.5652173913043481E-2</c:v>
                </c:pt>
                <c:pt idx="207">
                  <c:v>0.1</c:v>
                </c:pt>
                <c:pt idx="208">
                  <c:v>0.12359550561797752</c:v>
                </c:pt>
                <c:pt idx="209">
                  <c:v>0.09</c:v>
                </c:pt>
                <c:pt idx="210">
                  <c:v>0.15131578947368421</c:v>
                </c:pt>
                <c:pt idx="211">
                  <c:v>0.12413793103448276</c:v>
                </c:pt>
                <c:pt idx="212">
                  <c:v>9.9378881987577633E-2</c:v>
                </c:pt>
                <c:pt idx="213">
                  <c:v>0.15189873417721519</c:v>
                </c:pt>
                <c:pt idx="214">
                  <c:v>0.11917098445595854</c:v>
                </c:pt>
                <c:pt idx="215">
                  <c:v>0.12865497076023391</c:v>
                </c:pt>
                <c:pt idx="216">
                  <c:v>0.115</c:v>
                </c:pt>
                <c:pt idx="217">
                  <c:v>0.15686274509803921</c:v>
                </c:pt>
                <c:pt idx="218">
                  <c:v>0.12626262626262627</c:v>
                </c:pt>
                <c:pt idx="219">
                  <c:v>0.15656565656565657</c:v>
                </c:pt>
                <c:pt idx="220">
                  <c:v>0.11055276381909548</c:v>
                </c:pt>
              </c:numCache>
            </c:numRef>
          </c:val>
          <c:extLst>
            <c:ext xmlns:c16="http://schemas.microsoft.com/office/drawing/2014/chart" uri="{C3380CC4-5D6E-409C-BE32-E72D297353CC}">
              <c16:uniqueId val="{00000004-CB43-481A-8B05-F790FCB7E158}"/>
            </c:ext>
          </c:extLst>
        </c:ser>
        <c:ser>
          <c:idx val="5"/>
          <c:order val="5"/>
          <c:tx>
            <c:strRef>
              <c:f>'Age-1 (2)'!$B$21:$C$21</c:f>
              <c:strCache>
                <c:ptCount val="2"/>
                <c:pt idx="0">
                  <c:v>50-59</c:v>
                </c:pt>
              </c:strCache>
            </c:strRef>
          </c:tx>
          <c:spPr>
            <a:solidFill>
              <a:schemeClr val="accent6"/>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(2)'!$E$21:$HQ$21</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0.33333333333333331</c:v>
                </c:pt>
                <c:pt idx="27">
                  <c:v>0</c:v>
                </c:pt>
                <c:pt idx="28">
                  <c:v>0</c:v>
                </c:pt>
                <c:pt idx="29">
                  <c:v>0.1</c:v>
                </c:pt>
                <c:pt idx="30">
                  <c:v>0.14285714285714285</c:v>
                </c:pt>
                <c:pt idx="31">
                  <c:v>0.27272727272727271</c:v>
                </c:pt>
                <c:pt idx="32">
                  <c:v>0.26666666666666666</c:v>
                </c:pt>
                <c:pt idx="33">
                  <c:v>0.19047619047619047</c:v>
                </c:pt>
                <c:pt idx="34">
                  <c:v>0.25</c:v>
                </c:pt>
                <c:pt idx="35">
                  <c:v>9.0909090909090912E-2</c:v>
                </c:pt>
                <c:pt idx="36">
                  <c:v>0.19230769230769232</c:v>
                </c:pt>
                <c:pt idx="37">
                  <c:v>9.375E-2</c:v>
                </c:pt>
                <c:pt idx="38">
                  <c:v>0.15789473684210525</c:v>
                </c:pt>
                <c:pt idx="39">
                  <c:v>0.2</c:v>
                </c:pt>
                <c:pt idx="40">
                  <c:v>0.14893617021276595</c:v>
                </c:pt>
                <c:pt idx="41">
                  <c:v>0.17241379310344829</c:v>
                </c:pt>
                <c:pt idx="42">
                  <c:v>0.21333333333333335</c:v>
                </c:pt>
                <c:pt idx="43">
                  <c:v>0.13333333333333333</c:v>
                </c:pt>
                <c:pt idx="44">
                  <c:v>8.8888888888888892E-2</c:v>
                </c:pt>
                <c:pt idx="45">
                  <c:v>0.17647058823529413</c:v>
                </c:pt>
                <c:pt idx="46">
                  <c:v>0.17543859649122806</c:v>
                </c:pt>
                <c:pt idx="47">
                  <c:v>0.16129032258064516</c:v>
                </c:pt>
                <c:pt idx="48">
                  <c:v>0.19565217391304349</c:v>
                </c:pt>
                <c:pt idx="49">
                  <c:v>0.18518518518518517</c:v>
                </c:pt>
                <c:pt idx="50">
                  <c:v>0.11764705882352941</c:v>
                </c:pt>
                <c:pt idx="51">
                  <c:v>0.11320754716981132</c:v>
                </c:pt>
                <c:pt idx="52">
                  <c:v>0.23076923076923078</c:v>
                </c:pt>
                <c:pt idx="53">
                  <c:v>0.18181818181818182</c:v>
                </c:pt>
                <c:pt idx="54">
                  <c:v>0.16666666666666666</c:v>
                </c:pt>
                <c:pt idx="55">
                  <c:v>0.10344827586206896</c:v>
                </c:pt>
                <c:pt idx="56">
                  <c:v>0.19696969696969696</c:v>
                </c:pt>
                <c:pt idx="57">
                  <c:v>0.29629629629629628</c:v>
                </c:pt>
                <c:pt idx="58">
                  <c:v>0.15942028985507245</c:v>
                </c:pt>
                <c:pt idx="59">
                  <c:v>0.12280701754385964</c:v>
                </c:pt>
                <c:pt idx="60">
                  <c:v>0.20634920634920634</c:v>
                </c:pt>
                <c:pt idx="61">
                  <c:v>0.13207547169811321</c:v>
                </c:pt>
                <c:pt idx="62">
                  <c:v>0.17073170731707318</c:v>
                </c:pt>
                <c:pt idx="63">
                  <c:v>0.20634920634920634</c:v>
                </c:pt>
                <c:pt idx="64">
                  <c:v>0.18181818181818182</c:v>
                </c:pt>
                <c:pt idx="65">
                  <c:v>0.14000000000000001</c:v>
                </c:pt>
                <c:pt idx="66">
                  <c:v>0.14285714285714285</c:v>
                </c:pt>
                <c:pt idx="67">
                  <c:v>0.21666666666666667</c:v>
                </c:pt>
                <c:pt idx="68">
                  <c:v>0.25</c:v>
                </c:pt>
                <c:pt idx="69">
                  <c:v>0.18604651162790697</c:v>
                </c:pt>
                <c:pt idx="70">
                  <c:v>0.2</c:v>
                </c:pt>
                <c:pt idx="71">
                  <c:v>0.13043478260869565</c:v>
                </c:pt>
                <c:pt idx="72">
                  <c:v>0.22500000000000001</c:v>
                </c:pt>
                <c:pt idx="73">
                  <c:v>0.20930232558139536</c:v>
                </c:pt>
                <c:pt idx="74">
                  <c:v>0.17948717948717949</c:v>
                </c:pt>
                <c:pt idx="75">
                  <c:v>0.14285714285714285</c:v>
                </c:pt>
                <c:pt idx="76">
                  <c:v>4.5454545454545456E-2</c:v>
                </c:pt>
                <c:pt idx="77">
                  <c:v>0.1875</c:v>
                </c:pt>
                <c:pt idx="78">
                  <c:v>0.11428571428571428</c:v>
                </c:pt>
                <c:pt idx="79">
                  <c:v>0.16666666666666666</c:v>
                </c:pt>
                <c:pt idx="80">
                  <c:v>0.16666666666666666</c:v>
                </c:pt>
                <c:pt idx="81">
                  <c:v>8.5714285714285715E-2</c:v>
                </c:pt>
                <c:pt idx="82">
                  <c:v>0.21739130434782608</c:v>
                </c:pt>
                <c:pt idx="83">
                  <c:v>0.25925925925925924</c:v>
                </c:pt>
                <c:pt idx="84">
                  <c:v>0.1111111111111111</c:v>
                </c:pt>
                <c:pt idx="85">
                  <c:v>0.125</c:v>
                </c:pt>
                <c:pt idx="86">
                  <c:v>4.7619047619047616E-2</c:v>
                </c:pt>
                <c:pt idx="87">
                  <c:v>0.12</c:v>
                </c:pt>
                <c:pt idx="88">
                  <c:v>6.6666666666666666E-2</c:v>
                </c:pt>
                <c:pt idx="89">
                  <c:v>5.8823529411764705E-2</c:v>
                </c:pt>
                <c:pt idx="90">
                  <c:v>0.1111111111111111</c:v>
                </c:pt>
                <c:pt idx="91">
                  <c:v>0.11764705882352941</c:v>
                </c:pt>
                <c:pt idx="92">
                  <c:v>0.25</c:v>
                </c:pt>
                <c:pt idx="93">
                  <c:v>0.11764705882352941</c:v>
                </c:pt>
                <c:pt idx="94">
                  <c:v>0.22727272727272727</c:v>
                </c:pt>
                <c:pt idx="95">
                  <c:v>0.30769230769230771</c:v>
                </c:pt>
                <c:pt idx="96">
                  <c:v>9.0909090909090912E-2</c:v>
                </c:pt>
                <c:pt idx="97">
                  <c:v>0.16666666666666666</c:v>
                </c:pt>
                <c:pt idx="98">
                  <c:v>0.38461538461538464</c:v>
                </c:pt>
                <c:pt idx="99">
                  <c:v>0</c:v>
                </c:pt>
                <c:pt idx="100">
                  <c:v>0.2857142857142857</c:v>
                </c:pt>
                <c:pt idx="101">
                  <c:v>0.15384615384615385</c:v>
                </c:pt>
                <c:pt idx="102">
                  <c:v>0</c:v>
                </c:pt>
                <c:pt idx="103">
                  <c:v>0.125</c:v>
                </c:pt>
                <c:pt idx="104">
                  <c:v>0.23076923076923078</c:v>
                </c:pt>
                <c:pt idx="105">
                  <c:v>0.2</c:v>
                </c:pt>
                <c:pt idx="106">
                  <c:v>0.2</c:v>
                </c:pt>
                <c:pt idx="107">
                  <c:v>8.3333333333333329E-2</c:v>
                </c:pt>
                <c:pt idx="108">
                  <c:v>7.1428571428571425E-2</c:v>
                </c:pt>
                <c:pt idx="109">
                  <c:v>0</c:v>
                </c:pt>
                <c:pt idx="110">
                  <c:v>0.16666666666666666</c:v>
                </c:pt>
                <c:pt idx="111">
                  <c:v>0.125</c:v>
                </c:pt>
                <c:pt idx="112">
                  <c:v>9.0909090909090912E-2</c:v>
                </c:pt>
                <c:pt idx="113">
                  <c:v>7.6923076923076927E-2</c:v>
                </c:pt>
                <c:pt idx="114">
                  <c:v>0.1</c:v>
                </c:pt>
                <c:pt idx="115">
                  <c:v>0</c:v>
                </c:pt>
                <c:pt idx="116">
                  <c:v>0.125</c:v>
                </c:pt>
                <c:pt idx="117">
                  <c:v>9.0909090909090912E-2</c:v>
                </c:pt>
                <c:pt idx="118">
                  <c:v>0</c:v>
                </c:pt>
                <c:pt idx="119">
                  <c:v>6.25E-2</c:v>
                </c:pt>
                <c:pt idx="120">
                  <c:v>0.1111111111111111</c:v>
                </c:pt>
                <c:pt idx="121">
                  <c:v>0.15384615384615385</c:v>
                </c:pt>
                <c:pt idx="122">
                  <c:v>6.25E-2</c:v>
                </c:pt>
                <c:pt idx="123">
                  <c:v>0</c:v>
                </c:pt>
                <c:pt idx="124">
                  <c:v>0</c:v>
                </c:pt>
                <c:pt idx="125">
                  <c:v>6.6666666666666666E-2</c:v>
                </c:pt>
                <c:pt idx="126">
                  <c:v>0.22222222222222221</c:v>
                </c:pt>
                <c:pt idx="127">
                  <c:v>0</c:v>
                </c:pt>
                <c:pt idx="128">
                  <c:v>0.125</c:v>
                </c:pt>
                <c:pt idx="129">
                  <c:v>0.25</c:v>
                </c:pt>
                <c:pt idx="130">
                  <c:v>7.1428571428571425E-2</c:v>
                </c:pt>
                <c:pt idx="131">
                  <c:v>0</c:v>
                </c:pt>
                <c:pt idx="132">
                  <c:v>0</c:v>
                </c:pt>
                <c:pt idx="133">
                  <c:v>0.23076923076923078</c:v>
                </c:pt>
                <c:pt idx="134">
                  <c:v>0.22222222222222221</c:v>
                </c:pt>
                <c:pt idx="135">
                  <c:v>8.3333333333333329E-2</c:v>
                </c:pt>
                <c:pt idx="136">
                  <c:v>0.14285714285714285</c:v>
                </c:pt>
                <c:pt idx="137">
                  <c:v>0</c:v>
                </c:pt>
                <c:pt idx="138">
                  <c:v>0.1111111111111111</c:v>
                </c:pt>
                <c:pt idx="139">
                  <c:v>0.16666666666666666</c:v>
                </c:pt>
                <c:pt idx="140">
                  <c:v>0.22222222222222221</c:v>
                </c:pt>
                <c:pt idx="141">
                  <c:v>0</c:v>
                </c:pt>
                <c:pt idx="142">
                  <c:v>0.125</c:v>
                </c:pt>
                <c:pt idx="143">
                  <c:v>0.125</c:v>
                </c:pt>
                <c:pt idx="144">
                  <c:v>0</c:v>
                </c:pt>
                <c:pt idx="145">
                  <c:v>0</c:v>
                </c:pt>
                <c:pt idx="146">
                  <c:v>0</c:v>
                </c:pt>
                <c:pt idx="147">
                  <c:v>0</c:v>
                </c:pt>
                <c:pt idx="148">
                  <c:v>0</c:v>
                </c:pt>
                <c:pt idx="149">
                  <c:v>0</c:v>
                </c:pt>
                <c:pt idx="150">
                  <c:v>0</c:v>
                </c:pt>
                <c:pt idx="151">
                  <c:v>0</c:v>
                </c:pt>
                <c:pt idx="152">
                  <c:v>0.33333333333333331</c:v>
                </c:pt>
                <c:pt idx="153">
                  <c:v>0</c:v>
                </c:pt>
                <c:pt idx="154">
                  <c:v>0.3</c:v>
                </c:pt>
                <c:pt idx="155">
                  <c:v>0.16666666666666666</c:v>
                </c:pt>
                <c:pt idx="156">
                  <c:v>0</c:v>
                </c:pt>
                <c:pt idx="157">
                  <c:v>0.15384615384615385</c:v>
                </c:pt>
                <c:pt idx="158">
                  <c:v>8.3333333333333329E-2</c:v>
                </c:pt>
                <c:pt idx="159">
                  <c:v>0.23076923076923078</c:v>
                </c:pt>
                <c:pt idx="160">
                  <c:v>0.25</c:v>
                </c:pt>
                <c:pt idx="161">
                  <c:v>0.10526315789473684</c:v>
                </c:pt>
                <c:pt idx="162">
                  <c:v>0.2</c:v>
                </c:pt>
                <c:pt idx="163">
                  <c:v>0.125</c:v>
                </c:pt>
                <c:pt idx="164">
                  <c:v>0.13636363636363635</c:v>
                </c:pt>
                <c:pt idx="165">
                  <c:v>0.23076923076923078</c:v>
                </c:pt>
                <c:pt idx="166">
                  <c:v>0.1111111111111111</c:v>
                </c:pt>
                <c:pt idx="167">
                  <c:v>0.19354838709677419</c:v>
                </c:pt>
                <c:pt idx="168">
                  <c:v>0.2413793103448276</c:v>
                </c:pt>
                <c:pt idx="169">
                  <c:v>0.13157894736842105</c:v>
                </c:pt>
                <c:pt idx="170">
                  <c:v>0.21052631578947367</c:v>
                </c:pt>
                <c:pt idx="171">
                  <c:v>0.15625</c:v>
                </c:pt>
                <c:pt idx="172">
                  <c:v>0.13513513513513514</c:v>
                </c:pt>
                <c:pt idx="173">
                  <c:v>8.0645161290322578E-2</c:v>
                </c:pt>
                <c:pt idx="174">
                  <c:v>9.0909090909090912E-2</c:v>
                </c:pt>
                <c:pt idx="175">
                  <c:v>7.3529411764705885E-2</c:v>
                </c:pt>
                <c:pt idx="176">
                  <c:v>0.109375</c:v>
                </c:pt>
                <c:pt idx="177">
                  <c:v>0.12048192771084337</c:v>
                </c:pt>
                <c:pt idx="178">
                  <c:v>0.11392405063291139</c:v>
                </c:pt>
                <c:pt idx="179">
                  <c:v>0.14000000000000001</c:v>
                </c:pt>
                <c:pt idx="180">
                  <c:v>0.16346153846153846</c:v>
                </c:pt>
                <c:pt idx="181">
                  <c:v>0.10619469026548672</c:v>
                </c:pt>
                <c:pt idx="182">
                  <c:v>9.7744360902255634E-2</c:v>
                </c:pt>
                <c:pt idx="183">
                  <c:v>6.9930069930069935E-2</c:v>
                </c:pt>
                <c:pt idx="184">
                  <c:v>0.11971830985915492</c:v>
                </c:pt>
                <c:pt idx="185">
                  <c:v>0.12121212121212122</c:v>
                </c:pt>
                <c:pt idx="186">
                  <c:v>0.13392857142857142</c:v>
                </c:pt>
                <c:pt idx="187">
                  <c:v>0.11702127659574468</c:v>
                </c:pt>
                <c:pt idx="188">
                  <c:v>0.1</c:v>
                </c:pt>
                <c:pt idx="189">
                  <c:v>9.90990990990991E-2</c:v>
                </c:pt>
                <c:pt idx="190">
                  <c:v>0.11475409836065574</c:v>
                </c:pt>
                <c:pt idx="191">
                  <c:v>8.1081081081081086E-2</c:v>
                </c:pt>
                <c:pt idx="192">
                  <c:v>0.13274336283185842</c:v>
                </c:pt>
                <c:pt idx="193">
                  <c:v>0.18947368421052632</c:v>
                </c:pt>
                <c:pt idx="194">
                  <c:v>0.15853658536585366</c:v>
                </c:pt>
                <c:pt idx="195">
                  <c:v>0.15789473684210525</c:v>
                </c:pt>
                <c:pt idx="196">
                  <c:v>0.11224489795918367</c:v>
                </c:pt>
                <c:pt idx="197">
                  <c:v>0.11607142857142858</c:v>
                </c:pt>
                <c:pt idx="198">
                  <c:v>9.6491228070175433E-2</c:v>
                </c:pt>
                <c:pt idx="199">
                  <c:v>0.1728395061728395</c:v>
                </c:pt>
                <c:pt idx="200">
                  <c:v>0.16216216216216217</c:v>
                </c:pt>
                <c:pt idx="201">
                  <c:v>0.10638297872340426</c:v>
                </c:pt>
                <c:pt idx="202">
                  <c:v>0.13636363636363635</c:v>
                </c:pt>
                <c:pt idx="203">
                  <c:v>9.1836734693877556E-2</c:v>
                </c:pt>
                <c:pt idx="204">
                  <c:v>0.13541666666666666</c:v>
                </c:pt>
                <c:pt idx="205">
                  <c:v>7.2164948453608241E-2</c:v>
                </c:pt>
                <c:pt idx="206">
                  <c:v>0.12173913043478261</c:v>
                </c:pt>
                <c:pt idx="207">
                  <c:v>0.1</c:v>
                </c:pt>
                <c:pt idx="208">
                  <c:v>0.1348314606741573</c:v>
                </c:pt>
                <c:pt idx="209">
                  <c:v>0.09</c:v>
                </c:pt>
                <c:pt idx="210">
                  <c:v>0.1118421052631579</c:v>
                </c:pt>
                <c:pt idx="211">
                  <c:v>9.6551724137931033E-2</c:v>
                </c:pt>
                <c:pt idx="212">
                  <c:v>8.0745341614906832E-2</c:v>
                </c:pt>
                <c:pt idx="213">
                  <c:v>0.12025316455696203</c:v>
                </c:pt>
                <c:pt idx="214">
                  <c:v>8.2901554404145081E-2</c:v>
                </c:pt>
                <c:pt idx="215">
                  <c:v>8.1871345029239762E-2</c:v>
                </c:pt>
                <c:pt idx="216">
                  <c:v>0.11</c:v>
                </c:pt>
                <c:pt idx="217">
                  <c:v>0.10294117647058823</c:v>
                </c:pt>
                <c:pt idx="218">
                  <c:v>0.10606060606060606</c:v>
                </c:pt>
                <c:pt idx="219">
                  <c:v>0.10101010101010101</c:v>
                </c:pt>
                <c:pt idx="220">
                  <c:v>0.135678391959799</c:v>
                </c:pt>
              </c:numCache>
            </c:numRef>
          </c:val>
          <c:extLst>
            <c:ext xmlns:c16="http://schemas.microsoft.com/office/drawing/2014/chart" uri="{C3380CC4-5D6E-409C-BE32-E72D297353CC}">
              <c16:uniqueId val="{00000005-CB43-481A-8B05-F790FCB7E158}"/>
            </c:ext>
          </c:extLst>
        </c:ser>
        <c:ser>
          <c:idx val="6"/>
          <c:order val="6"/>
          <c:tx>
            <c:strRef>
              <c:f>'Age-1 (2)'!$B$22:$C$22</c:f>
              <c:strCache>
                <c:ptCount val="2"/>
                <c:pt idx="0">
                  <c:v>60-69</c:v>
                </c:pt>
              </c:strCache>
            </c:strRef>
          </c:tx>
          <c:spPr>
            <a:solidFill>
              <a:schemeClr val="accent1">
                <a:lumMod val="60000"/>
              </a:schemeClr>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(2)'!$E$22:$HQ$22</c:f>
              <c:numCache>
                <c:formatCode>0%</c:formatCode>
                <c:ptCount val="221"/>
                <c:pt idx="0">
                  <c:v>0</c:v>
                </c:pt>
                <c:pt idx="1">
                  <c:v>0</c:v>
                </c:pt>
                <c:pt idx="2">
                  <c:v>0</c:v>
                </c:pt>
                <c:pt idx="3">
                  <c:v>0</c:v>
                </c:pt>
                <c:pt idx="4">
                  <c:v>0</c:v>
                </c:pt>
                <c:pt idx="5">
                  <c:v>0</c:v>
                </c:pt>
                <c:pt idx="6">
                  <c:v>0</c:v>
                </c:pt>
                <c:pt idx="7">
                  <c:v>0</c:v>
                </c:pt>
                <c:pt idx="8">
                  <c:v>0</c:v>
                </c:pt>
                <c:pt idx="9">
                  <c:v>0</c:v>
                </c:pt>
                <c:pt idx="10">
                  <c:v>0</c:v>
                </c:pt>
                <c:pt idx="11">
                  <c:v>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0.33333333333333331</c:v>
                </c:pt>
                <c:pt idx="27">
                  <c:v>0.16666666666666666</c:v>
                </c:pt>
                <c:pt idx="28">
                  <c:v>0.625</c:v>
                </c:pt>
                <c:pt idx="29">
                  <c:v>0.3</c:v>
                </c:pt>
                <c:pt idx="30">
                  <c:v>0.14285714285714285</c:v>
                </c:pt>
                <c:pt idx="31">
                  <c:v>0.36363636363636365</c:v>
                </c:pt>
                <c:pt idx="32">
                  <c:v>0.13333333333333333</c:v>
                </c:pt>
                <c:pt idx="33">
                  <c:v>0.14285714285714285</c:v>
                </c:pt>
                <c:pt idx="34">
                  <c:v>0.1875</c:v>
                </c:pt>
                <c:pt idx="35">
                  <c:v>0.21212121212121213</c:v>
                </c:pt>
                <c:pt idx="36">
                  <c:v>0.19230769230769232</c:v>
                </c:pt>
                <c:pt idx="37">
                  <c:v>0.15625</c:v>
                </c:pt>
                <c:pt idx="38">
                  <c:v>0.10526315789473684</c:v>
                </c:pt>
                <c:pt idx="39">
                  <c:v>0.17499999999999999</c:v>
                </c:pt>
                <c:pt idx="40">
                  <c:v>0.21276595744680851</c:v>
                </c:pt>
                <c:pt idx="41">
                  <c:v>0.18965517241379309</c:v>
                </c:pt>
                <c:pt idx="42">
                  <c:v>0.2</c:v>
                </c:pt>
                <c:pt idx="43">
                  <c:v>0.15</c:v>
                </c:pt>
                <c:pt idx="44">
                  <c:v>0.15555555555555556</c:v>
                </c:pt>
                <c:pt idx="45">
                  <c:v>0.15686274509803921</c:v>
                </c:pt>
                <c:pt idx="46">
                  <c:v>0.12280701754385964</c:v>
                </c:pt>
                <c:pt idx="47">
                  <c:v>8.0645161290322578E-2</c:v>
                </c:pt>
                <c:pt idx="48">
                  <c:v>0.10869565217391304</c:v>
                </c:pt>
                <c:pt idx="49">
                  <c:v>0.14814814814814814</c:v>
                </c:pt>
                <c:pt idx="50">
                  <c:v>0.17647058823529413</c:v>
                </c:pt>
                <c:pt idx="51">
                  <c:v>9.4339622641509441E-2</c:v>
                </c:pt>
                <c:pt idx="52">
                  <c:v>0.17307692307692307</c:v>
                </c:pt>
                <c:pt idx="53">
                  <c:v>0.21212121212121213</c:v>
                </c:pt>
                <c:pt idx="54">
                  <c:v>0.14814814814814814</c:v>
                </c:pt>
                <c:pt idx="55">
                  <c:v>0.18965517241379309</c:v>
                </c:pt>
                <c:pt idx="56">
                  <c:v>0.15151515151515152</c:v>
                </c:pt>
                <c:pt idx="57">
                  <c:v>5.5555555555555552E-2</c:v>
                </c:pt>
                <c:pt idx="58">
                  <c:v>0.2318840579710145</c:v>
                </c:pt>
                <c:pt idx="59">
                  <c:v>0.22807017543859648</c:v>
                </c:pt>
                <c:pt idx="60">
                  <c:v>0.14285714285714285</c:v>
                </c:pt>
                <c:pt idx="61">
                  <c:v>9.4339622641509441E-2</c:v>
                </c:pt>
                <c:pt idx="62">
                  <c:v>0.12195121951219512</c:v>
                </c:pt>
                <c:pt idx="63">
                  <c:v>0.1111111111111111</c:v>
                </c:pt>
                <c:pt idx="64">
                  <c:v>0.10909090909090909</c:v>
                </c:pt>
                <c:pt idx="65">
                  <c:v>0.1</c:v>
                </c:pt>
                <c:pt idx="66">
                  <c:v>7.1428571428571425E-2</c:v>
                </c:pt>
                <c:pt idx="67">
                  <c:v>8.3333333333333329E-2</c:v>
                </c:pt>
                <c:pt idx="68">
                  <c:v>9.6153846153846159E-2</c:v>
                </c:pt>
                <c:pt idx="69">
                  <c:v>0</c:v>
                </c:pt>
                <c:pt idx="70">
                  <c:v>0.1076923076923077</c:v>
                </c:pt>
                <c:pt idx="71">
                  <c:v>0.17391304347826086</c:v>
                </c:pt>
                <c:pt idx="72">
                  <c:v>7.4999999999999997E-2</c:v>
                </c:pt>
                <c:pt idx="73">
                  <c:v>0.13953488372093023</c:v>
                </c:pt>
                <c:pt idx="74">
                  <c:v>0.23076923076923078</c:v>
                </c:pt>
                <c:pt idx="75">
                  <c:v>0.10714285714285714</c:v>
                </c:pt>
                <c:pt idx="76">
                  <c:v>0.22727272727272727</c:v>
                </c:pt>
                <c:pt idx="77">
                  <c:v>9.375E-2</c:v>
                </c:pt>
                <c:pt idx="78">
                  <c:v>0.11428571428571428</c:v>
                </c:pt>
                <c:pt idx="79">
                  <c:v>0.16666666666666666</c:v>
                </c:pt>
                <c:pt idx="80">
                  <c:v>0.1111111111111111</c:v>
                </c:pt>
                <c:pt idx="81">
                  <c:v>8.5714285714285715E-2</c:v>
                </c:pt>
                <c:pt idx="82">
                  <c:v>8.6956521739130432E-2</c:v>
                </c:pt>
                <c:pt idx="83">
                  <c:v>0.14814814814814814</c:v>
                </c:pt>
                <c:pt idx="84">
                  <c:v>0.18518518518518517</c:v>
                </c:pt>
                <c:pt idx="85">
                  <c:v>4.1666666666666664E-2</c:v>
                </c:pt>
                <c:pt idx="86">
                  <c:v>9.5238095238095233E-2</c:v>
                </c:pt>
                <c:pt idx="87">
                  <c:v>0.08</c:v>
                </c:pt>
                <c:pt idx="88">
                  <c:v>0.2</c:v>
                </c:pt>
                <c:pt idx="89">
                  <c:v>5.8823529411764705E-2</c:v>
                </c:pt>
                <c:pt idx="90">
                  <c:v>0.16666666666666666</c:v>
                </c:pt>
                <c:pt idx="91">
                  <c:v>0.11764705882352941</c:v>
                </c:pt>
                <c:pt idx="92">
                  <c:v>0.25</c:v>
                </c:pt>
                <c:pt idx="93">
                  <c:v>0.17647058823529413</c:v>
                </c:pt>
                <c:pt idx="94">
                  <c:v>0.18181818181818182</c:v>
                </c:pt>
                <c:pt idx="95">
                  <c:v>7.6923076923076927E-2</c:v>
                </c:pt>
                <c:pt idx="96">
                  <c:v>0.18181818181818182</c:v>
                </c:pt>
                <c:pt idx="97">
                  <c:v>0</c:v>
                </c:pt>
                <c:pt idx="98">
                  <c:v>7.6923076923076927E-2</c:v>
                </c:pt>
                <c:pt idx="99">
                  <c:v>0.2</c:v>
                </c:pt>
                <c:pt idx="100">
                  <c:v>0.2857142857142857</c:v>
                </c:pt>
                <c:pt idx="101">
                  <c:v>0.15384615384615385</c:v>
                </c:pt>
                <c:pt idx="102">
                  <c:v>0.125</c:v>
                </c:pt>
                <c:pt idx="103">
                  <c:v>0.25</c:v>
                </c:pt>
                <c:pt idx="104">
                  <c:v>0.23076923076923078</c:v>
                </c:pt>
                <c:pt idx="105">
                  <c:v>0.2</c:v>
                </c:pt>
                <c:pt idx="106">
                  <c:v>0</c:v>
                </c:pt>
                <c:pt idx="107">
                  <c:v>8.3333333333333329E-2</c:v>
                </c:pt>
                <c:pt idx="108">
                  <c:v>7.1428571428571425E-2</c:v>
                </c:pt>
                <c:pt idx="109">
                  <c:v>0.2</c:v>
                </c:pt>
                <c:pt idx="110">
                  <c:v>0.16666666666666666</c:v>
                </c:pt>
                <c:pt idx="111">
                  <c:v>0.125</c:v>
                </c:pt>
                <c:pt idx="112">
                  <c:v>0.18181818181818182</c:v>
                </c:pt>
                <c:pt idx="113">
                  <c:v>7.6923076923076927E-2</c:v>
                </c:pt>
                <c:pt idx="114">
                  <c:v>0</c:v>
                </c:pt>
                <c:pt idx="115">
                  <c:v>0</c:v>
                </c:pt>
                <c:pt idx="116">
                  <c:v>0.125</c:v>
                </c:pt>
                <c:pt idx="117">
                  <c:v>0.27272727272727271</c:v>
                </c:pt>
                <c:pt idx="118">
                  <c:v>0.1111111111111111</c:v>
                </c:pt>
                <c:pt idx="119">
                  <c:v>6.25E-2</c:v>
                </c:pt>
                <c:pt idx="120">
                  <c:v>0.1111111111111111</c:v>
                </c:pt>
                <c:pt idx="121">
                  <c:v>0</c:v>
                </c:pt>
                <c:pt idx="122">
                  <c:v>0.125</c:v>
                </c:pt>
                <c:pt idx="123">
                  <c:v>5.5555555555555552E-2</c:v>
                </c:pt>
                <c:pt idx="124">
                  <c:v>0</c:v>
                </c:pt>
                <c:pt idx="125">
                  <c:v>0.13333333333333333</c:v>
                </c:pt>
                <c:pt idx="126">
                  <c:v>0</c:v>
                </c:pt>
                <c:pt idx="127">
                  <c:v>0</c:v>
                </c:pt>
                <c:pt idx="128">
                  <c:v>0.1875</c:v>
                </c:pt>
                <c:pt idx="129">
                  <c:v>0.125</c:v>
                </c:pt>
                <c:pt idx="130">
                  <c:v>7.1428571428571425E-2</c:v>
                </c:pt>
                <c:pt idx="131">
                  <c:v>0</c:v>
                </c:pt>
                <c:pt idx="132">
                  <c:v>0</c:v>
                </c:pt>
                <c:pt idx="133">
                  <c:v>0</c:v>
                </c:pt>
                <c:pt idx="134">
                  <c:v>0</c:v>
                </c:pt>
                <c:pt idx="135">
                  <c:v>8.3333333333333329E-2</c:v>
                </c:pt>
                <c:pt idx="136">
                  <c:v>0</c:v>
                </c:pt>
                <c:pt idx="137">
                  <c:v>0</c:v>
                </c:pt>
                <c:pt idx="138">
                  <c:v>0</c:v>
                </c:pt>
                <c:pt idx="139">
                  <c:v>0</c:v>
                </c:pt>
                <c:pt idx="140">
                  <c:v>0.1111111111111111</c:v>
                </c:pt>
                <c:pt idx="141">
                  <c:v>0</c:v>
                </c:pt>
                <c:pt idx="142">
                  <c:v>0.125</c:v>
                </c:pt>
                <c:pt idx="143">
                  <c:v>0</c:v>
                </c:pt>
                <c:pt idx="144">
                  <c:v>0</c:v>
                </c:pt>
                <c:pt idx="145">
                  <c:v>0</c:v>
                </c:pt>
                <c:pt idx="146">
                  <c:v>0</c:v>
                </c:pt>
                <c:pt idx="147">
                  <c:v>0</c:v>
                </c:pt>
                <c:pt idx="148">
                  <c:v>0</c:v>
                </c:pt>
                <c:pt idx="149">
                  <c:v>0.2</c:v>
                </c:pt>
                <c:pt idx="150">
                  <c:v>0</c:v>
                </c:pt>
                <c:pt idx="151">
                  <c:v>0</c:v>
                </c:pt>
                <c:pt idx="152">
                  <c:v>0.33333333333333331</c:v>
                </c:pt>
                <c:pt idx="153">
                  <c:v>0.4</c:v>
                </c:pt>
                <c:pt idx="154">
                  <c:v>0</c:v>
                </c:pt>
                <c:pt idx="155">
                  <c:v>0.16666666666666666</c:v>
                </c:pt>
                <c:pt idx="156">
                  <c:v>0.1</c:v>
                </c:pt>
                <c:pt idx="157">
                  <c:v>0</c:v>
                </c:pt>
                <c:pt idx="158">
                  <c:v>0</c:v>
                </c:pt>
                <c:pt idx="159">
                  <c:v>0</c:v>
                </c:pt>
                <c:pt idx="160">
                  <c:v>8.3333333333333329E-2</c:v>
                </c:pt>
                <c:pt idx="161">
                  <c:v>5.2631578947368418E-2</c:v>
                </c:pt>
                <c:pt idx="162">
                  <c:v>0</c:v>
                </c:pt>
                <c:pt idx="163">
                  <c:v>0</c:v>
                </c:pt>
                <c:pt idx="164">
                  <c:v>9.0909090909090912E-2</c:v>
                </c:pt>
                <c:pt idx="165">
                  <c:v>0.11538461538461539</c:v>
                </c:pt>
                <c:pt idx="166">
                  <c:v>0.1111111111111111</c:v>
                </c:pt>
                <c:pt idx="167">
                  <c:v>6.4516129032258063E-2</c:v>
                </c:pt>
                <c:pt idx="168">
                  <c:v>3.4482758620689655E-2</c:v>
                </c:pt>
                <c:pt idx="169">
                  <c:v>0.21052631578947367</c:v>
                </c:pt>
                <c:pt idx="170">
                  <c:v>5.2631578947368418E-2</c:v>
                </c:pt>
                <c:pt idx="171">
                  <c:v>3.125E-2</c:v>
                </c:pt>
                <c:pt idx="172">
                  <c:v>0.10810810810810811</c:v>
                </c:pt>
                <c:pt idx="173">
                  <c:v>0.11290322580645161</c:v>
                </c:pt>
                <c:pt idx="174">
                  <c:v>2.2727272727272728E-2</c:v>
                </c:pt>
                <c:pt idx="175">
                  <c:v>2.9411764705882353E-2</c:v>
                </c:pt>
                <c:pt idx="176">
                  <c:v>0.125</c:v>
                </c:pt>
                <c:pt idx="177">
                  <c:v>3.614457831325301E-2</c:v>
                </c:pt>
                <c:pt idx="178">
                  <c:v>3.7974683544303799E-2</c:v>
                </c:pt>
                <c:pt idx="179">
                  <c:v>0.06</c:v>
                </c:pt>
                <c:pt idx="180">
                  <c:v>3.8461538461538464E-2</c:v>
                </c:pt>
                <c:pt idx="181">
                  <c:v>7.9646017699115043E-2</c:v>
                </c:pt>
                <c:pt idx="182">
                  <c:v>8.2706766917293228E-2</c:v>
                </c:pt>
                <c:pt idx="183">
                  <c:v>3.4965034965034968E-2</c:v>
                </c:pt>
                <c:pt idx="184">
                  <c:v>5.6338028169014086E-2</c:v>
                </c:pt>
                <c:pt idx="185">
                  <c:v>3.0303030303030304E-2</c:v>
                </c:pt>
                <c:pt idx="186">
                  <c:v>2.6785714285714284E-2</c:v>
                </c:pt>
                <c:pt idx="187">
                  <c:v>7.4468085106382975E-2</c:v>
                </c:pt>
                <c:pt idx="188">
                  <c:v>7.0000000000000007E-2</c:v>
                </c:pt>
                <c:pt idx="189">
                  <c:v>5.4054054054054057E-2</c:v>
                </c:pt>
                <c:pt idx="190">
                  <c:v>7.3770491803278687E-2</c:v>
                </c:pt>
                <c:pt idx="191">
                  <c:v>4.5045045045045043E-2</c:v>
                </c:pt>
                <c:pt idx="192">
                  <c:v>4.4247787610619468E-2</c:v>
                </c:pt>
                <c:pt idx="193">
                  <c:v>5.2631578947368418E-2</c:v>
                </c:pt>
                <c:pt idx="194">
                  <c:v>6.097560975609756E-2</c:v>
                </c:pt>
                <c:pt idx="195">
                  <c:v>5.2631578947368418E-2</c:v>
                </c:pt>
                <c:pt idx="196">
                  <c:v>0.15306122448979592</c:v>
                </c:pt>
                <c:pt idx="197">
                  <c:v>2.6785714285714284E-2</c:v>
                </c:pt>
                <c:pt idx="198">
                  <c:v>7.0175438596491224E-2</c:v>
                </c:pt>
                <c:pt idx="199">
                  <c:v>4.9382716049382713E-2</c:v>
                </c:pt>
                <c:pt idx="200">
                  <c:v>6.7567567567567571E-2</c:v>
                </c:pt>
                <c:pt idx="201">
                  <c:v>5.3191489361702128E-2</c:v>
                </c:pt>
                <c:pt idx="202">
                  <c:v>5.6818181818181816E-2</c:v>
                </c:pt>
                <c:pt idx="203">
                  <c:v>5.1020408163265307E-2</c:v>
                </c:pt>
                <c:pt idx="204">
                  <c:v>5.2083333333333336E-2</c:v>
                </c:pt>
                <c:pt idx="205">
                  <c:v>0.1134020618556701</c:v>
                </c:pt>
                <c:pt idx="206">
                  <c:v>3.4782608695652174E-2</c:v>
                </c:pt>
                <c:pt idx="207">
                  <c:v>0.08</c:v>
                </c:pt>
                <c:pt idx="208">
                  <c:v>0.12359550561797752</c:v>
                </c:pt>
                <c:pt idx="209">
                  <c:v>0.06</c:v>
                </c:pt>
                <c:pt idx="210">
                  <c:v>4.6052631578947366E-2</c:v>
                </c:pt>
                <c:pt idx="211">
                  <c:v>6.2068965517241378E-2</c:v>
                </c:pt>
                <c:pt idx="212">
                  <c:v>6.2111801242236024E-2</c:v>
                </c:pt>
                <c:pt idx="213">
                  <c:v>5.6962025316455694E-2</c:v>
                </c:pt>
                <c:pt idx="214">
                  <c:v>7.7720207253886009E-2</c:v>
                </c:pt>
                <c:pt idx="215">
                  <c:v>6.4327485380116955E-2</c:v>
                </c:pt>
                <c:pt idx="216">
                  <c:v>0.08</c:v>
                </c:pt>
                <c:pt idx="217">
                  <c:v>5.8823529411764705E-2</c:v>
                </c:pt>
                <c:pt idx="218">
                  <c:v>4.0404040404040407E-2</c:v>
                </c:pt>
                <c:pt idx="219">
                  <c:v>5.5555555555555552E-2</c:v>
                </c:pt>
                <c:pt idx="220">
                  <c:v>5.5276381909547742E-2</c:v>
                </c:pt>
              </c:numCache>
            </c:numRef>
          </c:val>
          <c:extLst>
            <c:ext xmlns:c16="http://schemas.microsoft.com/office/drawing/2014/chart" uri="{C3380CC4-5D6E-409C-BE32-E72D297353CC}">
              <c16:uniqueId val="{00000006-CB43-481A-8B05-F790FCB7E158}"/>
            </c:ext>
          </c:extLst>
        </c:ser>
        <c:ser>
          <c:idx val="7"/>
          <c:order val="7"/>
          <c:tx>
            <c:strRef>
              <c:f>'Age-1 (2)'!$B$23:$C$23</c:f>
              <c:strCache>
                <c:ptCount val="2"/>
                <c:pt idx="0">
                  <c:v>70-79</c:v>
                </c:pt>
              </c:strCache>
            </c:strRef>
          </c:tx>
          <c:spPr>
            <a:solidFill>
              <a:schemeClr val="accent2">
                <a:lumMod val="60000"/>
              </a:schemeClr>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(2)'!$E$23:$HQ$23</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0</c:v>
                </c:pt>
                <c:pt idx="20">
                  <c:v>0</c:v>
                </c:pt>
                <c:pt idx="21">
                  <c:v>0.5</c:v>
                </c:pt>
                <c:pt idx="22">
                  <c:v>0</c:v>
                </c:pt>
                <c:pt idx="23">
                  <c:v>0.5</c:v>
                </c:pt>
                <c:pt idx="24">
                  <c:v>0.33333333333333331</c:v>
                </c:pt>
                <c:pt idx="25">
                  <c:v>0</c:v>
                </c:pt>
                <c:pt idx="26">
                  <c:v>0</c:v>
                </c:pt>
                <c:pt idx="27">
                  <c:v>0</c:v>
                </c:pt>
                <c:pt idx="28">
                  <c:v>0.125</c:v>
                </c:pt>
                <c:pt idx="29">
                  <c:v>0</c:v>
                </c:pt>
                <c:pt idx="30">
                  <c:v>0.2857142857142857</c:v>
                </c:pt>
                <c:pt idx="31">
                  <c:v>0.18181818181818182</c:v>
                </c:pt>
                <c:pt idx="32">
                  <c:v>0.13333333333333333</c:v>
                </c:pt>
                <c:pt idx="33">
                  <c:v>0</c:v>
                </c:pt>
                <c:pt idx="34">
                  <c:v>6.25E-2</c:v>
                </c:pt>
                <c:pt idx="35">
                  <c:v>0.24242424242424243</c:v>
                </c:pt>
                <c:pt idx="36">
                  <c:v>7.6923076923076927E-2</c:v>
                </c:pt>
                <c:pt idx="37">
                  <c:v>0.1875</c:v>
                </c:pt>
                <c:pt idx="38">
                  <c:v>0.13157894736842105</c:v>
                </c:pt>
                <c:pt idx="39">
                  <c:v>0.1</c:v>
                </c:pt>
                <c:pt idx="40">
                  <c:v>0.1276595744680851</c:v>
                </c:pt>
                <c:pt idx="41">
                  <c:v>0.17241379310344829</c:v>
                </c:pt>
                <c:pt idx="42">
                  <c:v>0.13333333333333333</c:v>
                </c:pt>
                <c:pt idx="43">
                  <c:v>6.6666666666666666E-2</c:v>
                </c:pt>
                <c:pt idx="44">
                  <c:v>0.1111111111111111</c:v>
                </c:pt>
                <c:pt idx="45">
                  <c:v>0.15686274509803921</c:v>
                </c:pt>
                <c:pt idx="46">
                  <c:v>0.14035087719298245</c:v>
                </c:pt>
                <c:pt idx="47">
                  <c:v>0.12903225806451613</c:v>
                </c:pt>
                <c:pt idx="48">
                  <c:v>0.17391304347826086</c:v>
                </c:pt>
                <c:pt idx="49">
                  <c:v>0.16049382716049382</c:v>
                </c:pt>
                <c:pt idx="50">
                  <c:v>0.15686274509803921</c:v>
                </c:pt>
                <c:pt idx="51">
                  <c:v>0.24528301886792453</c:v>
                </c:pt>
                <c:pt idx="52">
                  <c:v>0.21153846153846154</c:v>
                </c:pt>
                <c:pt idx="53">
                  <c:v>0.15151515151515152</c:v>
                </c:pt>
                <c:pt idx="54">
                  <c:v>9.2592592592592587E-2</c:v>
                </c:pt>
                <c:pt idx="55">
                  <c:v>0.20689655172413793</c:v>
                </c:pt>
                <c:pt idx="56">
                  <c:v>0.10606060606060606</c:v>
                </c:pt>
                <c:pt idx="57">
                  <c:v>0.1111111111111111</c:v>
                </c:pt>
                <c:pt idx="58">
                  <c:v>0.10144927536231885</c:v>
                </c:pt>
                <c:pt idx="59">
                  <c:v>0.17543859649122806</c:v>
                </c:pt>
                <c:pt idx="60">
                  <c:v>3.1746031746031744E-2</c:v>
                </c:pt>
                <c:pt idx="61">
                  <c:v>0.15094339622641509</c:v>
                </c:pt>
                <c:pt idx="62">
                  <c:v>0.12195121951219512</c:v>
                </c:pt>
                <c:pt idx="63">
                  <c:v>0.1111111111111111</c:v>
                </c:pt>
                <c:pt idx="64">
                  <c:v>0.10909090909090909</c:v>
                </c:pt>
                <c:pt idx="65">
                  <c:v>0.1</c:v>
                </c:pt>
                <c:pt idx="66">
                  <c:v>0.10714285714285714</c:v>
                </c:pt>
                <c:pt idx="67">
                  <c:v>6.6666666666666666E-2</c:v>
                </c:pt>
                <c:pt idx="68">
                  <c:v>0.13461538461538461</c:v>
                </c:pt>
                <c:pt idx="69">
                  <c:v>0.13953488372093023</c:v>
                </c:pt>
                <c:pt idx="70">
                  <c:v>0.13846153846153847</c:v>
                </c:pt>
                <c:pt idx="71">
                  <c:v>0.15217391304347827</c:v>
                </c:pt>
                <c:pt idx="72">
                  <c:v>0.05</c:v>
                </c:pt>
                <c:pt idx="73">
                  <c:v>6.9767441860465115E-2</c:v>
                </c:pt>
                <c:pt idx="74">
                  <c:v>0.10256410256410256</c:v>
                </c:pt>
                <c:pt idx="75">
                  <c:v>7.1428571428571425E-2</c:v>
                </c:pt>
                <c:pt idx="76">
                  <c:v>0.22727272727272727</c:v>
                </c:pt>
                <c:pt idx="77">
                  <c:v>0.15625</c:v>
                </c:pt>
                <c:pt idx="78">
                  <c:v>5.7142857142857141E-2</c:v>
                </c:pt>
                <c:pt idx="79">
                  <c:v>0.1111111111111111</c:v>
                </c:pt>
                <c:pt idx="80">
                  <c:v>8.3333333333333329E-2</c:v>
                </c:pt>
                <c:pt idx="81">
                  <c:v>0</c:v>
                </c:pt>
                <c:pt idx="82">
                  <c:v>4.3478260869565216E-2</c:v>
                </c:pt>
                <c:pt idx="83">
                  <c:v>0.14814814814814814</c:v>
                </c:pt>
                <c:pt idx="84">
                  <c:v>0.14814814814814814</c:v>
                </c:pt>
                <c:pt idx="85">
                  <c:v>0.20833333333333334</c:v>
                </c:pt>
                <c:pt idx="86">
                  <c:v>0.14285714285714285</c:v>
                </c:pt>
                <c:pt idx="87">
                  <c:v>0.08</c:v>
                </c:pt>
                <c:pt idx="88">
                  <c:v>3.3333333333333333E-2</c:v>
                </c:pt>
                <c:pt idx="89">
                  <c:v>0.11764705882352941</c:v>
                </c:pt>
                <c:pt idx="90">
                  <c:v>0.27777777777777779</c:v>
                </c:pt>
                <c:pt idx="91">
                  <c:v>0.29411764705882354</c:v>
                </c:pt>
                <c:pt idx="92">
                  <c:v>0.15</c:v>
                </c:pt>
                <c:pt idx="93">
                  <c:v>5.8823529411764705E-2</c:v>
                </c:pt>
                <c:pt idx="94">
                  <c:v>0.18181818181818182</c:v>
                </c:pt>
                <c:pt idx="95">
                  <c:v>7.6923076923076927E-2</c:v>
                </c:pt>
                <c:pt idx="96">
                  <c:v>0</c:v>
                </c:pt>
                <c:pt idx="97">
                  <c:v>0</c:v>
                </c:pt>
                <c:pt idx="98">
                  <c:v>0.15384615384615385</c:v>
                </c:pt>
                <c:pt idx="99">
                  <c:v>0</c:v>
                </c:pt>
                <c:pt idx="100">
                  <c:v>7.1428571428571425E-2</c:v>
                </c:pt>
                <c:pt idx="101">
                  <c:v>0.15384615384615385</c:v>
                </c:pt>
                <c:pt idx="102">
                  <c:v>0</c:v>
                </c:pt>
                <c:pt idx="103">
                  <c:v>0</c:v>
                </c:pt>
                <c:pt idx="104">
                  <c:v>7.6923076923076927E-2</c:v>
                </c:pt>
                <c:pt idx="105">
                  <c:v>0.2</c:v>
                </c:pt>
                <c:pt idx="106">
                  <c:v>0</c:v>
                </c:pt>
                <c:pt idx="107">
                  <c:v>0</c:v>
                </c:pt>
                <c:pt idx="108">
                  <c:v>0</c:v>
                </c:pt>
                <c:pt idx="109">
                  <c:v>0.2</c:v>
                </c:pt>
                <c:pt idx="110">
                  <c:v>0</c:v>
                </c:pt>
                <c:pt idx="111">
                  <c:v>0.125</c:v>
                </c:pt>
                <c:pt idx="112">
                  <c:v>0.18181818181818182</c:v>
                </c:pt>
                <c:pt idx="113">
                  <c:v>0</c:v>
                </c:pt>
                <c:pt idx="114">
                  <c:v>0</c:v>
                </c:pt>
                <c:pt idx="115">
                  <c:v>0</c:v>
                </c:pt>
                <c:pt idx="116">
                  <c:v>6.25E-2</c:v>
                </c:pt>
                <c:pt idx="117">
                  <c:v>0</c:v>
                </c:pt>
                <c:pt idx="118">
                  <c:v>0</c:v>
                </c:pt>
                <c:pt idx="119">
                  <c:v>0</c:v>
                </c:pt>
                <c:pt idx="120">
                  <c:v>0.1111111111111111</c:v>
                </c:pt>
                <c:pt idx="121">
                  <c:v>0</c:v>
                </c:pt>
                <c:pt idx="122">
                  <c:v>0</c:v>
                </c:pt>
                <c:pt idx="123">
                  <c:v>0.16666666666666666</c:v>
                </c:pt>
                <c:pt idx="124">
                  <c:v>0</c:v>
                </c:pt>
                <c:pt idx="125">
                  <c:v>0</c:v>
                </c:pt>
                <c:pt idx="126">
                  <c:v>0</c:v>
                </c:pt>
                <c:pt idx="127">
                  <c:v>5.8823529411764705E-2</c:v>
                </c:pt>
                <c:pt idx="128">
                  <c:v>0</c:v>
                </c:pt>
                <c:pt idx="129">
                  <c:v>0</c:v>
                </c:pt>
                <c:pt idx="130">
                  <c:v>0</c:v>
                </c:pt>
                <c:pt idx="131">
                  <c:v>9.0909090909090912E-2</c:v>
                </c:pt>
                <c:pt idx="132">
                  <c:v>0</c:v>
                </c:pt>
                <c:pt idx="133">
                  <c:v>0</c:v>
                </c:pt>
                <c:pt idx="134">
                  <c:v>0</c:v>
                </c:pt>
                <c:pt idx="135">
                  <c:v>8.3333333333333329E-2</c:v>
                </c:pt>
                <c:pt idx="136">
                  <c:v>0</c:v>
                </c:pt>
                <c:pt idx="137">
                  <c:v>0</c:v>
                </c:pt>
                <c:pt idx="138">
                  <c:v>0</c:v>
                </c:pt>
                <c:pt idx="139">
                  <c:v>0</c:v>
                </c:pt>
                <c:pt idx="140">
                  <c:v>0.1111111111111111</c:v>
                </c:pt>
                <c:pt idx="141">
                  <c:v>0</c:v>
                </c:pt>
                <c:pt idx="142">
                  <c:v>0.125</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4.5454545454545456E-2</c:v>
                </c:pt>
                <c:pt idx="165">
                  <c:v>0</c:v>
                </c:pt>
                <c:pt idx="166">
                  <c:v>0</c:v>
                </c:pt>
                <c:pt idx="167">
                  <c:v>6.4516129032258063E-2</c:v>
                </c:pt>
                <c:pt idx="168">
                  <c:v>3.4482758620689655E-2</c:v>
                </c:pt>
                <c:pt idx="169">
                  <c:v>0</c:v>
                </c:pt>
                <c:pt idx="170">
                  <c:v>5.2631578947368418E-2</c:v>
                </c:pt>
                <c:pt idx="171">
                  <c:v>6.25E-2</c:v>
                </c:pt>
                <c:pt idx="172">
                  <c:v>2.7027027027027029E-2</c:v>
                </c:pt>
                <c:pt idx="173">
                  <c:v>6.4516129032258063E-2</c:v>
                </c:pt>
                <c:pt idx="174">
                  <c:v>0</c:v>
                </c:pt>
                <c:pt idx="175">
                  <c:v>2.9411764705882353E-2</c:v>
                </c:pt>
                <c:pt idx="176">
                  <c:v>3.125E-2</c:v>
                </c:pt>
                <c:pt idx="177">
                  <c:v>4.8192771084337352E-2</c:v>
                </c:pt>
                <c:pt idx="178">
                  <c:v>5.0632911392405063E-2</c:v>
                </c:pt>
                <c:pt idx="179">
                  <c:v>0.05</c:v>
                </c:pt>
                <c:pt idx="180">
                  <c:v>2.8846153846153848E-2</c:v>
                </c:pt>
                <c:pt idx="181">
                  <c:v>2.6548672566371681E-2</c:v>
                </c:pt>
                <c:pt idx="182">
                  <c:v>1.5037593984962405E-2</c:v>
                </c:pt>
                <c:pt idx="183">
                  <c:v>2.097902097902098E-2</c:v>
                </c:pt>
                <c:pt idx="184">
                  <c:v>2.1126760563380281E-2</c:v>
                </c:pt>
                <c:pt idx="185">
                  <c:v>6.0606060606060608E-2</c:v>
                </c:pt>
                <c:pt idx="186">
                  <c:v>2.6785714285714284E-2</c:v>
                </c:pt>
                <c:pt idx="187">
                  <c:v>1.0638297872340425E-2</c:v>
                </c:pt>
                <c:pt idx="188">
                  <c:v>0.05</c:v>
                </c:pt>
                <c:pt idx="189">
                  <c:v>1.8018018018018018E-2</c:v>
                </c:pt>
                <c:pt idx="190">
                  <c:v>4.9180327868852458E-2</c:v>
                </c:pt>
                <c:pt idx="191">
                  <c:v>4.5045045045045043E-2</c:v>
                </c:pt>
                <c:pt idx="192">
                  <c:v>1.7699115044247787E-2</c:v>
                </c:pt>
                <c:pt idx="193">
                  <c:v>7.3684210526315783E-2</c:v>
                </c:pt>
                <c:pt idx="194">
                  <c:v>1.2195121951219513E-2</c:v>
                </c:pt>
                <c:pt idx="195">
                  <c:v>2.6315789473684209E-2</c:v>
                </c:pt>
                <c:pt idx="196">
                  <c:v>2.0408163265306121E-2</c:v>
                </c:pt>
                <c:pt idx="197">
                  <c:v>0</c:v>
                </c:pt>
                <c:pt idx="198">
                  <c:v>2.6315789473684209E-2</c:v>
                </c:pt>
                <c:pt idx="199">
                  <c:v>1.2345679012345678E-2</c:v>
                </c:pt>
                <c:pt idx="200">
                  <c:v>1.3513513513513514E-2</c:v>
                </c:pt>
                <c:pt idx="201">
                  <c:v>4.2553191489361701E-2</c:v>
                </c:pt>
                <c:pt idx="202">
                  <c:v>3.4090909090909088E-2</c:v>
                </c:pt>
                <c:pt idx="203">
                  <c:v>3.0612244897959183E-2</c:v>
                </c:pt>
                <c:pt idx="204">
                  <c:v>3.125E-2</c:v>
                </c:pt>
                <c:pt idx="205">
                  <c:v>2.0618556701030927E-2</c:v>
                </c:pt>
                <c:pt idx="206">
                  <c:v>8.6956521739130436E-3</c:v>
                </c:pt>
                <c:pt idx="207">
                  <c:v>0.05</c:v>
                </c:pt>
                <c:pt idx="208">
                  <c:v>1.1235955056179775E-2</c:v>
                </c:pt>
                <c:pt idx="209">
                  <c:v>0.02</c:v>
                </c:pt>
                <c:pt idx="210">
                  <c:v>6.5789473684210523E-3</c:v>
                </c:pt>
                <c:pt idx="211">
                  <c:v>6.8965517241379309E-3</c:v>
                </c:pt>
                <c:pt idx="212">
                  <c:v>1.2422360248447204E-2</c:v>
                </c:pt>
                <c:pt idx="213">
                  <c:v>2.5316455696202531E-2</c:v>
                </c:pt>
                <c:pt idx="214">
                  <c:v>2.072538860103627E-2</c:v>
                </c:pt>
                <c:pt idx="215">
                  <c:v>5.8479532163742687E-2</c:v>
                </c:pt>
                <c:pt idx="216">
                  <c:v>0.01</c:v>
                </c:pt>
                <c:pt idx="217">
                  <c:v>2.9411764705882353E-2</c:v>
                </c:pt>
                <c:pt idx="218">
                  <c:v>1.0101010101010102E-2</c:v>
                </c:pt>
                <c:pt idx="219">
                  <c:v>2.0202020202020204E-2</c:v>
                </c:pt>
                <c:pt idx="220">
                  <c:v>2.0100502512562814E-2</c:v>
                </c:pt>
              </c:numCache>
            </c:numRef>
          </c:val>
          <c:extLst>
            <c:ext xmlns:c16="http://schemas.microsoft.com/office/drawing/2014/chart" uri="{C3380CC4-5D6E-409C-BE32-E72D297353CC}">
              <c16:uniqueId val="{00000007-CB43-481A-8B05-F790FCB7E158}"/>
            </c:ext>
          </c:extLst>
        </c:ser>
        <c:ser>
          <c:idx val="8"/>
          <c:order val="8"/>
          <c:tx>
            <c:strRef>
              <c:f>'Age-1 (2)'!$B$24:$C$24</c:f>
              <c:strCache>
                <c:ptCount val="2"/>
                <c:pt idx="0">
                  <c:v>80-89</c:v>
                </c:pt>
              </c:strCache>
            </c:strRef>
          </c:tx>
          <c:spPr>
            <a:solidFill>
              <a:schemeClr val="accent3">
                <a:lumMod val="60000"/>
              </a:schemeClr>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(2)'!$E$24:$HQ$24</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0.16666666666666666</c:v>
                </c:pt>
                <c:pt idx="28">
                  <c:v>0</c:v>
                </c:pt>
                <c:pt idx="29">
                  <c:v>0</c:v>
                </c:pt>
                <c:pt idx="30">
                  <c:v>0</c:v>
                </c:pt>
                <c:pt idx="31">
                  <c:v>0</c:v>
                </c:pt>
                <c:pt idx="32">
                  <c:v>0.13333333333333333</c:v>
                </c:pt>
                <c:pt idx="33">
                  <c:v>9.5238095238095233E-2</c:v>
                </c:pt>
                <c:pt idx="34">
                  <c:v>0</c:v>
                </c:pt>
                <c:pt idx="35">
                  <c:v>3.0303030303030304E-2</c:v>
                </c:pt>
                <c:pt idx="36">
                  <c:v>3.8461538461538464E-2</c:v>
                </c:pt>
                <c:pt idx="37">
                  <c:v>6.25E-2</c:v>
                </c:pt>
                <c:pt idx="38">
                  <c:v>2.6315789473684209E-2</c:v>
                </c:pt>
                <c:pt idx="39">
                  <c:v>0.125</c:v>
                </c:pt>
                <c:pt idx="40">
                  <c:v>0</c:v>
                </c:pt>
                <c:pt idx="41">
                  <c:v>8.6206896551724144E-2</c:v>
                </c:pt>
                <c:pt idx="42">
                  <c:v>0.10666666666666667</c:v>
                </c:pt>
                <c:pt idx="43">
                  <c:v>0.05</c:v>
                </c:pt>
                <c:pt idx="44">
                  <c:v>6.6666666666666666E-2</c:v>
                </c:pt>
                <c:pt idx="45">
                  <c:v>0.13725490196078433</c:v>
                </c:pt>
                <c:pt idx="46">
                  <c:v>5.2631578947368418E-2</c:v>
                </c:pt>
                <c:pt idx="47">
                  <c:v>0.22580645161290322</c:v>
                </c:pt>
                <c:pt idx="48">
                  <c:v>6.5217391304347824E-2</c:v>
                </c:pt>
                <c:pt idx="49">
                  <c:v>0.13580246913580246</c:v>
                </c:pt>
                <c:pt idx="50">
                  <c:v>7.8431372549019607E-2</c:v>
                </c:pt>
                <c:pt idx="51">
                  <c:v>0.16981132075471697</c:v>
                </c:pt>
                <c:pt idx="52">
                  <c:v>7.6923076923076927E-2</c:v>
                </c:pt>
                <c:pt idx="53">
                  <c:v>6.0606060606060608E-2</c:v>
                </c:pt>
                <c:pt idx="54">
                  <c:v>0.1111111111111111</c:v>
                </c:pt>
                <c:pt idx="55">
                  <c:v>0.1206896551724138</c:v>
                </c:pt>
                <c:pt idx="56">
                  <c:v>0.13636363636363635</c:v>
                </c:pt>
                <c:pt idx="57">
                  <c:v>0.1111111111111111</c:v>
                </c:pt>
                <c:pt idx="58">
                  <c:v>0.21739130434782608</c:v>
                </c:pt>
                <c:pt idx="59">
                  <c:v>5.2631578947368418E-2</c:v>
                </c:pt>
                <c:pt idx="60">
                  <c:v>6.3492063492063489E-2</c:v>
                </c:pt>
                <c:pt idx="61">
                  <c:v>0.15094339622641509</c:v>
                </c:pt>
                <c:pt idx="62">
                  <c:v>0.24390243902439024</c:v>
                </c:pt>
                <c:pt idx="63">
                  <c:v>0.1111111111111111</c:v>
                </c:pt>
                <c:pt idx="64">
                  <c:v>0.16363636363636364</c:v>
                </c:pt>
                <c:pt idx="65">
                  <c:v>0.2</c:v>
                </c:pt>
                <c:pt idx="66">
                  <c:v>0.16071428571428573</c:v>
                </c:pt>
                <c:pt idx="67">
                  <c:v>8.3333333333333329E-2</c:v>
                </c:pt>
                <c:pt idx="68">
                  <c:v>9.6153846153846159E-2</c:v>
                </c:pt>
                <c:pt idx="69">
                  <c:v>0.23255813953488372</c:v>
                </c:pt>
                <c:pt idx="70">
                  <c:v>0.15384615384615385</c:v>
                </c:pt>
                <c:pt idx="71">
                  <c:v>0.10869565217391304</c:v>
                </c:pt>
                <c:pt idx="72">
                  <c:v>0.3</c:v>
                </c:pt>
                <c:pt idx="73">
                  <c:v>0.20930232558139536</c:v>
                </c:pt>
                <c:pt idx="74">
                  <c:v>0.12820512820512819</c:v>
                </c:pt>
                <c:pt idx="75">
                  <c:v>0.21428571428571427</c:v>
                </c:pt>
                <c:pt idx="76">
                  <c:v>9.0909090909090912E-2</c:v>
                </c:pt>
                <c:pt idx="77">
                  <c:v>0.15625</c:v>
                </c:pt>
                <c:pt idx="78">
                  <c:v>0.25714285714285712</c:v>
                </c:pt>
                <c:pt idx="79">
                  <c:v>0.16666666666666666</c:v>
                </c:pt>
                <c:pt idx="80">
                  <c:v>0.16666666666666666</c:v>
                </c:pt>
                <c:pt idx="81">
                  <c:v>0.22857142857142856</c:v>
                </c:pt>
                <c:pt idx="82">
                  <c:v>0.17391304347826086</c:v>
                </c:pt>
                <c:pt idx="83">
                  <c:v>3.7037037037037035E-2</c:v>
                </c:pt>
                <c:pt idx="84">
                  <c:v>0.18518518518518517</c:v>
                </c:pt>
                <c:pt idx="85">
                  <c:v>0.16666666666666666</c:v>
                </c:pt>
                <c:pt idx="86">
                  <c:v>0.42857142857142855</c:v>
                </c:pt>
                <c:pt idx="87">
                  <c:v>0.2</c:v>
                </c:pt>
                <c:pt idx="88">
                  <c:v>0.33333333333333331</c:v>
                </c:pt>
                <c:pt idx="89">
                  <c:v>5.8823529411764705E-2</c:v>
                </c:pt>
                <c:pt idx="90">
                  <c:v>5.5555555555555552E-2</c:v>
                </c:pt>
                <c:pt idx="91">
                  <c:v>0.23529411764705882</c:v>
                </c:pt>
                <c:pt idx="92">
                  <c:v>0.15</c:v>
                </c:pt>
                <c:pt idx="93">
                  <c:v>5.8823529411764705E-2</c:v>
                </c:pt>
                <c:pt idx="94">
                  <c:v>0.13636363636363635</c:v>
                </c:pt>
                <c:pt idx="95">
                  <c:v>0.30769230769230771</c:v>
                </c:pt>
                <c:pt idx="96">
                  <c:v>9.0909090909090912E-2</c:v>
                </c:pt>
                <c:pt idx="97">
                  <c:v>8.3333333333333329E-2</c:v>
                </c:pt>
                <c:pt idx="98">
                  <c:v>0.15384615384615385</c:v>
                </c:pt>
                <c:pt idx="99">
                  <c:v>0.2</c:v>
                </c:pt>
                <c:pt idx="100">
                  <c:v>7.1428571428571425E-2</c:v>
                </c:pt>
                <c:pt idx="101">
                  <c:v>0.15384615384615385</c:v>
                </c:pt>
                <c:pt idx="102">
                  <c:v>0.125</c:v>
                </c:pt>
                <c:pt idx="103">
                  <c:v>0</c:v>
                </c:pt>
                <c:pt idx="104">
                  <c:v>0</c:v>
                </c:pt>
                <c:pt idx="105">
                  <c:v>0</c:v>
                </c:pt>
                <c:pt idx="106">
                  <c:v>0</c:v>
                </c:pt>
                <c:pt idx="107">
                  <c:v>0</c:v>
                </c:pt>
                <c:pt idx="108">
                  <c:v>7.1428571428571425E-2</c:v>
                </c:pt>
                <c:pt idx="109">
                  <c:v>0</c:v>
                </c:pt>
                <c:pt idx="110">
                  <c:v>0</c:v>
                </c:pt>
                <c:pt idx="111">
                  <c:v>0</c:v>
                </c:pt>
                <c:pt idx="112">
                  <c:v>0.18181818181818182</c:v>
                </c:pt>
                <c:pt idx="113">
                  <c:v>7.6923076923076927E-2</c:v>
                </c:pt>
                <c:pt idx="114">
                  <c:v>0</c:v>
                </c:pt>
                <c:pt idx="115">
                  <c:v>0</c:v>
                </c:pt>
                <c:pt idx="116">
                  <c:v>0</c:v>
                </c:pt>
                <c:pt idx="117">
                  <c:v>0</c:v>
                </c:pt>
                <c:pt idx="118">
                  <c:v>0</c:v>
                </c:pt>
                <c:pt idx="119">
                  <c:v>6.25E-2</c:v>
                </c:pt>
                <c:pt idx="120">
                  <c:v>0</c:v>
                </c:pt>
                <c:pt idx="121">
                  <c:v>0.15384615384615385</c:v>
                </c:pt>
                <c:pt idx="122">
                  <c:v>0</c:v>
                </c:pt>
                <c:pt idx="123">
                  <c:v>5.5555555555555552E-2</c:v>
                </c:pt>
                <c:pt idx="124">
                  <c:v>0</c:v>
                </c:pt>
                <c:pt idx="125">
                  <c:v>0</c:v>
                </c:pt>
                <c:pt idx="126">
                  <c:v>0</c:v>
                </c:pt>
                <c:pt idx="127">
                  <c:v>0.11764705882352941</c:v>
                </c:pt>
                <c:pt idx="128">
                  <c:v>0</c:v>
                </c:pt>
                <c:pt idx="129">
                  <c:v>0</c:v>
                </c:pt>
                <c:pt idx="130">
                  <c:v>7.1428571428571425E-2</c:v>
                </c:pt>
                <c:pt idx="131">
                  <c:v>0</c:v>
                </c:pt>
                <c:pt idx="132">
                  <c:v>0</c:v>
                </c:pt>
                <c:pt idx="133">
                  <c:v>0</c:v>
                </c:pt>
                <c:pt idx="134">
                  <c:v>0</c:v>
                </c:pt>
                <c:pt idx="135">
                  <c:v>0</c:v>
                </c:pt>
                <c:pt idx="136">
                  <c:v>0</c:v>
                </c:pt>
                <c:pt idx="137">
                  <c:v>0</c:v>
                </c:pt>
                <c:pt idx="138">
                  <c:v>0</c:v>
                </c:pt>
                <c:pt idx="139">
                  <c:v>0.16666666666666666</c:v>
                </c:pt>
                <c:pt idx="140">
                  <c:v>0</c:v>
                </c:pt>
                <c:pt idx="141">
                  <c:v>0</c:v>
                </c:pt>
                <c:pt idx="142">
                  <c:v>0</c:v>
                </c:pt>
                <c:pt idx="143">
                  <c:v>0</c:v>
                </c:pt>
                <c:pt idx="144">
                  <c:v>0.14285714285714285</c:v>
                </c:pt>
                <c:pt idx="145">
                  <c:v>0</c:v>
                </c:pt>
                <c:pt idx="146">
                  <c:v>0</c:v>
                </c:pt>
                <c:pt idx="147">
                  <c:v>0</c:v>
                </c:pt>
                <c:pt idx="148">
                  <c:v>0.2</c:v>
                </c:pt>
                <c:pt idx="149">
                  <c:v>0.1</c:v>
                </c:pt>
                <c:pt idx="150">
                  <c:v>0</c:v>
                </c:pt>
                <c:pt idx="151">
                  <c:v>0.33333333333333331</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7.6923076923076927E-2</c:v>
                </c:pt>
                <c:pt idx="166">
                  <c:v>0</c:v>
                </c:pt>
                <c:pt idx="167">
                  <c:v>0</c:v>
                </c:pt>
                <c:pt idx="168">
                  <c:v>0</c:v>
                </c:pt>
                <c:pt idx="169">
                  <c:v>0</c:v>
                </c:pt>
                <c:pt idx="170">
                  <c:v>0</c:v>
                </c:pt>
                <c:pt idx="171">
                  <c:v>0</c:v>
                </c:pt>
                <c:pt idx="172">
                  <c:v>0</c:v>
                </c:pt>
                <c:pt idx="173">
                  <c:v>1.6129032258064516E-2</c:v>
                </c:pt>
                <c:pt idx="174">
                  <c:v>4.5454545454545456E-2</c:v>
                </c:pt>
                <c:pt idx="175">
                  <c:v>1.4705882352941176E-2</c:v>
                </c:pt>
                <c:pt idx="176">
                  <c:v>0</c:v>
                </c:pt>
                <c:pt idx="177">
                  <c:v>1.2048192771084338E-2</c:v>
                </c:pt>
                <c:pt idx="178">
                  <c:v>1.2658227848101266E-2</c:v>
                </c:pt>
                <c:pt idx="179">
                  <c:v>0.01</c:v>
                </c:pt>
                <c:pt idx="180">
                  <c:v>9.6153846153846159E-3</c:v>
                </c:pt>
                <c:pt idx="181">
                  <c:v>8.8495575221238937E-3</c:v>
                </c:pt>
                <c:pt idx="182">
                  <c:v>0</c:v>
                </c:pt>
                <c:pt idx="183">
                  <c:v>0</c:v>
                </c:pt>
                <c:pt idx="184">
                  <c:v>7.0422535211267607E-3</c:v>
                </c:pt>
                <c:pt idx="185">
                  <c:v>3.0303030303030304E-2</c:v>
                </c:pt>
                <c:pt idx="186">
                  <c:v>8.9285714285714281E-3</c:v>
                </c:pt>
                <c:pt idx="187">
                  <c:v>0</c:v>
                </c:pt>
                <c:pt idx="188">
                  <c:v>0</c:v>
                </c:pt>
                <c:pt idx="189">
                  <c:v>2.7027027027027029E-2</c:v>
                </c:pt>
                <c:pt idx="190">
                  <c:v>8.1967213114754103E-3</c:v>
                </c:pt>
                <c:pt idx="191">
                  <c:v>0</c:v>
                </c:pt>
                <c:pt idx="192">
                  <c:v>1.7699115044247787E-2</c:v>
                </c:pt>
                <c:pt idx="193">
                  <c:v>0</c:v>
                </c:pt>
                <c:pt idx="194">
                  <c:v>3.6585365853658534E-2</c:v>
                </c:pt>
                <c:pt idx="195">
                  <c:v>1.3157894736842105E-2</c:v>
                </c:pt>
                <c:pt idx="196">
                  <c:v>1.020408163265306E-2</c:v>
                </c:pt>
                <c:pt idx="197">
                  <c:v>1.7857142857142856E-2</c:v>
                </c:pt>
                <c:pt idx="198">
                  <c:v>1.7543859649122806E-2</c:v>
                </c:pt>
                <c:pt idx="199">
                  <c:v>0</c:v>
                </c:pt>
                <c:pt idx="200">
                  <c:v>0</c:v>
                </c:pt>
                <c:pt idx="201">
                  <c:v>0</c:v>
                </c:pt>
                <c:pt idx="202">
                  <c:v>0</c:v>
                </c:pt>
                <c:pt idx="203">
                  <c:v>1.020408163265306E-2</c:v>
                </c:pt>
                <c:pt idx="204">
                  <c:v>0</c:v>
                </c:pt>
                <c:pt idx="205">
                  <c:v>2.0618556701030927E-2</c:v>
                </c:pt>
                <c:pt idx="206">
                  <c:v>8.6956521739130436E-3</c:v>
                </c:pt>
                <c:pt idx="207">
                  <c:v>0.01</c:v>
                </c:pt>
                <c:pt idx="208">
                  <c:v>0</c:v>
                </c:pt>
                <c:pt idx="209">
                  <c:v>0.01</c:v>
                </c:pt>
                <c:pt idx="210">
                  <c:v>3.2894736842105261E-2</c:v>
                </c:pt>
                <c:pt idx="211">
                  <c:v>0</c:v>
                </c:pt>
                <c:pt idx="212">
                  <c:v>1.8633540372670808E-2</c:v>
                </c:pt>
                <c:pt idx="213">
                  <c:v>6.9620253164556958E-2</c:v>
                </c:pt>
                <c:pt idx="214">
                  <c:v>5.1813471502590676E-3</c:v>
                </c:pt>
                <c:pt idx="215">
                  <c:v>2.3391812865497075E-2</c:v>
                </c:pt>
                <c:pt idx="216">
                  <c:v>1.4999999999999999E-2</c:v>
                </c:pt>
                <c:pt idx="217">
                  <c:v>1.4705882352941176E-2</c:v>
                </c:pt>
                <c:pt idx="218">
                  <c:v>2.0202020202020204E-2</c:v>
                </c:pt>
                <c:pt idx="219">
                  <c:v>0</c:v>
                </c:pt>
                <c:pt idx="220">
                  <c:v>2.5125628140703519E-2</c:v>
                </c:pt>
              </c:numCache>
            </c:numRef>
          </c:val>
          <c:extLst>
            <c:ext xmlns:c16="http://schemas.microsoft.com/office/drawing/2014/chart" uri="{C3380CC4-5D6E-409C-BE32-E72D297353CC}">
              <c16:uniqueId val="{00000008-CB43-481A-8B05-F790FCB7E158}"/>
            </c:ext>
          </c:extLst>
        </c:ser>
        <c:ser>
          <c:idx val="9"/>
          <c:order val="9"/>
          <c:tx>
            <c:strRef>
              <c:f>'Age-1 (2)'!$B$25:$C$25</c:f>
              <c:strCache>
                <c:ptCount val="2"/>
                <c:pt idx="0">
                  <c:v>90+</c:v>
                </c:pt>
              </c:strCache>
            </c:strRef>
          </c:tx>
          <c:spPr>
            <a:solidFill>
              <a:schemeClr val="accent4">
                <a:lumMod val="60000"/>
              </a:schemeClr>
            </a:solidFill>
            <a:ln>
              <a:noFill/>
            </a:ln>
            <a:effectLst/>
          </c:spPr>
          <c:invertIfNegative val="0"/>
          <c:cat>
            <c:strRef>
              <c:f>'Age-1 (2)'!$E$15:$HQ$15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 (2)'!$E$25:$HQ$25</c:f>
              <c:numCache>
                <c:formatCode>0%</c:formatCode>
                <c:ptCount val="221"/>
                <c:pt idx="0">
                  <c:v>0</c:v>
                </c:pt>
                <c:pt idx="1">
                  <c:v>0</c:v>
                </c:pt>
                <c:pt idx="2">
                  <c:v>1</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0.1</c:v>
                </c:pt>
                <c:pt idx="30">
                  <c:v>0</c:v>
                </c:pt>
                <c:pt idx="31">
                  <c:v>0</c:v>
                </c:pt>
                <c:pt idx="32">
                  <c:v>6.6666666666666666E-2</c:v>
                </c:pt>
                <c:pt idx="33">
                  <c:v>0</c:v>
                </c:pt>
                <c:pt idx="34">
                  <c:v>0</c:v>
                </c:pt>
                <c:pt idx="35">
                  <c:v>0</c:v>
                </c:pt>
                <c:pt idx="36">
                  <c:v>3.8461538461538464E-2</c:v>
                </c:pt>
                <c:pt idx="37">
                  <c:v>0</c:v>
                </c:pt>
                <c:pt idx="38">
                  <c:v>0</c:v>
                </c:pt>
                <c:pt idx="39">
                  <c:v>0</c:v>
                </c:pt>
                <c:pt idx="40">
                  <c:v>2.1276595744680851E-2</c:v>
                </c:pt>
                <c:pt idx="41">
                  <c:v>0</c:v>
                </c:pt>
                <c:pt idx="42">
                  <c:v>5.3333333333333337E-2</c:v>
                </c:pt>
                <c:pt idx="43">
                  <c:v>0</c:v>
                </c:pt>
                <c:pt idx="44">
                  <c:v>0</c:v>
                </c:pt>
                <c:pt idx="45">
                  <c:v>1.9607843137254902E-2</c:v>
                </c:pt>
                <c:pt idx="46">
                  <c:v>1.7543859649122806E-2</c:v>
                </c:pt>
                <c:pt idx="47">
                  <c:v>6.4516129032258063E-2</c:v>
                </c:pt>
                <c:pt idx="48">
                  <c:v>0</c:v>
                </c:pt>
                <c:pt idx="49">
                  <c:v>4.9382716049382713E-2</c:v>
                </c:pt>
                <c:pt idx="50">
                  <c:v>7.8431372549019607E-2</c:v>
                </c:pt>
                <c:pt idx="51">
                  <c:v>1.8867924528301886E-2</c:v>
                </c:pt>
                <c:pt idx="52">
                  <c:v>5.7692307692307696E-2</c:v>
                </c:pt>
                <c:pt idx="53">
                  <c:v>3.0303030303030304E-2</c:v>
                </c:pt>
                <c:pt idx="54">
                  <c:v>7.407407407407407E-2</c:v>
                </c:pt>
                <c:pt idx="55">
                  <c:v>6.8965517241379309E-2</c:v>
                </c:pt>
                <c:pt idx="56">
                  <c:v>4.5454545454545456E-2</c:v>
                </c:pt>
                <c:pt idx="57">
                  <c:v>0.12962962962962962</c:v>
                </c:pt>
                <c:pt idx="58">
                  <c:v>7.2463768115942032E-2</c:v>
                </c:pt>
                <c:pt idx="59">
                  <c:v>5.2631578947368418E-2</c:v>
                </c:pt>
                <c:pt idx="60">
                  <c:v>9.5238095238095233E-2</c:v>
                </c:pt>
                <c:pt idx="61">
                  <c:v>0.15094339622641509</c:v>
                </c:pt>
                <c:pt idx="62">
                  <c:v>0</c:v>
                </c:pt>
                <c:pt idx="63">
                  <c:v>9.5238095238095233E-2</c:v>
                </c:pt>
                <c:pt idx="64">
                  <c:v>0.10909090909090909</c:v>
                </c:pt>
                <c:pt idx="65">
                  <c:v>0.14000000000000001</c:v>
                </c:pt>
                <c:pt idx="66">
                  <c:v>0.14285714285714285</c:v>
                </c:pt>
                <c:pt idx="67">
                  <c:v>0.1</c:v>
                </c:pt>
                <c:pt idx="68">
                  <c:v>0.11538461538461539</c:v>
                </c:pt>
                <c:pt idx="69">
                  <c:v>9.3023255813953487E-2</c:v>
                </c:pt>
                <c:pt idx="70">
                  <c:v>9.2307692307692313E-2</c:v>
                </c:pt>
                <c:pt idx="71">
                  <c:v>0.13043478260869565</c:v>
                </c:pt>
                <c:pt idx="72">
                  <c:v>2.5000000000000001E-2</c:v>
                </c:pt>
                <c:pt idx="73">
                  <c:v>4.6511627906976744E-2</c:v>
                </c:pt>
                <c:pt idx="74">
                  <c:v>2.564102564102564E-2</c:v>
                </c:pt>
                <c:pt idx="75">
                  <c:v>3.5714285714285712E-2</c:v>
                </c:pt>
                <c:pt idx="76">
                  <c:v>9.0909090909090912E-2</c:v>
                </c:pt>
                <c:pt idx="77">
                  <c:v>6.25E-2</c:v>
                </c:pt>
                <c:pt idx="78">
                  <c:v>8.5714285714285715E-2</c:v>
                </c:pt>
                <c:pt idx="79">
                  <c:v>0.1111111111111111</c:v>
                </c:pt>
                <c:pt idx="80">
                  <c:v>0.1388888888888889</c:v>
                </c:pt>
                <c:pt idx="81">
                  <c:v>8.5714285714285715E-2</c:v>
                </c:pt>
                <c:pt idx="82">
                  <c:v>0.21739130434782608</c:v>
                </c:pt>
                <c:pt idx="83">
                  <c:v>0.14814814814814814</c:v>
                </c:pt>
                <c:pt idx="84">
                  <c:v>0.1111111111111111</c:v>
                </c:pt>
                <c:pt idx="85">
                  <c:v>0.125</c:v>
                </c:pt>
                <c:pt idx="86">
                  <c:v>4.7619047619047616E-2</c:v>
                </c:pt>
                <c:pt idx="87">
                  <c:v>0.08</c:v>
                </c:pt>
                <c:pt idx="88">
                  <c:v>6.6666666666666666E-2</c:v>
                </c:pt>
                <c:pt idx="89">
                  <c:v>0.11764705882352941</c:v>
                </c:pt>
                <c:pt idx="90">
                  <c:v>5.5555555555555552E-2</c:v>
                </c:pt>
                <c:pt idx="91">
                  <c:v>5.8823529411764705E-2</c:v>
                </c:pt>
                <c:pt idx="92">
                  <c:v>0</c:v>
                </c:pt>
                <c:pt idx="93">
                  <c:v>0.41176470588235292</c:v>
                </c:pt>
                <c:pt idx="94">
                  <c:v>4.5454545454545456E-2</c:v>
                </c:pt>
                <c:pt idx="95">
                  <c:v>0</c:v>
                </c:pt>
                <c:pt idx="96">
                  <c:v>0</c:v>
                </c:pt>
                <c:pt idx="97">
                  <c:v>8.3333333333333329E-2</c:v>
                </c:pt>
                <c:pt idx="98">
                  <c:v>7.6923076923076927E-2</c:v>
                </c:pt>
                <c:pt idx="99">
                  <c:v>0.2</c:v>
                </c:pt>
                <c:pt idx="100">
                  <c:v>0</c:v>
                </c:pt>
                <c:pt idx="101">
                  <c:v>7.6923076923076927E-2</c:v>
                </c:pt>
                <c:pt idx="102">
                  <c:v>0</c:v>
                </c:pt>
                <c:pt idx="103">
                  <c:v>0</c:v>
                </c:pt>
                <c:pt idx="104">
                  <c:v>7.6923076923076927E-2</c:v>
                </c:pt>
                <c:pt idx="105">
                  <c:v>0</c:v>
                </c:pt>
                <c:pt idx="106">
                  <c:v>0.2</c:v>
                </c:pt>
                <c:pt idx="107">
                  <c:v>0</c:v>
                </c:pt>
                <c:pt idx="108">
                  <c:v>7.1428571428571425E-2</c:v>
                </c:pt>
                <c:pt idx="109">
                  <c:v>0</c:v>
                </c:pt>
                <c:pt idx="110">
                  <c:v>0</c:v>
                </c:pt>
                <c:pt idx="111">
                  <c:v>0.125</c:v>
                </c:pt>
                <c:pt idx="112">
                  <c:v>0</c:v>
                </c:pt>
                <c:pt idx="113">
                  <c:v>0</c:v>
                </c:pt>
                <c:pt idx="114">
                  <c:v>0</c:v>
                </c:pt>
                <c:pt idx="115">
                  <c:v>0</c:v>
                </c:pt>
                <c:pt idx="116">
                  <c:v>0</c:v>
                </c:pt>
                <c:pt idx="117">
                  <c:v>0</c:v>
                </c:pt>
                <c:pt idx="118">
                  <c:v>0</c:v>
                </c:pt>
                <c:pt idx="119">
                  <c:v>0</c:v>
                </c:pt>
                <c:pt idx="120">
                  <c:v>0</c:v>
                </c:pt>
                <c:pt idx="121">
                  <c:v>0</c:v>
                </c:pt>
                <c:pt idx="122">
                  <c:v>0</c:v>
                </c:pt>
                <c:pt idx="123">
                  <c:v>0</c:v>
                </c:pt>
                <c:pt idx="124">
                  <c:v>7.1428571428571425E-2</c:v>
                </c:pt>
                <c:pt idx="125">
                  <c:v>0</c:v>
                </c:pt>
                <c:pt idx="126">
                  <c:v>0</c:v>
                </c:pt>
                <c:pt idx="127">
                  <c:v>5.8823529411764705E-2</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7.0422535211267607E-3</c:v>
                </c:pt>
                <c:pt idx="185">
                  <c:v>7.575757575757576E-3</c:v>
                </c:pt>
                <c:pt idx="186">
                  <c:v>8.9285714285714281E-3</c:v>
                </c:pt>
                <c:pt idx="187">
                  <c:v>0</c:v>
                </c:pt>
                <c:pt idx="188">
                  <c:v>0.01</c:v>
                </c:pt>
                <c:pt idx="189">
                  <c:v>9.0090090090090089E-3</c:v>
                </c:pt>
                <c:pt idx="190">
                  <c:v>8.1967213114754103E-3</c:v>
                </c:pt>
                <c:pt idx="191">
                  <c:v>9.0090090090090089E-3</c:v>
                </c:pt>
                <c:pt idx="192">
                  <c:v>8.8495575221238937E-3</c:v>
                </c:pt>
                <c:pt idx="193">
                  <c:v>0</c:v>
                </c:pt>
                <c:pt idx="194">
                  <c:v>0</c:v>
                </c:pt>
                <c:pt idx="195">
                  <c:v>0</c:v>
                </c:pt>
                <c:pt idx="196">
                  <c:v>0</c:v>
                </c:pt>
                <c:pt idx="197">
                  <c:v>0</c:v>
                </c:pt>
                <c:pt idx="198">
                  <c:v>0</c:v>
                </c:pt>
                <c:pt idx="199">
                  <c:v>0</c:v>
                </c:pt>
                <c:pt idx="200">
                  <c:v>1.3513513513513514E-2</c:v>
                </c:pt>
                <c:pt idx="201">
                  <c:v>0</c:v>
                </c:pt>
                <c:pt idx="202">
                  <c:v>0</c:v>
                </c:pt>
                <c:pt idx="203">
                  <c:v>0</c:v>
                </c:pt>
                <c:pt idx="204">
                  <c:v>0</c:v>
                </c:pt>
                <c:pt idx="205">
                  <c:v>1.0309278350515464E-2</c:v>
                </c:pt>
                <c:pt idx="206">
                  <c:v>0</c:v>
                </c:pt>
                <c:pt idx="207">
                  <c:v>0</c:v>
                </c:pt>
                <c:pt idx="208">
                  <c:v>0</c:v>
                </c:pt>
                <c:pt idx="209">
                  <c:v>0.01</c:v>
                </c:pt>
                <c:pt idx="210">
                  <c:v>0</c:v>
                </c:pt>
                <c:pt idx="211">
                  <c:v>0</c:v>
                </c:pt>
                <c:pt idx="212">
                  <c:v>1.2422360248447204E-2</c:v>
                </c:pt>
                <c:pt idx="213">
                  <c:v>6.3291139240506328E-3</c:v>
                </c:pt>
                <c:pt idx="214">
                  <c:v>5.1813471502590676E-3</c:v>
                </c:pt>
                <c:pt idx="215">
                  <c:v>1.1695906432748537E-2</c:v>
                </c:pt>
                <c:pt idx="216">
                  <c:v>5.0000000000000001E-3</c:v>
                </c:pt>
                <c:pt idx="217">
                  <c:v>0</c:v>
                </c:pt>
                <c:pt idx="218">
                  <c:v>5.0505050505050509E-3</c:v>
                </c:pt>
                <c:pt idx="219">
                  <c:v>5.0505050505050509E-3</c:v>
                </c:pt>
                <c:pt idx="220">
                  <c:v>1.0050251256281407E-2</c:v>
                </c:pt>
              </c:numCache>
            </c:numRef>
          </c:val>
          <c:extLst>
            <c:ext xmlns:c16="http://schemas.microsoft.com/office/drawing/2014/chart" uri="{C3380CC4-5D6E-409C-BE32-E72D297353CC}">
              <c16:uniqueId val="{00000009-CB43-481A-8B05-F790FCB7E158}"/>
            </c:ext>
          </c:extLst>
        </c:ser>
        <c:dLbls>
          <c:showLegendKey val="0"/>
          <c:showVal val="0"/>
          <c:showCatName val="0"/>
          <c:showSerName val="0"/>
          <c:showPercent val="0"/>
          <c:showBubbleSize val="0"/>
        </c:dLbls>
        <c:gapWidth val="0"/>
        <c:overlap val="100"/>
        <c:axId val="597617440"/>
        <c:axId val="268928416"/>
      </c:barChart>
      <c:dateAx>
        <c:axId val="597617440"/>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14"/>
      </c:dateAx>
      <c:valAx>
        <c:axId val="268928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valAx>
      <c:spPr>
        <a:noFill/>
        <a:ln>
          <a:noFill/>
        </a:ln>
        <a:effectLst/>
      </c:spPr>
    </c:plotArea>
    <c:legend>
      <c:legendPos val="r"/>
      <c:layout>
        <c:manualLayout>
          <c:xMode val="edge"/>
          <c:yMode val="edge"/>
          <c:x val="0.93504888888888893"/>
          <c:y val="7.3289524157987035E-2"/>
          <c:w val="5.8232444444444441E-2"/>
          <c:h val="0.843645639485257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br>
              <a:rPr lang="en-US" sz="2000" b="1" baseline="0"/>
            </a:br>
            <a:r>
              <a:rPr lang="en-US" sz="1600" b="0" u="none" baseline="0"/>
              <a:t>based on a 7 day moving average for clarity</a:t>
            </a:r>
            <a:endParaRPr lang="en-US" sz="2000" b="0" u="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0.10047111111111111"/>
          <c:w val="0.82404233333333321"/>
          <c:h val="0.81503569444444446"/>
        </c:manualLayout>
      </c:layout>
      <c:barChart>
        <c:barDir val="col"/>
        <c:grouping val="percentStacked"/>
        <c:varyColors val="0"/>
        <c:ser>
          <c:idx val="0"/>
          <c:order val="0"/>
          <c:tx>
            <c:strRef>
              <c:f>'Age-1 (2)'!$B$42:$C$42</c:f>
              <c:strCache>
                <c:ptCount val="2"/>
                <c:pt idx="0">
                  <c:v>0-19</c:v>
                </c:pt>
              </c:strCache>
            </c:strRef>
          </c:tx>
          <c:spPr>
            <a:solidFill>
              <a:schemeClr val="accent2">
                <a:lumMod val="40000"/>
                <a:lumOff val="60000"/>
              </a:schemeClr>
            </a:solidFill>
            <a:ln>
              <a:noFill/>
            </a:ln>
            <a:effectLst/>
          </c:spPr>
          <c:invertIfNegative val="0"/>
          <c:cat>
            <c:strRef>
              <c:f>'Age-1 (2)'!$AD$15:$HQ$15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 (2)'!$AD$42:$HX$42</c:f>
              <c:numCache>
                <c:formatCode>0%</c:formatCode>
                <c:ptCount val="203"/>
                <c:pt idx="0">
                  <c:v>0</c:v>
                </c:pt>
                <c:pt idx="1">
                  <c:v>0</c:v>
                </c:pt>
                <c:pt idx="2">
                  <c:v>0</c:v>
                </c:pt>
                <c:pt idx="3">
                  <c:v>0</c:v>
                </c:pt>
                <c:pt idx="4">
                  <c:v>0</c:v>
                </c:pt>
                <c:pt idx="5">
                  <c:v>0</c:v>
                </c:pt>
                <c:pt idx="6">
                  <c:v>0</c:v>
                </c:pt>
                <c:pt idx="7">
                  <c:v>1.7857142857142856E-2</c:v>
                </c:pt>
                <c:pt idx="8">
                  <c:v>1.7857142857142856E-2</c:v>
                </c:pt>
                <c:pt idx="9">
                  <c:v>1.7857142857142856E-2</c:v>
                </c:pt>
                <c:pt idx="10">
                  <c:v>0</c:v>
                </c:pt>
                <c:pt idx="11">
                  <c:v>5.4945054945054949E-3</c:v>
                </c:pt>
                <c:pt idx="12">
                  <c:v>9.9587912087912098E-3</c:v>
                </c:pt>
                <c:pt idx="13">
                  <c:v>9.9587912087912098E-3</c:v>
                </c:pt>
                <c:pt idx="14">
                  <c:v>9.9587912087912098E-3</c:v>
                </c:pt>
                <c:pt idx="15">
                  <c:v>1.299830488660276E-2</c:v>
                </c:pt>
                <c:pt idx="16">
                  <c:v>1.299830488660276E-2</c:v>
                </c:pt>
                <c:pt idx="17">
                  <c:v>1.299830488660276E-2</c:v>
                </c:pt>
                <c:pt idx="18">
                  <c:v>1.2265704154002025E-2</c:v>
                </c:pt>
                <c:pt idx="19">
                  <c:v>7.8014184397163112E-3</c:v>
                </c:pt>
                <c:pt idx="20">
                  <c:v>7.8014184397163112E-3</c:v>
                </c:pt>
                <c:pt idx="21">
                  <c:v>1.0307684103876714E-2</c:v>
                </c:pt>
                <c:pt idx="22">
                  <c:v>7.2681704260651623E-3</c:v>
                </c:pt>
                <c:pt idx="23">
                  <c:v>1.0373760488176963E-2</c:v>
                </c:pt>
                <c:pt idx="24">
                  <c:v>1.0373760488176963E-2</c:v>
                </c:pt>
                <c:pt idx="25">
                  <c:v>1.1214096622630745E-2</c:v>
                </c:pt>
                <c:pt idx="26">
                  <c:v>1.3909514412388158E-2</c:v>
                </c:pt>
                <c:pt idx="27">
                  <c:v>1.3909514412388158E-2</c:v>
                </c:pt>
                <c:pt idx="28">
                  <c:v>1.1403248748227757E-2</c:v>
                </c:pt>
                <c:pt idx="29">
                  <c:v>1.6694254039233046E-2</c:v>
                </c:pt>
                <c:pt idx="30">
                  <c:v>1.8514772351505483E-2</c:v>
                </c:pt>
                <c:pt idx="31">
                  <c:v>1.8514772351505483E-2</c:v>
                </c:pt>
                <c:pt idx="32">
                  <c:v>1.5558034100649584E-2</c:v>
                </c:pt>
                <c:pt idx="33">
                  <c:v>1.2862616310892172E-2</c:v>
                </c:pt>
                <c:pt idx="34">
                  <c:v>1.2862616310892172E-2</c:v>
                </c:pt>
                <c:pt idx="35">
                  <c:v>1.2862616310892172E-2</c:v>
                </c:pt>
                <c:pt idx="36">
                  <c:v>7.571611019886881E-3</c:v>
                </c:pt>
                <c:pt idx="37">
                  <c:v>6.1298232029939346E-3</c:v>
                </c:pt>
                <c:pt idx="38">
                  <c:v>6.1298232029939346E-3</c:v>
                </c:pt>
                <c:pt idx="39">
                  <c:v>6.0817231548938866E-3</c:v>
                </c:pt>
                <c:pt idx="40">
                  <c:v>8.9388660120367433E-3</c:v>
                </c:pt>
                <c:pt idx="41">
                  <c:v>1.1489886420200008E-2</c:v>
                </c:pt>
                <c:pt idx="42">
                  <c:v>1.3870838801152389E-2</c:v>
                </c:pt>
                <c:pt idx="43">
                  <c:v>1.3870838801152389E-2</c:v>
                </c:pt>
                <c:pt idx="44">
                  <c:v>1.0386518243661101E-2</c:v>
                </c:pt>
                <c:pt idx="45">
                  <c:v>1.2584320441463298E-2</c:v>
                </c:pt>
                <c:pt idx="46">
                  <c:v>9.9869178440607012E-3</c:v>
                </c:pt>
                <c:pt idx="47">
                  <c:v>1.0701203558346417E-2</c:v>
                </c:pt>
                <c:pt idx="48">
                  <c:v>8.150183150183149E-3</c:v>
                </c:pt>
                <c:pt idx="49">
                  <c:v>5.7692307692307696E-3</c:v>
                </c:pt>
                <c:pt idx="50">
                  <c:v>1.0871271585557299E-2</c:v>
                </c:pt>
                <c:pt idx="51">
                  <c:v>1.7364778079063795E-2</c:v>
                </c:pt>
                <c:pt idx="52">
                  <c:v>1.5166975881261594E-2</c:v>
                </c:pt>
                <c:pt idx="53">
                  <c:v>1.5166975881261594E-2</c:v>
                </c:pt>
                <c:pt idx="54">
                  <c:v>1.1595547309833023E-2</c:v>
                </c:pt>
                <c:pt idx="55">
                  <c:v>1.9532055246340961E-2</c:v>
                </c:pt>
                <c:pt idx="56">
                  <c:v>1.9532055246340961E-2</c:v>
                </c:pt>
                <c:pt idx="57">
                  <c:v>1.443001443001443E-2</c:v>
                </c:pt>
                <c:pt idx="58">
                  <c:v>7.9365079365079361E-3</c:v>
                </c:pt>
                <c:pt idx="59">
                  <c:v>7.9365079365079361E-3</c:v>
                </c:pt>
                <c:pt idx="60">
                  <c:v>1.9841269841269844E-2</c:v>
                </c:pt>
                <c:pt idx="61">
                  <c:v>1.9841269841269844E-2</c:v>
                </c:pt>
                <c:pt idx="62">
                  <c:v>2.3333333333333334E-2</c:v>
                </c:pt>
                <c:pt idx="63">
                  <c:v>2.3333333333333334E-2</c:v>
                </c:pt>
                <c:pt idx="64">
                  <c:v>2.3333333333333334E-2</c:v>
                </c:pt>
                <c:pt idx="65">
                  <c:v>2.3333333333333334E-2</c:v>
                </c:pt>
                <c:pt idx="66">
                  <c:v>3.1736694677871151E-2</c:v>
                </c:pt>
                <c:pt idx="67">
                  <c:v>1.9831932773109243E-2</c:v>
                </c:pt>
                <c:pt idx="68">
                  <c:v>1.9831932773109243E-2</c:v>
                </c:pt>
                <c:pt idx="69">
                  <c:v>1.4896867838044309E-2</c:v>
                </c:pt>
                <c:pt idx="70">
                  <c:v>1.4896867838044309E-2</c:v>
                </c:pt>
                <c:pt idx="71">
                  <c:v>1.4896867838044309E-2</c:v>
                </c:pt>
                <c:pt idx="72">
                  <c:v>1.4896867838044309E-2</c:v>
                </c:pt>
                <c:pt idx="73">
                  <c:v>6.4935064935064939E-3</c:v>
                </c:pt>
                <c:pt idx="74">
                  <c:v>3.506493506493507E-2</c:v>
                </c:pt>
                <c:pt idx="75">
                  <c:v>3.506493506493507E-2</c:v>
                </c:pt>
                <c:pt idx="76">
                  <c:v>2.8571428571428574E-2</c:v>
                </c:pt>
                <c:pt idx="77">
                  <c:v>2.8571428571428574E-2</c:v>
                </c:pt>
                <c:pt idx="78">
                  <c:v>2.8571428571428574E-2</c:v>
                </c:pt>
                <c:pt idx="79">
                  <c:v>2.8571428571428574E-2</c:v>
                </c:pt>
                <c:pt idx="80">
                  <c:v>5.7142857142857148E-2</c:v>
                </c:pt>
                <c:pt idx="81">
                  <c:v>2.8571428571428574E-2</c:v>
                </c:pt>
                <c:pt idx="82">
                  <c:v>5.2380952380952382E-2</c:v>
                </c:pt>
                <c:pt idx="83">
                  <c:v>7.2789115646258493E-2</c:v>
                </c:pt>
                <c:pt idx="84">
                  <c:v>7.2789115646258493E-2</c:v>
                </c:pt>
                <c:pt idx="85">
                  <c:v>0.10850340136054422</c:v>
                </c:pt>
                <c:pt idx="86">
                  <c:v>0.10850340136054422</c:v>
                </c:pt>
                <c:pt idx="87">
                  <c:v>9.2918985776128629E-2</c:v>
                </c:pt>
                <c:pt idx="88">
                  <c:v>9.2918985776128629E-2</c:v>
                </c:pt>
                <c:pt idx="89">
                  <c:v>9.7680890538033388E-2</c:v>
                </c:pt>
                <c:pt idx="90">
                  <c:v>0.10584415584415585</c:v>
                </c:pt>
                <c:pt idx="91">
                  <c:v>0.11477272727272728</c:v>
                </c:pt>
                <c:pt idx="92">
                  <c:v>7.9058441558441564E-2</c:v>
                </c:pt>
                <c:pt idx="93">
                  <c:v>7.9058441558441564E-2</c:v>
                </c:pt>
                <c:pt idx="94">
                  <c:v>8.3928571428571436E-2</c:v>
                </c:pt>
                <c:pt idx="95">
                  <c:v>0.13154761904761905</c:v>
                </c:pt>
                <c:pt idx="96">
                  <c:v>0.11396520146520148</c:v>
                </c:pt>
                <c:pt idx="97">
                  <c:v>0.10325091575091573</c:v>
                </c:pt>
                <c:pt idx="98">
                  <c:v>0.12606837606837606</c:v>
                </c:pt>
                <c:pt idx="99">
                  <c:v>0.15668062096633523</c:v>
                </c:pt>
                <c:pt idx="100">
                  <c:v>0.16620443049014474</c:v>
                </c:pt>
                <c:pt idx="101">
                  <c:v>0.1483472876330019</c:v>
                </c:pt>
                <c:pt idx="102">
                  <c:v>0.13434168539210556</c:v>
                </c:pt>
                <c:pt idx="103">
                  <c:v>0.15906696011738031</c:v>
                </c:pt>
                <c:pt idx="104">
                  <c:v>0.15906696011738031</c:v>
                </c:pt>
                <c:pt idx="105">
                  <c:v>0.17834133653461384</c:v>
                </c:pt>
                <c:pt idx="106">
                  <c:v>0.17370311761068064</c:v>
                </c:pt>
                <c:pt idx="107">
                  <c:v>0.16417930808687112</c:v>
                </c:pt>
                <c:pt idx="108">
                  <c:v>0.1751683190758821</c:v>
                </c:pt>
                <c:pt idx="109">
                  <c:v>0.15742788957074672</c:v>
                </c:pt>
                <c:pt idx="110">
                  <c:v>0.14552312766598482</c:v>
                </c:pt>
                <c:pt idx="111">
                  <c:v>0.16848231133945418</c:v>
                </c:pt>
                <c:pt idx="112">
                  <c:v>0.11746190317618889</c:v>
                </c:pt>
                <c:pt idx="113">
                  <c:v>0.13910692482121051</c:v>
                </c:pt>
                <c:pt idx="114">
                  <c:v>0.16291644863073435</c:v>
                </c:pt>
                <c:pt idx="115">
                  <c:v>0.18367346938775508</c:v>
                </c:pt>
                <c:pt idx="116">
                  <c:v>0.22494331065759637</c:v>
                </c:pt>
                <c:pt idx="117">
                  <c:v>0.20113378684807254</c:v>
                </c:pt>
                <c:pt idx="118">
                  <c:v>0.19603174603174603</c:v>
                </c:pt>
                <c:pt idx="119">
                  <c:v>0.21643990929705215</c:v>
                </c:pt>
                <c:pt idx="120">
                  <c:v>0.16882086167800453</c:v>
                </c:pt>
                <c:pt idx="121">
                  <c:v>0.14501133786848072</c:v>
                </c:pt>
                <c:pt idx="122">
                  <c:v>0.11326530612244898</c:v>
                </c:pt>
                <c:pt idx="123">
                  <c:v>0.11326530612244899</c:v>
                </c:pt>
                <c:pt idx="124">
                  <c:v>0.15612244897959185</c:v>
                </c:pt>
                <c:pt idx="125">
                  <c:v>0.14421768707482996</c:v>
                </c:pt>
                <c:pt idx="126">
                  <c:v>0.17142857142857143</c:v>
                </c:pt>
                <c:pt idx="127">
                  <c:v>0.17142857142857143</c:v>
                </c:pt>
                <c:pt idx="128">
                  <c:v>0.19999999999999998</c:v>
                </c:pt>
                <c:pt idx="129">
                  <c:v>0.19999999999999998</c:v>
                </c:pt>
                <c:pt idx="130">
                  <c:v>0.16666666666666669</c:v>
                </c:pt>
                <c:pt idx="131">
                  <c:v>0.13809523809523808</c:v>
                </c:pt>
                <c:pt idx="132">
                  <c:v>0.13626373626373625</c:v>
                </c:pt>
                <c:pt idx="133">
                  <c:v>0.11245421245421246</c:v>
                </c:pt>
                <c:pt idx="134">
                  <c:v>0.15641025641025638</c:v>
                </c:pt>
                <c:pt idx="135">
                  <c:v>0.13974358974358975</c:v>
                </c:pt>
                <c:pt idx="136">
                  <c:v>0.14726238673607095</c:v>
                </c:pt>
                <c:pt idx="137">
                  <c:v>0.14488143435511855</c:v>
                </c:pt>
                <c:pt idx="138">
                  <c:v>0.15291714864083286</c:v>
                </c:pt>
                <c:pt idx="139">
                  <c:v>0.13743263315631737</c:v>
                </c:pt>
                <c:pt idx="140">
                  <c:v>0.12461212033580454</c:v>
                </c:pt>
                <c:pt idx="141">
                  <c:v>8.8592584316268513E-2</c:v>
                </c:pt>
                <c:pt idx="142">
                  <c:v>9.5121002135008931E-2</c:v>
                </c:pt>
                <c:pt idx="143">
                  <c:v>9.7454421891296189E-2</c:v>
                </c:pt>
                <c:pt idx="144">
                  <c:v>8.7304045951446571E-2</c:v>
                </c:pt>
                <c:pt idx="145">
                  <c:v>8.0020211364980415E-2</c:v>
                </c:pt>
                <c:pt idx="146">
                  <c:v>8.691956201433107E-2</c:v>
                </c:pt>
                <c:pt idx="147">
                  <c:v>9.1374566469335505E-2</c:v>
                </c:pt>
                <c:pt idx="148">
                  <c:v>9.9567090790892099E-2</c:v>
                </c:pt>
                <c:pt idx="149">
                  <c:v>9.736767730115603E-2</c:v>
                </c:pt>
                <c:pt idx="150">
                  <c:v>0.10012050256919428</c:v>
                </c:pt>
                <c:pt idx="151">
                  <c:v>9.5538735651901047E-2</c:v>
                </c:pt>
                <c:pt idx="152">
                  <c:v>9.5991675229761361E-2</c:v>
                </c:pt>
                <c:pt idx="153">
                  <c:v>9.8873682463034393E-2</c:v>
                </c:pt>
                <c:pt idx="154">
                  <c:v>9.0572524161876111E-2</c:v>
                </c:pt>
                <c:pt idx="155">
                  <c:v>7.9937997398317084E-2</c:v>
                </c:pt>
                <c:pt idx="156">
                  <c:v>7.6346456196156418E-2</c:v>
                </c:pt>
                <c:pt idx="157">
                  <c:v>7.7704894308243358E-2</c:v>
                </c:pt>
                <c:pt idx="158">
                  <c:v>7.7002471730820768E-2</c:v>
                </c:pt>
                <c:pt idx="159">
                  <c:v>7.2578336558340117E-2</c:v>
                </c:pt>
                <c:pt idx="160">
                  <c:v>6.8208234086971811E-2</c:v>
                </c:pt>
                <c:pt idx="161">
                  <c:v>7.3820478984930979E-2</c:v>
                </c:pt>
                <c:pt idx="162">
                  <c:v>8.2003785040577468E-2</c:v>
                </c:pt>
                <c:pt idx="163">
                  <c:v>8.7932988580400467E-2</c:v>
                </c:pt>
                <c:pt idx="164">
                  <c:v>8.6839521321519703E-2</c:v>
                </c:pt>
                <c:pt idx="165">
                  <c:v>8.5529356076928229E-2</c:v>
                </c:pt>
                <c:pt idx="166">
                  <c:v>9.1193974417602894E-2</c:v>
                </c:pt>
                <c:pt idx="167">
                  <c:v>9.6988327557088777E-2</c:v>
                </c:pt>
                <c:pt idx="168">
                  <c:v>0.10678961649371606</c:v>
                </c:pt>
                <c:pt idx="169">
                  <c:v>0.10182260633729233</c:v>
                </c:pt>
                <c:pt idx="170">
                  <c:v>9.4529373254585547E-2</c:v>
                </c:pt>
                <c:pt idx="171">
                  <c:v>9.0405716069703851E-2</c:v>
                </c:pt>
                <c:pt idx="172">
                  <c:v>9.9752487565187314E-2</c:v>
                </c:pt>
                <c:pt idx="173">
                  <c:v>8.9287134994571582E-2</c:v>
                </c:pt>
                <c:pt idx="174">
                  <c:v>8.569736739300457E-2</c:v>
                </c:pt>
                <c:pt idx="175">
                  <c:v>8.2445995720580256E-2</c:v>
                </c:pt>
                <c:pt idx="176">
                  <c:v>7.9814221682475137E-2</c:v>
                </c:pt>
                <c:pt idx="177">
                  <c:v>8.6393169050896182E-2</c:v>
                </c:pt>
                <c:pt idx="178">
                  <c:v>9.0766346893461788E-2</c:v>
                </c:pt>
                <c:pt idx="179">
                  <c:v>8.7152401315230499E-2</c:v>
                </c:pt>
                <c:pt idx="180">
                  <c:v>9.4141523605492244E-2</c:v>
                </c:pt>
                <c:pt idx="181">
                  <c:v>9.8665716535482256E-2</c:v>
                </c:pt>
                <c:pt idx="182">
                  <c:v>0.10221784008760583</c:v>
                </c:pt>
                <c:pt idx="183">
                  <c:v>0.11058504066135671</c:v>
                </c:pt>
                <c:pt idx="184">
                  <c:v>0.10987075494707101</c:v>
                </c:pt>
                <c:pt idx="185">
                  <c:v>0.10520986803591556</c:v>
                </c:pt>
                <c:pt idx="186">
                  <c:v>0.10858630481752476</c:v>
                </c:pt>
                <c:pt idx="187">
                  <c:v>0.12106355031007407</c:v>
                </c:pt>
                <c:pt idx="188">
                  <c:v>0.11870487431353348</c:v>
                </c:pt>
                <c:pt idx="189">
                  <c:v>0.11435254270731586</c:v>
                </c:pt>
                <c:pt idx="190">
                  <c:v>0.1191210182031716</c:v>
                </c:pt>
                <c:pt idx="191">
                  <c:v>0.12054958963174302</c:v>
                </c:pt>
                <c:pt idx="192">
                  <c:v>0.13730102704881511</c:v>
                </c:pt>
                <c:pt idx="193">
                  <c:v>0.14370994380255947</c:v>
                </c:pt>
                <c:pt idx="194">
                  <c:v>0.13096492484636038</c:v>
                </c:pt>
                <c:pt idx="195">
                  <c:v>0.12976543735465229</c:v>
                </c:pt>
                <c:pt idx="196">
                  <c:v>0.12398078265950005</c:v>
                </c:pt>
                <c:pt idx="197">
                  <c:v>0.12641110087929194</c:v>
                </c:pt>
                <c:pt idx="198">
                  <c:v>0.12184527454875974</c:v>
                </c:pt>
                <c:pt idx="199">
                  <c:v>0.10901614289609868</c:v>
                </c:pt>
                <c:pt idx="200">
                  <c:v>0.11096251693549597</c:v>
                </c:pt>
                <c:pt idx="201">
                  <c:v>0.11888142729343072</c:v>
                </c:pt>
                <c:pt idx="202">
                  <c:v>0.13713938374234194</c:v>
                </c:pt>
              </c:numCache>
            </c:numRef>
          </c:val>
          <c:extLst>
            <c:ext xmlns:c16="http://schemas.microsoft.com/office/drawing/2014/chart" uri="{C3380CC4-5D6E-409C-BE32-E72D297353CC}">
              <c16:uniqueId val="{00000000-3962-4421-B2C3-C35A59D95332}"/>
            </c:ext>
          </c:extLst>
        </c:ser>
        <c:ser>
          <c:idx val="1"/>
          <c:order val="1"/>
          <c:tx>
            <c:strRef>
              <c:f>'Age-1 (2)'!$B$43:$C$43</c:f>
              <c:strCache>
                <c:ptCount val="2"/>
                <c:pt idx="0">
                  <c:v>20-39</c:v>
                </c:pt>
              </c:strCache>
            </c:strRef>
          </c:tx>
          <c:spPr>
            <a:solidFill>
              <a:schemeClr val="accent2">
                <a:lumMod val="75000"/>
              </a:schemeClr>
            </a:solidFill>
            <a:ln>
              <a:noFill/>
            </a:ln>
            <a:effectLst/>
          </c:spPr>
          <c:invertIfNegative val="0"/>
          <c:cat>
            <c:strRef>
              <c:f>'Age-1 (2)'!$AD$15:$HQ$15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 (2)'!$AD$43:$HX$43</c:f>
              <c:numCache>
                <c:formatCode>0%</c:formatCode>
                <c:ptCount val="203"/>
                <c:pt idx="0">
                  <c:v>0</c:v>
                </c:pt>
                <c:pt idx="1">
                  <c:v>0</c:v>
                </c:pt>
                <c:pt idx="2">
                  <c:v>0</c:v>
                </c:pt>
                <c:pt idx="3">
                  <c:v>0</c:v>
                </c:pt>
                <c:pt idx="4">
                  <c:v>0</c:v>
                </c:pt>
                <c:pt idx="5">
                  <c:v>0</c:v>
                </c:pt>
                <c:pt idx="6">
                  <c:v>0</c:v>
                </c:pt>
                <c:pt idx="7">
                  <c:v>0.14427952999381571</c:v>
                </c:pt>
                <c:pt idx="8">
                  <c:v>0.21230674087816942</c:v>
                </c:pt>
                <c:pt idx="9">
                  <c:v>0.20933055040197895</c:v>
                </c:pt>
                <c:pt idx="10">
                  <c:v>0.25262059369202228</c:v>
                </c:pt>
                <c:pt idx="11">
                  <c:v>0.23723597830740689</c:v>
                </c:pt>
                <c:pt idx="12">
                  <c:v>0.24552679463393745</c:v>
                </c:pt>
                <c:pt idx="13">
                  <c:v>0.30020895457925534</c:v>
                </c:pt>
                <c:pt idx="14">
                  <c:v>0.34306609743639815</c:v>
                </c:pt>
                <c:pt idx="15">
                  <c:v>0.32063159171921768</c:v>
                </c:pt>
                <c:pt idx="16">
                  <c:v>0.30800843900985808</c:v>
                </c:pt>
                <c:pt idx="17">
                  <c:v>0.29900411000552907</c:v>
                </c:pt>
                <c:pt idx="18">
                  <c:v>0.32867443967585874</c:v>
                </c:pt>
                <c:pt idx="19">
                  <c:v>0.33353555078696984</c:v>
                </c:pt>
                <c:pt idx="20">
                  <c:v>0.2938775823364318</c:v>
                </c:pt>
                <c:pt idx="21">
                  <c:v>0.29613322143417614</c:v>
                </c:pt>
                <c:pt idx="22">
                  <c:v>0.28510272824856969</c:v>
                </c:pt>
                <c:pt idx="23">
                  <c:v>0.28724451449830196</c:v>
                </c:pt>
                <c:pt idx="24">
                  <c:v>0.28646850038895449</c:v>
                </c:pt>
                <c:pt idx="25">
                  <c:v>0.26293908862424864</c:v>
                </c:pt>
                <c:pt idx="26">
                  <c:v>0.24940210150235587</c:v>
                </c:pt>
                <c:pt idx="27">
                  <c:v>0.23787441350407962</c:v>
                </c:pt>
                <c:pt idx="28">
                  <c:v>0.22306466185222268</c:v>
                </c:pt>
                <c:pt idx="29">
                  <c:v>0.22024848161668761</c:v>
                </c:pt>
                <c:pt idx="30">
                  <c:v>0.20579142443099474</c:v>
                </c:pt>
                <c:pt idx="31">
                  <c:v>0.20474925672216041</c:v>
                </c:pt>
                <c:pt idx="32">
                  <c:v>0.19759083779903558</c:v>
                </c:pt>
                <c:pt idx="33">
                  <c:v>0.17372271795060401</c:v>
                </c:pt>
                <c:pt idx="34">
                  <c:v>0.19232692076533311</c:v>
                </c:pt>
                <c:pt idx="35">
                  <c:v>0.19603749590447972</c:v>
                </c:pt>
                <c:pt idx="36">
                  <c:v>0.19933189542529434</c:v>
                </c:pt>
                <c:pt idx="37">
                  <c:v>0.21098634694517898</c:v>
                </c:pt>
                <c:pt idx="38">
                  <c:v>0.21026484622367825</c:v>
                </c:pt>
                <c:pt idx="39">
                  <c:v>0.20199163795046998</c:v>
                </c:pt>
                <c:pt idx="40">
                  <c:v>0.21114277666682607</c:v>
                </c:pt>
                <c:pt idx="41">
                  <c:v>0.20666730226653965</c:v>
                </c:pt>
                <c:pt idx="42">
                  <c:v>0.21312988730055327</c:v>
                </c:pt>
                <c:pt idx="43">
                  <c:v>0.21105648900073987</c:v>
                </c:pt>
                <c:pt idx="44">
                  <c:v>0.20627567707301925</c:v>
                </c:pt>
                <c:pt idx="45">
                  <c:v>0.20310107389841608</c:v>
                </c:pt>
                <c:pt idx="46">
                  <c:v>0.22529192652405133</c:v>
                </c:pt>
                <c:pt idx="47">
                  <c:v>0.2388633550954799</c:v>
                </c:pt>
                <c:pt idx="48">
                  <c:v>0.23815144242343436</c:v>
                </c:pt>
                <c:pt idx="49">
                  <c:v>0.23064228491427685</c:v>
                </c:pt>
                <c:pt idx="50">
                  <c:v>0.23849157847785607</c:v>
                </c:pt>
                <c:pt idx="51">
                  <c:v>0.23788753136218105</c:v>
                </c:pt>
                <c:pt idx="52">
                  <c:v>0.23610181707646677</c:v>
                </c:pt>
                <c:pt idx="53">
                  <c:v>0.23654547279962562</c:v>
                </c:pt>
                <c:pt idx="54">
                  <c:v>0.22900579025994311</c:v>
                </c:pt>
                <c:pt idx="55">
                  <c:v>0.22291498184355327</c:v>
                </c:pt>
                <c:pt idx="56">
                  <c:v>0.238927540713255</c:v>
                </c:pt>
                <c:pt idx="57">
                  <c:v>0.22916711480376079</c:v>
                </c:pt>
                <c:pt idx="58">
                  <c:v>0.24023012586677184</c:v>
                </c:pt>
                <c:pt idx="59">
                  <c:v>0.23989943803608399</c:v>
                </c:pt>
                <c:pt idx="60">
                  <c:v>0.22289263531499554</c:v>
                </c:pt>
                <c:pt idx="61">
                  <c:v>0.20475204574583455</c:v>
                </c:pt>
                <c:pt idx="62">
                  <c:v>0.22094252193631078</c:v>
                </c:pt>
                <c:pt idx="63">
                  <c:v>0.19101054914719512</c:v>
                </c:pt>
                <c:pt idx="64">
                  <c:v>0.21037481659330398</c:v>
                </c:pt>
                <c:pt idx="65">
                  <c:v>0.19714730336579078</c:v>
                </c:pt>
                <c:pt idx="66">
                  <c:v>0.18749899959983996</c:v>
                </c:pt>
                <c:pt idx="67">
                  <c:v>0.1922609043617447</c:v>
                </c:pt>
                <c:pt idx="68">
                  <c:v>0.18705882352941178</c:v>
                </c:pt>
                <c:pt idx="69">
                  <c:v>0.16004583651642473</c:v>
                </c:pt>
                <c:pt idx="70">
                  <c:v>0.16297623944682768</c:v>
                </c:pt>
                <c:pt idx="71">
                  <c:v>0.17749113631466576</c:v>
                </c:pt>
                <c:pt idx="72">
                  <c:v>0.22511018393371335</c:v>
                </c:pt>
                <c:pt idx="73">
                  <c:v>0.2192924722336487</c:v>
                </c:pt>
                <c:pt idx="74">
                  <c:v>0.2192924722336487</c:v>
                </c:pt>
                <c:pt idx="75">
                  <c:v>0.24150135578707005</c:v>
                </c:pt>
                <c:pt idx="76">
                  <c:v>0.26148137576709007</c:v>
                </c:pt>
                <c:pt idx="77">
                  <c:v>0.29307478236049667</c:v>
                </c:pt>
                <c:pt idx="78">
                  <c:v>0.29956828885400311</c:v>
                </c:pt>
                <c:pt idx="79">
                  <c:v>0.26110675039246467</c:v>
                </c:pt>
                <c:pt idx="80">
                  <c:v>0.27868916797488225</c:v>
                </c:pt>
                <c:pt idx="81">
                  <c:v>0.33583202511773935</c:v>
                </c:pt>
                <c:pt idx="82">
                  <c:v>0.37664835164835164</c:v>
                </c:pt>
                <c:pt idx="83">
                  <c:v>0.37429356357927784</c:v>
                </c:pt>
                <c:pt idx="84">
                  <c:v>0.40643642072213504</c:v>
                </c:pt>
                <c:pt idx="85">
                  <c:v>0.3826268969126112</c:v>
                </c:pt>
                <c:pt idx="86">
                  <c:v>0.42108843537414964</c:v>
                </c:pt>
                <c:pt idx="87">
                  <c:v>0.43147804576376003</c:v>
                </c:pt>
                <c:pt idx="88">
                  <c:v>0.41169782598354027</c:v>
                </c:pt>
                <c:pt idx="89">
                  <c:v>0.41169782598354032</c:v>
                </c:pt>
                <c:pt idx="90">
                  <c:v>0.49537129537129537</c:v>
                </c:pt>
                <c:pt idx="91">
                  <c:v>0.46322843822843829</c:v>
                </c:pt>
                <c:pt idx="92">
                  <c:v>0.44158341658341649</c:v>
                </c:pt>
                <c:pt idx="93">
                  <c:v>0.41777389277389276</c:v>
                </c:pt>
                <c:pt idx="94">
                  <c:v>0.45916999666999664</c:v>
                </c:pt>
                <c:pt idx="95">
                  <c:v>0.39323593073593066</c:v>
                </c:pt>
                <c:pt idx="96">
                  <c:v>0.38774142524142519</c:v>
                </c:pt>
                <c:pt idx="97">
                  <c:v>0.37166999666999667</c:v>
                </c:pt>
                <c:pt idx="98">
                  <c:v>0.37365412365412365</c:v>
                </c:pt>
                <c:pt idx="99">
                  <c:v>0.43951683237397532</c:v>
                </c:pt>
                <c:pt idx="100">
                  <c:v>0.4680882609454039</c:v>
                </c:pt>
                <c:pt idx="101">
                  <c:v>0.4670961974533403</c:v>
                </c:pt>
                <c:pt idx="102">
                  <c:v>0.52591972686510502</c:v>
                </c:pt>
                <c:pt idx="103">
                  <c:v>0.5135570895024677</c:v>
                </c:pt>
                <c:pt idx="104">
                  <c:v>0.4510570895024677</c:v>
                </c:pt>
                <c:pt idx="105">
                  <c:v>0.4363178604775243</c:v>
                </c:pt>
                <c:pt idx="106">
                  <c:v>0.43539021669273775</c:v>
                </c:pt>
                <c:pt idx="107">
                  <c:v>0.43062831193083295</c:v>
                </c:pt>
                <c:pt idx="108">
                  <c:v>0.40620828751080851</c:v>
                </c:pt>
                <c:pt idx="109">
                  <c:v>0.39500380571809146</c:v>
                </c:pt>
                <c:pt idx="110">
                  <c:v>0.38905142476571053</c:v>
                </c:pt>
                <c:pt idx="111">
                  <c:v>0.41456162884734316</c:v>
                </c:pt>
                <c:pt idx="112">
                  <c:v>0.51660244517387377</c:v>
                </c:pt>
                <c:pt idx="113">
                  <c:v>0.4733124018838305</c:v>
                </c:pt>
                <c:pt idx="114">
                  <c:v>0.44950287807430672</c:v>
                </c:pt>
                <c:pt idx="115">
                  <c:v>0.44217687074829926</c:v>
                </c:pt>
                <c:pt idx="116">
                  <c:v>0.39455782312925164</c:v>
                </c:pt>
                <c:pt idx="117">
                  <c:v>0.41836734693877553</c:v>
                </c:pt>
                <c:pt idx="118">
                  <c:v>0.4285714285714286</c:v>
                </c:pt>
                <c:pt idx="119">
                  <c:v>0.36734693877551017</c:v>
                </c:pt>
                <c:pt idx="120">
                  <c:v>0.4625850340136054</c:v>
                </c:pt>
                <c:pt idx="121">
                  <c:v>0.55782312925170063</c:v>
                </c:pt>
                <c:pt idx="122">
                  <c:v>0.60544217687074831</c:v>
                </c:pt>
                <c:pt idx="123">
                  <c:v>0.60544217687074831</c:v>
                </c:pt>
                <c:pt idx="124">
                  <c:v>0.57687074829931984</c:v>
                </c:pt>
                <c:pt idx="125">
                  <c:v>0.62448979591836729</c:v>
                </c:pt>
                <c:pt idx="126">
                  <c:v>0.5904761904761906</c:v>
                </c:pt>
                <c:pt idx="127">
                  <c:v>0.44761904761904764</c:v>
                </c:pt>
                <c:pt idx="128">
                  <c:v>0.33333333333333326</c:v>
                </c:pt>
                <c:pt idx="129">
                  <c:v>0.32380952380952377</c:v>
                </c:pt>
                <c:pt idx="130">
                  <c:v>0.34761904761904761</c:v>
                </c:pt>
                <c:pt idx="131">
                  <c:v>0.36190476190476184</c:v>
                </c:pt>
                <c:pt idx="132">
                  <c:v>0.3087912087912088</c:v>
                </c:pt>
                <c:pt idx="133">
                  <c:v>0.36831501831501834</c:v>
                </c:pt>
                <c:pt idx="134">
                  <c:v>0.4232600732600732</c:v>
                </c:pt>
                <c:pt idx="135">
                  <c:v>0.44230769230769229</c:v>
                </c:pt>
                <c:pt idx="136">
                  <c:v>0.45433776749566224</c:v>
                </c:pt>
                <c:pt idx="137">
                  <c:v>0.5019568151147098</c:v>
                </c:pt>
                <c:pt idx="138">
                  <c:v>0.53409967225756705</c:v>
                </c:pt>
                <c:pt idx="139">
                  <c:v>0.53959417775207252</c:v>
                </c:pt>
                <c:pt idx="140">
                  <c:v>0.47091285907075381</c:v>
                </c:pt>
                <c:pt idx="141">
                  <c:v>0.50326939142728611</c:v>
                </c:pt>
                <c:pt idx="142">
                  <c:v>0.515558177909621</c:v>
                </c:pt>
                <c:pt idx="143">
                  <c:v>0.49170544262312899</c:v>
                </c:pt>
                <c:pt idx="144">
                  <c:v>0.48794604412688836</c:v>
                </c:pt>
                <c:pt idx="145">
                  <c:v>0.45881070578102368</c:v>
                </c:pt>
                <c:pt idx="146">
                  <c:v>0.44095356292388083</c:v>
                </c:pt>
                <c:pt idx="147">
                  <c:v>0.46040708237740025</c:v>
                </c:pt>
                <c:pt idx="148">
                  <c:v>0.44914236143525998</c:v>
                </c:pt>
                <c:pt idx="149">
                  <c:v>0.47689686499621514</c:v>
                </c:pt>
                <c:pt idx="150">
                  <c:v>0.48493801248969531</c:v>
                </c:pt>
                <c:pt idx="151">
                  <c:v>0.49539383955736449</c:v>
                </c:pt>
                <c:pt idx="152">
                  <c:v>0.51441730182749756</c:v>
                </c:pt>
                <c:pt idx="153">
                  <c:v>0.53317860381664772</c:v>
                </c:pt>
                <c:pt idx="154">
                  <c:v>0.55954926018730411</c:v>
                </c:pt>
                <c:pt idx="155">
                  <c:v>0.57829261360807682</c:v>
                </c:pt>
                <c:pt idx="156">
                  <c:v>0.56774784863853323</c:v>
                </c:pt>
                <c:pt idx="157">
                  <c:v>0.5738924117269264</c:v>
                </c:pt>
                <c:pt idx="158">
                  <c:v>0.59267050863002324</c:v>
                </c:pt>
                <c:pt idx="159">
                  <c:v>0.59498560402165013</c:v>
                </c:pt>
                <c:pt idx="160">
                  <c:v>0.60165720246540055</c:v>
                </c:pt>
                <c:pt idx="161">
                  <c:v>0.5951776106286657</c:v>
                </c:pt>
                <c:pt idx="162">
                  <c:v>0.58854328750498097</c:v>
                </c:pt>
                <c:pt idx="163">
                  <c:v>0.59428285766932998</c:v>
                </c:pt>
                <c:pt idx="164">
                  <c:v>0.59372160898778048</c:v>
                </c:pt>
                <c:pt idx="165">
                  <c:v>0.58346956594885224</c:v>
                </c:pt>
                <c:pt idx="166">
                  <c:v>0.58949671986333008</c:v>
                </c:pt>
                <c:pt idx="167">
                  <c:v>0.58002462853283165</c:v>
                </c:pt>
                <c:pt idx="168">
                  <c:v>0.56988767901618287</c:v>
                </c:pt>
                <c:pt idx="169">
                  <c:v>0.54271739211574543</c:v>
                </c:pt>
                <c:pt idx="170">
                  <c:v>0.5463264146721365</c:v>
                </c:pt>
                <c:pt idx="171">
                  <c:v>0.53023889858462037</c:v>
                </c:pt>
                <c:pt idx="172">
                  <c:v>0.53032253859800271</c:v>
                </c:pt>
                <c:pt idx="173">
                  <c:v>0.53177888215960945</c:v>
                </c:pt>
                <c:pt idx="174">
                  <c:v>0.53808438699018801</c:v>
                </c:pt>
                <c:pt idx="175">
                  <c:v>0.53412177776442094</c:v>
                </c:pt>
                <c:pt idx="176">
                  <c:v>0.55977230782595266</c:v>
                </c:pt>
                <c:pt idx="177">
                  <c:v>0.54635809046436679</c:v>
                </c:pt>
                <c:pt idx="178">
                  <c:v>0.56239307588710741</c:v>
                </c:pt>
                <c:pt idx="179">
                  <c:v>0.56643219153336588</c:v>
                </c:pt>
                <c:pt idx="180">
                  <c:v>0.55993398725979537</c:v>
                </c:pt>
                <c:pt idx="181">
                  <c:v>0.56981053046967189</c:v>
                </c:pt>
                <c:pt idx="182">
                  <c:v>0.5775325381916796</c:v>
                </c:pt>
                <c:pt idx="183">
                  <c:v>0.56313753802092026</c:v>
                </c:pt>
                <c:pt idx="184">
                  <c:v>0.57579987568325808</c:v>
                </c:pt>
                <c:pt idx="185">
                  <c:v>0.5729227849973596</c:v>
                </c:pt>
                <c:pt idx="186">
                  <c:v>0.56983370453758952</c:v>
                </c:pt>
                <c:pt idx="187">
                  <c:v>0.56366826211678434</c:v>
                </c:pt>
                <c:pt idx="188">
                  <c:v>0.54305343390701943</c:v>
                </c:pt>
                <c:pt idx="189">
                  <c:v>0.55156564708244504</c:v>
                </c:pt>
                <c:pt idx="190">
                  <c:v>0.55034536792011968</c:v>
                </c:pt>
                <c:pt idx="191">
                  <c:v>0.54105965363440545</c:v>
                </c:pt>
                <c:pt idx="192">
                  <c:v>0.52229951800120489</c:v>
                </c:pt>
                <c:pt idx="193">
                  <c:v>0.51325836758074406</c:v>
                </c:pt>
                <c:pt idx="194">
                  <c:v>0.51847916472700695</c:v>
                </c:pt>
                <c:pt idx="195">
                  <c:v>0.53019234182406549</c:v>
                </c:pt>
                <c:pt idx="196">
                  <c:v>0.52168012864864</c:v>
                </c:pt>
                <c:pt idx="197">
                  <c:v>0.51885108634591348</c:v>
                </c:pt>
                <c:pt idx="198">
                  <c:v>0.52365500791454089</c:v>
                </c:pt>
                <c:pt idx="199">
                  <c:v>0.53306677262042323</c:v>
                </c:pt>
                <c:pt idx="200">
                  <c:v>0.50979417958038831</c:v>
                </c:pt>
                <c:pt idx="201">
                  <c:v>0.51188829143059777</c:v>
                </c:pt>
                <c:pt idx="202">
                  <c:v>0.48110740286076448</c:v>
                </c:pt>
              </c:numCache>
            </c:numRef>
          </c:val>
          <c:extLst>
            <c:ext xmlns:c16="http://schemas.microsoft.com/office/drawing/2014/chart" uri="{C3380CC4-5D6E-409C-BE32-E72D297353CC}">
              <c16:uniqueId val="{00000001-3962-4421-B2C3-C35A59D95332}"/>
            </c:ext>
          </c:extLst>
        </c:ser>
        <c:ser>
          <c:idx val="2"/>
          <c:order val="2"/>
          <c:tx>
            <c:strRef>
              <c:f>'Age-1 (2)'!$B$44:$C$44</c:f>
              <c:strCache>
                <c:ptCount val="2"/>
                <c:pt idx="0">
                  <c:v>40-59</c:v>
                </c:pt>
              </c:strCache>
            </c:strRef>
          </c:tx>
          <c:spPr>
            <a:solidFill>
              <a:schemeClr val="accent1">
                <a:lumMod val="75000"/>
              </a:schemeClr>
            </a:solidFill>
            <a:ln>
              <a:noFill/>
            </a:ln>
            <a:effectLst/>
          </c:spPr>
          <c:invertIfNegative val="0"/>
          <c:cat>
            <c:strRef>
              <c:f>'Age-1 (2)'!$AD$15:$HQ$15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 (2)'!$AD$44:$HX$44</c:f>
              <c:numCache>
                <c:formatCode>0%</c:formatCode>
                <c:ptCount val="203"/>
                <c:pt idx="0">
                  <c:v>0</c:v>
                </c:pt>
                <c:pt idx="1">
                  <c:v>0</c:v>
                </c:pt>
                <c:pt idx="2">
                  <c:v>0</c:v>
                </c:pt>
                <c:pt idx="3">
                  <c:v>0</c:v>
                </c:pt>
                <c:pt idx="4">
                  <c:v>0</c:v>
                </c:pt>
                <c:pt idx="5">
                  <c:v>0</c:v>
                </c:pt>
                <c:pt idx="6">
                  <c:v>0</c:v>
                </c:pt>
                <c:pt idx="7">
                  <c:v>0.37252628324056891</c:v>
                </c:pt>
                <c:pt idx="8">
                  <c:v>0.31810451453308597</c:v>
                </c:pt>
                <c:pt idx="9">
                  <c:v>0.33298546691403835</c:v>
                </c:pt>
                <c:pt idx="10">
                  <c:v>0.34543135435992578</c:v>
                </c:pt>
                <c:pt idx="11">
                  <c:v>0.36301377194234336</c:v>
                </c:pt>
                <c:pt idx="12">
                  <c:v>0.35344744541173112</c:v>
                </c:pt>
                <c:pt idx="13">
                  <c:v>0.33909337842608517</c:v>
                </c:pt>
                <c:pt idx="14">
                  <c:v>0.3057600450927519</c:v>
                </c:pt>
                <c:pt idx="15">
                  <c:v>0.30749691005150132</c:v>
                </c:pt>
                <c:pt idx="16">
                  <c:v>0.2917949396081515</c:v>
                </c:pt>
                <c:pt idx="17">
                  <c:v>0.29958714740035941</c:v>
                </c:pt>
                <c:pt idx="18">
                  <c:v>0.28200472981794178</c:v>
                </c:pt>
                <c:pt idx="19">
                  <c:v>0.29202457108778301</c:v>
                </c:pt>
                <c:pt idx="20">
                  <c:v>0.30204963374442462</c:v>
                </c:pt>
                <c:pt idx="21">
                  <c:v>0.30681153850632942</c:v>
                </c:pt>
                <c:pt idx="22">
                  <c:v>0.30112470646397238</c:v>
                </c:pt>
                <c:pt idx="23">
                  <c:v>0.31022729802533455</c:v>
                </c:pt>
                <c:pt idx="24">
                  <c:v>0.3109327653974685</c:v>
                </c:pt>
                <c:pt idx="25">
                  <c:v>0.30168906791847694</c:v>
                </c:pt>
                <c:pt idx="26">
                  <c:v>0.28467798675645239</c:v>
                </c:pt>
                <c:pt idx="27">
                  <c:v>0.28925674133520696</c:v>
                </c:pt>
                <c:pt idx="28">
                  <c:v>0.28925674133520696</c:v>
                </c:pt>
                <c:pt idx="29">
                  <c:v>0.29736392686174734</c:v>
                </c:pt>
                <c:pt idx="30">
                  <c:v>0.27594606436442459</c:v>
                </c:pt>
                <c:pt idx="31">
                  <c:v>0.28476440651610002</c:v>
                </c:pt>
                <c:pt idx="32">
                  <c:v>0.30670651669350435</c:v>
                </c:pt>
                <c:pt idx="33">
                  <c:v>0.31971483733102923</c:v>
                </c:pt>
                <c:pt idx="34">
                  <c:v>0.30260475443147261</c:v>
                </c:pt>
                <c:pt idx="35">
                  <c:v>0.31621019660834337</c:v>
                </c:pt>
                <c:pt idx="36">
                  <c:v>0.30088624732212998</c:v>
                </c:pt>
                <c:pt idx="37">
                  <c:v>0.30473101483384446</c:v>
                </c:pt>
                <c:pt idx="38">
                  <c:v>0.30699858852998957</c:v>
                </c:pt>
                <c:pt idx="39">
                  <c:v>0.30339108492248601</c:v>
                </c:pt>
                <c:pt idx="40">
                  <c:v>0.30326686132000158</c:v>
                </c:pt>
                <c:pt idx="41">
                  <c:v>0.30899546855236815</c:v>
                </c:pt>
                <c:pt idx="42">
                  <c:v>0.30015193113740213</c:v>
                </c:pt>
                <c:pt idx="43">
                  <c:v>0.31720563215336733</c:v>
                </c:pt>
                <c:pt idx="44">
                  <c:v>0.32871199306415255</c:v>
                </c:pt>
                <c:pt idx="45">
                  <c:v>0.32058361350720155</c:v>
                </c:pt>
                <c:pt idx="46">
                  <c:v>0.29037469199393218</c:v>
                </c:pt>
                <c:pt idx="47">
                  <c:v>0.28894612056536079</c:v>
                </c:pt>
                <c:pt idx="48">
                  <c:v>0.29464142194172527</c:v>
                </c:pt>
                <c:pt idx="49">
                  <c:v>0.28255350985381317</c:v>
                </c:pt>
                <c:pt idx="50">
                  <c:v>0.27156449886480216</c:v>
                </c:pt>
                <c:pt idx="51">
                  <c:v>0.24121113130213231</c:v>
                </c:pt>
                <c:pt idx="52">
                  <c:v>0.24856003240103342</c:v>
                </c:pt>
                <c:pt idx="53">
                  <c:v>0.2553923305376794</c:v>
                </c:pt>
                <c:pt idx="54">
                  <c:v>0.25142407656942545</c:v>
                </c:pt>
                <c:pt idx="55">
                  <c:v>0.24459498834498833</c:v>
                </c:pt>
                <c:pt idx="56">
                  <c:v>0.24103664192949908</c:v>
                </c:pt>
                <c:pt idx="57">
                  <c:v>0.24258943696055496</c:v>
                </c:pt>
                <c:pt idx="58">
                  <c:v>0.26014595451707251</c:v>
                </c:pt>
                <c:pt idx="59">
                  <c:v>0.23749383811495614</c:v>
                </c:pt>
                <c:pt idx="60">
                  <c:v>0.2386843143054323</c:v>
                </c:pt>
                <c:pt idx="61">
                  <c:v>0.23414916691314208</c:v>
                </c:pt>
                <c:pt idx="62">
                  <c:v>0.22303805580203095</c:v>
                </c:pt>
                <c:pt idx="63">
                  <c:v>0.21963669525781326</c:v>
                </c:pt>
                <c:pt idx="64">
                  <c:v>0.22438642123516073</c:v>
                </c:pt>
                <c:pt idx="65">
                  <c:v>0.22703192388066337</c:v>
                </c:pt>
                <c:pt idx="66">
                  <c:v>0.21738362011471257</c:v>
                </c:pt>
                <c:pt idx="67">
                  <c:v>0.2233360010670935</c:v>
                </c:pt>
                <c:pt idx="68">
                  <c:v>0.22973856209150326</c:v>
                </c:pt>
                <c:pt idx="69">
                  <c:v>0.24662167897462017</c:v>
                </c:pt>
                <c:pt idx="70">
                  <c:v>0.26823340058634176</c:v>
                </c:pt>
                <c:pt idx="71">
                  <c:v>0.26517763282469164</c:v>
                </c:pt>
                <c:pt idx="72">
                  <c:v>0.27311414076119961</c:v>
                </c:pt>
                <c:pt idx="73">
                  <c:v>0.3222414840061899</c:v>
                </c:pt>
                <c:pt idx="74">
                  <c:v>0.28652719829190415</c:v>
                </c:pt>
                <c:pt idx="75">
                  <c:v>0.30393416107701821</c:v>
                </c:pt>
                <c:pt idx="76">
                  <c:v>0.2914466485895057</c:v>
                </c:pt>
                <c:pt idx="77">
                  <c:v>0.29007302221587938</c:v>
                </c:pt>
                <c:pt idx="78">
                  <c:v>0.28682626896912611</c:v>
                </c:pt>
                <c:pt idx="79">
                  <c:v>0.29415227629513341</c:v>
                </c:pt>
                <c:pt idx="80">
                  <c:v>0.25678963893249607</c:v>
                </c:pt>
                <c:pt idx="81">
                  <c:v>0.28536106750392465</c:v>
                </c:pt>
                <c:pt idx="82">
                  <c:v>0.27005494505494504</c:v>
                </c:pt>
                <c:pt idx="83">
                  <c:v>0.29831240188383046</c:v>
                </c:pt>
                <c:pt idx="84">
                  <c:v>0.24474097331240191</c:v>
                </c:pt>
                <c:pt idx="85">
                  <c:v>0.24474097331240185</c:v>
                </c:pt>
                <c:pt idx="86">
                  <c:v>0.20765306122448979</c:v>
                </c:pt>
                <c:pt idx="87">
                  <c:v>0.1920686456400742</c:v>
                </c:pt>
                <c:pt idx="88">
                  <c:v>0.21844227201370062</c:v>
                </c:pt>
                <c:pt idx="89">
                  <c:v>0.22558512915655771</c:v>
                </c:pt>
                <c:pt idx="90">
                  <c:v>0.16436063936063938</c:v>
                </c:pt>
                <c:pt idx="91">
                  <c:v>0.21793206793206793</c:v>
                </c:pt>
                <c:pt idx="92">
                  <c:v>0.26013986013986012</c:v>
                </c:pt>
                <c:pt idx="93">
                  <c:v>0.32164779664779664</c:v>
                </c:pt>
                <c:pt idx="94">
                  <c:v>0.33544649794649795</c:v>
                </c:pt>
                <c:pt idx="95">
                  <c:v>0.34399350649350646</c:v>
                </c:pt>
                <c:pt idx="96">
                  <c:v>0.34509240759240756</c:v>
                </c:pt>
                <c:pt idx="97">
                  <c:v>0.35402097902097901</c:v>
                </c:pt>
                <c:pt idx="98">
                  <c:v>0.31632256632256628</c:v>
                </c:pt>
                <c:pt idx="99">
                  <c:v>0.24860457003314143</c:v>
                </c:pt>
                <c:pt idx="100">
                  <c:v>0.20733472876330022</c:v>
                </c:pt>
                <c:pt idx="101">
                  <c:v>0.24404107796964941</c:v>
                </c:pt>
                <c:pt idx="102">
                  <c:v>0.19735573716666155</c:v>
                </c:pt>
                <c:pt idx="103">
                  <c:v>0.18018540749633186</c:v>
                </c:pt>
                <c:pt idx="104">
                  <c:v>0.24268540749633188</c:v>
                </c:pt>
                <c:pt idx="105">
                  <c:v>0.25742463652127517</c:v>
                </c:pt>
                <c:pt idx="106">
                  <c:v>0.26020756787563509</c:v>
                </c:pt>
                <c:pt idx="107">
                  <c:v>0.29354090120896842</c:v>
                </c:pt>
                <c:pt idx="108">
                  <c:v>0.30697191463998186</c:v>
                </c:pt>
                <c:pt idx="109">
                  <c:v>0.36953027131598559</c:v>
                </c:pt>
                <c:pt idx="110">
                  <c:v>0.39036360464931896</c:v>
                </c:pt>
                <c:pt idx="111">
                  <c:v>0.35975135975135974</c:v>
                </c:pt>
                <c:pt idx="112">
                  <c:v>0.32913911485340058</c:v>
                </c:pt>
                <c:pt idx="113">
                  <c:v>0.36377114948543521</c:v>
                </c:pt>
                <c:pt idx="114">
                  <c:v>0.33996162567591137</c:v>
                </c:pt>
                <c:pt idx="115">
                  <c:v>0.29478458049886619</c:v>
                </c:pt>
                <c:pt idx="116">
                  <c:v>0.30113378684807257</c:v>
                </c:pt>
                <c:pt idx="117">
                  <c:v>0.28922902494331065</c:v>
                </c:pt>
                <c:pt idx="118">
                  <c:v>0.28412698412698412</c:v>
                </c:pt>
                <c:pt idx="119">
                  <c:v>0.30453514739229026</c:v>
                </c:pt>
                <c:pt idx="120">
                  <c:v>0.25691609977324259</c:v>
                </c:pt>
                <c:pt idx="121">
                  <c:v>0.20929705215419503</c:v>
                </c:pt>
                <c:pt idx="122">
                  <c:v>0.2251700680272109</c:v>
                </c:pt>
                <c:pt idx="123">
                  <c:v>0.19659863945578232</c:v>
                </c:pt>
                <c:pt idx="124">
                  <c:v>0.17517006802721088</c:v>
                </c:pt>
                <c:pt idx="125">
                  <c:v>0.13945578231292516</c:v>
                </c:pt>
                <c:pt idx="126">
                  <c:v>0.11904761904761905</c:v>
                </c:pt>
                <c:pt idx="127">
                  <c:v>0.2142857142857143</c:v>
                </c:pt>
                <c:pt idx="128">
                  <c:v>0.24285714285714285</c:v>
                </c:pt>
                <c:pt idx="129">
                  <c:v>0.25238095238095237</c:v>
                </c:pt>
                <c:pt idx="130">
                  <c:v>0.26666666666666666</c:v>
                </c:pt>
                <c:pt idx="131">
                  <c:v>0.30952380952380953</c:v>
                </c:pt>
                <c:pt idx="132">
                  <c:v>0.36446886446886451</c:v>
                </c:pt>
                <c:pt idx="133">
                  <c:v>0.37637362637362637</c:v>
                </c:pt>
                <c:pt idx="134">
                  <c:v>0.32509157509157505</c:v>
                </c:pt>
                <c:pt idx="135">
                  <c:v>0.36794871794871797</c:v>
                </c:pt>
                <c:pt idx="136">
                  <c:v>0.34088104877578562</c:v>
                </c:pt>
                <c:pt idx="137">
                  <c:v>0.31945247734721416</c:v>
                </c:pt>
                <c:pt idx="138">
                  <c:v>0.29355962020435705</c:v>
                </c:pt>
                <c:pt idx="139">
                  <c:v>0.28406911071384761</c:v>
                </c:pt>
                <c:pt idx="140">
                  <c:v>0.33809841474315161</c:v>
                </c:pt>
                <c:pt idx="141">
                  <c:v>0.32588840253313944</c:v>
                </c:pt>
                <c:pt idx="142">
                  <c:v>0.30054278041332372</c:v>
                </c:pt>
                <c:pt idx="143">
                  <c:v>0.31972867618724127</c:v>
                </c:pt>
                <c:pt idx="144">
                  <c:v>0.30356326265340666</c:v>
                </c:pt>
                <c:pt idx="145">
                  <c:v>0.32494484160077508</c:v>
                </c:pt>
                <c:pt idx="146">
                  <c:v>0.34199029614622967</c:v>
                </c:pt>
                <c:pt idx="147">
                  <c:v>0.32624928040521384</c:v>
                </c:pt>
                <c:pt idx="148">
                  <c:v>0.31754472331356004</c:v>
                </c:pt>
                <c:pt idx="149">
                  <c:v>0.30068255322558352</c:v>
                </c:pt>
                <c:pt idx="150">
                  <c:v>0.2892365955321613</c:v>
                </c:pt>
                <c:pt idx="151">
                  <c:v>0.29111629478028161</c:v>
                </c:pt>
                <c:pt idx="152">
                  <c:v>0.27290812375029699</c:v>
                </c:pt>
                <c:pt idx="153">
                  <c:v>0.25019112555861528</c:v>
                </c:pt>
                <c:pt idx="154">
                  <c:v>0.23428378965127933</c:v>
                </c:pt>
                <c:pt idx="155">
                  <c:v>0.24283572159030808</c:v>
                </c:pt>
                <c:pt idx="156">
                  <c:v>0.25027739496118495</c:v>
                </c:pt>
                <c:pt idx="157">
                  <c:v>0.2393151153124834</c:v>
                </c:pt>
                <c:pt idx="158">
                  <c:v>0.23556886156622966</c:v>
                </c:pt>
                <c:pt idx="159">
                  <c:v>0.23836879368908728</c:v>
                </c:pt>
                <c:pt idx="160">
                  <c:v>0.23213557543055258</c:v>
                </c:pt>
                <c:pt idx="161">
                  <c:v>0.23994169787953215</c:v>
                </c:pt>
                <c:pt idx="162">
                  <c:v>0.23722367122533528</c:v>
                </c:pt>
                <c:pt idx="163">
                  <c:v>0.22341836149082203</c:v>
                </c:pt>
                <c:pt idx="164">
                  <c:v>0.22359254211613044</c:v>
                </c:pt>
                <c:pt idx="165">
                  <c:v>0.22324043520664649</c:v>
                </c:pt>
                <c:pt idx="166">
                  <c:v>0.21047011961942946</c:v>
                </c:pt>
                <c:pt idx="167">
                  <c:v>0.21990390117710484</c:v>
                </c:pt>
                <c:pt idx="168">
                  <c:v>0.21239853060782454</c:v>
                </c:pt>
                <c:pt idx="169">
                  <c:v>0.24101443986722107</c:v>
                </c:pt>
                <c:pt idx="170">
                  <c:v>0.25011218422812331</c:v>
                </c:pt>
                <c:pt idx="171">
                  <c:v>0.25952830588914294</c:v>
                </c:pt>
                <c:pt idx="172">
                  <c:v>0.26362666654488065</c:v>
                </c:pt>
                <c:pt idx="173">
                  <c:v>0.27050196289386119</c:v>
                </c:pt>
                <c:pt idx="174">
                  <c:v>0.27161010854477968</c:v>
                </c:pt>
                <c:pt idx="175">
                  <c:v>0.28335568871141248</c:v>
                </c:pt>
                <c:pt idx="176">
                  <c:v>0.26233856364654484</c:v>
                </c:pt>
                <c:pt idx="177">
                  <c:v>0.26934471538953869</c:v>
                </c:pt>
                <c:pt idx="178">
                  <c:v>0.26205608565192934</c:v>
                </c:pt>
                <c:pt idx="179">
                  <c:v>0.25610370469954841</c:v>
                </c:pt>
                <c:pt idx="180">
                  <c:v>0.24833944869872157</c:v>
                </c:pt>
                <c:pt idx="181">
                  <c:v>0.23530363856146219</c:v>
                </c:pt>
                <c:pt idx="182">
                  <c:v>0.21754302080084442</c:v>
                </c:pt>
                <c:pt idx="183">
                  <c:v>0.21798699470883934</c:v>
                </c:pt>
                <c:pt idx="184">
                  <c:v>0.20474024146208614</c:v>
                </c:pt>
                <c:pt idx="185">
                  <c:v>0.21317970747405479</c:v>
                </c:pt>
                <c:pt idx="186">
                  <c:v>0.21494489630820915</c:v>
                </c:pt>
                <c:pt idx="187">
                  <c:v>0.21711286345024303</c:v>
                </c:pt>
                <c:pt idx="188">
                  <c:v>0.22493580550543607</c:v>
                </c:pt>
                <c:pt idx="189">
                  <c:v>0.22523188248545087</c:v>
                </c:pt>
                <c:pt idx="190">
                  <c:v>0.2183889324136421</c:v>
                </c:pt>
                <c:pt idx="191">
                  <c:v>0.22481750384221355</c:v>
                </c:pt>
                <c:pt idx="192">
                  <c:v>0.22433836481818287</c:v>
                </c:pt>
                <c:pt idx="193">
                  <c:v>0.22600030441115698</c:v>
                </c:pt>
                <c:pt idx="194">
                  <c:v>0.2370648092644817</c:v>
                </c:pt>
                <c:pt idx="195">
                  <c:v>0.23336184598515558</c:v>
                </c:pt>
                <c:pt idx="196">
                  <c:v>0.25048259875073764</c:v>
                </c:pt>
                <c:pt idx="197">
                  <c:v>0.25720394757734966</c:v>
                </c:pt>
                <c:pt idx="198">
                  <c:v>0.26567733693309192</c:v>
                </c:pt>
                <c:pt idx="199">
                  <c:v>0.26475296718519281</c:v>
                </c:pt>
                <c:pt idx="200">
                  <c:v>0.26700136478242759</c:v>
                </c:pt>
                <c:pt idx="201">
                  <c:v>0.25807939244582112</c:v>
                </c:pt>
                <c:pt idx="202">
                  <c:v>0.2594114495567727</c:v>
                </c:pt>
              </c:numCache>
            </c:numRef>
          </c:val>
          <c:extLst>
            <c:ext xmlns:c16="http://schemas.microsoft.com/office/drawing/2014/chart" uri="{C3380CC4-5D6E-409C-BE32-E72D297353CC}">
              <c16:uniqueId val="{00000002-3962-4421-B2C3-C35A59D95332}"/>
            </c:ext>
          </c:extLst>
        </c:ser>
        <c:ser>
          <c:idx val="3"/>
          <c:order val="3"/>
          <c:tx>
            <c:strRef>
              <c:f>'Age-1 (2)'!$B$45:$C$45</c:f>
              <c:strCache>
                <c:ptCount val="2"/>
                <c:pt idx="0">
                  <c:v>60-79</c:v>
                </c:pt>
              </c:strCache>
            </c:strRef>
          </c:tx>
          <c:spPr>
            <a:solidFill>
              <a:schemeClr val="accent1">
                <a:lumMod val="60000"/>
                <a:lumOff val="40000"/>
              </a:schemeClr>
            </a:solidFill>
            <a:ln>
              <a:noFill/>
            </a:ln>
            <a:effectLst/>
          </c:spPr>
          <c:invertIfNegative val="0"/>
          <c:cat>
            <c:strRef>
              <c:f>'Age-1 (2)'!$AD$15:$HQ$15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 (2)'!$AD$45:$HX$45</c:f>
              <c:numCache>
                <c:formatCode>0%</c:formatCode>
                <c:ptCount val="203"/>
                <c:pt idx="0">
                  <c:v>0</c:v>
                </c:pt>
                <c:pt idx="1">
                  <c:v>0</c:v>
                </c:pt>
                <c:pt idx="2">
                  <c:v>0</c:v>
                </c:pt>
                <c:pt idx="3">
                  <c:v>0</c:v>
                </c:pt>
                <c:pt idx="4">
                  <c:v>0</c:v>
                </c:pt>
                <c:pt idx="5">
                  <c:v>0</c:v>
                </c:pt>
                <c:pt idx="6">
                  <c:v>0</c:v>
                </c:pt>
                <c:pt idx="7">
                  <c:v>0.39867037724180576</c:v>
                </c:pt>
                <c:pt idx="8">
                  <c:v>0.37145949288806424</c:v>
                </c:pt>
                <c:pt idx="9">
                  <c:v>0.38336425479282621</c:v>
                </c:pt>
                <c:pt idx="10">
                  <c:v>0.34115646258503401</c:v>
                </c:pt>
                <c:pt idx="11">
                  <c:v>0.33676085818942963</c:v>
                </c:pt>
                <c:pt idx="12">
                  <c:v>0.3246435112506541</c:v>
                </c:pt>
                <c:pt idx="13">
                  <c:v>0.28055601979474154</c:v>
                </c:pt>
                <c:pt idx="14">
                  <c:v>0.28174649598521778</c:v>
                </c:pt>
                <c:pt idx="15">
                  <c:v>0.30997055156489645</c:v>
                </c:pt>
                <c:pt idx="16">
                  <c:v>0.32598040378164522</c:v>
                </c:pt>
                <c:pt idx="17">
                  <c:v>0.30866438646562788</c:v>
                </c:pt>
                <c:pt idx="18">
                  <c:v>0.3011552289564704</c:v>
                </c:pt>
                <c:pt idx="19">
                  <c:v>0.29014332419456562</c:v>
                </c:pt>
                <c:pt idx="20">
                  <c:v>0.30112666489926854</c:v>
                </c:pt>
                <c:pt idx="21">
                  <c:v>0.29943493557596029</c:v>
                </c:pt>
                <c:pt idx="22">
                  <c:v>0.28075663378166676</c:v>
                </c:pt>
                <c:pt idx="23">
                  <c:v>0.26940516665808567</c:v>
                </c:pt>
                <c:pt idx="24">
                  <c:v>0.26587782979741548</c:v>
                </c:pt>
                <c:pt idx="25">
                  <c:v>0.28254449646408214</c:v>
                </c:pt>
                <c:pt idx="26">
                  <c:v>0.29296677858447751</c:v>
                </c:pt>
                <c:pt idx="27">
                  <c:v>0.30309390635866407</c:v>
                </c:pt>
                <c:pt idx="28">
                  <c:v>0.31744797334431002</c:v>
                </c:pt>
                <c:pt idx="29">
                  <c:v>0.3218855906851531</c:v>
                </c:pt>
                <c:pt idx="30">
                  <c:v>0.33816316618311848</c:v>
                </c:pt>
                <c:pt idx="31">
                  <c:v>0.33086799222127783</c:v>
                </c:pt>
                <c:pt idx="32">
                  <c:v>0.30705846841175399</c:v>
                </c:pt>
                <c:pt idx="33">
                  <c:v>0.30615999581516817</c:v>
                </c:pt>
                <c:pt idx="34">
                  <c:v>0.30885905114580253</c:v>
                </c:pt>
                <c:pt idx="35">
                  <c:v>0.28185430985534693</c:v>
                </c:pt>
                <c:pt idx="36">
                  <c:v>0.28250320673065887</c:v>
                </c:pt>
                <c:pt idx="37">
                  <c:v>0.26069616600015305</c:v>
                </c:pt>
                <c:pt idx="38">
                  <c:v>0.25564566094964802</c:v>
                </c:pt>
                <c:pt idx="39">
                  <c:v>0.26300496830895537</c:v>
                </c:pt>
                <c:pt idx="40">
                  <c:v>0.2439573492613363</c:v>
                </c:pt>
                <c:pt idx="41">
                  <c:v>0.21182344306727974</c:v>
                </c:pt>
                <c:pt idx="42">
                  <c:v>0.20830870383825478</c:v>
                </c:pt>
                <c:pt idx="43">
                  <c:v>0.20623530553844138</c:v>
                </c:pt>
                <c:pt idx="44">
                  <c:v>0.19132565478080427</c:v>
                </c:pt>
                <c:pt idx="45">
                  <c:v>0.19474445819960773</c:v>
                </c:pt>
                <c:pt idx="46">
                  <c:v>0.21015947796245354</c:v>
                </c:pt>
                <c:pt idx="47">
                  <c:v>0.19944519224816781</c:v>
                </c:pt>
                <c:pt idx="48">
                  <c:v>0.20383532039244878</c:v>
                </c:pt>
                <c:pt idx="49">
                  <c:v>0.23002579658292499</c:v>
                </c:pt>
                <c:pt idx="50">
                  <c:v>0.22256896769752466</c:v>
                </c:pt>
                <c:pt idx="51">
                  <c:v>0.26757047781531385</c:v>
                </c:pt>
                <c:pt idx="52">
                  <c:v>0.26811992836476439</c:v>
                </c:pt>
                <c:pt idx="53">
                  <c:v>0.24602587335145476</c:v>
                </c:pt>
                <c:pt idx="54">
                  <c:v>0.26785127017685162</c:v>
                </c:pt>
                <c:pt idx="55">
                  <c:v>0.2657287157287157</c:v>
                </c:pt>
                <c:pt idx="56">
                  <c:v>0.2303545660688518</c:v>
                </c:pt>
                <c:pt idx="57">
                  <c:v>0.22347790235988996</c:v>
                </c:pt>
                <c:pt idx="58">
                  <c:v>0.20087087975286733</c:v>
                </c:pt>
                <c:pt idx="59">
                  <c:v>0.21277564165762924</c:v>
                </c:pt>
                <c:pt idx="60">
                  <c:v>0.22400013145354758</c:v>
                </c:pt>
                <c:pt idx="61">
                  <c:v>0.21833119721318478</c:v>
                </c:pt>
                <c:pt idx="62">
                  <c:v>0.21341056229254984</c:v>
                </c:pt>
                <c:pt idx="63">
                  <c:v>0.23449899766669954</c:v>
                </c:pt>
                <c:pt idx="64">
                  <c:v>0.24107554132764214</c:v>
                </c:pt>
                <c:pt idx="65">
                  <c:v>0.26223956249166336</c:v>
                </c:pt>
                <c:pt idx="66">
                  <c:v>0.27344404428438041</c:v>
                </c:pt>
                <c:pt idx="67">
                  <c:v>0.29487261571295187</c:v>
                </c:pt>
                <c:pt idx="68">
                  <c:v>0.29447245564892621</c:v>
                </c:pt>
                <c:pt idx="69">
                  <c:v>0.32356336473983538</c:v>
                </c:pt>
                <c:pt idx="70">
                  <c:v>0.31220805338452395</c:v>
                </c:pt>
                <c:pt idx="71">
                  <c:v>0.31297199532493647</c:v>
                </c:pt>
                <c:pt idx="72">
                  <c:v>0.24947993183287304</c:v>
                </c:pt>
                <c:pt idx="73">
                  <c:v>0.22362343538814128</c:v>
                </c:pt>
                <c:pt idx="74">
                  <c:v>0.1950520068167127</c:v>
                </c:pt>
                <c:pt idx="75">
                  <c:v>0.21245896960182675</c:v>
                </c:pt>
                <c:pt idx="76">
                  <c:v>0.20446696160981875</c:v>
                </c:pt>
                <c:pt idx="77">
                  <c:v>0.20034608248893962</c:v>
                </c:pt>
                <c:pt idx="78">
                  <c:v>0.21008634222919939</c:v>
                </c:pt>
                <c:pt idx="79">
                  <c:v>0.25404238618524333</c:v>
                </c:pt>
                <c:pt idx="80">
                  <c:v>0.27821821036106748</c:v>
                </c:pt>
                <c:pt idx="81">
                  <c:v>0.24964678178963895</c:v>
                </c:pt>
                <c:pt idx="82">
                  <c:v>0.2105311355311355</c:v>
                </c:pt>
                <c:pt idx="83">
                  <c:v>0.17677917320774464</c:v>
                </c:pt>
                <c:pt idx="84">
                  <c:v>0.21606488749345895</c:v>
                </c:pt>
                <c:pt idx="85">
                  <c:v>0.20416012558869703</c:v>
                </c:pt>
                <c:pt idx="86">
                  <c:v>0.19591836734693877</c:v>
                </c:pt>
                <c:pt idx="87">
                  <c:v>0.19072356215213357</c:v>
                </c:pt>
                <c:pt idx="88">
                  <c:v>0.20171257314114455</c:v>
                </c:pt>
                <c:pt idx="89">
                  <c:v>0.18980781123638266</c:v>
                </c:pt>
                <c:pt idx="90">
                  <c:v>0.17960372960372961</c:v>
                </c:pt>
                <c:pt idx="91">
                  <c:v>0.14924658674658675</c:v>
                </c:pt>
                <c:pt idx="92">
                  <c:v>0.16439810189810189</c:v>
                </c:pt>
                <c:pt idx="93">
                  <c:v>0.14455683205683206</c:v>
                </c:pt>
                <c:pt idx="94">
                  <c:v>0.10153735153735154</c:v>
                </c:pt>
                <c:pt idx="95">
                  <c:v>0.1222943722943723</c:v>
                </c:pt>
                <c:pt idx="96">
                  <c:v>0.1222943722943723</c:v>
                </c:pt>
                <c:pt idx="97">
                  <c:v>0.14015151515151517</c:v>
                </c:pt>
                <c:pt idx="98">
                  <c:v>0.14511183261183261</c:v>
                </c:pt>
                <c:pt idx="99">
                  <c:v>0.10615079365079366</c:v>
                </c:pt>
                <c:pt idx="100">
                  <c:v>0.10932539682539683</c:v>
                </c:pt>
                <c:pt idx="101">
                  <c:v>0.1003968253968254</c:v>
                </c:pt>
                <c:pt idx="102">
                  <c:v>7.705415499533147E-2</c:v>
                </c:pt>
                <c:pt idx="103">
                  <c:v>0.10383986928104574</c:v>
                </c:pt>
                <c:pt idx="104">
                  <c:v>0.10383986928104574</c:v>
                </c:pt>
                <c:pt idx="105">
                  <c:v>8.2297919167667058E-2</c:v>
                </c:pt>
                <c:pt idx="106">
                  <c:v>9.5284932154680049E-2</c:v>
                </c:pt>
                <c:pt idx="107">
                  <c:v>7.6237313107061E-2</c:v>
                </c:pt>
                <c:pt idx="108">
                  <c:v>7.6237313107061E-2</c:v>
                </c:pt>
                <c:pt idx="109">
                  <c:v>6.7833951762523187E-2</c:v>
                </c:pt>
                <c:pt idx="110">
                  <c:v>6.4857761286332721E-2</c:v>
                </c:pt>
                <c:pt idx="111">
                  <c:v>4.7000618429189858E-2</c:v>
                </c:pt>
                <c:pt idx="112">
                  <c:v>3.67965367965368E-2</c:v>
                </c:pt>
                <c:pt idx="113">
                  <c:v>2.3809523809523808E-2</c:v>
                </c:pt>
                <c:pt idx="114">
                  <c:v>2.3809523809523808E-2</c:v>
                </c:pt>
                <c:pt idx="115">
                  <c:v>5.5555555555555546E-2</c:v>
                </c:pt>
                <c:pt idx="116">
                  <c:v>5.5555555555555546E-2</c:v>
                </c:pt>
                <c:pt idx="117">
                  <c:v>6.7460317460317457E-2</c:v>
                </c:pt>
                <c:pt idx="118">
                  <c:v>6.7460317460317457E-2</c:v>
                </c:pt>
                <c:pt idx="119">
                  <c:v>6.7460317460317457E-2</c:v>
                </c:pt>
                <c:pt idx="120">
                  <c:v>6.7460317460317457E-2</c:v>
                </c:pt>
                <c:pt idx="121">
                  <c:v>6.7460317460317457E-2</c:v>
                </c:pt>
                <c:pt idx="122">
                  <c:v>3.5714285714285712E-2</c:v>
                </c:pt>
                <c:pt idx="123">
                  <c:v>3.5714285714285712E-2</c:v>
                </c:pt>
                <c:pt idx="124">
                  <c:v>2.8571428571428574E-2</c:v>
                </c:pt>
                <c:pt idx="125">
                  <c:v>2.8571428571428574E-2</c:v>
                </c:pt>
                <c:pt idx="126">
                  <c:v>2.8571428571428574E-2</c:v>
                </c:pt>
                <c:pt idx="127">
                  <c:v>7.6190476190476183E-2</c:v>
                </c:pt>
                <c:pt idx="128">
                  <c:v>0.13333333333333333</c:v>
                </c:pt>
                <c:pt idx="129">
                  <c:v>0.13333333333333333</c:v>
                </c:pt>
                <c:pt idx="130">
                  <c:v>0.15714285714285717</c:v>
                </c:pt>
                <c:pt idx="131">
                  <c:v>0.14285714285714285</c:v>
                </c:pt>
                <c:pt idx="132">
                  <c:v>0.14285714285714285</c:v>
                </c:pt>
                <c:pt idx="133">
                  <c:v>0.14285714285714285</c:v>
                </c:pt>
                <c:pt idx="134">
                  <c:v>9.5238095238095233E-2</c:v>
                </c:pt>
                <c:pt idx="135">
                  <c:v>4.9999999999999996E-2</c:v>
                </c:pt>
                <c:pt idx="136">
                  <c:v>5.7518796992481198E-2</c:v>
                </c:pt>
                <c:pt idx="137">
                  <c:v>3.3709273182957397E-2</c:v>
                </c:pt>
                <c:pt idx="138">
                  <c:v>1.9423558897243103E-2</c:v>
                </c:pt>
                <c:pt idx="139">
                  <c:v>3.8904078377762587E-2</c:v>
                </c:pt>
                <c:pt idx="140">
                  <c:v>5.5387594861279074E-2</c:v>
                </c:pt>
                <c:pt idx="141">
                  <c:v>7.1260610734294946E-2</c:v>
                </c:pt>
                <c:pt idx="142">
                  <c:v>7.778902855303535E-2</c:v>
                </c:pt>
                <c:pt idx="143">
                  <c:v>8.0122448309322622E-2</c:v>
                </c:pt>
                <c:pt idx="144">
                  <c:v>0.11019763627924742</c:v>
                </c:pt>
                <c:pt idx="145">
                  <c:v>0.12523523026420982</c:v>
                </c:pt>
                <c:pt idx="146">
                  <c:v>0.1191475679265475</c:v>
                </c:pt>
                <c:pt idx="147">
                  <c:v>0.12196907074805033</c:v>
                </c:pt>
                <c:pt idx="148">
                  <c:v>0.1314416769948501</c:v>
                </c:pt>
                <c:pt idx="149">
                  <c:v>0.11625525051810107</c:v>
                </c:pt>
                <c:pt idx="150">
                  <c:v>0.11480639511387039</c:v>
                </c:pt>
                <c:pt idx="151">
                  <c:v>0.10705263571537416</c:v>
                </c:pt>
                <c:pt idx="152">
                  <c:v>0.1040632345014961</c:v>
                </c:pt>
                <c:pt idx="153">
                  <c:v>0.1033286052067402</c:v>
                </c:pt>
                <c:pt idx="154">
                  <c:v>9.9737871616006613E-2</c:v>
                </c:pt>
                <c:pt idx="155">
                  <c:v>8.4007634111575566E-2</c:v>
                </c:pt>
                <c:pt idx="156">
                  <c:v>9.5931550902748991E-2</c:v>
                </c:pt>
                <c:pt idx="157">
                  <c:v>0.10149166968710485</c:v>
                </c:pt>
                <c:pt idx="158">
                  <c:v>8.7162249107684248E-2</c:v>
                </c:pt>
                <c:pt idx="159">
                  <c:v>8.6180454726941982E-2</c:v>
                </c:pt>
                <c:pt idx="160">
                  <c:v>8.6509239865853682E-2</c:v>
                </c:pt>
                <c:pt idx="161">
                  <c:v>7.8448015376057778E-2</c:v>
                </c:pt>
                <c:pt idx="162">
                  <c:v>8.0990685471919371E-2</c:v>
                </c:pt>
                <c:pt idx="163">
                  <c:v>8.2962872576849839E-2</c:v>
                </c:pt>
                <c:pt idx="164">
                  <c:v>7.9295402743966473E-2</c:v>
                </c:pt>
                <c:pt idx="165">
                  <c:v>8.8867797562262929E-2</c:v>
                </c:pt>
                <c:pt idx="166">
                  <c:v>9.0671412041933741E-2</c:v>
                </c:pt>
                <c:pt idx="167">
                  <c:v>8.6533956577044643E-2</c:v>
                </c:pt>
                <c:pt idx="168">
                  <c:v>9.6926008134509731E-2</c:v>
                </c:pt>
                <c:pt idx="169">
                  <c:v>9.5220915095737407E-2</c:v>
                </c:pt>
                <c:pt idx="170">
                  <c:v>8.9356253441602071E-2</c:v>
                </c:pt>
                <c:pt idx="171">
                  <c:v>0.10384158425346349</c:v>
                </c:pt>
                <c:pt idx="172">
                  <c:v>9.0103712055403934E-2</c:v>
                </c:pt>
                <c:pt idx="173">
                  <c:v>9.1018160338273271E-2</c:v>
                </c:pt>
                <c:pt idx="174">
                  <c:v>9.0986944967824862E-2</c:v>
                </c:pt>
                <c:pt idx="175">
                  <c:v>8.4524843768881572E-2</c:v>
                </c:pt>
                <c:pt idx="176">
                  <c:v>8.7749693646559671E-2</c:v>
                </c:pt>
                <c:pt idx="177">
                  <c:v>8.9458511144850844E-2</c:v>
                </c:pt>
                <c:pt idx="178">
                  <c:v>7.6338977617154066E-2</c:v>
                </c:pt>
                <c:pt idx="179">
                  <c:v>8.4417208909671068E-2</c:v>
                </c:pt>
                <c:pt idx="180">
                  <c:v>8.9778550407746155E-2</c:v>
                </c:pt>
                <c:pt idx="181">
                  <c:v>8.7171388380294271E-2</c:v>
                </c:pt>
                <c:pt idx="182">
                  <c:v>9.4159805368711269E-2</c:v>
                </c:pt>
                <c:pt idx="183">
                  <c:v>9.9743631057724616E-2</c:v>
                </c:pt>
                <c:pt idx="184">
                  <c:v>9.8185189499283079E-2</c:v>
                </c:pt>
                <c:pt idx="185">
                  <c:v>9.4042178911589336E-2</c:v>
                </c:pt>
                <c:pt idx="186">
                  <c:v>9.1989633755595893E-2</c:v>
                </c:pt>
                <c:pt idx="187">
                  <c:v>8.3491568460450499E-2</c:v>
                </c:pt>
                <c:pt idx="188">
                  <c:v>8.9034457052320923E-2</c:v>
                </c:pt>
                <c:pt idx="189">
                  <c:v>8.4526685031595536E-2</c:v>
                </c:pt>
                <c:pt idx="190">
                  <c:v>8.2808907441553017E-2</c:v>
                </c:pt>
                <c:pt idx="191">
                  <c:v>8.4237478870124449E-2</c:v>
                </c:pt>
                <c:pt idx="192">
                  <c:v>8.932372389444998E-2</c:v>
                </c:pt>
                <c:pt idx="193">
                  <c:v>8.6686514360688693E-2</c:v>
                </c:pt>
                <c:pt idx="194">
                  <c:v>8.686128782738764E-2</c:v>
                </c:pt>
                <c:pt idx="195">
                  <c:v>8.5875345457309404E-2</c:v>
                </c:pt>
                <c:pt idx="196">
                  <c:v>8.4531845462379226E-2</c:v>
                </c:pt>
                <c:pt idx="197">
                  <c:v>8.1057249882520485E-2</c:v>
                </c:pt>
                <c:pt idx="198">
                  <c:v>7.380234792173615E-2</c:v>
                </c:pt>
                <c:pt idx="199">
                  <c:v>7.6435401143024675E-2</c:v>
                </c:pt>
                <c:pt idx="200">
                  <c:v>8.583168960908058E-2</c:v>
                </c:pt>
                <c:pt idx="201">
                  <c:v>8.5462140459043628E-2</c:v>
                </c:pt>
                <c:pt idx="202">
                  <c:v>9.3741633160646903E-2</c:v>
                </c:pt>
              </c:numCache>
            </c:numRef>
          </c:val>
          <c:extLst>
            <c:ext xmlns:c16="http://schemas.microsoft.com/office/drawing/2014/chart" uri="{C3380CC4-5D6E-409C-BE32-E72D297353CC}">
              <c16:uniqueId val="{00000003-3962-4421-B2C3-C35A59D95332}"/>
            </c:ext>
          </c:extLst>
        </c:ser>
        <c:ser>
          <c:idx val="4"/>
          <c:order val="4"/>
          <c:tx>
            <c:strRef>
              <c:f>'Age-1 (2)'!$B$46:$C$46</c:f>
              <c:strCache>
                <c:ptCount val="2"/>
                <c:pt idx="0">
                  <c:v>80-90+</c:v>
                </c:pt>
              </c:strCache>
            </c:strRef>
          </c:tx>
          <c:spPr>
            <a:solidFill>
              <a:schemeClr val="accent5"/>
            </a:solidFill>
            <a:ln>
              <a:noFill/>
            </a:ln>
            <a:effectLst/>
          </c:spPr>
          <c:invertIfNegative val="0"/>
          <c:cat>
            <c:strRef>
              <c:f>'Age-1 (2)'!$AD$15:$HQ$15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 (2)'!$AD$46:$HX$46</c:f>
              <c:numCache>
                <c:formatCode>0%</c:formatCode>
                <c:ptCount val="203"/>
                <c:pt idx="0">
                  <c:v>0</c:v>
                </c:pt>
                <c:pt idx="1">
                  <c:v>0</c:v>
                </c:pt>
                <c:pt idx="2">
                  <c:v>0</c:v>
                </c:pt>
                <c:pt idx="3">
                  <c:v>0</c:v>
                </c:pt>
                <c:pt idx="4">
                  <c:v>0</c:v>
                </c:pt>
                <c:pt idx="5">
                  <c:v>0</c:v>
                </c:pt>
                <c:pt idx="6">
                  <c:v>0</c:v>
                </c:pt>
                <c:pt idx="7">
                  <c:v>6.6666666666666666E-2</c:v>
                </c:pt>
                <c:pt idx="8">
                  <c:v>8.0272108843537415E-2</c:v>
                </c:pt>
                <c:pt idx="9">
                  <c:v>5.6462585034013607E-2</c:v>
                </c:pt>
                <c:pt idx="10">
                  <c:v>6.0791589363017942E-2</c:v>
                </c:pt>
                <c:pt idx="11">
                  <c:v>5.7494886066314643E-2</c:v>
                </c:pt>
                <c:pt idx="12">
                  <c:v>6.6423457494886068E-2</c:v>
                </c:pt>
                <c:pt idx="13">
                  <c:v>7.0182855991126669E-2</c:v>
                </c:pt>
                <c:pt idx="14">
                  <c:v>5.9468570276840958E-2</c:v>
                </c:pt>
                <c:pt idx="15">
                  <c:v>4.8902641777781759E-2</c:v>
                </c:pt>
                <c:pt idx="16">
                  <c:v>6.1217912713742356E-2</c:v>
                </c:pt>
                <c:pt idx="17">
                  <c:v>7.9746051241880875E-2</c:v>
                </c:pt>
                <c:pt idx="18">
                  <c:v>7.5899897395727042E-2</c:v>
                </c:pt>
                <c:pt idx="19">
                  <c:v>7.6495135490965122E-2</c:v>
                </c:pt>
                <c:pt idx="20">
                  <c:v>9.5144700580158698E-2</c:v>
                </c:pt>
                <c:pt idx="21">
                  <c:v>8.7312620379657452E-2</c:v>
                </c:pt>
                <c:pt idx="22">
                  <c:v>0.12574776107972607</c:v>
                </c:pt>
                <c:pt idx="23">
                  <c:v>0.12274926033010088</c:v>
                </c:pt>
                <c:pt idx="24">
                  <c:v>0.12634714392798449</c:v>
                </c:pt>
                <c:pt idx="25">
                  <c:v>0.14161325037056149</c:v>
                </c:pt>
                <c:pt idx="26">
                  <c:v>0.15904361874432613</c:v>
                </c:pt>
                <c:pt idx="27">
                  <c:v>0.15586542438966114</c:v>
                </c:pt>
                <c:pt idx="28">
                  <c:v>0.15882737472003253</c:v>
                </c:pt>
                <c:pt idx="29">
                  <c:v>0.14380774679717884</c:v>
                </c:pt>
                <c:pt idx="30">
                  <c:v>0.16158457266995674</c:v>
                </c:pt>
                <c:pt idx="31">
                  <c:v>0.16110357218895624</c:v>
                </c:pt>
                <c:pt idx="32">
                  <c:v>0.17308614299505645</c:v>
                </c:pt>
                <c:pt idx="33">
                  <c:v>0.18753983259230636</c:v>
                </c:pt>
                <c:pt idx="34">
                  <c:v>0.18334665734649952</c:v>
                </c:pt>
                <c:pt idx="35">
                  <c:v>0.19303538132093778</c:v>
                </c:pt>
                <c:pt idx="36">
                  <c:v>0.20970703950202996</c:v>
                </c:pt>
                <c:pt idx="37">
                  <c:v>0.21745664901782952</c:v>
                </c:pt>
                <c:pt idx="38">
                  <c:v>0.22096108109369017</c:v>
                </c:pt>
                <c:pt idx="39">
                  <c:v>0.22553058566319475</c:v>
                </c:pt>
                <c:pt idx="40">
                  <c:v>0.2326941467397993</c:v>
                </c:pt>
                <c:pt idx="41">
                  <c:v>0.26102389969361239</c:v>
                </c:pt>
                <c:pt idx="42">
                  <c:v>0.26453863892263729</c:v>
                </c:pt>
                <c:pt idx="43">
                  <c:v>0.25163173450629894</c:v>
                </c:pt>
                <c:pt idx="44">
                  <c:v>0.26330015683836283</c:v>
                </c:pt>
                <c:pt idx="45">
                  <c:v>0.26898653395331135</c:v>
                </c:pt>
                <c:pt idx="46">
                  <c:v>0.26418698567550225</c:v>
                </c:pt>
                <c:pt idx="47">
                  <c:v>0.26204412853264508</c:v>
                </c:pt>
                <c:pt idx="48">
                  <c:v>0.25522163209220838</c:v>
                </c:pt>
                <c:pt idx="49">
                  <c:v>0.25100917787975419</c:v>
                </c:pt>
                <c:pt idx="50">
                  <c:v>0.25650368337425966</c:v>
                </c:pt>
                <c:pt idx="51">
                  <c:v>0.23596608144130893</c:v>
                </c:pt>
                <c:pt idx="52">
                  <c:v>0.23205124627647378</c:v>
                </c:pt>
                <c:pt idx="53">
                  <c:v>0.24686934742997865</c:v>
                </c:pt>
                <c:pt idx="54">
                  <c:v>0.2401233156839469</c:v>
                </c:pt>
                <c:pt idx="55">
                  <c:v>0.24722925883640173</c:v>
                </c:pt>
                <c:pt idx="56">
                  <c:v>0.27014919604205323</c:v>
                </c:pt>
                <c:pt idx="57">
                  <c:v>0.29033553144577989</c:v>
                </c:pt>
                <c:pt idx="58">
                  <c:v>0.29081653192678031</c:v>
                </c:pt>
                <c:pt idx="59">
                  <c:v>0.30189457425482269</c:v>
                </c:pt>
                <c:pt idx="60">
                  <c:v>0.2945816490847547</c:v>
                </c:pt>
                <c:pt idx="61">
                  <c:v>0.3229263202865687</c:v>
                </c:pt>
                <c:pt idx="62">
                  <c:v>0.31927552663577508</c:v>
                </c:pt>
                <c:pt idx="63">
                  <c:v>0.33152042459495867</c:v>
                </c:pt>
                <c:pt idx="64">
                  <c:v>0.30082988751055978</c:v>
                </c:pt>
                <c:pt idx="65">
                  <c:v>0.2902478769285492</c:v>
                </c:pt>
                <c:pt idx="66">
                  <c:v>0.28993664132319596</c:v>
                </c:pt>
                <c:pt idx="67">
                  <c:v>0.26969854608510069</c:v>
                </c:pt>
                <c:pt idx="68">
                  <c:v>0.26889822595704949</c:v>
                </c:pt>
                <c:pt idx="69">
                  <c:v>0.25487225193107543</c:v>
                </c:pt>
                <c:pt idx="70">
                  <c:v>0.24168543874426224</c:v>
                </c:pt>
                <c:pt idx="71">
                  <c:v>0.22946236769766182</c:v>
                </c:pt>
                <c:pt idx="72">
                  <c:v>0.23739887563416975</c:v>
                </c:pt>
                <c:pt idx="73">
                  <c:v>0.22834910187851365</c:v>
                </c:pt>
                <c:pt idx="74">
                  <c:v>0.26406338759279935</c:v>
                </c:pt>
                <c:pt idx="75">
                  <c:v>0.20704057846914992</c:v>
                </c:pt>
                <c:pt idx="76">
                  <c:v>0.21403358546215689</c:v>
                </c:pt>
                <c:pt idx="77">
                  <c:v>0.18793468436325581</c:v>
                </c:pt>
                <c:pt idx="78">
                  <c:v>0.17494767137624279</c:v>
                </c:pt>
                <c:pt idx="79">
                  <c:v>0.16212715855573001</c:v>
                </c:pt>
                <c:pt idx="80">
                  <c:v>0.12916012558869702</c:v>
                </c:pt>
                <c:pt idx="81">
                  <c:v>0.10058869701726844</c:v>
                </c:pt>
                <c:pt idx="82">
                  <c:v>9.0384615384615397E-2</c:v>
                </c:pt>
                <c:pt idx="83">
                  <c:v>7.7825745682888539E-2</c:v>
                </c:pt>
                <c:pt idx="84">
                  <c:v>5.9968602825745676E-2</c:v>
                </c:pt>
                <c:pt idx="85">
                  <c:v>5.9968602825745676E-2</c:v>
                </c:pt>
                <c:pt idx="86">
                  <c:v>6.6836734693877561E-2</c:v>
                </c:pt>
                <c:pt idx="87">
                  <c:v>9.281076066790353E-2</c:v>
                </c:pt>
                <c:pt idx="88">
                  <c:v>7.5228343085485941E-2</c:v>
                </c:pt>
                <c:pt idx="89">
                  <c:v>7.5228343085485941E-2</c:v>
                </c:pt>
                <c:pt idx="90">
                  <c:v>5.4820179820179823E-2</c:v>
                </c:pt>
                <c:pt idx="91">
                  <c:v>5.4820179820179823E-2</c:v>
                </c:pt>
                <c:pt idx="92">
                  <c:v>5.4820179820179823E-2</c:v>
                </c:pt>
                <c:pt idx="93">
                  <c:v>3.6963036963036967E-2</c:v>
                </c:pt>
                <c:pt idx="94">
                  <c:v>1.991758241758242E-2</c:v>
                </c:pt>
                <c:pt idx="95">
                  <c:v>8.9285714285714281E-3</c:v>
                </c:pt>
                <c:pt idx="96">
                  <c:v>3.0906593406593408E-2</c:v>
                </c:pt>
                <c:pt idx="97">
                  <c:v>3.0906593406593408E-2</c:v>
                </c:pt>
                <c:pt idx="98">
                  <c:v>3.8843101343101351E-2</c:v>
                </c:pt>
                <c:pt idx="99">
                  <c:v>4.9047182975754409E-2</c:v>
                </c:pt>
                <c:pt idx="100">
                  <c:v>4.9047182975754409E-2</c:v>
                </c:pt>
                <c:pt idx="101">
                  <c:v>4.0118611547182978E-2</c:v>
                </c:pt>
                <c:pt idx="102">
                  <c:v>6.5328695580796417E-2</c:v>
                </c:pt>
                <c:pt idx="103">
                  <c:v>4.3350673602774441E-2</c:v>
                </c:pt>
                <c:pt idx="104">
                  <c:v>4.3350673602774441E-2</c:v>
                </c:pt>
                <c:pt idx="105">
                  <c:v>4.561824729891957E-2</c:v>
                </c:pt>
                <c:pt idx="106">
                  <c:v>3.5414165666266505E-2</c:v>
                </c:pt>
                <c:pt idx="107">
                  <c:v>3.5414165666266505E-2</c:v>
                </c:pt>
                <c:pt idx="108">
                  <c:v>3.5414165666266505E-2</c:v>
                </c:pt>
                <c:pt idx="109">
                  <c:v>1.020408163265306E-2</c:v>
                </c:pt>
                <c:pt idx="110">
                  <c:v>1.020408163265306E-2</c:v>
                </c:pt>
                <c:pt idx="111">
                  <c:v>1.020408163265306E-2</c:v>
                </c:pt>
                <c:pt idx="112">
                  <c:v>0</c:v>
                </c:pt>
                <c:pt idx="113">
                  <c:v>0</c:v>
                </c:pt>
                <c:pt idx="114">
                  <c:v>2.3809523809523808E-2</c:v>
                </c:pt>
                <c:pt idx="115">
                  <c:v>2.3809523809523808E-2</c:v>
                </c:pt>
                <c:pt idx="116">
                  <c:v>2.3809523809523808E-2</c:v>
                </c:pt>
                <c:pt idx="117">
                  <c:v>2.3809523809523808E-2</c:v>
                </c:pt>
                <c:pt idx="118">
                  <c:v>2.3809523809523808E-2</c:v>
                </c:pt>
                <c:pt idx="119">
                  <c:v>4.4217687074829932E-2</c:v>
                </c:pt>
                <c:pt idx="120">
                  <c:v>4.4217687074829932E-2</c:v>
                </c:pt>
                <c:pt idx="121">
                  <c:v>2.0408163265306121E-2</c:v>
                </c:pt>
                <c:pt idx="122">
                  <c:v>2.0408163265306121E-2</c:v>
                </c:pt>
                <c:pt idx="123">
                  <c:v>4.8979591836734691E-2</c:v>
                </c:pt>
                <c:pt idx="124">
                  <c:v>6.3265306122448975E-2</c:v>
                </c:pt>
                <c:pt idx="125">
                  <c:v>6.3265306122448975E-2</c:v>
                </c:pt>
                <c:pt idx="126">
                  <c:v>9.0476190476190474E-2</c:v>
                </c:pt>
                <c:pt idx="127">
                  <c:v>9.0476190476190474E-2</c:v>
                </c:pt>
                <c:pt idx="128">
                  <c:v>9.0476190476190474E-2</c:v>
                </c:pt>
                <c:pt idx="129">
                  <c:v>9.0476190476190474E-2</c:v>
                </c:pt>
                <c:pt idx="130">
                  <c:v>6.1904761904761907E-2</c:v>
                </c:pt>
                <c:pt idx="131">
                  <c:v>4.7619047619047616E-2</c:v>
                </c:pt>
                <c:pt idx="132">
                  <c:v>4.7619047619047616E-2</c:v>
                </c:pt>
                <c:pt idx="133">
                  <c:v>0</c:v>
                </c:pt>
                <c:pt idx="134">
                  <c:v>0</c:v>
                </c:pt>
                <c:pt idx="135">
                  <c:v>0</c:v>
                </c:pt>
                <c:pt idx="136">
                  <c:v>0</c:v>
                </c:pt>
                <c:pt idx="137">
                  <c:v>0</c:v>
                </c:pt>
                <c:pt idx="138">
                  <c:v>0</c:v>
                </c:pt>
                <c:pt idx="139">
                  <c:v>0</c:v>
                </c:pt>
                <c:pt idx="140">
                  <c:v>1.098901098901099E-2</c:v>
                </c:pt>
                <c:pt idx="141">
                  <c:v>1.098901098901099E-2</c:v>
                </c:pt>
                <c:pt idx="142">
                  <c:v>1.098901098901099E-2</c:v>
                </c:pt>
                <c:pt idx="143">
                  <c:v>1.098901098901099E-2</c:v>
                </c:pt>
                <c:pt idx="144">
                  <c:v>1.098901098901099E-2</c:v>
                </c:pt>
                <c:pt idx="145">
                  <c:v>1.098901098901099E-2</c:v>
                </c:pt>
                <c:pt idx="146">
                  <c:v>1.098901098901099E-2</c:v>
                </c:pt>
                <c:pt idx="147">
                  <c:v>0</c:v>
                </c:pt>
                <c:pt idx="148">
                  <c:v>2.304147465437788E-3</c:v>
                </c:pt>
                <c:pt idx="149">
                  <c:v>8.7976539589442824E-3</c:v>
                </c:pt>
                <c:pt idx="150">
                  <c:v>1.0898494295078736E-2</c:v>
                </c:pt>
                <c:pt idx="151">
                  <c:v>1.0898494295078736E-2</c:v>
                </c:pt>
                <c:pt idx="152">
                  <c:v>1.2619664690947927E-2</c:v>
                </c:pt>
                <c:pt idx="153">
                  <c:v>1.4427982954962393E-2</c:v>
                </c:pt>
                <c:pt idx="154">
                  <c:v>1.5856554383533821E-2</c:v>
                </c:pt>
                <c:pt idx="155">
                  <c:v>1.4926033291722405E-2</c:v>
                </c:pt>
                <c:pt idx="156">
                  <c:v>9.69674930137647E-3</c:v>
                </c:pt>
                <c:pt idx="157">
                  <c:v>7.5959089652420167E-3</c:v>
                </c:pt>
                <c:pt idx="158">
                  <c:v>7.5959089652420167E-3</c:v>
                </c:pt>
                <c:pt idx="159">
                  <c:v>7.886811003980471E-3</c:v>
                </c:pt>
                <c:pt idx="160">
                  <c:v>1.1489748151221418E-2</c:v>
                </c:pt>
                <c:pt idx="161">
                  <c:v>1.2612197130813251E-2</c:v>
                </c:pt>
                <c:pt idx="162">
                  <c:v>1.1238570757186879E-2</c:v>
                </c:pt>
                <c:pt idx="163">
                  <c:v>1.1402919682597752E-2</c:v>
                </c:pt>
                <c:pt idx="164">
                  <c:v>1.6550924830602901E-2</c:v>
                </c:pt>
                <c:pt idx="165">
                  <c:v>1.889284520531016E-2</c:v>
                </c:pt>
                <c:pt idx="166">
                  <c:v>1.8167774057703798E-2</c:v>
                </c:pt>
                <c:pt idx="167">
                  <c:v>1.6549186155930058E-2</c:v>
                </c:pt>
                <c:pt idx="168">
                  <c:v>1.3998165747766793E-2</c:v>
                </c:pt>
                <c:pt idx="169">
                  <c:v>1.9224646584003725E-2</c:v>
                </c:pt>
                <c:pt idx="170">
                  <c:v>1.9675774403552598E-2</c:v>
                </c:pt>
                <c:pt idx="171">
                  <c:v>1.5985495203069314E-2</c:v>
                </c:pt>
                <c:pt idx="172">
                  <c:v>1.6194595236525319E-2</c:v>
                </c:pt>
                <c:pt idx="173">
                  <c:v>1.7413859613684437E-2</c:v>
                </c:pt>
                <c:pt idx="174">
                  <c:v>1.3621192104202765E-2</c:v>
                </c:pt>
                <c:pt idx="175">
                  <c:v>1.5551694034704695E-2</c:v>
                </c:pt>
                <c:pt idx="176">
                  <c:v>1.0325213198467763E-2</c:v>
                </c:pt>
                <c:pt idx="177">
                  <c:v>8.4455139503474622E-3</c:v>
                </c:pt>
                <c:pt idx="178">
                  <c:v>8.4455139503474622E-3</c:v>
                </c:pt>
                <c:pt idx="179">
                  <c:v>5.8944935421841975E-3</c:v>
                </c:pt>
                <c:pt idx="180">
                  <c:v>7.8064900282447097E-3</c:v>
                </c:pt>
                <c:pt idx="181">
                  <c:v>9.0487260530894304E-3</c:v>
                </c:pt>
                <c:pt idx="182">
                  <c:v>8.5467955511589269E-3</c:v>
                </c:pt>
                <c:pt idx="183">
                  <c:v>8.5467955511589269E-3</c:v>
                </c:pt>
                <c:pt idx="184">
                  <c:v>1.1403938408301785E-2</c:v>
                </c:pt>
                <c:pt idx="185">
                  <c:v>1.464546058108067E-2</c:v>
                </c:pt>
                <c:pt idx="186">
                  <c:v>1.464546058108067E-2</c:v>
                </c:pt>
                <c:pt idx="187">
                  <c:v>1.4663755662448045E-2</c:v>
                </c:pt>
                <c:pt idx="188">
                  <c:v>2.4271429221690122E-2</c:v>
                </c:pt>
                <c:pt idx="189">
                  <c:v>2.4323242693192713E-2</c:v>
                </c:pt>
                <c:pt idx="190">
                  <c:v>2.9335774021513515E-2</c:v>
                </c:pt>
                <c:pt idx="191">
                  <c:v>2.9335774021513515E-2</c:v>
                </c:pt>
                <c:pt idx="192">
                  <c:v>2.6737366237347217E-2</c:v>
                </c:pt>
                <c:pt idx="193">
                  <c:v>3.0344869844850825E-2</c:v>
                </c:pt>
                <c:pt idx="194">
                  <c:v>2.6629813334763254E-2</c:v>
                </c:pt>
                <c:pt idx="195">
                  <c:v>2.0805029378817168E-2</c:v>
                </c:pt>
                <c:pt idx="196">
                  <c:v>1.9324644478743148E-2</c:v>
                </c:pt>
                <c:pt idx="197">
                  <c:v>1.6476615314924507E-2</c:v>
                </c:pt>
                <c:pt idx="198">
                  <c:v>1.5020032681871288E-2</c:v>
                </c:pt>
                <c:pt idx="199">
                  <c:v>1.6728716155260642E-2</c:v>
                </c:pt>
                <c:pt idx="200">
                  <c:v>2.6410249092607536E-2</c:v>
                </c:pt>
                <c:pt idx="201">
                  <c:v>2.5688748371106813E-2</c:v>
                </c:pt>
                <c:pt idx="202">
                  <c:v>2.8600130679474048E-2</c:v>
                </c:pt>
              </c:numCache>
            </c:numRef>
          </c:val>
          <c:extLst>
            <c:ext xmlns:c16="http://schemas.microsoft.com/office/drawing/2014/chart" uri="{C3380CC4-5D6E-409C-BE32-E72D297353CC}">
              <c16:uniqueId val="{00000004-3962-4421-B2C3-C35A59D95332}"/>
            </c:ext>
          </c:extLst>
        </c:ser>
        <c:dLbls>
          <c:showLegendKey val="0"/>
          <c:showVal val="0"/>
          <c:showCatName val="0"/>
          <c:showSerName val="0"/>
          <c:showPercent val="0"/>
          <c:showBubbleSize val="0"/>
        </c:dLbls>
        <c:gapWidth val="0"/>
        <c:overlap val="100"/>
        <c:axId val="597617440"/>
        <c:axId val="268928416"/>
        <c:extLst>
          <c:ext xmlns:c15="http://schemas.microsoft.com/office/drawing/2012/chart" uri="{02D57815-91ED-43cb-92C2-25804820EDAC}">
            <c15:filteredBarSeries>
              <c15:ser>
                <c:idx val="5"/>
                <c:order val="5"/>
                <c:tx>
                  <c:strRef>
                    <c:extLst>
                      <c:ext uri="{02D57815-91ED-43cb-92C2-25804820EDAC}">
                        <c15:formulaRef>
                          <c15:sqref>'Age-1 (2)'!$B$47:$C$47</c15:sqref>
                        </c15:formulaRef>
                      </c:ext>
                    </c:extLst>
                    <c:strCache>
                      <c:ptCount val="2"/>
                      <c:pt idx="0">
                        <c:v>80-90+</c:v>
                      </c:pt>
                    </c:strCache>
                  </c:strRef>
                </c:tx>
                <c:spPr>
                  <a:solidFill>
                    <a:schemeClr val="accent6"/>
                  </a:solidFill>
                  <a:ln>
                    <a:noFill/>
                  </a:ln>
                  <a:effectLst/>
                </c:spPr>
                <c:invertIfNegative val="0"/>
                <c:cat>
                  <c:strRef>
                    <c:extLst>
                      <c:ext uri="{02D57815-91ED-43cb-92C2-25804820EDAC}">
                        <c15:formulaRef>
                          <c15:sqref>'Age-1 (2)'!$AD$15:$HQ$15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uri="{02D57815-91ED-43cb-92C2-25804820EDAC}">
                        <c15:formulaRef>
                          <c15:sqref>'Age-1 (2)'!$AD$47:$HQ$47</c15:sqref>
                        </c15:formulaRef>
                      </c:ext>
                    </c:extLst>
                    <c:numCache>
                      <c:formatCode>General</c:formatCode>
                      <c:ptCount val="196"/>
                    </c:numCache>
                  </c:numRef>
                </c:val>
                <c:extLst>
                  <c:ext xmlns:c16="http://schemas.microsoft.com/office/drawing/2014/chart" uri="{C3380CC4-5D6E-409C-BE32-E72D297353CC}">
                    <c16:uniqueId val="{00000005-3962-4421-B2C3-C35A59D95332}"/>
                  </c:ext>
                </c:extLst>
              </c15:ser>
            </c15:filteredBarSeries>
            <c15:filteredBarSeries>
              <c15:ser>
                <c:idx val="6"/>
                <c:order val="6"/>
                <c:tx>
                  <c:strRef>
                    <c:extLst>
                      <c:ext xmlns:c15="http://schemas.microsoft.com/office/drawing/2012/chart" uri="{02D57815-91ED-43cb-92C2-25804820EDAC}">
                        <c15:formulaRef>
                          <c15:sqref>'Age-1 (2)'!$B$48:$C$48</c15:sqref>
                        </c15:formulaRef>
                      </c:ext>
                    </c:extLst>
                    <c:strCache>
                      <c:ptCount val="2"/>
                      <c:pt idx="0">
                        <c:v>80-90+</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ormulaRef>
                          <c15:sqref>'Age-1 (2)'!$AD$15:$HQ$15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xmlns:c15="http://schemas.microsoft.com/office/drawing/2012/chart" uri="{02D57815-91ED-43cb-92C2-25804820EDAC}">
                        <c15:formulaRef>
                          <c15:sqref>'Age-1 (2)'!$AD$48:$HQ$48</c15:sqref>
                        </c15:formulaRef>
                      </c:ext>
                    </c:extLst>
                    <c:numCache>
                      <c:formatCode>General</c:formatCode>
                      <c:ptCount val="196"/>
                    </c:numCache>
                  </c:numRef>
                </c:val>
                <c:extLst xmlns:c15="http://schemas.microsoft.com/office/drawing/2012/chart">
                  <c:ext xmlns:c16="http://schemas.microsoft.com/office/drawing/2014/chart" uri="{C3380CC4-5D6E-409C-BE32-E72D297353CC}">
                    <c16:uniqueId val="{00000006-3962-4421-B2C3-C35A59D95332}"/>
                  </c:ext>
                </c:extLst>
              </c15:ser>
            </c15:filteredBarSeries>
            <c15:filteredBarSeries>
              <c15:ser>
                <c:idx val="7"/>
                <c:order val="7"/>
                <c:tx>
                  <c:strRef>
                    <c:extLst>
                      <c:ext xmlns:c15="http://schemas.microsoft.com/office/drawing/2012/chart" uri="{02D57815-91ED-43cb-92C2-25804820EDAC}">
                        <c15:formulaRef>
                          <c15:sqref>'Age-1 (2)'!$B$49:$C$49</c15:sqref>
                        </c15:formulaRef>
                      </c:ext>
                    </c:extLst>
                    <c:strCache>
                      <c:ptCount val="2"/>
                      <c:pt idx="0">
                        <c:v>80-90+</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ormulaRef>
                          <c15:sqref>'Age-1 (2)'!$AD$15:$HQ$15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xmlns:c15="http://schemas.microsoft.com/office/drawing/2012/chart" uri="{02D57815-91ED-43cb-92C2-25804820EDAC}">
                        <c15:formulaRef>
                          <c15:sqref>'Age-1 (2)'!$AD$49:$HQ$49</c15:sqref>
                        </c15:formulaRef>
                      </c:ext>
                    </c:extLst>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44063</c:v>
                      </c:pt>
                      <c:pt idx="175">
                        <c:v>44064</c:v>
                      </c:pt>
                      <c:pt idx="176">
                        <c:v>44065</c:v>
                      </c:pt>
                      <c:pt idx="177">
                        <c:v>44066</c:v>
                      </c:pt>
                      <c:pt idx="178">
                        <c:v>44067</c:v>
                      </c:pt>
                      <c:pt idx="179">
                        <c:v>44068</c:v>
                      </c:pt>
                      <c:pt idx="180">
                        <c:v>44069</c:v>
                      </c:pt>
                      <c:pt idx="181">
                        <c:v>44070</c:v>
                      </c:pt>
                      <c:pt idx="182">
                        <c:v>44071</c:v>
                      </c:pt>
                      <c:pt idx="183">
                        <c:v>44072</c:v>
                      </c:pt>
                      <c:pt idx="184">
                        <c:v>44073</c:v>
                      </c:pt>
                      <c:pt idx="185">
                        <c:v>44074</c:v>
                      </c:pt>
                      <c:pt idx="186">
                        <c:v>0</c:v>
                      </c:pt>
                      <c:pt idx="187">
                        <c:v>0</c:v>
                      </c:pt>
                      <c:pt idx="188">
                        <c:v>0</c:v>
                      </c:pt>
                      <c:pt idx="189">
                        <c:v>0</c:v>
                      </c:pt>
                      <c:pt idx="190">
                        <c:v>0</c:v>
                      </c:pt>
                      <c:pt idx="191">
                        <c:v>0</c:v>
                      </c:pt>
                      <c:pt idx="192">
                        <c:v>0</c:v>
                      </c:pt>
                      <c:pt idx="193">
                        <c:v>0</c:v>
                      </c:pt>
                      <c:pt idx="194">
                        <c:v>0</c:v>
                      </c:pt>
                      <c:pt idx="195">
                        <c:v>0</c:v>
                      </c:pt>
                    </c:numCache>
                  </c:numRef>
                </c:val>
                <c:extLst xmlns:c15="http://schemas.microsoft.com/office/drawing/2012/chart">
                  <c:ext xmlns:c16="http://schemas.microsoft.com/office/drawing/2014/chart" uri="{C3380CC4-5D6E-409C-BE32-E72D297353CC}">
                    <c16:uniqueId val="{00000007-3962-4421-B2C3-C35A59D95332}"/>
                  </c:ext>
                </c:extLst>
              </c15:ser>
            </c15:filteredBarSeries>
            <c15:filteredBarSeries>
              <c15:ser>
                <c:idx val="8"/>
                <c:order val="8"/>
                <c:tx>
                  <c:strRef>
                    <c:extLst>
                      <c:ext xmlns:c15="http://schemas.microsoft.com/office/drawing/2012/chart" uri="{02D57815-91ED-43cb-92C2-25804820EDAC}">
                        <c15:formulaRef>
                          <c15:sqref>'Age-1 (2)'!$B$59:$C$59</c15:sqref>
                        </c15:formulaRef>
                      </c:ext>
                    </c:extLst>
                    <c:strCache>
                      <c:ptCount val="2"/>
                      <c:pt idx="0">
                        <c:v>0-9</c:v>
                      </c:pt>
                      <c:pt idx="1">
                        <c:v>1.772.895</c:v>
                      </c:pt>
                    </c:strCache>
                  </c:strRef>
                </c:tx>
                <c:spPr>
                  <a:solidFill>
                    <a:schemeClr val="accent3">
                      <a:lumMod val="60000"/>
                    </a:schemeClr>
                  </a:solidFill>
                  <a:ln>
                    <a:noFill/>
                  </a:ln>
                  <a:effectLst/>
                </c:spPr>
                <c:invertIfNegative val="0"/>
                <c:cat>
                  <c:strRef>
                    <c:extLst>
                      <c:ext xmlns:c15="http://schemas.microsoft.com/office/drawing/2012/chart" uri="{02D57815-91ED-43cb-92C2-25804820EDAC}">
                        <c15:formulaRef>
                          <c15:sqref>'Age-1 (2)'!$AD$15:$HQ$15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xmlns:c15="http://schemas.microsoft.com/office/drawing/2012/chart" uri="{02D57815-91ED-43cb-92C2-25804820EDAC}">
                        <c15:formulaRef>
                          <c15:sqref>'Age-1 (2)'!$AD$59:$HQ$59</c15:sqref>
                        </c15:formulaRef>
                      </c:ext>
                    </c:extLst>
                    <c:numCache>
                      <c:formatCode>0.0</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5.6404919637090746E-2</c:v>
                      </c:pt>
                      <c:pt idx="16">
                        <c:v>0</c:v>
                      </c:pt>
                      <c:pt idx="17">
                        <c:v>0</c:v>
                      </c:pt>
                      <c:pt idx="18">
                        <c:v>0</c:v>
                      </c:pt>
                      <c:pt idx="19">
                        <c:v>0</c:v>
                      </c:pt>
                      <c:pt idx="20">
                        <c:v>0</c:v>
                      </c:pt>
                      <c:pt idx="21">
                        <c:v>5.6404919637090746E-2</c:v>
                      </c:pt>
                      <c:pt idx="22">
                        <c:v>0</c:v>
                      </c:pt>
                      <c:pt idx="23">
                        <c:v>0</c:v>
                      </c:pt>
                      <c:pt idx="24">
                        <c:v>0</c:v>
                      </c:pt>
                      <c:pt idx="25">
                        <c:v>0</c:v>
                      </c:pt>
                      <c:pt idx="26">
                        <c:v>0</c:v>
                      </c:pt>
                      <c:pt idx="27">
                        <c:v>0</c:v>
                      </c:pt>
                      <c:pt idx="28">
                        <c:v>0</c:v>
                      </c:pt>
                      <c:pt idx="29">
                        <c:v>0</c:v>
                      </c:pt>
                      <c:pt idx="30">
                        <c:v>5.6404919637090746E-2</c:v>
                      </c:pt>
                      <c:pt idx="31">
                        <c:v>0</c:v>
                      </c:pt>
                      <c:pt idx="32">
                        <c:v>5.6404919637090746E-2</c:v>
                      </c:pt>
                      <c:pt idx="33">
                        <c:v>0</c:v>
                      </c:pt>
                      <c:pt idx="34">
                        <c:v>0</c:v>
                      </c:pt>
                      <c:pt idx="35">
                        <c:v>0</c:v>
                      </c:pt>
                      <c:pt idx="36">
                        <c:v>0</c:v>
                      </c:pt>
                      <c:pt idx="37">
                        <c:v>5.6404919637090746E-2</c:v>
                      </c:pt>
                      <c:pt idx="38">
                        <c:v>0</c:v>
                      </c:pt>
                      <c:pt idx="39">
                        <c:v>0</c:v>
                      </c:pt>
                      <c:pt idx="40">
                        <c:v>5.6404919637090746E-2</c:v>
                      </c:pt>
                      <c:pt idx="41">
                        <c:v>0</c:v>
                      </c:pt>
                      <c:pt idx="42">
                        <c:v>0</c:v>
                      </c:pt>
                      <c:pt idx="43">
                        <c:v>0</c:v>
                      </c:pt>
                      <c:pt idx="44">
                        <c:v>0</c:v>
                      </c:pt>
                      <c:pt idx="45">
                        <c:v>0</c:v>
                      </c:pt>
                      <c:pt idx="46">
                        <c:v>0</c:v>
                      </c:pt>
                      <c:pt idx="47">
                        <c:v>5.6404919637090746E-2</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5.6404919637090746E-2</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0.11280983927418149</c:v>
                      </c:pt>
                      <c:pt idx="86">
                        <c:v>0</c:v>
                      </c:pt>
                      <c:pt idx="87">
                        <c:v>0</c:v>
                      </c:pt>
                      <c:pt idx="88">
                        <c:v>0</c:v>
                      </c:pt>
                      <c:pt idx="89">
                        <c:v>5.6404919637090746E-2</c:v>
                      </c:pt>
                      <c:pt idx="90">
                        <c:v>0</c:v>
                      </c:pt>
                      <c:pt idx="91">
                        <c:v>0</c:v>
                      </c:pt>
                      <c:pt idx="92">
                        <c:v>0</c:v>
                      </c:pt>
                      <c:pt idx="93">
                        <c:v>0</c:v>
                      </c:pt>
                      <c:pt idx="94">
                        <c:v>0</c:v>
                      </c:pt>
                      <c:pt idx="95">
                        <c:v>0</c:v>
                      </c:pt>
                      <c:pt idx="96">
                        <c:v>0</c:v>
                      </c:pt>
                      <c:pt idx="97">
                        <c:v>0</c:v>
                      </c:pt>
                      <c:pt idx="98">
                        <c:v>0.11280983927418149</c:v>
                      </c:pt>
                      <c:pt idx="99">
                        <c:v>0.11280983927418149</c:v>
                      </c:pt>
                      <c:pt idx="100">
                        <c:v>0</c:v>
                      </c:pt>
                      <c:pt idx="101">
                        <c:v>0</c:v>
                      </c:pt>
                      <c:pt idx="102">
                        <c:v>5.6404919637090746E-2</c:v>
                      </c:pt>
                      <c:pt idx="103">
                        <c:v>0.11280983927418149</c:v>
                      </c:pt>
                      <c:pt idx="104">
                        <c:v>0</c:v>
                      </c:pt>
                      <c:pt idx="105">
                        <c:v>0.11280983927418149</c:v>
                      </c:pt>
                      <c:pt idx="106">
                        <c:v>5.6404919637090746E-2</c:v>
                      </c:pt>
                      <c:pt idx="107">
                        <c:v>0</c:v>
                      </c:pt>
                      <c:pt idx="108">
                        <c:v>5.6404919637090746E-2</c:v>
                      </c:pt>
                      <c:pt idx="109">
                        <c:v>5.6404919637090746E-2</c:v>
                      </c:pt>
                      <c:pt idx="110">
                        <c:v>5.6404919637090746E-2</c:v>
                      </c:pt>
                      <c:pt idx="111">
                        <c:v>5.6404919637090746E-2</c:v>
                      </c:pt>
                      <c:pt idx="112">
                        <c:v>0</c:v>
                      </c:pt>
                      <c:pt idx="113">
                        <c:v>0.11280983927418149</c:v>
                      </c:pt>
                      <c:pt idx="114">
                        <c:v>0</c:v>
                      </c:pt>
                      <c:pt idx="115">
                        <c:v>0</c:v>
                      </c:pt>
                      <c:pt idx="116">
                        <c:v>5.6404919637090746E-2</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5.6404919637090746E-2</c:v>
                      </c:pt>
                      <c:pt idx="135">
                        <c:v>0</c:v>
                      </c:pt>
                      <c:pt idx="136">
                        <c:v>0</c:v>
                      </c:pt>
                      <c:pt idx="137">
                        <c:v>5.6404919637090746E-2</c:v>
                      </c:pt>
                      <c:pt idx="138">
                        <c:v>0</c:v>
                      </c:pt>
                      <c:pt idx="139">
                        <c:v>5.6404919637090746E-2</c:v>
                      </c:pt>
                      <c:pt idx="140">
                        <c:v>5.6404919637090746E-2</c:v>
                      </c:pt>
                      <c:pt idx="141">
                        <c:v>0</c:v>
                      </c:pt>
                      <c:pt idx="142">
                        <c:v>0</c:v>
                      </c:pt>
                      <c:pt idx="143">
                        <c:v>0</c:v>
                      </c:pt>
                      <c:pt idx="144">
                        <c:v>0</c:v>
                      </c:pt>
                      <c:pt idx="145">
                        <c:v>0.16921475891127222</c:v>
                      </c:pt>
                      <c:pt idx="146">
                        <c:v>0</c:v>
                      </c:pt>
                      <c:pt idx="147">
                        <c:v>0</c:v>
                      </c:pt>
                      <c:pt idx="148">
                        <c:v>5.6404919637090746E-2</c:v>
                      </c:pt>
                      <c:pt idx="149">
                        <c:v>0</c:v>
                      </c:pt>
                      <c:pt idx="150">
                        <c:v>0</c:v>
                      </c:pt>
                      <c:pt idx="151">
                        <c:v>0</c:v>
                      </c:pt>
                      <c:pt idx="152">
                        <c:v>0</c:v>
                      </c:pt>
                      <c:pt idx="153">
                        <c:v>0</c:v>
                      </c:pt>
                      <c:pt idx="154">
                        <c:v>0</c:v>
                      </c:pt>
                      <c:pt idx="155">
                        <c:v>0</c:v>
                      </c:pt>
                      <c:pt idx="156">
                        <c:v>0</c:v>
                      </c:pt>
                      <c:pt idx="157">
                        <c:v>0.22561967854836298</c:v>
                      </c:pt>
                      <c:pt idx="158">
                        <c:v>0</c:v>
                      </c:pt>
                      <c:pt idx="159">
                        <c:v>5.6404919637090746E-2</c:v>
                      </c:pt>
                      <c:pt idx="160">
                        <c:v>5.6404919637090746E-2</c:v>
                      </c:pt>
                      <c:pt idx="161">
                        <c:v>5.6404919637090746E-2</c:v>
                      </c:pt>
                      <c:pt idx="162">
                        <c:v>0.11280983927418149</c:v>
                      </c:pt>
                      <c:pt idx="163">
                        <c:v>5.6404919637090746E-2</c:v>
                      </c:pt>
                      <c:pt idx="164">
                        <c:v>0</c:v>
                      </c:pt>
                      <c:pt idx="165">
                        <c:v>0</c:v>
                      </c:pt>
                      <c:pt idx="166">
                        <c:v>0</c:v>
                      </c:pt>
                      <c:pt idx="167">
                        <c:v>0.11280983927418149</c:v>
                      </c:pt>
                      <c:pt idx="168">
                        <c:v>0.11280983927418149</c:v>
                      </c:pt>
                      <c:pt idx="169">
                        <c:v>5.6404919637090746E-2</c:v>
                      </c:pt>
                      <c:pt idx="170">
                        <c:v>0</c:v>
                      </c:pt>
                      <c:pt idx="171">
                        <c:v>0</c:v>
                      </c:pt>
                      <c:pt idx="172">
                        <c:v>0.11280983927418149</c:v>
                      </c:pt>
                      <c:pt idx="173">
                        <c:v>5.6404919637090746E-2</c:v>
                      </c:pt>
                      <c:pt idx="174">
                        <c:v>0</c:v>
                      </c:pt>
                      <c:pt idx="175">
                        <c:v>0.11280983927418149</c:v>
                      </c:pt>
                      <c:pt idx="176">
                        <c:v>0</c:v>
                      </c:pt>
                      <c:pt idx="177">
                        <c:v>0.11280983927418149</c:v>
                      </c:pt>
                      <c:pt idx="178">
                        <c:v>0</c:v>
                      </c:pt>
                      <c:pt idx="179">
                        <c:v>5.6404919637090746E-2</c:v>
                      </c:pt>
                      <c:pt idx="180">
                        <c:v>0</c:v>
                      </c:pt>
                      <c:pt idx="181">
                        <c:v>5.6404919637090746E-2</c:v>
                      </c:pt>
                      <c:pt idx="182">
                        <c:v>0.11280983927418149</c:v>
                      </c:pt>
                      <c:pt idx="183">
                        <c:v>0</c:v>
                      </c:pt>
                      <c:pt idx="184">
                        <c:v>5.6404919637090746E-2</c:v>
                      </c:pt>
                      <c:pt idx="185">
                        <c:v>5.6404919637090746E-2</c:v>
                      </c:pt>
                      <c:pt idx="186">
                        <c:v>0</c:v>
                      </c:pt>
                      <c:pt idx="187">
                        <c:v>0.11280983927418149</c:v>
                      </c:pt>
                      <c:pt idx="188">
                        <c:v>0.11280983927418149</c:v>
                      </c:pt>
                      <c:pt idx="189">
                        <c:v>0.11280983927418149</c:v>
                      </c:pt>
                      <c:pt idx="190">
                        <c:v>0.11280983927418149</c:v>
                      </c:pt>
                      <c:pt idx="191">
                        <c:v>5.6404919637090746E-2</c:v>
                      </c:pt>
                      <c:pt idx="192">
                        <c:v>0.11280983927418149</c:v>
                      </c:pt>
                      <c:pt idx="193">
                        <c:v>0</c:v>
                      </c:pt>
                      <c:pt idx="194">
                        <c:v>5.6404919637090746E-2</c:v>
                      </c:pt>
                      <c:pt idx="195">
                        <c:v>0.11280983927418149</c:v>
                      </c:pt>
                    </c:numCache>
                  </c:numRef>
                </c:val>
                <c:extLst xmlns:c15="http://schemas.microsoft.com/office/drawing/2012/chart">
                  <c:ext xmlns:c16="http://schemas.microsoft.com/office/drawing/2014/chart" uri="{C3380CC4-5D6E-409C-BE32-E72D297353CC}">
                    <c16:uniqueId val="{00000008-3962-4421-B2C3-C35A59D95332}"/>
                  </c:ext>
                </c:extLst>
              </c15:ser>
            </c15:filteredBarSeries>
            <c15:filteredBarSeries>
              <c15:ser>
                <c:idx val="9"/>
                <c:order val="9"/>
                <c:tx>
                  <c:strRef>
                    <c:extLst>
                      <c:ext xmlns:c15="http://schemas.microsoft.com/office/drawing/2012/chart" uri="{02D57815-91ED-43cb-92C2-25804820EDAC}">
                        <c15:formulaRef>
                          <c15:sqref>'Age-1 (2)'!$B$58:$C$58</c15:sqref>
                        </c15:formulaRef>
                      </c:ext>
                    </c:extLst>
                    <c:strCache>
                      <c:ptCount val="2"/>
                      <c:pt idx="0">
                        <c:v>10-19</c:v>
                      </c:pt>
                      <c:pt idx="1">
                        <c:v>2.002.362</c:v>
                      </c:pt>
                    </c:strCache>
                  </c:strRef>
                </c:tx>
                <c:spPr>
                  <a:solidFill>
                    <a:schemeClr val="accent4">
                      <a:lumMod val="60000"/>
                    </a:schemeClr>
                  </a:solidFill>
                  <a:ln>
                    <a:noFill/>
                  </a:ln>
                  <a:effectLst/>
                </c:spPr>
                <c:invertIfNegative val="0"/>
                <c:cat>
                  <c:strRef>
                    <c:extLst>
                      <c:ext xmlns:c15="http://schemas.microsoft.com/office/drawing/2012/chart" uri="{02D57815-91ED-43cb-92C2-25804820EDAC}">
                        <c15:formulaRef>
                          <c15:sqref>'Age-1 (2)'!$AD$15:$HQ$15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xmlns:c15="http://schemas.microsoft.com/office/drawing/2012/chart" uri="{02D57815-91ED-43cb-92C2-25804820EDAC}">
                        <c15:formulaRef>
                          <c15:sqref>'Age-1 (2)'!$AD$58:$HQ$58</c15:sqref>
                        </c15:formulaRef>
                      </c:ext>
                    </c:extLst>
                    <c:numCache>
                      <c:formatCode>0.0</c:formatCode>
                      <c:ptCount val="196"/>
                      <c:pt idx="0">
                        <c:v>0</c:v>
                      </c:pt>
                      <c:pt idx="1">
                        <c:v>0</c:v>
                      </c:pt>
                      <c:pt idx="2">
                        <c:v>0</c:v>
                      </c:pt>
                      <c:pt idx="3">
                        <c:v>4.9941019655786519E-2</c:v>
                      </c:pt>
                      <c:pt idx="4">
                        <c:v>0</c:v>
                      </c:pt>
                      <c:pt idx="5">
                        <c:v>0</c:v>
                      </c:pt>
                      <c:pt idx="6">
                        <c:v>0</c:v>
                      </c:pt>
                      <c:pt idx="7">
                        <c:v>0</c:v>
                      </c:pt>
                      <c:pt idx="8">
                        <c:v>0</c:v>
                      </c:pt>
                      <c:pt idx="9">
                        <c:v>0</c:v>
                      </c:pt>
                      <c:pt idx="10">
                        <c:v>0</c:v>
                      </c:pt>
                      <c:pt idx="11">
                        <c:v>4.9941019655786519E-2</c:v>
                      </c:pt>
                      <c:pt idx="12">
                        <c:v>4.9941019655786519E-2</c:v>
                      </c:pt>
                      <c:pt idx="13">
                        <c:v>0</c:v>
                      </c:pt>
                      <c:pt idx="14">
                        <c:v>0</c:v>
                      </c:pt>
                      <c:pt idx="15">
                        <c:v>0</c:v>
                      </c:pt>
                      <c:pt idx="16">
                        <c:v>0</c:v>
                      </c:pt>
                      <c:pt idx="17">
                        <c:v>0</c:v>
                      </c:pt>
                      <c:pt idx="18">
                        <c:v>9.9882039311573037E-2</c:v>
                      </c:pt>
                      <c:pt idx="19">
                        <c:v>0</c:v>
                      </c:pt>
                      <c:pt idx="20">
                        <c:v>0</c:v>
                      </c:pt>
                      <c:pt idx="21">
                        <c:v>0</c:v>
                      </c:pt>
                      <c:pt idx="22">
                        <c:v>0</c:v>
                      </c:pt>
                      <c:pt idx="23">
                        <c:v>4.9941019655786519E-2</c:v>
                      </c:pt>
                      <c:pt idx="24">
                        <c:v>0</c:v>
                      </c:pt>
                      <c:pt idx="25">
                        <c:v>9.9882039311573037E-2</c:v>
                      </c:pt>
                      <c:pt idx="26">
                        <c:v>4.9941019655786519E-2</c:v>
                      </c:pt>
                      <c:pt idx="27">
                        <c:v>0</c:v>
                      </c:pt>
                      <c:pt idx="28">
                        <c:v>0</c:v>
                      </c:pt>
                      <c:pt idx="29">
                        <c:v>9.9882039311573037E-2</c:v>
                      </c:pt>
                      <c:pt idx="30">
                        <c:v>4.9941019655786519E-2</c:v>
                      </c:pt>
                      <c:pt idx="31">
                        <c:v>0</c:v>
                      </c:pt>
                      <c:pt idx="32">
                        <c:v>0</c:v>
                      </c:pt>
                      <c:pt idx="33">
                        <c:v>0</c:v>
                      </c:pt>
                      <c:pt idx="34">
                        <c:v>0</c:v>
                      </c:pt>
                      <c:pt idx="35">
                        <c:v>0</c:v>
                      </c:pt>
                      <c:pt idx="36">
                        <c:v>0</c:v>
                      </c:pt>
                      <c:pt idx="37">
                        <c:v>0</c:v>
                      </c:pt>
                      <c:pt idx="38">
                        <c:v>0</c:v>
                      </c:pt>
                      <c:pt idx="39">
                        <c:v>4.9941019655786519E-2</c:v>
                      </c:pt>
                      <c:pt idx="40">
                        <c:v>0</c:v>
                      </c:pt>
                      <c:pt idx="41">
                        <c:v>4.9941019655786519E-2</c:v>
                      </c:pt>
                      <c:pt idx="42">
                        <c:v>4.9941019655786519E-2</c:v>
                      </c:pt>
                      <c:pt idx="43">
                        <c:v>0</c:v>
                      </c:pt>
                      <c:pt idx="44">
                        <c:v>0</c:v>
                      </c:pt>
                      <c:pt idx="45">
                        <c:v>4.9941019655786519E-2</c:v>
                      </c:pt>
                      <c:pt idx="46">
                        <c:v>0</c:v>
                      </c:pt>
                      <c:pt idx="47">
                        <c:v>0</c:v>
                      </c:pt>
                      <c:pt idx="48">
                        <c:v>0</c:v>
                      </c:pt>
                      <c:pt idx="49">
                        <c:v>0</c:v>
                      </c:pt>
                      <c:pt idx="50">
                        <c:v>4.9941019655786519E-2</c:v>
                      </c:pt>
                      <c:pt idx="51">
                        <c:v>4.9941019655786519E-2</c:v>
                      </c:pt>
                      <c:pt idx="52">
                        <c:v>0</c:v>
                      </c:pt>
                      <c:pt idx="53">
                        <c:v>0</c:v>
                      </c:pt>
                      <c:pt idx="54">
                        <c:v>0</c:v>
                      </c:pt>
                      <c:pt idx="55">
                        <c:v>9.9882039311573037E-2</c:v>
                      </c:pt>
                      <c:pt idx="56">
                        <c:v>0</c:v>
                      </c:pt>
                      <c:pt idx="57">
                        <c:v>0</c:v>
                      </c:pt>
                      <c:pt idx="58">
                        <c:v>0</c:v>
                      </c:pt>
                      <c:pt idx="59">
                        <c:v>0</c:v>
                      </c:pt>
                      <c:pt idx="60">
                        <c:v>9.9882039311573037E-2</c:v>
                      </c:pt>
                      <c:pt idx="61">
                        <c:v>0</c:v>
                      </c:pt>
                      <c:pt idx="62">
                        <c:v>9.9882039311573037E-2</c:v>
                      </c:pt>
                      <c:pt idx="63">
                        <c:v>0</c:v>
                      </c:pt>
                      <c:pt idx="64">
                        <c:v>0</c:v>
                      </c:pt>
                      <c:pt idx="65">
                        <c:v>0</c:v>
                      </c:pt>
                      <c:pt idx="66">
                        <c:v>0</c:v>
                      </c:pt>
                      <c:pt idx="67">
                        <c:v>0</c:v>
                      </c:pt>
                      <c:pt idx="68">
                        <c:v>0</c:v>
                      </c:pt>
                      <c:pt idx="69">
                        <c:v>4.9941019655786519E-2</c:v>
                      </c:pt>
                      <c:pt idx="70">
                        <c:v>0</c:v>
                      </c:pt>
                      <c:pt idx="71">
                        <c:v>0</c:v>
                      </c:pt>
                      <c:pt idx="72">
                        <c:v>0</c:v>
                      </c:pt>
                      <c:pt idx="73">
                        <c:v>0</c:v>
                      </c:pt>
                      <c:pt idx="74">
                        <c:v>4.9941019655786519E-2</c:v>
                      </c:pt>
                      <c:pt idx="75">
                        <c:v>0</c:v>
                      </c:pt>
                      <c:pt idx="76">
                        <c:v>0</c:v>
                      </c:pt>
                      <c:pt idx="77">
                        <c:v>0</c:v>
                      </c:pt>
                      <c:pt idx="78">
                        <c:v>0</c:v>
                      </c:pt>
                      <c:pt idx="79">
                        <c:v>0</c:v>
                      </c:pt>
                      <c:pt idx="80">
                        <c:v>4.9941019655786519E-2</c:v>
                      </c:pt>
                      <c:pt idx="81">
                        <c:v>0</c:v>
                      </c:pt>
                      <c:pt idx="82">
                        <c:v>9.9882039311573037E-2</c:v>
                      </c:pt>
                      <c:pt idx="83">
                        <c:v>9.9882039311573037E-2</c:v>
                      </c:pt>
                      <c:pt idx="84">
                        <c:v>0</c:v>
                      </c:pt>
                      <c:pt idx="85">
                        <c:v>4.9941019655786519E-2</c:v>
                      </c:pt>
                      <c:pt idx="86">
                        <c:v>0</c:v>
                      </c:pt>
                      <c:pt idx="87">
                        <c:v>4.9941019655786519E-2</c:v>
                      </c:pt>
                      <c:pt idx="88">
                        <c:v>0</c:v>
                      </c:pt>
                      <c:pt idx="89">
                        <c:v>4.9941019655786519E-2</c:v>
                      </c:pt>
                      <c:pt idx="90">
                        <c:v>4.9941019655786519E-2</c:v>
                      </c:pt>
                      <c:pt idx="91">
                        <c:v>4.9941019655786519E-2</c:v>
                      </c:pt>
                      <c:pt idx="92">
                        <c:v>0</c:v>
                      </c:pt>
                      <c:pt idx="93">
                        <c:v>0</c:v>
                      </c:pt>
                      <c:pt idx="94">
                        <c:v>9.9882039311573037E-2</c:v>
                      </c:pt>
                      <c:pt idx="95">
                        <c:v>0.14982305896735956</c:v>
                      </c:pt>
                      <c:pt idx="96">
                        <c:v>4.9941019655786519E-2</c:v>
                      </c:pt>
                      <c:pt idx="97">
                        <c:v>9.9882039311573037E-2</c:v>
                      </c:pt>
                      <c:pt idx="98">
                        <c:v>9.9882039311573037E-2</c:v>
                      </c:pt>
                      <c:pt idx="99">
                        <c:v>4.9941019655786519E-2</c:v>
                      </c:pt>
                      <c:pt idx="100">
                        <c:v>4.9941019655786519E-2</c:v>
                      </c:pt>
                      <c:pt idx="101">
                        <c:v>0</c:v>
                      </c:pt>
                      <c:pt idx="102">
                        <c:v>0.14982305896735956</c:v>
                      </c:pt>
                      <c:pt idx="103">
                        <c:v>9.9882039311573037E-2</c:v>
                      </c:pt>
                      <c:pt idx="104">
                        <c:v>4.9941019655786519E-2</c:v>
                      </c:pt>
                      <c:pt idx="105">
                        <c:v>0.14982305896735956</c:v>
                      </c:pt>
                      <c:pt idx="106">
                        <c:v>4.9941019655786519E-2</c:v>
                      </c:pt>
                      <c:pt idx="107">
                        <c:v>0</c:v>
                      </c:pt>
                      <c:pt idx="108">
                        <c:v>0</c:v>
                      </c:pt>
                      <c:pt idx="109">
                        <c:v>0</c:v>
                      </c:pt>
                      <c:pt idx="110">
                        <c:v>4.9941019655786519E-2</c:v>
                      </c:pt>
                      <c:pt idx="111">
                        <c:v>4.9941019655786519E-2</c:v>
                      </c:pt>
                      <c:pt idx="112">
                        <c:v>0</c:v>
                      </c:pt>
                      <c:pt idx="113">
                        <c:v>4.9941019655786519E-2</c:v>
                      </c:pt>
                      <c:pt idx="114">
                        <c:v>4.9941019655786519E-2</c:v>
                      </c:pt>
                      <c:pt idx="115">
                        <c:v>9.9882039311573037E-2</c:v>
                      </c:pt>
                      <c:pt idx="116">
                        <c:v>4.9941019655786519E-2</c:v>
                      </c:pt>
                      <c:pt idx="117">
                        <c:v>0</c:v>
                      </c:pt>
                      <c:pt idx="118">
                        <c:v>9.9882039311573037E-2</c:v>
                      </c:pt>
                      <c:pt idx="119">
                        <c:v>4.9941019655786519E-2</c:v>
                      </c:pt>
                      <c:pt idx="120">
                        <c:v>0</c:v>
                      </c:pt>
                      <c:pt idx="121">
                        <c:v>0</c:v>
                      </c:pt>
                      <c:pt idx="122">
                        <c:v>0</c:v>
                      </c:pt>
                      <c:pt idx="123">
                        <c:v>9.9882039311573037E-2</c:v>
                      </c:pt>
                      <c:pt idx="124">
                        <c:v>0.14982305896735956</c:v>
                      </c:pt>
                      <c:pt idx="125">
                        <c:v>4.9941019655786519E-2</c:v>
                      </c:pt>
                      <c:pt idx="126">
                        <c:v>4.9941019655786519E-2</c:v>
                      </c:pt>
                      <c:pt idx="127">
                        <c:v>0</c:v>
                      </c:pt>
                      <c:pt idx="128">
                        <c:v>4.9941019655786519E-2</c:v>
                      </c:pt>
                      <c:pt idx="129">
                        <c:v>0</c:v>
                      </c:pt>
                      <c:pt idx="130">
                        <c:v>4.9941019655786519E-2</c:v>
                      </c:pt>
                      <c:pt idx="131">
                        <c:v>4.9941019655786519E-2</c:v>
                      </c:pt>
                      <c:pt idx="132">
                        <c:v>9.9882039311573037E-2</c:v>
                      </c:pt>
                      <c:pt idx="133">
                        <c:v>9.9882039311573037E-2</c:v>
                      </c:pt>
                      <c:pt idx="134">
                        <c:v>0.14982305896735956</c:v>
                      </c:pt>
                      <c:pt idx="135">
                        <c:v>4.9941019655786519E-2</c:v>
                      </c:pt>
                      <c:pt idx="136">
                        <c:v>4.9941019655786519E-2</c:v>
                      </c:pt>
                      <c:pt idx="137">
                        <c:v>9.9882039311573037E-2</c:v>
                      </c:pt>
                      <c:pt idx="138">
                        <c:v>0.24970509827893259</c:v>
                      </c:pt>
                      <c:pt idx="139">
                        <c:v>0</c:v>
                      </c:pt>
                      <c:pt idx="140">
                        <c:v>4.9941019655786519E-2</c:v>
                      </c:pt>
                      <c:pt idx="141">
                        <c:v>4.9941019655786519E-2</c:v>
                      </c:pt>
                      <c:pt idx="142">
                        <c:v>0.19976407862314607</c:v>
                      </c:pt>
                      <c:pt idx="143">
                        <c:v>9.9882039311573037E-2</c:v>
                      </c:pt>
                      <c:pt idx="144">
                        <c:v>0.14982305896735956</c:v>
                      </c:pt>
                      <c:pt idx="145">
                        <c:v>4.9941019655786519E-2</c:v>
                      </c:pt>
                      <c:pt idx="146">
                        <c:v>0.14982305896735956</c:v>
                      </c:pt>
                      <c:pt idx="147">
                        <c:v>0.19976407862314607</c:v>
                      </c:pt>
                      <c:pt idx="148">
                        <c:v>0.29964611793471913</c:v>
                      </c:pt>
                      <c:pt idx="149">
                        <c:v>0.24970509827893259</c:v>
                      </c:pt>
                      <c:pt idx="150">
                        <c:v>0.29964611793471913</c:v>
                      </c:pt>
                      <c:pt idx="151">
                        <c:v>0.14982305896735956</c:v>
                      </c:pt>
                      <c:pt idx="152">
                        <c:v>0.44946917690207866</c:v>
                      </c:pt>
                      <c:pt idx="153">
                        <c:v>0.44946917690207866</c:v>
                      </c:pt>
                      <c:pt idx="154">
                        <c:v>0.24970509827893259</c:v>
                      </c:pt>
                      <c:pt idx="155">
                        <c:v>0.19976407862314607</c:v>
                      </c:pt>
                      <c:pt idx="156">
                        <c:v>0.49941019655786517</c:v>
                      </c:pt>
                      <c:pt idx="157">
                        <c:v>0.44946917690207866</c:v>
                      </c:pt>
                      <c:pt idx="158">
                        <c:v>0.29964611793471913</c:v>
                      </c:pt>
                      <c:pt idx="159">
                        <c:v>0.49941019655786517</c:v>
                      </c:pt>
                      <c:pt idx="160">
                        <c:v>0.49941019655786517</c:v>
                      </c:pt>
                      <c:pt idx="161">
                        <c:v>0.44946917690207866</c:v>
                      </c:pt>
                      <c:pt idx="162">
                        <c:v>0.34958713759050564</c:v>
                      </c:pt>
                      <c:pt idx="163">
                        <c:v>0.59929223586943825</c:v>
                      </c:pt>
                      <c:pt idx="164">
                        <c:v>0.49941019655786517</c:v>
                      </c:pt>
                      <c:pt idx="165">
                        <c:v>0.19976407862314607</c:v>
                      </c:pt>
                      <c:pt idx="166">
                        <c:v>0.64923325552522471</c:v>
                      </c:pt>
                      <c:pt idx="167">
                        <c:v>0.59929223586943825</c:v>
                      </c:pt>
                      <c:pt idx="168">
                        <c:v>0.64923325552522471</c:v>
                      </c:pt>
                      <c:pt idx="169">
                        <c:v>0.19976407862314607</c:v>
                      </c:pt>
                      <c:pt idx="170">
                        <c:v>0.29964611793471913</c:v>
                      </c:pt>
                      <c:pt idx="171">
                        <c:v>0.29964611793471913</c:v>
                      </c:pt>
                      <c:pt idx="172">
                        <c:v>0.44946917690207866</c:v>
                      </c:pt>
                      <c:pt idx="173">
                        <c:v>0.19976407862314607</c:v>
                      </c:pt>
                      <c:pt idx="174">
                        <c:v>0.39952815724629215</c:v>
                      </c:pt>
                      <c:pt idx="175">
                        <c:v>0.39952815724629215</c:v>
                      </c:pt>
                      <c:pt idx="176">
                        <c:v>0.19976407862314607</c:v>
                      </c:pt>
                      <c:pt idx="177">
                        <c:v>0.44946917690207866</c:v>
                      </c:pt>
                      <c:pt idx="178">
                        <c:v>0.44946917690207866</c:v>
                      </c:pt>
                      <c:pt idx="179">
                        <c:v>0.29964611793471913</c:v>
                      </c:pt>
                      <c:pt idx="180">
                        <c:v>0.44946917690207866</c:v>
                      </c:pt>
                      <c:pt idx="181">
                        <c:v>0.69917427518101127</c:v>
                      </c:pt>
                      <c:pt idx="182">
                        <c:v>0.69917427518101127</c:v>
                      </c:pt>
                      <c:pt idx="183">
                        <c:v>0.44946917690207866</c:v>
                      </c:pt>
                      <c:pt idx="184">
                        <c:v>0.54935121621365168</c:v>
                      </c:pt>
                      <c:pt idx="185">
                        <c:v>0.39952815724629215</c:v>
                      </c:pt>
                      <c:pt idx="186">
                        <c:v>0.69917427518101127</c:v>
                      </c:pt>
                      <c:pt idx="187">
                        <c:v>1.348407530706236</c:v>
                      </c:pt>
                      <c:pt idx="188">
                        <c:v>0.7990563144925843</c:v>
                      </c:pt>
                      <c:pt idx="189">
                        <c:v>1.1486434520830899</c:v>
                      </c:pt>
                      <c:pt idx="190">
                        <c:v>1.0487614127715168</c:v>
                      </c:pt>
                      <c:pt idx="191">
                        <c:v>1.2485254913946628</c:v>
                      </c:pt>
                      <c:pt idx="192">
                        <c:v>1.6979946682967415</c:v>
                      </c:pt>
                      <c:pt idx="193">
                        <c:v>1.3983485503620225</c:v>
                      </c:pt>
                      <c:pt idx="194">
                        <c:v>0.84899733414837075</c:v>
                      </c:pt>
                      <c:pt idx="195">
                        <c:v>0.94887937345994378</c:v>
                      </c:pt>
                    </c:numCache>
                  </c:numRef>
                </c:val>
                <c:extLst xmlns:c15="http://schemas.microsoft.com/office/drawing/2012/chart">
                  <c:ext xmlns:c16="http://schemas.microsoft.com/office/drawing/2014/chart" uri="{C3380CC4-5D6E-409C-BE32-E72D297353CC}">
                    <c16:uniqueId val="{00000009-3962-4421-B2C3-C35A59D95332}"/>
                  </c:ext>
                </c:extLst>
              </c15:ser>
            </c15:filteredBarSeries>
          </c:ext>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28"/>
        <c:minorUnit val="14"/>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
      </c:valAx>
      <c:spPr>
        <a:noFill/>
        <a:ln>
          <a:solidFill>
            <a:schemeClr val="tx1"/>
          </a:solidFill>
        </a:ln>
        <a:effectLst/>
      </c:spPr>
    </c:plotArea>
    <c:legend>
      <c:legendPos val="r"/>
      <c:legendEntry>
        <c:idx val="3"/>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0135694444444424E-2"/>
          <c:w val="9.2945888888888883E-2"/>
          <c:h val="0.8504074999999999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8.2832222222222224E-2"/>
          <c:w val="0.82404233333333321"/>
          <c:h val="0.83267458333333333"/>
        </c:manualLayout>
      </c:layout>
      <c:barChart>
        <c:barDir val="col"/>
        <c:grouping val="percentStacked"/>
        <c:varyColors val="0"/>
        <c:ser>
          <c:idx val="0"/>
          <c:order val="0"/>
          <c:tx>
            <c:strRef>
              <c:f>'Age-1 (2)'!$B$29:$C$29</c:f>
              <c:strCache>
                <c:ptCount val="2"/>
                <c:pt idx="0">
                  <c:v>0-9</c:v>
                </c:pt>
              </c:strCache>
            </c:strRef>
          </c:tx>
          <c:spPr>
            <a:solidFill>
              <a:schemeClr val="accent1"/>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(2)'!$GE$29:$HX$29</c:f>
              <c:numCache>
                <c:formatCode>0%</c:formatCode>
                <c:ptCount val="46"/>
                <c:pt idx="0">
                  <c:v>4.296455424274973E-3</c:v>
                </c:pt>
                <c:pt idx="1">
                  <c:v>4.296455424274973E-3</c:v>
                </c:pt>
                <c:pt idx="2">
                  <c:v>5.3024916415787956E-3</c:v>
                </c:pt>
                <c:pt idx="3">
                  <c:v>6.3847427238298777E-3</c:v>
                </c:pt>
                <c:pt idx="4">
                  <c:v>7.66025292791151E-3</c:v>
                </c:pt>
                <c:pt idx="5">
                  <c:v>1.069976660572306E-2</c:v>
                </c:pt>
                <c:pt idx="6">
                  <c:v>1.2128338034294488E-2</c:v>
                </c:pt>
                <c:pt idx="7">
                  <c:v>7.8318826100195159E-3</c:v>
                </c:pt>
                <c:pt idx="8">
                  <c:v>7.8318826100195159E-3</c:v>
                </c:pt>
                <c:pt idx="9">
                  <c:v>6.8258463927156942E-3</c:v>
                </c:pt>
                <c:pt idx="10">
                  <c:v>8.272040316785724E-3</c:v>
                </c:pt>
                <c:pt idx="11">
                  <c:v>1.0004048909696571E-2</c:v>
                </c:pt>
                <c:pt idx="12">
                  <c:v>8.7066955106306666E-3</c:v>
                </c:pt>
                <c:pt idx="13">
                  <c:v>7.2781240820592374E-3</c:v>
                </c:pt>
                <c:pt idx="14">
                  <c:v>7.2781240820592374E-3</c:v>
                </c:pt>
                <c:pt idx="15">
                  <c:v>9.8291444902225012E-3</c:v>
                </c:pt>
                <c:pt idx="16">
                  <c:v>1.1082277322302702E-2</c:v>
                </c:pt>
                <c:pt idx="17">
                  <c:v>8.5538323159815906E-3</c:v>
                </c:pt>
                <c:pt idx="18">
                  <c:v>9.4073173799929712E-3</c:v>
                </c:pt>
                <c:pt idx="19">
                  <c:v>7.6651571012473271E-3</c:v>
                </c:pt>
                <c:pt idx="20">
                  <c:v>1.0911910348000573E-2</c:v>
                </c:pt>
                <c:pt idx="21">
                  <c:v>1.0911910348000573E-2</c:v>
                </c:pt>
                <c:pt idx="22">
                  <c:v>9.8489851779325465E-3</c:v>
                </c:pt>
                <c:pt idx="23">
                  <c:v>8.5958523458523461E-3</c:v>
                </c:pt>
                <c:pt idx="24">
                  <c:v>9.8380883706970668E-3</c:v>
                </c:pt>
                <c:pt idx="25">
                  <c:v>8.8342273668360616E-3</c:v>
                </c:pt>
                <c:pt idx="26">
                  <c:v>8.8342273668360616E-3</c:v>
                </c:pt>
                <c:pt idx="27">
                  <c:v>7.0160455486542447E-3</c:v>
                </c:pt>
                <c:pt idx="28">
                  <c:v>7.9558951727143942E-3</c:v>
                </c:pt>
                <c:pt idx="29">
                  <c:v>6.467799934619157E-3</c:v>
                </c:pt>
                <c:pt idx="30">
                  <c:v>8.2424228272544725E-3</c:v>
                </c:pt>
                <c:pt idx="31">
                  <c:v>8.808505066424218E-3</c:v>
                </c:pt>
                <c:pt idx="32">
                  <c:v>7.4317471093553805E-3</c:v>
                </c:pt>
                <c:pt idx="33">
                  <c:v>9.1025908854623135E-3</c:v>
                </c:pt>
                <c:pt idx="34">
                  <c:v>8.3883051711765994E-3</c:v>
                </c:pt>
                <c:pt idx="35">
                  <c:v>8.8490157712060851E-3</c:v>
                </c:pt>
                <c:pt idx="36">
                  <c:v>8.8490157712060851E-3</c:v>
                </c:pt>
                <c:pt idx="37">
                  <c:v>7.7958936000714907E-3</c:v>
                </c:pt>
                <c:pt idx="38">
                  <c:v>7.423325515525798E-3</c:v>
                </c:pt>
                <c:pt idx="39">
                  <c:v>6.921414196665086E-3</c:v>
                </c:pt>
                <c:pt idx="40">
                  <c:v>9.5795747495624802E-3</c:v>
                </c:pt>
                <c:pt idx="41">
                  <c:v>8.865289035276766E-3</c:v>
                </c:pt>
                <c:pt idx="42">
                  <c:v>8.4171097635680828E-3</c:v>
                </c:pt>
                <c:pt idx="43">
                  <c:v>9.5245294756389574E-3</c:v>
                </c:pt>
                <c:pt idx="44">
                  <c:v>1.2287349311629527E-2</c:v>
                </c:pt>
                <c:pt idx="45">
                  <c:v>1.243890071946234E-2</c:v>
                </c:pt>
              </c:numCache>
            </c:numRef>
          </c:val>
          <c:extLst>
            <c:ext xmlns:c16="http://schemas.microsoft.com/office/drawing/2014/chart" uri="{C3380CC4-5D6E-409C-BE32-E72D297353CC}">
              <c16:uniqueId val="{00000000-BBAF-42C2-9519-363813AC097F}"/>
            </c:ext>
          </c:extLst>
        </c:ser>
        <c:ser>
          <c:idx val="1"/>
          <c:order val="1"/>
          <c:tx>
            <c:strRef>
              <c:f>'Age-1 (2)'!$B$30:$C$30</c:f>
              <c:strCache>
                <c:ptCount val="2"/>
                <c:pt idx="0">
                  <c:v>10-19</c:v>
                </c:pt>
              </c:strCache>
            </c:strRef>
          </c:tx>
          <c:spPr>
            <a:solidFill>
              <a:schemeClr val="accent2"/>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(2)'!$GE$30:$HX$30</c:f>
              <c:numCache>
                <c:formatCode>0%</c:formatCode>
                <c:ptCount val="46"/>
                <c:pt idx="0">
                  <c:v>7.3408438883968391E-2</c:v>
                </c:pt>
                <c:pt idx="1">
                  <c:v>7.2706016306545801E-2</c:v>
                </c:pt>
                <c:pt idx="2">
                  <c:v>6.7275844916761321E-2</c:v>
                </c:pt>
                <c:pt idx="3">
                  <c:v>6.1823491363141934E-2</c:v>
                </c:pt>
                <c:pt idx="4">
                  <c:v>6.6160226057019475E-2</c:v>
                </c:pt>
                <c:pt idx="5">
                  <c:v>7.1304018434854413E-2</c:v>
                </c:pt>
                <c:pt idx="6">
                  <c:v>7.5804650546105981E-2</c:v>
                </c:pt>
                <c:pt idx="7">
                  <c:v>7.9007638711500183E-2</c:v>
                </c:pt>
                <c:pt idx="8">
                  <c:v>7.7697473466908709E-2</c:v>
                </c:pt>
                <c:pt idx="9">
                  <c:v>8.4368128024887204E-2</c:v>
                </c:pt>
                <c:pt idx="10">
                  <c:v>8.8716287240303046E-2</c:v>
                </c:pt>
                <c:pt idx="11">
                  <c:v>9.6785567584019488E-2</c:v>
                </c:pt>
                <c:pt idx="12">
                  <c:v>9.3115910826661666E-2</c:v>
                </c:pt>
                <c:pt idx="13">
                  <c:v>8.7251249172526316E-2</c:v>
                </c:pt>
                <c:pt idx="14">
                  <c:v>8.312759198764462E-2</c:v>
                </c:pt>
                <c:pt idx="15">
                  <c:v>8.9923343074964815E-2</c:v>
                </c:pt>
                <c:pt idx="16">
                  <c:v>7.8204857672268882E-2</c:v>
                </c:pt>
                <c:pt idx="17">
                  <c:v>7.7143535077022984E-2</c:v>
                </c:pt>
                <c:pt idx="18">
                  <c:v>7.303867834058729E-2</c:v>
                </c:pt>
                <c:pt idx="19">
                  <c:v>7.2149064581227815E-2</c:v>
                </c:pt>
                <c:pt idx="20">
                  <c:v>7.5481258702895612E-2</c:v>
                </c:pt>
                <c:pt idx="21">
                  <c:v>7.9854436545461219E-2</c:v>
                </c:pt>
                <c:pt idx="22">
                  <c:v>7.7303416137297951E-2</c:v>
                </c:pt>
                <c:pt idx="23">
                  <c:v>8.5545671259639897E-2</c:v>
                </c:pt>
                <c:pt idx="24">
                  <c:v>8.8827628164785191E-2</c:v>
                </c:pt>
                <c:pt idx="25">
                  <c:v>9.3383612720769768E-2</c:v>
                </c:pt>
                <c:pt idx="26">
                  <c:v>0.10175081329452065</c:v>
                </c:pt>
                <c:pt idx="27">
                  <c:v>0.10285470939841676</c:v>
                </c:pt>
                <c:pt idx="28">
                  <c:v>9.7253972863201171E-2</c:v>
                </c:pt>
                <c:pt idx="29">
                  <c:v>0.10211850488290561</c:v>
                </c:pt>
                <c:pt idx="30">
                  <c:v>0.1128211274828196</c:v>
                </c:pt>
                <c:pt idx="31">
                  <c:v>0.10989636924710926</c:v>
                </c:pt>
                <c:pt idx="32">
                  <c:v>0.10692079559796049</c:v>
                </c:pt>
                <c:pt idx="33">
                  <c:v>0.11001842731770929</c:v>
                </c:pt>
                <c:pt idx="34">
                  <c:v>0.11216128446056642</c:v>
                </c:pt>
                <c:pt idx="35">
                  <c:v>0.12845201127760902</c:v>
                </c:pt>
                <c:pt idx="36">
                  <c:v>0.13486092803135338</c:v>
                </c:pt>
                <c:pt idx="37">
                  <c:v>0.12316903124628889</c:v>
                </c:pt>
                <c:pt idx="38">
                  <c:v>0.12234211183912649</c:v>
                </c:pt>
                <c:pt idx="39">
                  <c:v>0.11705936846283496</c:v>
                </c:pt>
                <c:pt idx="40">
                  <c:v>0.11683152612972947</c:v>
                </c:pt>
                <c:pt idx="41">
                  <c:v>0.11297998551348297</c:v>
                </c:pt>
                <c:pt idx="42">
                  <c:v>0.10059903313253059</c:v>
                </c:pt>
                <c:pt idx="43">
                  <c:v>0.10143798745985701</c:v>
                </c:pt>
                <c:pt idx="44">
                  <c:v>0.10659407798180119</c:v>
                </c:pt>
                <c:pt idx="45">
                  <c:v>0.1247004830228796</c:v>
                </c:pt>
              </c:numCache>
            </c:numRef>
          </c:val>
          <c:extLst>
            <c:ext xmlns:c16="http://schemas.microsoft.com/office/drawing/2014/chart" uri="{C3380CC4-5D6E-409C-BE32-E72D297353CC}">
              <c16:uniqueId val="{00000001-BBAF-42C2-9519-363813AC097F}"/>
            </c:ext>
          </c:extLst>
        </c:ser>
        <c:ser>
          <c:idx val="2"/>
          <c:order val="2"/>
          <c:tx>
            <c:strRef>
              <c:f>'Age-1 (2)'!$B$31:$C$31</c:f>
              <c:strCache>
                <c:ptCount val="2"/>
                <c:pt idx="0">
                  <c:v>20-29</c:v>
                </c:pt>
              </c:strCache>
            </c:strRef>
          </c:tx>
          <c:spPr>
            <a:solidFill>
              <a:schemeClr val="accent3"/>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(2)'!$GE$31:$HX$31</c:f>
              <c:numCache>
                <c:formatCode>0%</c:formatCode>
                <c:ptCount val="46"/>
                <c:pt idx="0">
                  <c:v>0.36780328210942048</c:v>
                </c:pt>
                <c:pt idx="1">
                  <c:v>0.37593577461691291</c:v>
                </c:pt>
                <c:pt idx="2">
                  <c:v>0.37833571643650515</c:v>
                </c:pt>
                <c:pt idx="3">
                  <c:v>0.38397986132115641</c:v>
                </c:pt>
                <c:pt idx="4">
                  <c:v>0.37020435111707473</c:v>
                </c:pt>
                <c:pt idx="5">
                  <c:v>0.37438368242406561</c:v>
                </c:pt>
                <c:pt idx="6">
                  <c:v>0.38304360657071551</c:v>
                </c:pt>
                <c:pt idx="7">
                  <c:v>0.39069787738288103</c:v>
                </c:pt>
                <c:pt idx="8">
                  <c:v>0.38296790243979134</c:v>
                </c:pt>
                <c:pt idx="9">
                  <c:v>0.37827306675904016</c:v>
                </c:pt>
                <c:pt idx="10">
                  <c:v>0.36750802059576387</c:v>
                </c:pt>
                <c:pt idx="11">
                  <c:v>0.36925345561187556</c:v>
                </c:pt>
                <c:pt idx="12">
                  <c:v>0.34634590130836901</c:v>
                </c:pt>
                <c:pt idx="13">
                  <c:v>0.33093236747378263</c:v>
                </c:pt>
                <c:pt idx="14">
                  <c:v>0.32772799692247323</c:v>
                </c:pt>
                <c:pt idx="15">
                  <c:v>0.31999129568460105</c:v>
                </c:pt>
                <c:pt idx="16">
                  <c:v>0.32625695984500203</c:v>
                </c:pt>
                <c:pt idx="17">
                  <c:v>0.33189133421093986</c:v>
                </c:pt>
                <c:pt idx="18">
                  <c:v>0.31766658314408353</c:v>
                </c:pt>
                <c:pt idx="19">
                  <c:v>0.33905438060868437</c:v>
                </c:pt>
                <c:pt idx="20">
                  <c:v>0.32264973262508895</c:v>
                </c:pt>
                <c:pt idx="21">
                  <c:v>0.32848063641517644</c:v>
                </c:pt>
                <c:pt idx="22">
                  <c:v>0.33804696294578868</c:v>
                </c:pt>
                <c:pt idx="23">
                  <c:v>0.33570864291891739</c:v>
                </c:pt>
                <c:pt idx="24">
                  <c:v>0.34418958763174612</c:v>
                </c:pt>
                <c:pt idx="25">
                  <c:v>0.35758727102942955</c:v>
                </c:pt>
                <c:pt idx="26">
                  <c:v>0.35272063396102338</c:v>
                </c:pt>
                <c:pt idx="27">
                  <c:v>0.37596738720777667</c:v>
                </c:pt>
                <c:pt idx="28">
                  <c:v>0.37978432751773522</c:v>
                </c:pt>
                <c:pt idx="29">
                  <c:v>0.37396536200049385</c:v>
                </c:pt>
                <c:pt idx="30">
                  <c:v>0.36855916545643469</c:v>
                </c:pt>
                <c:pt idx="31">
                  <c:v>0.34961899720421369</c:v>
                </c:pt>
                <c:pt idx="32">
                  <c:v>0.3527055997208679</c:v>
                </c:pt>
                <c:pt idx="33">
                  <c:v>0.34478317192854063</c:v>
                </c:pt>
                <c:pt idx="34">
                  <c:v>0.33764031478568352</c:v>
                </c:pt>
                <c:pt idx="35">
                  <c:v>0.31554463440826946</c:v>
                </c:pt>
                <c:pt idx="36">
                  <c:v>0.31238993470184556</c:v>
                </c:pt>
                <c:pt idx="37">
                  <c:v>0.32469129793488583</c:v>
                </c:pt>
                <c:pt idx="38">
                  <c:v>0.33640901854517052</c:v>
                </c:pt>
                <c:pt idx="39">
                  <c:v>0.33991732796589391</c:v>
                </c:pt>
                <c:pt idx="40">
                  <c:v>0.34625893957066339</c:v>
                </c:pt>
                <c:pt idx="41">
                  <c:v>0.35090879951464099</c:v>
                </c:pt>
                <c:pt idx="42">
                  <c:v>0.3576034773857894</c:v>
                </c:pt>
                <c:pt idx="43">
                  <c:v>0.34508627882207926</c:v>
                </c:pt>
                <c:pt idx="44">
                  <c:v>0.34936249041536399</c:v>
                </c:pt>
                <c:pt idx="45">
                  <c:v>0.32711633902348403</c:v>
                </c:pt>
              </c:numCache>
            </c:numRef>
          </c:val>
          <c:extLst>
            <c:ext xmlns:c16="http://schemas.microsoft.com/office/drawing/2014/chart" uri="{C3380CC4-5D6E-409C-BE32-E72D297353CC}">
              <c16:uniqueId val="{00000002-BBAF-42C2-9519-363813AC097F}"/>
            </c:ext>
          </c:extLst>
        </c:ser>
        <c:ser>
          <c:idx val="3"/>
          <c:order val="3"/>
          <c:tx>
            <c:strRef>
              <c:f>'Age-1 (2)'!$B$32:$C$32</c:f>
              <c:strCache>
                <c:ptCount val="2"/>
                <c:pt idx="0">
                  <c:v>30-39</c:v>
                </c:pt>
              </c:strCache>
            </c:strRef>
          </c:tx>
          <c:spPr>
            <a:solidFill>
              <a:schemeClr val="accent4"/>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(2)'!$GE$32:$HX$32</c:f>
              <c:numCache>
                <c:formatCode>0%</c:formatCode>
                <c:ptCount val="46"/>
                <c:pt idx="0">
                  <c:v>0.20608912961750597</c:v>
                </c:pt>
                <c:pt idx="1">
                  <c:v>0.21673473401311036</c:v>
                </c:pt>
                <c:pt idx="2">
                  <c:v>0.21664988758514497</c:v>
                </c:pt>
                <c:pt idx="3">
                  <c:v>0.21767734114424411</c:v>
                </c:pt>
                <c:pt idx="4">
                  <c:v>0.22497325951159103</c:v>
                </c:pt>
                <c:pt idx="5">
                  <c:v>0.21415960508091536</c:v>
                </c:pt>
                <c:pt idx="6">
                  <c:v>0.21123925109861444</c:v>
                </c:pt>
                <c:pt idx="7">
                  <c:v>0.20302373160489945</c:v>
                </c:pt>
                <c:pt idx="8">
                  <c:v>0.20050166350906087</c:v>
                </c:pt>
                <c:pt idx="9">
                  <c:v>0.21122365310428992</c:v>
                </c:pt>
                <c:pt idx="10">
                  <c:v>0.21251660793706775</c:v>
                </c:pt>
                <c:pt idx="11">
                  <c:v>0.20063422340430728</c:v>
                </c:pt>
                <c:pt idx="12">
                  <c:v>0.19637149080737643</c:v>
                </c:pt>
                <c:pt idx="13">
                  <c:v>0.21539404719835389</c:v>
                </c:pt>
                <c:pt idx="14">
                  <c:v>0.20251090166214711</c:v>
                </c:pt>
                <c:pt idx="15">
                  <c:v>0.21033124291340169</c:v>
                </c:pt>
                <c:pt idx="16">
                  <c:v>0.20552192231460742</c:v>
                </c:pt>
                <c:pt idx="17">
                  <c:v>0.20619305277924818</c:v>
                </c:pt>
                <c:pt idx="18">
                  <c:v>0.21645519462033741</c:v>
                </c:pt>
                <c:pt idx="19">
                  <c:v>0.22071792721726829</c:v>
                </c:pt>
                <c:pt idx="20">
                  <c:v>0.22370835783927787</c:v>
                </c:pt>
                <c:pt idx="21">
                  <c:v>0.23391243947193094</c:v>
                </c:pt>
                <c:pt idx="22">
                  <c:v>0.22838522858757718</c:v>
                </c:pt>
                <c:pt idx="23">
                  <c:v>0.22422534434087796</c:v>
                </c:pt>
                <c:pt idx="24">
                  <c:v>0.22562094283792575</c:v>
                </c:pt>
                <c:pt idx="25">
                  <c:v>0.21994526716225007</c:v>
                </c:pt>
                <c:pt idx="26">
                  <c:v>0.21041690405989694</c:v>
                </c:pt>
                <c:pt idx="27">
                  <c:v>0.19983248847548138</c:v>
                </c:pt>
                <c:pt idx="28">
                  <c:v>0.19313845747962441</c:v>
                </c:pt>
                <c:pt idx="29">
                  <c:v>0.19586834253709567</c:v>
                </c:pt>
                <c:pt idx="30">
                  <c:v>0.19510909666034965</c:v>
                </c:pt>
                <c:pt idx="31">
                  <c:v>0.1934344367028058</c:v>
                </c:pt>
                <c:pt idx="32">
                  <c:v>0.19886004736157709</c:v>
                </c:pt>
                <c:pt idx="33">
                  <c:v>0.20556219599157902</c:v>
                </c:pt>
                <c:pt idx="34">
                  <c:v>0.2034193388487219</c:v>
                </c:pt>
                <c:pt idx="35">
                  <c:v>0.2067548835929354</c:v>
                </c:pt>
                <c:pt idx="36">
                  <c:v>0.20086843287889847</c:v>
                </c:pt>
                <c:pt idx="37">
                  <c:v>0.19378786679212115</c:v>
                </c:pt>
                <c:pt idx="38">
                  <c:v>0.193783323278895</c:v>
                </c:pt>
                <c:pt idx="39">
                  <c:v>0.18176280068274606</c:v>
                </c:pt>
                <c:pt idx="40">
                  <c:v>0.17259214677525003</c:v>
                </c:pt>
                <c:pt idx="41">
                  <c:v>0.1727462083998999</c:v>
                </c:pt>
                <c:pt idx="42">
                  <c:v>0.1754632952346338</c:v>
                </c:pt>
                <c:pt idx="43">
                  <c:v>0.16470790075830907</c:v>
                </c:pt>
                <c:pt idx="44">
                  <c:v>0.16252580101523373</c:v>
                </c:pt>
                <c:pt idx="45">
                  <c:v>0.15399106383728048</c:v>
                </c:pt>
              </c:numCache>
            </c:numRef>
          </c:val>
          <c:extLst>
            <c:ext xmlns:c16="http://schemas.microsoft.com/office/drawing/2014/chart" uri="{C3380CC4-5D6E-409C-BE32-E72D297353CC}">
              <c16:uniqueId val="{00000003-BBAF-42C2-9519-363813AC097F}"/>
            </c:ext>
          </c:extLst>
        </c:ser>
        <c:ser>
          <c:idx val="4"/>
          <c:order val="4"/>
          <c:tx>
            <c:strRef>
              <c:f>'Age-1 (2)'!$B$33:$C$33</c:f>
              <c:strCache>
                <c:ptCount val="2"/>
                <c:pt idx="0">
                  <c:v>40-49</c:v>
                </c:pt>
              </c:strCache>
            </c:strRef>
          </c:tx>
          <c:spPr>
            <a:solidFill>
              <a:schemeClr val="accent5"/>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(2)'!$GE$33:$HX$33</c:f>
              <c:numCache>
                <c:formatCode>0%</c:formatCode>
                <c:ptCount val="46"/>
                <c:pt idx="0">
                  <c:v>0.1177177484591926</c:v>
                </c:pt>
                <c:pt idx="1">
                  <c:v>0.11960648472292887</c:v>
                </c:pt>
                <c:pt idx="2">
                  <c:v>0.12251550511031341</c:v>
                </c:pt>
                <c:pt idx="3">
                  <c:v>0.11524113391189159</c:v>
                </c:pt>
                <c:pt idx="4">
                  <c:v>0.12391460329964668</c:v>
                </c:pt>
                <c:pt idx="5">
                  <c:v>0.12783089976913464</c:v>
                </c:pt>
                <c:pt idx="6">
                  <c:v>0.11491054578683377</c:v>
                </c:pt>
                <c:pt idx="7">
                  <c:v>0.11489119238402171</c:v>
                </c:pt>
                <c:pt idx="8">
                  <c:v>0.1081356528415969</c:v>
                </c:pt>
                <c:pt idx="9">
                  <c:v>0.10088494136553332</c:v>
                </c:pt>
                <c:pt idx="10">
                  <c:v>0.10867140269181766</c:v>
                </c:pt>
                <c:pt idx="11">
                  <c:v>9.323101601082949E-2</c:v>
                </c:pt>
                <c:pt idx="12">
                  <c:v>0.11591616687449616</c:v>
                </c:pt>
                <c:pt idx="13">
                  <c:v>0.11674323454366908</c:v>
                </c:pt>
                <c:pt idx="14">
                  <c:v>0.12428138493896235</c:v>
                </c:pt>
                <c:pt idx="15">
                  <c:v>0.12819155556458964</c:v>
                </c:pt>
                <c:pt idx="16">
                  <c:v>0.13286540234369956</c:v>
                </c:pt>
                <c:pt idx="17">
                  <c:v>0.12824552751733506</c:v>
                </c:pt>
                <c:pt idx="18">
                  <c:v>0.14389275369087701</c:v>
                </c:pt>
                <c:pt idx="19">
                  <c:v>0.13032614386064501</c:v>
                </c:pt>
                <c:pt idx="20">
                  <c:v>0.14040816710056298</c:v>
                </c:pt>
                <c:pt idx="21">
                  <c:v>0.13603498925799737</c:v>
                </c:pt>
                <c:pt idx="22">
                  <c:v>0.12731900286343956</c:v>
                </c:pt>
                <c:pt idx="23">
                  <c:v>0.1230299296649795</c:v>
                </c:pt>
                <c:pt idx="24">
                  <c:v>0.11729417320458535</c:v>
                </c:pt>
                <c:pt idx="25">
                  <c:v>0.10841386432427647</c:v>
                </c:pt>
                <c:pt idx="26">
                  <c:v>0.10479376938216382</c:v>
                </c:pt>
                <c:pt idx="27">
                  <c:v>9.8170392758787209E-2</c:v>
                </c:pt>
                <c:pt idx="28">
                  <c:v>0.10375194868943015</c:v>
                </c:pt>
                <c:pt idx="29">
                  <c:v>0.11106927217054673</c:v>
                </c:pt>
                <c:pt idx="30">
                  <c:v>0.11201146886096651</c:v>
                </c:pt>
                <c:pt idx="31">
                  <c:v>0.12004669175584819</c:v>
                </c:pt>
                <c:pt idx="32">
                  <c:v>0.12278540382098513</c:v>
                </c:pt>
                <c:pt idx="33">
                  <c:v>0.12350818455559318</c:v>
                </c:pt>
                <c:pt idx="34">
                  <c:v>0.12707961312702173</c:v>
                </c:pt>
                <c:pt idx="35">
                  <c:v>0.12787203535907246</c:v>
                </c:pt>
                <c:pt idx="36">
                  <c:v>0.12817556324880724</c:v>
                </c:pt>
                <c:pt idx="37">
                  <c:v>0.13634510247424711</c:v>
                </c:pt>
                <c:pt idx="38">
                  <c:v>0.13043853528023</c:v>
                </c:pt>
                <c:pt idx="39">
                  <c:v>0.13689747487849815</c:v>
                </c:pt>
                <c:pt idx="40">
                  <c:v>0.13475195957508812</c:v>
                </c:pt>
                <c:pt idx="41">
                  <c:v>0.13653067105968195</c:v>
                </c:pt>
                <c:pt idx="42">
                  <c:v>0.13412170747424779</c:v>
                </c:pt>
                <c:pt idx="43">
                  <c:v>0.13823258367814725</c:v>
                </c:pt>
                <c:pt idx="44">
                  <c:v>0.13677198465657261</c:v>
                </c:pt>
                <c:pt idx="45">
                  <c:v>0.13685174855543197</c:v>
                </c:pt>
              </c:numCache>
            </c:numRef>
          </c:val>
          <c:extLst>
            <c:ext xmlns:c16="http://schemas.microsoft.com/office/drawing/2014/chart" uri="{C3380CC4-5D6E-409C-BE32-E72D297353CC}">
              <c16:uniqueId val="{00000004-BBAF-42C2-9519-363813AC097F}"/>
            </c:ext>
          </c:extLst>
        </c:ser>
        <c:ser>
          <c:idx val="5"/>
          <c:order val="5"/>
          <c:tx>
            <c:strRef>
              <c:f>'Age-1 (2)'!$B$34:$C$34</c:f>
              <c:strCache>
                <c:ptCount val="2"/>
                <c:pt idx="0">
                  <c:v>50-59</c:v>
                </c:pt>
              </c:strCache>
            </c:strRef>
          </c:tx>
          <c:spPr>
            <a:solidFill>
              <a:schemeClr val="accent6"/>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(2)'!$GE$34:$HX$34</c:f>
              <c:numCache>
                <c:formatCode>0%</c:formatCode>
                <c:ptCount val="46"/>
                <c:pt idx="0">
                  <c:v>0.12159736685329081</c:v>
                </c:pt>
                <c:pt idx="1">
                  <c:v>0.1159623768433008</c:v>
                </c:pt>
                <c:pt idx="2">
                  <c:v>0.11585328857877387</c:v>
                </c:pt>
                <c:pt idx="3">
                  <c:v>0.11689444151866098</c:v>
                </c:pt>
                <c:pt idx="4">
                  <c:v>0.11602709457988547</c:v>
                </c:pt>
                <c:pt idx="5">
                  <c:v>0.10939277145620065</c:v>
                </c:pt>
                <c:pt idx="6">
                  <c:v>0.10850781570398826</c:v>
                </c:pt>
                <c:pt idx="7">
                  <c:v>0.10870134973210875</c:v>
                </c:pt>
                <c:pt idx="8">
                  <c:v>0.11510478236504959</c:v>
                </c:pt>
                <c:pt idx="9">
                  <c:v>0.10958517825389616</c:v>
                </c:pt>
                <c:pt idx="10">
                  <c:v>0.1112324984852872</c:v>
                </c:pt>
                <c:pt idx="11">
                  <c:v>0.11916751459699505</c:v>
                </c:pt>
                <c:pt idx="12">
                  <c:v>0.12509827299272491</c:v>
                </c:pt>
                <c:pt idx="13">
                  <c:v>0.13336894968445426</c:v>
                </c:pt>
                <c:pt idx="14">
                  <c:v>0.13524692095018059</c:v>
                </c:pt>
                <c:pt idx="15">
                  <c:v>0.13543511098029098</c:v>
                </c:pt>
                <c:pt idx="16">
                  <c:v>0.13763656055016163</c:v>
                </c:pt>
                <c:pt idx="17">
                  <c:v>0.14336458102744462</c:v>
                </c:pt>
                <c:pt idx="18">
                  <c:v>0.13946293502053547</c:v>
                </c:pt>
                <c:pt idx="19">
                  <c:v>0.13201241978589984</c:v>
                </c:pt>
                <c:pt idx="20">
                  <c:v>0.12893654828897572</c:v>
                </c:pt>
                <c:pt idx="21">
                  <c:v>0.12602109639393197</c:v>
                </c:pt>
                <c:pt idx="22">
                  <c:v>0.12878470183610885</c:v>
                </c:pt>
                <c:pt idx="23">
                  <c:v>0.12530951903374207</c:v>
                </c:pt>
                <c:pt idx="24">
                  <c:v>0.11800946535687683</c:v>
                </c:pt>
                <c:pt idx="25">
                  <c:v>0.10912915647656794</c:v>
                </c:pt>
                <c:pt idx="26">
                  <c:v>0.11319322532667551</c:v>
                </c:pt>
                <c:pt idx="27">
                  <c:v>0.10656984870329891</c:v>
                </c:pt>
                <c:pt idx="28">
                  <c:v>0.10942775878462466</c:v>
                </c:pt>
                <c:pt idx="29">
                  <c:v>0.10387562413766242</c:v>
                </c:pt>
                <c:pt idx="30">
                  <c:v>0.10510139458927652</c:v>
                </c:pt>
                <c:pt idx="31">
                  <c:v>0.10488911374958787</c:v>
                </c:pt>
                <c:pt idx="32">
                  <c:v>0.10244647866446574</c:v>
                </c:pt>
                <c:pt idx="33">
                  <c:v>9.4880747858048939E-2</c:v>
                </c:pt>
                <c:pt idx="34">
                  <c:v>9.7737890715191802E-2</c:v>
                </c:pt>
                <c:pt idx="35">
                  <c:v>9.646632945911042E-2</c:v>
                </c:pt>
                <c:pt idx="36">
                  <c:v>9.7824741162349724E-2</c:v>
                </c:pt>
                <c:pt idx="37">
                  <c:v>0.10071970679023459</c:v>
                </c:pt>
                <c:pt idx="38">
                  <c:v>0.10292331070492559</c:v>
                </c:pt>
                <c:pt idx="39">
                  <c:v>0.1135851238722395</c:v>
                </c:pt>
                <c:pt idx="40">
                  <c:v>0.12245198800226152</c:v>
                </c:pt>
                <c:pt idx="41">
                  <c:v>0.12914666587340998</c:v>
                </c:pt>
                <c:pt idx="42">
                  <c:v>0.130631259710945</c:v>
                </c:pt>
                <c:pt idx="43">
                  <c:v>0.12876878110428033</c:v>
                </c:pt>
                <c:pt idx="44">
                  <c:v>0.12130740778924849</c:v>
                </c:pt>
                <c:pt idx="45">
                  <c:v>0.12255970100134071</c:v>
                </c:pt>
              </c:numCache>
            </c:numRef>
          </c:val>
          <c:extLst>
            <c:ext xmlns:c16="http://schemas.microsoft.com/office/drawing/2014/chart" uri="{C3380CC4-5D6E-409C-BE32-E72D297353CC}">
              <c16:uniqueId val="{00000005-BBAF-42C2-9519-363813AC097F}"/>
            </c:ext>
          </c:extLst>
        </c:ser>
        <c:ser>
          <c:idx val="6"/>
          <c:order val="6"/>
          <c:tx>
            <c:strRef>
              <c:f>'Age-1 (2)'!$B$35:$C$35</c:f>
              <c:strCache>
                <c:ptCount val="2"/>
                <c:pt idx="0">
                  <c:v>60-69</c:v>
                </c:pt>
              </c:strCache>
            </c:strRef>
          </c:tx>
          <c:spPr>
            <a:solidFill>
              <a:schemeClr val="accent1">
                <a:lumMod val="60000"/>
              </a:schemeClr>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(2)'!$GE$35:$HX$35</c:f>
              <c:numCache>
                <c:formatCode>0%</c:formatCode>
                <c:ptCount val="46"/>
                <c:pt idx="0">
                  <c:v>6.5704797847929083E-2</c:v>
                </c:pt>
                <c:pt idx="1">
                  <c:v>5.2842659985791206E-2</c:v>
                </c:pt>
                <c:pt idx="2">
                  <c:v>5.5727438536614222E-2</c:v>
                </c:pt>
                <c:pt idx="3">
                  <c:v>5.4631488073575145E-2</c:v>
                </c:pt>
                <c:pt idx="4">
                  <c:v>4.9886590114391484E-2</c:v>
                </c:pt>
                <c:pt idx="5">
                  <c:v>5.5030382492226415E-2</c:v>
                </c:pt>
                <c:pt idx="6">
                  <c:v>5.3652379963781409E-2</c:v>
                </c:pt>
                <c:pt idx="7">
                  <c:v>4.9559135269032953E-2</c:v>
                </c:pt>
                <c:pt idx="8">
                  <c:v>5.5102771960210628E-2</c:v>
                </c:pt>
                <c:pt idx="9">
                  <c:v>5.3489488656786474E-2</c:v>
                </c:pt>
                <c:pt idx="10">
                  <c:v>5.5481596843584932E-2</c:v>
                </c:pt>
                <c:pt idx="11">
                  <c:v>5.9173863223821233E-2</c:v>
                </c:pt>
                <c:pt idx="12">
                  <c:v>5.724636674520904E-2</c:v>
                </c:pt>
                <c:pt idx="13">
                  <c:v>5.4765163737690241E-2</c:v>
                </c:pt>
                <c:pt idx="14">
                  <c:v>6.8909045228510504E-2</c:v>
                </c:pt>
                <c:pt idx="15">
                  <c:v>6.2196934154572732E-2</c:v>
                </c:pt>
                <c:pt idx="16">
                  <c:v>6.5786990376207902E-2</c:v>
                </c:pt>
                <c:pt idx="17">
                  <c:v>6.652055158174551E-2</c:v>
                </c:pt>
                <c:pt idx="18">
                  <c:v>6.8654264241773968E-2</c:v>
                </c:pt>
                <c:pt idx="19">
                  <c:v>6.754224704257461E-2</c:v>
                </c:pt>
                <c:pt idx="20">
                  <c:v>6.8140333166976513E-2</c:v>
                </c:pt>
                <c:pt idx="21">
                  <c:v>5.3563073691757869E-2</c:v>
                </c:pt>
                <c:pt idx="22">
                  <c:v>5.7177019269989152E-2</c:v>
                </c:pt>
                <c:pt idx="23">
                  <c:v>6.3352251164157561E-2</c:v>
                </c:pt>
                <c:pt idx="24">
                  <c:v>6.1266521542196063E-2</c:v>
                </c:pt>
                <c:pt idx="25">
                  <c:v>6.3042583318257836E-2</c:v>
                </c:pt>
                <c:pt idx="26">
                  <c:v>7.3100299926297185E-2</c:v>
                </c:pt>
                <c:pt idx="27">
                  <c:v>7.3554845380842657E-2</c:v>
                </c:pt>
                <c:pt idx="28">
                  <c:v>7.2845163011654362E-2</c:v>
                </c:pt>
                <c:pt idx="29">
                  <c:v>7.4271681895069788E-2</c:v>
                </c:pt>
                <c:pt idx="30">
                  <c:v>6.6944501807436357E-2</c:v>
                </c:pt>
                <c:pt idx="31">
                  <c:v>7.0112989896122566E-2</c:v>
                </c:pt>
                <c:pt idx="32">
                  <c:v>6.9787305218106291E-2</c:v>
                </c:pt>
                <c:pt idx="33">
                  <c:v>6.1320445184126209E-2</c:v>
                </c:pt>
                <c:pt idx="34">
                  <c:v>6.4177588041269065E-2</c:v>
                </c:pt>
                <c:pt idx="35">
                  <c:v>6.6002002017385833E-2</c:v>
                </c:pt>
                <c:pt idx="36">
                  <c:v>6.2907012715499963E-2</c:v>
                </c:pt>
                <c:pt idx="37">
                  <c:v>6.1970406188831331E-2</c:v>
                </c:pt>
                <c:pt idx="38">
                  <c:v>6.172959998784449E-2</c:v>
                </c:pt>
                <c:pt idx="39">
                  <c:v>6.1389922630635731E-2</c:v>
                </c:pt>
                <c:pt idx="40">
                  <c:v>6.0858290520056244E-2</c:v>
                </c:pt>
                <c:pt idx="41">
                  <c:v>5.3631399763753709E-2</c:v>
                </c:pt>
                <c:pt idx="42">
                  <c:v>5.7608990800168285E-2</c:v>
                </c:pt>
                <c:pt idx="43">
                  <c:v>6.4018601860942131E-2</c:v>
                </c:pt>
                <c:pt idx="44">
                  <c:v>6.653505559690806E-2</c:v>
                </c:pt>
                <c:pt idx="45">
                  <c:v>7.1336842308242526E-2</c:v>
                </c:pt>
              </c:numCache>
            </c:numRef>
          </c:val>
          <c:extLst>
            <c:ext xmlns:c16="http://schemas.microsoft.com/office/drawing/2014/chart" uri="{C3380CC4-5D6E-409C-BE32-E72D297353CC}">
              <c16:uniqueId val="{00000006-BBAF-42C2-9519-363813AC097F}"/>
            </c:ext>
          </c:extLst>
        </c:ser>
        <c:ser>
          <c:idx val="7"/>
          <c:order val="7"/>
          <c:tx>
            <c:strRef>
              <c:f>'Age-1 (2)'!$B$36:$C$36</c:f>
              <c:strCache>
                <c:ptCount val="2"/>
                <c:pt idx="0">
                  <c:v>70-79</c:v>
                </c:pt>
              </c:strCache>
            </c:strRef>
          </c:tx>
          <c:spPr>
            <a:solidFill>
              <a:schemeClr val="accent2">
                <a:lumMod val="60000"/>
              </a:schemeClr>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(2)'!$GE$36:$HX$36</c:f>
              <c:numCache>
                <c:formatCode>0%</c:formatCode>
                <c:ptCount val="46"/>
                <c:pt idx="0">
                  <c:v>3.5786871839175768E-2</c:v>
                </c:pt>
                <c:pt idx="1">
                  <c:v>3.4319589121893049E-2</c:v>
                </c:pt>
                <c:pt idx="2">
                  <c:v>3.0453016190327756E-2</c:v>
                </c:pt>
                <c:pt idx="3">
                  <c:v>3.1877751792278544E-2</c:v>
                </c:pt>
                <c:pt idx="4">
                  <c:v>2.8561425261666294E-2</c:v>
                </c:pt>
                <c:pt idx="5">
                  <c:v>2.5960302979692949E-2</c:v>
                </c:pt>
                <c:pt idx="6">
                  <c:v>2.9310492613068426E-2</c:v>
                </c:pt>
                <c:pt idx="7">
                  <c:v>2.9736267474933516E-2</c:v>
                </c:pt>
                <c:pt idx="8">
                  <c:v>3.3765025602052294E-2</c:v>
                </c:pt>
                <c:pt idx="9">
                  <c:v>3.7181923385147267E-2</c:v>
                </c:pt>
                <c:pt idx="10">
                  <c:v>3.1052359733459715E-2</c:v>
                </c:pt>
                <c:pt idx="11">
                  <c:v>3.7752144910688498E-2</c:v>
                </c:pt>
                <c:pt idx="12">
                  <c:v>3.7974548350528374E-2</c:v>
                </c:pt>
                <c:pt idx="13">
                  <c:v>3.459108970391183E-2</c:v>
                </c:pt>
                <c:pt idx="14">
                  <c:v>3.493253902495299E-2</c:v>
                </c:pt>
                <c:pt idx="15">
                  <c:v>2.7906777900831209E-2</c:v>
                </c:pt>
                <c:pt idx="16">
                  <c:v>2.5231169962065373E-2</c:v>
                </c:pt>
                <c:pt idx="17">
                  <c:v>2.4466393386079359E-2</c:v>
                </c:pt>
                <c:pt idx="18">
                  <c:v>1.5870579527107607E-2</c:v>
                </c:pt>
                <c:pt idx="19">
                  <c:v>2.0207446603985064E-2</c:v>
                </c:pt>
                <c:pt idx="20">
                  <c:v>2.1318177977874331E-2</c:v>
                </c:pt>
                <c:pt idx="21">
                  <c:v>2.2775903925396197E-2</c:v>
                </c:pt>
                <c:pt idx="22">
                  <c:v>2.7240189639681913E-2</c:v>
                </c:pt>
                <c:pt idx="23">
                  <c:v>2.6426299243588587E-2</c:v>
                </c:pt>
                <c:pt idx="24">
                  <c:v>2.5904866838098211E-2</c:v>
                </c:pt>
                <c:pt idx="25">
                  <c:v>3.1117222050453426E-2</c:v>
                </c:pt>
                <c:pt idx="26">
                  <c:v>2.6643331131427427E-2</c:v>
                </c:pt>
                <c:pt idx="27">
                  <c:v>2.4630344118440419E-2</c:v>
                </c:pt>
                <c:pt idx="28">
                  <c:v>2.119701589993497E-2</c:v>
                </c:pt>
                <c:pt idx="29">
                  <c:v>1.7717951860526108E-2</c:v>
                </c:pt>
                <c:pt idx="30">
                  <c:v>1.6547066653014145E-2</c:v>
                </c:pt>
                <c:pt idx="31">
                  <c:v>1.8921467156198357E-2</c:v>
                </c:pt>
                <c:pt idx="32">
                  <c:v>1.473937981348925E-2</c:v>
                </c:pt>
                <c:pt idx="33">
                  <c:v>2.1488462257426812E-2</c:v>
                </c:pt>
                <c:pt idx="34">
                  <c:v>2.0059890828855381E-2</c:v>
                </c:pt>
                <c:pt idx="35">
                  <c:v>2.332172187706414E-2</c:v>
                </c:pt>
                <c:pt idx="36">
                  <c:v>2.3779501645188737E-2</c:v>
                </c:pt>
                <c:pt idx="37">
                  <c:v>2.4890881638556305E-2</c:v>
                </c:pt>
                <c:pt idx="38">
                  <c:v>2.4145745469464918E-2</c:v>
                </c:pt>
                <c:pt idx="39">
                  <c:v>2.3141922831743492E-2</c:v>
                </c:pt>
                <c:pt idx="40">
                  <c:v>2.0198959362464238E-2</c:v>
                </c:pt>
                <c:pt idx="41">
                  <c:v>2.0170948157982444E-2</c:v>
                </c:pt>
                <c:pt idx="42">
                  <c:v>1.8826410342856391E-2</c:v>
                </c:pt>
                <c:pt idx="43">
                  <c:v>2.1813087748138449E-2</c:v>
                </c:pt>
                <c:pt idx="44">
                  <c:v>1.8927084862135561E-2</c:v>
                </c:pt>
                <c:pt idx="45">
                  <c:v>2.240479085240437E-2</c:v>
                </c:pt>
              </c:numCache>
            </c:numRef>
          </c:val>
          <c:extLst>
            <c:ext xmlns:c16="http://schemas.microsoft.com/office/drawing/2014/chart" uri="{C3380CC4-5D6E-409C-BE32-E72D297353CC}">
              <c16:uniqueId val="{00000007-BBAF-42C2-9519-363813AC097F}"/>
            </c:ext>
          </c:extLst>
        </c:ser>
        <c:ser>
          <c:idx val="8"/>
          <c:order val="8"/>
          <c:tx>
            <c:strRef>
              <c:f>'Age-1 (2)'!$B$37:$C$37</c:f>
              <c:strCache>
                <c:ptCount val="2"/>
                <c:pt idx="0">
                  <c:v>80-89</c:v>
                </c:pt>
              </c:strCache>
            </c:strRef>
          </c:tx>
          <c:spPr>
            <a:solidFill>
              <a:schemeClr val="accent3">
                <a:lumMod val="60000"/>
              </a:schemeClr>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(2)'!$GE$37:$HX$37</c:f>
              <c:numCache>
                <c:formatCode>0%</c:formatCode>
                <c:ptCount val="46"/>
                <c:pt idx="0">
                  <c:v>7.5959089652420167E-3</c:v>
                </c:pt>
                <c:pt idx="1">
                  <c:v>7.5959089652420167E-3</c:v>
                </c:pt>
                <c:pt idx="2">
                  <c:v>6.8807747866766475E-3</c:v>
                </c:pt>
                <c:pt idx="3">
                  <c:v>9.401460851666512E-3</c:v>
                </c:pt>
                <c:pt idx="4">
                  <c:v>9.2483996271767142E-3</c:v>
                </c:pt>
                <c:pt idx="5">
                  <c:v>7.8747732535503403E-3</c:v>
                </c:pt>
                <c:pt idx="6">
                  <c:v>6.6105507503897848E-3</c:v>
                </c:pt>
                <c:pt idx="7">
                  <c:v>1.0471554611393647E-2</c:v>
                </c:pt>
                <c:pt idx="8">
                  <c:v>1.1642514798747275E-2</c:v>
                </c:pt>
                <c:pt idx="9">
                  <c:v>1.0636478581443452E-2</c:v>
                </c:pt>
                <c:pt idx="10">
                  <c:v>8.8359192587602366E-3</c:v>
                </c:pt>
                <c:pt idx="11">
                  <c:v>7.5604090546786042E-3</c:v>
                </c:pt>
                <c:pt idx="12">
                  <c:v>1.2786889890915537E-2</c:v>
                </c:pt>
                <c:pt idx="13">
                  <c:v>1.4666589139035837E-2</c:v>
                </c:pt>
                <c:pt idx="14">
                  <c:v>1.2263311225553842E-2</c:v>
                </c:pt>
                <c:pt idx="15">
                  <c:v>1.3643371446363477E-2</c:v>
                </c:pt>
                <c:pt idx="16">
                  <c:v>1.614963711052388E-2</c:v>
                </c:pt>
                <c:pt idx="17">
                  <c:v>1.3621192104202765E-2</c:v>
                </c:pt>
                <c:pt idx="18">
                  <c:v>1.3621192104202765E-2</c:v>
                </c:pt>
                <c:pt idx="19">
                  <c:v>8.3947112679658327E-3</c:v>
                </c:pt>
                <c:pt idx="20">
                  <c:v>6.5150120198455312E-3</c:v>
                </c:pt>
                <c:pt idx="21">
                  <c:v>6.5150120198455312E-3</c:v>
                </c:pt>
                <c:pt idx="22">
                  <c:v>3.9639916116822665E-3</c:v>
                </c:pt>
                <c:pt idx="23">
                  <c:v>4.403234047669141E-3</c:v>
                </c:pt>
                <c:pt idx="24">
                  <c:v>5.6454700725138618E-3</c:v>
                </c:pt>
                <c:pt idx="25">
                  <c:v>7.0740415010852901E-3</c:v>
                </c:pt>
                <c:pt idx="26">
                  <c:v>7.0740415010852901E-3</c:v>
                </c:pt>
                <c:pt idx="27">
                  <c:v>8.5026129296567193E-3</c:v>
                </c:pt>
                <c:pt idx="28">
                  <c:v>1.1744135102435604E-2</c:v>
                </c:pt>
                <c:pt idx="29">
                  <c:v>1.1744135102435604E-2</c:v>
                </c:pt>
                <c:pt idx="30">
                  <c:v>1.1460561341241302E-2</c:v>
                </c:pt>
                <c:pt idx="31">
                  <c:v>2.0164075768476144E-2</c:v>
                </c:pt>
                <c:pt idx="32">
                  <c:v>1.9475696789941727E-2</c:v>
                </c:pt>
                <c:pt idx="33">
                  <c:v>2.2817384342155595E-2</c:v>
                </c:pt>
                <c:pt idx="34">
                  <c:v>2.3531670056441308E-2</c:v>
                </c:pt>
                <c:pt idx="35">
                  <c:v>2.0933262272275013E-2</c:v>
                </c:pt>
                <c:pt idx="36">
                  <c:v>2.3819265158277897E-2</c:v>
                </c:pt>
                <c:pt idx="37">
                  <c:v>2.1157330819324922E-2</c:v>
                </c:pt>
                <c:pt idx="38">
                  <c:v>1.4800955815917293E-2</c:v>
                </c:pt>
                <c:pt idx="39">
                  <c:v>1.4060763365880283E-2</c:v>
                </c:pt>
                <c:pt idx="40">
                  <c:v>1.1801326895917496E-2</c:v>
                </c:pt>
                <c:pt idx="41">
                  <c:v>1.1059029977149989E-2</c:v>
                </c:pt>
                <c:pt idx="42">
                  <c:v>1.0862951545777442E-2</c:v>
                </c:pt>
                <c:pt idx="43">
                  <c:v>1.5728886644270679E-2</c:v>
                </c:pt>
                <c:pt idx="44">
                  <c:v>1.5728886644270679E-2</c:v>
                </c:pt>
                <c:pt idx="45">
                  <c:v>1.8488717544805099E-2</c:v>
                </c:pt>
              </c:numCache>
            </c:numRef>
          </c:val>
          <c:extLst>
            <c:ext xmlns:c16="http://schemas.microsoft.com/office/drawing/2014/chart" uri="{C3380CC4-5D6E-409C-BE32-E72D297353CC}">
              <c16:uniqueId val="{00000008-BBAF-42C2-9519-363813AC097F}"/>
            </c:ext>
          </c:extLst>
        </c:ser>
        <c:ser>
          <c:idx val="9"/>
          <c:order val="9"/>
          <c:tx>
            <c:strRef>
              <c:f>'Age-1 (2)'!$B$38:$C$38</c:f>
              <c:strCache>
                <c:ptCount val="2"/>
                <c:pt idx="0">
                  <c:v>90+</c:v>
                </c:pt>
              </c:strCache>
            </c:strRef>
          </c:tx>
          <c:spPr>
            <a:solidFill>
              <a:schemeClr val="accent4">
                <a:lumMod val="60000"/>
              </a:schemeClr>
            </a:solidFill>
            <a:ln>
              <a:noFill/>
            </a:ln>
            <a:effectLst/>
          </c:spPr>
          <c:invertIfNegative val="0"/>
          <c:cat>
            <c:strRef>
              <c:f>'Age-1 (2)'!$GE$15:$HS$15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 (2)'!$GE$38:$HX$38</c:f>
              <c:numCache>
                <c:formatCode>0%</c:formatCode>
                <c:ptCount val="46"/>
                <c:pt idx="0">
                  <c:v>0</c:v>
                </c:pt>
                <c:pt idx="1">
                  <c:v>0</c:v>
                </c:pt>
                <c:pt idx="2">
                  <c:v>1.006036217303823E-3</c:v>
                </c:pt>
                <c:pt idx="3">
                  <c:v>2.0882872995549055E-3</c:v>
                </c:pt>
                <c:pt idx="4">
                  <c:v>3.3637975036365378E-3</c:v>
                </c:pt>
                <c:pt idx="5">
                  <c:v>3.3637975036365378E-3</c:v>
                </c:pt>
                <c:pt idx="6">
                  <c:v>4.792368932207967E-3</c:v>
                </c:pt>
                <c:pt idx="7">
                  <c:v>6.0793702192092538E-3</c:v>
                </c:pt>
                <c:pt idx="8">
                  <c:v>7.2503304065628842E-3</c:v>
                </c:pt>
                <c:pt idx="9">
                  <c:v>7.5312954762603466E-3</c:v>
                </c:pt>
                <c:pt idx="10">
                  <c:v>7.7132668971698209E-3</c:v>
                </c:pt>
                <c:pt idx="11">
                  <c:v>6.4377566930881886E-3</c:v>
                </c:pt>
                <c:pt idx="12">
                  <c:v>6.4377566930881886E-3</c:v>
                </c:pt>
                <c:pt idx="13">
                  <c:v>5.0091852645167603E-3</c:v>
                </c:pt>
                <c:pt idx="14">
                  <c:v>3.7221839775154731E-3</c:v>
                </c:pt>
                <c:pt idx="15">
                  <c:v>2.5512237901618431E-3</c:v>
                </c:pt>
                <c:pt idx="16">
                  <c:v>1.2642225031605561E-3</c:v>
                </c:pt>
                <c:pt idx="17">
                  <c:v>0</c:v>
                </c:pt>
                <c:pt idx="18">
                  <c:v>1.9305019305019305E-3</c:v>
                </c:pt>
                <c:pt idx="19">
                  <c:v>1.9305019305019305E-3</c:v>
                </c:pt>
                <c:pt idx="20">
                  <c:v>1.9305019305019305E-3</c:v>
                </c:pt>
                <c:pt idx="21">
                  <c:v>1.9305019305019305E-3</c:v>
                </c:pt>
                <c:pt idx="22">
                  <c:v>1.9305019305019305E-3</c:v>
                </c:pt>
                <c:pt idx="23">
                  <c:v>3.4032559805755682E-3</c:v>
                </c:pt>
                <c:pt idx="24">
                  <c:v>3.4032559805755682E-3</c:v>
                </c:pt>
                <c:pt idx="25">
                  <c:v>1.4727540500736377E-3</c:v>
                </c:pt>
                <c:pt idx="26">
                  <c:v>1.4727540500736377E-3</c:v>
                </c:pt>
                <c:pt idx="27">
                  <c:v>2.9013254786450665E-3</c:v>
                </c:pt>
                <c:pt idx="28">
                  <c:v>2.9013254786450665E-3</c:v>
                </c:pt>
                <c:pt idx="29">
                  <c:v>2.9013254786450665E-3</c:v>
                </c:pt>
                <c:pt idx="30">
                  <c:v>3.2031943212067434E-3</c:v>
                </c:pt>
                <c:pt idx="31">
                  <c:v>4.1073534532139761E-3</c:v>
                </c:pt>
                <c:pt idx="32">
                  <c:v>4.8475459032509853E-3</c:v>
                </c:pt>
                <c:pt idx="33">
                  <c:v>6.5183896793579192E-3</c:v>
                </c:pt>
                <c:pt idx="34">
                  <c:v>5.8041039650722059E-3</c:v>
                </c:pt>
                <c:pt idx="35">
                  <c:v>5.8041039650722059E-3</c:v>
                </c:pt>
                <c:pt idx="36">
                  <c:v>6.5256046865729269E-3</c:v>
                </c:pt>
                <c:pt idx="37">
                  <c:v>5.4724825154383334E-3</c:v>
                </c:pt>
                <c:pt idx="38">
                  <c:v>6.0040735628998738E-3</c:v>
                </c:pt>
                <c:pt idx="39">
                  <c:v>5.2638811128628638E-3</c:v>
                </c:pt>
                <c:pt idx="40">
                  <c:v>4.6752884190070119E-3</c:v>
                </c:pt>
                <c:pt idx="41">
                  <c:v>3.9610027047212977E-3</c:v>
                </c:pt>
                <c:pt idx="42">
                  <c:v>5.8657646094832025E-3</c:v>
                </c:pt>
                <c:pt idx="43">
                  <c:v>1.0681362448336855E-2</c:v>
                </c:pt>
                <c:pt idx="44">
                  <c:v>9.9598617268361334E-3</c:v>
                </c:pt>
                <c:pt idx="45">
                  <c:v>1.0111413134668948E-2</c:v>
                </c:pt>
              </c:numCache>
            </c:numRef>
          </c:val>
          <c:extLst>
            <c:ext xmlns:c16="http://schemas.microsoft.com/office/drawing/2014/chart" uri="{C3380CC4-5D6E-409C-BE32-E72D297353CC}">
              <c16:uniqueId val="{00000009-BBAF-42C2-9519-363813AC097F}"/>
            </c:ext>
          </c:extLst>
        </c:ser>
        <c:dLbls>
          <c:showLegendKey val="0"/>
          <c:showVal val="0"/>
          <c:showCatName val="0"/>
          <c:showSerName val="0"/>
          <c:showPercent val="0"/>
          <c:showBubbleSize val="0"/>
        </c:dLbls>
        <c:gapWidth val="0"/>
        <c:overlap val="100"/>
        <c:axId val="597617440"/>
        <c:axId val="268928416"/>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7"/>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5"/>
      </c:valAx>
      <c:spPr>
        <a:noFill/>
        <a:ln>
          <a:solidFill>
            <a:schemeClr val="tx1"/>
          </a:solidFill>
        </a:ln>
        <a:effectLst/>
      </c:spPr>
    </c:plotArea>
    <c:legend>
      <c:legendPos val="r"/>
      <c:legendEntry>
        <c:idx val="8"/>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3663405512030128E-2"/>
          <c:w val="8.6326113882100888E-2"/>
          <c:h val="0.4416995087011028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besmettingen per week, per leeftijdsgroep,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 (2)'!$HJ$74</c:f>
              <c:strCache>
                <c:ptCount val="1"/>
                <c:pt idx="0">
                  <c:v>30</c:v>
                </c:pt>
              </c:strCache>
            </c:strRef>
          </c:tx>
          <c:spPr>
            <a:solidFill>
              <a:schemeClr val="accent1">
                <a:tint val="46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(2)'!$HJ$75:$HJ$84</c:f>
              <c:numCache>
                <c:formatCode>0.0</c:formatCode>
                <c:ptCount val="10"/>
                <c:pt idx="0">
                  <c:v>0.22561967854836296</c:v>
                </c:pt>
                <c:pt idx="1">
                  <c:v>1.1985844717388765</c:v>
                </c:pt>
                <c:pt idx="2">
                  <c:v>3.1787960869467886</c:v>
                </c:pt>
                <c:pt idx="3">
                  <c:v>3.0261679728073205</c:v>
                </c:pt>
                <c:pt idx="4">
                  <c:v>1.8115318494472112</c:v>
                </c:pt>
                <c:pt idx="5">
                  <c:v>1.5400301214096568</c:v>
                </c:pt>
                <c:pt idx="6">
                  <c:v>1.1353712616718532</c:v>
                </c:pt>
                <c:pt idx="7">
                  <c:v>0.63515493651943999</c:v>
                </c:pt>
                <c:pt idx="8">
                  <c:v>0.43336506528644708</c:v>
                </c:pt>
                <c:pt idx="9">
                  <c:v>0</c:v>
                </c:pt>
              </c:numCache>
            </c:numRef>
          </c:val>
          <c:extLst>
            <c:ext xmlns:c16="http://schemas.microsoft.com/office/drawing/2014/chart" uri="{C3380CC4-5D6E-409C-BE32-E72D297353CC}">
              <c16:uniqueId val="{00000000-8D19-43F3-A44D-6F92FB0BFF61}"/>
            </c:ext>
          </c:extLst>
        </c:ser>
        <c:ser>
          <c:idx val="1"/>
          <c:order val="1"/>
          <c:tx>
            <c:strRef>
              <c:f>'Age-1 (2)'!$HK$74</c:f>
              <c:strCache>
                <c:ptCount val="1"/>
                <c:pt idx="0">
                  <c:v>31</c:v>
                </c:pt>
              </c:strCache>
            </c:strRef>
          </c:tx>
          <c:spPr>
            <a:solidFill>
              <a:schemeClr val="accent1">
                <a:tint val="62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(2)'!$HK$75:$HK$84</c:f>
              <c:numCache>
                <c:formatCode>0.0</c:formatCode>
                <c:ptCount val="10"/>
                <c:pt idx="0">
                  <c:v>0</c:v>
                </c:pt>
                <c:pt idx="1">
                  <c:v>2.2972869041661799</c:v>
                </c:pt>
                <c:pt idx="2">
                  <c:v>10.297508450672696</c:v>
                </c:pt>
                <c:pt idx="3">
                  <c:v>5.5402152117549397</c:v>
                </c:pt>
                <c:pt idx="4">
                  <c:v>3.5324871064220615</c:v>
                </c:pt>
                <c:pt idx="5">
                  <c:v>2.9221084354952462</c:v>
                </c:pt>
                <c:pt idx="6">
                  <c:v>1.6557497566047858</c:v>
                </c:pt>
                <c:pt idx="7">
                  <c:v>1.4608563539947117</c:v>
                </c:pt>
                <c:pt idx="8">
                  <c:v>0.86673013057289405</c:v>
                </c:pt>
                <c:pt idx="9">
                  <c:v>0</c:v>
                </c:pt>
              </c:numCache>
            </c:numRef>
          </c:val>
          <c:extLst>
            <c:ext xmlns:c16="http://schemas.microsoft.com/office/drawing/2014/chart" uri="{C3380CC4-5D6E-409C-BE32-E72D297353CC}">
              <c16:uniqueId val="{00000001-8D19-43F3-A44D-6F92FB0BFF61}"/>
            </c:ext>
          </c:extLst>
        </c:ser>
        <c:ser>
          <c:idx val="2"/>
          <c:order val="2"/>
          <c:tx>
            <c:strRef>
              <c:f>'Age-1 (2)'!$HL$74</c:f>
              <c:strCache>
                <c:ptCount val="1"/>
                <c:pt idx="0">
                  <c:v>32</c:v>
                </c:pt>
              </c:strCache>
            </c:strRef>
          </c:tx>
          <c:spPr>
            <a:solidFill>
              <a:schemeClr val="accent1">
                <a:tint val="77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(2)'!$HL$75:$HL$84</c:f>
              <c:numCache>
                <c:formatCode>0.0</c:formatCode>
                <c:ptCount val="10"/>
                <c:pt idx="0">
                  <c:v>0.56404919637090745</c:v>
                </c:pt>
                <c:pt idx="1">
                  <c:v>3.1462842383145513</c:v>
                </c:pt>
                <c:pt idx="2">
                  <c:v>14.640370710304225</c:v>
                </c:pt>
                <c:pt idx="3">
                  <c:v>8.5198267542113797</c:v>
                </c:pt>
                <c:pt idx="4">
                  <c:v>4.5741179198542072</c:v>
                </c:pt>
                <c:pt idx="5">
                  <c:v>3.6328915684535494</c:v>
                </c:pt>
                <c:pt idx="6">
                  <c:v>2.1288211156347243</c:v>
                </c:pt>
                <c:pt idx="7">
                  <c:v>1.5878873412985997</c:v>
                </c:pt>
                <c:pt idx="8">
                  <c:v>0.86673013057289405</c:v>
                </c:pt>
                <c:pt idx="9">
                  <c:v>3.0809282836918763</c:v>
                </c:pt>
              </c:numCache>
            </c:numRef>
          </c:val>
          <c:extLst>
            <c:ext xmlns:c16="http://schemas.microsoft.com/office/drawing/2014/chart" uri="{C3380CC4-5D6E-409C-BE32-E72D297353CC}">
              <c16:uniqueId val="{00000002-8D19-43F3-A44D-6F92FB0BFF61}"/>
            </c:ext>
          </c:extLst>
        </c:ser>
        <c:ser>
          <c:idx val="3"/>
          <c:order val="3"/>
          <c:tx>
            <c:strRef>
              <c:f>'Age-1 (2)'!$HM$74</c:f>
              <c:strCache>
                <c:ptCount val="1"/>
                <c:pt idx="0">
                  <c:v>33</c:v>
                </c:pt>
              </c:strCache>
            </c:strRef>
          </c:tx>
          <c:spPr>
            <a:solidFill>
              <a:schemeClr val="accent1">
                <a:tint val="93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(2)'!$HM$75:$HM$84</c:f>
              <c:numCache>
                <c:formatCode>0.0</c:formatCode>
                <c:ptCount val="10"/>
                <c:pt idx="0">
                  <c:v>0.28202459818545372</c:v>
                </c:pt>
                <c:pt idx="1">
                  <c:v>3.0963432186587641</c:v>
                </c:pt>
                <c:pt idx="2">
                  <c:v>10.655682657652617</c:v>
                </c:pt>
                <c:pt idx="3">
                  <c:v>7.123133843684923</c:v>
                </c:pt>
                <c:pt idx="4">
                  <c:v>3.7136402913667825</c:v>
                </c:pt>
                <c:pt idx="5">
                  <c:v>3.632891568453549</c:v>
                </c:pt>
                <c:pt idx="6">
                  <c:v>1.8449783002167612</c:v>
                </c:pt>
                <c:pt idx="7">
                  <c:v>1.5878873412985997</c:v>
                </c:pt>
                <c:pt idx="8">
                  <c:v>1.4445502176214902</c:v>
                </c:pt>
                <c:pt idx="9">
                  <c:v>3.0809282836918763</c:v>
                </c:pt>
              </c:numCache>
            </c:numRef>
          </c:val>
          <c:extLst>
            <c:ext xmlns:c16="http://schemas.microsoft.com/office/drawing/2014/chart" uri="{C3380CC4-5D6E-409C-BE32-E72D297353CC}">
              <c16:uniqueId val="{00000003-8D19-43F3-A44D-6F92FB0BFF61}"/>
            </c:ext>
          </c:extLst>
        </c:ser>
        <c:ser>
          <c:idx val="4"/>
          <c:order val="4"/>
          <c:tx>
            <c:strRef>
              <c:f>'Age-1 (2)'!$HN$74</c:f>
              <c:strCache>
                <c:ptCount val="1"/>
                <c:pt idx="0">
                  <c:v>34</c:v>
                </c:pt>
              </c:strCache>
            </c:strRef>
          </c:tx>
          <c:spPr>
            <a:solidFill>
              <a:schemeClr val="accent1">
                <a:shade val="92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(2)'!$HN$75:$HN$84</c:f>
              <c:numCache>
                <c:formatCode>0.0</c:formatCode>
                <c:ptCount val="10"/>
                <c:pt idx="0">
                  <c:v>0.3948344374596352</c:v>
                </c:pt>
                <c:pt idx="1">
                  <c:v>2.3971689434777526</c:v>
                </c:pt>
                <c:pt idx="2">
                  <c:v>9.7154753643303255</c:v>
                </c:pt>
                <c:pt idx="3">
                  <c:v>6.9369081222813955</c:v>
                </c:pt>
                <c:pt idx="4">
                  <c:v>4.1665232537285855</c:v>
                </c:pt>
                <c:pt idx="5">
                  <c:v>3.2775000019743978</c:v>
                </c:pt>
                <c:pt idx="6">
                  <c:v>2.1288211156347248</c:v>
                </c:pt>
                <c:pt idx="7">
                  <c:v>0.88921691112721579</c:v>
                </c:pt>
                <c:pt idx="8">
                  <c:v>0.72227510881074508</c:v>
                </c:pt>
                <c:pt idx="9">
                  <c:v>0.77023207092296908</c:v>
                </c:pt>
              </c:numCache>
            </c:numRef>
          </c:val>
          <c:extLst>
            <c:ext xmlns:c16="http://schemas.microsoft.com/office/drawing/2014/chart" uri="{C3380CC4-5D6E-409C-BE32-E72D297353CC}">
              <c16:uniqueId val="{00000004-8D19-43F3-A44D-6F92FB0BFF61}"/>
            </c:ext>
          </c:extLst>
        </c:ser>
        <c:ser>
          <c:idx val="5"/>
          <c:order val="5"/>
          <c:tx>
            <c:strRef>
              <c:f>'Age-1 (2)'!$HO$74</c:f>
              <c:strCache>
                <c:ptCount val="1"/>
                <c:pt idx="0">
                  <c:v>35</c:v>
                </c:pt>
              </c:strCache>
            </c:strRef>
          </c:tx>
          <c:spPr>
            <a:solidFill>
              <a:schemeClr val="accent1">
                <a:shade val="76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(2)'!$HO$75:$HO$84</c:f>
              <c:numCache>
                <c:formatCode>0.0</c:formatCode>
                <c:ptCount val="10"/>
                <c:pt idx="0">
                  <c:v>0.28202459818545372</c:v>
                </c:pt>
                <c:pt idx="1">
                  <c:v>3.5957534152166288</c:v>
                </c:pt>
                <c:pt idx="2">
                  <c:v>11.730205278592376</c:v>
                </c:pt>
                <c:pt idx="3">
                  <c:v>6.4713438187725778</c:v>
                </c:pt>
                <c:pt idx="4">
                  <c:v>3.0796041440602591</c:v>
                </c:pt>
                <c:pt idx="5">
                  <c:v>2.9221084354952462</c:v>
                </c:pt>
                <c:pt idx="6">
                  <c:v>2.3653567951496939</c:v>
                </c:pt>
                <c:pt idx="7">
                  <c:v>1.0797633920830478</c:v>
                </c:pt>
                <c:pt idx="8">
                  <c:v>0.86673013057289405</c:v>
                </c:pt>
                <c:pt idx="9">
                  <c:v>1.5404641418459382</c:v>
                </c:pt>
              </c:numCache>
            </c:numRef>
          </c:val>
          <c:extLst>
            <c:ext xmlns:c16="http://schemas.microsoft.com/office/drawing/2014/chart" uri="{C3380CC4-5D6E-409C-BE32-E72D297353CC}">
              <c16:uniqueId val="{00000005-8D19-43F3-A44D-6F92FB0BFF61}"/>
            </c:ext>
          </c:extLst>
        </c:ser>
        <c:ser>
          <c:idx val="6"/>
          <c:order val="6"/>
          <c:tx>
            <c:strRef>
              <c:f>'Age-1 (2)'!$HP$74</c:f>
              <c:strCache>
                <c:ptCount val="1"/>
                <c:pt idx="0">
                  <c:v>36</c:v>
                </c:pt>
              </c:strCache>
            </c:strRef>
          </c:tx>
          <c:spPr>
            <a:solidFill>
              <a:schemeClr val="accent1">
                <a:shade val="61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(2)'!$HP$75:$HP$84</c:f>
              <c:numCache>
                <c:formatCode>0.0</c:formatCode>
                <c:ptCount val="10"/>
                <c:pt idx="0">
                  <c:v>0.56404919637090745</c:v>
                </c:pt>
                <c:pt idx="1">
                  <c:v>6.6920966338753924</c:v>
                </c:pt>
                <c:pt idx="2">
                  <c:v>17.77439502137852</c:v>
                </c:pt>
                <c:pt idx="3">
                  <c:v>11.173543284211643</c:v>
                </c:pt>
                <c:pt idx="4">
                  <c:v>6.7479561391908609</c:v>
                </c:pt>
                <c:pt idx="5">
                  <c:v>4.5411144605669369</c:v>
                </c:pt>
                <c:pt idx="6">
                  <c:v>3.6426494645305287</c:v>
                </c:pt>
                <c:pt idx="7">
                  <c:v>1.5243718476466559</c:v>
                </c:pt>
                <c:pt idx="8">
                  <c:v>3.9002855875780242</c:v>
                </c:pt>
                <c:pt idx="9">
                  <c:v>5.3916244964607838</c:v>
                </c:pt>
              </c:numCache>
            </c:numRef>
          </c:val>
          <c:extLst>
            <c:ext xmlns:c16="http://schemas.microsoft.com/office/drawing/2014/chart" uri="{C3380CC4-5D6E-409C-BE32-E72D297353CC}">
              <c16:uniqueId val="{00000006-8D19-43F3-A44D-6F92FB0BFF61}"/>
            </c:ext>
          </c:extLst>
        </c:ser>
        <c:ser>
          <c:idx val="7"/>
          <c:order val="7"/>
          <c:tx>
            <c:strRef>
              <c:f>'Age-1 (2)'!$HQ$74</c:f>
              <c:strCache>
                <c:ptCount val="1"/>
                <c:pt idx="0">
                  <c:v>37</c:v>
                </c:pt>
              </c:strCache>
            </c:strRef>
          </c:tx>
          <c:spPr>
            <a:solidFill>
              <a:schemeClr val="accent2">
                <a:lumMod val="40000"/>
                <a:lumOff val="60000"/>
              </a:schemeClr>
            </a:solidFill>
            <a:ln>
              <a:noFill/>
            </a:ln>
            <a:effectLst/>
          </c:spPr>
          <c:invertIfNegative val="0"/>
          <c:cat>
            <c:strRef>
              <c:f>'Age-1 (2)'!$HI$75:$HI$84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(2)'!$HQ$75:$HQ$84</c:f>
              <c:numCache>
                <c:formatCode>0.0</c:formatCode>
                <c:ptCount val="10"/>
                <c:pt idx="0">
                  <c:v>0.56404919637090745</c:v>
                </c:pt>
                <c:pt idx="1">
                  <c:v>6.2925684766291008</c:v>
                </c:pt>
                <c:pt idx="2">
                  <c:v>16.699872400438764</c:v>
                </c:pt>
                <c:pt idx="3">
                  <c:v>8.6594960452640244</c:v>
                </c:pt>
                <c:pt idx="4">
                  <c:v>6.7479561391908609</c:v>
                </c:pt>
                <c:pt idx="5">
                  <c:v>5.1729216898632053</c:v>
                </c:pt>
                <c:pt idx="6">
                  <c:v>2.8857352900826267</c:v>
                </c:pt>
                <c:pt idx="7">
                  <c:v>1.4608563539947117</c:v>
                </c:pt>
                <c:pt idx="8">
                  <c:v>1.8779152829079373</c:v>
                </c:pt>
                <c:pt idx="9">
                  <c:v>3.8511603546148452</c:v>
                </c:pt>
              </c:numCache>
            </c:numRef>
          </c:val>
          <c:extLst>
            <c:ext xmlns:c16="http://schemas.microsoft.com/office/drawing/2014/chart" uri="{C3380CC4-5D6E-409C-BE32-E72D297353CC}">
              <c16:uniqueId val="{00000007-8D19-43F3-A44D-6F92FB0BFF61}"/>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77573929499847"/>
          <c:h val="3.96024052593289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ziekenhuisopnames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 (2)'!$HJ$74</c:f>
              <c:strCache>
                <c:ptCount val="1"/>
                <c:pt idx="0">
                  <c:v>30</c:v>
                </c:pt>
              </c:strCache>
            </c:strRef>
          </c:tx>
          <c:spPr>
            <a:solidFill>
              <a:schemeClr val="accent2">
                <a:tint val="46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(2)'!$HJ$128:$HJ$137</c:f>
              <c:numCache>
                <c:formatCode>0.0</c:formatCode>
                <c:ptCount val="10"/>
                <c:pt idx="0">
                  <c:v>0</c:v>
                </c:pt>
                <c:pt idx="1">
                  <c:v>0</c:v>
                </c:pt>
                <c:pt idx="2">
                  <c:v>0</c:v>
                </c:pt>
                <c:pt idx="3">
                  <c:v>0.23278215175440925</c:v>
                </c:pt>
                <c:pt idx="4">
                  <c:v>0.22644148118090138</c:v>
                </c:pt>
                <c:pt idx="5">
                  <c:v>0.19743975915508422</c:v>
                </c:pt>
                <c:pt idx="6">
                  <c:v>0.61499276673892045</c:v>
                </c:pt>
                <c:pt idx="7">
                  <c:v>0.38109296191166392</c:v>
                </c:pt>
                <c:pt idx="8">
                  <c:v>0.43336506528644708</c:v>
                </c:pt>
                <c:pt idx="9">
                  <c:v>0</c:v>
                </c:pt>
              </c:numCache>
            </c:numRef>
          </c:val>
          <c:extLst>
            <c:ext xmlns:c16="http://schemas.microsoft.com/office/drawing/2014/chart" uri="{C3380CC4-5D6E-409C-BE32-E72D297353CC}">
              <c16:uniqueId val="{00000000-2E32-4281-8EDB-A6A0C46FF03F}"/>
            </c:ext>
          </c:extLst>
        </c:ser>
        <c:ser>
          <c:idx val="1"/>
          <c:order val="1"/>
          <c:tx>
            <c:strRef>
              <c:f>'Age-1 (2)'!$HK$74</c:f>
              <c:strCache>
                <c:ptCount val="1"/>
                <c:pt idx="0">
                  <c:v>31</c:v>
                </c:pt>
              </c:strCache>
            </c:strRef>
          </c:tx>
          <c:spPr>
            <a:solidFill>
              <a:schemeClr val="accent2">
                <a:tint val="62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(2)'!$HK$128:$HK$137</c:f>
              <c:numCache>
                <c:formatCode>0.0</c:formatCode>
                <c:ptCount val="10"/>
                <c:pt idx="0">
                  <c:v>0.11280983927418149</c:v>
                </c:pt>
                <c:pt idx="1">
                  <c:v>0</c:v>
                </c:pt>
                <c:pt idx="2">
                  <c:v>8.9543551744979966E-2</c:v>
                </c:pt>
                <c:pt idx="3">
                  <c:v>0.18622572140352739</c:v>
                </c:pt>
                <c:pt idx="4">
                  <c:v>0.1811531849447211</c:v>
                </c:pt>
                <c:pt idx="5">
                  <c:v>0.27641566281711788</c:v>
                </c:pt>
                <c:pt idx="6">
                  <c:v>0.75691417444790221</c:v>
                </c:pt>
                <c:pt idx="7">
                  <c:v>0.44460845556360795</c:v>
                </c:pt>
                <c:pt idx="8">
                  <c:v>0.86673013057289416</c:v>
                </c:pt>
                <c:pt idx="9">
                  <c:v>2.310696212768907</c:v>
                </c:pt>
              </c:numCache>
            </c:numRef>
          </c:val>
          <c:extLst>
            <c:ext xmlns:c16="http://schemas.microsoft.com/office/drawing/2014/chart" uri="{C3380CC4-5D6E-409C-BE32-E72D297353CC}">
              <c16:uniqueId val="{00000001-2E32-4281-8EDB-A6A0C46FF03F}"/>
            </c:ext>
          </c:extLst>
        </c:ser>
        <c:ser>
          <c:idx val="2"/>
          <c:order val="2"/>
          <c:tx>
            <c:strRef>
              <c:f>'Age-1 (2)'!$HL$74</c:f>
              <c:strCache>
                <c:ptCount val="1"/>
                <c:pt idx="0">
                  <c:v>32</c:v>
                </c:pt>
              </c:strCache>
            </c:strRef>
          </c:tx>
          <c:spPr>
            <a:solidFill>
              <a:schemeClr val="accent2">
                <a:tint val="77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(2)'!$HL$128:$HL$137</c:f>
              <c:numCache>
                <c:formatCode>0.0</c:formatCode>
                <c:ptCount val="10"/>
                <c:pt idx="0">
                  <c:v>5.6404919637090746E-2</c:v>
                </c:pt>
                <c:pt idx="1">
                  <c:v>4.9941019655786519E-2</c:v>
                </c:pt>
                <c:pt idx="2">
                  <c:v>4.4771775872489983E-2</c:v>
                </c:pt>
                <c:pt idx="3">
                  <c:v>0.23278215175440925</c:v>
                </c:pt>
                <c:pt idx="4">
                  <c:v>0.27172977741708165</c:v>
                </c:pt>
                <c:pt idx="5">
                  <c:v>0.39487951831016838</c:v>
                </c:pt>
                <c:pt idx="6">
                  <c:v>0.89883558215688375</c:v>
                </c:pt>
                <c:pt idx="7">
                  <c:v>0.76218592382332795</c:v>
                </c:pt>
                <c:pt idx="8">
                  <c:v>1.4445502176214902</c:v>
                </c:pt>
                <c:pt idx="9">
                  <c:v>0.77023207092296908</c:v>
                </c:pt>
              </c:numCache>
            </c:numRef>
          </c:val>
          <c:extLst>
            <c:ext xmlns:c16="http://schemas.microsoft.com/office/drawing/2014/chart" uri="{C3380CC4-5D6E-409C-BE32-E72D297353CC}">
              <c16:uniqueId val="{00000002-2E32-4281-8EDB-A6A0C46FF03F}"/>
            </c:ext>
          </c:extLst>
        </c:ser>
        <c:ser>
          <c:idx val="3"/>
          <c:order val="3"/>
          <c:tx>
            <c:strRef>
              <c:f>'Age-1 (2)'!$HM$74</c:f>
              <c:strCache>
                <c:ptCount val="1"/>
                <c:pt idx="0">
                  <c:v>33</c:v>
                </c:pt>
              </c:strCache>
            </c:strRef>
          </c:tx>
          <c:spPr>
            <a:solidFill>
              <a:schemeClr val="accent2">
                <a:tint val="93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(2)'!$HM$128:$HM$137</c:f>
              <c:numCache>
                <c:formatCode>0.0</c:formatCode>
                <c:ptCount val="10"/>
                <c:pt idx="0">
                  <c:v>5.6404919637090746E-2</c:v>
                </c:pt>
                <c:pt idx="1">
                  <c:v>0</c:v>
                </c:pt>
                <c:pt idx="2">
                  <c:v>0</c:v>
                </c:pt>
                <c:pt idx="3">
                  <c:v>0.27933858210529106</c:v>
                </c:pt>
                <c:pt idx="4">
                  <c:v>0.1811531849447211</c:v>
                </c:pt>
                <c:pt idx="5">
                  <c:v>0.27641566281711788</c:v>
                </c:pt>
                <c:pt idx="6">
                  <c:v>0.56768563083592649</c:v>
                </c:pt>
                <c:pt idx="7">
                  <c:v>0.82570141747527181</c:v>
                </c:pt>
                <c:pt idx="8">
                  <c:v>1.3000951958593412</c:v>
                </c:pt>
                <c:pt idx="9">
                  <c:v>1.5404641418459382</c:v>
                </c:pt>
              </c:numCache>
            </c:numRef>
          </c:val>
          <c:extLst>
            <c:ext xmlns:c16="http://schemas.microsoft.com/office/drawing/2014/chart" uri="{C3380CC4-5D6E-409C-BE32-E72D297353CC}">
              <c16:uniqueId val="{00000003-2E32-4281-8EDB-A6A0C46FF03F}"/>
            </c:ext>
          </c:extLst>
        </c:ser>
        <c:ser>
          <c:idx val="4"/>
          <c:order val="4"/>
          <c:tx>
            <c:strRef>
              <c:f>'Age-1 (2)'!$HN$74</c:f>
              <c:strCache>
                <c:ptCount val="1"/>
                <c:pt idx="0">
                  <c:v>34</c:v>
                </c:pt>
              </c:strCache>
            </c:strRef>
          </c:tx>
          <c:spPr>
            <a:solidFill>
              <a:schemeClr val="accent2">
                <a:shade val="92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(2)'!$HN$128:$HN$137</c:f>
              <c:numCache>
                <c:formatCode>0.0</c:formatCode>
                <c:ptCount val="10"/>
                <c:pt idx="0">
                  <c:v>5.6404919637090746E-2</c:v>
                </c:pt>
                <c:pt idx="1">
                  <c:v>0</c:v>
                </c:pt>
                <c:pt idx="2">
                  <c:v>8.9543551744979966E-2</c:v>
                </c:pt>
                <c:pt idx="3">
                  <c:v>0.13966929105264553</c:v>
                </c:pt>
                <c:pt idx="4">
                  <c:v>9.0576592472360551E-2</c:v>
                </c:pt>
                <c:pt idx="5">
                  <c:v>0.19743975915508419</c:v>
                </c:pt>
                <c:pt idx="6">
                  <c:v>0.33114995132095715</c:v>
                </c:pt>
                <c:pt idx="7">
                  <c:v>0.57163944286749591</c:v>
                </c:pt>
                <c:pt idx="8">
                  <c:v>0.43336506528644708</c:v>
                </c:pt>
                <c:pt idx="9">
                  <c:v>0</c:v>
                </c:pt>
              </c:numCache>
            </c:numRef>
          </c:val>
          <c:extLst>
            <c:ext xmlns:c16="http://schemas.microsoft.com/office/drawing/2014/chart" uri="{C3380CC4-5D6E-409C-BE32-E72D297353CC}">
              <c16:uniqueId val="{00000004-2E32-4281-8EDB-A6A0C46FF03F}"/>
            </c:ext>
          </c:extLst>
        </c:ser>
        <c:ser>
          <c:idx val="5"/>
          <c:order val="5"/>
          <c:tx>
            <c:strRef>
              <c:f>'Age-1 (2)'!$HO$74</c:f>
              <c:strCache>
                <c:ptCount val="1"/>
                <c:pt idx="0">
                  <c:v>35</c:v>
                </c:pt>
              </c:strCache>
            </c:strRef>
          </c:tx>
          <c:spPr>
            <a:solidFill>
              <a:schemeClr val="accent2">
                <a:shade val="76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(2)'!$HO$128:$HO$137</c:f>
              <c:numCache>
                <c:formatCode>0.0</c:formatCode>
                <c:ptCount val="10"/>
                <c:pt idx="0">
                  <c:v>0</c:v>
                </c:pt>
                <c:pt idx="1">
                  <c:v>4.9941019655786519E-2</c:v>
                </c:pt>
                <c:pt idx="2">
                  <c:v>4.4771775872489983E-2</c:v>
                </c:pt>
                <c:pt idx="3">
                  <c:v>9.3112860701763694E-2</c:v>
                </c:pt>
                <c:pt idx="4">
                  <c:v>9.0576592472360551E-2</c:v>
                </c:pt>
                <c:pt idx="5">
                  <c:v>0.19743975915508419</c:v>
                </c:pt>
                <c:pt idx="6">
                  <c:v>0.42576422312694495</c:v>
                </c:pt>
                <c:pt idx="7">
                  <c:v>0.50812394921555193</c:v>
                </c:pt>
                <c:pt idx="8">
                  <c:v>1.4445502176214902</c:v>
                </c:pt>
                <c:pt idx="9">
                  <c:v>1.5404641418459382</c:v>
                </c:pt>
              </c:numCache>
            </c:numRef>
          </c:val>
          <c:extLst>
            <c:ext xmlns:c16="http://schemas.microsoft.com/office/drawing/2014/chart" uri="{C3380CC4-5D6E-409C-BE32-E72D297353CC}">
              <c16:uniqueId val="{00000005-2E32-4281-8EDB-A6A0C46FF03F}"/>
            </c:ext>
          </c:extLst>
        </c:ser>
        <c:ser>
          <c:idx val="6"/>
          <c:order val="6"/>
          <c:tx>
            <c:strRef>
              <c:f>'Age-1 (2)'!$HP$74</c:f>
              <c:strCache>
                <c:ptCount val="1"/>
                <c:pt idx="0">
                  <c:v>36</c:v>
                </c:pt>
              </c:strCache>
            </c:strRef>
          </c:tx>
          <c:spPr>
            <a:solidFill>
              <a:schemeClr val="accent2">
                <a:shade val="61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(2)'!$HP$128:$HP$137</c:f>
              <c:numCache>
                <c:formatCode>0.0</c:formatCode>
                <c:ptCount val="10"/>
                <c:pt idx="0">
                  <c:v>5.6404919637090746E-2</c:v>
                </c:pt>
                <c:pt idx="1">
                  <c:v>0</c:v>
                </c:pt>
                <c:pt idx="2">
                  <c:v>4.4771775872489983E-2</c:v>
                </c:pt>
                <c:pt idx="3">
                  <c:v>9.3112860701763694E-2</c:v>
                </c:pt>
                <c:pt idx="4">
                  <c:v>0.22644148118090138</c:v>
                </c:pt>
                <c:pt idx="5">
                  <c:v>0.23692771098610102</c:v>
                </c:pt>
                <c:pt idx="6">
                  <c:v>0.4730713590299388</c:v>
                </c:pt>
                <c:pt idx="7">
                  <c:v>0.69867043017138386</c:v>
                </c:pt>
                <c:pt idx="8">
                  <c:v>1.8779152829079371</c:v>
                </c:pt>
                <c:pt idx="9">
                  <c:v>3.0809282836918763</c:v>
                </c:pt>
              </c:numCache>
            </c:numRef>
          </c:val>
          <c:extLst>
            <c:ext xmlns:c16="http://schemas.microsoft.com/office/drawing/2014/chart" uri="{C3380CC4-5D6E-409C-BE32-E72D297353CC}">
              <c16:uniqueId val="{00000006-2E32-4281-8EDB-A6A0C46FF03F}"/>
            </c:ext>
          </c:extLst>
        </c:ser>
        <c:ser>
          <c:idx val="7"/>
          <c:order val="7"/>
          <c:tx>
            <c:strRef>
              <c:f>'Age-1 (2)'!$HQ$74</c:f>
              <c:strCache>
                <c:ptCount val="1"/>
                <c:pt idx="0">
                  <c:v>37</c:v>
                </c:pt>
              </c:strCache>
            </c:strRef>
          </c:tx>
          <c:spPr>
            <a:solidFill>
              <a:schemeClr val="accent2">
                <a:shade val="45000"/>
              </a:schemeClr>
            </a:solidFill>
            <a:ln>
              <a:noFill/>
            </a:ln>
            <a:effectLst/>
          </c:spPr>
          <c:invertIfNegative val="0"/>
          <c:cat>
            <c:strRef>
              <c:f>'Age-1 (2)'!$HI$128:$HI$137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(2)'!$HQ$128:$HQ$137</c:f>
              <c:numCache>
                <c:formatCode>0.0</c:formatCode>
                <c:ptCount val="10"/>
                <c:pt idx="0">
                  <c:v>0</c:v>
                </c:pt>
                <c:pt idx="1">
                  <c:v>0</c:v>
                </c:pt>
                <c:pt idx="2">
                  <c:v>0</c:v>
                </c:pt>
                <c:pt idx="3">
                  <c:v>0.18622572140352739</c:v>
                </c:pt>
                <c:pt idx="4">
                  <c:v>9.0576592472360551E-2</c:v>
                </c:pt>
                <c:pt idx="5">
                  <c:v>0.31590361464813471</c:v>
                </c:pt>
                <c:pt idx="6">
                  <c:v>0.2838428154179633</c:v>
                </c:pt>
                <c:pt idx="7">
                  <c:v>0.50812394921555193</c:v>
                </c:pt>
                <c:pt idx="8">
                  <c:v>1.1556401740971922</c:v>
                </c:pt>
                <c:pt idx="9">
                  <c:v>4.621392425537814</c:v>
                </c:pt>
              </c:numCache>
            </c:numRef>
          </c:val>
          <c:extLst>
            <c:ext xmlns:c16="http://schemas.microsoft.com/office/drawing/2014/chart" uri="{C3380CC4-5D6E-409C-BE32-E72D297353CC}">
              <c16:uniqueId val="{00000007-2E32-4281-8EDB-A6A0C46FF03F}"/>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58901086776631"/>
          <c:h val="3.96644565463824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doden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 (2)'!$HJ$74</c:f>
              <c:strCache>
                <c:ptCount val="1"/>
                <c:pt idx="0">
                  <c:v>30</c:v>
                </c:pt>
              </c:strCache>
            </c:strRef>
          </c:tx>
          <c:spPr>
            <a:solidFill>
              <a:schemeClr val="accent6">
                <a:tint val="48000"/>
              </a:schemeClr>
            </a:solidFill>
            <a:ln>
              <a:noFill/>
            </a:ln>
            <a:effectLst/>
          </c:spPr>
          <c:invertIfNegative val="0"/>
          <c:cat>
            <c:strRef>
              <c:f>'Age-1 (2)'!$HI$177:$HI$186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(2)'!$HJ$177:$HJ$186</c:f>
              <c:numCache>
                <c:formatCode>0.0</c:formatCode>
                <c:ptCount val="10"/>
                <c:pt idx="0">
                  <c:v>0</c:v>
                </c:pt>
                <c:pt idx="1">
                  <c:v>0</c:v>
                </c:pt>
                <c:pt idx="2">
                  <c:v>0</c:v>
                </c:pt>
                <c:pt idx="3">
                  <c:v>0</c:v>
                </c:pt>
                <c:pt idx="4">
                  <c:v>0</c:v>
                </c:pt>
                <c:pt idx="5">
                  <c:v>0</c:v>
                </c:pt>
                <c:pt idx="6">
                  <c:v>9.4614271805987762E-2</c:v>
                </c:pt>
                <c:pt idx="7">
                  <c:v>6.3515493651943991E-2</c:v>
                </c:pt>
                <c:pt idx="8">
                  <c:v>0.14445502176214903</c:v>
                </c:pt>
                <c:pt idx="9">
                  <c:v>0</c:v>
                </c:pt>
              </c:numCache>
            </c:numRef>
          </c:val>
          <c:extLst>
            <c:ext xmlns:c16="http://schemas.microsoft.com/office/drawing/2014/chart" uri="{C3380CC4-5D6E-409C-BE32-E72D297353CC}">
              <c16:uniqueId val="{00000000-742C-4EE7-B2BF-C11FE1ABC320}"/>
            </c:ext>
          </c:extLst>
        </c:ser>
        <c:ser>
          <c:idx val="1"/>
          <c:order val="1"/>
          <c:tx>
            <c:strRef>
              <c:f>'Age-1 (2)'!$HK$74</c:f>
              <c:strCache>
                <c:ptCount val="1"/>
                <c:pt idx="0">
                  <c:v>31</c:v>
                </c:pt>
              </c:strCache>
            </c:strRef>
          </c:tx>
          <c:spPr>
            <a:solidFill>
              <a:schemeClr val="accent6">
                <a:tint val="65000"/>
              </a:schemeClr>
            </a:solidFill>
            <a:ln>
              <a:noFill/>
            </a:ln>
            <a:effectLst/>
          </c:spPr>
          <c:invertIfNegative val="0"/>
          <c:cat>
            <c:strRef>
              <c:f>'Age-1 (2)'!$HI$177:$HI$186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(2)'!$HK$177:$HK$186</c:f>
              <c:numCache>
                <c:formatCode>0.0</c:formatCode>
                <c:ptCount val="10"/>
                <c:pt idx="0">
                  <c:v>0</c:v>
                </c:pt>
                <c:pt idx="1">
                  <c:v>0</c:v>
                </c:pt>
                <c:pt idx="2">
                  <c:v>0</c:v>
                </c:pt>
                <c:pt idx="3">
                  <c:v>0</c:v>
                </c:pt>
                <c:pt idx="4">
                  <c:v>0</c:v>
                </c:pt>
                <c:pt idx="5">
                  <c:v>3.9487951831016839E-2</c:v>
                </c:pt>
                <c:pt idx="6">
                  <c:v>4.7307135902993881E-2</c:v>
                </c:pt>
                <c:pt idx="7">
                  <c:v>0.25406197460777596</c:v>
                </c:pt>
                <c:pt idx="8">
                  <c:v>1.011185152335043</c:v>
                </c:pt>
                <c:pt idx="9">
                  <c:v>0.77023207092296908</c:v>
                </c:pt>
              </c:numCache>
            </c:numRef>
          </c:val>
          <c:extLst>
            <c:ext xmlns:c16="http://schemas.microsoft.com/office/drawing/2014/chart" uri="{C3380CC4-5D6E-409C-BE32-E72D297353CC}">
              <c16:uniqueId val="{00000001-742C-4EE7-B2BF-C11FE1ABC320}"/>
            </c:ext>
          </c:extLst>
        </c:ser>
        <c:ser>
          <c:idx val="2"/>
          <c:order val="2"/>
          <c:tx>
            <c:strRef>
              <c:f>'Age-1 (2)'!$HL$74</c:f>
              <c:strCache>
                <c:ptCount val="1"/>
                <c:pt idx="0">
                  <c:v>32</c:v>
                </c:pt>
              </c:strCache>
            </c:strRef>
          </c:tx>
          <c:spPr>
            <a:solidFill>
              <a:schemeClr val="accent6">
                <a:tint val="83000"/>
              </a:schemeClr>
            </a:solidFill>
            <a:ln>
              <a:noFill/>
            </a:ln>
            <a:effectLst/>
          </c:spPr>
          <c:invertIfNegative val="0"/>
          <c:cat>
            <c:strRef>
              <c:f>'Age-1 (2)'!$HI$177:$HI$186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(2)'!$HL$177:$HL$186</c:f>
              <c:numCache>
                <c:formatCode>0.0</c:formatCode>
                <c:ptCount val="10"/>
                <c:pt idx="0">
                  <c:v>0</c:v>
                </c:pt>
                <c:pt idx="1">
                  <c:v>0</c:v>
                </c:pt>
                <c:pt idx="2">
                  <c:v>0</c:v>
                </c:pt>
                <c:pt idx="3">
                  <c:v>0</c:v>
                </c:pt>
                <c:pt idx="4">
                  <c:v>0</c:v>
                </c:pt>
                <c:pt idx="5">
                  <c:v>3.9487951831016839E-2</c:v>
                </c:pt>
                <c:pt idx="6">
                  <c:v>0.18922854361197552</c:v>
                </c:pt>
                <c:pt idx="7">
                  <c:v>0.38109296191166392</c:v>
                </c:pt>
                <c:pt idx="8">
                  <c:v>0.57782008704859611</c:v>
                </c:pt>
                <c:pt idx="9">
                  <c:v>4.6213924255378149</c:v>
                </c:pt>
              </c:numCache>
            </c:numRef>
          </c:val>
          <c:extLst>
            <c:ext xmlns:c16="http://schemas.microsoft.com/office/drawing/2014/chart" uri="{C3380CC4-5D6E-409C-BE32-E72D297353CC}">
              <c16:uniqueId val="{00000002-742C-4EE7-B2BF-C11FE1ABC320}"/>
            </c:ext>
          </c:extLst>
        </c:ser>
        <c:ser>
          <c:idx val="3"/>
          <c:order val="3"/>
          <c:tx>
            <c:strRef>
              <c:f>'Age-1 (2)'!$HM$74</c:f>
              <c:strCache>
                <c:ptCount val="1"/>
                <c:pt idx="0">
                  <c:v>33</c:v>
                </c:pt>
              </c:strCache>
            </c:strRef>
          </c:tx>
          <c:spPr>
            <a:solidFill>
              <a:schemeClr val="accent6"/>
            </a:solidFill>
            <a:ln>
              <a:noFill/>
            </a:ln>
            <a:effectLst/>
          </c:spPr>
          <c:invertIfNegative val="0"/>
          <c:cat>
            <c:strRef>
              <c:f>'Age-1 (2)'!$HI$177:$HI$186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(2)'!$HM$177:$HM$186</c:f>
              <c:numCache>
                <c:formatCode>0.0</c:formatCode>
                <c:ptCount val="10"/>
                <c:pt idx="0">
                  <c:v>0</c:v>
                </c:pt>
                <c:pt idx="1">
                  <c:v>0</c:v>
                </c:pt>
                <c:pt idx="2">
                  <c:v>0</c:v>
                </c:pt>
                <c:pt idx="3">
                  <c:v>0</c:v>
                </c:pt>
                <c:pt idx="4">
                  <c:v>0</c:v>
                </c:pt>
                <c:pt idx="5">
                  <c:v>3.9487951831016839E-2</c:v>
                </c:pt>
                <c:pt idx="6">
                  <c:v>9.4614271805987762E-2</c:v>
                </c:pt>
                <c:pt idx="7">
                  <c:v>0.12703098730388798</c:v>
                </c:pt>
                <c:pt idx="8">
                  <c:v>2.022370304670086</c:v>
                </c:pt>
                <c:pt idx="9">
                  <c:v>8.4725527801526592</c:v>
                </c:pt>
              </c:numCache>
            </c:numRef>
          </c:val>
          <c:extLst>
            <c:ext xmlns:c16="http://schemas.microsoft.com/office/drawing/2014/chart" uri="{C3380CC4-5D6E-409C-BE32-E72D297353CC}">
              <c16:uniqueId val="{00000003-742C-4EE7-B2BF-C11FE1ABC320}"/>
            </c:ext>
          </c:extLst>
        </c:ser>
        <c:ser>
          <c:idx val="4"/>
          <c:order val="4"/>
          <c:tx>
            <c:strRef>
              <c:f>'Age-1 (2)'!$HN$74</c:f>
              <c:strCache>
                <c:ptCount val="1"/>
                <c:pt idx="0">
                  <c:v>34</c:v>
                </c:pt>
              </c:strCache>
            </c:strRef>
          </c:tx>
          <c:spPr>
            <a:solidFill>
              <a:schemeClr val="accent6">
                <a:shade val="82000"/>
              </a:schemeClr>
            </a:solidFill>
            <a:ln>
              <a:noFill/>
            </a:ln>
            <a:effectLst/>
          </c:spPr>
          <c:invertIfNegative val="0"/>
          <c:cat>
            <c:strRef>
              <c:f>'Age-1 (2)'!$HI$177:$HI$186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(2)'!$HN$177:$HN$186</c:f>
              <c:numCache>
                <c:formatCode>0.0</c:formatCode>
                <c:ptCount val="10"/>
                <c:pt idx="0">
                  <c:v>0</c:v>
                </c:pt>
                <c:pt idx="1">
                  <c:v>0</c:v>
                </c:pt>
                <c:pt idx="2">
                  <c:v>0</c:v>
                </c:pt>
                <c:pt idx="3">
                  <c:v>0</c:v>
                </c:pt>
                <c:pt idx="4">
                  <c:v>0</c:v>
                </c:pt>
                <c:pt idx="5">
                  <c:v>0</c:v>
                </c:pt>
                <c:pt idx="6">
                  <c:v>4.7307135902993881E-2</c:v>
                </c:pt>
                <c:pt idx="7">
                  <c:v>0.25406197460777596</c:v>
                </c:pt>
                <c:pt idx="8">
                  <c:v>0.72227510881074508</c:v>
                </c:pt>
                <c:pt idx="9">
                  <c:v>0.77023207092296908</c:v>
                </c:pt>
              </c:numCache>
            </c:numRef>
          </c:val>
          <c:extLst>
            <c:ext xmlns:c16="http://schemas.microsoft.com/office/drawing/2014/chart" uri="{C3380CC4-5D6E-409C-BE32-E72D297353CC}">
              <c16:uniqueId val="{00000004-742C-4EE7-B2BF-C11FE1ABC320}"/>
            </c:ext>
          </c:extLst>
        </c:ser>
        <c:ser>
          <c:idx val="5"/>
          <c:order val="5"/>
          <c:tx>
            <c:strRef>
              <c:f>'Age-1 (2)'!$HO$74</c:f>
              <c:strCache>
                <c:ptCount val="1"/>
                <c:pt idx="0">
                  <c:v>35</c:v>
                </c:pt>
              </c:strCache>
            </c:strRef>
          </c:tx>
          <c:spPr>
            <a:solidFill>
              <a:schemeClr val="accent6">
                <a:shade val="65000"/>
              </a:schemeClr>
            </a:solidFill>
            <a:ln>
              <a:noFill/>
            </a:ln>
            <a:effectLst/>
          </c:spPr>
          <c:invertIfNegative val="0"/>
          <c:cat>
            <c:strRef>
              <c:f>'Age-1 (2)'!$HI$177:$HI$186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(2)'!$HO$177:$HO$186</c:f>
              <c:numCache>
                <c:formatCode>0.0</c:formatCode>
                <c:ptCount val="10"/>
                <c:pt idx="0">
                  <c:v>0</c:v>
                </c:pt>
                <c:pt idx="1">
                  <c:v>0</c:v>
                </c:pt>
                <c:pt idx="2">
                  <c:v>0</c:v>
                </c:pt>
                <c:pt idx="3">
                  <c:v>0</c:v>
                </c:pt>
                <c:pt idx="4">
                  <c:v>0</c:v>
                </c:pt>
                <c:pt idx="5">
                  <c:v>3.9487951831016839E-2</c:v>
                </c:pt>
                <c:pt idx="6">
                  <c:v>0</c:v>
                </c:pt>
                <c:pt idx="7">
                  <c:v>0</c:v>
                </c:pt>
                <c:pt idx="8">
                  <c:v>0.43336506528644708</c:v>
                </c:pt>
                <c:pt idx="9">
                  <c:v>1.5404641418459382</c:v>
                </c:pt>
              </c:numCache>
            </c:numRef>
          </c:val>
          <c:extLst>
            <c:ext xmlns:c16="http://schemas.microsoft.com/office/drawing/2014/chart" uri="{C3380CC4-5D6E-409C-BE32-E72D297353CC}">
              <c16:uniqueId val="{00000005-742C-4EE7-B2BF-C11FE1ABC320}"/>
            </c:ext>
          </c:extLst>
        </c:ser>
        <c:ser>
          <c:idx val="6"/>
          <c:order val="6"/>
          <c:tx>
            <c:strRef>
              <c:f>'Age-1 (2)'!$HP$74</c:f>
              <c:strCache>
                <c:ptCount val="1"/>
                <c:pt idx="0">
                  <c:v>36</c:v>
                </c:pt>
              </c:strCache>
            </c:strRef>
          </c:tx>
          <c:spPr>
            <a:solidFill>
              <a:schemeClr val="accent6">
                <a:shade val="47000"/>
              </a:schemeClr>
            </a:solidFill>
            <a:ln>
              <a:noFill/>
            </a:ln>
            <a:effectLst/>
          </c:spPr>
          <c:invertIfNegative val="0"/>
          <c:cat>
            <c:strRef>
              <c:f>'Age-1 (2)'!$HI$177:$HI$186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(2)'!$HP$177:$HP$186</c:f>
              <c:numCache>
                <c:formatCode>0.0</c:formatCode>
                <c:ptCount val="10"/>
                <c:pt idx="0">
                  <c:v>0</c:v>
                </c:pt>
                <c:pt idx="1">
                  <c:v>0</c:v>
                </c:pt>
                <c:pt idx="2">
                  <c:v>0</c:v>
                </c:pt>
                <c:pt idx="3">
                  <c:v>0</c:v>
                </c:pt>
                <c:pt idx="4">
                  <c:v>0</c:v>
                </c:pt>
                <c:pt idx="5">
                  <c:v>0</c:v>
                </c:pt>
                <c:pt idx="6">
                  <c:v>4.7307135902993881E-2</c:v>
                </c:pt>
                <c:pt idx="7">
                  <c:v>6.3515493651943991E-2</c:v>
                </c:pt>
                <c:pt idx="8">
                  <c:v>0.14445502176214903</c:v>
                </c:pt>
                <c:pt idx="9">
                  <c:v>0</c:v>
                </c:pt>
              </c:numCache>
            </c:numRef>
          </c:val>
          <c:extLst>
            <c:ext xmlns:c16="http://schemas.microsoft.com/office/drawing/2014/chart" uri="{C3380CC4-5D6E-409C-BE32-E72D297353CC}">
              <c16:uniqueId val="{00000006-742C-4EE7-B2BF-C11FE1ABC320}"/>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28161347222222222"/>
          <c:h val="3.9478868763902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Nieuwe COVID-19 besmettingen per week, per leeftijdsgroep, per 100.000</a:t>
            </a:r>
            <a:br>
              <a:rPr lang="en-US" sz="1400" b="1" i="0" baseline="0">
                <a:effectLst/>
              </a:rPr>
            </a:br>
            <a:r>
              <a:rPr lang="en-US" sz="1400" b="0" i="0" baseline="0">
                <a:effectLst/>
              </a:rPr>
              <a:t>Noot: week 37 &amp; 38 zullen nog erg stijgen: rapportage vertraging</a:t>
            </a:r>
            <a:endParaRPr lang="en-NL" sz="1400" b="0">
              <a:effectLst/>
            </a:endParaRPr>
          </a:p>
        </c:rich>
      </c:tx>
      <c:layout>
        <c:manualLayout>
          <c:xMode val="edge"/>
          <c:yMode val="edge"/>
          <c:x val="0.19134055555555557"/>
          <c:y val="4.233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3.3823111111111109E-2"/>
          <c:y val="0.14388629629629629"/>
          <c:w val="0.95065466666666665"/>
          <c:h val="0.7807088888888889"/>
        </c:manualLayout>
      </c:layout>
      <c:barChart>
        <c:barDir val="col"/>
        <c:grouping val="clustered"/>
        <c:varyColors val="0"/>
        <c:ser>
          <c:idx val="0"/>
          <c:order val="0"/>
          <c:tx>
            <c:strRef>
              <c:f>'Age-1 (2)'!$HT$228</c:f>
              <c:strCache>
                <c:ptCount val="1"/>
                <c:pt idx="0">
                  <c:v>31</c:v>
                </c:pt>
              </c:strCache>
            </c:strRef>
          </c:tx>
          <c:spPr>
            <a:solidFill>
              <a:schemeClr val="accent1">
                <a:tint val="46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(2)'!$HT$229:$HT$238</c:f>
              <c:numCache>
                <c:formatCode>0</c:formatCode>
                <c:ptCount val="10"/>
                <c:pt idx="0">
                  <c:v>2.0305771069352669</c:v>
                </c:pt>
                <c:pt idx="1">
                  <c:v>15.082187936047529</c:v>
                </c:pt>
                <c:pt idx="2">
                  <c:v>41.100490250945803</c:v>
                </c:pt>
                <c:pt idx="3">
                  <c:v>26.21127028754648</c:v>
                </c:pt>
                <c:pt idx="4">
                  <c:v>20.243868417572582</c:v>
                </c:pt>
                <c:pt idx="5">
                  <c:v>18.954216878888083</c:v>
                </c:pt>
                <c:pt idx="6">
                  <c:v>11.069869801300568</c:v>
                </c:pt>
                <c:pt idx="7">
                  <c:v>6.7961578207580065</c:v>
                </c:pt>
                <c:pt idx="8">
                  <c:v>8.8117563274910911</c:v>
                </c:pt>
                <c:pt idx="9">
                  <c:v>7.7023207092296913</c:v>
                </c:pt>
              </c:numCache>
            </c:numRef>
          </c:val>
          <c:extLst>
            <c:ext xmlns:c16="http://schemas.microsoft.com/office/drawing/2014/chart" uri="{C3380CC4-5D6E-409C-BE32-E72D297353CC}">
              <c16:uniqueId val="{00000000-A574-4189-AD10-9D8E83E0A31A}"/>
            </c:ext>
          </c:extLst>
        </c:ser>
        <c:ser>
          <c:idx val="1"/>
          <c:order val="1"/>
          <c:tx>
            <c:strRef>
              <c:f>'Age-1 (2)'!$HU$228</c:f>
              <c:strCache>
                <c:ptCount val="1"/>
                <c:pt idx="0">
                  <c:v>32</c:v>
                </c:pt>
              </c:strCache>
            </c:strRef>
          </c:tx>
          <c:spPr>
            <a:solidFill>
              <a:schemeClr val="accent1">
                <a:tint val="62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(2)'!$HU$229:$HU$238</c:f>
              <c:numCache>
                <c:formatCode>0</c:formatCode>
                <c:ptCount val="10"/>
                <c:pt idx="0">
                  <c:v>2.7638410622174465</c:v>
                </c:pt>
                <c:pt idx="1">
                  <c:v>22.523399864759718</c:v>
                </c:pt>
                <c:pt idx="2">
                  <c:v>57.755590875512077</c:v>
                </c:pt>
                <c:pt idx="3">
                  <c:v>32.822283397371706</c:v>
                </c:pt>
                <c:pt idx="4">
                  <c:v>24.682121448718249</c:v>
                </c:pt>
                <c:pt idx="5">
                  <c:v>21.994789169876377</c:v>
                </c:pt>
                <c:pt idx="6">
                  <c:v>12.631005286099366</c:v>
                </c:pt>
                <c:pt idx="7">
                  <c:v>7.6218592382332782</c:v>
                </c:pt>
                <c:pt idx="8">
                  <c:v>8.3783912622046444</c:v>
                </c:pt>
                <c:pt idx="9">
                  <c:v>20.796265914920166</c:v>
                </c:pt>
              </c:numCache>
            </c:numRef>
          </c:val>
          <c:extLst>
            <c:ext xmlns:c16="http://schemas.microsoft.com/office/drawing/2014/chart" uri="{C3380CC4-5D6E-409C-BE32-E72D297353CC}">
              <c16:uniqueId val="{00000001-A574-4189-AD10-9D8E83E0A31A}"/>
            </c:ext>
          </c:extLst>
        </c:ser>
        <c:ser>
          <c:idx val="2"/>
          <c:order val="2"/>
          <c:tx>
            <c:strRef>
              <c:f>'Age-1 (2)'!$HV$228</c:f>
              <c:strCache>
                <c:ptCount val="1"/>
                <c:pt idx="0">
                  <c:v>33</c:v>
                </c:pt>
              </c:strCache>
            </c:strRef>
          </c:tx>
          <c:spPr>
            <a:solidFill>
              <a:schemeClr val="accent1">
                <a:tint val="77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(2)'!$HV$229:$HV$238</c:f>
              <c:numCache>
                <c:formatCode>0</c:formatCode>
                <c:ptCount val="10"/>
                <c:pt idx="0">
                  <c:v>2.1433869462094486</c:v>
                </c:pt>
                <c:pt idx="1">
                  <c:v>22.223753746825</c:v>
                </c:pt>
                <c:pt idx="2">
                  <c:v>54.173848805712886</c:v>
                </c:pt>
                <c:pt idx="3">
                  <c:v>30.634131170880256</c:v>
                </c:pt>
                <c:pt idx="4">
                  <c:v>20.470309898753484</c:v>
                </c:pt>
                <c:pt idx="5">
                  <c:v>20.573222903959774</c:v>
                </c:pt>
                <c:pt idx="6">
                  <c:v>11.401019752621524</c:v>
                </c:pt>
                <c:pt idx="7">
                  <c:v>7.6853747318852221</c:v>
                </c:pt>
                <c:pt idx="8">
                  <c:v>10.256306545112581</c:v>
                </c:pt>
                <c:pt idx="9">
                  <c:v>18.485569702151256</c:v>
                </c:pt>
              </c:numCache>
            </c:numRef>
          </c:val>
          <c:extLst>
            <c:ext xmlns:c16="http://schemas.microsoft.com/office/drawing/2014/chart" uri="{C3380CC4-5D6E-409C-BE32-E72D297353CC}">
              <c16:uniqueId val="{00000002-A574-4189-AD10-9D8E83E0A31A}"/>
            </c:ext>
          </c:extLst>
        </c:ser>
        <c:ser>
          <c:idx val="3"/>
          <c:order val="3"/>
          <c:tx>
            <c:strRef>
              <c:f>'Age-1 (2)'!$HW$228</c:f>
              <c:strCache>
                <c:ptCount val="1"/>
                <c:pt idx="0">
                  <c:v>34</c:v>
                </c:pt>
              </c:strCache>
            </c:strRef>
          </c:tx>
          <c:spPr>
            <a:solidFill>
              <a:schemeClr val="accent1">
                <a:tint val="93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(2)'!$HW$229:$HW$238</c:f>
              <c:numCache>
                <c:formatCode>0</c:formatCode>
                <c:ptCount val="10"/>
                <c:pt idx="0">
                  <c:v>1.9741721872981763</c:v>
                </c:pt>
                <c:pt idx="1">
                  <c:v>21.674402530611349</c:v>
                </c:pt>
                <c:pt idx="2">
                  <c:v>51.308455149873517</c:v>
                </c:pt>
                <c:pt idx="3">
                  <c:v>28.026971071230872</c:v>
                </c:pt>
                <c:pt idx="4">
                  <c:v>19.609832270266057</c:v>
                </c:pt>
                <c:pt idx="5">
                  <c:v>17.690602420295544</c:v>
                </c:pt>
                <c:pt idx="6">
                  <c:v>10.73871984997961</c:v>
                </c:pt>
                <c:pt idx="7">
                  <c:v>5.4623324540671829</c:v>
                </c:pt>
                <c:pt idx="8">
                  <c:v>7.6561161533938993</c:v>
                </c:pt>
                <c:pt idx="9">
                  <c:v>14.634409347536414</c:v>
                </c:pt>
              </c:numCache>
            </c:numRef>
          </c:val>
          <c:extLst>
            <c:ext xmlns:c16="http://schemas.microsoft.com/office/drawing/2014/chart" uri="{C3380CC4-5D6E-409C-BE32-E72D297353CC}">
              <c16:uniqueId val="{00000003-A574-4189-AD10-9D8E83E0A31A}"/>
            </c:ext>
          </c:extLst>
        </c:ser>
        <c:ser>
          <c:idx val="4"/>
          <c:order val="4"/>
          <c:tx>
            <c:strRef>
              <c:f>'Age-1 (2)'!$HX$228</c:f>
              <c:strCache>
                <c:ptCount val="1"/>
                <c:pt idx="0">
                  <c:v>35</c:v>
                </c:pt>
              </c:strCache>
            </c:strRef>
          </c:tx>
          <c:spPr>
            <a:solidFill>
              <a:schemeClr val="accent1">
                <a:shade val="92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(2)'!$HX$229:$HX$238</c:f>
              <c:numCache>
                <c:formatCode>0</c:formatCode>
                <c:ptCount val="10"/>
                <c:pt idx="0">
                  <c:v>2.3126017051207204</c:v>
                </c:pt>
                <c:pt idx="1">
                  <c:v>25.619743083418484</c:v>
                </c:pt>
                <c:pt idx="2">
                  <c:v>61.426876497056256</c:v>
                </c:pt>
                <c:pt idx="3">
                  <c:v>31.099695474389073</c:v>
                </c:pt>
                <c:pt idx="4">
                  <c:v>19.7456971589746</c:v>
                </c:pt>
                <c:pt idx="5">
                  <c:v>20.336295192973669</c:v>
                </c:pt>
                <c:pt idx="6">
                  <c:v>11.826783975748469</c:v>
                </c:pt>
                <c:pt idx="7">
                  <c:v>5.5258479477191269</c:v>
                </c:pt>
                <c:pt idx="8">
                  <c:v>8.0894812186803442</c:v>
                </c:pt>
                <c:pt idx="9">
                  <c:v>16.945105560305322</c:v>
                </c:pt>
              </c:numCache>
            </c:numRef>
          </c:val>
          <c:extLst>
            <c:ext xmlns:c16="http://schemas.microsoft.com/office/drawing/2014/chart" uri="{C3380CC4-5D6E-409C-BE32-E72D297353CC}">
              <c16:uniqueId val="{00000004-A574-4189-AD10-9D8E83E0A31A}"/>
            </c:ext>
          </c:extLst>
        </c:ser>
        <c:ser>
          <c:idx val="5"/>
          <c:order val="5"/>
          <c:tx>
            <c:strRef>
              <c:f>'Age-1 (2)'!$HY$228</c:f>
              <c:strCache>
                <c:ptCount val="1"/>
                <c:pt idx="0">
                  <c:v>36</c:v>
                </c:pt>
              </c:strCache>
            </c:strRef>
          </c:tx>
          <c:spPr>
            <a:solidFill>
              <a:schemeClr val="accent1">
                <a:shade val="76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(2)'!$HY$229:$HY$238</c:f>
              <c:numCache>
                <c:formatCode>0</c:formatCode>
                <c:ptCount val="10"/>
                <c:pt idx="0">
                  <c:v>4.9636329280639853</c:v>
                </c:pt>
                <c:pt idx="1">
                  <c:v>46.195443181602528</c:v>
                </c:pt>
                <c:pt idx="2">
                  <c:v>97.065210091558271</c:v>
                </c:pt>
                <c:pt idx="3">
                  <c:v>51.67763768947885</c:v>
                </c:pt>
                <c:pt idx="4">
                  <c:v>42.072827203411478</c:v>
                </c:pt>
                <c:pt idx="5">
                  <c:v>34.433493996646682</c:v>
                </c:pt>
                <c:pt idx="6">
                  <c:v>20.767832661414314</c:v>
                </c:pt>
                <c:pt idx="7">
                  <c:v>11.62333533830575</c:v>
                </c:pt>
                <c:pt idx="8">
                  <c:v>16.178962437360688</c:v>
                </c:pt>
                <c:pt idx="9">
                  <c:v>20.796265914920166</c:v>
                </c:pt>
              </c:numCache>
            </c:numRef>
          </c:val>
          <c:extLst>
            <c:ext xmlns:c16="http://schemas.microsoft.com/office/drawing/2014/chart" uri="{C3380CC4-5D6E-409C-BE32-E72D297353CC}">
              <c16:uniqueId val="{00000005-A574-4189-AD10-9D8E83E0A31A}"/>
            </c:ext>
          </c:extLst>
        </c:ser>
        <c:ser>
          <c:idx val="6"/>
          <c:order val="6"/>
          <c:tx>
            <c:strRef>
              <c:f>'Age-1 (2)'!$HZ$228</c:f>
              <c:strCache>
                <c:ptCount val="1"/>
                <c:pt idx="0">
                  <c:v>37</c:v>
                </c:pt>
              </c:strCache>
            </c:strRef>
          </c:tx>
          <c:spPr>
            <a:solidFill>
              <a:schemeClr val="accent2">
                <a:lumMod val="40000"/>
                <a:lumOff val="60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(2)'!$HZ$229:$HZ$238</c:f>
              <c:numCache>
                <c:formatCode>0</c:formatCode>
                <c:ptCount val="10"/>
                <c:pt idx="0">
                  <c:v>3.835534535322171</c:v>
                </c:pt>
                <c:pt idx="1">
                  <c:v>44.996858709863652</c:v>
                </c:pt>
                <c:pt idx="2">
                  <c:v>91.468738107497032</c:v>
                </c:pt>
                <c:pt idx="3">
                  <c:v>49.536041893338293</c:v>
                </c:pt>
                <c:pt idx="4">
                  <c:v>41.529367648577313</c:v>
                </c:pt>
                <c:pt idx="5">
                  <c:v>36.131475925380407</c:v>
                </c:pt>
                <c:pt idx="6">
                  <c:v>19.963611351063417</c:v>
                </c:pt>
                <c:pt idx="7">
                  <c:v>12.194974781173245</c:v>
                </c:pt>
                <c:pt idx="8">
                  <c:v>16.756782524409289</c:v>
                </c:pt>
                <c:pt idx="9">
                  <c:v>40.052067687994395</c:v>
                </c:pt>
              </c:numCache>
            </c:numRef>
          </c:val>
          <c:extLst>
            <c:ext xmlns:c16="http://schemas.microsoft.com/office/drawing/2014/chart" uri="{C3380CC4-5D6E-409C-BE32-E72D297353CC}">
              <c16:uniqueId val="{00000006-A574-4189-AD10-9D8E83E0A31A}"/>
            </c:ext>
          </c:extLst>
        </c:ser>
        <c:ser>
          <c:idx val="7"/>
          <c:order val="7"/>
          <c:tx>
            <c:strRef>
              <c:f>'Age-1 (2)'!$IA$228</c:f>
              <c:strCache>
                <c:ptCount val="1"/>
                <c:pt idx="0">
                  <c:v>38</c:v>
                </c:pt>
              </c:strCache>
            </c:strRef>
          </c:tx>
          <c:spPr>
            <a:solidFill>
              <a:schemeClr val="accent2">
                <a:lumMod val="20000"/>
                <a:lumOff val="80000"/>
              </a:schemeClr>
            </a:solidFill>
            <a:ln>
              <a:noFill/>
            </a:ln>
            <a:effectLst/>
          </c:spPr>
          <c:invertIfNegative val="0"/>
          <c:cat>
            <c:strRef>
              <c:f>'Age-1 (2)'!$HR$229:$HR$238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 (2)'!$IA$229:$IA$238</c:f>
              <c:numCache>
                <c:formatCode>0.0</c:formatCode>
                <c:ptCount val="10"/>
                <c:pt idx="0">
                  <c:v>1.2409082320159963</c:v>
                </c:pt>
                <c:pt idx="1">
                  <c:v>9.1891476166647195</c:v>
                </c:pt>
                <c:pt idx="2">
                  <c:v>17.326677262653622</c:v>
                </c:pt>
                <c:pt idx="3">
                  <c:v>10.149301816492244</c:v>
                </c:pt>
                <c:pt idx="4">
                  <c:v>9.2388124321807776</c:v>
                </c:pt>
                <c:pt idx="5">
                  <c:v>8.7268373546547213</c:v>
                </c:pt>
                <c:pt idx="6">
                  <c:v>5.6295491724562714</c:v>
                </c:pt>
                <c:pt idx="7">
                  <c:v>4.5731155429399672</c:v>
                </c:pt>
                <c:pt idx="8">
                  <c:v>11.123036675685475</c:v>
                </c:pt>
                <c:pt idx="9">
                  <c:v>26.187890411380948</c:v>
                </c:pt>
              </c:numCache>
            </c:numRef>
          </c:val>
          <c:extLst>
            <c:ext xmlns:c16="http://schemas.microsoft.com/office/drawing/2014/chart" uri="{C3380CC4-5D6E-409C-BE32-E72D297353CC}">
              <c16:uniqueId val="{00000007-A574-4189-AD10-9D8E83E0A31A}"/>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2222222223"/>
          <c:y val="0.14688314814814815"/>
          <c:w val="0.28965955555555556"/>
          <c:h val="3.9687777777777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Nieuwe COVID-19 besmettingen per week, per leeftijdsgroep, per 100.000</a:t>
            </a:r>
            <a:br>
              <a:rPr lang="en-US" sz="1400" b="1" i="0" baseline="0">
                <a:effectLst/>
              </a:rPr>
            </a:br>
            <a:r>
              <a:rPr lang="en-US" sz="1400" b="0" i="0" baseline="0">
                <a:effectLst/>
              </a:rPr>
              <a:t>Noot: week 37 &amp; week 38 zal nog erg stijgen, data incompleet, door rapportage vertraging</a:t>
            </a:r>
            <a:endParaRPr lang="en-NL" sz="1400" b="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3.3823111111111109E-2"/>
          <c:y val="0.14388629629629629"/>
          <c:w val="0.95065466666666665"/>
          <c:h val="0.7807088888888889"/>
        </c:manualLayout>
      </c:layout>
      <c:barChart>
        <c:barDir val="col"/>
        <c:grouping val="clustered"/>
        <c:varyColors val="0"/>
        <c:ser>
          <c:idx val="0"/>
          <c:order val="0"/>
          <c:tx>
            <c:strRef>
              <c:f>'Age-1 (2)'!$HS$228</c:f>
              <c:strCache>
                <c:ptCount val="1"/>
                <c:pt idx="0">
                  <c:v>30</c:v>
                </c:pt>
              </c:strCache>
            </c:strRef>
          </c:tx>
          <c:spPr>
            <a:solidFill>
              <a:schemeClr val="accent1">
                <a:tint val="44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(2)'!$HJ$252:$HJ$261</c:f>
              <c:numCache>
                <c:formatCode>0</c:formatCode>
                <c:ptCount val="10"/>
                <c:pt idx="0">
                  <c:v>0.12892553059906456</c:v>
                </c:pt>
                <c:pt idx="1">
                  <c:v>1.2770632169122553</c:v>
                </c:pt>
                <c:pt idx="2">
                  <c:v>3.0828565672200243</c:v>
                </c:pt>
                <c:pt idx="3">
                  <c:v>2.1282939588974559</c:v>
                </c:pt>
                <c:pt idx="4">
                  <c:v>1.7209552569748505</c:v>
                </c:pt>
                <c:pt idx="5">
                  <c:v>1.6359294329992691</c:v>
                </c:pt>
                <c:pt idx="6">
                  <c:v>1.0745478012251468</c:v>
                </c:pt>
                <c:pt idx="7">
                  <c:v>0.5625658009172182</c:v>
                </c:pt>
                <c:pt idx="8">
                  <c:v>0.59845651872890315</c:v>
                </c:pt>
              </c:numCache>
            </c:numRef>
          </c:val>
          <c:extLst>
            <c:ext xmlns:c16="http://schemas.microsoft.com/office/drawing/2014/chart" uri="{C3380CC4-5D6E-409C-BE32-E72D297353CC}">
              <c16:uniqueId val="{00000000-6850-4836-B52E-DEE9F10AFFF4}"/>
            </c:ext>
          </c:extLst>
        </c:ser>
        <c:ser>
          <c:idx val="1"/>
          <c:order val="1"/>
          <c:tx>
            <c:strRef>
              <c:f>'Age-1 (2)'!$HT$228</c:f>
              <c:strCache>
                <c:ptCount val="1"/>
                <c:pt idx="0">
                  <c:v>31</c:v>
                </c:pt>
              </c:strCache>
            </c:strRef>
          </c:tx>
          <c:spPr>
            <a:solidFill>
              <a:schemeClr val="accent1">
                <a:tint val="58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(2)'!$HK$252:$HK$261</c:f>
              <c:numCache>
                <c:formatCode>0</c:formatCode>
                <c:ptCount val="10"/>
                <c:pt idx="0">
                  <c:v>0.29008244384789528</c:v>
                </c:pt>
                <c:pt idx="1">
                  <c:v>2.1545982765782186</c:v>
                </c:pt>
                <c:pt idx="2">
                  <c:v>5.8714986072779718</c:v>
                </c:pt>
                <c:pt idx="3">
                  <c:v>3.7444671839352113</c:v>
                </c:pt>
                <c:pt idx="4">
                  <c:v>2.8919812025103688</c:v>
                </c:pt>
                <c:pt idx="5">
                  <c:v>2.7077452684125833</c:v>
                </c:pt>
                <c:pt idx="6">
                  <c:v>1.5814099716143668</c:v>
                </c:pt>
                <c:pt idx="7">
                  <c:v>0.97087968867971519</c:v>
                </c:pt>
                <c:pt idx="8">
                  <c:v>1.2588223324987273</c:v>
                </c:pt>
              </c:numCache>
            </c:numRef>
          </c:val>
          <c:extLst>
            <c:ext xmlns:c16="http://schemas.microsoft.com/office/drawing/2014/chart" uri="{C3380CC4-5D6E-409C-BE32-E72D297353CC}">
              <c16:uniqueId val="{00000001-6850-4836-B52E-DEE9F10AFFF4}"/>
            </c:ext>
          </c:extLst>
        </c:ser>
        <c:ser>
          <c:idx val="2"/>
          <c:order val="2"/>
          <c:tx>
            <c:strRef>
              <c:f>'Age-1 (2)'!$HU$228</c:f>
              <c:strCache>
                <c:ptCount val="1"/>
                <c:pt idx="0">
                  <c:v>32</c:v>
                </c:pt>
              </c:strCache>
            </c:strRef>
          </c:tx>
          <c:spPr>
            <a:solidFill>
              <a:schemeClr val="accent1">
                <a:tint val="72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(2)'!$HL$252:$HL$261</c:f>
              <c:numCache>
                <c:formatCode>0</c:formatCode>
                <c:ptCount val="10"/>
                <c:pt idx="0">
                  <c:v>0.3948344374596352</c:v>
                </c:pt>
                <c:pt idx="1">
                  <c:v>3.2176285521085313</c:v>
                </c:pt>
                <c:pt idx="2">
                  <c:v>8.2507986965017253</c:v>
                </c:pt>
                <c:pt idx="3">
                  <c:v>4.6888976281959582</c:v>
                </c:pt>
                <c:pt idx="4">
                  <c:v>3.5260173498168927</c:v>
                </c:pt>
                <c:pt idx="5">
                  <c:v>3.1421127385537679</c:v>
                </c:pt>
                <c:pt idx="6">
                  <c:v>1.8044293265856237</c:v>
                </c:pt>
                <c:pt idx="7">
                  <c:v>1.0888370340333255</c:v>
                </c:pt>
                <c:pt idx="8">
                  <c:v>1.1969130374578063</c:v>
                </c:pt>
              </c:numCache>
            </c:numRef>
          </c:val>
          <c:extLst>
            <c:ext xmlns:c16="http://schemas.microsoft.com/office/drawing/2014/chart" uri="{C3380CC4-5D6E-409C-BE32-E72D297353CC}">
              <c16:uniqueId val="{00000002-6850-4836-B52E-DEE9F10AFFF4}"/>
            </c:ext>
          </c:extLst>
        </c:ser>
        <c:ser>
          <c:idx val="3"/>
          <c:order val="3"/>
          <c:tx>
            <c:strRef>
              <c:f>'Age-1 (2)'!$HV$228</c:f>
              <c:strCache>
                <c:ptCount val="1"/>
                <c:pt idx="0">
                  <c:v>33</c:v>
                </c:pt>
              </c:strCache>
            </c:strRef>
          </c:tx>
          <c:spPr>
            <a:solidFill>
              <a:schemeClr val="accent1">
                <a:tint val="86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(2)'!$HM$252:$HM$261</c:f>
              <c:numCache>
                <c:formatCode>0</c:formatCode>
                <c:ptCount val="10"/>
                <c:pt idx="0">
                  <c:v>0.30619813517277839</c:v>
                </c:pt>
                <c:pt idx="1">
                  <c:v>3.1748219638321431</c:v>
                </c:pt>
                <c:pt idx="2">
                  <c:v>7.7391212579589839</c:v>
                </c:pt>
                <c:pt idx="3">
                  <c:v>4.3763044529828941</c:v>
                </c:pt>
                <c:pt idx="4">
                  <c:v>2.9243299855362119</c:v>
                </c:pt>
                <c:pt idx="5">
                  <c:v>2.9390318434228249</c:v>
                </c:pt>
                <c:pt idx="6">
                  <c:v>1.6287171075173605</c:v>
                </c:pt>
                <c:pt idx="7">
                  <c:v>1.0979106759836033</c:v>
                </c:pt>
                <c:pt idx="8">
                  <c:v>1.4651866493017973</c:v>
                </c:pt>
              </c:numCache>
            </c:numRef>
          </c:val>
          <c:extLst>
            <c:ext xmlns:c16="http://schemas.microsoft.com/office/drawing/2014/chart" uri="{C3380CC4-5D6E-409C-BE32-E72D297353CC}">
              <c16:uniqueId val="{00000003-6850-4836-B52E-DEE9F10AFFF4}"/>
            </c:ext>
          </c:extLst>
        </c:ser>
        <c:ser>
          <c:idx val="4"/>
          <c:order val="4"/>
          <c:tx>
            <c:strRef>
              <c:f>'Age-1 (2)'!$HW$228</c:f>
              <c:strCache>
                <c:ptCount val="1"/>
                <c:pt idx="0">
                  <c:v>34</c:v>
                </c:pt>
              </c:strCache>
            </c:strRef>
          </c:tx>
          <c:spPr>
            <a:solidFill>
              <a:schemeClr val="accent1"/>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(2)'!$HN$252:$HN$261</c:f>
              <c:numCache>
                <c:formatCode>0</c:formatCode>
                <c:ptCount val="10"/>
                <c:pt idx="0">
                  <c:v>0.28202459818545378</c:v>
                </c:pt>
                <c:pt idx="1">
                  <c:v>3.0963432186587641</c:v>
                </c:pt>
                <c:pt idx="2">
                  <c:v>7.3297793071247881</c:v>
                </c:pt>
                <c:pt idx="3">
                  <c:v>4.0038530101758392</c:v>
                </c:pt>
                <c:pt idx="4">
                  <c:v>2.8014046100380083</c:v>
                </c:pt>
                <c:pt idx="5">
                  <c:v>2.5272289171850777</c:v>
                </c:pt>
                <c:pt idx="6">
                  <c:v>1.5341028357113728</c:v>
                </c:pt>
                <c:pt idx="7">
                  <c:v>0.78033320772388326</c:v>
                </c:pt>
                <c:pt idx="8">
                  <c:v>1.0937308790562714</c:v>
                </c:pt>
              </c:numCache>
            </c:numRef>
          </c:val>
          <c:extLst>
            <c:ext xmlns:c16="http://schemas.microsoft.com/office/drawing/2014/chart" uri="{C3380CC4-5D6E-409C-BE32-E72D297353CC}">
              <c16:uniqueId val="{00000004-6850-4836-B52E-DEE9F10AFFF4}"/>
            </c:ext>
          </c:extLst>
        </c:ser>
        <c:ser>
          <c:idx val="5"/>
          <c:order val="5"/>
          <c:tx>
            <c:strRef>
              <c:f>'Age-1 (2)'!$HX$228</c:f>
              <c:strCache>
                <c:ptCount val="1"/>
                <c:pt idx="0">
                  <c:v>35</c:v>
                </c:pt>
              </c:strCache>
            </c:strRef>
          </c:tx>
          <c:spPr>
            <a:solidFill>
              <a:schemeClr val="accent1">
                <a:shade val="86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(2)'!$HO$252:$HO$261</c:f>
              <c:numCache>
                <c:formatCode>0</c:formatCode>
                <c:ptCount val="10"/>
                <c:pt idx="0">
                  <c:v>0.33037167216010294</c:v>
                </c:pt>
                <c:pt idx="1">
                  <c:v>3.659963297631212</c:v>
                </c:pt>
                <c:pt idx="2">
                  <c:v>8.7752680710080373</c:v>
                </c:pt>
                <c:pt idx="3">
                  <c:v>4.4428136391984392</c:v>
                </c:pt>
                <c:pt idx="4">
                  <c:v>2.8208138798535143</c:v>
                </c:pt>
                <c:pt idx="5">
                  <c:v>2.9051850275676672</c:v>
                </c:pt>
                <c:pt idx="6">
                  <c:v>1.6895405679640672</c:v>
                </c:pt>
                <c:pt idx="7">
                  <c:v>0.78940684967416097</c:v>
                </c:pt>
                <c:pt idx="8">
                  <c:v>1.155640174097192</c:v>
                </c:pt>
              </c:numCache>
            </c:numRef>
          </c:val>
          <c:extLst>
            <c:ext xmlns:c16="http://schemas.microsoft.com/office/drawing/2014/chart" uri="{C3380CC4-5D6E-409C-BE32-E72D297353CC}">
              <c16:uniqueId val="{00000005-6850-4836-B52E-DEE9F10AFFF4}"/>
            </c:ext>
          </c:extLst>
        </c:ser>
        <c:ser>
          <c:idx val="6"/>
          <c:order val="6"/>
          <c:tx>
            <c:strRef>
              <c:f>'Age-1 (2)'!$HY$228</c:f>
              <c:strCache>
                <c:ptCount val="1"/>
                <c:pt idx="0">
                  <c:v>36</c:v>
                </c:pt>
              </c:strCache>
            </c:strRef>
          </c:tx>
          <c:spPr>
            <a:solidFill>
              <a:schemeClr val="accent1">
                <a:shade val="72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(2)'!$HP$252:$HP$261</c:f>
              <c:numCache>
                <c:formatCode>0</c:formatCode>
                <c:ptCount val="10"/>
                <c:pt idx="0">
                  <c:v>0.70909041829485508</c:v>
                </c:pt>
                <c:pt idx="1">
                  <c:v>6.5993490259432184</c:v>
                </c:pt>
                <c:pt idx="2">
                  <c:v>13.866458584508324</c:v>
                </c:pt>
                <c:pt idx="3">
                  <c:v>7.38251966992555</c:v>
                </c:pt>
                <c:pt idx="4">
                  <c:v>6.0104038862016393</c:v>
                </c:pt>
                <c:pt idx="5">
                  <c:v>4.9190705709495264</c:v>
                </c:pt>
                <c:pt idx="6">
                  <c:v>2.9668332373449018</c:v>
                </c:pt>
                <c:pt idx="7">
                  <c:v>1.6604764769008216</c:v>
                </c:pt>
                <c:pt idx="8">
                  <c:v>2.311280348194384</c:v>
                </c:pt>
              </c:numCache>
            </c:numRef>
          </c:val>
          <c:extLst>
            <c:ext xmlns:c16="http://schemas.microsoft.com/office/drawing/2014/chart" uri="{C3380CC4-5D6E-409C-BE32-E72D297353CC}">
              <c16:uniqueId val="{00000006-6850-4836-B52E-DEE9F10AFFF4}"/>
            </c:ext>
          </c:extLst>
        </c:ser>
        <c:ser>
          <c:idx val="7"/>
          <c:order val="7"/>
          <c:tx>
            <c:strRef>
              <c:f>'Age-1 (2)'!$HZ$228</c:f>
              <c:strCache>
                <c:ptCount val="1"/>
                <c:pt idx="0">
                  <c:v>37</c:v>
                </c:pt>
              </c:strCache>
            </c:strRef>
          </c:tx>
          <c:spPr>
            <a:solidFill>
              <a:schemeClr val="accent2">
                <a:lumMod val="40000"/>
                <a:lumOff val="60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(2)'!$HQ$252:$HQ$261</c:f>
              <c:numCache>
                <c:formatCode>0</c:formatCode>
                <c:ptCount val="10"/>
                <c:pt idx="0">
                  <c:v>0.54793350504602445</c:v>
                </c:pt>
                <c:pt idx="1">
                  <c:v>6.4281226728376648</c:v>
                </c:pt>
                <c:pt idx="2">
                  <c:v>13.066962586785291</c:v>
                </c:pt>
                <c:pt idx="3">
                  <c:v>7.076577413334042</c:v>
                </c:pt>
                <c:pt idx="4">
                  <c:v>5.9327668069396164</c:v>
                </c:pt>
                <c:pt idx="5">
                  <c:v>5.1616394179114868</c:v>
                </c:pt>
                <c:pt idx="6">
                  <c:v>2.8519444787233454</c:v>
                </c:pt>
                <c:pt idx="7">
                  <c:v>1.7421392544533207</c:v>
                </c:pt>
                <c:pt idx="8">
                  <c:v>2.3938260749156126</c:v>
                </c:pt>
              </c:numCache>
            </c:numRef>
          </c:val>
          <c:extLst>
            <c:ext xmlns:c16="http://schemas.microsoft.com/office/drawing/2014/chart" uri="{C3380CC4-5D6E-409C-BE32-E72D297353CC}">
              <c16:uniqueId val="{00000007-6850-4836-B52E-DEE9F10AFFF4}"/>
            </c:ext>
          </c:extLst>
        </c:ser>
        <c:ser>
          <c:idx val="8"/>
          <c:order val="8"/>
          <c:tx>
            <c:strRef>
              <c:f>'Age-1 (2)'!$IA$228</c:f>
              <c:strCache>
                <c:ptCount val="1"/>
                <c:pt idx="0">
                  <c:v>38</c:v>
                </c:pt>
              </c:strCache>
            </c:strRef>
          </c:tx>
          <c:spPr>
            <a:solidFill>
              <a:schemeClr val="accent2">
                <a:lumMod val="20000"/>
                <a:lumOff val="80000"/>
              </a:schemeClr>
            </a:solidFill>
            <a:ln>
              <a:noFill/>
            </a:ln>
            <a:effectLst/>
          </c:spPr>
          <c:invertIfNegative val="0"/>
          <c:cat>
            <c:strRef>
              <c:f>'Age-1 (2)'!$HI$252:$HI$261</c:f>
              <c:strCache>
                <c:ptCount val="9"/>
                <c:pt idx="0">
                  <c:v>0-9</c:v>
                </c:pt>
                <c:pt idx="1">
                  <c:v>10-19</c:v>
                </c:pt>
                <c:pt idx="2">
                  <c:v>20-29</c:v>
                </c:pt>
                <c:pt idx="3">
                  <c:v>30-39</c:v>
                </c:pt>
                <c:pt idx="4">
                  <c:v>40-49</c:v>
                </c:pt>
                <c:pt idx="5">
                  <c:v>50-59</c:v>
                </c:pt>
                <c:pt idx="6">
                  <c:v>60-69</c:v>
                </c:pt>
                <c:pt idx="7">
                  <c:v>70-79</c:v>
                </c:pt>
                <c:pt idx="8">
                  <c:v>80-89</c:v>
                </c:pt>
              </c:strCache>
            </c:strRef>
          </c:cat>
          <c:val>
            <c:numRef>
              <c:f>'Age-1 (2)'!$HR$252:$HR$261</c:f>
              <c:numCache>
                <c:formatCode>0.0</c:formatCode>
                <c:ptCount val="10"/>
                <c:pt idx="0">
                  <c:v>0.17727260457371377</c:v>
                </c:pt>
                <c:pt idx="1">
                  <c:v>1.3127353738092455</c:v>
                </c:pt>
                <c:pt idx="2">
                  <c:v>2.4752396089505173</c:v>
                </c:pt>
                <c:pt idx="3">
                  <c:v>1.4499002594988919</c:v>
                </c:pt>
                <c:pt idx="4">
                  <c:v>1.3198303474543969</c:v>
                </c:pt>
                <c:pt idx="5">
                  <c:v>1.2466910506649602</c:v>
                </c:pt>
                <c:pt idx="6">
                  <c:v>0.80422131035089595</c:v>
                </c:pt>
                <c:pt idx="7">
                  <c:v>0.65330222041999531</c:v>
                </c:pt>
                <c:pt idx="8">
                  <c:v>1.5890052393836391</c:v>
                </c:pt>
              </c:numCache>
            </c:numRef>
          </c:val>
          <c:extLst>
            <c:ext xmlns:c16="http://schemas.microsoft.com/office/drawing/2014/chart" uri="{C3380CC4-5D6E-409C-BE32-E72D297353CC}">
              <c16:uniqueId val="{00000008-6850-4836-B52E-DEE9F10AFFF4}"/>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2222222223"/>
          <c:y val="0.10925351851851851"/>
          <c:w val="0.28965955555555556"/>
          <c:h val="3.9687777777777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a:solidFill>
                  <a:schemeClr val="bg2">
                    <a:lumMod val="25000"/>
                  </a:schemeClr>
                </a:solidFill>
              </a:rPr>
              <a:t>Number of contagious people in The</a:t>
            </a:r>
            <a:r>
              <a:rPr lang="nl-NL" sz="2000" b="1" baseline="0">
                <a:solidFill>
                  <a:schemeClr val="bg2">
                    <a:lumMod val="25000"/>
                  </a:schemeClr>
                </a:solidFill>
              </a:rPr>
              <a:t> Netherlands</a:t>
            </a:r>
            <a:br>
              <a:rPr lang="nl-NL" sz="2000" b="1" baseline="0">
                <a:solidFill>
                  <a:schemeClr val="bg2">
                    <a:lumMod val="25000"/>
                  </a:schemeClr>
                </a:solidFill>
              </a:rPr>
            </a:br>
            <a:r>
              <a:rPr lang="nl-NL" sz="2000" b="1" baseline="0">
                <a:solidFill>
                  <a:schemeClr val="bg2">
                    <a:lumMod val="25000"/>
                  </a:schemeClr>
                </a:solidFill>
              </a:rPr>
              <a:t>compared to the total population</a:t>
            </a:r>
          </a:p>
        </c:rich>
      </c:tx>
      <c:layout>
        <c:manualLayout>
          <c:xMode val="edge"/>
          <c:yMode val="edge"/>
          <c:x val="0.18692291666666663"/>
          <c:y val="4.233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716986111111112"/>
          <c:y val="0.13379986111111111"/>
          <c:w val="0.81342736111111114"/>
          <c:h val="0.78493180555555553"/>
        </c:manualLayout>
      </c:layout>
      <c:barChart>
        <c:barDir val="col"/>
        <c:grouping val="stacked"/>
        <c:varyColors val="0"/>
        <c:ser>
          <c:idx val="0"/>
          <c:order val="0"/>
          <c:tx>
            <c:strRef>
              <c:f>Contagious!$I$24</c:f>
              <c:strCache>
                <c:ptCount val="1"/>
              </c:strCache>
            </c:strRef>
          </c:tx>
          <c:spPr>
            <a:solidFill>
              <a:schemeClr val="accent5">
                <a:lumMod val="20000"/>
                <a:lumOff val="80000"/>
              </a:schemeClr>
            </a:solidFill>
            <a:ln>
              <a:noFill/>
            </a:ln>
            <a:effectLst/>
          </c:spPr>
          <c:invertIfNegative val="0"/>
          <c:cat>
            <c:strRef>
              <c:f>Contagious!$H$25:$H$30</c:f>
              <c:strCache>
                <c:ptCount val="2"/>
                <c:pt idx="0">
                  <c:v>May 15th-29th</c:v>
                </c:pt>
                <c:pt idx="1">
                  <c:v>week 22</c:v>
                </c:pt>
              </c:strCache>
            </c:strRef>
          </c:cat>
          <c:val>
            <c:numRef>
              <c:f>Contagious!$I$25:$I$28</c:f>
              <c:numCache>
                <c:formatCode>General</c:formatCode>
                <c:ptCount val="4"/>
                <c:pt idx="0">
                  <c:v>17422391</c:v>
                </c:pt>
                <c:pt idx="1">
                  <c:v>17422581</c:v>
                </c:pt>
              </c:numCache>
            </c:numRef>
          </c:val>
          <c:extLst>
            <c:ext xmlns:c16="http://schemas.microsoft.com/office/drawing/2014/chart" uri="{C3380CC4-5D6E-409C-BE32-E72D297353CC}">
              <c16:uniqueId val="{00000000-328E-4240-B0F0-E9C37BE5A0B1}"/>
            </c:ext>
          </c:extLst>
        </c:ser>
        <c:ser>
          <c:idx val="1"/>
          <c:order val="1"/>
          <c:tx>
            <c:strRef>
              <c:f>Contagious!$J$24</c:f>
              <c:strCache>
                <c:ptCount val="1"/>
                <c:pt idx="0">
                  <c:v>Currently contagious</c:v>
                </c:pt>
              </c:strCache>
            </c:strRef>
          </c:tx>
          <c:spPr>
            <a:solidFill>
              <a:srgbClr val="FAACAC"/>
            </a:solidFill>
            <a:ln>
              <a:noFill/>
            </a:ln>
            <a:effectLst/>
          </c:spPr>
          <c:invertIfNegative val="0"/>
          <c:cat>
            <c:strRef>
              <c:f>Contagious!$H$25:$H$30</c:f>
              <c:strCache>
                <c:ptCount val="2"/>
                <c:pt idx="0">
                  <c:v>May 15th-29th</c:v>
                </c:pt>
                <c:pt idx="1">
                  <c:v>week 22</c:v>
                </c:pt>
              </c:strCache>
            </c:strRef>
          </c:cat>
          <c:val>
            <c:numRef>
              <c:f>Contagious!$J$25:$J$28</c:f>
              <c:numCache>
                <c:formatCode>#,##0</c:formatCode>
                <c:ptCount val="4"/>
                <c:pt idx="0">
                  <c:v>1715</c:v>
                </c:pt>
                <c:pt idx="1">
                  <c:v>1525</c:v>
                </c:pt>
              </c:numCache>
            </c:numRef>
          </c:val>
          <c:extLst>
            <c:ext xmlns:c16="http://schemas.microsoft.com/office/drawing/2014/chart" uri="{C3380CC4-5D6E-409C-BE32-E72D297353CC}">
              <c16:uniqueId val="{00000001-328E-4240-B0F0-E9C37BE5A0B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14443720"/>
        <c:crosses val="autoZero"/>
        <c:auto val="1"/>
        <c:lblAlgn val="ctr"/>
        <c:lblOffset val="100"/>
        <c:noMultiLvlLbl val="0"/>
      </c:catAx>
      <c:valAx>
        <c:axId val="714443720"/>
        <c:scaling>
          <c:orientation val="minMax"/>
          <c:max val="2000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valAx>
      <c:spPr>
        <a:noFill/>
        <a:ln>
          <a:noFill/>
        </a:ln>
        <a:effectLst/>
      </c:spPr>
    </c:plotArea>
    <c:legend>
      <c:legendPos val="b"/>
      <c:legendEntry>
        <c:idx val="0"/>
        <c:delete val="1"/>
      </c:legendEntry>
      <c:layout>
        <c:manualLayout>
          <c:xMode val="edge"/>
          <c:yMode val="edge"/>
          <c:x val="0.33893430555555559"/>
          <c:y val="0.1394425"/>
          <c:w val="0.3997425"/>
          <c:h val="4.034916666666665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3115381944444442"/>
          <c:y val="0.13379986111111111"/>
          <c:w val="0.56884618055555558"/>
          <c:h val="0.78493180555555553"/>
        </c:manualLayout>
      </c:layout>
      <c:barChart>
        <c:barDir val="col"/>
        <c:grouping val="stacked"/>
        <c:varyColors val="0"/>
        <c:ser>
          <c:idx val="0"/>
          <c:order val="0"/>
          <c:tx>
            <c:strRef>
              <c:f>Contagious!$I$24</c:f>
              <c:strCache>
                <c:ptCount val="1"/>
              </c:strCache>
            </c:strRef>
          </c:tx>
          <c:spPr>
            <a:solidFill>
              <a:schemeClr val="accent1">
                <a:lumMod val="20000"/>
                <a:lumOff val="80000"/>
              </a:schemeClr>
            </a:solidFill>
            <a:ln>
              <a:noFill/>
            </a:ln>
            <a:effectLst/>
          </c:spPr>
          <c:invertIfNegative val="0"/>
          <c:cat>
            <c:strRef>
              <c:f>Contagious!$H$25</c:f>
              <c:strCache>
                <c:ptCount val="1"/>
                <c:pt idx="0">
                  <c:v>May 15th-29th</c:v>
                </c:pt>
              </c:strCache>
            </c:strRef>
          </c:cat>
          <c:val>
            <c:numRef>
              <c:f>Contagious!$I$25</c:f>
              <c:numCache>
                <c:formatCode>General</c:formatCode>
                <c:ptCount val="1"/>
                <c:pt idx="0">
                  <c:v>17422391</c:v>
                </c:pt>
              </c:numCache>
            </c:numRef>
          </c:val>
          <c:extLst>
            <c:ext xmlns:c16="http://schemas.microsoft.com/office/drawing/2014/chart" uri="{C3380CC4-5D6E-409C-BE32-E72D297353CC}">
              <c16:uniqueId val="{00000000-DB5F-4E23-B055-F3A8DCAA6D61}"/>
            </c:ext>
          </c:extLst>
        </c:ser>
        <c:ser>
          <c:idx val="1"/>
          <c:order val="1"/>
          <c:tx>
            <c:strRef>
              <c:f>Contagious!$J$24</c:f>
              <c:strCache>
                <c:ptCount val="1"/>
                <c:pt idx="0">
                  <c:v>Currently contagious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Contagious!$H$25</c:f>
              <c:strCache>
                <c:ptCount val="1"/>
                <c:pt idx="0">
                  <c:v>May 15th-29th</c:v>
                </c:pt>
              </c:strCache>
            </c:strRef>
          </c:cat>
          <c:val>
            <c:numRef>
              <c:f>Contagious!$J$25</c:f>
              <c:numCache>
                <c:formatCode>#,##0</c:formatCode>
                <c:ptCount val="1"/>
                <c:pt idx="0">
                  <c:v>1715</c:v>
                </c:pt>
              </c:numCache>
            </c:numRef>
          </c:val>
          <c:extLst>
            <c:ext xmlns:c16="http://schemas.microsoft.com/office/drawing/2014/chart" uri="{C3380CC4-5D6E-409C-BE32-E72D297353CC}">
              <c16:uniqueId val="{00000001-DB5F-4E23-B055-F3A8DCAA6D61}"/>
            </c:ext>
          </c:extLst>
        </c:ser>
        <c:dLbls>
          <c:showLegendKey val="0"/>
          <c:showVal val="0"/>
          <c:showCatName val="0"/>
          <c:showSerName val="0"/>
          <c:showPercent val="0"/>
          <c:showBubbleSize val="0"/>
        </c:dLbls>
        <c:gapWidth val="50"/>
        <c:overlap val="100"/>
        <c:axId val="714445032"/>
        <c:axId val="714443720"/>
      </c:barChart>
      <c:catAx>
        <c:axId val="714445032"/>
        <c:scaling>
          <c:orientation val="minMax"/>
        </c:scaling>
        <c:delete val="1"/>
        <c:axPos val="b"/>
        <c:numFmt formatCode="General" sourceLinked="1"/>
        <c:majorTickMark val="none"/>
        <c:minorTickMark val="none"/>
        <c:tickLblPos val="nextTo"/>
        <c:crossAx val="714443720"/>
        <c:crosses val="autoZero"/>
        <c:auto val="1"/>
        <c:lblAlgn val="ctr"/>
        <c:lblOffset val="100"/>
        <c:noMultiLvlLbl val="0"/>
      </c:catAx>
      <c:valAx>
        <c:axId val="714443720"/>
        <c:scaling>
          <c:orientation val="minMax"/>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714445032"/>
        <c:crosses val="autoZero"/>
        <c:crossBetween val="between"/>
        <c:majorUnit val="1000"/>
      </c:valAx>
      <c:spPr>
        <a:noFill/>
        <a:ln>
          <a:noFill/>
        </a:ln>
        <a:effectLst/>
      </c:spPr>
    </c:plotArea>
    <c:plotVisOnly val="1"/>
    <c:dispBlanksAs val="gap"/>
    <c:showDLblsOverMax val="0"/>
  </c:chart>
  <c:spPr>
    <a:solidFill>
      <a:schemeClr val="bg1">
        <a:lumMod val="95000"/>
      </a:schemeClr>
    </a:solidFill>
    <a:ln w="635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gradFill flip="none" rotWithShape="1">
              <a:gsLst>
                <a:gs pos="82000">
                  <a:schemeClr val="bg1">
                    <a:lumMod val="65000"/>
                  </a:schemeClr>
                </a:gs>
                <a:gs pos="100000">
                  <a:schemeClr val="bg1">
                    <a:lumMod val="95000"/>
                  </a:schemeClr>
                </a:gs>
              </a:gsLst>
              <a:lin ang="16200000" scaled="1"/>
              <a:tileRect/>
            </a:gra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1'!$N$12:$N$75</c15:sqref>
                  </c15:fullRef>
                </c:ext>
              </c:extLst>
              <c:f>'timeline 1'!$N$24:$N$75</c:f>
              <c:numCache>
                <c:formatCode>General</c:formatCode>
                <c:ptCount val="52"/>
                <c:pt idx="0" formatCode="#,##0">
                  <c:v>47</c:v>
                </c:pt>
                <c:pt idx="1">
                  <c:v>40</c:v>
                </c:pt>
                <c:pt idx="2">
                  <c:v>41</c:v>
                </c:pt>
                <c:pt idx="3">
                  <c:v>41</c:v>
                </c:pt>
                <c:pt idx="4">
                  <c:v>32</c:v>
                </c:pt>
                <c:pt idx="5">
                  <c:v>45</c:v>
                </c:pt>
                <c:pt idx="6">
                  <c:v>72</c:v>
                </c:pt>
                <c:pt idx="7">
                  <c:v>76</c:v>
                </c:pt>
                <c:pt idx="8">
                  <c:v>138</c:v>
                </c:pt>
                <c:pt idx="9">
                  <c:v>169</c:v>
                </c:pt>
                <c:pt idx="10">
                  <c:v>184</c:v>
                </c:pt>
                <c:pt idx="11">
                  <c:v>220</c:v>
                </c:pt>
                <c:pt idx="12">
                  <c:v>222</c:v>
                </c:pt>
                <c:pt idx="13">
                  <c:v>234</c:v>
                </c:pt>
                <c:pt idx="14">
                  <c:v>271</c:v>
                </c:pt>
                <c:pt idx="15">
                  <c:v>374</c:v>
                </c:pt>
                <c:pt idx="16">
                  <c:v>461</c:v>
                </c:pt>
                <c:pt idx="17">
                  <c:v>515</c:v>
                </c:pt>
                <c:pt idx="18">
                  <c:v>700</c:v>
                </c:pt>
                <c:pt idx="19">
                  <c:v>668</c:v>
                </c:pt>
                <c:pt idx="20">
                  <c:v>542</c:v>
                </c:pt>
                <c:pt idx="21">
                  <c:v>622</c:v>
                </c:pt>
                <c:pt idx="22">
                  <c:v>1128</c:v>
                </c:pt>
                <c:pt idx="23">
                  <c:v>1052</c:v>
                </c:pt>
                <c:pt idx="24">
                  <c:v>1056</c:v>
                </c:pt>
                <c:pt idx="25">
                  <c:v>1193</c:v>
                </c:pt>
                <c:pt idx="26">
                  <c:v>992</c:v>
                </c:pt>
                <c:pt idx="27">
                  <c:v>748</c:v>
                </c:pt>
                <c:pt idx="28">
                  <c:v>807</c:v>
                </c:pt>
                <c:pt idx="29">
                  <c:v>1131</c:v>
                </c:pt>
                <c:pt idx="30">
                  <c:v>1042</c:v>
                </c:pt>
                <c:pt idx="31">
                  <c:v>1032</c:v>
                </c:pt>
                <c:pt idx="32">
                  <c:v>1227</c:v>
                </c:pt>
                <c:pt idx="33">
                  <c:v>1098</c:v>
                </c:pt>
                <c:pt idx="34">
                  <c:v>854</c:v>
                </c:pt>
                <c:pt idx="35">
                  <c:v>774</c:v>
                </c:pt>
                <c:pt idx="36">
                  <c:v>1089</c:v>
                </c:pt>
                <c:pt idx="37">
                  <c:v>1344</c:v>
                </c:pt>
                <c:pt idx="38">
                  <c:v>1315</c:v>
                </c:pt>
                <c:pt idx="39">
                  <c:v>1389</c:v>
                </c:pt>
                <c:pt idx="40">
                  <c:v>1043</c:v>
                </c:pt>
                <c:pt idx="41">
                  <c:v>820</c:v>
                </c:pt>
                <c:pt idx="42">
                  <c:v>759</c:v>
                </c:pt>
                <c:pt idx="43">
                  <c:v>804</c:v>
                </c:pt>
                <c:pt idx="44">
                  <c:v>1098</c:v>
                </c:pt>
                <c:pt idx="45">
                  <c:v>1158</c:v>
                </c:pt>
                <c:pt idx="46">
                  <c:v>1262</c:v>
                </c:pt>
                <c:pt idx="47">
                  <c:v>982</c:v>
                </c:pt>
                <c:pt idx="48">
                  <c:v>611</c:v>
                </c:pt>
                <c:pt idx="49">
                  <c:v>576</c:v>
                </c:pt>
                <c:pt idx="50">
                  <c:v>602</c:v>
                </c:pt>
                <c:pt idx="51">
                  <c:v>110</c:v>
                </c:pt>
              </c:numCache>
            </c:numRef>
          </c:val>
          <c:extLst>
            <c:ext xmlns:c16="http://schemas.microsoft.com/office/drawing/2014/chart" uri="{C3380CC4-5D6E-409C-BE32-E72D297353CC}">
              <c16:uniqueId val="{00000000-496C-4CA7-ABC6-64E3C2CC9755}"/>
            </c:ext>
          </c:extLst>
        </c:ser>
        <c:ser>
          <c:idx val="0"/>
          <c:order val="1"/>
          <c:tx>
            <c:strRef>
              <c:f>'timeline 1'!$O$11</c:f>
              <c:strCache>
                <c:ptCount val="1"/>
                <c:pt idx="0">
                  <c:v>Date of diagnosis , new cases</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1'!$S$12:$S$89</c15:sqref>
                  </c15:fullRef>
                </c:ext>
              </c:extLst>
              <c:f>'timeline 1'!$S$24:$S$89</c:f>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1'!$Q$12:$Q$89</c15:sqref>
                  </c15:fullRef>
                </c:ext>
              </c:extLst>
              <c:f>'timeline 1'!$Q$24:$Q$89</c:f>
              <c:numCache>
                <c:formatCode>General</c:formatCode>
                <c:ptCount val="66"/>
                <c:pt idx="10" formatCode="#,##0">
                  <c:v>3</c:v>
                </c:pt>
                <c:pt idx="11" formatCode="#,##0">
                  <c:v>4</c:v>
                </c:pt>
                <c:pt idx="12" formatCode="#,##0">
                  <c:v>12</c:v>
                </c:pt>
                <c:pt idx="13" formatCode="#,##0">
                  <c:v>13</c:v>
                </c:pt>
                <c:pt idx="14" formatCode="#,##0">
                  <c:v>47</c:v>
                </c:pt>
                <c:pt idx="15" formatCode="#,##0">
                  <c:v>40</c:v>
                </c:pt>
                <c:pt idx="16" formatCode="#,##0">
                  <c:v>41</c:v>
                </c:pt>
                <c:pt idx="17" formatCode="#,##0">
                  <c:v>41</c:v>
                </c:pt>
                <c:pt idx="18" formatCode="#,##0">
                  <c:v>32</c:v>
                </c:pt>
                <c:pt idx="19" formatCode="#,##0">
                  <c:v>45</c:v>
                </c:pt>
                <c:pt idx="20" formatCode="#,##0">
                  <c:v>72</c:v>
                </c:pt>
                <c:pt idx="21" formatCode="#,##0">
                  <c:v>76</c:v>
                </c:pt>
                <c:pt idx="22" formatCode="#,##0">
                  <c:v>138</c:v>
                </c:pt>
                <c:pt idx="23" formatCode="#,##0">
                  <c:v>169</c:v>
                </c:pt>
                <c:pt idx="24" formatCode="#,##0">
                  <c:v>184</c:v>
                </c:pt>
                <c:pt idx="25" formatCode="#,##0">
                  <c:v>220</c:v>
                </c:pt>
                <c:pt idx="26" formatCode="#,##0">
                  <c:v>222</c:v>
                </c:pt>
                <c:pt idx="27" formatCode="#,##0">
                  <c:v>234</c:v>
                </c:pt>
                <c:pt idx="28" formatCode="#,##0">
                  <c:v>271</c:v>
                </c:pt>
                <c:pt idx="29" formatCode="#,##0">
                  <c:v>374</c:v>
                </c:pt>
                <c:pt idx="30" formatCode="#,##0">
                  <c:v>461</c:v>
                </c:pt>
                <c:pt idx="31" formatCode="#,##0">
                  <c:v>515</c:v>
                </c:pt>
                <c:pt idx="32" formatCode="#,##0">
                  <c:v>700</c:v>
                </c:pt>
                <c:pt idx="33" formatCode="#,##0">
                  <c:v>668</c:v>
                </c:pt>
                <c:pt idx="34" formatCode="#,##0">
                  <c:v>542</c:v>
                </c:pt>
                <c:pt idx="35" formatCode="#,##0">
                  <c:v>622</c:v>
                </c:pt>
                <c:pt idx="36" formatCode="#,##0">
                  <c:v>1128</c:v>
                </c:pt>
                <c:pt idx="37" formatCode="#,##0">
                  <c:v>1052</c:v>
                </c:pt>
                <c:pt idx="38" formatCode="#,##0">
                  <c:v>1056</c:v>
                </c:pt>
                <c:pt idx="39" formatCode="#,##0">
                  <c:v>1193</c:v>
                </c:pt>
                <c:pt idx="40" formatCode="#,##0">
                  <c:v>992</c:v>
                </c:pt>
                <c:pt idx="41" formatCode="0">
                  <c:v>748</c:v>
                </c:pt>
                <c:pt idx="42" formatCode="0">
                  <c:v>807</c:v>
                </c:pt>
                <c:pt idx="43" formatCode="0">
                  <c:v>1131</c:v>
                </c:pt>
                <c:pt idx="44" formatCode="0">
                  <c:v>1042</c:v>
                </c:pt>
                <c:pt idx="45" formatCode="0">
                  <c:v>1032</c:v>
                </c:pt>
                <c:pt idx="46" formatCode="0">
                  <c:v>1227</c:v>
                </c:pt>
                <c:pt idx="47" formatCode="0">
                  <c:v>1098</c:v>
                </c:pt>
                <c:pt idx="48" formatCode="0">
                  <c:v>854</c:v>
                </c:pt>
                <c:pt idx="49" formatCode="#,##0">
                  <c:v>774</c:v>
                </c:pt>
                <c:pt idx="50" formatCode="0">
                  <c:v>1089</c:v>
                </c:pt>
                <c:pt idx="51" formatCode="0">
                  <c:v>1344</c:v>
                </c:pt>
                <c:pt idx="52" formatCode="0">
                  <c:v>1315</c:v>
                </c:pt>
                <c:pt idx="53" formatCode="0">
                  <c:v>1389</c:v>
                </c:pt>
                <c:pt idx="54" formatCode="0">
                  <c:v>1043</c:v>
                </c:pt>
                <c:pt idx="55" formatCode="0">
                  <c:v>820</c:v>
                </c:pt>
                <c:pt idx="56" formatCode="0">
                  <c:v>759</c:v>
                </c:pt>
                <c:pt idx="57" formatCode="0">
                  <c:v>804</c:v>
                </c:pt>
                <c:pt idx="58" formatCode="0">
                  <c:v>1098</c:v>
                </c:pt>
                <c:pt idx="59" formatCode="0">
                  <c:v>1158</c:v>
                </c:pt>
                <c:pt idx="60" formatCode="0">
                  <c:v>1262</c:v>
                </c:pt>
                <c:pt idx="61" formatCode="0">
                  <c:v>982</c:v>
                </c:pt>
                <c:pt idx="62" formatCode="0">
                  <c:v>611</c:v>
                </c:pt>
                <c:pt idx="63" formatCode="0">
                  <c:v>576</c:v>
                </c:pt>
                <c:pt idx="64" formatCode="0">
                  <c:v>602</c:v>
                </c:pt>
                <c:pt idx="65" formatCode="0">
                  <c:v>110</c:v>
                </c:pt>
              </c:numCache>
            </c:numRef>
          </c:val>
          <c:extLst>
            <c:ext xmlns:c16="http://schemas.microsoft.com/office/drawing/2014/chart" uri="{C3380CC4-5D6E-409C-BE32-E72D297353CC}">
              <c16:uniqueId val="{00000001-496C-4CA7-ABC6-64E3C2CC9755}"/>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uri="{02D57815-91ED-43cb-92C2-25804820EDAC}">
                        <c15:fullRef>
                          <c15:sqref>'timeline 1'!$L$12:$L$66</c15:sqref>
                        </c15:fullRef>
                        <c15:formulaRef>
                          <c15:sqref>'timeline 1'!$L$24:$L$66</c15:sqref>
                        </c15:formulaRef>
                      </c:ext>
                    </c:extLst>
                    <c:numCache>
                      <c:formatCode>General</c:formatCode>
                      <c:ptCount val="43"/>
                      <c:pt idx="18" formatCode="#,##0">
                        <c:v>1</c:v>
                      </c:pt>
                      <c:pt idx="19" formatCode="#,##0">
                        <c:v>0</c:v>
                      </c:pt>
                      <c:pt idx="20" formatCode="#,##0">
                        <c:v>2</c:v>
                      </c:pt>
                      <c:pt idx="21" formatCode="#,##0">
                        <c:v>0</c:v>
                      </c:pt>
                      <c:pt idx="22" formatCode="#,##0">
                        <c:v>1</c:v>
                      </c:pt>
                      <c:pt idx="23" formatCode="#,##0">
                        <c:v>1</c:v>
                      </c:pt>
                      <c:pt idx="24" formatCode="#,##0">
                        <c:v>0</c:v>
                      </c:pt>
                      <c:pt idx="25" formatCode="#,##0">
                        <c:v>5</c:v>
                      </c:pt>
                      <c:pt idx="26" formatCode="#,##0">
                        <c:v>2</c:v>
                      </c:pt>
                      <c:pt idx="27" formatCode="#,##0">
                        <c:v>8</c:v>
                      </c:pt>
                      <c:pt idx="28" formatCode="#,##0">
                        <c:v>4</c:v>
                      </c:pt>
                      <c:pt idx="29" formatCode="#,##0">
                        <c:v>19</c:v>
                      </c:pt>
                      <c:pt idx="30" formatCode="#,##0">
                        <c:v>15</c:v>
                      </c:pt>
                      <c:pt idx="31" formatCode="#,##0">
                        <c:v>18</c:v>
                      </c:pt>
                      <c:pt idx="32" formatCode="#,##0">
                        <c:v>30</c:v>
                      </c:pt>
                      <c:pt idx="33" formatCode="#,##0">
                        <c:v>30</c:v>
                      </c:pt>
                      <c:pt idx="34" formatCode="#,##0">
                        <c:v>43</c:v>
                      </c:pt>
                      <c:pt idx="35" formatCode="#,##0">
                        <c:v>34</c:v>
                      </c:pt>
                      <c:pt idx="36" formatCode="#,##0">
                        <c:v>63</c:v>
                      </c:pt>
                      <c:pt idx="37" formatCode="#,##0">
                        <c:v>80</c:v>
                      </c:pt>
                      <c:pt idx="38" formatCode="#,##0">
                        <c:v>78</c:v>
                      </c:pt>
                      <c:pt idx="39" formatCode="#,##0">
                        <c:v>112</c:v>
                      </c:pt>
                      <c:pt idx="40" formatCode="#,##0">
                        <c:v>93</c:v>
                      </c:pt>
                      <c:pt idx="41" formatCode="0">
                        <c:v>132</c:v>
                      </c:pt>
                      <c:pt idx="42" formatCode="0">
                        <c:v>93</c:v>
                      </c:pt>
                    </c:numCache>
                  </c:numRef>
                </c:val>
                <c:extLst>
                  <c:ext xmlns:c16="http://schemas.microsoft.com/office/drawing/2014/chart" uri="{C3380CC4-5D6E-409C-BE32-E72D297353CC}">
                    <c16:uniqueId val="{00000002-496C-4CA7-ABC6-64E3C2CC9755}"/>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1'!$S$12:$S$89</c15:sqref>
                        </c15:fullRef>
                        <c15:formulaRef>
                          <c15:sqref>'timeline 1'!$S$24:$S$89</c15:sqref>
                        </c15:formulaRef>
                      </c:ext>
                    </c:extLst>
                    <c:numCache>
                      <c:formatCode>m/d/yyyy</c:formatCode>
                      <c:ptCount val="66"/>
                      <c:pt idx="0">
                        <c:v>43878</c:v>
                      </c:pt>
                      <c:pt idx="1">
                        <c:v>43879</c:v>
                      </c:pt>
                      <c:pt idx="2">
                        <c:v>43880</c:v>
                      </c:pt>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numCache>
                  </c:numRef>
                </c:cat>
                <c:val>
                  <c:numRef>
                    <c:extLst>
                      <c:ext xmlns:c15="http://schemas.microsoft.com/office/drawing/2012/chart" uri="{02D57815-91ED-43cb-92C2-25804820EDAC}">
                        <c15:fullRef>
                          <c15:sqref>'timeline 1'!$K$12:$K$66</c15:sqref>
                        </c15:fullRef>
                        <c15:formulaRef>
                          <c15:sqref>'timeline 1'!$K$24:$K$66</c15:sqref>
                        </c15:formulaRef>
                      </c:ext>
                    </c:extLst>
                    <c:numCache>
                      <c:formatCode>General</c:formatCode>
                      <c:ptCount val="43"/>
                      <c:pt idx="0" formatCode="#,##0">
                        <c:v>1</c:v>
                      </c:pt>
                      <c:pt idx="1" formatCode="#,##0">
                        <c:v>0</c:v>
                      </c:pt>
                      <c:pt idx="2" formatCode="#,##0">
                        <c:v>2</c:v>
                      </c:pt>
                      <c:pt idx="3" formatCode="#,##0">
                        <c:v>0</c:v>
                      </c:pt>
                      <c:pt idx="4" formatCode="#,##0">
                        <c:v>1</c:v>
                      </c:pt>
                      <c:pt idx="5" formatCode="#,##0">
                        <c:v>1</c:v>
                      </c:pt>
                      <c:pt idx="6" formatCode="#,##0">
                        <c:v>0</c:v>
                      </c:pt>
                      <c:pt idx="7" formatCode="#,##0">
                        <c:v>5</c:v>
                      </c:pt>
                      <c:pt idx="8" formatCode="#,##0">
                        <c:v>2</c:v>
                      </c:pt>
                      <c:pt idx="9" formatCode="#,##0">
                        <c:v>8</c:v>
                      </c:pt>
                      <c:pt idx="10" formatCode="#,##0">
                        <c:v>4</c:v>
                      </c:pt>
                      <c:pt idx="11" formatCode="#,##0">
                        <c:v>19</c:v>
                      </c:pt>
                      <c:pt idx="12" formatCode="#,##0">
                        <c:v>15</c:v>
                      </c:pt>
                      <c:pt idx="13" formatCode="#,##0">
                        <c:v>18</c:v>
                      </c:pt>
                      <c:pt idx="14" formatCode="#,##0">
                        <c:v>30</c:v>
                      </c:pt>
                      <c:pt idx="15" formatCode="#,##0">
                        <c:v>30</c:v>
                      </c:pt>
                      <c:pt idx="16" formatCode="#,##0">
                        <c:v>43</c:v>
                      </c:pt>
                      <c:pt idx="17" formatCode="#,##0">
                        <c:v>34</c:v>
                      </c:pt>
                      <c:pt idx="18" formatCode="#,##0">
                        <c:v>63</c:v>
                      </c:pt>
                      <c:pt idx="19" formatCode="#,##0">
                        <c:v>80</c:v>
                      </c:pt>
                      <c:pt idx="20" formatCode="#,##0">
                        <c:v>78</c:v>
                      </c:pt>
                      <c:pt idx="21" formatCode="#,##0">
                        <c:v>112</c:v>
                      </c:pt>
                      <c:pt idx="22" formatCode="#,##0">
                        <c:v>93</c:v>
                      </c:pt>
                      <c:pt idx="23" formatCode="#,##0">
                        <c:v>132</c:v>
                      </c:pt>
                      <c:pt idx="24" formatCode="#,##0">
                        <c:v>93</c:v>
                      </c:pt>
                    </c:numCache>
                  </c:numRef>
                </c:val>
                <c:extLst xmlns:c15="http://schemas.microsoft.com/office/drawing/2012/chart">
                  <c:ext xmlns:c16="http://schemas.microsoft.com/office/drawing/2014/chart" uri="{C3380CC4-5D6E-409C-BE32-E72D297353CC}">
                    <c16:uniqueId val="{00000003-496C-4CA7-ABC6-64E3C2CC9755}"/>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Netherlands</a:t>
            </a:r>
            <a:r>
              <a:rPr lang="nl-NL" sz="2000" b="1" baseline="0"/>
              <a:t> Timeline - The "Grain of Salt graph".</a:t>
            </a:r>
            <a:endParaRPr lang="nl-NL" sz="2000" b="1"/>
          </a:p>
        </c:rich>
      </c:tx>
      <c:layout>
        <c:manualLayout>
          <c:xMode val="edge"/>
          <c:yMode val="edge"/>
          <c:x val="0.39184763071895423"/>
          <c:y val="4.5653594771241833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6.6094934640522879E-2"/>
          <c:y val="0.10042285783627081"/>
          <c:w val="0.92229959150326801"/>
          <c:h val="0.75272673998263318"/>
        </c:manualLayout>
      </c:layout>
      <c:barChart>
        <c:barDir val="col"/>
        <c:grouping val="clustered"/>
        <c:varyColors val="0"/>
        <c:ser>
          <c:idx val="1"/>
          <c:order val="0"/>
          <c:tx>
            <c:strRef>
              <c:f>'timeline 1'!$N$11</c:f>
              <c:strCache>
                <c:ptCount val="1"/>
                <c:pt idx="0">
                  <c:v>Estimated date of infection  (T-14)</c:v>
                </c:pt>
              </c:strCache>
            </c:strRef>
          </c:tx>
          <c:spPr>
            <a:solidFill>
              <a:schemeClr val="accent2"/>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1'!$D$12:$D$110</c15:sqref>
                  </c15:fullRef>
                </c:ext>
              </c:extLst>
              <c:f>'timeline 1'!$D$18:$D$110</c:f>
              <c:numCache>
                <c:formatCode>General</c:formatCode>
                <c:ptCount val="93"/>
                <c:pt idx="2">
                  <c:v>1</c:v>
                </c:pt>
                <c:pt idx="3">
                  <c:v>8</c:v>
                </c:pt>
                <c:pt idx="4">
                  <c:v>1</c:v>
                </c:pt>
                <c:pt idx="5">
                  <c:v>10</c:v>
                </c:pt>
                <c:pt idx="6">
                  <c:v>14</c:v>
                </c:pt>
                <c:pt idx="7">
                  <c:v>6</c:v>
                </c:pt>
                <c:pt idx="8">
                  <c:v>13</c:v>
                </c:pt>
                <c:pt idx="9">
                  <c:v>13</c:v>
                </c:pt>
                <c:pt idx="10">
                  <c:v>20</c:v>
                </c:pt>
                <c:pt idx="11">
                  <c:v>17</c:v>
                </c:pt>
                <c:pt idx="12">
                  <c:v>25</c:v>
                </c:pt>
                <c:pt idx="13">
                  <c:v>47</c:v>
                </c:pt>
                <c:pt idx="14">
                  <c:v>39</c:v>
                </c:pt>
                <c:pt idx="15">
                  <c:v>54</c:v>
                </c:pt>
                <c:pt idx="16">
                  <c:v>81</c:v>
                </c:pt>
                <c:pt idx="17">
                  <c:v>87</c:v>
                </c:pt>
                <c:pt idx="18">
                  <c:v>90</c:v>
                </c:pt>
                <c:pt idx="19">
                  <c:v>101</c:v>
                </c:pt>
                <c:pt idx="20">
                  <c:v>184</c:v>
                </c:pt>
                <c:pt idx="21">
                  <c:v>179</c:v>
                </c:pt>
                <c:pt idx="22">
                  <c:v>246</c:v>
                </c:pt>
                <c:pt idx="23">
                  <c:v>350</c:v>
                </c:pt>
                <c:pt idx="24">
                  <c:v>333</c:v>
                </c:pt>
                <c:pt idx="25">
                  <c:v>280</c:v>
                </c:pt>
                <c:pt idx="26">
                  <c:v>301</c:v>
                </c:pt>
                <c:pt idx="27">
                  <c:v>558</c:v>
                </c:pt>
                <c:pt idx="28">
                  <c:v>478</c:v>
                </c:pt>
                <c:pt idx="29">
                  <c:v>512</c:v>
                </c:pt>
                <c:pt idx="30">
                  <c:v>490</c:v>
                </c:pt>
                <c:pt idx="31">
                  <c:v>611</c:v>
                </c:pt>
                <c:pt idx="32">
                  <c:v>340</c:v>
                </c:pt>
                <c:pt idx="33">
                  <c:v>300</c:v>
                </c:pt>
                <c:pt idx="34">
                  <c:v>503</c:v>
                </c:pt>
                <c:pt idx="35">
                  <c:v>341</c:v>
                </c:pt>
                <c:pt idx="36">
                  <c:v>363</c:v>
                </c:pt>
                <c:pt idx="37">
                  <c:v>351</c:v>
                </c:pt>
                <c:pt idx="38">
                  <c:v>334</c:v>
                </c:pt>
                <c:pt idx="39">
                  <c:v>197</c:v>
                </c:pt>
                <c:pt idx="40">
                  <c:v>215</c:v>
                </c:pt>
                <c:pt idx="41">
                  <c:v>313</c:v>
                </c:pt>
                <c:pt idx="42">
                  <c:v>192</c:v>
                </c:pt>
                <c:pt idx="43">
                  <c:v>190</c:v>
                </c:pt>
                <c:pt idx="44">
                  <c:v>187</c:v>
                </c:pt>
                <c:pt idx="45">
                  <c:v>171</c:v>
                </c:pt>
                <c:pt idx="46">
                  <c:v>132</c:v>
                </c:pt>
                <c:pt idx="47">
                  <c:v>126</c:v>
                </c:pt>
                <c:pt idx="48">
                  <c:v>135</c:v>
                </c:pt>
                <c:pt idx="49">
                  <c:v>159</c:v>
                </c:pt>
                <c:pt idx="50">
                  <c:v>106</c:v>
                </c:pt>
                <c:pt idx="51">
                  <c:v>101</c:v>
                </c:pt>
                <c:pt idx="52">
                  <c:v>122</c:v>
                </c:pt>
                <c:pt idx="53">
                  <c:v>71</c:v>
                </c:pt>
                <c:pt idx="54">
                  <c:v>60</c:v>
                </c:pt>
                <c:pt idx="55">
                  <c:v>90</c:v>
                </c:pt>
                <c:pt idx="56">
                  <c:v>70</c:v>
                </c:pt>
                <c:pt idx="57">
                  <c:v>70</c:v>
                </c:pt>
                <c:pt idx="58">
                  <c:v>77</c:v>
                </c:pt>
                <c:pt idx="59">
                  <c:v>43</c:v>
                </c:pt>
                <c:pt idx="60">
                  <c:v>45</c:v>
                </c:pt>
                <c:pt idx="61">
                  <c:v>31</c:v>
                </c:pt>
                <c:pt idx="62">
                  <c:v>38</c:v>
                </c:pt>
                <c:pt idx="63">
                  <c:v>60</c:v>
                </c:pt>
                <c:pt idx="64">
                  <c:v>39</c:v>
                </c:pt>
                <c:pt idx="65">
                  <c:v>35</c:v>
                </c:pt>
                <c:pt idx="66">
                  <c:v>29</c:v>
                </c:pt>
                <c:pt idx="67">
                  <c:v>16</c:v>
                </c:pt>
                <c:pt idx="68">
                  <c:v>33</c:v>
                </c:pt>
                <c:pt idx="69">
                  <c:v>32</c:v>
                </c:pt>
                <c:pt idx="70">
                  <c:v>15</c:v>
                </c:pt>
                <c:pt idx="71">
                  <c:v>36</c:v>
                </c:pt>
                <c:pt idx="72">
                  <c:v>26</c:v>
                </c:pt>
                <c:pt idx="73">
                  <c:v>27</c:v>
                </c:pt>
                <c:pt idx="74">
                  <c:v>16</c:v>
                </c:pt>
                <c:pt idx="75">
                  <c:v>13</c:v>
                </c:pt>
                <c:pt idx="76">
                  <c:v>22</c:v>
                </c:pt>
                <c:pt idx="77">
                  <c:v>10</c:v>
                </c:pt>
                <c:pt idx="78">
                  <c:v>19</c:v>
                </c:pt>
                <c:pt idx="79">
                  <c:v>11</c:v>
                </c:pt>
                <c:pt idx="80">
                  <c:v>10</c:v>
                </c:pt>
                <c:pt idx="81">
                  <c:v>8</c:v>
                </c:pt>
                <c:pt idx="82">
                  <c:v>6</c:v>
                </c:pt>
                <c:pt idx="83">
                  <c:v>11</c:v>
                </c:pt>
                <c:pt idx="84">
                  <c:v>7</c:v>
                </c:pt>
                <c:pt idx="85">
                  <c:v>9</c:v>
                </c:pt>
                <c:pt idx="86">
                  <c:v>9</c:v>
                </c:pt>
                <c:pt idx="87">
                  <c:v>9</c:v>
                </c:pt>
                <c:pt idx="88">
                  <c:v>4</c:v>
                </c:pt>
                <c:pt idx="89">
                  <c:v>2</c:v>
                </c:pt>
                <c:pt idx="90">
                  <c:v>12</c:v>
                </c:pt>
                <c:pt idx="91">
                  <c:v>4</c:v>
                </c:pt>
                <c:pt idx="92">
                  <c:v>2</c:v>
                </c:pt>
              </c:numCache>
            </c:numRef>
          </c:val>
          <c:extLst>
            <c:ext xmlns:c16="http://schemas.microsoft.com/office/drawing/2014/chart" uri="{C3380CC4-5D6E-409C-BE32-E72D297353CC}">
              <c16:uniqueId val="{00000000-0AA8-4AA9-9A5C-2ECDBB819C86}"/>
            </c:ext>
          </c:extLst>
        </c:ser>
        <c:ser>
          <c:idx val="0"/>
          <c:order val="1"/>
          <c:tx>
            <c:strRef>
              <c:f>'timeline 1'!$G$11</c:f>
              <c:strCache>
                <c:ptCount val="1"/>
                <c:pt idx="0">
                  <c:v>Hospitalized</c:v>
                </c:pt>
              </c:strCache>
            </c:strRef>
          </c:tx>
          <c:spPr>
            <a:solidFill>
              <a:schemeClr val="accent1"/>
            </a:solidFill>
            <a:ln>
              <a:noFill/>
            </a:ln>
            <a:effectLst/>
          </c:spPr>
          <c:invertIfNegative val="0"/>
          <c:cat>
            <c:numRef>
              <c:extLst>
                <c:ext xmlns:c15="http://schemas.microsoft.com/office/drawing/2012/chart" uri="{02D57815-91ED-43cb-92C2-25804820EDAC}">
                  <c15:fullRef>
                    <c15:sqref>'timeline 1'!$S$12:$S$127</c15:sqref>
                  </c15:fullRef>
                </c:ext>
              </c:extLst>
              <c:f>'timeline 1'!$S$18:$S$127</c:f>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1'!$G$12:$G$127</c15:sqref>
                  </c15:fullRef>
                </c:ext>
              </c:extLst>
              <c:f>'timeline 1'!$G$18:$G$127</c:f>
              <c:numCache>
                <c:formatCode>General</c:formatCode>
                <c:ptCount val="110"/>
                <c:pt idx="16">
                  <c:v>1</c:v>
                </c:pt>
                <c:pt idx="17">
                  <c:v>8</c:v>
                </c:pt>
                <c:pt idx="18">
                  <c:v>1</c:v>
                </c:pt>
                <c:pt idx="19">
                  <c:v>10</c:v>
                </c:pt>
                <c:pt idx="20">
                  <c:v>14</c:v>
                </c:pt>
                <c:pt idx="21">
                  <c:v>6</c:v>
                </c:pt>
                <c:pt idx="22">
                  <c:v>13</c:v>
                </c:pt>
                <c:pt idx="23">
                  <c:v>13</c:v>
                </c:pt>
                <c:pt idx="24">
                  <c:v>20</c:v>
                </c:pt>
                <c:pt idx="25">
                  <c:v>17</c:v>
                </c:pt>
                <c:pt idx="26">
                  <c:v>25</c:v>
                </c:pt>
                <c:pt idx="27">
                  <c:v>47</c:v>
                </c:pt>
                <c:pt idx="28">
                  <c:v>39</c:v>
                </c:pt>
                <c:pt idx="29">
                  <c:v>54</c:v>
                </c:pt>
                <c:pt idx="30">
                  <c:v>81</c:v>
                </c:pt>
                <c:pt idx="31">
                  <c:v>87</c:v>
                </c:pt>
                <c:pt idx="32">
                  <c:v>90</c:v>
                </c:pt>
                <c:pt idx="33">
                  <c:v>101</c:v>
                </c:pt>
                <c:pt idx="34">
                  <c:v>184</c:v>
                </c:pt>
                <c:pt idx="35">
                  <c:v>179</c:v>
                </c:pt>
                <c:pt idx="36">
                  <c:v>246</c:v>
                </c:pt>
                <c:pt idx="37">
                  <c:v>350</c:v>
                </c:pt>
                <c:pt idx="38">
                  <c:v>333</c:v>
                </c:pt>
                <c:pt idx="39" formatCode="0">
                  <c:v>280</c:v>
                </c:pt>
                <c:pt idx="40" formatCode="0">
                  <c:v>301</c:v>
                </c:pt>
                <c:pt idx="41" formatCode="0">
                  <c:v>558</c:v>
                </c:pt>
                <c:pt idx="42">
                  <c:v>478</c:v>
                </c:pt>
                <c:pt idx="43">
                  <c:v>512</c:v>
                </c:pt>
                <c:pt idx="44">
                  <c:v>490</c:v>
                </c:pt>
                <c:pt idx="45" formatCode="0">
                  <c:v>611</c:v>
                </c:pt>
                <c:pt idx="46">
                  <c:v>340</c:v>
                </c:pt>
                <c:pt idx="47" formatCode="0">
                  <c:v>300</c:v>
                </c:pt>
                <c:pt idx="48" formatCode="0">
                  <c:v>503</c:v>
                </c:pt>
                <c:pt idx="49" formatCode="0">
                  <c:v>341</c:v>
                </c:pt>
                <c:pt idx="50" formatCode="0">
                  <c:v>363</c:v>
                </c:pt>
                <c:pt idx="51" formatCode="0">
                  <c:v>351</c:v>
                </c:pt>
                <c:pt idx="52" formatCode="0">
                  <c:v>334</c:v>
                </c:pt>
                <c:pt idx="53" formatCode="0">
                  <c:v>197</c:v>
                </c:pt>
                <c:pt idx="54" formatCode="0">
                  <c:v>215</c:v>
                </c:pt>
                <c:pt idx="55" formatCode="0">
                  <c:v>313</c:v>
                </c:pt>
                <c:pt idx="56" formatCode="0">
                  <c:v>192</c:v>
                </c:pt>
                <c:pt idx="57" formatCode="0">
                  <c:v>190</c:v>
                </c:pt>
                <c:pt idx="58" formatCode="0">
                  <c:v>187</c:v>
                </c:pt>
                <c:pt idx="59" formatCode="0">
                  <c:v>171</c:v>
                </c:pt>
                <c:pt idx="60" formatCode="0">
                  <c:v>132</c:v>
                </c:pt>
                <c:pt idx="61" formatCode="0">
                  <c:v>126</c:v>
                </c:pt>
                <c:pt idx="62" formatCode="0">
                  <c:v>135</c:v>
                </c:pt>
                <c:pt idx="63" formatCode="0">
                  <c:v>159</c:v>
                </c:pt>
                <c:pt idx="64" formatCode="0">
                  <c:v>106</c:v>
                </c:pt>
                <c:pt idx="65" formatCode="0">
                  <c:v>101</c:v>
                </c:pt>
                <c:pt idx="66" formatCode="0">
                  <c:v>122</c:v>
                </c:pt>
                <c:pt idx="67" formatCode="0">
                  <c:v>71</c:v>
                </c:pt>
                <c:pt idx="68" formatCode="0">
                  <c:v>60</c:v>
                </c:pt>
                <c:pt idx="69" formatCode="0">
                  <c:v>90</c:v>
                </c:pt>
                <c:pt idx="70" formatCode="0">
                  <c:v>70</c:v>
                </c:pt>
                <c:pt idx="71" formatCode="0">
                  <c:v>70</c:v>
                </c:pt>
                <c:pt idx="72" formatCode="0">
                  <c:v>77</c:v>
                </c:pt>
                <c:pt idx="73" formatCode="0">
                  <c:v>43</c:v>
                </c:pt>
                <c:pt idx="74" formatCode="0">
                  <c:v>45</c:v>
                </c:pt>
                <c:pt idx="75" formatCode="0">
                  <c:v>31</c:v>
                </c:pt>
                <c:pt idx="76" formatCode="0">
                  <c:v>38</c:v>
                </c:pt>
                <c:pt idx="77" formatCode="0">
                  <c:v>60</c:v>
                </c:pt>
                <c:pt idx="78" formatCode="0">
                  <c:v>39</c:v>
                </c:pt>
                <c:pt idx="79" formatCode="0">
                  <c:v>35</c:v>
                </c:pt>
                <c:pt idx="80" formatCode="0">
                  <c:v>29</c:v>
                </c:pt>
                <c:pt idx="81" formatCode="0">
                  <c:v>16</c:v>
                </c:pt>
                <c:pt idx="82" formatCode="0">
                  <c:v>33</c:v>
                </c:pt>
                <c:pt idx="83" formatCode="0">
                  <c:v>32</c:v>
                </c:pt>
                <c:pt idx="84" formatCode="0">
                  <c:v>15</c:v>
                </c:pt>
                <c:pt idx="85" formatCode="0">
                  <c:v>36</c:v>
                </c:pt>
                <c:pt idx="86" formatCode="0">
                  <c:v>26</c:v>
                </c:pt>
                <c:pt idx="87" formatCode="0">
                  <c:v>27</c:v>
                </c:pt>
                <c:pt idx="88">
                  <c:v>16</c:v>
                </c:pt>
                <c:pt idx="89">
                  <c:v>13</c:v>
                </c:pt>
                <c:pt idx="90">
                  <c:v>22</c:v>
                </c:pt>
                <c:pt idx="91">
                  <c:v>10</c:v>
                </c:pt>
                <c:pt idx="92">
                  <c:v>19</c:v>
                </c:pt>
                <c:pt idx="93">
                  <c:v>11</c:v>
                </c:pt>
                <c:pt idx="94">
                  <c:v>10</c:v>
                </c:pt>
                <c:pt idx="95">
                  <c:v>8</c:v>
                </c:pt>
                <c:pt idx="96">
                  <c:v>6</c:v>
                </c:pt>
                <c:pt idx="97">
                  <c:v>11</c:v>
                </c:pt>
                <c:pt idx="98">
                  <c:v>7</c:v>
                </c:pt>
                <c:pt idx="99">
                  <c:v>9</c:v>
                </c:pt>
                <c:pt idx="100">
                  <c:v>9</c:v>
                </c:pt>
                <c:pt idx="101">
                  <c:v>9</c:v>
                </c:pt>
                <c:pt idx="102">
                  <c:v>4</c:v>
                </c:pt>
                <c:pt idx="103">
                  <c:v>2</c:v>
                </c:pt>
                <c:pt idx="104">
                  <c:v>12</c:v>
                </c:pt>
                <c:pt idx="105">
                  <c:v>4</c:v>
                </c:pt>
                <c:pt idx="106">
                  <c:v>2</c:v>
                </c:pt>
                <c:pt idx="107">
                  <c:v>0</c:v>
                </c:pt>
                <c:pt idx="108">
                  <c:v>0</c:v>
                </c:pt>
                <c:pt idx="109">
                  <c:v>0</c:v>
                </c:pt>
              </c:numCache>
            </c:numRef>
          </c:val>
          <c:extLst>
            <c:ext xmlns:c16="http://schemas.microsoft.com/office/drawing/2014/chart" uri="{C3380CC4-5D6E-409C-BE32-E72D297353CC}">
              <c16:uniqueId val="{00000001-0AA8-4AA9-9A5C-2ECDBB819C86}"/>
            </c:ext>
          </c:extLst>
        </c:ser>
        <c:dLbls>
          <c:showLegendKey val="0"/>
          <c:showVal val="0"/>
          <c:showCatName val="0"/>
          <c:showSerName val="0"/>
          <c:showPercent val="0"/>
          <c:showBubbleSize val="0"/>
        </c:dLbls>
        <c:gapWidth val="50"/>
        <c:axId val="778517976"/>
        <c:axId val="778510760"/>
        <c:extLst>
          <c:ext xmlns:c15="http://schemas.microsoft.com/office/drawing/2012/chart" uri="{02D57815-91ED-43cb-92C2-25804820EDAC}">
            <c15:filteredBarSeries>
              <c15:ser>
                <c:idx val="3"/>
                <c:order val="2"/>
                <c:tx>
                  <c:strRef>
                    <c:extLst>
                      <c:ext uri="{02D57815-91ED-43cb-92C2-25804820EDAC}">
                        <c15:formulaRef>
                          <c15:sqref>'timeline 1'!$L$11</c15:sqref>
                        </c15:formulaRef>
                      </c:ext>
                    </c:extLst>
                    <c:strCache>
                      <c:ptCount val="1"/>
                      <c:pt idx="0">
                        <c:v>New Deceased</c:v>
                      </c:pt>
                    </c:strCache>
                  </c:strRef>
                </c:tx>
                <c:spPr>
                  <a:solidFill>
                    <a:srgbClr val="FF0000"/>
                  </a:solidFill>
                  <a:ln>
                    <a:solidFill>
                      <a:srgbClr val="FF0000"/>
                    </a:solidFill>
                  </a:ln>
                  <a:effectLst/>
                </c:spPr>
                <c:invertIfNegative val="0"/>
                <c:cat>
                  <c:numRef>
                    <c:extLst>
                      <c:ex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uri="{02D57815-91ED-43cb-92C2-25804820EDAC}">
                        <c15:fullRef>
                          <c15:sqref>'timeline 1'!$L$12:$L$66</c15:sqref>
                        </c15:fullRef>
                        <c15:formulaRef>
                          <c15:sqref>'timeline 1'!$L$18:$L$66</c15:sqref>
                        </c15:formulaRef>
                      </c:ext>
                    </c:extLst>
                    <c:numCache>
                      <c:formatCode>General</c:formatCode>
                      <c:ptCount val="49"/>
                      <c:pt idx="24" formatCode="#,##0">
                        <c:v>1</c:v>
                      </c:pt>
                      <c:pt idx="25" formatCode="#,##0">
                        <c:v>0</c:v>
                      </c:pt>
                      <c:pt idx="26" formatCode="#,##0">
                        <c:v>2</c:v>
                      </c:pt>
                      <c:pt idx="27" formatCode="#,##0">
                        <c:v>0</c:v>
                      </c:pt>
                      <c:pt idx="28" formatCode="#,##0">
                        <c:v>1</c:v>
                      </c:pt>
                      <c:pt idx="29" formatCode="#,##0">
                        <c:v>1</c:v>
                      </c:pt>
                      <c:pt idx="30" formatCode="#,##0">
                        <c:v>0</c:v>
                      </c:pt>
                      <c:pt idx="31" formatCode="#,##0">
                        <c:v>5</c:v>
                      </c:pt>
                      <c:pt idx="32" formatCode="#,##0">
                        <c:v>2</c:v>
                      </c:pt>
                      <c:pt idx="33" formatCode="#,##0">
                        <c:v>8</c:v>
                      </c:pt>
                      <c:pt idx="34" formatCode="#,##0">
                        <c:v>4</c:v>
                      </c:pt>
                      <c:pt idx="35" formatCode="#,##0">
                        <c:v>19</c:v>
                      </c:pt>
                      <c:pt idx="36" formatCode="#,##0">
                        <c:v>15</c:v>
                      </c:pt>
                      <c:pt idx="37" formatCode="#,##0">
                        <c:v>18</c:v>
                      </c:pt>
                      <c:pt idx="38" formatCode="#,##0">
                        <c:v>30</c:v>
                      </c:pt>
                      <c:pt idx="39" formatCode="#,##0">
                        <c:v>30</c:v>
                      </c:pt>
                      <c:pt idx="40" formatCode="#,##0">
                        <c:v>43</c:v>
                      </c:pt>
                      <c:pt idx="41" formatCode="#,##0">
                        <c:v>34</c:v>
                      </c:pt>
                      <c:pt idx="42" formatCode="#,##0">
                        <c:v>63</c:v>
                      </c:pt>
                      <c:pt idx="43" formatCode="#,##0">
                        <c:v>80</c:v>
                      </c:pt>
                      <c:pt idx="44" formatCode="#,##0">
                        <c:v>78</c:v>
                      </c:pt>
                      <c:pt idx="45" formatCode="#,##0">
                        <c:v>112</c:v>
                      </c:pt>
                      <c:pt idx="46" formatCode="#,##0">
                        <c:v>93</c:v>
                      </c:pt>
                      <c:pt idx="47" formatCode="0">
                        <c:v>132</c:v>
                      </c:pt>
                      <c:pt idx="48" formatCode="0">
                        <c:v>93</c:v>
                      </c:pt>
                    </c:numCache>
                  </c:numRef>
                </c:val>
                <c:extLst>
                  <c:ext xmlns:c16="http://schemas.microsoft.com/office/drawing/2014/chart" uri="{C3380CC4-5D6E-409C-BE32-E72D297353CC}">
                    <c16:uniqueId val="{00000002-0AA8-4AA9-9A5C-2ECDBB819C86}"/>
                  </c:ext>
                </c:extLst>
              </c15:ser>
            </c15:filteredBarSeries>
            <c15:filteredBarSeries>
              <c15:ser>
                <c:idx val="4"/>
                <c:order val="3"/>
                <c:tx>
                  <c:strRef>
                    <c:extLst xmlns:c15="http://schemas.microsoft.com/office/drawing/2012/chart">
                      <c:ext xmlns:c15="http://schemas.microsoft.com/office/drawing/2012/chart" uri="{02D57815-91ED-43cb-92C2-25804820EDAC}">
                        <c15:formulaRef>
                          <c15:sqref>'timeline 1'!$K$11</c15:sqref>
                        </c15:formulaRef>
                      </c:ext>
                    </c:extLst>
                    <c:strCache>
                      <c:ptCount val="1"/>
                      <c:pt idx="0">
                        <c:v>Deceased  T-19</c:v>
                      </c:pt>
                    </c:strCache>
                  </c:strRef>
                </c:tx>
                <c:spPr>
                  <a:solidFill>
                    <a:srgbClr val="FF0000">
                      <a:alpha val="40000"/>
                    </a:srgbClr>
                  </a:solidFill>
                  <a:ln>
                    <a:noFill/>
                  </a:ln>
                  <a:effectLst/>
                </c:spPr>
                <c:invertIfNegative val="0"/>
                <c:cat>
                  <c:numRef>
                    <c:extLst>
                      <c:ext xmlns:c15="http://schemas.microsoft.com/office/drawing/2012/chart" uri="{02D57815-91ED-43cb-92C2-25804820EDAC}">
                        <c15:fullRef>
                          <c15:sqref>'timeline 1'!$S$12:$S$127</c15:sqref>
                        </c15:fullRef>
                        <c15:formulaRef>
                          <c15:sqref>'timeline 1'!$S$18:$S$127</c15:sqref>
                        </c15:formulaRef>
                      </c:ext>
                    </c:extLst>
                    <c:numCache>
                      <c:formatCode>m/d/yyyy</c:formatCode>
                      <c:ptCount val="110"/>
                      <c:pt idx="0">
                        <c:v>43872</c:v>
                      </c:pt>
                      <c:pt idx="1">
                        <c:v>43873</c:v>
                      </c:pt>
                      <c:pt idx="2">
                        <c:v>43874</c:v>
                      </c:pt>
                      <c:pt idx="3">
                        <c:v>43875</c:v>
                      </c:pt>
                      <c:pt idx="4">
                        <c:v>43876</c:v>
                      </c:pt>
                      <c:pt idx="5">
                        <c:v>43877</c:v>
                      </c:pt>
                      <c:pt idx="6">
                        <c:v>43878</c:v>
                      </c:pt>
                      <c:pt idx="7">
                        <c:v>43879</c:v>
                      </c:pt>
                      <c:pt idx="8">
                        <c:v>43880</c:v>
                      </c:pt>
                      <c:pt idx="9">
                        <c:v>43881</c:v>
                      </c:pt>
                      <c:pt idx="10">
                        <c:v>43882</c:v>
                      </c:pt>
                      <c:pt idx="11">
                        <c:v>43883</c:v>
                      </c:pt>
                      <c:pt idx="12">
                        <c:v>43884</c:v>
                      </c:pt>
                      <c:pt idx="13">
                        <c:v>43885</c:v>
                      </c:pt>
                      <c:pt idx="14">
                        <c:v>43886</c:v>
                      </c:pt>
                      <c:pt idx="15">
                        <c:v>43887</c:v>
                      </c:pt>
                      <c:pt idx="16">
                        <c:v>43888</c:v>
                      </c:pt>
                      <c:pt idx="17">
                        <c:v>43889</c:v>
                      </c:pt>
                      <c:pt idx="18">
                        <c:v>43890</c:v>
                      </c:pt>
                      <c:pt idx="19">
                        <c:v>43891</c:v>
                      </c:pt>
                      <c:pt idx="20">
                        <c:v>43892</c:v>
                      </c:pt>
                      <c:pt idx="21">
                        <c:v>43893</c:v>
                      </c:pt>
                      <c:pt idx="22">
                        <c:v>43894</c:v>
                      </c:pt>
                      <c:pt idx="23">
                        <c:v>43895</c:v>
                      </c:pt>
                      <c:pt idx="24">
                        <c:v>43896</c:v>
                      </c:pt>
                      <c:pt idx="25">
                        <c:v>43897</c:v>
                      </c:pt>
                      <c:pt idx="26">
                        <c:v>43898</c:v>
                      </c:pt>
                      <c:pt idx="27">
                        <c:v>43899</c:v>
                      </c:pt>
                      <c:pt idx="28">
                        <c:v>43900</c:v>
                      </c:pt>
                      <c:pt idx="29">
                        <c:v>43901</c:v>
                      </c:pt>
                      <c:pt idx="30">
                        <c:v>43902</c:v>
                      </c:pt>
                      <c:pt idx="31">
                        <c:v>43903</c:v>
                      </c:pt>
                      <c:pt idx="32">
                        <c:v>43904</c:v>
                      </c:pt>
                      <c:pt idx="33">
                        <c:v>43905</c:v>
                      </c:pt>
                      <c:pt idx="34">
                        <c:v>43906</c:v>
                      </c:pt>
                      <c:pt idx="35">
                        <c:v>43907</c:v>
                      </c:pt>
                      <c:pt idx="36">
                        <c:v>43908</c:v>
                      </c:pt>
                      <c:pt idx="37">
                        <c:v>43909</c:v>
                      </c:pt>
                      <c:pt idx="38">
                        <c:v>43910</c:v>
                      </c:pt>
                      <c:pt idx="39">
                        <c:v>43911</c:v>
                      </c:pt>
                      <c:pt idx="40">
                        <c:v>43912</c:v>
                      </c:pt>
                      <c:pt idx="41">
                        <c:v>43913</c:v>
                      </c:pt>
                      <c:pt idx="42">
                        <c:v>43914</c:v>
                      </c:pt>
                      <c:pt idx="43">
                        <c:v>43915</c:v>
                      </c:pt>
                      <c:pt idx="44">
                        <c:v>43916</c:v>
                      </c:pt>
                      <c:pt idx="45">
                        <c:v>43917</c:v>
                      </c:pt>
                      <c:pt idx="46">
                        <c:v>43918</c:v>
                      </c:pt>
                      <c:pt idx="47">
                        <c:v>43919</c:v>
                      </c:pt>
                      <c:pt idx="48">
                        <c:v>43920</c:v>
                      </c:pt>
                      <c:pt idx="49">
                        <c:v>43921</c:v>
                      </c:pt>
                      <c:pt idx="50">
                        <c:v>43922</c:v>
                      </c:pt>
                      <c:pt idx="51">
                        <c:v>43923</c:v>
                      </c:pt>
                      <c:pt idx="52">
                        <c:v>43924</c:v>
                      </c:pt>
                      <c:pt idx="53">
                        <c:v>43925</c:v>
                      </c:pt>
                      <c:pt idx="54">
                        <c:v>43926</c:v>
                      </c:pt>
                      <c:pt idx="55">
                        <c:v>43927</c:v>
                      </c:pt>
                      <c:pt idx="56">
                        <c:v>43928</c:v>
                      </c:pt>
                      <c:pt idx="57">
                        <c:v>43929</c:v>
                      </c:pt>
                      <c:pt idx="58">
                        <c:v>43930</c:v>
                      </c:pt>
                      <c:pt idx="59">
                        <c:v>43931</c:v>
                      </c:pt>
                      <c:pt idx="60">
                        <c:v>43932</c:v>
                      </c:pt>
                      <c:pt idx="61">
                        <c:v>43933</c:v>
                      </c:pt>
                      <c:pt idx="62">
                        <c:v>43934</c:v>
                      </c:pt>
                      <c:pt idx="63">
                        <c:v>43935</c:v>
                      </c:pt>
                      <c:pt idx="64">
                        <c:v>43936</c:v>
                      </c:pt>
                      <c:pt idx="65">
                        <c:v>43937</c:v>
                      </c:pt>
                      <c:pt idx="66">
                        <c:v>43938</c:v>
                      </c:pt>
                      <c:pt idx="67">
                        <c:v>43939</c:v>
                      </c:pt>
                      <c:pt idx="68">
                        <c:v>43940</c:v>
                      </c:pt>
                      <c:pt idx="69">
                        <c:v>43941</c:v>
                      </c:pt>
                      <c:pt idx="70">
                        <c:v>43942</c:v>
                      </c:pt>
                      <c:pt idx="71">
                        <c:v>43943</c:v>
                      </c:pt>
                      <c:pt idx="72">
                        <c:v>43944</c:v>
                      </c:pt>
                      <c:pt idx="73">
                        <c:v>43945</c:v>
                      </c:pt>
                      <c:pt idx="74">
                        <c:v>43946</c:v>
                      </c:pt>
                      <c:pt idx="75">
                        <c:v>43947</c:v>
                      </c:pt>
                      <c:pt idx="76">
                        <c:v>43948</c:v>
                      </c:pt>
                      <c:pt idx="77">
                        <c:v>43949</c:v>
                      </c:pt>
                      <c:pt idx="78">
                        <c:v>43950</c:v>
                      </c:pt>
                      <c:pt idx="79">
                        <c:v>43951</c:v>
                      </c:pt>
                      <c:pt idx="80">
                        <c:v>43952</c:v>
                      </c:pt>
                      <c:pt idx="81">
                        <c:v>43953</c:v>
                      </c:pt>
                      <c:pt idx="82">
                        <c:v>43954</c:v>
                      </c:pt>
                      <c:pt idx="83">
                        <c:v>43955</c:v>
                      </c:pt>
                      <c:pt idx="84">
                        <c:v>43956</c:v>
                      </c:pt>
                      <c:pt idx="85">
                        <c:v>43957</c:v>
                      </c:pt>
                      <c:pt idx="86">
                        <c:v>43958</c:v>
                      </c:pt>
                      <c:pt idx="87">
                        <c:v>43959</c:v>
                      </c:pt>
                      <c:pt idx="88">
                        <c:v>43960</c:v>
                      </c:pt>
                      <c:pt idx="89">
                        <c:v>43961</c:v>
                      </c:pt>
                      <c:pt idx="90">
                        <c:v>43962</c:v>
                      </c:pt>
                      <c:pt idx="91">
                        <c:v>43963</c:v>
                      </c:pt>
                      <c:pt idx="92">
                        <c:v>43964</c:v>
                      </c:pt>
                      <c:pt idx="93">
                        <c:v>43965</c:v>
                      </c:pt>
                      <c:pt idx="94">
                        <c:v>43966</c:v>
                      </c:pt>
                      <c:pt idx="95">
                        <c:v>43967</c:v>
                      </c:pt>
                      <c:pt idx="96">
                        <c:v>43968</c:v>
                      </c:pt>
                      <c:pt idx="97">
                        <c:v>43969</c:v>
                      </c:pt>
                      <c:pt idx="98">
                        <c:v>43970</c:v>
                      </c:pt>
                      <c:pt idx="99">
                        <c:v>43971</c:v>
                      </c:pt>
                      <c:pt idx="100">
                        <c:v>43972</c:v>
                      </c:pt>
                      <c:pt idx="101">
                        <c:v>43973</c:v>
                      </c:pt>
                      <c:pt idx="102">
                        <c:v>43974</c:v>
                      </c:pt>
                      <c:pt idx="103">
                        <c:v>43975</c:v>
                      </c:pt>
                      <c:pt idx="104">
                        <c:v>43976</c:v>
                      </c:pt>
                      <c:pt idx="105">
                        <c:v>43977</c:v>
                      </c:pt>
                      <c:pt idx="106">
                        <c:v>43978</c:v>
                      </c:pt>
                      <c:pt idx="107">
                        <c:v>43979</c:v>
                      </c:pt>
                      <c:pt idx="108">
                        <c:v>43980</c:v>
                      </c:pt>
                      <c:pt idx="109">
                        <c:v>43981</c:v>
                      </c:pt>
                    </c:numCache>
                  </c:numRef>
                </c:cat>
                <c:val>
                  <c:numRef>
                    <c:extLst>
                      <c:ext xmlns:c15="http://schemas.microsoft.com/office/drawing/2012/chart" uri="{02D57815-91ED-43cb-92C2-25804820EDAC}">
                        <c15:fullRef>
                          <c15:sqref>'timeline 1'!$K$12:$K$66</c15:sqref>
                        </c15:fullRef>
                        <c15:formulaRef>
                          <c15:sqref>'timeline 1'!$K$18:$K$66</c15:sqref>
                        </c15:formulaRef>
                      </c:ext>
                    </c:extLst>
                    <c:numCache>
                      <c:formatCode>General</c:formatCode>
                      <c:ptCount val="49"/>
                      <c:pt idx="6" formatCode="#,##0">
                        <c:v>1</c:v>
                      </c:pt>
                      <c:pt idx="7" formatCode="#,##0">
                        <c:v>0</c:v>
                      </c:pt>
                      <c:pt idx="8" formatCode="#,##0">
                        <c:v>2</c:v>
                      </c:pt>
                      <c:pt idx="9" formatCode="#,##0">
                        <c:v>0</c:v>
                      </c:pt>
                      <c:pt idx="10" formatCode="#,##0">
                        <c:v>1</c:v>
                      </c:pt>
                      <c:pt idx="11" formatCode="#,##0">
                        <c:v>1</c:v>
                      </c:pt>
                      <c:pt idx="12" formatCode="#,##0">
                        <c:v>0</c:v>
                      </c:pt>
                      <c:pt idx="13" formatCode="#,##0">
                        <c:v>5</c:v>
                      </c:pt>
                      <c:pt idx="14" formatCode="#,##0">
                        <c:v>2</c:v>
                      </c:pt>
                      <c:pt idx="15" formatCode="#,##0">
                        <c:v>8</c:v>
                      </c:pt>
                      <c:pt idx="16" formatCode="#,##0">
                        <c:v>4</c:v>
                      </c:pt>
                      <c:pt idx="17" formatCode="#,##0">
                        <c:v>19</c:v>
                      </c:pt>
                      <c:pt idx="18" formatCode="#,##0">
                        <c:v>15</c:v>
                      </c:pt>
                      <c:pt idx="19" formatCode="#,##0">
                        <c:v>18</c:v>
                      </c:pt>
                      <c:pt idx="20" formatCode="#,##0">
                        <c:v>30</c:v>
                      </c:pt>
                      <c:pt idx="21" formatCode="#,##0">
                        <c:v>30</c:v>
                      </c:pt>
                      <c:pt idx="22" formatCode="#,##0">
                        <c:v>43</c:v>
                      </c:pt>
                      <c:pt idx="23" formatCode="#,##0">
                        <c:v>34</c:v>
                      </c:pt>
                      <c:pt idx="24" formatCode="#,##0">
                        <c:v>63</c:v>
                      </c:pt>
                      <c:pt idx="25" formatCode="#,##0">
                        <c:v>80</c:v>
                      </c:pt>
                      <c:pt idx="26" formatCode="#,##0">
                        <c:v>78</c:v>
                      </c:pt>
                      <c:pt idx="27" formatCode="#,##0">
                        <c:v>112</c:v>
                      </c:pt>
                      <c:pt idx="28" formatCode="#,##0">
                        <c:v>93</c:v>
                      </c:pt>
                      <c:pt idx="29" formatCode="#,##0">
                        <c:v>132</c:v>
                      </c:pt>
                      <c:pt idx="30" formatCode="#,##0">
                        <c:v>93</c:v>
                      </c:pt>
                    </c:numCache>
                  </c:numRef>
                </c:val>
                <c:extLst xmlns:c15="http://schemas.microsoft.com/office/drawing/2012/chart">
                  <c:ext xmlns:c16="http://schemas.microsoft.com/office/drawing/2014/chart" uri="{C3380CC4-5D6E-409C-BE32-E72D297353CC}">
                    <c16:uniqueId val="{00000003-0AA8-4AA9-9A5C-2ECDBB819C86}"/>
                  </c:ext>
                </c:extLst>
              </c15:ser>
            </c15:filteredBarSeries>
          </c:ext>
        </c:extLst>
      </c:barChart>
      <c:dateAx>
        <c:axId val="778517976"/>
        <c:scaling>
          <c:orientation val="minMax"/>
        </c:scaling>
        <c:delete val="0"/>
        <c:axPos val="b"/>
        <c:numFmt formatCode="[$-413]d/mmm;@"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778510760"/>
        <c:crosses val="autoZero"/>
        <c:auto val="1"/>
        <c:lblOffset val="100"/>
        <c:baseTimeUnit val="days"/>
      </c:dateAx>
      <c:valAx>
        <c:axId val="77851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778517976"/>
        <c:crosses val="autoZero"/>
        <c:crossBetween val="between"/>
      </c:valAx>
      <c:spPr>
        <a:noFill/>
        <a:ln>
          <a:noFill/>
        </a:ln>
        <a:effectLst/>
      </c:spPr>
    </c:plotArea>
    <c:legend>
      <c:legendPos val="t"/>
      <c:layout>
        <c:manualLayout>
          <c:xMode val="edge"/>
          <c:yMode val="edge"/>
          <c:x val="0.16845057189542484"/>
          <c:y val="0.10046911764705885"/>
          <c:w val="0.82288635620915029"/>
          <c:h val="5.759656862745098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solidFill>
                  <a:schemeClr val="bg2">
                    <a:lumMod val="25000"/>
                  </a:schemeClr>
                </a:solidFill>
                <a:effectLst/>
              </a:rPr>
              <a:t>Aantal testen door de GGD'en</a:t>
            </a:r>
            <a:br>
              <a:rPr lang="nl-NL" sz="1800" b="1" i="0" baseline="0">
                <a:solidFill>
                  <a:schemeClr val="bg2">
                    <a:lumMod val="25000"/>
                  </a:schemeClr>
                </a:solidFill>
                <a:effectLst/>
              </a:rPr>
            </a:br>
            <a:r>
              <a:rPr lang="nl-NL" sz="1200" b="0" i="0" baseline="0">
                <a:solidFill>
                  <a:schemeClr val="bg2">
                    <a:lumMod val="25000"/>
                  </a:schemeClr>
                </a:solidFill>
                <a:effectLst/>
              </a:rPr>
              <a:t>*tabel 11</a:t>
            </a:r>
            <a:endParaRPr lang="en-NL" b="0">
              <a:effectLst/>
            </a:endParaRPr>
          </a:p>
        </c:rich>
      </c:tx>
      <c:layout>
        <c:manualLayout>
          <c:xMode val="edge"/>
          <c:yMode val="edge"/>
          <c:x val="0.32464458333333335"/>
          <c:y val="4.47668055555555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4476416666666667"/>
          <c:y val="0.14097444444444446"/>
          <c:w val="0.7173068055555557"/>
          <c:h val="0.75919944444444443"/>
        </c:manualLayout>
      </c:layout>
      <c:barChart>
        <c:barDir val="col"/>
        <c:grouping val="clustered"/>
        <c:varyColors val="0"/>
        <c:ser>
          <c:idx val="0"/>
          <c:order val="0"/>
          <c:tx>
            <c:strRef>
              <c:f>'Virologische dagstaten'!$C$62</c:f>
              <c:strCache>
                <c:ptCount val="1"/>
                <c:pt idx="0">
                  <c:v>Totaal aantal testen</c:v>
                </c:pt>
              </c:strCache>
            </c:strRef>
          </c:tx>
          <c:spPr>
            <a:solidFill>
              <a:schemeClr val="accent2"/>
            </a:solidFill>
            <a:ln>
              <a:noFill/>
            </a:ln>
            <a:effectLst/>
          </c:spPr>
          <c:invertIfNegative val="0"/>
          <c:dPt>
            <c:idx val="10"/>
            <c:invertIfNegative val="0"/>
            <c:bubble3D val="0"/>
            <c:spPr>
              <a:solidFill>
                <a:schemeClr val="accent2"/>
              </a:solidFill>
              <a:ln>
                <a:noFill/>
              </a:ln>
              <a:effectLst/>
            </c:spPr>
            <c:extLst>
              <c:ext xmlns:c16="http://schemas.microsoft.com/office/drawing/2014/chart" uri="{C3380CC4-5D6E-409C-BE32-E72D297353CC}">
                <c16:uniqueId val="{00000001-4CD4-4F6A-A54E-B0B956C697CE}"/>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3-D154-46DB-8C5E-787385BF5DD3}"/>
              </c:ext>
            </c:extLst>
          </c:dPt>
          <c:dPt>
            <c:idx val="17"/>
            <c:invertIfNegative val="0"/>
            <c:bubble3D val="0"/>
            <c:spPr>
              <a:solidFill>
                <a:schemeClr val="accent2"/>
              </a:solidFill>
              <a:ln>
                <a:solidFill>
                  <a:schemeClr val="accent2"/>
                </a:solidFill>
              </a:ln>
              <a:effectLst/>
            </c:spPr>
            <c:extLst>
              <c:ext xmlns:c16="http://schemas.microsoft.com/office/drawing/2014/chart" uri="{C3380CC4-5D6E-409C-BE32-E72D297353CC}">
                <c16:uniqueId val="{00000004-1E96-4736-B5DA-0581D587BF0F}"/>
              </c:ext>
            </c:extLst>
          </c:dPt>
          <c:cat>
            <c:strRef>
              <c:f>'Virologische dagstaten'!$B$63:$B$89</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f>'Virologische dagstaten'!$C$63:$C$89</c:f>
              <c:numCache>
                <c:formatCode>General</c:formatCode>
                <c:ptCount val="27"/>
                <c:pt idx="0">
                  <c:v>17080</c:v>
                </c:pt>
                <c:pt idx="1">
                  <c:v>21338</c:v>
                </c:pt>
                <c:pt idx="2">
                  <c:v>24745</c:v>
                </c:pt>
                <c:pt idx="3">
                  <c:v>29098</c:v>
                </c:pt>
                <c:pt idx="4">
                  <c:v>38960</c:v>
                </c:pt>
                <c:pt idx="5">
                  <c:v>40102</c:v>
                </c:pt>
                <c:pt idx="6">
                  <c:v>38395</c:v>
                </c:pt>
                <c:pt idx="7">
                  <c:v>28954</c:v>
                </c:pt>
                <c:pt idx="8">
                  <c:v>29006</c:v>
                </c:pt>
                <c:pt idx="9">
                  <c:v>32635</c:v>
                </c:pt>
                <c:pt idx="10">
                  <c:v>28761</c:v>
                </c:pt>
                <c:pt idx="11">
                  <c:v>33793</c:v>
                </c:pt>
                <c:pt idx="12">
                  <c:v>52021</c:v>
                </c:pt>
                <c:pt idx="13">
                  <c:v>60834</c:v>
                </c:pt>
                <c:pt idx="14">
                  <c:v>65726</c:v>
                </c:pt>
                <c:pt idx="15">
                  <c:v>64841</c:v>
                </c:pt>
                <c:pt idx="16">
                  <c:v>71152</c:v>
                </c:pt>
                <c:pt idx="17">
                  <c:v>79222</c:v>
                </c:pt>
                <c:pt idx="18">
                  <c:v>93806</c:v>
                </c:pt>
                <c:pt idx="19">
                  <c:v>117914</c:v>
                </c:pt>
                <c:pt idx="20">
                  <c:v>107107</c:v>
                </c:pt>
                <c:pt idx="21">
                  <c:v>104018</c:v>
                </c:pt>
                <c:pt idx="22">
                  <c:v>109436</c:v>
                </c:pt>
                <c:pt idx="23">
                  <c:v>148805</c:v>
                </c:pt>
                <c:pt idx="24">
                  <c:v>162598</c:v>
                </c:pt>
                <c:pt idx="25">
                  <c:v>165515</c:v>
                </c:pt>
                <c:pt idx="26">
                  <c:v>188898</c:v>
                </c:pt>
              </c:numCache>
            </c:numRef>
          </c:val>
          <c:extLst>
            <c:ext xmlns:c16="http://schemas.microsoft.com/office/drawing/2014/chart" uri="{C3380CC4-5D6E-409C-BE32-E72D297353CC}">
              <c16:uniqueId val="{00000000-303E-4A2B-8B7B-6980B8EE8393}"/>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dagstaten'!$E$62</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5F5-4021-9490-4348723B50C8}"/>
                </c:ext>
              </c:extLst>
            </c:dLbl>
            <c:dLbl>
              <c:idx val="21"/>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CE7-472F-B2FA-F04F3659A34D}"/>
                </c:ext>
              </c:extLst>
            </c:dLbl>
            <c:dLbl>
              <c:idx val="23"/>
              <c:delete val="1"/>
              <c:extLst>
                <c:ext xmlns:c15="http://schemas.microsoft.com/office/drawing/2012/chart" uri="{CE6537A1-D6FC-4f65-9D91-7224C49458BB}"/>
                <c:ext xmlns:c16="http://schemas.microsoft.com/office/drawing/2014/chart" uri="{C3380CC4-5D6E-409C-BE32-E72D297353CC}">
                  <c16:uniqueId val="{00000008-0CE7-472F-B2FA-F04F3659A34D}"/>
                </c:ext>
              </c:extLst>
            </c:dLbl>
            <c:dLbl>
              <c:idx val="26"/>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3CD-46D7-896D-606464F441E1}"/>
                </c:ext>
              </c:extLst>
            </c:dLbl>
            <c:spPr>
              <a:solidFill>
                <a:schemeClr val="bg2">
                  <a:lumMod val="90000"/>
                </a:schemeClr>
              </a:solidFill>
              <a:ln>
                <a:solidFill>
                  <a:schemeClr val="tx1"/>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'Virologische dagstaten'!$B$63:$B$89</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f>'Virologische dagstaten'!$E$63:$E$89</c:f>
              <c:numCache>
                <c:formatCode>0.0%</c:formatCode>
                <c:ptCount val="27"/>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5.1386548184464531E-2</c:v>
                </c:pt>
                <c:pt idx="10">
                  <c:v>5.4796425715378461E-2</c:v>
                </c:pt>
                <c:pt idx="11">
                  <c:v>3.8499097446216671E-2</c:v>
                </c:pt>
                <c:pt idx="12">
                  <c:v>2.0299494434939735E-2</c:v>
                </c:pt>
                <c:pt idx="13">
                  <c:v>1.4712167537889996E-2</c:v>
                </c:pt>
                <c:pt idx="14">
                  <c:v>9.2961689437969751E-3</c:v>
                </c:pt>
                <c:pt idx="15">
                  <c:v>7.0325874061165005E-3</c:v>
                </c:pt>
                <c:pt idx="16">
                  <c:v>5.7060939959523273E-3</c:v>
                </c:pt>
                <c:pt idx="17">
                  <c:v>6.1725278331776524E-3</c:v>
                </c:pt>
                <c:pt idx="18">
                  <c:v>1.0137944267957274E-2</c:v>
                </c:pt>
                <c:pt idx="19">
                  <c:v>1.0397408280611293E-2</c:v>
                </c:pt>
                <c:pt idx="20">
                  <c:v>2.311706984604181E-2</c:v>
                </c:pt>
                <c:pt idx="21">
                  <c:v>3.6541752389009592E-2</c:v>
                </c:pt>
                <c:pt idx="22">
                  <c:v>3.5491063269856356E-2</c:v>
                </c:pt>
                <c:pt idx="23">
                  <c:v>2.4851315479990591E-2</c:v>
                </c:pt>
                <c:pt idx="24">
                  <c:v>2.1765335366978684E-2</c:v>
                </c:pt>
                <c:pt idx="25">
                  <c:v>2.7997462465637557E-2</c:v>
                </c:pt>
                <c:pt idx="26">
                  <c:v>3.9275164374424291E-2</c:v>
                </c:pt>
              </c:numCache>
            </c:numRef>
          </c:val>
          <c:smooth val="1"/>
          <c:extLst>
            <c:ext xmlns:c16="http://schemas.microsoft.com/office/drawing/2014/chart" uri="{C3380CC4-5D6E-409C-BE32-E72D297353CC}">
              <c16:uniqueId val="{00000004-303E-4A2B-8B7B-6980B8EE8393}"/>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15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4848943055555555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i="0" u="none" strike="noStrike" baseline="0"/>
              <a:t>SARS-CoV-2 laboratoriumtests </a:t>
            </a:r>
          </a:p>
          <a:p>
            <a:pPr>
              <a:defRPr/>
            </a:pPr>
            <a:r>
              <a:rPr lang="en-US" sz="1800" b="1" i="0" u="none" strike="noStrike" baseline="0"/>
              <a:t>op basis van de virologische dagstaten</a:t>
            </a:r>
            <a:br>
              <a:rPr lang="nl-NL" sz="1800" b="1" i="0" baseline="0">
                <a:solidFill>
                  <a:schemeClr val="bg2">
                    <a:lumMod val="25000"/>
                  </a:schemeClr>
                </a:solidFill>
                <a:effectLst/>
              </a:rPr>
            </a:br>
            <a:r>
              <a:rPr lang="nl-NL" sz="1200" b="0" i="0" baseline="0">
                <a:solidFill>
                  <a:schemeClr val="bg2">
                    <a:lumMod val="25000"/>
                  </a:schemeClr>
                </a:solidFill>
                <a:effectLst/>
              </a:rPr>
              <a:t>*tabel 14 / </a:t>
            </a:r>
            <a:r>
              <a:rPr lang="en-US" sz="1400" b="0" i="0" u="none" strike="noStrike" baseline="0"/>
              <a:t>gemeld door laboratoria</a:t>
            </a:r>
            <a:endParaRPr lang="en-NL" b="0">
              <a:effectLst/>
            </a:endParaRPr>
          </a:p>
        </c:rich>
      </c:tx>
      <c:layout>
        <c:manualLayout>
          <c:xMode val="edge"/>
          <c:yMode val="edge"/>
          <c:x val="0.26996402777777773"/>
          <c:y val="1.301680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6264124999999999"/>
          <c:y val="0.14097444444444446"/>
          <c:w val="0.7067234722222222"/>
          <c:h val="0.75919944444444443"/>
        </c:manualLayout>
      </c:layout>
      <c:barChart>
        <c:barDir val="col"/>
        <c:grouping val="clustered"/>
        <c:varyColors val="0"/>
        <c:ser>
          <c:idx val="0"/>
          <c:order val="0"/>
          <c:tx>
            <c:strRef>
              <c:f>'Virologische dagstaten'!$C$99</c:f>
              <c:strCache>
                <c:ptCount val="1"/>
                <c:pt idx="0">
                  <c:v>Totaal aantal testen</c:v>
                </c:pt>
              </c:strCache>
            </c:strRef>
          </c:tx>
          <c:spPr>
            <a:solidFill>
              <a:schemeClr val="accent2">
                <a:lumMod val="60000"/>
                <a:lumOff val="40000"/>
              </a:schemeClr>
            </a:solidFill>
            <a:ln>
              <a:solidFill>
                <a:schemeClr val="accent2">
                  <a:lumMod val="60000"/>
                  <a:lumOff val="40000"/>
                </a:schemeClr>
              </a:solidFill>
            </a:ln>
            <a:effectLst/>
          </c:spPr>
          <c:invertIfNegative val="0"/>
          <c:cat>
            <c:strRef>
              <c:extLst>
                <c:ext xmlns:c15="http://schemas.microsoft.com/office/drawing/2012/chart" uri="{02D57815-91ED-43cb-92C2-25804820EDAC}">
                  <c15:fullRef>
                    <c15:sqref>'Virologische dagstaten'!$B$100:$B$142</c15:sqref>
                  </c15:fullRef>
                </c:ext>
              </c:extLst>
              <c:f>'Virologische dagstaten'!$B$100:$B$126</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extLst>
                <c:ext xmlns:c15="http://schemas.microsoft.com/office/drawing/2012/chart" uri="{02D57815-91ED-43cb-92C2-25804820EDAC}">
                  <c15:fullRef>
                    <c15:sqref>'Virologische dagstaten'!$C$100:$C$142</c15:sqref>
                  </c15:fullRef>
                </c:ext>
              </c:extLst>
              <c:f>'Virologische dagstaten'!$C$100:$C$126</c:f>
              <c:numCache>
                <c:formatCode>General</c:formatCode>
                <c:ptCount val="27"/>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58956</c:v>
                </c:pt>
                <c:pt idx="13">
                  <c:v>63775</c:v>
                </c:pt>
                <c:pt idx="14">
                  <c:v>65541</c:v>
                </c:pt>
                <c:pt idx="15">
                  <c:v>64028</c:v>
                </c:pt>
                <c:pt idx="16">
                  <c:v>69658</c:v>
                </c:pt>
                <c:pt idx="17">
                  <c:v>78949</c:v>
                </c:pt>
                <c:pt idx="18">
                  <c:v>89783</c:v>
                </c:pt>
                <c:pt idx="19">
                  <c:v>113744</c:v>
                </c:pt>
                <c:pt idx="20">
                  <c:v>122021</c:v>
                </c:pt>
                <c:pt idx="21">
                  <c:v>118058</c:v>
                </c:pt>
                <c:pt idx="22">
                  <c:v>121253</c:v>
                </c:pt>
                <c:pt idx="23">
                  <c:v>161406</c:v>
                </c:pt>
                <c:pt idx="24">
                  <c:v>185167</c:v>
                </c:pt>
                <c:pt idx="25">
                  <c:v>184037</c:v>
                </c:pt>
                <c:pt idx="26">
                  <c:v>182964</c:v>
                </c:pt>
              </c:numCache>
            </c:numRef>
          </c:val>
          <c:extLst>
            <c:ext xmlns:c16="http://schemas.microsoft.com/office/drawing/2014/chart" uri="{C3380CC4-5D6E-409C-BE32-E72D297353CC}">
              <c16:uniqueId val="{00000006-4BFF-4FA4-87FE-7C04F35E9085}"/>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4"/>
          <c:order val="1"/>
          <c:tx>
            <c:strRef>
              <c:f>'Virologische dagstaten'!$E$99</c:f>
              <c:strCache>
                <c:ptCount val="1"/>
                <c:pt idx="0">
                  <c:v>percentage positief</c:v>
                </c:pt>
              </c:strCache>
            </c:strRef>
          </c:tx>
          <c:spPr>
            <a:ln w="76200" cap="rnd">
              <a:solidFill>
                <a:schemeClr val="accent1"/>
              </a:solidFill>
              <a:round/>
            </a:ln>
            <a:effectLst/>
          </c:spPr>
          <c:marker>
            <c:symbol val="circle"/>
            <c:size val="9"/>
            <c:spPr>
              <a:solidFill>
                <a:schemeClr val="accent1"/>
              </a:solidFill>
              <a:ln w="9525">
                <a:solidFill>
                  <a:schemeClr val="accent1">
                    <a:lumMod val="20000"/>
                    <a:lumOff val="80000"/>
                  </a:schemeClr>
                </a:solidFill>
              </a:ln>
              <a:effectLst/>
            </c:spPr>
          </c:marker>
          <c:dLbls>
            <c:dLbl>
              <c:idx val="16"/>
              <c:layout>
                <c:manualLayout>
                  <c:x val="-3.3513888888888892E-2"/>
                  <c:y val="-4.2333333333333334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CB-4D4C-AEC6-E1A31FBC5613}"/>
                </c:ext>
              </c:extLst>
            </c:dLbl>
            <c:dLbl>
              <c:idx val="21"/>
              <c:layout>
                <c:manualLayout>
                  <c:x val="-2.6458333333333462E-2"/>
                  <c:y val="-4.4097222222222225E-2"/>
                </c:manualLayout>
              </c:layout>
              <c:spPr>
                <a:solidFill>
                  <a:schemeClr val="bg1">
                    <a:lumMod val="95000"/>
                  </a:schemeClr>
                </a:solidFill>
                <a:ln w="12700">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BCB-4D4C-AEC6-E1A31FBC5613}"/>
                </c:ext>
              </c:extLst>
            </c:dLbl>
            <c:dLbl>
              <c:idx val="26"/>
              <c:layout>
                <c:manualLayout>
                  <c:x val="7.0555555555555554E-3"/>
                  <c:y val="-5.29166666666679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7B0-4AB9-9E14-8D4B476B3185}"/>
                </c:ext>
              </c:extLst>
            </c:dLbl>
            <c:spPr>
              <a:solidFill>
                <a:schemeClr val="bg1">
                  <a:lumMod val="95000"/>
                </a:schemeClr>
              </a:solidFill>
              <a:ln>
                <a:solidFill>
                  <a:schemeClr val="tx1"/>
                </a:solid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'Virologische dagstaten'!$B$100:$B$142</c15:sqref>
                  </c15:fullRef>
                </c:ext>
              </c:extLst>
              <c:f>'Virologische dagstaten'!$B$100:$B$126</c:f>
              <c:strCache>
                <c:ptCount val="27"/>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strCache>
            </c:strRef>
          </c:cat>
          <c:val>
            <c:numRef>
              <c:extLst>
                <c:ext xmlns:c15="http://schemas.microsoft.com/office/drawing/2012/chart" uri="{02D57815-91ED-43cb-92C2-25804820EDAC}">
                  <c15:fullRef>
                    <c15:sqref>'Virologische dagstaten'!$E$100:$E$142</c15:sqref>
                  </c15:fullRef>
                </c:ext>
              </c:extLst>
              <c:f>'Virologische dagstaten'!$E$100:$E$126</c:f>
              <c:numCache>
                <c:formatCode>0.0%</c:formatCode>
                <c:ptCount val="27"/>
                <c:pt idx="0">
                  <c:v>8.9519906323185017E-2</c:v>
                </c:pt>
                <c:pt idx="1">
                  <c:v>0.18525635017339956</c:v>
                </c:pt>
                <c:pt idx="2">
                  <c:v>0.29226106284097797</c:v>
                </c:pt>
                <c:pt idx="3">
                  <c:v>0.25513781015877379</c:v>
                </c:pt>
                <c:pt idx="4">
                  <c:v>0.2153747433264887</c:v>
                </c:pt>
                <c:pt idx="5">
                  <c:v>0.1780459827440028</c:v>
                </c:pt>
                <c:pt idx="6">
                  <c:v>0.12884490167990623</c:v>
                </c:pt>
                <c:pt idx="7">
                  <c:v>0.10036609794846998</c:v>
                </c:pt>
                <c:pt idx="8">
                  <c:v>7.1433496517961798E-2</c:v>
                </c:pt>
                <c:pt idx="9">
                  <c:v>5.1335393275614156E-2</c:v>
                </c:pt>
                <c:pt idx="10">
                  <c:v>5.4723262588431125E-2</c:v>
                </c:pt>
                <c:pt idx="11">
                  <c:v>3.8439963390511055E-2</c:v>
                </c:pt>
                <c:pt idx="12">
                  <c:v>2.0761245674740483E-2</c:v>
                </c:pt>
                <c:pt idx="13">
                  <c:v>1.5742845942767543E-2</c:v>
                </c:pt>
                <c:pt idx="14">
                  <c:v>9.4444698738194409E-3</c:v>
                </c:pt>
                <c:pt idx="15">
                  <c:v>7.6997563565939899E-3</c:v>
                </c:pt>
                <c:pt idx="16">
                  <c:v>5.8571879755376271E-3</c:v>
                </c:pt>
                <c:pt idx="17">
                  <c:v>6.573864140141104E-3</c:v>
                </c:pt>
                <c:pt idx="18">
                  <c:v>9.5563748148313147E-3</c:v>
                </c:pt>
                <c:pt idx="19">
                  <c:v>9.6620481080320723E-3</c:v>
                </c:pt>
                <c:pt idx="20">
                  <c:v>1.9693331475729589E-2</c:v>
                </c:pt>
                <c:pt idx="21">
                  <c:v>3.3458130749292721E-2</c:v>
                </c:pt>
                <c:pt idx="22">
                  <c:v>3.2164152639522318E-2</c:v>
                </c:pt>
                <c:pt idx="23">
                  <c:v>2.1164021164021163E-2</c:v>
                </c:pt>
                <c:pt idx="24">
                  <c:v>1.8442811084048452E-2</c:v>
                </c:pt>
                <c:pt idx="25">
                  <c:v>2.4158185582247048E-2</c:v>
                </c:pt>
                <c:pt idx="26">
                  <c:v>3.2618438599943157E-2</c:v>
                </c:pt>
              </c:numCache>
            </c:numRef>
          </c:val>
          <c:smooth val="1"/>
          <c:extLst>
            <c:ext xmlns:c16="http://schemas.microsoft.com/office/drawing/2014/chart" uri="{C3380CC4-5D6E-409C-BE32-E72D297353CC}">
              <c16:uniqueId val="{0000000A-4BFF-4FA4-87FE-7C04F35E9085}"/>
            </c:ext>
          </c:extLst>
        </c:ser>
        <c:dLbls>
          <c:showLegendKey val="0"/>
          <c:showVal val="0"/>
          <c:showCatName val="0"/>
          <c:showSerName val="0"/>
          <c:showPercent val="0"/>
          <c:showBubbleSize val="0"/>
        </c:dLbls>
        <c:marker val="1"/>
        <c:smooth val="0"/>
        <c:axId val="565780792"/>
        <c:axId val="565782104"/>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2"/>
                </a:solidFill>
                <a:latin typeface="+mn-lt"/>
                <a:ea typeface="+mn-ea"/>
                <a:cs typeface="+mn-cs"/>
              </a:defRPr>
            </a:pPr>
            <a:endParaRPr lang="en-NL"/>
          </a:p>
        </c:txPr>
        <c:crossAx val="753829904"/>
        <c:crosses val="autoZero"/>
        <c:crossBetween val="midCat"/>
        <c:majorUnit val="25000"/>
      </c:valAx>
      <c:valAx>
        <c:axId val="565782104"/>
        <c:scaling>
          <c:orientation val="minMax"/>
          <c:max val="0.33500000000000008"/>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accent1"/>
                </a:solidFill>
                <a:latin typeface="+mn-lt"/>
                <a:ea typeface="+mn-ea"/>
                <a:cs typeface="+mn-cs"/>
              </a:defRPr>
            </a:pPr>
            <a:endParaRPr lang="en-NL"/>
          </a:p>
        </c:txPr>
        <c:crossAx val="565780792"/>
        <c:crosses val="max"/>
        <c:crossBetween val="between"/>
        <c:majorUnit val="8.0000000000000016E-2"/>
      </c:valAx>
      <c:catAx>
        <c:axId val="565780792"/>
        <c:scaling>
          <c:orientation val="minMax"/>
        </c:scaling>
        <c:delete val="1"/>
        <c:axPos val="b"/>
        <c:numFmt formatCode="General" sourceLinked="1"/>
        <c:majorTickMark val="out"/>
        <c:minorTickMark val="none"/>
        <c:tickLblPos val="nextTo"/>
        <c:crossAx val="565782104"/>
        <c:crosses val="autoZero"/>
        <c:auto val="1"/>
        <c:lblAlgn val="ctr"/>
        <c:lblOffset val="100"/>
        <c:noMultiLvlLbl val="0"/>
      </c:catAx>
      <c:spPr>
        <a:noFill/>
        <a:ln>
          <a:noFill/>
        </a:ln>
        <a:effectLst/>
      </c:spPr>
    </c:plotArea>
    <c:legend>
      <c:legendPos val="b"/>
      <c:layout>
        <c:manualLayout>
          <c:xMode val="edge"/>
          <c:yMode val="edge"/>
          <c:x val="0.25315888888888888"/>
          <c:y val="0.13603708333333334"/>
          <c:w val="0.57485263888888882"/>
          <c:h val="3.403541666666666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400" b="1" i="0" baseline="0">
                <a:solidFill>
                  <a:schemeClr val="bg2">
                    <a:lumMod val="10000"/>
                  </a:schemeClr>
                </a:solidFill>
                <a:effectLst/>
              </a:rPr>
              <a:t>Aantal uitgevoerde testen, per week</a:t>
            </a:r>
            <a:br>
              <a:rPr lang="nl-NL" sz="1800" b="1" i="0" baseline="0">
                <a:solidFill>
                  <a:schemeClr val="bg2">
                    <a:lumMod val="25000"/>
                  </a:schemeClr>
                </a:solidFill>
                <a:effectLst/>
              </a:rPr>
            </a:br>
            <a:r>
              <a:rPr lang="nl-NL" sz="1400" b="0" i="0" baseline="0">
                <a:solidFill>
                  <a:schemeClr val="bg2">
                    <a:lumMod val="25000"/>
                  </a:schemeClr>
                </a:solidFill>
                <a:effectLst/>
              </a:rPr>
              <a:t>door de GGD'en</a:t>
            </a:r>
            <a:endParaRPr lang="en-NL" b="0">
              <a:effectLst/>
            </a:endParaRPr>
          </a:p>
        </c:rich>
      </c:tx>
      <c:layout>
        <c:manualLayout>
          <c:xMode val="edge"/>
          <c:yMode val="edge"/>
          <c:x val="0.24809177777777777"/>
          <c:y val="2.7480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3488644444444445"/>
          <c:y val="0.14097444444444446"/>
          <c:w val="0.82031788888888879"/>
          <c:h val="0.75919944444444443"/>
        </c:manualLayout>
      </c:layout>
      <c:barChart>
        <c:barDir val="col"/>
        <c:grouping val="clustered"/>
        <c:varyColors val="0"/>
        <c:ser>
          <c:idx val="0"/>
          <c:order val="2"/>
          <c:tx>
            <c:strRef>
              <c:f>'Virologische dagstaten'!$Q$2</c:f>
              <c:strCache>
                <c:ptCount val="1"/>
                <c:pt idx="0">
                  <c:v>Totaal aantal testen</c:v>
                </c:pt>
              </c:strCache>
            </c:strRef>
          </c:tx>
          <c:spPr>
            <a:solidFill>
              <a:schemeClr val="accent1"/>
            </a:solidFill>
            <a:ln>
              <a:solidFill>
                <a:schemeClr val="accent1"/>
              </a:solidFill>
            </a:ln>
            <a:effectLst/>
          </c:spPr>
          <c:invertIfNegative val="0"/>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dagstaten'!$Q$4:$Q$52</c:f>
              <c:numCache>
                <c:formatCode>General</c:formatCode>
                <c:ptCount val="49"/>
                <c:pt idx="0">
                  <c:v>17080</c:v>
                </c:pt>
                <c:pt idx="1">
                  <c:v>21338</c:v>
                </c:pt>
                <c:pt idx="2">
                  <c:v>24745</c:v>
                </c:pt>
                <c:pt idx="3">
                  <c:v>29098</c:v>
                </c:pt>
                <c:pt idx="4">
                  <c:v>38960</c:v>
                </c:pt>
                <c:pt idx="5">
                  <c:v>40102</c:v>
                </c:pt>
                <c:pt idx="6">
                  <c:v>38395</c:v>
                </c:pt>
                <c:pt idx="7">
                  <c:v>28954</c:v>
                </c:pt>
                <c:pt idx="8">
                  <c:v>29006</c:v>
                </c:pt>
                <c:pt idx="9">
                  <c:v>32687</c:v>
                </c:pt>
                <c:pt idx="10">
                  <c:v>28836</c:v>
                </c:pt>
                <c:pt idx="11">
                  <c:v>33871</c:v>
                </c:pt>
                <c:pt idx="12">
                  <c:v>49228</c:v>
                </c:pt>
                <c:pt idx="13">
                  <c:v>57501</c:v>
                </c:pt>
                <c:pt idx="14">
                  <c:v>61939</c:v>
                </c:pt>
                <c:pt idx="15">
                  <c:v>61598</c:v>
                </c:pt>
                <c:pt idx="16">
                  <c:v>67758</c:v>
                </c:pt>
                <c:pt idx="17">
                  <c:v>75547</c:v>
                </c:pt>
                <c:pt idx="18">
                  <c:v>88886</c:v>
                </c:pt>
                <c:pt idx="19">
                  <c:v>111764</c:v>
                </c:pt>
                <c:pt idx="20">
                  <c:v>101905</c:v>
                </c:pt>
                <c:pt idx="21">
                  <c:v>98798</c:v>
                </c:pt>
                <c:pt idx="22">
                  <c:v>102487</c:v>
                </c:pt>
                <c:pt idx="23">
                  <c:v>140432</c:v>
                </c:pt>
                <c:pt idx="24">
                  <c:v>164000</c:v>
                </c:pt>
                <c:pt idx="25">
                  <c:v>180182</c:v>
                </c:pt>
              </c:numCache>
            </c:numRef>
          </c:val>
          <c:extLst>
            <c:ext xmlns:c16="http://schemas.microsoft.com/office/drawing/2014/chart" uri="{C3380CC4-5D6E-409C-BE32-E72D297353CC}">
              <c16:uniqueId val="{00000000-80A5-4EF1-9BD9-656333EAB6B2}"/>
            </c:ext>
          </c:extLst>
        </c:ser>
        <c:dLbls>
          <c:showLegendKey val="0"/>
          <c:showVal val="0"/>
          <c:showCatName val="0"/>
          <c:showSerName val="0"/>
          <c:showPercent val="0"/>
          <c:showBubbleSize val="0"/>
        </c:dLbls>
        <c:gapWidth val="50"/>
        <c:overlap val="-27"/>
        <c:axId val="753829904"/>
        <c:axId val="753827280"/>
      </c:barChart>
      <c:lineChart>
        <c:grouping val="standard"/>
        <c:varyColors val="0"/>
        <c:ser>
          <c:idx val="2"/>
          <c:order val="0"/>
          <c:tx>
            <c:strRef>
              <c:f>'Virologische dagstaten'!$R$3</c:f>
              <c:strCache>
                <c:ptCount val="1"/>
                <c:pt idx="0">
                  <c:v>Predicted demand by Januari 2021</c:v>
                </c:pt>
              </c:strCache>
            </c:strRef>
          </c:tx>
          <c:spPr>
            <a:ln w="50800" cap="rnd">
              <a:solidFill>
                <a:schemeClr val="accent2">
                  <a:lumMod val="5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dagstaten'!$R$4:$R$52</c:f>
              <c:numCache>
                <c:formatCode>General</c:formatCode>
                <c:ptCount val="49"/>
                <c:pt idx="0">
                  <c:v>595000</c:v>
                </c:pt>
                <c:pt idx="1">
                  <c:v>595000</c:v>
                </c:pt>
                <c:pt idx="2">
                  <c:v>595000</c:v>
                </c:pt>
                <c:pt idx="3">
                  <c:v>595000</c:v>
                </c:pt>
                <c:pt idx="4">
                  <c:v>595000</c:v>
                </c:pt>
                <c:pt idx="5">
                  <c:v>595000</c:v>
                </c:pt>
                <c:pt idx="6">
                  <c:v>595000</c:v>
                </c:pt>
                <c:pt idx="7">
                  <c:v>595000</c:v>
                </c:pt>
                <c:pt idx="8">
                  <c:v>595000</c:v>
                </c:pt>
                <c:pt idx="9">
                  <c:v>595000</c:v>
                </c:pt>
                <c:pt idx="10">
                  <c:v>595000</c:v>
                </c:pt>
                <c:pt idx="11">
                  <c:v>595000</c:v>
                </c:pt>
                <c:pt idx="12">
                  <c:v>595000</c:v>
                </c:pt>
                <c:pt idx="13">
                  <c:v>595000</c:v>
                </c:pt>
                <c:pt idx="14">
                  <c:v>595000</c:v>
                </c:pt>
                <c:pt idx="15">
                  <c:v>595000</c:v>
                </c:pt>
                <c:pt idx="16">
                  <c:v>595000</c:v>
                </c:pt>
                <c:pt idx="17">
                  <c:v>595000</c:v>
                </c:pt>
                <c:pt idx="18">
                  <c:v>595000</c:v>
                </c:pt>
                <c:pt idx="19">
                  <c:v>595000</c:v>
                </c:pt>
                <c:pt idx="20">
                  <c:v>595000</c:v>
                </c:pt>
                <c:pt idx="21">
                  <c:v>595000</c:v>
                </c:pt>
                <c:pt idx="22">
                  <c:v>595000</c:v>
                </c:pt>
                <c:pt idx="23">
                  <c:v>595000</c:v>
                </c:pt>
                <c:pt idx="24">
                  <c:v>595000</c:v>
                </c:pt>
                <c:pt idx="25">
                  <c:v>595000</c:v>
                </c:pt>
                <c:pt idx="26">
                  <c:v>595000</c:v>
                </c:pt>
                <c:pt idx="27">
                  <c:v>595000</c:v>
                </c:pt>
                <c:pt idx="28">
                  <c:v>595000</c:v>
                </c:pt>
                <c:pt idx="29">
                  <c:v>595000</c:v>
                </c:pt>
                <c:pt idx="30">
                  <c:v>595000</c:v>
                </c:pt>
                <c:pt idx="31">
                  <c:v>595000</c:v>
                </c:pt>
                <c:pt idx="32">
                  <c:v>595000</c:v>
                </c:pt>
                <c:pt idx="33">
                  <c:v>595000</c:v>
                </c:pt>
                <c:pt idx="34">
                  <c:v>595000</c:v>
                </c:pt>
                <c:pt idx="35">
                  <c:v>595000</c:v>
                </c:pt>
                <c:pt idx="36">
                  <c:v>595000</c:v>
                </c:pt>
                <c:pt idx="37">
                  <c:v>595000</c:v>
                </c:pt>
                <c:pt idx="38">
                  <c:v>595000</c:v>
                </c:pt>
                <c:pt idx="39">
                  <c:v>595000</c:v>
                </c:pt>
                <c:pt idx="40">
                  <c:v>595000</c:v>
                </c:pt>
                <c:pt idx="41">
                  <c:v>595000</c:v>
                </c:pt>
                <c:pt idx="42">
                  <c:v>595000</c:v>
                </c:pt>
                <c:pt idx="43">
                  <c:v>595000</c:v>
                </c:pt>
                <c:pt idx="44">
                  <c:v>595000</c:v>
                </c:pt>
                <c:pt idx="45">
                  <c:v>595000</c:v>
                </c:pt>
                <c:pt idx="46">
                  <c:v>595000</c:v>
                </c:pt>
                <c:pt idx="47">
                  <c:v>595000</c:v>
                </c:pt>
                <c:pt idx="48">
                  <c:v>595000</c:v>
                </c:pt>
              </c:numCache>
            </c:numRef>
          </c:val>
          <c:smooth val="0"/>
          <c:extLst>
            <c:ext xmlns:c16="http://schemas.microsoft.com/office/drawing/2014/chart" uri="{C3380CC4-5D6E-409C-BE32-E72D297353CC}">
              <c16:uniqueId val="{00000004-80A5-4EF1-9BD9-656333EAB6B2}"/>
            </c:ext>
          </c:extLst>
        </c:ser>
        <c:ser>
          <c:idx val="3"/>
          <c:order val="1"/>
          <c:tx>
            <c:strRef>
              <c:f>'Virologische dagstaten'!$U$3</c:f>
              <c:strCache>
                <c:ptCount val="1"/>
                <c:pt idx="0">
                  <c:v>huidige capaciteit</c:v>
                </c:pt>
              </c:strCache>
            </c:strRef>
          </c:tx>
          <c:spPr>
            <a:ln w="50800" cap="rnd">
              <a:solidFill>
                <a:schemeClr val="accent2">
                  <a:lumMod val="60000"/>
                  <a:lumOff val="4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dagstaten'!$S$4:$S$52</c:f>
              <c:numCache>
                <c:formatCode>General</c:formatCode>
                <c:ptCount val="49"/>
                <c:pt idx="0">
                  <c:v>262500</c:v>
                </c:pt>
                <c:pt idx="1">
                  <c:v>262500</c:v>
                </c:pt>
                <c:pt idx="2">
                  <c:v>262500</c:v>
                </c:pt>
                <c:pt idx="3">
                  <c:v>262500</c:v>
                </c:pt>
                <c:pt idx="4">
                  <c:v>262500</c:v>
                </c:pt>
                <c:pt idx="5">
                  <c:v>262500</c:v>
                </c:pt>
                <c:pt idx="6">
                  <c:v>262500</c:v>
                </c:pt>
                <c:pt idx="7">
                  <c:v>262500</c:v>
                </c:pt>
                <c:pt idx="8">
                  <c:v>262500</c:v>
                </c:pt>
                <c:pt idx="9">
                  <c:v>262500</c:v>
                </c:pt>
                <c:pt idx="10">
                  <c:v>262500</c:v>
                </c:pt>
                <c:pt idx="11">
                  <c:v>262500</c:v>
                </c:pt>
                <c:pt idx="12">
                  <c:v>262500</c:v>
                </c:pt>
                <c:pt idx="13">
                  <c:v>262500</c:v>
                </c:pt>
                <c:pt idx="14">
                  <c:v>262500</c:v>
                </c:pt>
                <c:pt idx="15">
                  <c:v>262500</c:v>
                </c:pt>
                <c:pt idx="16">
                  <c:v>262500</c:v>
                </c:pt>
                <c:pt idx="17">
                  <c:v>262500</c:v>
                </c:pt>
                <c:pt idx="18">
                  <c:v>262500</c:v>
                </c:pt>
                <c:pt idx="19">
                  <c:v>262500</c:v>
                </c:pt>
                <c:pt idx="20">
                  <c:v>262500</c:v>
                </c:pt>
                <c:pt idx="21">
                  <c:v>262500</c:v>
                </c:pt>
                <c:pt idx="22">
                  <c:v>262500</c:v>
                </c:pt>
                <c:pt idx="23">
                  <c:v>262500</c:v>
                </c:pt>
                <c:pt idx="24">
                  <c:v>262500</c:v>
                </c:pt>
                <c:pt idx="25">
                  <c:v>262500</c:v>
                </c:pt>
                <c:pt idx="26">
                  <c:v>262500</c:v>
                </c:pt>
                <c:pt idx="27">
                  <c:v>262500</c:v>
                </c:pt>
                <c:pt idx="28">
                  <c:v>262500</c:v>
                </c:pt>
                <c:pt idx="29">
                  <c:v>262500</c:v>
                </c:pt>
                <c:pt idx="30">
                  <c:v>262500</c:v>
                </c:pt>
                <c:pt idx="31">
                  <c:v>262500</c:v>
                </c:pt>
                <c:pt idx="32">
                  <c:v>262500</c:v>
                </c:pt>
                <c:pt idx="33">
                  <c:v>262500</c:v>
                </c:pt>
                <c:pt idx="34">
                  <c:v>262500</c:v>
                </c:pt>
                <c:pt idx="35">
                  <c:v>262500</c:v>
                </c:pt>
                <c:pt idx="36">
                  <c:v>262500</c:v>
                </c:pt>
                <c:pt idx="37">
                  <c:v>262500</c:v>
                </c:pt>
                <c:pt idx="38">
                  <c:v>262500</c:v>
                </c:pt>
                <c:pt idx="39">
                  <c:v>262500</c:v>
                </c:pt>
                <c:pt idx="40">
                  <c:v>262500</c:v>
                </c:pt>
                <c:pt idx="41">
                  <c:v>262500</c:v>
                </c:pt>
                <c:pt idx="42">
                  <c:v>262500</c:v>
                </c:pt>
                <c:pt idx="43">
                  <c:v>262500</c:v>
                </c:pt>
                <c:pt idx="44">
                  <c:v>262500</c:v>
                </c:pt>
                <c:pt idx="45">
                  <c:v>262500</c:v>
                </c:pt>
                <c:pt idx="46">
                  <c:v>262500</c:v>
                </c:pt>
                <c:pt idx="47">
                  <c:v>262500</c:v>
                </c:pt>
                <c:pt idx="48">
                  <c:v>262500</c:v>
                </c:pt>
              </c:numCache>
            </c:numRef>
          </c:val>
          <c:smooth val="0"/>
          <c:extLst>
            <c:ext xmlns:c16="http://schemas.microsoft.com/office/drawing/2014/chart" uri="{C3380CC4-5D6E-409C-BE32-E72D297353CC}">
              <c16:uniqueId val="{00000006-80A5-4EF1-9BD9-656333EAB6B2}"/>
            </c:ext>
          </c:extLst>
        </c:ser>
        <c:ser>
          <c:idx val="1"/>
          <c:order val="3"/>
          <c:tx>
            <c:strRef>
              <c:f>'Virologische dagstaten'!$T$3</c:f>
              <c:strCache>
                <c:ptCount val="1"/>
                <c:pt idx="0">
                  <c:v>november</c:v>
                </c:pt>
              </c:strCache>
            </c:strRef>
          </c:tx>
          <c:spPr>
            <a:ln w="50800" cap="rnd">
              <a:solidFill>
                <a:schemeClr val="accent2"/>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dagstaten'!$T$4:$T$52</c:f>
              <c:numCache>
                <c:formatCode>General</c:formatCode>
                <c:ptCount val="49"/>
                <c:pt idx="0">
                  <c:v>385000</c:v>
                </c:pt>
                <c:pt idx="1">
                  <c:v>385000</c:v>
                </c:pt>
                <c:pt idx="2">
                  <c:v>385000</c:v>
                </c:pt>
                <c:pt idx="3">
                  <c:v>385000</c:v>
                </c:pt>
                <c:pt idx="4">
                  <c:v>385000</c:v>
                </c:pt>
                <c:pt idx="5">
                  <c:v>385000</c:v>
                </c:pt>
                <c:pt idx="6">
                  <c:v>385000</c:v>
                </c:pt>
                <c:pt idx="7">
                  <c:v>385000</c:v>
                </c:pt>
                <c:pt idx="8">
                  <c:v>385000</c:v>
                </c:pt>
                <c:pt idx="9">
                  <c:v>385000</c:v>
                </c:pt>
                <c:pt idx="10">
                  <c:v>385000</c:v>
                </c:pt>
                <c:pt idx="11">
                  <c:v>385000</c:v>
                </c:pt>
                <c:pt idx="12">
                  <c:v>385000</c:v>
                </c:pt>
                <c:pt idx="13">
                  <c:v>385000</c:v>
                </c:pt>
                <c:pt idx="14">
                  <c:v>385000</c:v>
                </c:pt>
                <c:pt idx="15">
                  <c:v>385000</c:v>
                </c:pt>
                <c:pt idx="16">
                  <c:v>385000</c:v>
                </c:pt>
                <c:pt idx="17">
                  <c:v>385000</c:v>
                </c:pt>
                <c:pt idx="18">
                  <c:v>385000</c:v>
                </c:pt>
                <c:pt idx="19">
                  <c:v>385000</c:v>
                </c:pt>
                <c:pt idx="20">
                  <c:v>385000</c:v>
                </c:pt>
                <c:pt idx="21">
                  <c:v>385000</c:v>
                </c:pt>
                <c:pt idx="22">
                  <c:v>385000</c:v>
                </c:pt>
                <c:pt idx="23">
                  <c:v>385000</c:v>
                </c:pt>
                <c:pt idx="24">
                  <c:v>385000</c:v>
                </c:pt>
                <c:pt idx="25">
                  <c:v>385000</c:v>
                </c:pt>
                <c:pt idx="26">
                  <c:v>385000</c:v>
                </c:pt>
                <c:pt idx="27">
                  <c:v>385000</c:v>
                </c:pt>
                <c:pt idx="28">
                  <c:v>385000</c:v>
                </c:pt>
                <c:pt idx="29">
                  <c:v>385000</c:v>
                </c:pt>
                <c:pt idx="30">
                  <c:v>385000</c:v>
                </c:pt>
                <c:pt idx="31">
                  <c:v>385000</c:v>
                </c:pt>
                <c:pt idx="32">
                  <c:v>385000</c:v>
                </c:pt>
                <c:pt idx="33">
                  <c:v>385000</c:v>
                </c:pt>
                <c:pt idx="34">
                  <c:v>385000</c:v>
                </c:pt>
                <c:pt idx="35">
                  <c:v>385000</c:v>
                </c:pt>
                <c:pt idx="36">
                  <c:v>385000</c:v>
                </c:pt>
                <c:pt idx="37">
                  <c:v>385000</c:v>
                </c:pt>
                <c:pt idx="38">
                  <c:v>385000</c:v>
                </c:pt>
                <c:pt idx="39">
                  <c:v>385000</c:v>
                </c:pt>
                <c:pt idx="40">
                  <c:v>385000</c:v>
                </c:pt>
                <c:pt idx="41">
                  <c:v>385000</c:v>
                </c:pt>
                <c:pt idx="42">
                  <c:v>385000</c:v>
                </c:pt>
                <c:pt idx="43">
                  <c:v>385000</c:v>
                </c:pt>
                <c:pt idx="44">
                  <c:v>385000</c:v>
                </c:pt>
                <c:pt idx="45">
                  <c:v>385000</c:v>
                </c:pt>
                <c:pt idx="46">
                  <c:v>385000</c:v>
                </c:pt>
                <c:pt idx="47">
                  <c:v>385000</c:v>
                </c:pt>
                <c:pt idx="48">
                  <c:v>385000</c:v>
                </c:pt>
              </c:numCache>
            </c:numRef>
          </c:val>
          <c:smooth val="0"/>
          <c:extLst>
            <c:ext xmlns:c16="http://schemas.microsoft.com/office/drawing/2014/chart" uri="{C3380CC4-5D6E-409C-BE32-E72D297353CC}">
              <c16:uniqueId val="{00000001-0A33-465D-906D-0FA8B8226662}"/>
            </c:ext>
          </c:extLst>
        </c:ser>
        <c:ser>
          <c:idx val="5"/>
          <c:order val="4"/>
          <c:tx>
            <c:strRef>
              <c:f>'Virologische dagstaten'!$U$3</c:f>
              <c:strCache>
                <c:ptCount val="1"/>
                <c:pt idx="0">
                  <c:v>huidige capaciteit</c:v>
                </c:pt>
              </c:strCache>
            </c:strRef>
          </c:tx>
          <c:spPr>
            <a:ln w="38100" cap="rnd">
              <a:solidFill>
                <a:schemeClr val="accent6"/>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dagstaten'!$U$4:$U$52</c:f>
              <c:numCache>
                <c:formatCode>General</c:formatCode>
                <c:ptCount val="49"/>
                <c:pt idx="0">
                  <c:v>180000</c:v>
                </c:pt>
                <c:pt idx="1">
                  <c:v>180000</c:v>
                </c:pt>
                <c:pt idx="2">
                  <c:v>180000</c:v>
                </c:pt>
                <c:pt idx="3">
                  <c:v>180000</c:v>
                </c:pt>
                <c:pt idx="4">
                  <c:v>180000</c:v>
                </c:pt>
                <c:pt idx="5">
                  <c:v>180000</c:v>
                </c:pt>
                <c:pt idx="6">
                  <c:v>180000</c:v>
                </c:pt>
                <c:pt idx="7">
                  <c:v>180000</c:v>
                </c:pt>
                <c:pt idx="8">
                  <c:v>180000</c:v>
                </c:pt>
                <c:pt idx="9">
                  <c:v>180000</c:v>
                </c:pt>
                <c:pt idx="10">
                  <c:v>180000</c:v>
                </c:pt>
                <c:pt idx="11">
                  <c:v>180000</c:v>
                </c:pt>
                <c:pt idx="12">
                  <c:v>180000</c:v>
                </c:pt>
                <c:pt idx="13">
                  <c:v>180000</c:v>
                </c:pt>
                <c:pt idx="14">
                  <c:v>180000</c:v>
                </c:pt>
                <c:pt idx="15">
                  <c:v>180000</c:v>
                </c:pt>
                <c:pt idx="16">
                  <c:v>180000</c:v>
                </c:pt>
                <c:pt idx="17">
                  <c:v>180000</c:v>
                </c:pt>
                <c:pt idx="18">
                  <c:v>180000</c:v>
                </c:pt>
                <c:pt idx="19">
                  <c:v>180000</c:v>
                </c:pt>
                <c:pt idx="20">
                  <c:v>180000</c:v>
                </c:pt>
                <c:pt idx="21">
                  <c:v>180000</c:v>
                </c:pt>
                <c:pt idx="22">
                  <c:v>180000</c:v>
                </c:pt>
                <c:pt idx="23">
                  <c:v>180000</c:v>
                </c:pt>
                <c:pt idx="24">
                  <c:v>180000</c:v>
                </c:pt>
                <c:pt idx="25">
                  <c:v>180000</c:v>
                </c:pt>
                <c:pt idx="26">
                  <c:v>180000</c:v>
                </c:pt>
                <c:pt idx="27">
                  <c:v>180000</c:v>
                </c:pt>
                <c:pt idx="28">
                  <c:v>180000</c:v>
                </c:pt>
                <c:pt idx="29">
                  <c:v>180000</c:v>
                </c:pt>
                <c:pt idx="30">
                  <c:v>180000</c:v>
                </c:pt>
                <c:pt idx="31">
                  <c:v>180000</c:v>
                </c:pt>
                <c:pt idx="32">
                  <c:v>180000</c:v>
                </c:pt>
                <c:pt idx="33">
                  <c:v>180000</c:v>
                </c:pt>
                <c:pt idx="34">
                  <c:v>180000</c:v>
                </c:pt>
                <c:pt idx="35">
                  <c:v>180000</c:v>
                </c:pt>
                <c:pt idx="36">
                  <c:v>180000</c:v>
                </c:pt>
                <c:pt idx="37">
                  <c:v>180000</c:v>
                </c:pt>
                <c:pt idx="38">
                  <c:v>180000</c:v>
                </c:pt>
                <c:pt idx="39">
                  <c:v>180000</c:v>
                </c:pt>
                <c:pt idx="40">
                  <c:v>180000</c:v>
                </c:pt>
                <c:pt idx="41">
                  <c:v>180000</c:v>
                </c:pt>
                <c:pt idx="42">
                  <c:v>180000</c:v>
                </c:pt>
                <c:pt idx="43">
                  <c:v>180000</c:v>
                </c:pt>
                <c:pt idx="44">
                  <c:v>180000</c:v>
                </c:pt>
                <c:pt idx="45">
                  <c:v>180000</c:v>
                </c:pt>
                <c:pt idx="46">
                  <c:v>180000</c:v>
                </c:pt>
                <c:pt idx="47">
                  <c:v>180000</c:v>
                </c:pt>
                <c:pt idx="48">
                  <c:v>180000</c:v>
                </c:pt>
              </c:numCache>
            </c:numRef>
          </c:val>
          <c:smooth val="0"/>
          <c:extLst>
            <c:ext xmlns:c16="http://schemas.microsoft.com/office/drawing/2014/chart" uri="{C3380CC4-5D6E-409C-BE32-E72D297353CC}">
              <c16:uniqueId val="{00000002-0A33-465D-906D-0FA8B8226662}"/>
            </c:ext>
          </c:extLst>
        </c:ser>
        <c:ser>
          <c:idx val="6"/>
          <c:order val="5"/>
          <c:tx>
            <c:strRef>
              <c:f>'Virologische dagstaten'!$V$3</c:f>
              <c:strCache>
                <c:ptCount val="1"/>
                <c:pt idx="0">
                  <c:v>Extra met non-med labs</c:v>
                </c:pt>
              </c:strCache>
            </c:strRef>
          </c:tx>
          <c:spPr>
            <a:ln w="38100" cap="rnd">
              <a:solidFill>
                <a:schemeClr val="accent1">
                  <a:lumMod val="60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dagstaten'!$V$4:$V$52</c:f>
              <c:numCache>
                <c:formatCode>General</c:formatCode>
                <c:ptCount val="49"/>
                <c:pt idx="26">
                  <c:v>201428.57142857142</c:v>
                </c:pt>
                <c:pt idx="27">
                  <c:v>222857.14285714284</c:v>
                </c:pt>
                <c:pt idx="28">
                  <c:v>244285.71428571429</c:v>
                </c:pt>
                <c:pt idx="29">
                  <c:v>265714.28571428568</c:v>
                </c:pt>
                <c:pt idx="30">
                  <c:v>287142.85714285716</c:v>
                </c:pt>
                <c:pt idx="31">
                  <c:v>308571.42857142858</c:v>
                </c:pt>
                <c:pt idx="32">
                  <c:v>330000</c:v>
                </c:pt>
                <c:pt idx="33">
                  <c:v>351428.57142857142</c:v>
                </c:pt>
                <c:pt idx="34">
                  <c:v>372857.14285714284</c:v>
                </c:pt>
                <c:pt idx="35">
                  <c:v>394285.71428571426</c:v>
                </c:pt>
                <c:pt idx="36">
                  <c:v>415714.28571428568</c:v>
                </c:pt>
                <c:pt idx="37">
                  <c:v>437142.85714285716</c:v>
                </c:pt>
                <c:pt idx="38">
                  <c:v>458571.42857142858</c:v>
                </c:pt>
                <c:pt idx="39">
                  <c:v>480000</c:v>
                </c:pt>
                <c:pt idx="40">
                  <c:v>480000</c:v>
                </c:pt>
                <c:pt idx="41">
                  <c:v>480000</c:v>
                </c:pt>
                <c:pt idx="42">
                  <c:v>480000</c:v>
                </c:pt>
                <c:pt idx="43">
                  <c:v>480000</c:v>
                </c:pt>
                <c:pt idx="44">
                  <c:v>480000</c:v>
                </c:pt>
                <c:pt idx="45">
                  <c:v>480000</c:v>
                </c:pt>
                <c:pt idx="46">
                  <c:v>480000</c:v>
                </c:pt>
                <c:pt idx="47">
                  <c:v>480000</c:v>
                </c:pt>
                <c:pt idx="48">
                  <c:v>480000</c:v>
                </c:pt>
              </c:numCache>
            </c:numRef>
          </c:val>
          <c:smooth val="0"/>
          <c:extLst>
            <c:ext xmlns:c16="http://schemas.microsoft.com/office/drawing/2014/chart" uri="{C3380CC4-5D6E-409C-BE32-E72D297353CC}">
              <c16:uniqueId val="{00000003-0A33-465D-906D-0FA8B8226662}"/>
            </c:ext>
          </c:extLst>
        </c:ser>
        <c:ser>
          <c:idx val="7"/>
          <c:order val="6"/>
          <c:tx>
            <c:strRef>
              <c:f>'Virologische dagstaten'!$W$3</c:f>
              <c:strCache>
                <c:ptCount val="1"/>
                <c:pt idx="0">
                  <c:v>december</c:v>
                </c:pt>
              </c:strCache>
            </c:strRef>
          </c:tx>
          <c:spPr>
            <a:ln w="50800" cap="rnd">
              <a:solidFill>
                <a:schemeClr val="accent2">
                  <a:lumMod val="75000"/>
                </a:schemeClr>
              </a:solidFill>
              <a:round/>
            </a:ln>
            <a:effectLst/>
          </c:spPr>
          <c:marker>
            <c:symbol val="none"/>
          </c:marker>
          <c:cat>
            <c:strRef>
              <c:f>'Virologische dagstaten'!$P$4:$P$52</c:f>
              <c:strCache>
                <c:ptCount val="49"/>
                <c:pt idx="0">
                  <c:v>Week 11</c:v>
                </c:pt>
                <c:pt idx="1">
                  <c:v>Week 12</c:v>
                </c:pt>
                <c:pt idx="2">
                  <c:v>Week 13</c:v>
                </c:pt>
                <c:pt idx="3">
                  <c:v>Week 14</c:v>
                </c:pt>
                <c:pt idx="4">
                  <c:v>Week 15</c:v>
                </c:pt>
                <c:pt idx="5">
                  <c:v>Week 16</c:v>
                </c:pt>
                <c:pt idx="6">
                  <c:v>Week 17</c:v>
                </c:pt>
                <c:pt idx="7">
                  <c:v>Week 18</c:v>
                </c:pt>
                <c:pt idx="8">
                  <c:v>Week 19</c:v>
                </c:pt>
                <c:pt idx="9">
                  <c:v>Week 20</c:v>
                </c:pt>
                <c:pt idx="10">
                  <c:v>Week 21</c:v>
                </c:pt>
                <c:pt idx="11">
                  <c:v>Week 22</c:v>
                </c:pt>
                <c:pt idx="12">
                  <c:v>Week 23</c:v>
                </c:pt>
                <c:pt idx="13">
                  <c:v>Week 24</c:v>
                </c:pt>
                <c:pt idx="14">
                  <c:v>Week 25</c:v>
                </c:pt>
                <c:pt idx="15">
                  <c:v>Week 26</c:v>
                </c:pt>
                <c:pt idx="16">
                  <c:v>Week 27</c:v>
                </c:pt>
                <c:pt idx="17">
                  <c:v>Week 28</c:v>
                </c:pt>
                <c:pt idx="18">
                  <c:v>Week 29</c:v>
                </c:pt>
                <c:pt idx="19">
                  <c:v>Week 30</c:v>
                </c:pt>
                <c:pt idx="20">
                  <c:v>Week 31</c:v>
                </c:pt>
                <c:pt idx="21">
                  <c:v>Week 32</c:v>
                </c:pt>
                <c:pt idx="22">
                  <c:v>Week 33</c:v>
                </c:pt>
                <c:pt idx="23">
                  <c:v>Week 34</c:v>
                </c:pt>
                <c:pt idx="24">
                  <c:v>Week 35</c:v>
                </c:pt>
                <c:pt idx="25">
                  <c:v>Week 36</c:v>
                </c:pt>
                <c:pt idx="26">
                  <c:v>Week 37</c:v>
                </c:pt>
                <c:pt idx="27">
                  <c:v>Week 38</c:v>
                </c:pt>
                <c:pt idx="28">
                  <c:v>Week 39</c:v>
                </c:pt>
                <c:pt idx="29">
                  <c:v>Week 40</c:v>
                </c:pt>
                <c:pt idx="30">
                  <c:v>Week 41</c:v>
                </c:pt>
                <c:pt idx="31">
                  <c:v>Week 42</c:v>
                </c:pt>
                <c:pt idx="32">
                  <c:v>Week 43</c:v>
                </c:pt>
                <c:pt idx="33">
                  <c:v>Week 44</c:v>
                </c:pt>
                <c:pt idx="34">
                  <c:v>Week 45</c:v>
                </c:pt>
                <c:pt idx="35">
                  <c:v>Week 46</c:v>
                </c:pt>
                <c:pt idx="36">
                  <c:v>Week 47</c:v>
                </c:pt>
                <c:pt idx="37">
                  <c:v>Week 48</c:v>
                </c:pt>
                <c:pt idx="38">
                  <c:v>Week 49</c:v>
                </c:pt>
                <c:pt idx="39">
                  <c:v>Week 50</c:v>
                </c:pt>
                <c:pt idx="40">
                  <c:v>Week 51</c:v>
                </c:pt>
                <c:pt idx="41">
                  <c:v>Week 52</c:v>
                </c:pt>
                <c:pt idx="42">
                  <c:v>Week 1</c:v>
                </c:pt>
                <c:pt idx="43">
                  <c:v>Week 2</c:v>
                </c:pt>
                <c:pt idx="44">
                  <c:v>Week 3</c:v>
                </c:pt>
                <c:pt idx="45">
                  <c:v>Week 4</c:v>
                </c:pt>
                <c:pt idx="46">
                  <c:v>Week 5</c:v>
                </c:pt>
                <c:pt idx="47">
                  <c:v>Week 6</c:v>
                </c:pt>
                <c:pt idx="48">
                  <c:v>Week 7</c:v>
                </c:pt>
              </c:strCache>
            </c:strRef>
          </c:cat>
          <c:val>
            <c:numRef>
              <c:f>'Virologische dagstaten'!$W$4:$W$52</c:f>
              <c:numCache>
                <c:formatCode>General</c:formatCode>
                <c:ptCount val="49"/>
                <c:pt idx="0">
                  <c:v>490000</c:v>
                </c:pt>
                <c:pt idx="1">
                  <c:v>490000</c:v>
                </c:pt>
                <c:pt idx="2">
                  <c:v>490000</c:v>
                </c:pt>
                <c:pt idx="3">
                  <c:v>490000</c:v>
                </c:pt>
                <c:pt idx="4">
                  <c:v>490000</c:v>
                </c:pt>
                <c:pt idx="5">
                  <c:v>490000</c:v>
                </c:pt>
                <c:pt idx="6">
                  <c:v>490000</c:v>
                </c:pt>
                <c:pt idx="7">
                  <c:v>490000</c:v>
                </c:pt>
                <c:pt idx="8">
                  <c:v>490000</c:v>
                </c:pt>
                <c:pt idx="9">
                  <c:v>490000</c:v>
                </c:pt>
                <c:pt idx="10">
                  <c:v>490000</c:v>
                </c:pt>
                <c:pt idx="11">
                  <c:v>490000</c:v>
                </c:pt>
                <c:pt idx="12">
                  <c:v>490000</c:v>
                </c:pt>
                <c:pt idx="13">
                  <c:v>490000</c:v>
                </c:pt>
                <c:pt idx="14">
                  <c:v>490000</c:v>
                </c:pt>
                <c:pt idx="15">
                  <c:v>490000</c:v>
                </c:pt>
                <c:pt idx="16">
                  <c:v>490000</c:v>
                </c:pt>
                <c:pt idx="17">
                  <c:v>490000</c:v>
                </c:pt>
                <c:pt idx="18">
                  <c:v>490000</c:v>
                </c:pt>
                <c:pt idx="19">
                  <c:v>490000</c:v>
                </c:pt>
                <c:pt idx="20">
                  <c:v>490000</c:v>
                </c:pt>
                <c:pt idx="21">
                  <c:v>490000</c:v>
                </c:pt>
                <c:pt idx="22">
                  <c:v>490000</c:v>
                </c:pt>
                <c:pt idx="23">
                  <c:v>490000</c:v>
                </c:pt>
                <c:pt idx="24">
                  <c:v>490000</c:v>
                </c:pt>
                <c:pt idx="25">
                  <c:v>490000</c:v>
                </c:pt>
                <c:pt idx="26">
                  <c:v>490000</c:v>
                </c:pt>
                <c:pt idx="27">
                  <c:v>490000</c:v>
                </c:pt>
                <c:pt idx="28">
                  <c:v>490000</c:v>
                </c:pt>
                <c:pt idx="29">
                  <c:v>490000</c:v>
                </c:pt>
                <c:pt idx="30">
                  <c:v>490000</c:v>
                </c:pt>
                <c:pt idx="31">
                  <c:v>490000</c:v>
                </c:pt>
                <c:pt idx="32">
                  <c:v>490000</c:v>
                </c:pt>
                <c:pt idx="33">
                  <c:v>490000</c:v>
                </c:pt>
                <c:pt idx="34">
                  <c:v>490000</c:v>
                </c:pt>
                <c:pt idx="35">
                  <c:v>490000</c:v>
                </c:pt>
                <c:pt idx="36">
                  <c:v>490000</c:v>
                </c:pt>
                <c:pt idx="37">
                  <c:v>490000</c:v>
                </c:pt>
                <c:pt idx="38">
                  <c:v>490000</c:v>
                </c:pt>
                <c:pt idx="39">
                  <c:v>490000</c:v>
                </c:pt>
                <c:pt idx="40">
                  <c:v>490000</c:v>
                </c:pt>
                <c:pt idx="41">
                  <c:v>490000</c:v>
                </c:pt>
                <c:pt idx="42">
                  <c:v>490000</c:v>
                </c:pt>
                <c:pt idx="43">
                  <c:v>490000</c:v>
                </c:pt>
                <c:pt idx="44">
                  <c:v>490000</c:v>
                </c:pt>
                <c:pt idx="45">
                  <c:v>490000</c:v>
                </c:pt>
                <c:pt idx="46">
                  <c:v>490000</c:v>
                </c:pt>
                <c:pt idx="47">
                  <c:v>490000</c:v>
                </c:pt>
                <c:pt idx="48">
                  <c:v>490000</c:v>
                </c:pt>
              </c:numCache>
            </c:numRef>
          </c:val>
          <c:smooth val="0"/>
          <c:extLst>
            <c:ext xmlns:c16="http://schemas.microsoft.com/office/drawing/2014/chart" uri="{C3380CC4-5D6E-409C-BE32-E72D297353CC}">
              <c16:uniqueId val="{00000004-0A33-465D-906D-0FA8B8226662}"/>
            </c:ext>
          </c:extLst>
        </c:ser>
        <c:dLbls>
          <c:showLegendKey val="0"/>
          <c:showVal val="0"/>
          <c:showCatName val="0"/>
          <c:showSerName val="0"/>
          <c:showPercent val="0"/>
          <c:showBubbleSize val="0"/>
        </c:dLbls>
        <c:marker val="1"/>
        <c:smooth val="0"/>
        <c:axId val="753829904"/>
        <c:axId val="753827280"/>
        <c:extLst/>
      </c:lineChart>
      <c:catAx>
        <c:axId val="753829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753827280"/>
        <c:crosses val="autoZero"/>
        <c:auto val="1"/>
        <c:lblAlgn val="ctr"/>
        <c:lblOffset val="100"/>
        <c:noMultiLvlLbl val="0"/>
      </c:catAx>
      <c:valAx>
        <c:axId val="753827280"/>
        <c:scaling>
          <c:orientation val="minMax"/>
          <c:max val="62000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NL"/>
          </a:p>
        </c:txPr>
        <c:crossAx val="753829904"/>
        <c:crosses val="autoZero"/>
        <c:crossBetween val="midCat"/>
        <c:majorUnit val="200000"/>
        <c:minorUnit val="100000"/>
      </c:valAx>
      <c:spPr>
        <a:noFill/>
        <a:ln>
          <a:noFill/>
        </a:ln>
        <a:effectLst/>
      </c:spPr>
    </c:plotArea>
    <c:legend>
      <c:legendPos val="b"/>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ayout>
        <c:manualLayout>
          <c:xMode val="edge"/>
          <c:yMode val="edge"/>
          <c:x val="0.39561177777777784"/>
          <c:y val="9.3351000000000003E-2"/>
          <c:w val="0.22306500000000001"/>
          <c:h val="3.2341222222222223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tx>
            <c:strRef>
              <c:f>prev!$I$1</c:f>
              <c:strCache>
                <c:ptCount val="1"/>
                <c:pt idx="0">
                  <c:v>prev_avg</c:v>
                </c:pt>
              </c:strCache>
            </c:strRef>
          </c:tx>
          <c:spPr>
            <a:ln w="28575" cap="rnd">
              <a:solidFill>
                <a:schemeClr val="accent1"/>
              </a:solidFill>
              <a:round/>
            </a:ln>
            <a:effectLst/>
          </c:spPr>
          <c:marker>
            <c:symbol val="none"/>
          </c:marker>
          <c:cat>
            <c:numRef>
              <c:f>prev!$H$2:$H$209</c:f>
              <c:numCache>
                <c:formatCode>m/d/yyyy</c:formatCode>
                <c:ptCount val="208"/>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pt idx="66">
                  <c:v>43944</c:v>
                </c:pt>
                <c:pt idx="67">
                  <c:v>43945</c:v>
                </c:pt>
                <c:pt idx="68">
                  <c:v>43946</c:v>
                </c:pt>
                <c:pt idx="69">
                  <c:v>43947</c:v>
                </c:pt>
                <c:pt idx="70">
                  <c:v>43948</c:v>
                </c:pt>
                <c:pt idx="71">
                  <c:v>43949</c:v>
                </c:pt>
                <c:pt idx="72">
                  <c:v>43950</c:v>
                </c:pt>
                <c:pt idx="73">
                  <c:v>43951</c:v>
                </c:pt>
                <c:pt idx="74">
                  <c:v>43952</c:v>
                </c:pt>
                <c:pt idx="75">
                  <c:v>43953</c:v>
                </c:pt>
                <c:pt idx="76">
                  <c:v>43954</c:v>
                </c:pt>
                <c:pt idx="77">
                  <c:v>43955</c:v>
                </c:pt>
                <c:pt idx="78">
                  <c:v>43956</c:v>
                </c:pt>
                <c:pt idx="79">
                  <c:v>43957</c:v>
                </c:pt>
                <c:pt idx="80">
                  <c:v>43958</c:v>
                </c:pt>
                <c:pt idx="81">
                  <c:v>43959</c:v>
                </c:pt>
                <c:pt idx="82">
                  <c:v>43960</c:v>
                </c:pt>
                <c:pt idx="83">
                  <c:v>43961</c:v>
                </c:pt>
                <c:pt idx="84">
                  <c:v>43962</c:v>
                </c:pt>
                <c:pt idx="85">
                  <c:v>43963</c:v>
                </c:pt>
                <c:pt idx="86">
                  <c:v>43964</c:v>
                </c:pt>
                <c:pt idx="87">
                  <c:v>43965</c:v>
                </c:pt>
                <c:pt idx="88">
                  <c:v>43966</c:v>
                </c:pt>
                <c:pt idx="89">
                  <c:v>43967</c:v>
                </c:pt>
                <c:pt idx="90">
                  <c:v>43968</c:v>
                </c:pt>
                <c:pt idx="91">
                  <c:v>43969</c:v>
                </c:pt>
                <c:pt idx="92">
                  <c:v>43970</c:v>
                </c:pt>
                <c:pt idx="93">
                  <c:v>43971</c:v>
                </c:pt>
                <c:pt idx="94">
                  <c:v>43972</c:v>
                </c:pt>
                <c:pt idx="95">
                  <c:v>43973</c:v>
                </c:pt>
                <c:pt idx="96">
                  <c:v>43974</c:v>
                </c:pt>
                <c:pt idx="97">
                  <c:v>43975</c:v>
                </c:pt>
                <c:pt idx="98">
                  <c:v>43976</c:v>
                </c:pt>
                <c:pt idx="99">
                  <c:v>43977</c:v>
                </c:pt>
                <c:pt idx="100">
                  <c:v>43978</c:v>
                </c:pt>
                <c:pt idx="101">
                  <c:v>43979</c:v>
                </c:pt>
                <c:pt idx="102">
                  <c:v>43980</c:v>
                </c:pt>
                <c:pt idx="103">
                  <c:v>43981</c:v>
                </c:pt>
                <c:pt idx="104">
                  <c:v>43982</c:v>
                </c:pt>
                <c:pt idx="105">
                  <c:v>43983</c:v>
                </c:pt>
                <c:pt idx="106">
                  <c:v>43984</c:v>
                </c:pt>
                <c:pt idx="107">
                  <c:v>43985</c:v>
                </c:pt>
                <c:pt idx="108">
                  <c:v>43986</c:v>
                </c:pt>
                <c:pt idx="109">
                  <c:v>43987</c:v>
                </c:pt>
                <c:pt idx="110">
                  <c:v>43988</c:v>
                </c:pt>
                <c:pt idx="111">
                  <c:v>43989</c:v>
                </c:pt>
                <c:pt idx="112">
                  <c:v>43990</c:v>
                </c:pt>
                <c:pt idx="113">
                  <c:v>43991</c:v>
                </c:pt>
                <c:pt idx="114">
                  <c:v>43992</c:v>
                </c:pt>
                <c:pt idx="115">
                  <c:v>43993</c:v>
                </c:pt>
                <c:pt idx="116">
                  <c:v>43994</c:v>
                </c:pt>
                <c:pt idx="117">
                  <c:v>43995</c:v>
                </c:pt>
                <c:pt idx="118">
                  <c:v>43996</c:v>
                </c:pt>
                <c:pt idx="119">
                  <c:v>43997</c:v>
                </c:pt>
                <c:pt idx="120">
                  <c:v>43998</c:v>
                </c:pt>
                <c:pt idx="121">
                  <c:v>43999</c:v>
                </c:pt>
                <c:pt idx="122">
                  <c:v>44000</c:v>
                </c:pt>
                <c:pt idx="123">
                  <c:v>44001</c:v>
                </c:pt>
                <c:pt idx="124">
                  <c:v>44002</c:v>
                </c:pt>
                <c:pt idx="125">
                  <c:v>44003</c:v>
                </c:pt>
                <c:pt idx="126">
                  <c:v>44004</c:v>
                </c:pt>
                <c:pt idx="127">
                  <c:v>44005</c:v>
                </c:pt>
                <c:pt idx="128">
                  <c:v>44006</c:v>
                </c:pt>
                <c:pt idx="129">
                  <c:v>44007</c:v>
                </c:pt>
                <c:pt idx="130">
                  <c:v>44008</c:v>
                </c:pt>
                <c:pt idx="131">
                  <c:v>44009</c:v>
                </c:pt>
                <c:pt idx="132">
                  <c:v>44010</c:v>
                </c:pt>
                <c:pt idx="133">
                  <c:v>44011</c:v>
                </c:pt>
                <c:pt idx="134">
                  <c:v>44012</c:v>
                </c:pt>
                <c:pt idx="135">
                  <c:v>44013</c:v>
                </c:pt>
                <c:pt idx="136">
                  <c:v>44014</c:v>
                </c:pt>
                <c:pt idx="137">
                  <c:v>44015</c:v>
                </c:pt>
                <c:pt idx="138">
                  <c:v>44016</c:v>
                </c:pt>
                <c:pt idx="139">
                  <c:v>44017</c:v>
                </c:pt>
                <c:pt idx="140">
                  <c:v>44018</c:v>
                </c:pt>
                <c:pt idx="141">
                  <c:v>44019</c:v>
                </c:pt>
                <c:pt idx="142">
                  <c:v>44020</c:v>
                </c:pt>
                <c:pt idx="143">
                  <c:v>44021</c:v>
                </c:pt>
                <c:pt idx="144">
                  <c:v>44022</c:v>
                </c:pt>
                <c:pt idx="145">
                  <c:v>44023</c:v>
                </c:pt>
                <c:pt idx="146">
                  <c:v>44024</c:v>
                </c:pt>
                <c:pt idx="147">
                  <c:v>44025</c:v>
                </c:pt>
                <c:pt idx="148">
                  <c:v>44026</c:v>
                </c:pt>
                <c:pt idx="149">
                  <c:v>44027</c:v>
                </c:pt>
                <c:pt idx="150">
                  <c:v>44028</c:v>
                </c:pt>
                <c:pt idx="151">
                  <c:v>44029</c:v>
                </c:pt>
                <c:pt idx="152">
                  <c:v>44030</c:v>
                </c:pt>
                <c:pt idx="153">
                  <c:v>44031</c:v>
                </c:pt>
                <c:pt idx="154">
                  <c:v>44032</c:v>
                </c:pt>
                <c:pt idx="155">
                  <c:v>44033</c:v>
                </c:pt>
                <c:pt idx="156">
                  <c:v>44034</c:v>
                </c:pt>
                <c:pt idx="157">
                  <c:v>44035</c:v>
                </c:pt>
                <c:pt idx="158">
                  <c:v>44036</c:v>
                </c:pt>
                <c:pt idx="159">
                  <c:v>44037</c:v>
                </c:pt>
                <c:pt idx="160">
                  <c:v>44038</c:v>
                </c:pt>
                <c:pt idx="161">
                  <c:v>44039</c:v>
                </c:pt>
                <c:pt idx="162">
                  <c:v>44040</c:v>
                </c:pt>
                <c:pt idx="163">
                  <c:v>44041</c:v>
                </c:pt>
                <c:pt idx="164">
                  <c:v>44042</c:v>
                </c:pt>
                <c:pt idx="165">
                  <c:v>44043</c:v>
                </c:pt>
                <c:pt idx="166">
                  <c:v>44044</c:v>
                </c:pt>
                <c:pt idx="167">
                  <c:v>44045</c:v>
                </c:pt>
                <c:pt idx="168">
                  <c:v>44046</c:v>
                </c:pt>
                <c:pt idx="169">
                  <c:v>44047</c:v>
                </c:pt>
                <c:pt idx="170">
                  <c:v>44048</c:v>
                </c:pt>
                <c:pt idx="171">
                  <c:v>44049</c:v>
                </c:pt>
                <c:pt idx="172">
                  <c:v>44050</c:v>
                </c:pt>
                <c:pt idx="173">
                  <c:v>44051</c:v>
                </c:pt>
                <c:pt idx="174">
                  <c:v>44052</c:v>
                </c:pt>
                <c:pt idx="175">
                  <c:v>44053</c:v>
                </c:pt>
                <c:pt idx="176">
                  <c:v>44054</c:v>
                </c:pt>
                <c:pt idx="177">
                  <c:v>44055</c:v>
                </c:pt>
                <c:pt idx="178">
                  <c:v>44056</c:v>
                </c:pt>
                <c:pt idx="179">
                  <c:v>44057</c:v>
                </c:pt>
                <c:pt idx="180">
                  <c:v>44058</c:v>
                </c:pt>
                <c:pt idx="181">
                  <c:v>44059</c:v>
                </c:pt>
                <c:pt idx="182">
                  <c:v>44060</c:v>
                </c:pt>
                <c:pt idx="183">
                  <c:v>44061</c:v>
                </c:pt>
                <c:pt idx="184">
                  <c:v>44062</c:v>
                </c:pt>
                <c:pt idx="185">
                  <c:v>44063</c:v>
                </c:pt>
                <c:pt idx="186">
                  <c:v>44064</c:v>
                </c:pt>
                <c:pt idx="187">
                  <c:v>44065</c:v>
                </c:pt>
                <c:pt idx="188">
                  <c:v>44066</c:v>
                </c:pt>
                <c:pt idx="189">
                  <c:v>44067</c:v>
                </c:pt>
                <c:pt idx="190">
                  <c:v>44068</c:v>
                </c:pt>
                <c:pt idx="191">
                  <c:v>44069</c:v>
                </c:pt>
                <c:pt idx="192">
                  <c:v>44070</c:v>
                </c:pt>
                <c:pt idx="193">
                  <c:v>44071</c:v>
                </c:pt>
                <c:pt idx="194">
                  <c:v>44072</c:v>
                </c:pt>
                <c:pt idx="195">
                  <c:v>44073</c:v>
                </c:pt>
                <c:pt idx="196">
                  <c:v>44074</c:v>
                </c:pt>
                <c:pt idx="197">
                  <c:v>44075</c:v>
                </c:pt>
                <c:pt idx="198">
                  <c:v>44076</c:v>
                </c:pt>
                <c:pt idx="199">
                  <c:v>44077</c:v>
                </c:pt>
                <c:pt idx="200">
                  <c:v>44078</c:v>
                </c:pt>
                <c:pt idx="201">
                  <c:v>44079</c:v>
                </c:pt>
                <c:pt idx="202">
                  <c:v>44080</c:v>
                </c:pt>
                <c:pt idx="203">
                  <c:v>44081</c:v>
                </c:pt>
                <c:pt idx="204">
                  <c:v>44082</c:v>
                </c:pt>
                <c:pt idx="205">
                  <c:v>44083</c:v>
                </c:pt>
                <c:pt idx="206">
                  <c:v>44084</c:v>
                </c:pt>
                <c:pt idx="207">
                  <c:v>44085</c:v>
                </c:pt>
              </c:numCache>
            </c:numRef>
          </c:cat>
          <c:val>
            <c:numRef>
              <c:f>prev!$I$2:$I$209</c:f>
              <c:numCache>
                <c:formatCode>General</c:formatCode>
                <c:ptCount val="208"/>
                <c:pt idx="3">
                  <c:v>3346</c:v>
                </c:pt>
                <c:pt idx="4">
                  <c:v>4240</c:v>
                </c:pt>
                <c:pt idx="5">
                  <c:v>5277</c:v>
                </c:pt>
                <c:pt idx="6">
                  <c:v>6492</c:v>
                </c:pt>
                <c:pt idx="7">
                  <c:v>7965</c:v>
                </c:pt>
                <c:pt idx="8">
                  <c:v>9731</c:v>
                </c:pt>
                <c:pt idx="9">
                  <c:v>11767</c:v>
                </c:pt>
                <c:pt idx="10">
                  <c:v>14032</c:v>
                </c:pt>
                <c:pt idx="11">
                  <c:v>16761</c:v>
                </c:pt>
                <c:pt idx="12">
                  <c:v>20107</c:v>
                </c:pt>
                <c:pt idx="13">
                  <c:v>24016</c:v>
                </c:pt>
                <c:pt idx="14">
                  <c:v>28754</c:v>
                </c:pt>
                <c:pt idx="15">
                  <c:v>34318</c:v>
                </c:pt>
                <c:pt idx="16">
                  <c:v>40924</c:v>
                </c:pt>
                <c:pt idx="17">
                  <c:v>48256</c:v>
                </c:pt>
                <c:pt idx="18">
                  <c:v>56792</c:v>
                </c:pt>
                <c:pt idx="19">
                  <c:v>66937</c:v>
                </c:pt>
                <c:pt idx="20">
                  <c:v>78221</c:v>
                </c:pt>
                <c:pt idx="21">
                  <c:v>90868</c:v>
                </c:pt>
                <c:pt idx="22">
                  <c:v>104706</c:v>
                </c:pt>
                <c:pt idx="23">
                  <c:v>120072</c:v>
                </c:pt>
                <c:pt idx="24">
                  <c:v>137996</c:v>
                </c:pt>
                <c:pt idx="25">
                  <c:v>156307</c:v>
                </c:pt>
                <c:pt idx="26">
                  <c:v>178115</c:v>
                </c:pt>
                <c:pt idx="27">
                  <c:v>199102</c:v>
                </c:pt>
                <c:pt idx="28">
                  <c:v>218109</c:v>
                </c:pt>
                <c:pt idx="29">
                  <c:v>236101</c:v>
                </c:pt>
                <c:pt idx="30">
                  <c:v>250948</c:v>
                </c:pt>
                <c:pt idx="31">
                  <c:v>261857</c:v>
                </c:pt>
                <c:pt idx="32">
                  <c:v>268568</c:v>
                </c:pt>
                <c:pt idx="33">
                  <c:v>273575</c:v>
                </c:pt>
                <c:pt idx="34">
                  <c:v>274348</c:v>
                </c:pt>
                <c:pt idx="35">
                  <c:v>272310</c:v>
                </c:pt>
                <c:pt idx="36">
                  <c:v>267161</c:v>
                </c:pt>
                <c:pt idx="37">
                  <c:v>260296</c:v>
                </c:pt>
                <c:pt idx="38">
                  <c:v>250606</c:v>
                </c:pt>
                <c:pt idx="39">
                  <c:v>240146</c:v>
                </c:pt>
                <c:pt idx="40">
                  <c:v>230322</c:v>
                </c:pt>
                <c:pt idx="41">
                  <c:v>218855</c:v>
                </c:pt>
                <c:pt idx="42">
                  <c:v>207273</c:v>
                </c:pt>
                <c:pt idx="43">
                  <c:v>195746</c:v>
                </c:pt>
                <c:pt idx="44">
                  <c:v>184728</c:v>
                </c:pt>
                <c:pt idx="45">
                  <c:v>173362</c:v>
                </c:pt>
                <c:pt idx="46">
                  <c:v>163027</c:v>
                </c:pt>
                <c:pt idx="47">
                  <c:v>153875</c:v>
                </c:pt>
                <c:pt idx="48">
                  <c:v>144751</c:v>
                </c:pt>
                <c:pt idx="49">
                  <c:v>135595</c:v>
                </c:pt>
                <c:pt idx="50">
                  <c:v>126631</c:v>
                </c:pt>
                <c:pt idx="51">
                  <c:v>118819</c:v>
                </c:pt>
                <c:pt idx="52">
                  <c:v>110769</c:v>
                </c:pt>
                <c:pt idx="53">
                  <c:v>103402</c:v>
                </c:pt>
                <c:pt idx="54">
                  <c:v>96893</c:v>
                </c:pt>
                <c:pt idx="55">
                  <c:v>90893</c:v>
                </c:pt>
                <c:pt idx="56">
                  <c:v>84855</c:v>
                </c:pt>
                <c:pt idx="57">
                  <c:v>79392</c:v>
                </c:pt>
                <c:pt idx="58">
                  <c:v>74677</c:v>
                </c:pt>
                <c:pt idx="59">
                  <c:v>70005</c:v>
                </c:pt>
                <c:pt idx="60">
                  <c:v>65778</c:v>
                </c:pt>
                <c:pt idx="61">
                  <c:v>62189</c:v>
                </c:pt>
                <c:pt idx="62">
                  <c:v>59050</c:v>
                </c:pt>
                <c:pt idx="63">
                  <c:v>55847</c:v>
                </c:pt>
                <c:pt idx="64">
                  <c:v>52926</c:v>
                </c:pt>
                <c:pt idx="65">
                  <c:v>50401</c:v>
                </c:pt>
                <c:pt idx="66">
                  <c:v>47935</c:v>
                </c:pt>
                <c:pt idx="67">
                  <c:v>45849</c:v>
                </c:pt>
                <c:pt idx="68">
                  <c:v>44183</c:v>
                </c:pt>
                <c:pt idx="69">
                  <c:v>42698</c:v>
                </c:pt>
                <c:pt idx="70">
                  <c:v>41156</c:v>
                </c:pt>
                <c:pt idx="71">
                  <c:v>39783</c:v>
                </c:pt>
                <c:pt idx="72">
                  <c:v>38501</c:v>
                </c:pt>
                <c:pt idx="73">
                  <c:v>37197</c:v>
                </c:pt>
                <c:pt idx="74">
                  <c:v>36033</c:v>
                </c:pt>
                <c:pt idx="75">
                  <c:v>35066</c:v>
                </c:pt>
                <c:pt idx="76">
                  <c:v>33833</c:v>
                </c:pt>
                <c:pt idx="77">
                  <c:v>32887</c:v>
                </c:pt>
                <c:pt idx="78">
                  <c:v>31871</c:v>
                </c:pt>
                <c:pt idx="79">
                  <c:v>31082</c:v>
                </c:pt>
                <c:pt idx="80">
                  <c:v>30060</c:v>
                </c:pt>
                <c:pt idx="81">
                  <c:v>29121</c:v>
                </c:pt>
                <c:pt idx="82">
                  <c:v>28358</c:v>
                </c:pt>
                <c:pt idx="83">
                  <c:v>27445</c:v>
                </c:pt>
                <c:pt idx="84">
                  <c:v>26589</c:v>
                </c:pt>
                <c:pt idx="85">
                  <c:v>25637</c:v>
                </c:pt>
                <c:pt idx="86">
                  <c:v>24879</c:v>
                </c:pt>
                <c:pt idx="87">
                  <c:v>23979</c:v>
                </c:pt>
                <c:pt idx="88">
                  <c:v>23263</c:v>
                </c:pt>
                <c:pt idx="89">
                  <c:v>22675</c:v>
                </c:pt>
                <c:pt idx="90">
                  <c:v>21973</c:v>
                </c:pt>
                <c:pt idx="91">
                  <c:v>21393</c:v>
                </c:pt>
                <c:pt idx="92">
                  <c:v>20797</c:v>
                </c:pt>
                <c:pt idx="93">
                  <c:v>20446</c:v>
                </c:pt>
                <c:pt idx="94">
                  <c:v>19881</c:v>
                </c:pt>
                <c:pt idx="95">
                  <c:v>19281</c:v>
                </c:pt>
                <c:pt idx="96">
                  <c:v>18750</c:v>
                </c:pt>
                <c:pt idx="97">
                  <c:v>18179</c:v>
                </c:pt>
                <c:pt idx="98">
                  <c:v>17387</c:v>
                </c:pt>
                <c:pt idx="99">
                  <c:v>16552</c:v>
                </c:pt>
                <c:pt idx="100">
                  <c:v>15788</c:v>
                </c:pt>
                <c:pt idx="101">
                  <c:v>14985</c:v>
                </c:pt>
                <c:pt idx="102">
                  <c:v>14096</c:v>
                </c:pt>
                <c:pt idx="103">
                  <c:v>13219</c:v>
                </c:pt>
                <c:pt idx="104">
                  <c:v>12479</c:v>
                </c:pt>
                <c:pt idx="105">
                  <c:v>11680</c:v>
                </c:pt>
                <c:pt idx="106">
                  <c:v>10827</c:v>
                </c:pt>
                <c:pt idx="107">
                  <c:v>9920</c:v>
                </c:pt>
                <c:pt idx="108">
                  <c:v>9071</c:v>
                </c:pt>
                <c:pt idx="109">
                  <c:v>8276</c:v>
                </c:pt>
                <c:pt idx="110">
                  <c:v>7580</c:v>
                </c:pt>
                <c:pt idx="111">
                  <c:v>6942</c:v>
                </c:pt>
                <c:pt idx="112">
                  <c:v>6366</c:v>
                </c:pt>
                <c:pt idx="113">
                  <c:v>5887</c:v>
                </c:pt>
                <c:pt idx="114">
                  <c:v>5460</c:v>
                </c:pt>
                <c:pt idx="115">
                  <c:v>5103</c:v>
                </c:pt>
                <c:pt idx="116">
                  <c:v>4826</c:v>
                </c:pt>
                <c:pt idx="117">
                  <c:v>5568</c:v>
                </c:pt>
                <c:pt idx="118">
                  <c:v>5234</c:v>
                </c:pt>
                <c:pt idx="119">
                  <c:v>4932</c:v>
                </c:pt>
                <c:pt idx="120">
                  <c:v>4541</c:v>
                </c:pt>
                <c:pt idx="121">
                  <c:v>4193</c:v>
                </c:pt>
                <c:pt idx="122">
                  <c:v>3948</c:v>
                </c:pt>
                <c:pt idx="123">
                  <c:v>3653</c:v>
                </c:pt>
                <c:pt idx="124">
                  <c:v>3616</c:v>
                </c:pt>
                <c:pt idx="125">
                  <c:v>3514</c:v>
                </c:pt>
                <c:pt idx="126">
                  <c:v>3556</c:v>
                </c:pt>
                <c:pt idx="127">
                  <c:v>3525</c:v>
                </c:pt>
                <c:pt idx="128">
                  <c:v>3458</c:v>
                </c:pt>
                <c:pt idx="129">
                  <c:v>3506</c:v>
                </c:pt>
                <c:pt idx="130">
                  <c:v>3455</c:v>
                </c:pt>
                <c:pt idx="131">
                  <c:v>3501</c:v>
                </c:pt>
                <c:pt idx="132">
                  <c:v>3360</c:v>
                </c:pt>
                <c:pt idx="133">
                  <c:v>3333</c:v>
                </c:pt>
                <c:pt idx="134">
                  <c:v>3216</c:v>
                </c:pt>
                <c:pt idx="135">
                  <c:v>3106</c:v>
                </c:pt>
                <c:pt idx="136">
                  <c:v>3008</c:v>
                </c:pt>
                <c:pt idx="137">
                  <c:v>2926</c:v>
                </c:pt>
                <c:pt idx="138">
                  <c:v>3107</c:v>
                </c:pt>
                <c:pt idx="139">
                  <c:v>3325</c:v>
                </c:pt>
                <c:pt idx="140">
                  <c:v>3722</c:v>
                </c:pt>
                <c:pt idx="141">
                  <c:v>4030</c:v>
                </c:pt>
                <c:pt idx="142">
                  <c:v>4451</c:v>
                </c:pt>
                <c:pt idx="143">
                  <c:v>4850</c:v>
                </c:pt>
                <c:pt idx="144">
                  <c:v>5375</c:v>
                </c:pt>
                <c:pt idx="145">
                  <c:v>6265</c:v>
                </c:pt>
                <c:pt idx="146">
                  <c:v>7048</c:v>
                </c:pt>
                <c:pt idx="147">
                  <c:v>8001</c:v>
                </c:pt>
                <c:pt idx="148">
                  <c:v>8385</c:v>
                </c:pt>
                <c:pt idx="149">
                  <c:v>9009</c:v>
                </c:pt>
                <c:pt idx="150">
                  <c:v>9311</c:v>
                </c:pt>
                <c:pt idx="151">
                  <c:v>9630</c:v>
                </c:pt>
                <c:pt idx="152">
                  <c:v>10464</c:v>
                </c:pt>
                <c:pt idx="153">
                  <c:v>10970</c:v>
                </c:pt>
                <c:pt idx="154">
                  <c:v>11897</c:v>
                </c:pt>
                <c:pt idx="155">
                  <c:v>12248</c:v>
                </c:pt>
                <c:pt idx="156">
                  <c:v>12860</c:v>
                </c:pt>
                <c:pt idx="157">
                  <c:v>14081</c:v>
                </c:pt>
                <c:pt idx="158">
                  <c:v>15043</c:v>
                </c:pt>
                <c:pt idx="159">
                  <c:v>17124</c:v>
                </c:pt>
                <c:pt idx="160">
                  <c:v>18515</c:v>
                </c:pt>
                <c:pt idx="161">
                  <c:v>20103</c:v>
                </c:pt>
                <c:pt idx="162">
                  <c:v>21305</c:v>
                </c:pt>
                <c:pt idx="163">
                  <c:v>22654</c:v>
                </c:pt>
                <c:pt idx="164">
                  <c:v>24228</c:v>
                </c:pt>
                <c:pt idx="165">
                  <c:v>25697</c:v>
                </c:pt>
                <c:pt idx="166">
                  <c:v>27838</c:v>
                </c:pt>
                <c:pt idx="167">
                  <c:v>29174</c:v>
                </c:pt>
                <c:pt idx="168">
                  <c:v>30568</c:v>
                </c:pt>
                <c:pt idx="169">
                  <c:v>31568</c:v>
                </c:pt>
                <c:pt idx="170">
                  <c:v>32376</c:v>
                </c:pt>
                <c:pt idx="171">
                  <c:v>32675</c:v>
                </c:pt>
                <c:pt idx="172">
                  <c:v>32595</c:v>
                </c:pt>
                <c:pt idx="173">
                  <c:v>32995</c:v>
                </c:pt>
                <c:pt idx="174">
                  <c:v>32612</c:v>
                </c:pt>
                <c:pt idx="175">
                  <c:v>32518</c:v>
                </c:pt>
                <c:pt idx="176">
                  <c:v>31804</c:v>
                </c:pt>
                <c:pt idx="177">
                  <c:v>31288</c:v>
                </c:pt>
                <c:pt idx="178">
                  <c:v>30810</c:v>
                </c:pt>
                <c:pt idx="179">
                  <c:v>30004</c:v>
                </c:pt>
                <c:pt idx="180">
                  <c:v>29776</c:v>
                </c:pt>
                <c:pt idx="181">
                  <c:v>29362</c:v>
                </c:pt>
                <c:pt idx="182">
                  <c:v>29036</c:v>
                </c:pt>
                <c:pt idx="183">
                  <c:v>28421</c:v>
                </c:pt>
                <c:pt idx="184">
                  <c:v>28024</c:v>
                </c:pt>
                <c:pt idx="185">
                  <c:v>28119</c:v>
                </c:pt>
                <c:pt idx="186">
                  <c:v>28171</c:v>
                </c:pt>
                <c:pt idx="187">
                  <c:v>28785</c:v>
                </c:pt>
                <c:pt idx="188">
                  <c:v>29677</c:v>
                </c:pt>
                <c:pt idx="189">
                  <c:v>30904</c:v>
                </c:pt>
                <c:pt idx="190">
                  <c:v>31857</c:v>
                </c:pt>
                <c:pt idx="191">
                  <c:v>33008</c:v>
                </c:pt>
                <c:pt idx="192">
                  <c:v>34414</c:v>
                </c:pt>
                <c:pt idx="193">
                  <c:v>35871</c:v>
                </c:pt>
                <c:pt idx="194">
                  <c:v>39442</c:v>
                </c:pt>
                <c:pt idx="195">
                  <c:v>43127</c:v>
                </c:pt>
                <c:pt idx="196">
                  <c:v>46514</c:v>
                </c:pt>
                <c:pt idx="197">
                  <c:v>50173</c:v>
                </c:pt>
                <c:pt idx="198">
                  <c:v>54499</c:v>
                </c:pt>
                <c:pt idx="199">
                  <c:v>59023</c:v>
                </c:pt>
                <c:pt idx="200">
                  <c:v>62613</c:v>
                </c:pt>
                <c:pt idx="201">
                  <c:v>64961</c:v>
                </c:pt>
                <c:pt idx="202">
                  <c:v>65710</c:v>
                </c:pt>
                <c:pt idx="203">
                  <c:v>65977</c:v>
                </c:pt>
                <c:pt idx="204">
                  <c:v>66340</c:v>
                </c:pt>
                <c:pt idx="205">
                  <c:v>65771</c:v>
                </c:pt>
                <c:pt idx="206">
                  <c:v>64982</c:v>
                </c:pt>
                <c:pt idx="207">
                  <c:v>64056</c:v>
                </c:pt>
              </c:numCache>
            </c:numRef>
          </c:val>
          <c:smooth val="0"/>
          <c:extLst>
            <c:ext xmlns:c16="http://schemas.microsoft.com/office/drawing/2014/chart" uri="{C3380CC4-5D6E-409C-BE32-E72D297353CC}">
              <c16:uniqueId val="{00000000-97F3-4718-B5C5-B5FAB503853C}"/>
            </c:ext>
          </c:extLst>
        </c:ser>
        <c:dLbls>
          <c:showLegendKey val="0"/>
          <c:showVal val="0"/>
          <c:showCatName val="0"/>
          <c:showSerName val="0"/>
          <c:showPercent val="0"/>
          <c:showBubbleSize val="0"/>
        </c:dLbls>
        <c:smooth val="0"/>
        <c:axId val="952289760"/>
        <c:axId val="612384400"/>
      </c:lineChart>
      <c:dateAx>
        <c:axId val="9522897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612384400"/>
        <c:crosses val="autoZero"/>
        <c:auto val="1"/>
        <c:lblOffset val="100"/>
        <c:baseTimeUnit val="days"/>
      </c:dateAx>
      <c:valAx>
        <c:axId val="61238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952289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tx>
            <c:strRef>
              <c:f>prev!$I$1</c:f>
              <c:strCache>
                <c:ptCount val="1"/>
                <c:pt idx="0">
                  <c:v>prev_avg</c:v>
                </c:pt>
              </c:strCache>
            </c:strRef>
          </c:tx>
          <c:spPr>
            <a:ln w="28575" cap="rnd">
              <a:solidFill>
                <a:schemeClr val="accent1"/>
              </a:solidFill>
              <a:round/>
            </a:ln>
            <a:effectLst/>
          </c:spPr>
          <c:marker>
            <c:symbol val="none"/>
          </c:marker>
          <c:cat>
            <c:numRef>
              <c:f>prev!$H$2:$H$209</c:f>
              <c:numCache>
                <c:formatCode>m/d/yyyy</c:formatCode>
                <c:ptCount val="208"/>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pt idx="66">
                  <c:v>43944</c:v>
                </c:pt>
                <c:pt idx="67">
                  <c:v>43945</c:v>
                </c:pt>
                <c:pt idx="68">
                  <c:v>43946</c:v>
                </c:pt>
                <c:pt idx="69">
                  <c:v>43947</c:v>
                </c:pt>
                <c:pt idx="70">
                  <c:v>43948</c:v>
                </c:pt>
                <c:pt idx="71">
                  <c:v>43949</c:v>
                </c:pt>
                <c:pt idx="72">
                  <c:v>43950</c:v>
                </c:pt>
                <c:pt idx="73">
                  <c:v>43951</c:v>
                </c:pt>
                <c:pt idx="74">
                  <c:v>43952</c:v>
                </c:pt>
                <c:pt idx="75">
                  <c:v>43953</c:v>
                </c:pt>
                <c:pt idx="76">
                  <c:v>43954</c:v>
                </c:pt>
                <c:pt idx="77">
                  <c:v>43955</c:v>
                </c:pt>
                <c:pt idx="78">
                  <c:v>43956</c:v>
                </c:pt>
                <c:pt idx="79">
                  <c:v>43957</c:v>
                </c:pt>
                <c:pt idx="80">
                  <c:v>43958</c:v>
                </c:pt>
                <c:pt idx="81">
                  <c:v>43959</c:v>
                </c:pt>
                <c:pt idx="82">
                  <c:v>43960</c:v>
                </c:pt>
                <c:pt idx="83">
                  <c:v>43961</c:v>
                </c:pt>
                <c:pt idx="84">
                  <c:v>43962</c:v>
                </c:pt>
                <c:pt idx="85">
                  <c:v>43963</c:v>
                </c:pt>
                <c:pt idx="86">
                  <c:v>43964</c:v>
                </c:pt>
                <c:pt idx="87">
                  <c:v>43965</c:v>
                </c:pt>
                <c:pt idx="88">
                  <c:v>43966</c:v>
                </c:pt>
                <c:pt idx="89">
                  <c:v>43967</c:v>
                </c:pt>
                <c:pt idx="90">
                  <c:v>43968</c:v>
                </c:pt>
                <c:pt idx="91">
                  <c:v>43969</c:v>
                </c:pt>
                <c:pt idx="92">
                  <c:v>43970</c:v>
                </c:pt>
                <c:pt idx="93">
                  <c:v>43971</c:v>
                </c:pt>
                <c:pt idx="94">
                  <c:v>43972</c:v>
                </c:pt>
                <c:pt idx="95">
                  <c:v>43973</c:v>
                </c:pt>
                <c:pt idx="96">
                  <c:v>43974</c:v>
                </c:pt>
                <c:pt idx="97">
                  <c:v>43975</c:v>
                </c:pt>
                <c:pt idx="98">
                  <c:v>43976</c:v>
                </c:pt>
                <c:pt idx="99">
                  <c:v>43977</c:v>
                </c:pt>
                <c:pt idx="100">
                  <c:v>43978</c:v>
                </c:pt>
                <c:pt idx="101">
                  <c:v>43979</c:v>
                </c:pt>
                <c:pt idx="102">
                  <c:v>43980</c:v>
                </c:pt>
                <c:pt idx="103">
                  <c:v>43981</c:v>
                </c:pt>
                <c:pt idx="104">
                  <c:v>43982</c:v>
                </c:pt>
                <c:pt idx="105">
                  <c:v>43983</c:v>
                </c:pt>
                <c:pt idx="106">
                  <c:v>43984</c:v>
                </c:pt>
                <c:pt idx="107">
                  <c:v>43985</c:v>
                </c:pt>
                <c:pt idx="108">
                  <c:v>43986</c:v>
                </c:pt>
                <c:pt idx="109">
                  <c:v>43987</c:v>
                </c:pt>
                <c:pt idx="110">
                  <c:v>43988</c:v>
                </c:pt>
                <c:pt idx="111">
                  <c:v>43989</c:v>
                </c:pt>
                <c:pt idx="112">
                  <c:v>43990</c:v>
                </c:pt>
                <c:pt idx="113">
                  <c:v>43991</c:v>
                </c:pt>
                <c:pt idx="114">
                  <c:v>43992</c:v>
                </c:pt>
                <c:pt idx="115">
                  <c:v>43993</c:v>
                </c:pt>
                <c:pt idx="116">
                  <c:v>43994</c:v>
                </c:pt>
                <c:pt idx="117">
                  <c:v>43995</c:v>
                </c:pt>
                <c:pt idx="118">
                  <c:v>43996</c:v>
                </c:pt>
                <c:pt idx="119">
                  <c:v>43997</c:v>
                </c:pt>
                <c:pt idx="120">
                  <c:v>43998</c:v>
                </c:pt>
                <c:pt idx="121">
                  <c:v>43999</c:v>
                </c:pt>
                <c:pt idx="122">
                  <c:v>44000</c:v>
                </c:pt>
                <c:pt idx="123">
                  <c:v>44001</c:v>
                </c:pt>
                <c:pt idx="124">
                  <c:v>44002</c:v>
                </c:pt>
                <c:pt idx="125">
                  <c:v>44003</c:v>
                </c:pt>
                <c:pt idx="126">
                  <c:v>44004</c:v>
                </c:pt>
                <c:pt idx="127">
                  <c:v>44005</c:v>
                </c:pt>
                <c:pt idx="128">
                  <c:v>44006</c:v>
                </c:pt>
                <c:pt idx="129">
                  <c:v>44007</c:v>
                </c:pt>
                <c:pt idx="130">
                  <c:v>44008</c:v>
                </c:pt>
                <c:pt idx="131">
                  <c:v>44009</c:v>
                </c:pt>
                <c:pt idx="132">
                  <c:v>44010</c:v>
                </c:pt>
                <c:pt idx="133">
                  <c:v>44011</c:v>
                </c:pt>
                <c:pt idx="134">
                  <c:v>44012</c:v>
                </c:pt>
                <c:pt idx="135">
                  <c:v>44013</c:v>
                </c:pt>
                <c:pt idx="136">
                  <c:v>44014</c:v>
                </c:pt>
                <c:pt idx="137">
                  <c:v>44015</c:v>
                </c:pt>
                <c:pt idx="138">
                  <c:v>44016</c:v>
                </c:pt>
                <c:pt idx="139">
                  <c:v>44017</c:v>
                </c:pt>
                <c:pt idx="140">
                  <c:v>44018</c:v>
                </c:pt>
                <c:pt idx="141">
                  <c:v>44019</c:v>
                </c:pt>
                <c:pt idx="142">
                  <c:v>44020</c:v>
                </c:pt>
                <c:pt idx="143">
                  <c:v>44021</c:v>
                </c:pt>
                <c:pt idx="144">
                  <c:v>44022</c:v>
                </c:pt>
                <c:pt idx="145">
                  <c:v>44023</c:v>
                </c:pt>
                <c:pt idx="146">
                  <c:v>44024</c:v>
                </c:pt>
                <c:pt idx="147">
                  <c:v>44025</c:v>
                </c:pt>
                <c:pt idx="148">
                  <c:v>44026</c:v>
                </c:pt>
                <c:pt idx="149">
                  <c:v>44027</c:v>
                </c:pt>
                <c:pt idx="150">
                  <c:v>44028</c:v>
                </c:pt>
                <c:pt idx="151">
                  <c:v>44029</c:v>
                </c:pt>
                <c:pt idx="152">
                  <c:v>44030</c:v>
                </c:pt>
                <c:pt idx="153">
                  <c:v>44031</c:v>
                </c:pt>
                <c:pt idx="154">
                  <c:v>44032</c:v>
                </c:pt>
                <c:pt idx="155">
                  <c:v>44033</c:v>
                </c:pt>
                <c:pt idx="156">
                  <c:v>44034</c:v>
                </c:pt>
                <c:pt idx="157">
                  <c:v>44035</c:v>
                </c:pt>
                <c:pt idx="158">
                  <c:v>44036</c:v>
                </c:pt>
                <c:pt idx="159">
                  <c:v>44037</c:v>
                </c:pt>
                <c:pt idx="160">
                  <c:v>44038</c:v>
                </c:pt>
                <c:pt idx="161">
                  <c:v>44039</c:v>
                </c:pt>
                <c:pt idx="162">
                  <c:v>44040</c:v>
                </c:pt>
                <c:pt idx="163">
                  <c:v>44041</c:v>
                </c:pt>
                <c:pt idx="164">
                  <c:v>44042</c:v>
                </c:pt>
                <c:pt idx="165">
                  <c:v>44043</c:v>
                </c:pt>
                <c:pt idx="166">
                  <c:v>44044</c:v>
                </c:pt>
                <c:pt idx="167">
                  <c:v>44045</c:v>
                </c:pt>
                <c:pt idx="168">
                  <c:v>44046</c:v>
                </c:pt>
                <c:pt idx="169">
                  <c:v>44047</c:v>
                </c:pt>
                <c:pt idx="170">
                  <c:v>44048</c:v>
                </c:pt>
                <c:pt idx="171">
                  <c:v>44049</c:v>
                </c:pt>
                <c:pt idx="172">
                  <c:v>44050</c:v>
                </c:pt>
                <c:pt idx="173">
                  <c:v>44051</c:v>
                </c:pt>
                <c:pt idx="174">
                  <c:v>44052</c:v>
                </c:pt>
                <c:pt idx="175">
                  <c:v>44053</c:v>
                </c:pt>
                <c:pt idx="176">
                  <c:v>44054</c:v>
                </c:pt>
                <c:pt idx="177">
                  <c:v>44055</c:v>
                </c:pt>
                <c:pt idx="178">
                  <c:v>44056</c:v>
                </c:pt>
                <c:pt idx="179">
                  <c:v>44057</c:v>
                </c:pt>
                <c:pt idx="180">
                  <c:v>44058</c:v>
                </c:pt>
                <c:pt idx="181">
                  <c:v>44059</c:v>
                </c:pt>
                <c:pt idx="182">
                  <c:v>44060</c:v>
                </c:pt>
                <c:pt idx="183">
                  <c:v>44061</c:v>
                </c:pt>
                <c:pt idx="184">
                  <c:v>44062</c:v>
                </c:pt>
                <c:pt idx="185">
                  <c:v>44063</c:v>
                </c:pt>
                <c:pt idx="186">
                  <c:v>44064</c:v>
                </c:pt>
                <c:pt idx="187">
                  <c:v>44065</c:v>
                </c:pt>
                <c:pt idx="188">
                  <c:v>44066</c:v>
                </c:pt>
                <c:pt idx="189">
                  <c:v>44067</c:v>
                </c:pt>
                <c:pt idx="190">
                  <c:v>44068</c:v>
                </c:pt>
                <c:pt idx="191">
                  <c:v>44069</c:v>
                </c:pt>
                <c:pt idx="192">
                  <c:v>44070</c:v>
                </c:pt>
                <c:pt idx="193">
                  <c:v>44071</c:v>
                </c:pt>
                <c:pt idx="194">
                  <c:v>44072</c:v>
                </c:pt>
                <c:pt idx="195">
                  <c:v>44073</c:v>
                </c:pt>
                <c:pt idx="196">
                  <c:v>44074</c:v>
                </c:pt>
                <c:pt idx="197">
                  <c:v>44075</c:v>
                </c:pt>
                <c:pt idx="198">
                  <c:v>44076</c:v>
                </c:pt>
                <c:pt idx="199">
                  <c:v>44077</c:v>
                </c:pt>
                <c:pt idx="200">
                  <c:v>44078</c:v>
                </c:pt>
                <c:pt idx="201">
                  <c:v>44079</c:v>
                </c:pt>
                <c:pt idx="202">
                  <c:v>44080</c:v>
                </c:pt>
                <c:pt idx="203">
                  <c:v>44081</c:v>
                </c:pt>
                <c:pt idx="204">
                  <c:v>44082</c:v>
                </c:pt>
                <c:pt idx="205">
                  <c:v>44083</c:v>
                </c:pt>
                <c:pt idx="206">
                  <c:v>44084</c:v>
                </c:pt>
                <c:pt idx="207">
                  <c:v>44085</c:v>
                </c:pt>
              </c:numCache>
            </c:numRef>
          </c:cat>
          <c:val>
            <c:numRef>
              <c:f>prev!$I$2:$I$209</c:f>
              <c:numCache>
                <c:formatCode>General</c:formatCode>
                <c:ptCount val="208"/>
                <c:pt idx="3">
                  <c:v>3346</c:v>
                </c:pt>
                <c:pt idx="4">
                  <c:v>4240</c:v>
                </c:pt>
                <c:pt idx="5">
                  <c:v>5277</c:v>
                </c:pt>
                <c:pt idx="6">
                  <c:v>6492</c:v>
                </c:pt>
                <c:pt idx="7">
                  <c:v>7965</c:v>
                </c:pt>
                <c:pt idx="8">
                  <c:v>9731</c:v>
                </c:pt>
                <c:pt idx="9">
                  <c:v>11767</c:v>
                </c:pt>
                <c:pt idx="10">
                  <c:v>14032</c:v>
                </c:pt>
                <c:pt idx="11">
                  <c:v>16761</c:v>
                </c:pt>
                <c:pt idx="12">
                  <c:v>20107</c:v>
                </c:pt>
                <c:pt idx="13">
                  <c:v>24016</c:v>
                </c:pt>
                <c:pt idx="14">
                  <c:v>28754</c:v>
                </c:pt>
                <c:pt idx="15">
                  <c:v>34318</c:v>
                </c:pt>
                <c:pt idx="16">
                  <c:v>40924</c:v>
                </c:pt>
                <c:pt idx="17">
                  <c:v>48256</c:v>
                </c:pt>
                <c:pt idx="18">
                  <c:v>56792</c:v>
                </c:pt>
                <c:pt idx="19">
                  <c:v>66937</c:v>
                </c:pt>
                <c:pt idx="20">
                  <c:v>78221</c:v>
                </c:pt>
                <c:pt idx="21">
                  <c:v>90868</c:v>
                </c:pt>
                <c:pt idx="22">
                  <c:v>104706</c:v>
                </c:pt>
                <c:pt idx="23">
                  <c:v>120072</c:v>
                </c:pt>
                <c:pt idx="24">
                  <c:v>137996</c:v>
                </c:pt>
                <c:pt idx="25">
                  <c:v>156307</c:v>
                </c:pt>
                <c:pt idx="26">
                  <c:v>178115</c:v>
                </c:pt>
                <c:pt idx="27">
                  <c:v>199102</c:v>
                </c:pt>
                <c:pt idx="28">
                  <c:v>218109</c:v>
                </c:pt>
                <c:pt idx="29">
                  <c:v>236101</c:v>
                </c:pt>
                <c:pt idx="30">
                  <c:v>250948</c:v>
                </c:pt>
                <c:pt idx="31">
                  <c:v>261857</c:v>
                </c:pt>
                <c:pt idx="32">
                  <c:v>268568</c:v>
                </c:pt>
                <c:pt idx="33">
                  <c:v>273575</c:v>
                </c:pt>
                <c:pt idx="34">
                  <c:v>274348</c:v>
                </c:pt>
                <c:pt idx="35">
                  <c:v>272310</c:v>
                </c:pt>
                <c:pt idx="36">
                  <c:v>267161</c:v>
                </c:pt>
                <c:pt idx="37">
                  <c:v>260296</c:v>
                </c:pt>
                <c:pt idx="38">
                  <c:v>250606</c:v>
                </c:pt>
                <c:pt idx="39">
                  <c:v>240146</c:v>
                </c:pt>
                <c:pt idx="40">
                  <c:v>230322</c:v>
                </c:pt>
                <c:pt idx="41">
                  <c:v>218855</c:v>
                </c:pt>
                <c:pt idx="42">
                  <c:v>207273</c:v>
                </c:pt>
                <c:pt idx="43">
                  <c:v>195746</c:v>
                </c:pt>
                <c:pt idx="44">
                  <c:v>184728</c:v>
                </c:pt>
                <c:pt idx="45">
                  <c:v>173362</c:v>
                </c:pt>
                <c:pt idx="46">
                  <c:v>163027</c:v>
                </c:pt>
                <c:pt idx="47">
                  <c:v>153875</c:v>
                </c:pt>
                <c:pt idx="48">
                  <c:v>144751</c:v>
                </c:pt>
                <c:pt idx="49">
                  <c:v>135595</c:v>
                </c:pt>
                <c:pt idx="50">
                  <c:v>126631</c:v>
                </c:pt>
                <c:pt idx="51">
                  <c:v>118819</c:v>
                </c:pt>
                <c:pt idx="52">
                  <c:v>110769</c:v>
                </c:pt>
                <c:pt idx="53">
                  <c:v>103402</c:v>
                </c:pt>
                <c:pt idx="54">
                  <c:v>96893</c:v>
                </c:pt>
                <c:pt idx="55">
                  <c:v>90893</c:v>
                </c:pt>
                <c:pt idx="56">
                  <c:v>84855</c:v>
                </c:pt>
                <c:pt idx="57">
                  <c:v>79392</c:v>
                </c:pt>
                <c:pt idx="58">
                  <c:v>74677</c:v>
                </c:pt>
                <c:pt idx="59">
                  <c:v>70005</c:v>
                </c:pt>
                <c:pt idx="60">
                  <c:v>65778</c:v>
                </c:pt>
                <c:pt idx="61">
                  <c:v>62189</c:v>
                </c:pt>
                <c:pt idx="62">
                  <c:v>59050</c:v>
                </c:pt>
                <c:pt idx="63">
                  <c:v>55847</c:v>
                </c:pt>
                <c:pt idx="64">
                  <c:v>52926</c:v>
                </c:pt>
                <c:pt idx="65">
                  <c:v>50401</c:v>
                </c:pt>
                <c:pt idx="66">
                  <c:v>47935</c:v>
                </c:pt>
                <c:pt idx="67">
                  <c:v>45849</c:v>
                </c:pt>
                <c:pt idx="68">
                  <c:v>44183</c:v>
                </c:pt>
                <c:pt idx="69">
                  <c:v>42698</c:v>
                </c:pt>
                <c:pt idx="70">
                  <c:v>41156</c:v>
                </c:pt>
                <c:pt idx="71">
                  <c:v>39783</c:v>
                </c:pt>
                <c:pt idx="72">
                  <c:v>38501</c:v>
                </c:pt>
                <c:pt idx="73">
                  <c:v>37197</c:v>
                </c:pt>
                <c:pt idx="74">
                  <c:v>36033</c:v>
                </c:pt>
                <c:pt idx="75">
                  <c:v>35066</c:v>
                </c:pt>
                <c:pt idx="76">
                  <c:v>33833</c:v>
                </c:pt>
                <c:pt idx="77">
                  <c:v>32887</c:v>
                </c:pt>
                <c:pt idx="78">
                  <c:v>31871</c:v>
                </c:pt>
                <c:pt idx="79">
                  <c:v>31082</c:v>
                </c:pt>
                <c:pt idx="80">
                  <c:v>30060</c:v>
                </c:pt>
                <c:pt idx="81">
                  <c:v>29121</c:v>
                </c:pt>
                <c:pt idx="82">
                  <c:v>28358</c:v>
                </c:pt>
                <c:pt idx="83">
                  <c:v>27445</c:v>
                </c:pt>
                <c:pt idx="84">
                  <c:v>26589</c:v>
                </c:pt>
                <c:pt idx="85">
                  <c:v>25637</c:v>
                </c:pt>
                <c:pt idx="86">
                  <c:v>24879</c:v>
                </c:pt>
                <c:pt idx="87">
                  <c:v>23979</c:v>
                </c:pt>
                <c:pt idx="88">
                  <c:v>23263</c:v>
                </c:pt>
                <c:pt idx="89">
                  <c:v>22675</c:v>
                </c:pt>
                <c:pt idx="90">
                  <c:v>21973</c:v>
                </c:pt>
                <c:pt idx="91">
                  <c:v>21393</c:v>
                </c:pt>
                <c:pt idx="92">
                  <c:v>20797</c:v>
                </c:pt>
                <c:pt idx="93">
                  <c:v>20446</c:v>
                </c:pt>
                <c:pt idx="94">
                  <c:v>19881</c:v>
                </c:pt>
                <c:pt idx="95">
                  <c:v>19281</c:v>
                </c:pt>
                <c:pt idx="96">
                  <c:v>18750</c:v>
                </c:pt>
                <c:pt idx="97">
                  <c:v>18179</c:v>
                </c:pt>
                <c:pt idx="98">
                  <c:v>17387</c:v>
                </c:pt>
                <c:pt idx="99">
                  <c:v>16552</c:v>
                </c:pt>
                <c:pt idx="100">
                  <c:v>15788</c:v>
                </c:pt>
                <c:pt idx="101">
                  <c:v>14985</c:v>
                </c:pt>
                <c:pt idx="102">
                  <c:v>14096</c:v>
                </c:pt>
                <c:pt idx="103">
                  <c:v>13219</c:v>
                </c:pt>
                <c:pt idx="104">
                  <c:v>12479</c:v>
                </c:pt>
                <c:pt idx="105">
                  <c:v>11680</c:v>
                </c:pt>
                <c:pt idx="106">
                  <c:v>10827</c:v>
                </c:pt>
                <c:pt idx="107">
                  <c:v>9920</c:v>
                </c:pt>
                <c:pt idx="108">
                  <c:v>9071</c:v>
                </c:pt>
                <c:pt idx="109">
                  <c:v>8276</c:v>
                </c:pt>
                <c:pt idx="110">
                  <c:v>7580</c:v>
                </c:pt>
                <c:pt idx="111">
                  <c:v>6942</c:v>
                </c:pt>
                <c:pt idx="112">
                  <c:v>6366</c:v>
                </c:pt>
                <c:pt idx="113">
                  <c:v>5887</c:v>
                </c:pt>
                <c:pt idx="114">
                  <c:v>5460</c:v>
                </c:pt>
                <c:pt idx="115">
                  <c:v>5103</c:v>
                </c:pt>
                <c:pt idx="116">
                  <c:v>4826</c:v>
                </c:pt>
                <c:pt idx="117">
                  <c:v>5568</c:v>
                </c:pt>
                <c:pt idx="118">
                  <c:v>5234</c:v>
                </c:pt>
                <c:pt idx="119">
                  <c:v>4932</c:v>
                </c:pt>
                <c:pt idx="120">
                  <c:v>4541</c:v>
                </c:pt>
                <c:pt idx="121">
                  <c:v>4193</c:v>
                </c:pt>
                <c:pt idx="122">
                  <c:v>3948</c:v>
                </c:pt>
                <c:pt idx="123">
                  <c:v>3653</c:v>
                </c:pt>
                <c:pt idx="124">
                  <c:v>3616</c:v>
                </c:pt>
                <c:pt idx="125">
                  <c:v>3514</c:v>
                </c:pt>
                <c:pt idx="126">
                  <c:v>3556</c:v>
                </c:pt>
                <c:pt idx="127">
                  <c:v>3525</c:v>
                </c:pt>
                <c:pt idx="128">
                  <c:v>3458</c:v>
                </c:pt>
                <c:pt idx="129">
                  <c:v>3506</c:v>
                </c:pt>
                <c:pt idx="130">
                  <c:v>3455</c:v>
                </c:pt>
                <c:pt idx="131">
                  <c:v>3501</c:v>
                </c:pt>
                <c:pt idx="132">
                  <c:v>3360</c:v>
                </c:pt>
                <c:pt idx="133">
                  <c:v>3333</c:v>
                </c:pt>
                <c:pt idx="134">
                  <c:v>3216</c:v>
                </c:pt>
                <c:pt idx="135">
                  <c:v>3106</c:v>
                </c:pt>
                <c:pt idx="136">
                  <c:v>3008</c:v>
                </c:pt>
                <c:pt idx="137">
                  <c:v>2926</c:v>
                </c:pt>
                <c:pt idx="138">
                  <c:v>3107</c:v>
                </c:pt>
                <c:pt idx="139">
                  <c:v>3325</c:v>
                </c:pt>
                <c:pt idx="140">
                  <c:v>3722</c:v>
                </c:pt>
                <c:pt idx="141">
                  <c:v>4030</c:v>
                </c:pt>
                <c:pt idx="142">
                  <c:v>4451</c:v>
                </c:pt>
                <c:pt idx="143">
                  <c:v>4850</c:v>
                </c:pt>
                <c:pt idx="144">
                  <c:v>5375</c:v>
                </c:pt>
                <c:pt idx="145">
                  <c:v>6265</c:v>
                </c:pt>
                <c:pt idx="146">
                  <c:v>7048</c:v>
                </c:pt>
                <c:pt idx="147">
                  <c:v>8001</c:v>
                </c:pt>
                <c:pt idx="148">
                  <c:v>8385</c:v>
                </c:pt>
                <c:pt idx="149">
                  <c:v>9009</c:v>
                </c:pt>
                <c:pt idx="150">
                  <c:v>9311</c:v>
                </c:pt>
                <c:pt idx="151">
                  <c:v>9630</c:v>
                </c:pt>
                <c:pt idx="152">
                  <c:v>10464</c:v>
                </c:pt>
                <c:pt idx="153">
                  <c:v>10970</c:v>
                </c:pt>
                <c:pt idx="154">
                  <c:v>11897</c:v>
                </c:pt>
                <c:pt idx="155">
                  <c:v>12248</c:v>
                </c:pt>
                <c:pt idx="156">
                  <c:v>12860</c:v>
                </c:pt>
                <c:pt idx="157">
                  <c:v>14081</c:v>
                </c:pt>
                <c:pt idx="158">
                  <c:v>15043</c:v>
                </c:pt>
                <c:pt idx="159">
                  <c:v>17124</c:v>
                </c:pt>
                <c:pt idx="160">
                  <c:v>18515</c:v>
                </c:pt>
                <c:pt idx="161">
                  <c:v>20103</c:v>
                </c:pt>
                <c:pt idx="162">
                  <c:v>21305</c:v>
                </c:pt>
                <c:pt idx="163">
                  <c:v>22654</c:v>
                </c:pt>
                <c:pt idx="164">
                  <c:v>24228</c:v>
                </c:pt>
                <c:pt idx="165">
                  <c:v>25697</c:v>
                </c:pt>
                <c:pt idx="166">
                  <c:v>27838</c:v>
                </c:pt>
                <c:pt idx="167">
                  <c:v>29174</c:v>
                </c:pt>
                <c:pt idx="168">
                  <c:v>30568</c:v>
                </c:pt>
                <c:pt idx="169">
                  <c:v>31568</c:v>
                </c:pt>
                <c:pt idx="170">
                  <c:v>32376</c:v>
                </c:pt>
                <c:pt idx="171">
                  <c:v>32675</c:v>
                </c:pt>
                <c:pt idx="172">
                  <c:v>32595</c:v>
                </c:pt>
                <c:pt idx="173">
                  <c:v>32995</c:v>
                </c:pt>
                <c:pt idx="174">
                  <c:v>32612</c:v>
                </c:pt>
                <c:pt idx="175">
                  <c:v>32518</c:v>
                </c:pt>
                <c:pt idx="176">
                  <c:v>31804</c:v>
                </c:pt>
                <c:pt idx="177">
                  <c:v>31288</c:v>
                </c:pt>
                <c:pt idx="178">
                  <c:v>30810</c:v>
                </c:pt>
                <c:pt idx="179">
                  <c:v>30004</c:v>
                </c:pt>
                <c:pt idx="180">
                  <c:v>29776</c:v>
                </c:pt>
                <c:pt idx="181">
                  <c:v>29362</c:v>
                </c:pt>
                <c:pt idx="182">
                  <c:v>29036</c:v>
                </c:pt>
                <c:pt idx="183">
                  <c:v>28421</c:v>
                </c:pt>
                <c:pt idx="184">
                  <c:v>28024</c:v>
                </c:pt>
                <c:pt idx="185">
                  <c:v>28119</c:v>
                </c:pt>
                <c:pt idx="186">
                  <c:v>28171</c:v>
                </c:pt>
                <c:pt idx="187">
                  <c:v>28785</c:v>
                </c:pt>
                <c:pt idx="188">
                  <c:v>29677</c:v>
                </c:pt>
                <c:pt idx="189">
                  <c:v>30904</c:v>
                </c:pt>
                <c:pt idx="190">
                  <c:v>31857</c:v>
                </c:pt>
                <c:pt idx="191">
                  <c:v>33008</c:v>
                </c:pt>
                <c:pt idx="192">
                  <c:v>34414</c:v>
                </c:pt>
                <c:pt idx="193">
                  <c:v>35871</c:v>
                </c:pt>
                <c:pt idx="194">
                  <c:v>39442</c:v>
                </c:pt>
                <c:pt idx="195">
                  <c:v>43127</c:v>
                </c:pt>
                <c:pt idx="196">
                  <c:v>46514</c:v>
                </c:pt>
                <c:pt idx="197">
                  <c:v>50173</c:v>
                </c:pt>
                <c:pt idx="198">
                  <c:v>54499</c:v>
                </c:pt>
                <c:pt idx="199">
                  <c:v>59023</c:v>
                </c:pt>
                <c:pt idx="200">
                  <c:v>62613</c:v>
                </c:pt>
                <c:pt idx="201">
                  <c:v>64961</c:v>
                </c:pt>
                <c:pt idx="202">
                  <c:v>65710</c:v>
                </c:pt>
                <c:pt idx="203">
                  <c:v>65977</c:v>
                </c:pt>
                <c:pt idx="204">
                  <c:v>66340</c:v>
                </c:pt>
                <c:pt idx="205">
                  <c:v>65771</c:v>
                </c:pt>
                <c:pt idx="206">
                  <c:v>64982</c:v>
                </c:pt>
                <c:pt idx="207">
                  <c:v>64056</c:v>
                </c:pt>
              </c:numCache>
            </c:numRef>
          </c:val>
          <c:smooth val="0"/>
          <c:extLst>
            <c:ext xmlns:c16="http://schemas.microsoft.com/office/drawing/2014/chart" uri="{C3380CC4-5D6E-409C-BE32-E72D297353CC}">
              <c16:uniqueId val="{00000000-312B-4361-8721-99D8ECC2A921}"/>
            </c:ext>
          </c:extLst>
        </c:ser>
        <c:dLbls>
          <c:showLegendKey val="0"/>
          <c:showVal val="0"/>
          <c:showCatName val="0"/>
          <c:showSerName val="0"/>
          <c:showPercent val="0"/>
          <c:showBubbleSize val="0"/>
        </c:dLbls>
        <c:marker val="1"/>
        <c:smooth val="0"/>
        <c:axId val="952242960"/>
        <c:axId val="612412688"/>
      </c:lineChart>
      <c:lineChart>
        <c:grouping val="standard"/>
        <c:varyColors val="0"/>
        <c:ser>
          <c:idx val="1"/>
          <c:order val="1"/>
          <c:tx>
            <c:strRef>
              <c:f>prev!$J$1</c:f>
              <c:strCache>
                <c:ptCount val="1"/>
                <c:pt idx="0">
                  <c:v>Rt_avg</c:v>
                </c:pt>
              </c:strCache>
            </c:strRef>
          </c:tx>
          <c:spPr>
            <a:ln w="28575" cap="rnd">
              <a:solidFill>
                <a:schemeClr val="accent2"/>
              </a:solidFill>
              <a:round/>
            </a:ln>
            <a:effectLst/>
          </c:spPr>
          <c:marker>
            <c:symbol val="none"/>
          </c:marker>
          <c:cat>
            <c:numRef>
              <c:f>prev!$H$2:$H$209</c:f>
              <c:numCache>
                <c:formatCode>m/d/yyyy</c:formatCode>
                <c:ptCount val="208"/>
                <c:pt idx="3">
                  <c:v>43881</c:v>
                </c:pt>
                <c:pt idx="4">
                  <c:v>43882</c:v>
                </c:pt>
                <c:pt idx="5">
                  <c:v>43883</c:v>
                </c:pt>
                <c:pt idx="6">
                  <c:v>43884</c:v>
                </c:pt>
                <c:pt idx="7">
                  <c:v>43885</c:v>
                </c:pt>
                <c:pt idx="8">
                  <c:v>43886</c:v>
                </c:pt>
                <c:pt idx="9">
                  <c:v>43887</c:v>
                </c:pt>
                <c:pt idx="10">
                  <c:v>43888</c:v>
                </c:pt>
                <c:pt idx="11">
                  <c:v>43889</c:v>
                </c:pt>
                <c:pt idx="12">
                  <c:v>43890</c:v>
                </c:pt>
                <c:pt idx="13">
                  <c:v>43891</c:v>
                </c:pt>
                <c:pt idx="14">
                  <c:v>43892</c:v>
                </c:pt>
                <c:pt idx="15">
                  <c:v>43893</c:v>
                </c:pt>
                <c:pt idx="16">
                  <c:v>43894</c:v>
                </c:pt>
                <c:pt idx="17">
                  <c:v>43895</c:v>
                </c:pt>
                <c:pt idx="18">
                  <c:v>43896</c:v>
                </c:pt>
                <c:pt idx="19">
                  <c:v>43897</c:v>
                </c:pt>
                <c:pt idx="20">
                  <c:v>43898</c:v>
                </c:pt>
                <c:pt idx="21">
                  <c:v>43899</c:v>
                </c:pt>
                <c:pt idx="22">
                  <c:v>43900</c:v>
                </c:pt>
                <c:pt idx="23">
                  <c:v>43901</c:v>
                </c:pt>
                <c:pt idx="24">
                  <c:v>43902</c:v>
                </c:pt>
                <c:pt idx="25">
                  <c:v>43903</c:v>
                </c:pt>
                <c:pt idx="26">
                  <c:v>43904</c:v>
                </c:pt>
                <c:pt idx="27">
                  <c:v>43905</c:v>
                </c:pt>
                <c:pt idx="28">
                  <c:v>43906</c:v>
                </c:pt>
                <c:pt idx="29">
                  <c:v>43907</c:v>
                </c:pt>
                <c:pt idx="30">
                  <c:v>43908</c:v>
                </c:pt>
                <c:pt idx="31">
                  <c:v>43909</c:v>
                </c:pt>
                <c:pt idx="32">
                  <c:v>43910</c:v>
                </c:pt>
                <c:pt idx="33">
                  <c:v>43911</c:v>
                </c:pt>
                <c:pt idx="34">
                  <c:v>43912</c:v>
                </c:pt>
                <c:pt idx="35">
                  <c:v>43913</c:v>
                </c:pt>
                <c:pt idx="36">
                  <c:v>43914</c:v>
                </c:pt>
                <c:pt idx="37">
                  <c:v>43915</c:v>
                </c:pt>
                <c:pt idx="38">
                  <c:v>43916</c:v>
                </c:pt>
                <c:pt idx="39">
                  <c:v>43917</c:v>
                </c:pt>
                <c:pt idx="40">
                  <c:v>43918</c:v>
                </c:pt>
                <c:pt idx="41">
                  <c:v>43919</c:v>
                </c:pt>
                <c:pt idx="42">
                  <c:v>43920</c:v>
                </c:pt>
                <c:pt idx="43">
                  <c:v>43921</c:v>
                </c:pt>
                <c:pt idx="44">
                  <c:v>43922</c:v>
                </c:pt>
                <c:pt idx="45">
                  <c:v>43923</c:v>
                </c:pt>
                <c:pt idx="46">
                  <c:v>43924</c:v>
                </c:pt>
                <c:pt idx="47">
                  <c:v>43925</c:v>
                </c:pt>
                <c:pt idx="48">
                  <c:v>43926</c:v>
                </c:pt>
                <c:pt idx="49">
                  <c:v>43927</c:v>
                </c:pt>
                <c:pt idx="50">
                  <c:v>43928</c:v>
                </c:pt>
                <c:pt idx="51">
                  <c:v>43929</c:v>
                </c:pt>
                <c:pt idx="52">
                  <c:v>43930</c:v>
                </c:pt>
                <c:pt idx="53">
                  <c:v>43931</c:v>
                </c:pt>
                <c:pt idx="54">
                  <c:v>43932</c:v>
                </c:pt>
                <c:pt idx="55">
                  <c:v>43933</c:v>
                </c:pt>
                <c:pt idx="56">
                  <c:v>43934</c:v>
                </c:pt>
                <c:pt idx="57">
                  <c:v>43935</c:v>
                </c:pt>
                <c:pt idx="58">
                  <c:v>43936</c:v>
                </c:pt>
                <c:pt idx="59">
                  <c:v>43937</c:v>
                </c:pt>
                <c:pt idx="60">
                  <c:v>43938</c:v>
                </c:pt>
                <c:pt idx="61">
                  <c:v>43939</c:v>
                </c:pt>
                <c:pt idx="62">
                  <c:v>43940</c:v>
                </c:pt>
                <c:pt idx="63">
                  <c:v>43941</c:v>
                </c:pt>
                <c:pt idx="64">
                  <c:v>43942</c:v>
                </c:pt>
                <c:pt idx="65">
                  <c:v>43943</c:v>
                </c:pt>
                <c:pt idx="66">
                  <c:v>43944</c:v>
                </c:pt>
                <c:pt idx="67">
                  <c:v>43945</c:v>
                </c:pt>
                <c:pt idx="68">
                  <c:v>43946</c:v>
                </c:pt>
                <c:pt idx="69">
                  <c:v>43947</c:v>
                </c:pt>
                <c:pt idx="70">
                  <c:v>43948</c:v>
                </c:pt>
                <c:pt idx="71">
                  <c:v>43949</c:v>
                </c:pt>
                <c:pt idx="72">
                  <c:v>43950</c:v>
                </c:pt>
                <c:pt idx="73">
                  <c:v>43951</c:v>
                </c:pt>
                <c:pt idx="74">
                  <c:v>43952</c:v>
                </c:pt>
                <c:pt idx="75">
                  <c:v>43953</c:v>
                </c:pt>
                <c:pt idx="76">
                  <c:v>43954</c:v>
                </c:pt>
                <c:pt idx="77">
                  <c:v>43955</c:v>
                </c:pt>
                <c:pt idx="78">
                  <c:v>43956</c:v>
                </c:pt>
                <c:pt idx="79">
                  <c:v>43957</c:v>
                </c:pt>
                <c:pt idx="80">
                  <c:v>43958</c:v>
                </c:pt>
                <c:pt idx="81">
                  <c:v>43959</c:v>
                </c:pt>
                <c:pt idx="82">
                  <c:v>43960</c:v>
                </c:pt>
                <c:pt idx="83">
                  <c:v>43961</c:v>
                </c:pt>
                <c:pt idx="84">
                  <c:v>43962</c:v>
                </c:pt>
                <c:pt idx="85">
                  <c:v>43963</c:v>
                </c:pt>
                <c:pt idx="86">
                  <c:v>43964</c:v>
                </c:pt>
                <c:pt idx="87">
                  <c:v>43965</c:v>
                </c:pt>
                <c:pt idx="88">
                  <c:v>43966</c:v>
                </c:pt>
                <c:pt idx="89">
                  <c:v>43967</c:v>
                </c:pt>
                <c:pt idx="90">
                  <c:v>43968</c:v>
                </c:pt>
                <c:pt idx="91">
                  <c:v>43969</c:v>
                </c:pt>
                <c:pt idx="92">
                  <c:v>43970</c:v>
                </c:pt>
                <c:pt idx="93">
                  <c:v>43971</c:v>
                </c:pt>
                <c:pt idx="94">
                  <c:v>43972</c:v>
                </c:pt>
                <c:pt idx="95">
                  <c:v>43973</c:v>
                </c:pt>
                <c:pt idx="96">
                  <c:v>43974</c:v>
                </c:pt>
                <c:pt idx="97">
                  <c:v>43975</c:v>
                </c:pt>
                <c:pt idx="98">
                  <c:v>43976</c:v>
                </c:pt>
                <c:pt idx="99">
                  <c:v>43977</c:v>
                </c:pt>
                <c:pt idx="100">
                  <c:v>43978</c:v>
                </c:pt>
                <c:pt idx="101">
                  <c:v>43979</c:v>
                </c:pt>
                <c:pt idx="102">
                  <c:v>43980</c:v>
                </c:pt>
                <c:pt idx="103">
                  <c:v>43981</c:v>
                </c:pt>
                <c:pt idx="104">
                  <c:v>43982</c:v>
                </c:pt>
                <c:pt idx="105">
                  <c:v>43983</c:v>
                </c:pt>
                <c:pt idx="106">
                  <c:v>43984</c:v>
                </c:pt>
                <c:pt idx="107">
                  <c:v>43985</c:v>
                </c:pt>
                <c:pt idx="108">
                  <c:v>43986</c:v>
                </c:pt>
                <c:pt idx="109">
                  <c:v>43987</c:v>
                </c:pt>
                <c:pt idx="110">
                  <c:v>43988</c:v>
                </c:pt>
                <c:pt idx="111">
                  <c:v>43989</c:v>
                </c:pt>
                <c:pt idx="112">
                  <c:v>43990</c:v>
                </c:pt>
                <c:pt idx="113">
                  <c:v>43991</c:v>
                </c:pt>
                <c:pt idx="114">
                  <c:v>43992</c:v>
                </c:pt>
                <c:pt idx="115">
                  <c:v>43993</c:v>
                </c:pt>
                <c:pt idx="116">
                  <c:v>43994</c:v>
                </c:pt>
                <c:pt idx="117">
                  <c:v>43995</c:v>
                </c:pt>
                <c:pt idx="118">
                  <c:v>43996</c:v>
                </c:pt>
                <c:pt idx="119">
                  <c:v>43997</c:v>
                </c:pt>
                <c:pt idx="120">
                  <c:v>43998</c:v>
                </c:pt>
                <c:pt idx="121">
                  <c:v>43999</c:v>
                </c:pt>
                <c:pt idx="122">
                  <c:v>44000</c:v>
                </c:pt>
                <c:pt idx="123">
                  <c:v>44001</c:v>
                </c:pt>
                <c:pt idx="124">
                  <c:v>44002</c:v>
                </c:pt>
                <c:pt idx="125">
                  <c:v>44003</c:v>
                </c:pt>
                <c:pt idx="126">
                  <c:v>44004</c:v>
                </c:pt>
                <c:pt idx="127">
                  <c:v>44005</c:v>
                </c:pt>
                <c:pt idx="128">
                  <c:v>44006</c:v>
                </c:pt>
                <c:pt idx="129">
                  <c:v>44007</c:v>
                </c:pt>
                <c:pt idx="130">
                  <c:v>44008</c:v>
                </c:pt>
                <c:pt idx="131">
                  <c:v>44009</c:v>
                </c:pt>
                <c:pt idx="132">
                  <c:v>44010</c:v>
                </c:pt>
                <c:pt idx="133">
                  <c:v>44011</c:v>
                </c:pt>
                <c:pt idx="134">
                  <c:v>44012</c:v>
                </c:pt>
                <c:pt idx="135">
                  <c:v>44013</c:v>
                </c:pt>
                <c:pt idx="136">
                  <c:v>44014</c:v>
                </c:pt>
                <c:pt idx="137">
                  <c:v>44015</c:v>
                </c:pt>
                <c:pt idx="138">
                  <c:v>44016</c:v>
                </c:pt>
                <c:pt idx="139">
                  <c:v>44017</c:v>
                </c:pt>
                <c:pt idx="140">
                  <c:v>44018</c:v>
                </c:pt>
                <c:pt idx="141">
                  <c:v>44019</c:v>
                </c:pt>
                <c:pt idx="142">
                  <c:v>44020</c:v>
                </c:pt>
                <c:pt idx="143">
                  <c:v>44021</c:v>
                </c:pt>
                <c:pt idx="144">
                  <c:v>44022</c:v>
                </c:pt>
                <c:pt idx="145">
                  <c:v>44023</c:v>
                </c:pt>
                <c:pt idx="146">
                  <c:v>44024</c:v>
                </c:pt>
                <c:pt idx="147">
                  <c:v>44025</c:v>
                </c:pt>
                <c:pt idx="148">
                  <c:v>44026</c:v>
                </c:pt>
                <c:pt idx="149">
                  <c:v>44027</c:v>
                </c:pt>
                <c:pt idx="150">
                  <c:v>44028</c:v>
                </c:pt>
                <c:pt idx="151">
                  <c:v>44029</c:v>
                </c:pt>
                <c:pt idx="152">
                  <c:v>44030</c:v>
                </c:pt>
                <c:pt idx="153">
                  <c:v>44031</c:v>
                </c:pt>
                <c:pt idx="154">
                  <c:v>44032</c:v>
                </c:pt>
                <c:pt idx="155">
                  <c:v>44033</c:v>
                </c:pt>
                <c:pt idx="156">
                  <c:v>44034</c:v>
                </c:pt>
                <c:pt idx="157">
                  <c:v>44035</c:v>
                </c:pt>
                <c:pt idx="158">
                  <c:v>44036</c:v>
                </c:pt>
                <c:pt idx="159">
                  <c:v>44037</c:v>
                </c:pt>
                <c:pt idx="160">
                  <c:v>44038</c:v>
                </c:pt>
                <c:pt idx="161">
                  <c:v>44039</c:v>
                </c:pt>
                <c:pt idx="162">
                  <c:v>44040</c:v>
                </c:pt>
                <c:pt idx="163">
                  <c:v>44041</c:v>
                </c:pt>
                <c:pt idx="164">
                  <c:v>44042</c:v>
                </c:pt>
                <c:pt idx="165">
                  <c:v>44043</c:v>
                </c:pt>
                <c:pt idx="166">
                  <c:v>44044</c:v>
                </c:pt>
                <c:pt idx="167">
                  <c:v>44045</c:v>
                </c:pt>
                <c:pt idx="168">
                  <c:v>44046</c:v>
                </c:pt>
                <c:pt idx="169">
                  <c:v>44047</c:v>
                </c:pt>
                <c:pt idx="170">
                  <c:v>44048</c:v>
                </c:pt>
                <c:pt idx="171">
                  <c:v>44049</c:v>
                </c:pt>
                <c:pt idx="172">
                  <c:v>44050</c:v>
                </c:pt>
                <c:pt idx="173">
                  <c:v>44051</c:v>
                </c:pt>
                <c:pt idx="174">
                  <c:v>44052</c:v>
                </c:pt>
                <c:pt idx="175">
                  <c:v>44053</c:v>
                </c:pt>
                <c:pt idx="176">
                  <c:v>44054</c:v>
                </c:pt>
                <c:pt idx="177">
                  <c:v>44055</c:v>
                </c:pt>
                <c:pt idx="178">
                  <c:v>44056</c:v>
                </c:pt>
                <c:pt idx="179">
                  <c:v>44057</c:v>
                </c:pt>
                <c:pt idx="180">
                  <c:v>44058</c:v>
                </c:pt>
                <c:pt idx="181">
                  <c:v>44059</c:v>
                </c:pt>
                <c:pt idx="182">
                  <c:v>44060</c:v>
                </c:pt>
                <c:pt idx="183">
                  <c:v>44061</c:v>
                </c:pt>
                <c:pt idx="184">
                  <c:v>44062</c:v>
                </c:pt>
                <c:pt idx="185">
                  <c:v>44063</c:v>
                </c:pt>
                <c:pt idx="186">
                  <c:v>44064</c:v>
                </c:pt>
                <c:pt idx="187">
                  <c:v>44065</c:v>
                </c:pt>
                <c:pt idx="188">
                  <c:v>44066</c:v>
                </c:pt>
                <c:pt idx="189">
                  <c:v>44067</c:v>
                </c:pt>
                <c:pt idx="190">
                  <c:v>44068</c:v>
                </c:pt>
                <c:pt idx="191">
                  <c:v>44069</c:v>
                </c:pt>
                <c:pt idx="192">
                  <c:v>44070</c:v>
                </c:pt>
                <c:pt idx="193">
                  <c:v>44071</c:v>
                </c:pt>
                <c:pt idx="194">
                  <c:v>44072</c:v>
                </c:pt>
                <c:pt idx="195">
                  <c:v>44073</c:v>
                </c:pt>
                <c:pt idx="196">
                  <c:v>44074</c:v>
                </c:pt>
                <c:pt idx="197">
                  <c:v>44075</c:v>
                </c:pt>
                <c:pt idx="198">
                  <c:v>44076</c:v>
                </c:pt>
                <c:pt idx="199">
                  <c:v>44077</c:v>
                </c:pt>
                <c:pt idx="200">
                  <c:v>44078</c:v>
                </c:pt>
                <c:pt idx="201">
                  <c:v>44079</c:v>
                </c:pt>
                <c:pt idx="202">
                  <c:v>44080</c:v>
                </c:pt>
                <c:pt idx="203">
                  <c:v>44081</c:v>
                </c:pt>
                <c:pt idx="204">
                  <c:v>44082</c:v>
                </c:pt>
                <c:pt idx="205">
                  <c:v>44083</c:v>
                </c:pt>
                <c:pt idx="206">
                  <c:v>44084</c:v>
                </c:pt>
                <c:pt idx="207">
                  <c:v>44085</c:v>
                </c:pt>
              </c:numCache>
            </c:numRef>
          </c:cat>
          <c:val>
            <c:numRef>
              <c:f>prev!$J$2:$J$209</c:f>
              <c:numCache>
                <c:formatCode>General</c:formatCode>
                <c:ptCount val="208"/>
                <c:pt idx="3">
                  <c:v>1.74</c:v>
                </c:pt>
                <c:pt idx="4">
                  <c:v>2.0299999999999998</c:v>
                </c:pt>
                <c:pt idx="5">
                  <c:v>2.17</c:v>
                </c:pt>
                <c:pt idx="6">
                  <c:v>2.1800000000000002</c:v>
                </c:pt>
                <c:pt idx="7">
                  <c:v>2.2000000000000002</c:v>
                </c:pt>
                <c:pt idx="8">
                  <c:v>2.15</c:v>
                </c:pt>
                <c:pt idx="9">
                  <c:v>2.06</c:v>
                </c:pt>
                <c:pt idx="10">
                  <c:v>2.06</c:v>
                </c:pt>
                <c:pt idx="11">
                  <c:v>2.1</c:v>
                </c:pt>
                <c:pt idx="12">
                  <c:v>1.99</c:v>
                </c:pt>
                <c:pt idx="13">
                  <c:v>1.83</c:v>
                </c:pt>
                <c:pt idx="14">
                  <c:v>1.79</c:v>
                </c:pt>
                <c:pt idx="15">
                  <c:v>1.82</c:v>
                </c:pt>
                <c:pt idx="16">
                  <c:v>1.84</c:v>
                </c:pt>
                <c:pt idx="17">
                  <c:v>1.86</c:v>
                </c:pt>
                <c:pt idx="18">
                  <c:v>1.89</c:v>
                </c:pt>
                <c:pt idx="19">
                  <c:v>1.9</c:v>
                </c:pt>
                <c:pt idx="20">
                  <c:v>1.8</c:v>
                </c:pt>
                <c:pt idx="21">
                  <c:v>1.67</c:v>
                </c:pt>
                <c:pt idx="22">
                  <c:v>1.55</c:v>
                </c:pt>
                <c:pt idx="23">
                  <c:v>1.43</c:v>
                </c:pt>
                <c:pt idx="24">
                  <c:v>1.33</c:v>
                </c:pt>
                <c:pt idx="25">
                  <c:v>1.25</c:v>
                </c:pt>
                <c:pt idx="26">
                  <c:v>1.1599999999999999</c:v>
                </c:pt>
                <c:pt idx="27">
                  <c:v>1.04</c:v>
                </c:pt>
                <c:pt idx="28">
                  <c:v>0.96</c:v>
                </c:pt>
                <c:pt idx="29">
                  <c:v>0.92</c:v>
                </c:pt>
                <c:pt idx="30">
                  <c:v>0.88</c:v>
                </c:pt>
                <c:pt idx="31">
                  <c:v>0.84</c:v>
                </c:pt>
                <c:pt idx="32">
                  <c:v>0.81</c:v>
                </c:pt>
                <c:pt idx="33">
                  <c:v>0.79</c:v>
                </c:pt>
                <c:pt idx="34">
                  <c:v>0.75</c:v>
                </c:pt>
                <c:pt idx="35">
                  <c:v>0.72</c:v>
                </c:pt>
                <c:pt idx="36">
                  <c:v>0.71</c:v>
                </c:pt>
                <c:pt idx="37">
                  <c:v>0.71</c:v>
                </c:pt>
                <c:pt idx="38">
                  <c:v>0.72</c:v>
                </c:pt>
                <c:pt idx="39">
                  <c:v>0.74</c:v>
                </c:pt>
                <c:pt idx="40">
                  <c:v>0.76</c:v>
                </c:pt>
                <c:pt idx="41">
                  <c:v>0.76</c:v>
                </c:pt>
                <c:pt idx="42">
                  <c:v>0.75</c:v>
                </c:pt>
                <c:pt idx="43">
                  <c:v>0.71</c:v>
                </c:pt>
                <c:pt idx="44">
                  <c:v>0.69</c:v>
                </c:pt>
                <c:pt idx="45">
                  <c:v>0.69</c:v>
                </c:pt>
                <c:pt idx="46">
                  <c:v>0.72</c:v>
                </c:pt>
                <c:pt idx="47">
                  <c:v>0.75</c:v>
                </c:pt>
                <c:pt idx="48">
                  <c:v>0.77</c:v>
                </c:pt>
                <c:pt idx="49">
                  <c:v>0.79</c:v>
                </c:pt>
                <c:pt idx="50">
                  <c:v>0.81</c:v>
                </c:pt>
                <c:pt idx="51">
                  <c:v>0.78</c:v>
                </c:pt>
                <c:pt idx="52">
                  <c:v>0.73</c:v>
                </c:pt>
                <c:pt idx="53">
                  <c:v>0.7</c:v>
                </c:pt>
                <c:pt idx="54">
                  <c:v>0.69</c:v>
                </c:pt>
                <c:pt idx="55">
                  <c:v>0.7</c:v>
                </c:pt>
                <c:pt idx="56">
                  <c:v>0.72</c:v>
                </c:pt>
                <c:pt idx="57">
                  <c:v>0.74</c:v>
                </c:pt>
                <c:pt idx="58">
                  <c:v>0.76</c:v>
                </c:pt>
                <c:pt idx="59">
                  <c:v>0.77</c:v>
                </c:pt>
                <c:pt idx="60">
                  <c:v>0.77</c:v>
                </c:pt>
                <c:pt idx="61">
                  <c:v>0.75</c:v>
                </c:pt>
                <c:pt idx="62">
                  <c:v>0.72</c:v>
                </c:pt>
                <c:pt idx="63">
                  <c:v>0.7</c:v>
                </c:pt>
                <c:pt idx="64">
                  <c:v>0.72</c:v>
                </c:pt>
                <c:pt idx="65">
                  <c:v>0.74</c:v>
                </c:pt>
                <c:pt idx="66">
                  <c:v>0.77</c:v>
                </c:pt>
                <c:pt idx="67">
                  <c:v>0.77</c:v>
                </c:pt>
                <c:pt idx="68">
                  <c:v>0.77</c:v>
                </c:pt>
                <c:pt idx="69">
                  <c:v>0.75</c:v>
                </c:pt>
                <c:pt idx="70">
                  <c:v>0.73</c:v>
                </c:pt>
                <c:pt idx="71">
                  <c:v>0.72</c:v>
                </c:pt>
                <c:pt idx="72">
                  <c:v>0.71</c:v>
                </c:pt>
                <c:pt idx="73">
                  <c:v>0.69</c:v>
                </c:pt>
                <c:pt idx="74">
                  <c:v>0.69</c:v>
                </c:pt>
                <c:pt idx="75">
                  <c:v>0.72</c:v>
                </c:pt>
                <c:pt idx="76">
                  <c:v>0.76</c:v>
                </c:pt>
                <c:pt idx="77">
                  <c:v>0.8</c:v>
                </c:pt>
                <c:pt idx="78">
                  <c:v>0.83</c:v>
                </c:pt>
                <c:pt idx="79">
                  <c:v>0.83</c:v>
                </c:pt>
                <c:pt idx="80">
                  <c:v>0.82</c:v>
                </c:pt>
                <c:pt idx="81">
                  <c:v>0.82</c:v>
                </c:pt>
                <c:pt idx="82">
                  <c:v>0.81</c:v>
                </c:pt>
                <c:pt idx="83">
                  <c:v>0.78</c:v>
                </c:pt>
                <c:pt idx="84">
                  <c:v>0.77</c:v>
                </c:pt>
                <c:pt idx="85">
                  <c:v>0.78</c:v>
                </c:pt>
                <c:pt idx="86">
                  <c:v>0.8</c:v>
                </c:pt>
                <c:pt idx="87">
                  <c:v>0.84</c:v>
                </c:pt>
                <c:pt idx="88">
                  <c:v>0.91</c:v>
                </c:pt>
                <c:pt idx="89">
                  <c:v>1</c:v>
                </c:pt>
                <c:pt idx="90">
                  <c:v>1.08</c:v>
                </c:pt>
                <c:pt idx="91">
                  <c:v>1.1299999999999999</c:v>
                </c:pt>
                <c:pt idx="92">
                  <c:v>1.08</c:v>
                </c:pt>
                <c:pt idx="93">
                  <c:v>0.96</c:v>
                </c:pt>
                <c:pt idx="94">
                  <c:v>0.88</c:v>
                </c:pt>
                <c:pt idx="95">
                  <c:v>0.88</c:v>
                </c:pt>
                <c:pt idx="96">
                  <c:v>0.88</c:v>
                </c:pt>
                <c:pt idx="97">
                  <c:v>0.8</c:v>
                </c:pt>
                <c:pt idx="98">
                  <c:v>0.73</c:v>
                </c:pt>
                <c:pt idx="99">
                  <c:v>0.68</c:v>
                </c:pt>
                <c:pt idx="100">
                  <c:v>0.56000000000000005</c:v>
                </c:pt>
                <c:pt idx="101">
                  <c:v>0.48</c:v>
                </c:pt>
                <c:pt idx="102">
                  <c:v>0.48</c:v>
                </c:pt>
                <c:pt idx="103">
                  <c:v>0.52</c:v>
                </c:pt>
                <c:pt idx="104">
                  <c:v>0.57999999999999996</c:v>
                </c:pt>
                <c:pt idx="105">
                  <c:v>0.67</c:v>
                </c:pt>
                <c:pt idx="106">
                  <c:v>0.82</c:v>
                </c:pt>
                <c:pt idx="107">
                  <c:v>0.96</c:v>
                </c:pt>
                <c:pt idx="108">
                  <c:v>1.01</c:v>
                </c:pt>
                <c:pt idx="109">
                  <c:v>1.05</c:v>
                </c:pt>
                <c:pt idx="110">
                  <c:v>1.1399999999999999</c:v>
                </c:pt>
                <c:pt idx="111">
                  <c:v>1.26</c:v>
                </c:pt>
                <c:pt idx="112">
                  <c:v>1.3</c:v>
                </c:pt>
                <c:pt idx="113">
                  <c:v>1.18</c:v>
                </c:pt>
                <c:pt idx="114">
                  <c:v>0.96</c:v>
                </c:pt>
                <c:pt idx="115">
                  <c:v>0.8</c:v>
                </c:pt>
                <c:pt idx="116">
                  <c:v>0.75</c:v>
                </c:pt>
                <c:pt idx="117">
                  <c:v>0.74</c:v>
                </c:pt>
                <c:pt idx="118">
                  <c:v>0.74</c:v>
                </c:pt>
                <c:pt idx="119">
                  <c:v>0.76</c:v>
                </c:pt>
                <c:pt idx="120">
                  <c:v>0.82</c:v>
                </c:pt>
                <c:pt idx="121">
                  <c:v>0.89</c:v>
                </c:pt>
                <c:pt idx="122">
                  <c:v>0.96</c:v>
                </c:pt>
                <c:pt idx="123">
                  <c:v>1.02</c:v>
                </c:pt>
                <c:pt idx="124">
                  <c:v>1.04</c:v>
                </c:pt>
                <c:pt idx="125">
                  <c:v>1.01</c:v>
                </c:pt>
                <c:pt idx="126">
                  <c:v>0.96</c:v>
                </c:pt>
                <c:pt idx="127">
                  <c:v>0.92</c:v>
                </c:pt>
                <c:pt idx="128">
                  <c:v>0.91</c:v>
                </c:pt>
                <c:pt idx="129">
                  <c:v>0.93</c:v>
                </c:pt>
                <c:pt idx="130">
                  <c:v>0.94</c:v>
                </c:pt>
                <c:pt idx="131">
                  <c:v>0.95</c:v>
                </c:pt>
                <c:pt idx="132">
                  <c:v>0.95</c:v>
                </c:pt>
                <c:pt idx="133">
                  <c:v>0.97</c:v>
                </c:pt>
                <c:pt idx="134">
                  <c:v>1.02</c:v>
                </c:pt>
                <c:pt idx="135">
                  <c:v>1.1100000000000001</c:v>
                </c:pt>
                <c:pt idx="136">
                  <c:v>1.24</c:v>
                </c:pt>
                <c:pt idx="137">
                  <c:v>1.38</c:v>
                </c:pt>
                <c:pt idx="138">
                  <c:v>1.45</c:v>
                </c:pt>
                <c:pt idx="139">
                  <c:v>1.45</c:v>
                </c:pt>
                <c:pt idx="140">
                  <c:v>1.41</c:v>
                </c:pt>
                <c:pt idx="141">
                  <c:v>1.38</c:v>
                </c:pt>
                <c:pt idx="142">
                  <c:v>1.39</c:v>
                </c:pt>
                <c:pt idx="143">
                  <c:v>1.41</c:v>
                </c:pt>
                <c:pt idx="144">
                  <c:v>1.43</c:v>
                </c:pt>
                <c:pt idx="145">
                  <c:v>1.41</c:v>
                </c:pt>
                <c:pt idx="146">
                  <c:v>1.33</c:v>
                </c:pt>
                <c:pt idx="147">
                  <c:v>1.23</c:v>
                </c:pt>
                <c:pt idx="148">
                  <c:v>1.17</c:v>
                </c:pt>
                <c:pt idx="149">
                  <c:v>1.18</c:v>
                </c:pt>
                <c:pt idx="150">
                  <c:v>1.23</c:v>
                </c:pt>
                <c:pt idx="151">
                  <c:v>1.28</c:v>
                </c:pt>
                <c:pt idx="152">
                  <c:v>1.31</c:v>
                </c:pt>
                <c:pt idx="153">
                  <c:v>1.3</c:v>
                </c:pt>
                <c:pt idx="154">
                  <c:v>1.29</c:v>
                </c:pt>
                <c:pt idx="155">
                  <c:v>1.29</c:v>
                </c:pt>
                <c:pt idx="156">
                  <c:v>1.34</c:v>
                </c:pt>
                <c:pt idx="157">
                  <c:v>1.39</c:v>
                </c:pt>
                <c:pt idx="158">
                  <c:v>1.4</c:v>
                </c:pt>
                <c:pt idx="159">
                  <c:v>1.37</c:v>
                </c:pt>
                <c:pt idx="160">
                  <c:v>1.3</c:v>
                </c:pt>
                <c:pt idx="161">
                  <c:v>1.24</c:v>
                </c:pt>
                <c:pt idx="162">
                  <c:v>1.22</c:v>
                </c:pt>
                <c:pt idx="163">
                  <c:v>1.22</c:v>
                </c:pt>
                <c:pt idx="164">
                  <c:v>1.23</c:v>
                </c:pt>
                <c:pt idx="165">
                  <c:v>1.22</c:v>
                </c:pt>
                <c:pt idx="166">
                  <c:v>1.17</c:v>
                </c:pt>
                <c:pt idx="167">
                  <c:v>1.0900000000000001</c:v>
                </c:pt>
                <c:pt idx="168">
                  <c:v>1.03</c:v>
                </c:pt>
                <c:pt idx="169">
                  <c:v>0.98</c:v>
                </c:pt>
                <c:pt idx="170">
                  <c:v>0.95</c:v>
                </c:pt>
                <c:pt idx="171">
                  <c:v>0.95</c:v>
                </c:pt>
                <c:pt idx="172">
                  <c:v>0.96</c:v>
                </c:pt>
                <c:pt idx="173">
                  <c:v>0.97</c:v>
                </c:pt>
                <c:pt idx="174">
                  <c:v>0.96</c:v>
                </c:pt>
                <c:pt idx="175">
                  <c:v>0.94</c:v>
                </c:pt>
                <c:pt idx="176">
                  <c:v>0.93</c:v>
                </c:pt>
                <c:pt idx="177">
                  <c:v>0.92</c:v>
                </c:pt>
                <c:pt idx="178">
                  <c:v>0.94</c:v>
                </c:pt>
                <c:pt idx="179">
                  <c:v>0.96</c:v>
                </c:pt>
                <c:pt idx="180">
                  <c:v>0.98</c:v>
                </c:pt>
                <c:pt idx="181">
                  <c:v>1</c:v>
                </c:pt>
                <c:pt idx="182">
                  <c:v>1.01</c:v>
                </c:pt>
                <c:pt idx="183">
                  <c:v>1.03</c:v>
                </c:pt>
                <c:pt idx="184">
                  <c:v>1.07</c:v>
                </c:pt>
                <c:pt idx="185">
                  <c:v>1.1100000000000001</c:v>
                </c:pt>
                <c:pt idx="186">
                  <c:v>1.1499999999999999</c:v>
                </c:pt>
                <c:pt idx="187">
                  <c:v>1.18</c:v>
                </c:pt>
                <c:pt idx="188">
                  <c:v>1.2</c:v>
                </c:pt>
                <c:pt idx="189">
                  <c:v>1.2</c:v>
                </c:pt>
                <c:pt idx="190">
                  <c:v>1.21</c:v>
                </c:pt>
                <c:pt idx="191">
                  <c:v>1.26</c:v>
                </c:pt>
                <c:pt idx="192">
                  <c:v>1.32</c:v>
                </c:pt>
                <c:pt idx="193">
                  <c:v>1.38</c:v>
                </c:pt>
              </c:numCache>
            </c:numRef>
          </c:val>
          <c:smooth val="0"/>
          <c:extLst>
            <c:ext xmlns:c16="http://schemas.microsoft.com/office/drawing/2014/chart" uri="{C3380CC4-5D6E-409C-BE32-E72D297353CC}">
              <c16:uniqueId val="{00000001-312B-4361-8721-99D8ECC2A921}"/>
            </c:ext>
          </c:extLst>
        </c:ser>
        <c:dLbls>
          <c:showLegendKey val="0"/>
          <c:showVal val="0"/>
          <c:showCatName val="0"/>
          <c:showSerName val="0"/>
          <c:showPercent val="0"/>
          <c:showBubbleSize val="0"/>
        </c:dLbls>
        <c:marker val="1"/>
        <c:smooth val="0"/>
        <c:axId val="952270560"/>
        <c:axId val="612362352"/>
      </c:lineChart>
      <c:dateAx>
        <c:axId val="952242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612412688"/>
        <c:crosses val="autoZero"/>
        <c:auto val="1"/>
        <c:lblOffset val="100"/>
        <c:baseTimeUnit val="days"/>
      </c:dateAx>
      <c:valAx>
        <c:axId val="6124126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952242960"/>
        <c:crosses val="autoZero"/>
        <c:crossBetween val="between"/>
      </c:valAx>
      <c:valAx>
        <c:axId val="612362352"/>
        <c:scaling>
          <c:orientation val="minMax"/>
          <c:max val="3"/>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952270560"/>
        <c:crosses val="max"/>
        <c:crossBetween val="between"/>
      </c:valAx>
      <c:dateAx>
        <c:axId val="952270560"/>
        <c:scaling>
          <c:orientation val="minMax"/>
        </c:scaling>
        <c:delete val="1"/>
        <c:axPos val="b"/>
        <c:numFmt formatCode="m/d/yyyy" sourceLinked="1"/>
        <c:majorTickMark val="out"/>
        <c:minorTickMark val="none"/>
        <c:tickLblPos val="nextTo"/>
        <c:crossAx val="612362352"/>
        <c:crosses val="autoZero"/>
        <c:auto val="1"/>
        <c:lblOffset val="100"/>
        <c:baseTimeUnit val="days"/>
      </c:dateAx>
      <c:spPr>
        <a:noFill/>
        <a:ln>
          <a:noFill/>
        </a:ln>
        <a:effectLst/>
      </c:spPr>
    </c:plotArea>
    <c:legend>
      <c:legendPos val="b"/>
      <c:layout>
        <c:manualLayout>
          <c:xMode val="edge"/>
          <c:yMode val="edge"/>
          <c:x val="0.45922288888888885"/>
          <c:y val="0.25585916666666664"/>
          <c:w val="0.18033199999999999"/>
          <c:h val="2.97658333333333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800"/>
              <a:t>Setting van mogelijk besmetting</a:t>
            </a:r>
            <a:br>
              <a:rPr lang="en-US"/>
            </a:br>
            <a:r>
              <a:rPr lang="en-US" sz="1400"/>
              <a:t>BCO, gevallen afgelopen week</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
          <c:y val="0.12143962962962963"/>
          <c:w val="1"/>
          <c:h val="0.855041851851852"/>
        </c:manualLayout>
      </c:layout>
      <c:ofPieChart>
        <c:ofPieType val="bar"/>
        <c:varyColors val="1"/>
        <c:ser>
          <c:idx val="0"/>
          <c:order val="0"/>
          <c:dPt>
            <c:idx val="0"/>
            <c:bubble3D val="0"/>
            <c:explosion val="1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9FFA-4728-B325-C9FD3D473EFA}"/>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9FFA-4728-B325-C9FD3D473EFA}"/>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9FFA-4728-B325-C9FD3D473EFA}"/>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9FFA-4728-B325-C9FD3D473EFA}"/>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9FFA-4728-B325-C9FD3D473EFA}"/>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9FFA-4728-B325-C9FD3D473EFA}"/>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9FFA-4728-B325-C9FD3D473EFA}"/>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9FFA-4728-B325-C9FD3D473EFA}"/>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9FFA-4728-B325-C9FD3D473EFA}"/>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9FFA-4728-B325-C9FD3D473EFA}"/>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9FFA-4728-B325-C9FD3D473EFA}"/>
              </c:ext>
            </c:extLst>
          </c:dPt>
          <c:dPt>
            <c:idx val="11"/>
            <c:bubble3D val="0"/>
            <c:spPr>
              <a:solidFill>
                <a:schemeClr val="accent1">
                  <a:lumMod val="7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8-9FFA-4728-B325-C9FD3D473EFA}"/>
              </c:ext>
            </c:extLst>
          </c:dPt>
          <c:dLbls>
            <c:dLbl>
              <c:idx val="0"/>
              <c:layout>
                <c:manualLayout>
                  <c:x val="1.25824074074074E-2"/>
                  <c:y val="-0.362185185185185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2563009259259258"/>
                      <c:h val="9.3168703703703698E-2"/>
                    </c:manualLayout>
                  </c15:layout>
                </c:ext>
                <c:ext xmlns:c16="http://schemas.microsoft.com/office/drawing/2014/chart" uri="{C3380CC4-5D6E-409C-BE32-E72D297353CC}">
                  <c16:uniqueId val="{00000001-9FFA-4728-B325-C9FD3D473EFA}"/>
                </c:ext>
              </c:extLst>
            </c:dLbl>
            <c:dLbl>
              <c:idx val="1"/>
              <c:layout>
                <c:manualLayout>
                  <c:x val="3.7394444444444272E-2"/>
                  <c:y val="-4.703703703703747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FFA-4728-B325-C9FD3D473EFA}"/>
                </c:ext>
              </c:extLst>
            </c:dLbl>
            <c:dLbl>
              <c:idx val="2"/>
              <c:layout>
                <c:manualLayout>
                  <c:x val="2.6575925925925926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FFA-4728-B325-C9FD3D473EFA}"/>
                </c:ext>
              </c:extLst>
            </c:dLbl>
            <c:dLbl>
              <c:idx val="3"/>
              <c:layout>
                <c:manualLayout>
                  <c:x val="1.9990740740740739E-2"/>
                  <c:y val="-2.351851851851851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FFA-4728-B325-C9FD3D473EFA}"/>
                </c:ext>
              </c:extLst>
            </c:dLbl>
            <c:dLbl>
              <c:idx val="4"/>
              <c:layout>
                <c:manualLayout>
                  <c:x val="2.3518518518518518E-2"/>
                  <c:y val="-4.7037037037036171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FFA-4728-B325-C9FD3D473EFA}"/>
                </c:ext>
              </c:extLst>
            </c:dLbl>
            <c:dLbl>
              <c:idx val="5"/>
              <c:layout>
                <c:manualLayout>
                  <c:x val="2.3518518518518519E-3"/>
                  <c:y val="-2.35185185185176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FFA-4728-B325-C9FD3D473EFA}"/>
                </c:ext>
              </c:extLst>
            </c:dLbl>
            <c:dLbl>
              <c:idx val="6"/>
              <c:layout>
                <c:manualLayout>
                  <c:x val="4.1157453703703703E-2"/>
                  <c:y val="4.7037037037037039E-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1">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0538648148148146"/>
                      <c:h val="7.3871666666666669E-2"/>
                    </c:manualLayout>
                  </c15:layout>
                </c:ext>
                <c:ext xmlns:c16="http://schemas.microsoft.com/office/drawing/2014/chart" uri="{C3380CC4-5D6E-409C-BE32-E72D297353CC}">
                  <c16:uniqueId val="{0000000D-9FFA-4728-B325-C9FD3D473EFA}"/>
                </c:ext>
              </c:extLst>
            </c:dLbl>
            <c:dLbl>
              <c:idx val="7"/>
              <c:layout>
                <c:manualLayout>
                  <c:x val="-1.7246714344731083E-16"/>
                  <c:y val="1.175925925925925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9FFA-4728-B325-C9FD3D473EFA}"/>
                </c:ext>
              </c:extLst>
            </c:dLbl>
            <c:dLbl>
              <c:idx val="8"/>
              <c:layout>
                <c:manualLayout>
                  <c:x val="-4.4685185185185182E-2"/>
                  <c:y val="5.174074074074074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9FFA-4728-B325-C9FD3D473EFA}"/>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3-9FFA-4728-B325-C9FD3D473EFA}"/>
                </c:ext>
              </c:extLst>
            </c:dLbl>
            <c:dLbl>
              <c:idx val="10"/>
              <c:layout>
                <c:manualLayout>
                  <c:x val="-3.175E-2"/>
                  <c:y val="-0.23518518518518522"/>
                </c:manualLayout>
              </c:layout>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fld id="{EF2C85B0-1CF8-4151-B5A1-2CF9A0FA7E70}" type="CELLREF">
                      <a:rPr lang="en-US"/>
                      <a:pPr>
                        <a:defRPr>
                          <a:solidFill>
                            <a:schemeClr val="accent1"/>
                          </a:solidFill>
                        </a:defRPr>
                      </a:pPr>
                      <a:t>[CELLREF]</a:t>
                    </a:fld>
                    <a:r>
                      <a:rPr lang="en-US" baseline="0"/>
                      <a:t>
</a:t>
                    </a:r>
                    <a:fld id="{42CE8943-CE44-4D74-B0EB-4485B82BD447}" type="PERCENTAGE">
                      <a:rPr lang="en-US" baseline="0"/>
                      <a:pPr>
                        <a:defRPr>
                          <a:solidFill>
                            <a:schemeClr val="accent1"/>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dlblFieldTable>
                    <c15:dlblFTEntry>
                      <c15:txfldGUID>{EF2C85B0-1CF8-4151-B5A1-2CF9A0FA7E70}</c15:txfldGUID>
                      <c15:f>setting!$P$28</c15:f>
                      <c15:dlblFieldTableCache>
                        <c:ptCount val="1"/>
                        <c:pt idx="0">
                          <c:v>vermoedelijke setting</c:v>
                        </c:pt>
                      </c15:dlblFieldTableCache>
                    </c15:dlblFTEntry>
                  </c15:dlblFieldTable>
                  <c15:showDataLabelsRange val="0"/>
                </c:ext>
                <c:ext xmlns:c16="http://schemas.microsoft.com/office/drawing/2014/chart" uri="{C3380CC4-5D6E-409C-BE32-E72D297353CC}">
                  <c16:uniqueId val="{00000015-9FFA-4728-B325-C9FD3D473EFA}"/>
                </c:ext>
              </c:extLst>
            </c:dLbl>
            <c:dLbl>
              <c:idx val="11"/>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fld id="{B8F6DDE6-B36C-4C99-8141-D8116A31D40D}" type="CELLREF">
                      <a:rPr lang="en-US"/>
                      <a:pPr>
                        <a:defRPr>
                          <a:solidFill>
                            <a:schemeClr val="accent1">
                              <a:lumMod val="50000"/>
                            </a:schemeClr>
                          </a:solidFill>
                        </a:defRPr>
                      </a:pPr>
                      <a:t>[CELLREF]</a:t>
                    </a:fld>
                    <a:r>
                      <a:rPr lang="en-US" baseline="0"/>
                      <a:t>
</a:t>
                    </a:r>
                    <a:fld id="{C6DF484D-523E-43FF-810A-68EDC645B5A7}" type="PERCENTAGE">
                      <a:rPr lang="en-US" baseline="0"/>
                      <a:pPr>
                        <a:defRPr>
                          <a:solidFill>
                            <a:schemeClr val="accent1">
                              <a:lumMod val="50000"/>
                            </a:schemeClr>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endParaRPr lang="en-NL"/>
                </a:p>
              </c:txPr>
              <c:dLblPos val="outEnd"/>
              <c:showLegendKey val="0"/>
              <c:showVal val="0"/>
              <c:showCatName val="1"/>
              <c:showSerName val="0"/>
              <c:showPercent val="1"/>
              <c:showBubbleSize val="0"/>
              <c:extLst>
                <c:ext xmlns:c15="http://schemas.microsoft.com/office/drawing/2012/chart" uri="{CE6537A1-D6FC-4f65-9D91-7224C49458BB}">
                  <c15:dlblFieldTable>
                    <c15:dlblFTEntry>
                      <c15:txfldGUID>{B8F6DDE6-B36C-4C99-8141-D8116A31D40D}</c15:txfldGUID>
                      <c15:f>setting!$I$38</c15:f>
                      <c15:dlblFieldTableCache>
                        <c:ptCount val="1"/>
                        <c:pt idx="0">
                          <c:v>Bekende stetting</c:v>
                        </c:pt>
                      </c15:dlblFieldTableCache>
                    </c15:dlblFTEntry>
                  </c15:dlblFieldTable>
                  <c15:showDataLabelsRange val="0"/>
                </c:ext>
                <c:ext xmlns:c16="http://schemas.microsoft.com/office/drawing/2014/chart" uri="{C3380CC4-5D6E-409C-BE32-E72D297353CC}">
                  <c16:uniqueId val="{00000018-9FFA-4728-B325-C9FD3D473EFA}"/>
                </c:ext>
              </c:extLst>
            </c:dLbl>
            <c:spPr>
              <a:noFill/>
              <a:ln>
                <a:no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setting!$I$39:$I$49</c:f>
              <c:strCache>
                <c:ptCount val="8"/>
                <c:pt idx="0">
                  <c:v>Setting onbekend: "community spread"</c:v>
                </c:pt>
                <c:pt idx="1">
                  <c:v>Thuissituatie</c:v>
                </c:pt>
                <c:pt idx="2">
                  <c:v>Overige familie</c:v>
                </c:pt>
                <c:pt idx="3">
                  <c:v>Werksituatie</c:v>
                </c:pt>
                <c:pt idx="4">
                  <c:v>Verpleeghuis</c:v>
                </c:pt>
                <c:pt idx="5">
                  <c:v>Kennissen en vrienden</c:v>
                </c:pt>
                <c:pt idx="6">
                  <c:v>Reis / vakantie</c:v>
                </c:pt>
                <c:pt idx="7">
                  <c:v>Horeca</c:v>
                </c:pt>
              </c:strCache>
            </c:strRef>
          </c:cat>
          <c:val>
            <c:numRef>
              <c:f>setting!$J$39:$J$49</c:f>
              <c:numCache>
                <c:formatCode>0%</c:formatCode>
                <c:ptCount val="11"/>
                <c:pt idx="0" formatCode="0.0%">
                  <c:v>0.72526257600884469</c:v>
                </c:pt>
                <c:pt idx="1">
                  <c:v>0.14870093974571588</c:v>
                </c:pt>
                <c:pt idx="2">
                  <c:v>2.5612677353970888E-2</c:v>
                </c:pt>
                <c:pt idx="3">
                  <c:v>2.5244149622259078E-2</c:v>
                </c:pt>
                <c:pt idx="4">
                  <c:v>2.0637552975861437E-2</c:v>
                </c:pt>
                <c:pt idx="5">
                  <c:v>1.9347705914870096E-2</c:v>
                </c:pt>
                <c:pt idx="6">
                  <c:v>1.6952275658743323E-2</c:v>
                </c:pt>
                <c:pt idx="7">
                  <c:v>1.6768011792887418E-2</c:v>
                </c:pt>
              </c:numCache>
            </c:numRef>
          </c:val>
          <c:extLst>
            <c:ext xmlns:c16="http://schemas.microsoft.com/office/drawing/2014/chart" uri="{C3380CC4-5D6E-409C-BE32-E72D297353CC}">
              <c16:uniqueId val="{00000016-9FFA-4728-B325-C9FD3D473EFA}"/>
            </c:ext>
          </c:extLst>
        </c:ser>
        <c:dLbls>
          <c:dLblPos val="outEnd"/>
          <c:showLegendKey val="0"/>
          <c:showVal val="0"/>
          <c:showCatName val="1"/>
          <c:showSerName val="0"/>
          <c:showPercent val="0"/>
          <c:showBubbleSize val="0"/>
          <c:showLeaderLines val="0"/>
        </c:dLbls>
        <c:gapWidth val="100"/>
        <c:splitType val="pos"/>
        <c:splitPos val="1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sz="1800"/>
              <a:t>Setting van mogelijk besmetting</a:t>
            </a:r>
            <a:br>
              <a:rPr lang="en-US"/>
            </a:br>
            <a:r>
              <a:rPr lang="en-US" sz="1400"/>
              <a:t>BCO, gevallen afgelopen week</a:t>
            </a:r>
            <a:endParaRPr lang="en-US"/>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
          <c:y val="0.12143962962962963"/>
          <c:w val="1"/>
          <c:h val="0.855041851851852"/>
        </c:manualLayout>
      </c:layout>
      <c:ofPieChart>
        <c:ofPieType val="bar"/>
        <c:varyColors val="1"/>
        <c:ser>
          <c:idx val="0"/>
          <c:order val="0"/>
          <c:dPt>
            <c:idx val="0"/>
            <c:bubble3D val="0"/>
            <c:explosion val="10"/>
            <c:spPr>
              <a:solidFill>
                <a:srgbClr val="C00000"/>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89FC-44C8-925C-272A62BAF564}"/>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89FC-44C8-925C-272A62BAF564}"/>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89FC-44C8-925C-272A62BAF564}"/>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89FC-44C8-925C-272A62BAF564}"/>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89FC-44C8-925C-272A62BAF564}"/>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89FC-44C8-925C-272A62BAF564}"/>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89FC-44C8-925C-272A62BAF564}"/>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89FC-44C8-925C-272A62BAF564}"/>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89FC-44C8-925C-272A62BAF564}"/>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89FC-44C8-925C-272A62BAF564}"/>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89FC-44C8-925C-272A62BAF564}"/>
              </c:ext>
            </c:extLst>
          </c:dPt>
          <c:dPt>
            <c:idx val="11"/>
            <c:bubble3D val="0"/>
            <c:spPr>
              <a:solidFill>
                <a:schemeClr val="accent1">
                  <a:lumMod val="75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7-89FC-44C8-925C-272A62BAF564}"/>
              </c:ext>
            </c:extLst>
          </c:dPt>
          <c:dLbls>
            <c:dLbl>
              <c:idx val="0"/>
              <c:layout>
                <c:manualLayout>
                  <c:x val="1.25824074074074E-2"/>
                  <c:y val="-0.362185185185185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C00000"/>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2563009259259258"/>
                      <c:h val="9.3168703703703698E-2"/>
                    </c:manualLayout>
                  </c15:layout>
                </c:ext>
                <c:ext xmlns:c16="http://schemas.microsoft.com/office/drawing/2014/chart" uri="{C3380CC4-5D6E-409C-BE32-E72D297353CC}">
                  <c16:uniqueId val="{00000001-89FC-44C8-925C-272A62BAF564}"/>
                </c:ext>
              </c:extLst>
            </c:dLbl>
            <c:dLbl>
              <c:idx val="1"/>
              <c:layout>
                <c:manualLayout>
                  <c:x val="3.7394444444444272E-2"/>
                  <c:y val="-4.703703703703747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9FC-44C8-925C-272A62BAF564}"/>
                </c:ext>
              </c:extLst>
            </c:dLbl>
            <c:dLbl>
              <c:idx val="2"/>
              <c:layout>
                <c:manualLayout>
                  <c:x val="5.4092592592592595E-3"/>
                  <c:y val="-4.703703703703703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9FC-44C8-925C-272A62BAF564}"/>
                </c:ext>
              </c:extLst>
            </c:dLbl>
            <c:dLbl>
              <c:idx val="3"/>
              <c:layout>
                <c:manualLayout>
                  <c:x val="4.7037037037036863E-2"/>
                  <c:y val="-2.3518518518518519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9FC-44C8-925C-272A62BAF564}"/>
                </c:ext>
              </c:extLst>
            </c:dLbl>
            <c:dLbl>
              <c:idx val="4"/>
              <c:layout>
                <c:manualLayout>
                  <c:x val="3.5277777777777777E-3"/>
                  <c:y val="-4.703703703703789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9FC-44C8-925C-272A62BAF564}"/>
                </c:ext>
              </c:extLst>
            </c:dLbl>
            <c:dLbl>
              <c:idx val="5"/>
              <c:layout>
                <c:manualLayout>
                  <c:x val="2.3518518518518519E-3"/>
                  <c:y val="-2.3518518518517656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89FC-44C8-925C-272A62BAF564}"/>
                </c:ext>
              </c:extLst>
            </c:dLbl>
            <c:dLbl>
              <c:idx val="6"/>
              <c:layout>
                <c:manualLayout>
                  <c:x val="7.7611111111111117E-2"/>
                  <c:y val="-2.3518518518519382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89FC-44C8-925C-272A62BAF564}"/>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0F-89FC-44C8-925C-272A62BAF564}"/>
                </c:ext>
              </c:extLst>
            </c:dLbl>
            <c:dLbl>
              <c:idx val="8"/>
              <c:layout>
                <c:manualLayout>
                  <c:x val="-1.7246714344731083E-16"/>
                  <c:y val="1.175925925925925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89FC-44C8-925C-272A62BAF564}"/>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NL"/>
                </a:p>
              </c:txPr>
              <c:dLblPos val="outEnd"/>
              <c:showLegendKey val="0"/>
              <c:showVal val="0"/>
              <c:showCatName val="1"/>
              <c:showSerName val="0"/>
              <c:showPercent val="1"/>
              <c:showBubbleSize val="0"/>
              <c:extLst>
                <c:ext xmlns:c16="http://schemas.microsoft.com/office/drawing/2014/chart" uri="{C3380CC4-5D6E-409C-BE32-E72D297353CC}">
                  <c16:uniqueId val="{00000013-89FC-44C8-925C-272A62BAF564}"/>
                </c:ext>
              </c:extLst>
            </c:dLbl>
            <c:dLbl>
              <c:idx val="10"/>
              <c:layout>
                <c:manualLayout>
                  <c:x val="4.1157453703703703E-2"/>
                  <c:y val="4.7037037037037039E-3"/>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spc="0" baseline="0">
                      <a:solidFill>
                        <a:schemeClr val="accent5">
                          <a:lumMod val="60000"/>
                        </a:schemeClr>
                      </a:solidFill>
                      <a:latin typeface="+mn-lt"/>
                      <a:ea typeface="+mn-ea"/>
                      <a:cs typeface="+mn-cs"/>
                    </a:defRPr>
                  </a:pPr>
                  <a:endParaRPr lang="en-NL"/>
                </a:p>
              </c:txPr>
              <c:dLblPos val="bestFit"/>
              <c:showLegendKey val="0"/>
              <c:showVal val="0"/>
              <c:showCatName val="1"/>
              <c:showSerName val="0"/>
              <c:showPercent val="1"/>
              <c:showBubbleSize val="0"/>
              <c:extLst>
                <c:ext xmlns:c15="http://schemas.microsoft.com/office/drawing/2012/chart" uri="{CE6537A1-D6FC-4f65-9D91-7224C49458BB}">
                  <c15:layout>
                    <c:manualLayout>
                      <c:w val="0.10538648148148146"/>
                      <c:h val="7.3871666666666669E-2"/>
                    </c:manualLayout>
                  </c15:layout>
                </c:ext>
                <c:ext xmlns:c16="http://schemas.microsoft.com/office/drawing/2014/chart" uri="{C3380CC4-5D6E-409C-BE32-E72D297353CC}">
                  <c16:uniqueId val="{00000015-89FC-44C8-925C-272A62BAF564}"/>
                </c:ext>
              </c:extLst>
            </c:dLbl>
            <c:dLbl>
              <c:idx val="11"/>
              <c:tx>
                <c:rich>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fld id="{B8F6DDE6-B36C-4C99-8141-D8116A31D40D}" type="CELLREF">
                      <a:rPr lang="en-US"/>
                      <a:pPr>
                        <a:defRPr>
                          <a:solidFill>
                            <a:schemeClr val="accent1">
                              <a:lumMod val="50000"/>
                            </a:schemeClr>
                          </a:solidFill>
                        </a:defRPr>
                      </a:pPr>
                      <a:t>[CELLREF]</a:t>
                    </a:fld>
                    <a:r>
                      <a:rPr lang="en-US" baseline="0"/>
                      <a:t>
</a:t>
                    </a:r>
                    <a:fld id="{C6DF484D-523E-43FF-810A-68EDC645B5A7}" type="PERCENTAGE">
                      <a:rPr lang="en-US" baseline="0"/>
                      <a:pPr>
                        <a:defRPr>
                          <a:solidFill>
                            <a:schemeClr val="accent1">
                              <a:lumMod val="50000"/>
                            </a:schemeClr>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50000"/>
                        </a:schemeClr>
                      </a:solidFill>
                      <a:latin typeface="+mn-lt"/>
                      <a:ea typeface="+mn-ea"/>
                      <a:cs typeface="+mn-cs"/>
                    </a:defRPr>
                  </a:pPr>
                  <a:endParaRPr lang="en-NL"/>
                </a:p>
              </c:txPr>
              <c:dLblPos val="outEnd"/>
              <c:showLegendKey val="0"/>
              <c:showVal val="0"/>
              <c:showCatName val="1"/>
              <c:showSerName val="0"/>
              <c:showPercent val="1"/>
              <c:showBubbleSize val="0"/>
              <c:extLst>
                <c:ext xmlns:c15="http://schemas.microsoft.com/office/drawing/2012/chart" uri="{CE6537A1-D6FC-4f65-9D91-7224C49458BB}">
                  <c15:dlblFieldTable>
                    <c15:dlblFTEntry>
                      <c15:txfldGUID>{B8F6DDE6-B36C-4C99-8141-D8116A31D40D}</c15:txfldGUID>
                      <c15:f>'setting (2)'!$I$38</c15:f>
                      <c15:dlblFieldTableCache>
                        <c:ptCount val="1"/>
                        <c:pt idx="0">
                          <c:v>Bekende stetting</c:v>
                        </c:pt>
                      </c15:dlblFieldTableCache>
                    </c15:dlblFTEntry>
                  </c15:dlblFieldTable>
                  <c15:showDataLabelsRange val="0"/>
                </c:ext>
                <c:ext xmlns:c16="http://schemas.microsoft.com/office/drawing/2014/chart" uri="{C3380CC4-5D6E-409C-BE32-E72D297353CC}">
                  <c16:uniqueId val="{00000017-89FC-44C8-925C-272A62BAF564}"/>
                </c:ext>
              </c:extLst>
            </c:dLbl>
            <c:spPr>
              <a:noFill/>
              <a:ln>
                <a:noFill/>
              </a:ln>
              <a:effectLst/>
            </c:sp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'setting (2)'!$I$39:$I$49</c:f>
              <c:strCache>
                <c:ptCount val="8"/>
                <c:pt idx="0">
                  <c:v>Setting onbekend: "community spread"</c:v>
                </c:pt>
                <c:pt idx="1">
                  <c:v>Thuissituatie</c:v>
                </c:pt>
                <c:pt idx="2">
                  <c:v>Overige familie</c:v>
                </c:pt>
                <c:pt idx="3">
                  <c:v>Werksituatie</c:v>
                </c:pt>
                <c:pt idx="4">
                  <c:v>Verpleeghuis</c:v>
                </c:pt>
                <c:pt idx="5">
                  <c:v>Kennissen en vrienden</c:v>
                </c:pt>
                <c:pt idx="6">
                  <c:v>Horeca</c:v>
                </c:pt>
                <c:pt idx="7">
                  <c:v>Overig</c:v>
                </c:pt>
              </c:strCache>
            </c:strRef>
          </c:cat>
          <c:val>
            <c:numRef>
              <c:f>'setting (2)'!$J$39:$J$49</c:f>
              <c:numCache>
                <c:formatCode>0%</c:formatCode>
                <c:ptCount val="11"/>
                <c:pt idx="0" formatCode="0.0%">
                  <c:v>0.75003024803387786</c:v>
                </c:pt>
                <c:pt idx="1">
                  <c:v>0.11994367679792323</c:v>
                </c:pt>
                <c:pt idx="2">
                  <c:v>2.0654636651390626E-2</c:v>
                </c:pt>
                <c:pt idx="3">
                  <c:v>1.9501332066795211E-2</c:v>
                </c:pt>
                <c:pt idx="4">
                  <c:v>2.0637552975861437E-2</c:v>
                </c:pt>
                <c:pt idx="5">
                  <c:v>1.9347705914870096E-2</c:v>
                </c:pt>
                <c:pt idx="6">
                  <c:v>1.1847583459934724E-2</c:v>
                </c:pt>
                <c:pt idx="7">
                  <c:v>3.8037264099346824E-2</c:v>
                </c:pt>
              </c:numCache>
            </c:numRef>
          </c:val>
          <c:extLst>
            <c:ext xmlns:c16="http://schemas.microsoft.com/office/drawing/2014/chart" uri="{C3380CC4-5D6E-409C-BE32-E72D297353CC}">
              <c16:uniqueId val="{00000018-89FC-44C8-925C-272A62BAF564}"/>
            </c:ext>
          </c:extLst>
        </c:ser>
        <c:dLbls>
          <c:dLblPos val="outEnd"/>
          <c:showLegendKey val="0"/>
          <c:showVal val="0"/>
          <c:showCatName val="1"/>
          <c:showSerName val="0"/>
          <c:showPercent val="0"/>
          <c:showBubbleSize val="0"/>
          <c:showLeaderLines val="0"/>
        </c:dLbls>
        <c:gapWidth val="100"/>
        <c:splitType val="pos"/>
        <c:splitPos val="1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percentStacked"/>
        <c:varyColors val="0"/>
        <c:ser>
          <c:idx val="0"/>
          <c:order val="0"/>
          <c:tx>
            <c:strRef>
              <c:f>'Age-1'!$B$16:$C$16</c:f>
              <c:strCache>
                <c:ptCount val="2"/>
                <c:pt idx="0">
                  <c:v>0-9</c:v>
                </c:pt>
              </c:strCache>
            </c:strRef>
          </c:tx>
          <c:spPr>
            <a:solidFill>
              <a:schemeClr val="accent1"/>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'Age-1'!$E$16:$HQ$16</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1.6393442622950821E-2</c:v>
                </c:pt>
                <c:pt idx="25">
                  <c:v>0</c:v>
                </c:pt>
                <c:pt idx="26">
                  <c:v>0</c:v>
                </c:pt>
                <c:pt idx="27">
                  <c:v>7.462686567164179E-3</c:v>
                </c:pt>
                <c:pt idx="28">
                  <c:v>7.0921985815602835E-3</c:v>
                </c:pt>
                <c:pt idx="29">
                  <c:v>0</c:v>
                </c:pt>
                <c:pt idx="30">
                  <c:v>7.1942446043165471E-3</c:v>
                </c:pt>
                <c:pt idx="31">
                  <c:v>0</c:v>
                </c:pt>
                <c:pt idx="32">
                  <c:v>4.9504950495049506E-3</c:v>
                </c:pt>
                <c:pt idx="33">
                  <c:v>0</c:v>
                </c:pt>
                <c:pt idx="34">
                  <c:v>4.1322314049586778E-3</c:v>
                </c:pt>
                <c:pt idx="35">
                  <c:v>4.4943820224719105E-3</c:v>
                </c:pt>
                <c:pt idx="36">
                  <c:v>2.3809523809523812E-3</c:v>
                </c:pt>
                <c:pt idx="37">
                  <c:v>3.7950664136622392E-3</c:v>
                </c:pt>
                <c:pt idx="38">
                  <c:v>1.736111111111111E-3</c:v>
                </c:pt>
                <c:pt idx="39">
                  <c:v>1.4814814814814814E-3</c:v>
                </c:pt>
                <c:pt idx="40">
                  <c:v>7.2046109510086453E-3</c:v>
                </c:pt>
                <c:pt idx="41">
                  <c:v>1.321003963011889E-3</c:v>
                </c:pt>
                <c:pt idx="42">
                  <c:v>1.8975332068311196E-3</c:v>
                </c:pt>
                <c:pt idx="43">
                  <c:v>1.2135922330097086E-3</c:v>
                </c:pt>
                <c:pt idx="44">
                  <c:v>0</c:v>
                </c:pt>
                <c:pt idx="45">
                  <c:v>2.4271844660194173E-3</c:v>
                </c:pt>
                <c:pt idx="46">
                  <c:v>1.0030090270812437E-3</c:v>
                </c:pt>
                <c:pt idx="47">
                  <c:v>2.2909507445589921E-3</c:v>
                </c:pt>
                <c:pt idx="48">
                  <c:v>0</c:v>
                </c:pt>
                <c:pt idx="49">
                  <c:v>3.3444816053511705E-3</c:v>
                </c:pt>
                <c:pt idx="50">
                  <c:v>5.1921079958463139E-3</c:v>
                </c:pt>
                <c:pt idx="51">
                  <c:v>4.859086491739553E-3</c:v>
                </c:pt>
                <c:pt idx="52">
                  <c:v>2.1186440677966102E-3</c:v>
                </c:pt>
                <c:pt idx="53">
                  <c:v>1.8832391713747645E-3</c:v>
                </c:pt>
                <c:pt idx="54">
                  <c:v>3.4965034965034965E-3</c:v>
                </c:pt>
                <c:pt idx="55">
                  <c:v>2.5000000000000001E-3</c:v>
                </c:pt>
                <c:pt idx="56">
                  <c:v>8.9126559714795004E-4</c:v>
                </c:pt>
                <c:pt idx="57">
                  <c:v>4.6948356807511738E-3</c:v>
                </c:pt>
                <c:pt idx="58">
                  <c:v>0</c:v>
                </c:pt>
                <c:pt idx="59">
                  <c:v>0</c:v>
                </c:pt>
                <c:pt idx="60">
                  <c:v>1.9047619047619048E-3</c:v>
                </c:pt>
                <c:pt idx="61">
                  <c:v>4.0160642570281121E-3</c:v>
                </c:pt>
                <c:pt idx="62">
                  <c:v>2.5445292620865142E-3</c:v>
                </c:pt>
                <c:pt idx="63">
                  <c:v>8.703220191470844E-4</c:v>
                </c:pt>
                <c:pt idx="64">
                  <c:v>1.002004008016032E-3</c:v>
                </c:pt>
                <c:pt idx="65">
                  <c:v>3.8647342995169081E-3</c:v>
                </c:pt>
                <c:pt idx="66">
                  <c:v>1.1123470522803114E-3</c:v>
                </c:pt>
                <c:pt idx="67">
                  <c:v>1.006036217303823E-3</c:v>
                </c:pt>
                <c:pt idx="68">
                  <c:v>1.201923076923077E-3</c:v>
                </c:pt>
                <c:pt idx="69">
                  <c:v>2.717391304347826E-3</c:v>
                </c:pt>
                <c:pt idx="70">
                  <c:v>1.2919896640826874E-3</c:v>
                </c:pt>
                <c:pt idx="71">
                  <c:v>1.3280212483399733E-3</c:v>
                </c:pt>
                <c:pt idx="72">
                  <c:v>2.6809651474530832E-3</c:v>
                </c:pt>
                <c:pt idx="73">
                  <c:v>1.4224751066856331E-3</c:v>
                </c:pt>
                <c:pt idx="74">
                  <c:v>2.8653295128939827E-3</c:v>
                </c:pt>
                <c:pt idx="75">
                  <c:v>0</c:v>
                </c:pt>
                <c:pt idx="76">
                  <c:v>2.1929824561403508E-3</c:v>
                </c:pt>
                <c:pt idx="77">
                  <c:v>0</c:v>
                </c:pt>
                <c:pt idx="78">
                  <c:v>0</c:v>
                </c:pt>
                <c:pt idx="79">
                  <c:v>4.3103448275862068E-3</c:v>
                </c:pt>
                <c:pt idx="80">
                  <c:v>0</c:v>
                </c:pt>
                <c:pt idx="81">
                  <c:v>2.4937655860349127E-3</c:v>
                </c:pt>
                <c:pt idx="82">
                  <c:v>2.7855153203342618E-3</c:v>
                </c:pt>
                <c:pt idx="83">
                  <c:v>0</c:v>
                </c:pt>
                <c:pt idx="84">
                  <c:v>0</c:v>
                </c:pt>
                <c:pt idx="85">
                  <c:v>3.0120481927710845E-3</c:v>
                </c:pt>
                <c:pt idx="86">
                  <c:v>3.1948881789137379E-3</c:v>
                </c:pt>
                <c:pt idx="87">
                  <c:v>3.6496350364963502E-3</c:v>
                </c:pt>
                <c:pt idx="88">
                  <c:v>0</c:v>
                </c:pt>
                <c:pt idx="89">
                  <c:v>0</c:v>
                </c:pt>
                <c:pt idx="90">
                  <c:v>0</c:v>
                </c:pt>
                <c:pt idx="91">
                  <c:v>1.1278195488721804E-2</c:v>
                </c:pt>
                <c:pt idx="92">
                  <c:v>1.4778325123152709E-2</c:v>
                </c:pt>
                <c:pt idx="93">
                  <c:v>0</c:v>
                </c:pt>
                <c:pt idx="94">
                  <c:v>9.5238095238095247E-3</c:v>
                </c:pt>
                <c:pt idx="95">
                  <c:v>1.4999999999999999E-2</c:v>
                </c:pt>
                <c:pt idx="96">
                  <c:v>0</c:v>
                </c:pt>
                <c:pt idx="97">
                  <c:v>1.9736842105263157E-2</c:v>
                </c:pt>
                <c:pt idx="98">
                  <c:v>4.3478260869565218E-3</c:v>
                </c:pt>
                <c:pt idx="99">
                  <c:v>0</c:v>
                </c:pt>
                <c:pt idx="100">
                  <c:v>1.7045454545454544E-2</c:v>
                </c:pt>
                <c:pt idx="101">
                  <c:v>2.0689655172413793E-2</c:v>
                </c:pt>
                <c:pt idx="102">
                  <c:v>1.1834319526627219E-2</c:v>
                </c:pt>
                <c:pt idx="103">
                  <c:v>2.1897810218978103E-2</c:v>
                </c:pt>
                <c:pt idx="104">
                  <c:v>6.2111801242236021E-3</c:v>
                </c:pt>
                <c:pt idx="105">
                  <c:v>1.0638297872340425E-2</c:v>
                </c:pt>
                <c:pt idx="106">
                  <c:v>2.0408163265306121E-2</c:v>
                </c:pt>
                <c:pt idx="107">
                  <c:v>1.1111111111111112E-2</c:v>
                </c:pt>
                <c:pt idx="108">
                  <c:v>1.0050251256281407E-2</c:v>
                </c:pt>
                <c:pt idx="109">
                  <c:v>1.9801980198019802E-2</c:v>
                </c:pt>
                <c:pt idx="110">
                  <c:v>3.2786885245901641E-2</c:v>
                </c:pt>
                <c:pt idx="111">
                  <c:v>0</c:v>
                </c:pt>
                <c:pt idx="112">
                  <c:v>1.5384615384615385E-2</c:v>
                </c:pt>
                <c:pt idx="113">
                  <c:v>1.3986013986013986E-2</c:v>
                </c:pt>
                <c:pt idx="114">
                  <c:v>1.8404907975460124E-2</c:v>
                </c:pt>
                <c:pt idx="115">
                  <c:v>3.4965034965034968E-2</c:v>
                </c:pt>
                <c:pt idx="116">
                  <c:v>2.8368794326241134E-2</c:v>
                </c:pt>
                <c:pt idx="117">
                  <c:v>2.3952095808383235E-2</c:v>
                </c:pt>
                <c:pt idx="118">
                  <c:v>1.6129032258064516E-2</c:v>
                </c:pt>
                <c:pt idx="119">
                  <c:v>6.0975609756097563E-3</c:v>
                </c:pt>
                <c:pt idx="120">
                  <c:v>2.1582733812949641E-2</c:v>
                </c:pt>
                <c:pt idx="121">
                  <c:v>6.7114093959731542E-3</c:v>
                </c:pt>
                <c:pt idx="122">
                  <c:v>3.9473684210526314E-2</c:v>
                </c:pt>
                <c:pt idx="123">
                  <c:v>2.3529411764705882E-2</c:v>
                </c:pt>
                <c:pt idx="124">
                  <c:v>5.0314465408805034E-2</c:v>
                </c:pt>
                <c:pt idx="125">
                  <c:v>1.9607843137254902E-2</c:v>
                </c:pt>
                <c:pt idx="126">
                  <c:v>3.4482758620689655E-2</c:v>
                </c:pt>
                <c:pt idx="127">
                  <c:v>3.7037037037037035E-2</c:v>
                </c:pt>
                <c:pt idx="128">
                  <c:v>6.2893081761006289E-2</c:v>
                </c:pt>
                <c:pt idx="129">
                  <c:v>2.9629629629629631E-2</c:v>
                </c:pt>
                <c:pt idx="130">
                  <c:v>2.8985507246376812E-2</c:v>
                </c:pt>
                <c:pt idx="131">
                  <c:v>3.6036036036036036E-2</c:v>
                </c:pt>
                <c:pt idx="132">
                  <c:v>2.8846153846153848E-2</c:v>
                </c:pt>
                <c:pt idx="133">
                  <c:v>3.4188034188034191E-2</c:v>
                </c:pt>
                <c:pt idx="134">
                  <c:v>4.878048780487805E-2</c:v>
                </c:pt>
                <c:pt idx="135">
                  <c:v>4.2553191489361701E-2</c:v>
                </c:pt>
                <c:pt idx="136">
                  <c:v>4.4117647058823532E-2</c:v>
                </c:pt>
                <c:pt idx="137">
                  <c:v>4.0540540540540543E-2</c:v>
                </c:pt>
                <c:pt idx="138">
                  <c:v>3.896103896103896E-2</c:v>
                </c:pt>
                <c:pt idx="139">
                  <c:v>5.3571428571428568E-2</c:v>
                </c:pt>
                <c:pt idx="140">
                  <c:v>2.4691358024691357E-2</c:v>
                </c:pt>
                <c:pt idx="141">
                  <c:v>4.2857142857142858E-2</c:v>
                </c:pt>
                <c:pt idx="142">
                  <c:v>3.2967032967032968E-2</c:v>
                </c:pt>
                <c:pt idx="143">
                  <c:v>2.7027027027027029E-2</c:v>
                </c:pt>
                <c:pt idx="144">
                  <c:v>3.3333333333333333E-2</c:v>
                </c:pt>
                <c:pt idx="145">
                  <c:v>2.6666666666666668E-2</c:v>
                </c:pt>
                <c:pt idx="146">
                  <c:v>0</c:v>
                </c:pt>
                <c:pt idx="147">
                  <c:v>5.3333333333333337E-2</c:v>
                </c:pt>
                <c:pt idx="148">
                  <c:v>0</c:v>
                </c:pt>
                <c:pt idx="149">
                  <c:v>1.3698630136986301E-2</c:v>
                </c:pt>
                <c:pt idx="150">
                  <c:v>1.6393442622950821E-2</c:v>
                </c:pt>
                <c:pt idx="151">
                  <c:v>1.9230769230769232E-2</c:v>
                </c:pt>
                <c:pt idx="152">
                  <c:v>0.04</c:v>
                </c:pt>
                <c:pt idx="153">
                  <c:v>0</c:v>
                </c:pt>
                <c:pt idx="154">
                  <c:v>3.1914893617021274E-2</c:v>
                </c:pt>
                <c:pt idx="155">
                  <c:v>0</c:v>
                </c:pt>
                <c:pt idx="156">
                  <c:v>0.01</c:v>
                </c:pt>
                <c:pt idx="157">
                  <c:v>4.0816326530612242E-2</c:v>
                </c:pt>
                <c:pt idx="158">
                  <c:v>1.7391304347826087E-2</c:v>
                </c:pt>
                <c:pt idx="159">
                  <c:v>7.8125E-3</c:v>
                </c:pt>
                <c:pt idx="160">
                  <c:v>1.6949152542372881E-2</c:v>
                </c:pt>
                <c:pt idx="161">
                  <c:v>1.7647058823529412E-2</c:v>
                </c:pt>
                <c:pt idx="162">
                  <c:v>1.7857142857142856E-2</c:v>
                </c:pt>
                <c:pt idx="163">
                  <c:v>9.433962264150943E-3</c:v>
                </c:pt>
                <c:pt idx="164">
                  <c:v>1.3986013986013986E-2</c:v>
                </c:pt>
                <c:pt idx="165">
                  <c:v>5.2910052910052907E-3</c:v>
                </c:pt>
                <c:pt idx="166">
                  <c:v>1.1834319526627219E-2</c:v>
                </c:pt>
                <c:pt idx="167">
                  <c:v>1.098901098901099E-2</c:v>
                </c:pt>
                <c:pt idx="168">
                  <c:v>8.23045267489712E-3</c:v>
                </c:pt>
                <c:pt idx="169">
                  <c:v>4.5248868778280547E-3</c:v>
                </c:pt>
                <c:pt idx="170">
                  <c:v>1.7605633802816902E-2</c:v>
                </c:pt>
                <c:pt idx="171">
                  <c:v>9.1743119266055051E-3</c:v>
                </c:pt>
                <c:pt idx="172">
                  <c:v>4.2016806722689074E-3</c:v>
                </c:pt>
                <c:pt idx="173">
                  <c:v>9.3749999999999997E-3</c:v>
                </c:pt>
                <c:pt idx="174">
                  <c:v>6.920415224913495E-3</c:v>
                </c:pt>
                <c:pt idx="175">
                  <c:v>1.3303769401330377E-2</c:v>
                </c:pt>
                <c:pt idx="176">
                  <c:v>1.0282776349614395E-2</c:v>
                </c:pt>
                <c:pt idx="177">
                  <c:v>9.1533180778032037E-3</c:v>
                </c:pt>
                <c:pt idx="178">
                  <c:v>4.8661800486618006E-3</c:v>
                </c:pt>
                <c:pt idx="179">
                  <c:v>1.0482180293501049E-2</c:v>
                </c:pt>
                <c:pt idx="180">
                  <c:v>2.2403258655804479E-2</c:v>
                </c:pt>
                <c:pt idx="181">
                  <c:v>7.9681274900398405E-3</c:v>
                </c:pt>
                <c:pt idx="182">
                  <c:v>2.0061728395061727E-2</c:v>
                </c:pt>
                <c:pt idx="183">
                  <c:v>1.3816925734024179E-2</c:v>
                </c:pt>
                <c:pt idx="184">
                  <c:v>3.2679738562091504E-3</c:v>
                </c:pt>
                <c:pt idx="185">
                  <c:v>1.2173913043478261E-2</c:v>
                </c:pt>
                <c:pt idx="186">
                  <c:v>1.1475409836065573E-2</c:v>
                </c:pt>
                <c:pt idx="187">
                  <c:v>1.1363636363636364E-2</c:v>
                </c:pt>
                <c:pt idx="188">
                  <c:v>1.160541586073501E-2</c:v>
                </c:pt>
                <c:pt idx="189">
                  <c:v>6.6225165562913907E-3</c:v>
                </c:pt>
                <c:pt idx="190">
                  <c:v>1.5706806282722512E-2</c:v>
                </c:pt>
                <c:pt idx="191">
                  <c:v>1.1824324324324325E-2</c:v>
                </c:pt>
                <c:pt idx="192">
                  <c:v>1.1029411764705883E-2</c:v>
                </c:pt>
                <c:pt idx="193">
                  <c:v>9.727626459143969E-3</c:v>
                </c:pt>
                <c:pt idx="194">
                  <c:v>7.8125E-3</c:v>
                </c:pt>
                <c:pt idx="195">
                  <c:v>6.7873303167420816E-3</c:v>
                </c:pt>
                <c:pt idx="196">
                  <c:v>6.024096385542169E-3</c:v>
                </c:pt>
                <c:pt idx="197">
                  <c:v>1.1787819253438114E-2</c:v>
                </c:pt>
                <c:pt idx="198">
                  <c:v>9.9601593625498006E-3</c:v>
                </c:pt>
                <c:pt idx="199">
                  <c:v>8.4745762711864406E-3</c:v>
                </c:pt>
                <c:pt idx="200">
                  <c:v>1.0615711252653927E-2</c:v>
                </c:pt>
                <c:pt idx="201">
                  <c:v>5.7581573896353169E-3</c:v>
                </c:pt>
                <c:pt idx="202">
                  <c:v>1.7647058823529412E-2</c:v>
                </c:pt>
                <c:pt idx="203">
                  <c:v>5.5248618784530384E-3</c:v>
                </c:pt>
                <c:pt idx="204">
                  <c:v>1.7241379310344827E-2</c:v>
                </c:pt>
                <c:pt idx="205">
                  <c:v>1.6611295681063123E-3</c:v>
                </c:pt>
                <c:pt idx="206">
                  <c:v>9.3632958801498131E-3</c:v>
                </c:pt>
                <c:pt idx="207">
                  <c:v>1.2658227848101266E-2</c:v>
                </c:pt>
                <c:pt idx="208">
                  <c:v>1.5734265734265736E-2</c:v>
                </c:pt>
                <c:pt idx="209">
                  <c:v>1.0416666666666666E-2</c:v>
                </c:pt>
                <c:pt idx="210">
                  <c:v>9.1428571428571435E-3</c:v>
                </c:pt>
                <c:pt idx="211">
                  <c:v>1.2168141592920354E-2</c:v>
                </c:pt>
                <c:pt idx="212">
                  <c:v>1.2114537444933921E-2</c:v>
                </c:pt>
                <c:pt idx="213">
                  <c:v>1.4270032930845226E-2</c:v>
                </c:pt>
                <c:pt idx="214">
                  <c:v>1.0506208213944603E-2</c:v>
                </c:pt>
                <c:pt idx="215">
                  <c:v>1.924839596700275E-2</c:v>
                </c:pt>
                <c:pt idx="216">
                  <c:v>1.1638316920322292E-2</c:v>
                </c:pt>
                <c:pt idx="217">
                  <c:v>1.1829652996845425E-2</c:v>
                </c:pt>
                <c:pt idx="218">
                  <c:v>7.7760497667185074E-3</c:v>
                </c:pt>
                <c:pt idx="219">
                  <c:v>6.145741878841089E-3</c:v>
                </c:pt>
                <c:pt idx="220">
                  <c:v>1.0277492291880781E-2</c:v>
                </c:pt>
              </c:numCache>
            </c:numRef>
          </c:val>
          <c:extLst>
            <c:ext xmlns:c16="http://schemas.microsoft.com/office/drawing/2014/chart" uri="{C3380CC4-5D6E-409C-BE32-E72D297353CC}">
              <c16:uniqueId val="{00000000-5ABA-4608-98AA-34CA378F6D0D}"/>
            </c:ext>
          </c:extLst>
        </c:ser>
        <c:ser>
          <c:idx val="1"/>
          <c:order val="1"/>
          <c:tx>
            <c:strRef>
              <c:f>'Age-1'!$B$17:$C$17</c:f>
              <c:strCache>
                <c:ptCount val="2"/>
                <c:pt idx="0">
                  <c:v>10-19</c:v>
                </c:pt>
              </c:strCache>
            </c:strRef>
          </c:tx>
          <c:spPr>
            <a:solidFill>
              <a:schemeClr val="accent2"/>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'Age-1'!$E$17:$HQ$17</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c:v>
                </c:pt>
                <c:pt idx="21">
                  <c:v>4.5454545454545456E-2</c:v>
                </c:pt>
                <c:pt idx="22">
                  <c:v>8.3333333333333329E-2</c:v>
                </c:pt>
                <c:pt idx="23">
                  <c:v>0</c:v>
                </c:pt>
                <c:pt idx="24">
                  <c:v>3.2786885245901641E-2</c:v>
                </c:pt>
                <c:pt idx="25">
                  <c:v>6.3492063492063489E-2</c:v>
                </c:pt>
                <c:pt idx="26">
                  <c:v>6.1538461538461542E-2</c:v>
                </c:pt>
                <c:pt idx="27">
                  <c:v>5.9701492537313432E-2</c:v>
                </c:pt>
                <c:pt idx="28">
                  <c:v>3.5460992907801421E-2</c:v>
                </c:pt>
                <c:pt idx="29">
                  <c:v>3.1746031746031744E-2</c:v>
                </c:pt>
                <c:pt idx="30">
                  <c:v>5.0359712230215826E-2</c:v>
                </c:pt>
                <c:pt idx="31">
                  <c:v>2.4096385542168676E-2</c:v>
                </c:pt>
                <c:pt idx="32">
                  <c:v>1.4851485148514851E-2</c:v>
                </c:pt>
                <c:pt idx="33">
                  <c:v>1.2605042016806723E-2</c:v>
                </c:pt>
                <c:pt idx="34">
                  <c:v>0</c:v>
                </c:pt>
                <c:pt idx="35">
                  <c:v>1.1235955056179775E-2</c:v>
                </c:pt>
                <c:pt idx="36">
                  <c:v>7.1428571428571426E-3</c:v>
                </c:pt>
                <c:pt idx="37">
                  <c:v>3.7950664136622392E-3</c:v>
                </c:pt>
                <c:pt idx="38">
                  <c:v>5.208333333333333E-3</c:v>
                </c:pt>
                <c:pt idx="39">
                  <c:v>2.9629629629629628E-3</c:v>
                </c:pt>
                <c:pt idx="40">
                  <c:v>4.3227665706051877E-3</c:v>
                </c:pt>
                <c:pt idx="41">
                  <c:v>7.9260237780713338E-3</c:v>
                </c:pt>
                <c:pt idx="42">
                  <c:v>3.7950664136622392E-3</c:v>
                </c:pt>
                <c:pt idx="43">
                  <c:v>2.4271844660194173E-3</c:v>
                </c:pt>
                <c:pt idx="44">
                  <c:v>5.7870370370370367E-3</c:v>
                </c:pt>
                <c:pt idx="45">
                  <c:v>6.0679611650485436E-3</c:v>
                </c:pt>
                <c:pt idx="46">
                  <c:v>5.0150451354062184E-3</c:v>
                </c:pt>
                <c:pt idx="47">
                  <c:v>5.7273768613974796E-3</c:v>
                </c:pt>
                <c:pt idx="48">
                  <c:v>4.0106951871657758E-3</c:v>
                </c:pt>
                <c:pt idx="49">
                  <c:v>2.508361204013378E-3</c:v>
                </c:pt>
                <c:pt idx="50">
                  <c:v>6.2305295950155761E-3</c:v>
                </c:pt>
                <c:pt idx="51">
                  <c:v>6.8027210884353739E-3</c:v>
                </c:pt>
                <c:pt idx="52">
                  <c:v>4.2372881355932203E-3</c:v>
                </c:pt>
                <c:pt idx="53">
                  <c:v>8.4745762711864406E-3</c:v>
                </c:pt>
                <c:pt idx="54">
                  <c:v>1.3986013986013986E-2</c:v>
                </c:pt>
                <c:pt idx="55">
                  <c:v>3.7499999999999999E-3</c:v>
                </c:pt>
                <c:pt idx="56">
                  <c:v>1.6934046345811051E-2</c:v>
                </c:pt>
                <c:pt idx="57">
                  <c:v>1.0563380281690141E-2</c:v>
                </c:pt>
                <c:pt idx="58">
                  <c:v>1.5232974910394265E-2</c:v>
                </c:pt>
                <c:pt idx="59">
                  <c:v>6.8359375E-3</c:v>
                </c:pt>
                <c:pt idx="60">
                  <c:v>1.0476190476190476E-2</c:v>
                </c:pt>
                <c:pt idx="61">
                  <c:v>1.4056224899598393E-2</c:v>
                </c:pt>
                <c:pt idx="62">
                  <c:v>1.7811704834605598E-2</c:v>
                </c:pt>
                <c:pt idx="63">
                  <c:v>1.2184508268059183E-2</c:v>
                </c:pt>
                <c:pt idx="64">
                  <c:v>8.0160320641282558E-3</c:v>
                </c:pt>
                <c:pt idx="65">
                  <c:v>7.7294685990338162E-3</c:v>
                </c:pt>
                <c:pt idx="66">
                  <c:v>1.1123470522803115E-2</c:v>
                </c:pt>
                <c:pt idx="67">
                  <c:v>1.7102615694164991E-2</c:v>
                </c:pt>
                <c:pt idx="68">
                  <c:v>1.201923076923077E-2</c:v>
                </c:pt>
                <c:pt idx="69">
                  <c:v>1.6304347826086956E-2</c:v>
                </c:pt>
                <c:pt idx="70">
                  <c:v>1.4211886304909561E-2</c:v>
                </c:pt>
                <c:pt idx="71">
                  <c:v>1.7264276228419653E-2</c:v>
                </c:pt>
                <c:pt idx="72">
                  <c:v>1.4745308310991957E-2</c:v>
                </c:pt>
                <c:pt idx="73">
                  <c:v>1.1379800853485065E-2</c:v>
                </c:pt>
                <c:pt idx="74">
                  <c:v>2.4355300859598854E-2</c:v>
                </c:pt>
                <c:pt idx="75">
                  <c:v>1.9801980198019802E-2</c:v>
                </c:pt>
                <c:pt idx="76">
                  <c:v>2.850877192982456E-2</c:v>
                </c:pt>
                <c:pt idx="77">
                  <c:v>1.3888888888888888E-2</c:v>
                </c:pt>
                <c:pt idx="78">
                  <c:v>1.4893617021276596E-2</c:v>
                </c:pt>
                <c:pt idx="79">
                  <c:v>1.5086206896551725E-2</c:v>
                </c:pt>
                <c:pt idx="80">
                  <c:v>1.4669926650366748E-2</c:v>
                </c:pt>
                <c:pt idx="81">
                  <c:v>1.9950124688279301E-2</c:v>
                </c:pt>
                <c:pt idx="82">
                  <c:v>1.3927576601671309E-2</c:v>
                </c:pt>
                <c:pt idx="83">
                  <c:v>2.0547945205479451E-2</c:v>
                </c:pt>
                <c:pt idx="84">
                  <c:v>1.2232415902140673E-2</c:v>
                </c:pt>
                <c:pt idx="85">
                  <c:v>3.614457831325301E-2</c:v>
                </c:pt>
                <c:pt idx="86">
                  <c:v>1.5974440894568689E-2</c:v>
                </c:pt>
                <c:pt idx="87">
                  <c:v>2.1897810218978103E-2</c:v>
                </c:pt>
                <c:pt idx="88">
                  <c:v>5.9701492537313433E-3</c:v>
                </c:pt>
                <c:pt idx="89">
                  <c:v>2.5316455696202531E-2</c:v>
                </c:pt>
                <c:pt idx="90">
                  <c:v>1.9138755980861243E-2</c:v>
                </c:pt>
                <c:pt idx="91">
                  <c:v>3.007518796992481E-2</c:v>
                </c:pt>
                <c:pt idx="92">
                  <c:v>2.9556650246305417E-2</c:v>
                </c:pt>
                <c:pt idx="93">
                  <c:v>2.7777777777777776E-2</c:v>
                </c:pt>
                <c:pt idx="94">
                  <c:v>9.5238095238095247E-3</c:v>
                </c:pt>
                <c:pt idx="95">
                  <c:v>2.5000000000000001E-2</c:v>
                </c:pt>
                <c:pt idx="96">
                  <c:v>1.5463917525773196E-2</c:v>
                </c:pt>
                <c:pt idx="97">
                  <c:v>3.2894736842105261E-2</c:v>
                </c:pt>
                <c:pt idx="98">
                  <c:v>3.0434782608695653E-2</c:v>
                </c:pt>
                <c:pt idx="99">
                  <c:v>2.717391304347826E-2</c:v>
                </c:pt>
                <c:pt idx="100">
                  <c:v>6.25E-2</c:v>
                </c:pt>
                <c:pt idx="101">
                  <c:v>2.0689655172413793E-2</c:v>
                </c:pt>
                <c:pt idx="102">
                  <c:v>2.3668639053254437E-2</c:v>
                </c:pt>
                <c:pt idx="103">
                  <c:v>4.3795620437956206E-2</c:v>
                </c:pt>
                <c:pt idx="104">
                  <c:v>2.4844720496894408E-2</c:v>
                </c:pt>
                <c:pt idx="105">
                  <c:v>2.6595744680851064E-2</c:v>
                </c:pt>
                <c:pt idx="106">
                  <c:v>3.5714285714285712E-2</c:v>
                </c:pt>
                <c:pt idx="107">
                  <c:v>0.05</c:v>
                </c:pt>
                <c:pt idx="108">
                  <c:v>6.5326633165829151E-2</c:v>
                </c:pt>
                <c:pt idx="109">
                  <c:v>3.4653465346534656E-2</c:v>
                </c:pt>
                <c:pt idx="110">
                  <c:v>2.7322404371584699E-2</c:v>
                </c:pt>
                <c:pt idx="111">
                  <c:v>4.1666666666666664E-2</c:v>
                </c:pt>
                <c:pt idx="112">
                  <c:v>6.1538461538461542E-2</c:v>
                </c:pt>
                <c:pt idx="113">
                  <c:v>6.2937062937062943E-2</c:v>
                </c:pt>
                <c:pt idx="114">
                  <c:v>0.10429447852760736</c:v>
                </c:pt>
                <c:pt idx="115">
                  <c:v>7.6923076923076927E-2</c:v>
                </c:pt>
                <c:pt idx="116">
                  <c:v>6.3829787234042548E-2</c:v>
                </c:pt>
                <c:pt idx="117">
                  <c:v>5.3892215568862277E-2</c:v>
                </c:pt>
                <c:pt idx="118">
                  <c:v>4.8387096774193547E-2</c:v>
                </c:pt>
                <c:pt idx="119">
                  <c:v>0.10365853658536585</c:v>
                </c:pt>
                <c:pt idx="120">
                  <c:v>9.3525179856115109E-2</c:v>
                </c:pt>
                <c:pt idx="121">
                  <c:v>8.0536912751677847E-2</c:v>
                </c:pt>
                <c:pt idx="122">
                  <c:v>3.9473684210526314E-2</c:v>
                </c:pt>
                <c:pt idx="123">
                  <c:v>7.6470588235294124E-2</c:v>
                </c:pt>
                <c:pt idx="124">
                  <c:v>7.5471698113207544E-2</c:v>
                </c:pt>
                <c:pt idx="125">
                  <c:v>4.9019607843137254E-2</c:v>
                </c:pt>
                <c:pt idx="126">
                  <c:v>6.8965517241379309E-2</c:v>
                </c:pt>
                <c:pt idx="127">
                  <c:v>8.1481481481481488E-2</c:v>
                </c:pt>
                <c:pt idx="128">
                  <c:v>6.2893081761006289E-2</c:v>
                </c:pt>
                <c:pt idx="129">
                  <c:v>0.14074074074074075</c:v>
                </c:pt>
                <c:pt idx="130">
                  <c:v>8.6956521739130432E-2</c:v>
                </c:pt>
                <c:pt idx="131">
                  <c:v>8.1081081081081086E-2</c:v>
                </c:pt>
                <c:pt idx="132">
                  <c:v>0.13461538461538461</c:v>
                </c:pt>
                <c:pt idx="133">
                  <c:v>7.6923076923076927E-2</c:v>
                </c:pt>
                <c:pt idx="134">
                  <c:v>2.4390243902439025E-2</c:v>
                </c:pt>
                <c:pt idx="135">
                  <c:v>6.3829787234042548E-2</c:v>
                </c:pt>
                <c:pt idx="136">
                  <c:v>0.17647058823529413</c:v>
                </c:pt>
                <c:pt idx="137">
                  <c:v>8.1081081081081086E-2</c:v>
                </c:pt>
                <c:pt idx="138">
                  <c:v>0.14285714285714285</c:v>
                </c:pt>
                <c:pt idx="139">
                  <c:v>7.1428571428571425E-2</c:v>
                </c:pt>
                <c:pt idx="140">
                  <c:v>8.6419753086419748E-2</c:v>
                </c:pt>
                <c:pt idx="141">
                  <c:v>7.1428571428571425E-2</c:v>
                </c:pt>
                <c:pt idx="142">
                  <c:v>6.5934065934065936E-2</c:v>
                </c:pt>
                <c:pt idx="143">
                  <c:v>9.45945945945946E-2</c:v>
                </c:pt>
                <c:pt idx="144">
                  <c:v>8.3333333333333329E-2</c:v>
                </c:pt>
                <c:pt idx="145">
                  <c:v>0.08</c:v>
                </c:pt>
                <c:pt idx="146">
                  <c:v>0.11864406779661017</c:v>
                </c:pt>
                <c:pt idx="147">
                  <c:v>0.10666666666666667</c:v>
                </c:pt>
                <c:pt idx="148">
                  <c:v>9.8360655737704916E-2</c:v>
                </c:pt>
                <c:pt idx="149">
                  <c:v>0.17808219178082191</c:v>
                </c:pt>
                <c:pt idx="150">
                  <c:v>0.11475409836065574</c:v>
                </c:pt>
                <c:pt idx="151">
                  <c:v>9.6153846153846159E-2</c:v>
                </c:pt>
                <c:pt idx="152">
                  <c:v>0.08</c:v>
                </c:pt>
                <c:pt idx="153">
                  <c:v>0.15384615384615385</c:v>
                </c:pt>
                <c:pt idx="154">
                  <c:v>9.5744680851063829E-2</c:v>
                </c:pt>
                <c:pt idx="155">
                  <c:v>0.14634146341463414</c:v>
                </c:pt>
                <c:pt idx="156">
                  <c:v>0.13</c:v>
                </c:pt>
                <c:pt idx="157">
                  <c:v>0.1326530612244898</c:v>
                </c:pt>
                <c:pt idx="158">
                  <c:v>0.1391304347826087</c:v>
                </c:pt>
                <c:pt idx="159">
                  <c:v>0.1328125</c:v>
                </c:pt>
                <c:pt idx="160">
                  <c:v>0.11016949152542373</c:v>
                </c:pt>
                <c:pt idx="161">
                  <c:v>0.12352941176470589</c:v>
                </c:pt>
                <c:pt idx="162">
                  <c:v>8.9285714285714288E-2</c:v>
                </c:pt>
                <c:pt idx="163">
                  <c:v>9.9056603773584911E-2</c:v>
                </c:pt>
                <c:pt idx="164">
                  <c:v>0.12587412587412589</c:v>
                </c:pt>
                <c:pt idx="165">
                  <c:v>0.14814814814814814</c:v>
                </c:pt>
                <c:pt idx="166">
                  <c:v>0.11242603550295859</c:v>
                </c:pt>
                <c:pt idx="167">
                  <c:v>9.3406593406593408E-2</c:v>
                </c:pt>
                <c:pt idx="168">
                  <c:v>9.0534979423868317E-2</c:v>
                </c:pt>
                <c:pt idx="169">
                  <c:v>6.7873303167420809E-2</c:v>
                </c:pt>
                <c:pt idx="170">
                  <c:v>0.11619718309859155</c:v>
                </c:pt>
                <c:pt idx="171">
                  <c:v>8.2568807339449546E-2</c:v>
                </c:pt>
                <c:pt idx="172">
                  <c:v>0.11764705882352941</c:v>
                </c:pt>
                <c:pt idx="173">
                  <c:v>8.4375000000000006E-2</c:v>
                </c:pt>
                <c:pt idx="174">
                  <c:v>0.1245674740484429</c:v>
                </c:pt>
                <c:pt idx="175">
                  <c:v>0.10864745011086474</c:v>
                </c:pt>
                <c:pt idx="176">
                  <c:v>0.10282776349614396</c:v>
                </c:pt>
                <c:pt idx="177">
                  <c:v>9.6109839816933634E-2</c:v>
                </c:pt>
                <c:pt idx="178">
                  <c:v>9.2457420924574207E-2</c:v>
                </c:pt>
                <c:pt idx="179">
                  <c:v>7.7568134171907763E-2</c:v>
                </c:pt>
                <c:pt idx="180">
                  <c:v>9.775967413441955E-2</c:v>
                </c:pt>
                <c:pt idx="181">
                  <c:v>9.5617529880478086E-2</c:v>
                </c:pt>
                <c:pt idx="182">
                  <c:v>0.11265432098765432</c:v>
                </c:pt>
                <c:pt idx="183">
                  <c:v>9.499136442141623E-2</c:v>
                </c:pt>
                <c:pt idx="184">
                  <c:v>0.11601307189542484</c:v>
                </c:pt>
                <c:pt idx="185">
                  <c:v>0.10086956521739131</c:v>
                </c:pt>
                <c:pt idx="186">
                  <c:v>0.10491803278688525</c:v>
                </c:pt>
                <c:pt idx="187">
                  <c:v>0.10795454545454546</c:v>
                </c:pt>
                <c:pt idx="188">
                  <c:v>0.14119922630560927</c:v>
                </c:pt>
                <c:pt idx="189">
                  <c:v>9.602649006622517E-2</c:v>
                </c:pt>
                <c:pt idx="190">
                  <c:v>9.7731239092495634E-2</c:v>
                </c:pt>
                <c:pt idx="191">
                  <c:v>0.13682432432432431</c:v>
                </c:pt>
                <c:pt idx="192">
                  <c:v>0.12867647058823528</c:v>
                </c:pt>
                <c:pt idx="193">
                  <c:v>0.13229571984435798</c:v>
                </c:pt>
                <c:pt idx="194">
                  <c:v>0.130859375</c:v>
                </c:pt>
                <c:pt idx="195">
                  <c:v>0.10180995475113122</c:v>
                </c:pt>
                <c:pt idx="196">
                  <c:v>0.12248995983935743</c:v>
                </c:pt>
                <c:pt idx="197">
                  <c:v>0.12966601178781925</c:v>
                </c:pt>
                <c:pt idx="198">
                  <c:v>0.12749003984063745</c:v>
                </c:pt>
                <c:pt idx="199">
                  <c:v>0.10805084745762712</c:v>
                </c:pt>
                <c:pt idx="200">
                  <c:v>0.12526539278131635</c:v>
                </c:pt>
                <c:pt idx="201">
                  <c:v>0.13819577735124761</c:v>
                </c:pt>
                <c:pt idx="202">
                  <c:v>0.11960784313725491</c:v>
                </c:pt>
                <c:pt idx="203">
                  <c:v>0.11233885819521179</c:v>
                </c:pt>
                <c:pt idx="204">
                  <c:v>0.13275862068965516</c:v>
                </c:pt>
                <c:pt idx="205">
                  <c:v>0.11794019933554817</c:v>
                </c:pt>
                <c:pt idx="206">
                  <c:v>0.13670411985018727</c:v>
                </c:pt>
                <c:pt idx="207">
                  <c:v>0.12296564195298372</c:v>
                </c:pt>
                <c:pt idx="208">
                  <c:v>0.13111888111888112</c:v>
                </c:pt>
                <c:pt idx="209">
                  <c:v>0.15277777777777779</c:v>
                </c:pt>
                <c:pt idx="210">
                  <c:v>0.128</c:v>
                </c:pt>
                <c:pt idx="211">
                  <c:v>0.12831858407079647</c:v>
                </c:pt>
                <c:pt idx="212">
                  <c:v>0.13876651982378854</c:v>
                </c:pt>
                <c:pt idx="213">
                  <c:v>0.150384193194292</c:v>
                </c:pt>
                <c:pt idx="214">
                  <c:v>0.11174785100286533</c:v>
                </c:pt>
                <c:pt idx="215">
                  <c:v>0.14390467461044912</c:v>
                </c:pt>
                <c:pt idx="216">
                  <c:v>0.14324082363473589</c:v>
                </c:pt>
                <c:pt idx="217">
                  <c:v>0.1553627760252366</c:v>
                </c:pt>
                <c:pt idx="218">
                  <c:v>0.13919129082426127</c:v>
                </c:pt>
                <c:pt idx="219">
                  <c:v>0.1334503950834065</c:v>
                </c:pt>
                <c:pt idx="220">
                  <c:v>0.12846865364850976</c:v>
                </c:pt>
              </c:numCache>
            </c:numRef>
          </c:val>
          <c:extLst>
            <c:ext xmlns:c16="http://schemas.microsoft.com/office/drawing/2014/chart" uri="{C3380CC4-5D6E-409C-BE32-E72D297353CC}">
              <c16:uniqueId val="{00000001-5ABA-4608-98AA-34CA378F6D0D}"/>
            </c:ext>
          </c:extLst>
        </c:ser>
        <c:ser>
          <c:idx val="2"/>
          <c:order val="2"/>
          <c:tx>
            <c:strRef>
              <c:f>'Age-1'!$B$18:$C$18</c:f>
              <c:strCache>
                <c:ptCount val="2"/>
                <c:pt idx="0">
                  <c:v>20-29</c:v>
                </c:pt>
              </c:strCache>
            </c:strRef>
          </c:tx>
          <c:spPr>
            <a:solidFill>
              <a:schemeClr val="accent3"/>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'Age-1'!$E$18:$HQ$18</c:f>
              <c:numCache>
                <c:formatCode>0%</c:formatCode>
                <c:ptCount val="221"/>
                <c:pt idx="0">
                  <c:v>0</c:v>
                </c:pt>
                <c:pt idx="1">
                  <c:v>0</c:v>
                </c:pt>
                <c:pt idx="2">
                  <c:v>0</c:v>
                </c:pt>
                <c:pt idx="3">
                  <c:v>0</c:v>
                </c:pt>
                <c:pt idx="4">
                  <c:v>0</c:v>
                </c:pt>
                <c:pt idx="5">
                  <c:v>0.5</c:v>
                </c:pt>
                <c:pt idx="6">
                  <c:v>0</c:v>
                </c:pt>
                <c:pt idx="7">
                  <c:v>0</c:v>
                </c:pt>
                <c:pt idx="8">
                  <c:v>0</c:v>
                </c:pt>
                <c:pt idx="9">
                  <c:v>0</c:v>
                </c:pt>
                <c:pt idx="10">
                  <c:v>0</c:v>
                </c:pt>
                <c:pt idx="11">
                  <c:v>0</c:v>
                </c:pt>
                <c:pt idx="12">
                  <c:v>0</c:v>
                </c:pt>
                <c:pt idx="13">
                  <c:v>0</c:v>
                </c:pt>
                <c:pt idx="14">
                  <c:v>0</c:v>
                </c:pt>
                <c:pt idx="15">
                  <c:v>0</c:v>
                </c:pt>
                <c:pt idx="16">
                  <c:v>0.2</c:v>
                </c:pt>
                <c:pt idx="17">
                  <c:v>0</c:v>
                </c:pt>
                <c:pt idx="18">
                  <c:v>0.1111111111111111</c:v>
                </c:pt>
                <c:pt idx="19">
                  <c:v>0.2</c:v>
                </c:pt>
                <c:pt idx="20">
                  <c:v>0</c:v>
                </c:pt>
                <c:pt idx="21">
                  <c:v>9.0909090909090912E-2</c:v>
                </c:pt>
                <c:pt idx="22">
                  <c:v>4.1666666666666664E-2</c:v>
                </c:pt>
                <c:pt idx="23">
                  <c:v>0.11764705882352941</c:v>
                </c:pt>
                <c:pt idx="24">
                  <c:v>8.1967213114754092E-2</c:v>
                </c:pt>
                <c:pt idx="25">
                  <c:v>6.3492063492063489E-2</c:v>
                </c:pt>
                <c:pt idx="26">
                  <c:v>0.12307692307692308</c:v>
                </c:pt>
                <c:pt idx="27">
                  <c:v>5.2238805970149252E-2</c:v>
                </c:pt>
                <c:pt idx="28">
                  <c:v>2.8368794326241134E-2</c:v>
                </c:pt>
                <c:pt idx="29">
                  <c:v>0.13492063492063491</c:v>
                </c:pt>
                <c:pt idx="30">
                  <c:v>7.1942446043165464E-2</c:v>
                </c:pt>
                <c:pt idx="31">
                  <c:v>4.2168674698795178E-2</c:v>
                </c:pt>
                <c:pt idx="32">
                  <c:v>3.4653465346534656E-2</c:v>
                </c:pt>
                <c:pt idx="33">
                  <c:v>7.1428571428571425E-2</c:v>
                </c:pt>
                <c:pt idx="34">
                  <c:v>7.43801652892562E-2</c:v>
                </c:pt>
                <c:pt idx="35">
                  <c:v>6.5168539325842698E-2</c:v>
                </c:pt>
                <c:pt idx="36">
                  <c:v>6.4285714285714279E-2</c:v>
                </c:pt>
                <c:pt idx="37">
                  <c:v>7.5901328273244778E-2</c:v>
                </c:pt>
                <c:pt idx="38">
                  <c:v>6.5972222222222224E-2</c:v>
                </c:pt>
                <c:pt idx="39">
                  <c:v>6.9629629629629625E-2</c:v>
                </c:pt>
                <c:pt idx="40">
                  <c:v>5.7636887608069162E-2</c:v>
                </c:pt>
                <c:pt idx="41">
                  <c:v>7.9260237780713338E-2</c:v>
                </c:pt>
                <c:pt idx="42">
                  <c:v>6.0721062618595827E-2</c:v>
                </c:pt>
                <c:pt idx="43">
                  <c:v>6.0679611650485438E-2</c:v>
                </c:pt>
                <c:pt idx="44">
                  <c:v>4.6296296296296294E-2</c:v>
                </c:pt>
                <c:pt idx="45">
                  <c:v>5.461165048543689E-2</c:v>
                </c:pt>
                <c:pt idx="46">
                  <c:v>6.4192577733199599E-2</c:v>
                </c:pt>
                <c:pt idx="47">
                  <c:v>5.6128293241695305E-2</c:v>
                </c:pt>
                <c:pt idx="48">
                  <c:v>6.684491978609626E-2</c:v>
                </c:pt>
                <c:pt idx="49">
                  <c:v>6.6053511705685616E-2</c:v>
                </c:pt>
                <c:pt idx="50">
                  <c:v>5.5036344755970926E-2</c:v>
                </c:pt>
                <c:pt idx="51">
                  <c:v>6.8027210884353748E-2</c:v>
                </c:pt>
                <c:pt idx="52">
                  <c:v>5.9322033898305086E-2</c:v>
                </c:pt>
                <c:pt idx="53">
                  <c:v>8.0979284369114876E-2</c:v>
                </c:pt>
                <c:pt idx="54">
                  <c:v>0.10023310023310024</c:v>
                </c:pt>
                <c:pt idx="55">
                  <c:v>8.8749999999999996E-2</c:v>
                </c:pt>
                <c:pt idx="56">
                  <c:v>8.2887700534759357E-2</c:v>
                </c:pt>
                <c:pt idx="57">
                  <c:v>8.8028169014084501E-2</c:v>
                </c:pt>
                <c:pt idx="58">
                  <c:v>9.5878136200716849E-2</c:v>
                </c:pt>
                <c:pt idx="59">
                  <c:v>0.1015625</c:v>
                </c:pt>
                <c:pt idx="60">
                  <c:v>0.11523809523809524</c:v>
                </c:pt>
                <c:pt idx="61">
                  <c:v>0.10240963855421686</c:v>
                </c:pt>
                <c:pt idx="62">
                  <c:v>0.11195928753180662</c:v>
                </c:pt>
                <c:pt idx="63">
                  <c:v>9.6605744125326368E-2</c:v>
                </c:pt>
                <c:pt idx="64">
                  <c:v>0.11022044088176353</c:v>
                </c:pt>
                <c:pt idx="65">
                  <c:v>0.10531400966183575</c:v>
                </c:pt>
                <c:pt idx="66">
                  <c:v>9.7886540600667413E-2</c:v>
                </c:pt>
                <c:pt idx="67">
                  <c:v>0.10563380281690141</c:v>
                </c:pt>
                <c:pt idx="68">
                  <c:v>0.1141826923076923</c:v>
                </c:pt>
                <c:pt idx="69">
                  <c:v>0.10326086956521739</c:v>
                </c:pt>
                <c:pt idx="70">
                  <c:v>0.14857881136950904</c:v>
                </c:pt>
                <c:pt idx="71">
                  <c:v>0.10756972111553785</c:v>
                </c:pt>
                <c:pt idx="72">
                  <c:v>0.10991957104557641</c:v>
                </c:pt>
                <c:pt idx="73">
                  <c:v>0.11379800853485064</c:v>
                </c:pt>
                <c:pt idx="74">
                  <c:v>0.12893982808022922</c:v>
                </c:pt>
                <c:pt idx="75">
                  <c:v>0.14026402640264027</c:v>
                </c:pt>
                <c:pt idx="76">
                  <c:v>0.125</c:v>
                </c:pt>
                <c:pt idx="77">
                  <c:v>0.10648148148148148</c:v>
                </c:pt>
                <c:pt idx="78">
                  <c:v>0.10851063829787234</c:v>
                </c:pt>
                <c:pt idx="79">
                  <c:v>9.4827586206896547E-2</c:v>
                </c:pt>
                <c:pt idx="80">
                  <c:v>0.13691931540342298</c:v>
                </c:pt>
                <c:pt idx="81">
                  <c:v>0.11471321695760599</c:v>
                </c:pt>
                <c:pt idx="82">
                  <c:v>0.14484679665738162</c:v>
                </c:pt>
                <c:pt idx="83">
                  <c:v>0.12328767123287671</c:v>
                </c:pt>
                <c:pt idx="84">
                  <c:v>0.13455657492354739</c:v>
                </c:pt>
                <c:pt idx="85">
                  <c:v>0.12048192771084337</c:v>
                </c:pt>
                <c:pt idx="86">
                  <c:v>7.9872204472843447E-2</c:v>
                </c:pt>
                <c:pt idx="87">
                  <c:v>0.10583941605839416</c:v>
                </c:pt>
                <c:pt idx="88">
                  <c:v>0.11343283582089553</c:v>
                </c:pt>
                <c:pt idx="89">
                  <c:v>0.15189873417721519</c:v>
                </c:pt>
                <c:pt idx="90">
                  <c:v>0.12440191387559808</c:v>
                </c:pt>
                <c:pt idx="91">
                  <c:v>9.7744360902255634E-2</c:v>
                </c:pt>
                <c:pt idx="92">
                  <c:v>7.8817733990147784E-2</c:v>
                </c:pt>
                <c:pt idx="93">
                  <c:v>0.10185185185185185</c:v>
                </c:pt>
                <c:pt idx="94">
                  <c:v>0.15238095238095239</c:v>
                </c:pt>
                <c:pt idx="95">
                  <c:v>0.105</c:v>
                </c:pt>
                <c:pt idx="96">
                  <c:v>0.17010309278350516</c:v>
                </c:pt>
                <c:pt idx="97">
                  <c:v>0.18421052631578946</c:v>
                </c:pt>
                <c:pt idx="98">
                  <c:v>0.11304347826086956</c:v>
                </c:pt>
                <c:pt idx="99">
                  <c:v>9.7826086956521743E-2</c:v>
                </c:pt>
                <c:pt idx="100">
                  <c:v>0.10227272727272728</c:v>
                </c:pt>
                <c:pt idx="101">
                  <c:v>0.13793103448275862</c:v>
                </c:pt>
                <c:pt idx="102">
                  <c:v>0.11242603550295859</c:v>
                </c:pt>
                <c:pt idx="103">
                  <c:v>0.16788321167883211</c:v>
                </c:pt>
                <c:pt idx="104">
                  <c:v>0.16149068322981366</c:v>
                </c:pt>
                <c:pt idx="105">
                  <c:v>0.18617021276595744</c:v>
                </c:pt>
                <c:pt idx="106">
                  <c:v>0.23469387755102042</c:v>
                </c:pt>
                <c:pt idx="107">
                  <c:v>0.17777777777777778</c:v>
                </c:pt>
                <c:pt idx="108">
                  <c:v>0.17587939698492464</c:v>
                </c:pt>
                <c:pt idx="109">
                  <c:v>0.15841584158415842</c:v>
                </c:pt>
                <c:pt idx="110">
                  <c:v>0.20218579234972678</c:v>
                </c:pt>
                <c:pt idx="111">
                  <c:v>0.2</c:v>
                </c:pt>
                <c:pt idx="112">
                  <c:v>0.15897435897435896</c:v>
                </c:pt>
                <c:pt idx="113">
                  <c:v>0.23076923076923078</c:v>
                </c:pt>
                <c:pt idx="114">
                  <c:v>0.17791411042944785</c:v>
                </c:pt>
                <c:pt idx="115">
                  <c:v>0.20279720279720279</c:v>
                </c:pt>
                <c:pt idx="116">
                  <c:v>0.1773049645390071</c:v>
                </c:pt>
                <c:pt idx="117">
                  <c:v>0.17365269461077845</c:v>
                </c:pt>
                <c:pt idx="118">
                  <c:v>0.15322580645161291</c:v>
                </c:pt>
                <c:pt idx="119">
                  <c:v>0.2073170731707317</c:v>
                </c:pt>
                <c:pt idx="120">
                  <c:v>0.14388489208633093</c:v>
                </c:pt>
                <c:pt idx="121">
                  <c:v>0.16107382550335569</c:v>
                </c:pt>
                <c:pt idx="122">
                  <c:v>0.18421052631578946</c:v>
                </c:pt>
                <c:pt idx="123">
                  <c:v>0.18823529411764706</c:v>
                </c:pt>
                <c:pt idx="124">
                  <c:v>0.14465408805031446</c:v>
                </c:pt>
                <c:pt idx="125">
                  <c:v>0.22549019607843138</c:v>
                </c:pt>
                <c:pt idx="126">
                  <c:v>0.2620689655172414</c:v>
                </c:pt>
                <c:pt idx="127">
                  <c:v>0.2</c:v>
                </c:pt>
                <c:pt idx="128">
                  <c:v>0.20125786163522014</c:v>
                </c:pt>
                <c:pt idx="129">
                  <c:v>0.17037037037037037</c:v>
                </c:pt>
                <c:pt idx="130">
                  <c:v>0.10869565217391304</c:v>
                </c:pt>
                <c:pt idx="131">
                  <c:v>0.24324324324324326</c:v>
                </c:pt>
                <c:pt idx="132">
                  <c:v>0.23076923076923078</c:v>
                </c:pt>
                <c:pt idx="133">
                  <c:v>0.19658119658119658</c:v>
                </c:pt>
                <c:pt idx="134">
                  <c:v>0.24390243902439024</c:v>
                </c:pt>
                <c:pt idx="135">
                  <c:v>0.23404255319148937</c:v>
                </c:pt>
                <c:pt idx="136">
                  <c:v>0.17647058823529413</c:v>
                </c:pt>
                <c:pt idx="137">
                  <c:v>0.16216216216216217</c:v>
                </c:pt>
                <c:pt idx="138">
                  <c:v>0.18181818181818182</c:v>
                </c:pt>
                <c:pt idx="139">
                  <c:v>0.16071428571428573</c:v>
                </c:pt>
                <c:pt idx="140">
                  <c:v>0.20987654320987653</c:v>
                </c:pt>
                <c:pt idx="141">
                  <c:v>0.18571428571428572</c:v>
                </c:pt>
                <c:pt idx="142">
                  <c:v>0.12087912087912088</c:v>
                </c:pt>
                <c:pt idx="143">
                  <c:v>0.21621621621621623</c:v>
                </c:pt>
                <c:pt idx="144">
                  <c:v>0.21666666666666667</c:v>
                </c:pt>
                <c:pt idx="145">
                  <c:v>0.24</c:v>
                </c:pt>
                <c:pt idx="146">
                  <c:v>0.2711864406779661</c:v>
                </c:pt>
                <c:pt idx="147">
                  <c:v>0.17333333333333334</c:v>
                </c:pt>
                <c:pt idx="148">
                  <c:v>0.29508196721311475</c:v>
                </c:pt>
                <c:pt idx="149">
                  <c:v>0.28767123287671231</c:v>
                </c:pt>
                <c:pt idx="150">
                  <c:v>0.22950819672131148</c:v>
                </c:pt>
                <c:pt idx="151">
                  <c:v>0.34615384615384615</c:v>
                </c:pt>
                <c:pt idx="152">
                  <c:v>0.18</c:v>
                </c:pt>
                <c:pt idx="153">
                  <c:v>0.17307692307692307</c:v>
                </c:pt>
                <c:pt idx="154">
                  <c:v>0.26595744680851063</c:v>
                </c:pt>
                <c:pt idx="155">
                  <c:v>0.26829268292682928</c:v>
                </c:pt>
                <c:pt idx="156">
                  <c:v>0.24</c:v>
                </c:pt>
                <c:pt idx="157">
                  <c:v>0.18367346938775511</c:v>
                </c:pt>
                <c:pt idx="158">
                  <c:v>0.16521739130434782</c:v>
                </c:pt>
                <c:pt idx="159">
                  <c:v>0.1953125</c:v>
                </c:pt>
                <c:pt idx="160">
                  <c:v>0.16949152542372881</c:v>
                </c:pt>
                <c:pt idx="161">
                  <c:v>0.2</c:v>
                </c:pt>
                <c:pt idx="162">
                  <c:v>0.24404761904761904</c:v>
                </c:pt>
                <c:pt idx="163">
                  <c:v>0.28773584905660377</c:v>
                </c:pt>
                <c:pt idx="164">
                  <c:v>0.24475524475524477</c:v>
                </c:pt>
                <c:pt idx="165">
                  <c:v>0.13227513227513227</c:v>
                </c:pt>
                <c:pt idx="166">
                  <c:v>0.20710059171597633</c:v>
                </c:pt>
                <c:pt idx="167">
                  <c:v>0.24725274725274726</c:v>
                </c:pt>
                <c:pt idx="168">
                  <c:v>0.23456790123456789</c:v>
                </c:pt>
                <c:pt idx="169">
                  <c:v>0.30316742081447962</c:v>
                </c:pt>
                <c:pt idx="170">
                  <c:v>0.27464788732394368</c:v>
                </c:pt>
                <c:pt idx="171">
                  <c:v>0.23853211009174313</c:v>
                </c:pt>
                <c:pt idx="172">
                  <c:v>0.25630252100840334</c:v>
                </c:pt>
                <c:pt idx="173">
                  <c:v>0.27187499999999998</c:v>
                </c:pt>
                <c:pt idx="174">
                  <c:v>0.27681660899653981</c:v>
                </c:pt>
                <c:pt idx="175">
                  <c:v>0.28824833702882485</c:v>
                </c:pt>
                <c:pt idx="176">
                  <c:v>0.25449871465295631</c:v>
                </c:pt>
                <c:pt idx="177">
                  <c:v>0.28375286041189929</c:v>
                </c:pt>
                <c:pt idx="178">
                  <c:v>0.32116788321167883</c:v>
                </c:pt>
                <c:pt idx="179">
                  <c:v>0.29559748427672955</c:v>
                </c:pt>
                <c:pt idx="180">
                  <c:v>0.28716904276985744</c:v>
                </c:pt>
                <c:pt idx="181">
                  <c:v>0.30079681274900399</c:v>
                </c:pt>
                <c:pt idx="182">
                  <c:v>0.30555555555555558</c:v>
                </c:pt>
                <c:pt idx="183">
                  <c:v>0.33333333333333331</c:v>
                </c:pt>
                <c:pt idx="184">
                  <c:v>0.33006535947712418</c:v>
                </c:pt>
                <c:pt idx="185">
                  <c:v>0.33565217391304347</c:v>
                </c:pt>
                <c:pt idx="186">
                  <c:v>0.29016393442622951</c:v>
                </c:pt>
                <c:pt idx="187">
                  <c:v>0.3125</c:v>
                </c:pt>
                <c:pt idx="188">
                  <c:v>0.31334622823984526</c:v>
                </c:pt>
                <c:pt idx="189">
                  <c:v>0.32615894039735099</c:v>
                </c:pt>
                <c:pt idx="190">
                  <c:v>0.34554973821989526</c:v>
                </c:pt>
                <c:pt idx="191">
                  <c:v>0.3125</c:v>
                </c:pt>
                <c:pt idx="192">
                  <c:v>0.2922794117647059</c:v>
                </c:pt>
                <c:pt idx="193">
                  <c:v>0.3443579766536965</c:v>
                </c:pt>
                <c:pt idx="194">
                  <c:v>0.3125</c:v>
                </c:pt>
                <c:pt idx="195">
                  <c:v>0.30316742081447962</c:v>
                </c:pt>
                <c:pt idx="196">
                  <c:v>0.31526104417670681</c:v>
                </c:pt>
                <c:pt idx="197">
                  <c:v>0.30451866404715128</c:v>
                </c:pt>
                <c:pt idx="198">
                  <c:v>0.3605577689243028</c:v>
                </c:pt>
                <c:pt idx="199">
                  <c:v>0.33050847457627119</c:v>
                </c:pt>
                <c:pt idx="200">
                  <c:v>0.30573248407643311</c:v>
                </c:pt>
                <c:pt idx="201">
                  <c:v>0.34932821497120919</c:v>
                </c:pt>
                <c:pt idx="202">
                  <c:v>0.3352941176470588</c:v>
                </c:pt>
                <c:pt idx="203">
                  <c:v>0.3296500920810313</c:v>
                </c:pt>
                <c:pt idx="204">
                  <c:v>0.35172413793103446</c:v>
                </c:pt>
                <c:pt idx="205">
                  <c:v>0.34717607973421927</c:v>
                </c:pt>
                <c:pt idx="206">
                  <c:v>0.34082397003745318</c:v>
                </c:pt>
                <c:pt idx="207">
                  <c:v>0.34177215189873417</c:v>
                </c:pt>
                <c:pt idx="208">
                  <c:v>0.34615384615384615</c:v>
                </c:pt>
                <c:pt idx="209">
                  <c:v>0.36631944444444442</c:v>
                </c:pt>
                <c:pt idx="210">
                  <c:v>0.36571428571428571</c:v>
                </c:pt>
                <c:pt idx="211">
                  <c:v>0.34292035398230086</c:v>
                </c:pt>
                <c:pt idx="212">
                  <c:v>0.32378854625550663</c:v>
                </c:pt>
                <c:pt idx="213">
                  <c:v>0.28100987925356752</c:v>
                </c:pt>
                <c:pt idx="214">
                  <c:v>0.30181470869149951</c:v>
                </c:pt>
                <c:pt idx="215">
                  <c:v>0.29514207149404215</c:v>
                </c:pt>
                <c:pt idx="216">
                  <c:v>0.31333930170098478</c:v>
                </c:pt>
                <c:pt idx="217">
                  <c:v>0.30678233438485802</c:v>
                </c:pt>
                <c:pt idx="218">
                  <c:v>0.31804043545878696</c:v>
                </c:pt>
                <c:pt idx="219">
                  <c:v>0.31870061457418786</c:v>
                </c:pt>
                <c:pt idx="220">
                  <c:v>0.30524152106885921</c:v>
                </c:pt>
              </c:numCache>
            </c:numRef>
          </c:val>
          <c:extLst>
            <c:ext xmlns:c16="http://schemas.microsoft.com/office/drawing/2014/chart" uri="{C3380CC4-5D6E-409C-BE32-E72D297353CC}">
              <c16:uniqueId val="{00000002-5ABA-4608-98AA-34CA378F6D0D}"/>
            </c:ext>
          </c:extLst>
        </c:ser>
        <c:ser>
          <c:idx val="3"/>
          <c:order val="3"/>
          <c:tx>
            <c:strRef>
              <c:f>'Age-1'!$B$19:$C$19</c:f>
              <c:strCache>
                <c:ptCount val="2"/>
                <c:pt idx="0">
                  <c:v>30-39</c:v>
                </c:pt>
              </c:strCache>
            </c:strRef>
          </c:tx>
          <c:spPr>
            <a:solidFill>
              <a:schemeClr val="accent4"/>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'Age-1'!$E$19:$HQ$19</c:f>
              <c:numCache>
                <c:formatCode>0%</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0.2</c:v>
                </c:pt>
                <c:pt idx="20">
                  <c:v>0.1</c:v>
                </c:pt>
                <c:pt idx="21">
                  <c:v>9.0909090909090912E-2</c:v>
                </c:pt>
                <c:pt idx="22">
                  <c:v>4.1666666666666664E-2</c:v>
                </c:pt>
                <c:pt idx="23">
                  <c:v>8.8235294117647065E-2</c:v>
                </c:pt>
                <c:pt idx="24">
                  <c:v>0.14754098360655737</c:v>
                </c:pt>
                <c:pt idx="25">
                  <c:v>1.5873015873015872E-2</c:v>
                </c:pt>
                <c:pt idx="26">
                  <c:v>7.6923076923076927E-2</c:v>
                </c:pt>
                <c:pt idx="27">
                  <c:v>4.4776119402985072E-2</c:v>
                </c:pt>
                <c:pt idx="28">
                  <c:v>9.2198581560283682E-2</c:v>
                </c:pt>
                <c:pt idx="29">
                  <c:v>7.9365079365079361E-2</c:v>
                </c:pt>
                <c:pt idx="30">
                  <c:v>9.3525179856115109E-2</c:v>
                </c:pt>
                <c:pt idx="31">
                  <c:v>4.2168674698795178E-2</c:v>
                </c:pt>
                <c:pt idx="32">
                  <c:v>7.4257425742574254E-2</c:v>
                </c:pt>
                <c:pt idx="33">
                  <c:v>9.2436974789915971E-2</c:v>
                </c:pt>
                <c:pt idx="34">
                  <c:v>0.14049586776859505</c:v>
                </c:pt>
                <c:pt idx="35">
                  <c:v>0.11685393258426967</c:v>
                </c:pt>
                <c:pt idx="36">
                  <c:v>9.5238095238095233E-2</c:v>
                </c:pt>
                <c:pt idx="37">
                  <c:v>8.7286527514231493E-2</c:v>
                </c:pt>
                <c:pt idx="38">
                  <c:v>0.10590277777777778</c:v>
                </c:pt>
                <c:pt idx="39">
                  <c:v>0.10074074074074074</c:v>
                </c:pt>
                <c:pt idx="40">
                  <c:v>0.10086455331412104</c:v>
                </c:pt>
                <c:pt idx="41">
                  <c:v>8.1902245706737126E-2</c:v>
                </c:pt>
                <c:pt idx="42">
                  <c:v>8.3491461100569264E-2</c:v>
                </c:pt>
                <c:pt idx="43">
                  <c:v>7.8883495145631075E-2</c:v>
                </c:pt>
                <c:pt idx="44">
                  <c:v>7.0601851851851846E-2</c:v>
                </c:pt>
                <c:pt idx="45">
                  <c:v>7.8883495145631075E-2</c:v>
                </c:pt>
                <c:pt idx="46">
                  <c:v>8.1243731193580748E-2</c:v>
                </c:pt>
                <c:pt idx="47">
                  <c:v>8.3619702176403202E-2</c:v>
                </c:pt>
                <c:pt idx="48">
                  <c:v>6.4171122994652413E-2</c:v>
                </c:pt>
                <c:pt idx="49">
                  <c:v>6.0200668896321072E-2</c:v>
                </c:pt>
                <c:pt idx="50">
                  <c:v>8.2035306334371755E-2</c:v>
                </c:pt>
                <c:pt idx="51">
                  <c:v>7.9689018464528666E-2</c:v>
                </c:pt>
                <c:pt idx="52">
                  <c:v>9.110169491525423E-2</c:v>
                </c:pt>
                <c:pt idx="53">
                  <c:v>8.4745762711864403E-2</c:v>
                </c:pt>
                <c:pt idx="54">
                  <c:v>7.6923076923076927E-2</c:v>
                </c:pt>
                <c:pt idx="55">
                  <c:v>8.8749999999999996E-2</c:v>
                </c:pt>
                <c:pt idx="56">
                  <c:v>8.2887700534759357E-2</c:v>
                </c:pt>
                <c:pt idx="57">
                  <c:v>7.2769953051643188E-2</c:v>
                </c:pt>
                <c:pt idx="58">
                  <c:v>9.4982078853046589E-2</c:v>
                </c:pt>
                <c:pt idx="59">
                  <c:v>7.71484375E-2</c:v>
                </c:pt>
                <c:pt idx="60">
                  <c:v>8.3809523809523806E-2</c:v>
                </c:pt>
                <c:pt idx="61">
                  <c:v>9.337349397590361E-2</c:v>
                </c:pt>
                <c:pt idx="62">
                  <c:v>8.5241730279898217E-2</c:v>
                </c:pt>
                <c:pt idx="63">
                  <c:v>0.10095735422106179</c:v>
                </c:pt>
                <c:pt idx="64">
                  <c:v>9.9198396793587176E-2</c:v>
                </c:pt>
                <c:pt idx="65">
                  <c:v>9.3719806763285021E-2</c:v>
                </c:pt>
                <c:pt idx="66">
                  <c:v>9.8998887652947717E-2</c:v>
                </c:pt>
                <c:pt idx="67">
                  <c:v>8.75251509054326E-2</c:v>
                </c:pt>
                <c:pt idx="68">
                  <c:v>0.125</c:v>
                </c:pt>
                <c:pt idx="69">
                  <c:v>8.8315217391304351E-2</c:v>
                </c:pt>
                <c:pt idx="70">
                  <c:v>0.11627906976744186</c:v>
                </c:pt>
                <c:pt idx="71">
                  <c:v>7.4369189907038516E-2</c:v>
                </c:pt>
                <c:pt idx="72">
                  <c:v>9.7855227882037529E-2</c:v>
                </c:pt>
                <c:pt idx="73">
                  <c:v>7.1123755334281655E-2</c:v>
                </c:pt>
                <c:pt idx="74">
                  <c:v>7.7363896848137534E-2</c:v>
                </c:pt>
                <c:pt idx="75">
                  <c:v>8.0858085808580851E-2</c:v>
                </c:pt>
                <c:pt idx="76">
                  <c:v>8.771929824561403E-2</c:v>
                </c:pt>
                <c:pt idx="77">
                  <c:v>8.9506172839506168E-2</c:v>
                </c:pt>
                <c:pt idx="78">
                  <c:v>0.10851063829787234</c:v>
                </c:pt>
                <c:pt idx="79">
                  <c:v>9.0517241379310345E-2</c:v>
                </c:pt>
                <c:pt idx="80">
                  <c:v>6.8459657701711488E-2</c:v>
                </c:pt>
                <c:pt idx="81">
                  <c:v>0.10224438902743142</c:v>
                </c:pt>
                <c:pt idx="82">
                  <c:v>6.4066852367688026E-2</c:v>
                </c:pt>
                <c:pt idx="83">
                  <c:v>0.11643835616438356</c:v>
                </c:pt>
                <c:pt idx="84">
                  <c:v>9.1743119266055051E-2</c:v>
                </c:pt>
                <c:pt idx="85">
                  <c:v>9.337349397590361E-2</c:v>
                </c:pt>
                <c:pt idx="86">
                  <c:v>7.3482428115015971E-2</c:v>
                </c:pt>
                <c:pt idx="87">
                  <c:v>6.2043795620437957E-2</c:v>
                </c:pt>
                <c:pt idx="88">
                  <c:v>0.13134328358208955</c:v>
                </c:pt>
                <c:pt idx="89">
                  <c:v>7.1729957805907171E-2</c:v>
                </c:pt>
                <c:pt idx="90">
                  <c:v>0.10526315789473684</c:v>
                </c:pt>
                <c:pt idx="91">
                  <c:v>9.7744360902255634E-2</c:v>
                </c:pt>
                <c:pt idx="92">
                  <c:v>8.8669950738916259E-2</c:v>
                </c:pt>
                <c:pt idx="93">
                  <c:v>0.12037037037037036</c:v>
                </c:pt>
                <c:pt idx="94">
                  <c:v>8.0952380952380956E-2</c:v>
                </c:pt>
                <c:pt idx="95">
                  <c:v>0.125</c:v>
                </c:pt>
                <c:pt idx="96">
                  <c:v>0.10824742268041238</c:v>
                </c:pt>
                <c:pt idx="97">
                  <c:v>0.1118421052631579</c:v>
                </c:pt>
                <c:pt idx="98">
                  <c:v>8.6956521739130432E-2</c:v>
                </c:pt>
                <c:pt idx="99">
                  <c:v>7.0652173913043473E-2</c:v>
                </c:pt>
                <c:pt idx="100">
                  <c:v>0.11363636363636363</c:v>
                </c:pt>
                <c:pt idx="101">
                  <c:v>8.2758620689655171E-2</c:v>
                </c:pt>
                <c:pt idx="102">
                  <c:v>0.13017751479289941</c:v>
                </c:pt>
                <c:pt idx="103">
                  <c:v>0.10948905109489052</c:v>
                </c:pt>
                <c:pt idx="104">
                  <c:v>0.10559006211180125</c:v>
                </c:pt>
                <c:pt idx="105">
                  <c:v>0.11702127659574468</c:v>
                </c:pt>
                <c:pt idx="106">
                  <c:v>0.14285714285714285</c:v>
                </c:pt>
                <c:pt idx="107">
                  <c:v>0.14444444444444443</c:v>
                </c:pt>
                <c:pt idx="108">
                  <c:v>0.15577889447236182</c:v>
                </c:pt>
                <c:pt idx="109">
                  <c:v>0.18811881188118812</c:v>
                </c:pt>
                <c:pt idx="110">
                  <c:v>0.15846994535519127</c:v>
                </c:pt>
                <c:pt idx="111">
                  <c:v>0.15833333333333333</c:v>
                </c:pt>
                <c:pt idx="112">
                  <c:v>0.12820512820512819</c:v>
                </c:pt>
                <c:pt idx="113">
                  <c:v>0.16083916083916083</c:v>
                </c:pt>
                <c:pt idx="114">
                  <c:v>0.18404907975460122</c:v>
                </c:pt>
                <c:pt idx="115">
                  <c:v>0.18181818181818182</c:v>
                </c:pt>
                <c:pt idx="116">
                  <c:v>0.1702127659574468</c:v>
                </c:pt>
                <c:pt idx="117">
                  <c:v>0.11377245508982035</c:v>
                </c:pt>
                <c:pt idx="118">
                  <c:v>0.17741935483870969</c:v>
                </c:pt>
                <c:pt idx="119">
                  <c:v>0.16463414634146342</c:v>
                </c:pt>
                <c:pt idx="120">
                  <c:v>0.16546762589928057</c:v>
                </c:pt>
                <c:pt idx="121">
                  <c:v>0.19463087248322147</c:v>
                </c:pt>
                <c:pt idx="122">
                  <c:v>0.15131578947368421</c:v>
                </c:pt>
                <c:pt idx="123">
                  <c:v>0.15294117647058825</c:v>
                </c:pt>
                <c:pt idx="124">
                  <c:v>0.13836477987421383</c:v>
                </c:pt>
                <c:pt idx="125">
                  <c:v>0.14705882352941177</c:v>
                </c:pt>
                <c:pt idx="126">
                  <c:v>0.16551724137931034</c:v>
                </c:pt>
                <c:pt idx="127">
                  <c:v>0.2</c:v>
                </c:pt>
                <c:pt idx="128">
                  <c:v>0.18867924528301888</c:v>
                </c:pt>
                <c:pt idx="129">
                  <c:v>0.15555555555555556</c:v>
                </c:pt>
                <c:pt idx="130">
                  <c:v>0.21014492753623187</c:v>
                </c:pt>
                <c:pt idx="131">
                  <c:v>0.15315315315315314</c:v>
                </c:pt>
                <c:pt idx="132">
                  <c:v>0.20192307692307693</c:v>
                </c:pt>
                <c:pt idx="133">
                  <c:v>0.19658119658119658</c:v>
                </c:pt>
                <c:pt idx="134">
                  <c:v>0.13414634146341464</c:v>
                </c:pt>
                <c:pt idx="135">
                  <c:v>0.20212765957446807</c:v>
                </c:pt>
                <c:pt idx="136">
                  <c:v>0.19117647058823528</c:v>
                </c:pt>
                <c:pt idx="137">
                  <c:v>0.20270270270270271</c:v>
                </c:pt>
                <c:pt idx="138">
                  <c:v>0.27272727272727271</c:v>
                </c:pt>
                <c:pt idx="139">
                  <c:v>0.25</c:v>
                </c:pt>
                <c:pt idx="140">
                  <c:v>0.19753086419753085</c:v>
                </c:pt>
                <c:pt idx="141">
                  <c:v>0.18571428571428572</c:v>
                </c:pt>
                <c:pt idx="142">
                  <c:v>0.27472527472527475</c:v>
                </c:pt>
                <c:pt idx="143">
                  <c:v>0.22972972972972974</c:v>
                </c:pt>
                <c:pt idx="144">
                  <c:v>0.15</c:v>
                </c:pt>
                <c:pt idx="145">
                  <c:v>0.21333333333333335</c:v>
                </c:pt>
                <c:pt idx="146">
                  <c:v>0.22033898305084745</c:v>
                </c:pt>
                <c:pt idx="147">
                  <c:v>0.12</c:v>
                </c:pt>
                <c:pt idx="148">
                  <c:v>0.18032786885245902</c:v>
                </c:pt>
                <c:pt idx="149">
                  <c:v>0.12328767123287671</c:v>
                </c:pt>
                <c:pt idx="150">
                  <c:v>0.21311475409836064</c:v>
                </c:pt>
                <c:pt idx="151">
                  <c:v>0.17307692307692307</c:v>
                </c:pt>
                <c:pt idx="152">
                  <c:v>0.1</c:v>
                </c:pt>
                <c:pt idx="153">
                  <c:v>0.11538461538461539</c:v>
                </c:pt>
                <c:pt idx="154">
                  <c:v>0.13829787234042554</c:v>
                </c:pt>
                <c:pt idx="155">
                  <c:v>0.12195121951219512</c:v>
                </c:pt>
                <c:pt idx="156">
                  <c:v>0.23</c:v>
                </c:pt>
                <c:pt idx="157">
                  <c:v>0.16326530612244897</c:v>
                </c:pt>
                <c:pt idx="158">
                  <c:v>0.21739130434782608</c:v>
                </c:pt>
                <c:pt idx="159">
                  <c:v>0.1875</c:v>
                </c:pt>
                <c:pt idx="160">
                  <c:v>0.16949152542372881</c:v>
                </c:pt>
                <c:pt idx="161">
                  <c:v>0.17647058823529413</c:v>
                </c:pt>
                <c:pt idx="162">
                  <c:v>0.20238095238095238</c:v>
                </c:pt>
                <c:pt idx="163">
                  <c:v>0.19339622641509435</c:v>
                </c:pt>
                <c:pt idx="164">
                  <c:v>0.14685314685314685</c:v>
                </c:pt>
                <c:pt idx="165">
                  <c:v>0.17989417989417988</c:v>
                </c:pt>
                <c:pt idx="166">
                  <c:v>0.17159763313609466</c:v>
                </c:pt>
                <c:pt idx="167">
                  <c:v>0.18131868131868131</c:v>
                </c:pt>
                <c:pt idx="168">
                  <c:v>0.18106995884773663</c:v>
                </c:pt>
                <c:pt idx="169">
                  <c:v>0.19909502262443438</c:v>
                </c:pt>
                <c:pt idx="170">
                  <c:v>0.16901408450704225</c:v>
                </c:pt>
                <c:pt idx="171">
                  <c:v>0.21100917431192662</c:v>
                </c:pt>
                <c:pt idx="172">
                  <c:v>0.18487394957983194</c:v>
                </c:pt>
                <c:pt idx="173">
                  <c:v>0.15</c:v>
                </c:pt>
                <c:pt idx="174">
                  <c:v>0.15916955017301038</c:v>
                </c:pt>
                <c:pt idx="175">
                  <c:v>0.18403547671840353</c:v>
                </c:pt>
                <c:pt idx="176">
                  <c:v>0.18766066838046272</c:v>
                </c:pt>
                <c:pt idx="177">
                  <c:v>0.19679633867276888</c:v>
                </c:pt>
                <c:pt idx="178">
                  <c:v>0.15571776155717762</c:v>
                </c:pt>
                <c:pt idx="179">
                  <c:v>0.15513626834381553</c:v>
                </c:pt>
                <c:pt idx="180">
                  <c:v>0.17718940936863545</c:v>
                </c:pt>
                <c:pt idx="181">
                  <c:v>0.19123505976095617</c:v>
                </c:pt>
                <c:pt idx="182">
                  <c:v>0.22067901234567902</c:v>
                </c:pt>
                <c:pt idx="183">
                  <c:v>0.18652849740932642</c:v>
                </c:pt>
                <c:pt idx="184">
                  <c:v>0.1781045751633987</c:v>
                </c:pt>
                <c:pt idx="185">
                  <c:v>0.13043478260869565</c:v>
                </c:pt>
                <c:pt idx="186">
                  <c:v>0.17704918032786884</c:v>
                </c:pt>
                <c:pt idx="187">
                  <c:v>0.17045454545454544</c:v>
                </c:pt>
                <c:pt idx="188">
                  <c:v>0.13926499032882012</c:v>
                </c:pt>
                <c:pt idx="189">
                  <c:v>0.17052980132450332</c:v>
                </c:pt>
                <c:pt idx="190">
                  <c:v>0.16928446771378708</c:v>
                </c:pt>
                <c:pt idx="191">
                  <c:v>0.19087837837837837</c:v>
                </c:pt>
                <c:pt idx="192">
                  <c:v>0.18566176470588236</c:v>
                </c:pt>
                <c:pt idx="193">
                  <c:v>0.14785992217898833</c:v>
                </c:pt>
                <c:pt idx="194">
                  <c:v>0.166015625</c:v>
                </c:pt>
                <c:pt idx="195">
                  <c:v>0.18778280542986425</c:v>
                </c:pt>
                <c:pt idx="196">
                  <c:v>0.14056224899598393</c:v>
                </c:pt>
                <c:pt idx="197">
                  <c:v>0.20432220039292731</c:v>
                </c:pt>
                <c:pt idx="198">
                  <c:v>0.18326693227091634</c:v>
                </c:pt>
                <c:pt idx="199">
                  <c:v>0.16101694915254236</c:v>
                </c:pt>
                <c:pt idx="200">
                  <c:v>0.17409766454352441</c:v>
                </c:pt>
                <c:pt idx="201">
                  <c:v>0.16698656429942418</c:v>
                </c:pt>
                <c:pt idx="202">
                  <c:v>0.17843137254901961</c:v>
                </c:pt>
                <c:pt idx="203">
                  <c:v>0.18784530386740331</c:v>
                </c:pt>
                <c:pt idx="204">
                  <c:v>0.1706896551724138</c:v>
                </c:pt>
                <c:pt idx="205">
                  <c:v>0.17607973421926909</c:v>
                </c:pt>
                <c:pt idx="206">
                  <c:v>0.17602996254681649</c:v>
                </c:pt>
                <c:pt idx="207">
                  <c:v>0.17902350813743217</c:v>
                </c:pt>
                <c:pt idx="208">
                  <c:v>0.15384615384615385</c:v>
                </c:pt>
                <c:pt idx="209">
                  <c:v>0.1388888888888889</c:v>
                </c:pt>
                <c:pt idx="210">
                  <c:v>0.15428571428571428</c:v>
                </c:pt>
                <c:pt idx="211">
                  <c:v>0.17588495575221239</c:v>
                </c:pt>
                <c:pt idx="212">
                  <c:v>0.17511013215859031</c:v>
                </c:pt>
                <c:pt idx="213">
                  <c:v>0.1350164654226125</c:v>
                </c:pt>
                <c:pt idx="214">
                  <c:v>0.17191977077363896</c:v>
                </c:pt>
                <c:pt idx="215">
                  <c:v>0.15032080659945005</c:v>
                </c:pt>
                <c:pt idx="216">
                  <c:v>0.17009847806624889</c:v>
                </c:pt>
                <c:pt idx="217">
                  <c:v>0.16088328075709779</c:v>
                </c:pt>
                <c:pt idx="218">
                  <c:v>0.17573872472783825</c:v>
                </c:pt>
                <c:pt idx="219">
                  <c:v>0.15452151009657594</c:v>
                </c:pt>
                <c:pt idx="220">
                  <c:v>0.16032887975334018</c:v>
                </c:pt>
              </c:numCache>
            </c:numRef>
          </c:val>
          <c:extLst>
            <c:ext xmlns:c16="http://schemas.microsoft.com/office/drawing/2014/chart" uri="{C3380CC4-5D6E-409C-BE32-E72D297353CC}">
              <c16:uniqueId val="{00000003-5ABA-4608-98AA-34CA378F6D0D}"/>
            </c:ext>
          </c:extLst>
        </c:ser>
        <c:ser>
          <c:idx val="4"/>
          <c:order val="4"/>
          <c:tx>
            <c:strRef>
              <c:f>'Age-1'!$B$20:$C$20</c:f>
              <c:strCache>
                <c:ptCount val="2"/>
                <c:pt idx="0">
                  <c:v>40-49</c:v>
                </c:pt>
              </c:strCache>
            </c:strRef>
          </c:tx>
          <c:spPr>
            <a:solidFill>
              <a:schemeClr val="accent5"/>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'Age-1'!$E$20:$HQ$20</c:f>
              <c:numCache>
                <c:formatCode>0%</c:formatCode>
                <c:ptCount val="221"/>
                <c:pt idx="0">
                  <c:v>0</c:v>
                </c:pt>
                <c:pt idx="1">
                  <c:v>0</c:v>
                </c:pt>
                <c:pt idx="2">
                  <c:v>0</c:v>
                </c:pt>
                <c:pt idx="3">
                  <c:v>0</c:v>
                </c:pt>
                <c:pt idx="4">
                  <c:v>0</c:v>
                </c:pt>
                <c:pt idx="5">
                  <c:v>0</c:v>
                </c:pt>
                <c:pt idx="6">
                  <c:v>0</c:v>
                </c:pt>
                <c:pt idx="7">
                  <c:v>0.25</c:v>
                </c:pt>
                <c:pt idx="8">
                  <c:v>0</c:v>
                </c:pt>
                <c:pt idx="9">
                  <c:v>1</c:v>
                </c:pt>
                <c:pt idx="10">
                  <c:v>0</c:v>
                </c:pt>
                <c:pt idx="11">
                  <c:v>0.5</c:v>
                </c:pt>
                <c:pt idx="12">
                  <c:v>0</c:v>
                </c:pt>
                <c:pt idx="13">
                  <c:v>0.33333333333333331</c:v>
                </c:pt>
                <c:pt idx="14">
                  <c:v>0</c:v>
                </c:pt>
                <c:pt idx="15">
                  <c:v>0</c:v>
                </c:pt>
                <c:pt idx="16">
                  <c:v>0</c:v>
                </c:pt>
                <c:pt idx="17">
                  <c:v>0.1111111111111111</c:v>
                </c:pt>
                <c:pt idx="18">
                  <c:v>0.22222222222222221</c:v>
                </c:pt>
                <c:pt idx="19">
                  <c:v>0</c:v>
                </c:pt>
                <c:pt idx="20">
                  <c:v>0.1</c:v>
                </c:pt>
                <c:pt idx="21">
                  <c:v>4.5454545454545456E-2</c:v>
                </c:pt>
                <c:pt idx="22">
                  <c:v>0.20833333333333334</c:v>
                </c:pt>
                <c:pt idx="23">
                  <c:v>0.17647058823529413</c:v>
                </c:pt>
                <c:pt idx="24">
                  <c:v>0.14754098360655737</c:v>
                </c:pt>
                <c:pt idx="25">
                  <c:v>0.15873015873015872</c:v>
                </c:pt>
                <c:pt idx="26">
                  <c:v>0.27692307692307694</c:v>
                </c:pt>
                <c:pt idx="27">
                  <c:v>0.23134328358208955</c:v>
                </c:pt>
                <c:pt idx="28">
                  <c:v>0.19858156028368795</c:v>
                </c:pt>
                <c:pt idx="29">
                  <c:v>0.15873015873015872</c:v>
                </c:pt>
                <c:pt idx="30">
                  <c:v>8.6330935251798566E-2</c:v>
                </c:pt>
                <c:pt idx="31">
                  <c:v>0.15060240963855423</c:v>
                </c:pt>
                <c:pt idx="32">
                  <c:v>0.12871287128712872</c:v>
                </c:pt>
                <c:pt idx="33">
                  <c:v>0.15966386554621848</c:v>
                </c:pt>
                <c:pt idx="34">
                  <c:v>0.11983471074380166</c:v>
                </c:pt>
                <c:pt idx="35">
                  <c:v>0.11910112359550562</c:v>
                </c:pt>
                <c:pt idx="36">
                  <c:v>0.11428571428571428</c:v>
                </c:pt>
                <c:pt idx="37">
                  <c:v>0.10815939278937381</c:v>
                </c:pt>
                <c:pt idx="38">
                  <c:v>9.2013888888888895E-2</c:v>
                </c:pt>
                <c:pt idx="39">
                  <c:v>0.11703703703703704</c:v>
                </c:pt>
                <c:pt idx="40">
                  <c:v>0.12680115273775217</c:v>
                </c:pt>
                <c:pt idx="41">
                  <c:v>0.10568031704095113</c:v>
                </c:pt>
                <c:pt idx="42">
                  <c:v>9.1081593927893736E-2</c:v>
                </c:pt>
                <c:pt idx="43">
                  <c:v>0.11407766990291263</c:v>
                </c:pt>
                <c:pt idx="44">
                  <c:v>0.11458333333333333</c:v>
                </c:pt>
                <c:pt idx="45">
                  <c:v>0.10679611650485436</c:v>
                </c:pt>
                <c:pt idx="46">
                  <c:v>9.8294884653961884E-2</c:v>
                </c:pt>
                <c:pt idx="47">
                  <c:v>9.1638029782359673E-2</c:v>
                </c:pt>
                <c:pt idx="48">
                  <c:v>0.11363636363636363</c:v>
                </c:pt>
                <c:pt idx="49">
                  <c:v>9.7826086956521743E-2</c:v>
                </c:pt>
                <c:pt idx="50">
                  <c:v>0.11007268951194185</c:v>
                </c:pt>
                <c:pt idx="51">
                  <c:v>0.10689990281827016</c:v>
                </c:pt>
                <c:pt idx="52">
                  <c:v>9.0042372881355928E-2</c:v>
                </c:pt>
                <c:pt idx="53">
                  <c:v>0.1120527306967985</c:v>
                </c:pt>
                <c:pt idx="54">
                  <c:v>0.11188811188811189</c:v>
                </c:pt>
                <c:pt idx="55">
                  <c:v>0.10375</c:v>
                </c:pt>
                <c:pt idx="56">
                  <c:v>0.11497326203208556</c:v>
                </c:pt>
                <c:pt idx="57">
                  <c:v>0.12323943661971831</c:v>
                </c:pt>
                <c:pt idx="58">
                  <c:v>0.11469534050179211</c:v>
                </c:pt>
                <c:pt idx="59">
                  <c:v>0.1279296875</c:v>
                </c:pt>
                <c:pt idx="60">
                  <c:v>0.13714285714285715</c:v>
                </c:pt>
                <c:pt idx="61">
                  <c:v>0.11646586345381527</c:v>
                </c:pt>
                <c:pt idx="62">
                  <c:v>0.11577608142493638</c:v>
                </c:pt>
                <c:pt idx="63">
                  <c:v>0.12967798085291557</c:v>
                </c:pt>
                <c:pt idx="64">
                  <c:v>0.11022044088176353</c:v>
                </c:pt>
                <c:pt idx="65">
                  <c:v>0.11014492753623188</c:v>
                </c:pt>
                <c:pt idx="66">
                  <c:v>0.10901001112347053</c:v>
                </c:pt>
                <c:pt idx="67">
                  <c:v>0.11871227364185111</c:v>
                </c:pt>
                <c:pt idx="68">
                  <c:v>0.10216346153846154</c:v>
                </c:pt>
                <c:pt idx="69">
                  <c:v>0.11684782608695653</c:v>
                </c:pt>
                <c:pt idx="70">
                  <c:v>0.11369509043927649</c:v>
                </c:pt>
                <c:pt idx="71">
                  <c:v>0.10889774236387782</c:v>
                </c:pt>
                <c:pt idx="72">
                  <c:v>9.9195710455764072E-2</c:v>
                </c:pt>
                <c:pt idx="73">
                  <c:v>0.12233285917496443</c:v>
                </c:pt>
                <c:pt idx="74">
                  <c:v>0.1174785100286533</c:v>
                </c:pt>
                <c:pt idx="75">
                  <c:v>0.12376237623762376</c:v>
                </c:pt>
                <c:pt idx="76">
                  <c:v>0.13596491228070176</c:v>
                </c:pt>
                <c:pt idx="77">
                  <c:v>0.11574074074074074</c:v>
                </c:pt>
                <c:pt idx="78">
                  <c:v>0.12127659574468085</c:v>
                </c:pt>
                <c:pt idx="79">
                  <c:v>0.10775862068965517</c:v>
                </c:pt>
                <c:pt idx="80">
                  <c:v>0.12224938875305623</c:v>
                </c:pt>
                <c:pt idx="81">
                  <c:v>0.1172069825436409</c:v>
                </c:pt>
                <c:pt idx="82">
                  <c:v>0.10027855153203342</c:v>
                </c:pt>
                <c:pt idx="83">
                  <c:v>0.1404109589041096</c:v>
                </c:pt>
                <c:pt idx="84">
                  <c:v>0.14067278287461774</c:v>
                </c:pt>
                <c:pt idx="85">
                  <c:v>0.12349397590361445</c:v>
                </c:pt>
                <c:pt idx="86">
                  <c:v>0.12460063897763578</c:v>
                </c:pt>
                <c:pt idx="87">
                  <c:v>0.14233576642335766</c:v>
                </c:pt>
                <c:pt idx="88">
                  <c:v>0.1253731343283582</c:v>
                </c:pt>
                <c:pt idx="89">
                  <c:v>9.2827004219409287E-2</c:v>
                </c:pt>
                <c:pt idx="90">
                  <c:v>9.0909090909090912E-2</c:v>
                </c:pt>
                <c:pt idx="91">
                  <c:v>9.0225563909774431E-2</c:v>
                </c:pt>
                <c:pt idx="92">
                  <c:v>0.11822660098522167</c:v>
                </c:pt>
                <c:pt idx="93">
                  <c:v>0.10185185185185185</c:v>
                </c:pt>
                <c:pt idx="94">
                  <c:v>0.11428571428571428</c:v>
                </c:pt>
                <c:pt idx="95">
                  <c:v>0.09</c:v>
                </c:pt>
                <c:pt idx="96">
                  <c:v>0.10309278350515463</c:v>
                </c:pt>
                <c:pt idx="97">
                  <c:v>0.1118421052631579</c:v>
                </c:pt>
                <c:pt idx="98">
                  <c:v>9.5652173913043481E-2</c:v>
                </c:pt>
                <c:pt idx="99">
                  <c:v>0.10326086956521739</c:v>
                </c:pt>
                <c:pt idx="100">
                  <c:v>0.10795454545454546</c:v>
                </c:pt>
                <c:pt idx="101">
                  <c:v>0.11724137931034483</c:v>
                </c:pt>
                <c:pt idx="102">
                  <c:v>0.15384615384615385</c:v>
                </c:pt>
                <c:pt idx="103">
                  <c:v>0.10948905109489052</c:v>
                </c:pt>
                <c:pt idx="104">
                  <c:v>8.6956521739130432E-2</c:v>
                </c:pt>
                <c:pt idx="105">
                  <c:v>0.1276595744680851</c:v>
                </c:pt>
                <c:pt idx="106">
                  <c:v>0.10204081632653061</c:v>
                </c:pt>
                <c:pt idx="107">
                  <c:v>0.10555555555555556</c:v>
                </c:pt>
                <c:pt idx="108">
                  <c:v>0.10050251256281408</c:v>
                </c:pt>
                <c:pt idx="109">
                  <c:v>0.13366336633663367</c:v>
                </c:pt>
                <c:pt idx="110">
                  <c:v>0.22404371584699453</c:v>
                </c:pt>
                <c:pt idx="111">
                  <c:v>0.13333333333333333</c:v>
                </c:pt>
                <c:pt idx="112">
                  <c:v>0.16923076923076924</c:v>
                </c:pt>
                <c:pt idx="113">
                  <c:v>9.7902097902097904E-2</c:v>
                </c:pt>
                <c:pt idx="114">
                  <c:v>0.1411042944785276</c:v>
                </c:pt>
                <c:pt idx="115">
                  <c:v>0.17482517482517482</c:v>
                </c:pt>
                <c:pt idx="116">
                  <c:v>0.19148936170212766</c:v>
                </c:pt>
                <c:pt idx="117">
                  <c:v>0.20359281437125748</c:v>
                </c:pt>
                <c:pt idx="118">
                  <c:v>0.19354838709677419</c:v>
                </c:pt>
                <c:pt idx="119">
                  <c:v>0.18292682926829268</c:v>
                </c:pt>
                <c:pt idx="120">
                  <c:v>0.17266187050359713</c:v>
                </c:pt>
                <c:pt idx="121">
                  <c:v>0.12751677852348994</c:v>
                </c:pt>
                <c:pt idx="122">
                  <c:v>0.125</c:v>
                </c:pt>
                <c:pt idx="123">
                  <c:v>0.17058823529411765</c:v>
                </c:pt>
                <c:pt idx="124">
                  <c:v>0.1761006289308176</c:v>
                </c:pt>
                <c:pt idx="125">
                  <c:v>0.17647058823529413</c:v>
                </c:pt>
                <c:pt idx="126">
                  <c:v>0.1793103448275862</c:v>
                </c:pt>
                <c:pt idx="127">
                  <c:v>0.14814814814814814</c:v>
                </c:pt>
                <c:pt idx="128">
                  <c:v>0.12578616352201258</c:v>
                </c:pt>
                <c:pt idx="129">
                  <c:v>0.14074074074074075</c:v>
                </c:pt>
                <c:pt idx="130">
                  <c:v>0.18115942028985507</c:v>
                </c:pt>
                <c:pt idx="131">
                  <c:v>0.15315315315315314</c:v>
                </c:pt>
                <c:pt idx="132">
                  <c:v>8.6538461538461536E-2</c:v>
                </c:pt>
                <c:pt idx="133">
                  <c:v>0.23931623931623933</c:v>
                </c:pt>
                <c:pt idx="134">
                  <c:v>0.17073170731707318</c:v>
                </c:pt>
                <c:pt idx="135">
                  <c:v>0.11702127659574468</c:v>
                </c:pt>
                <c:pt idx="136">
                  <c:v>0.16176470588235295</c:v>
                </c:pt>
                <c:pt idx="137">
                  <c:v>0.21621621621621623</c:v>
                </c:pt>
                <c:pt idx="138">
                  <c:v>0.16883116883116883</c:v>
                </c:pt>
                <c:pt idx="139">
                  <c:v>0.25</c:v>
                </c:pt>
                <c:pt idx="140">
                  <c:v>0.1111111111111111</c:v>
                </c:pt>
                <c:pt idx="141">
                  <c:v>0.2857142857142857</c:v>
                </c:pt>
                <c:pt idx="142">
                  <c:v>0.14285714285714285</c:v>
                </c:pt>
                <c:pt idx="143">
                  <c:v>0.16216216216216217</c:v>
                </c:pt>
                <c:pt idx="144">
                  <c:v>0.18333333333333332</c:v>
                </c:pt>
                <c:pt idx="145">
                  <c:v>0.18666666666666668</c:v>
                </c:pt>
                <c:pt idx="146">
                  <c:v>0.13559322033898305</c:v>
                </c:pt>
                <c:pt idx="147">
                  <c:v>0.16</c:v>
                </c:pt>
                <c:pt idx="148">
                  <c:v>0.14754098360655737</c:v>
                </c:pt>
                <c:pt idx="149">
                  <c:v>0.13698630136986301</c:v>
                </c:pt>
                <c:pt idx="150">
                  <c:v>8.1967213114754092E-2</c:v>
                </c:pt>
                <c:pt idx="151">
                  <c:v>9.6153846153846159E-2</c:v>
                </c:pt>
                <c:pt idx="152">
                  <c:v>0.22</c:v>
                </c:pt>
                <c:pt idx="153">
                  <c:v>0.17307692307692307</c:v>
                </c:pt>
                <c:pt idx="154">
                  <c:v>0.20212765957446807</c:v>
                </c:pt>
                <c:pt idx="155">
                  <c:v>0.15853658536585366</c:v>
                </c:pt>
                <c:pt idx="156">
                  <c:v>0.15</c:v>
                </c:pt>
                <c:pt idx="157">
                  <c:v>0.26530612244897961</c:v>
                </c:pt>
                <c:pt idx="158">
                  <c:v>0.18260869565217391</c:v>
                </c:pt>
                <c:pt idx="159">
                  <c:v>0.140625</c:v>
                </c:pt>
                <c:pt idx="160">
                  <c:v>0.1864406779661017</c:v>
                </c:pt>
                <c:pt idx="161">
                  <c:v>0.16470588235294117</c:v>
                </c:pt>
                <c:pt idx="162">
                  <c:v>0.17261904761904762</c:v>
                </c:pt>
                <c:pt idx="163">
                  <c:v>0.16037735849056603</c:v>
                </c:pt>
                <c:pt idx="164">
                  <c:v>0.11888111888111888</c:v>
                </c:pt>
                <c:pt idx="165">
                  <c:v>0.14814814814814814</c:v>
                </c:pt>
                <c:pt idx="166">
                  <c:v>0.14201183431952663</c:v>
                </c:pt>
                <c:pt idx="167">
                  <c:v>0.14285714285714285</c:v>
                </c:pt>
                <c:pt idx="168">
                  <c:v>0.15637860082304528</c:v>
                </c:pt>
                <c:pt idx="169">
                  <c:v>0.13574660633484162</c:v>
                </c:pt>
                <c:pt idx="170">
                  <c:v>0.17253521126760563</c:v>
                </c:pt>
                <c:pt idx="171">
                  <c:v>0.1743119266055046</c:v>
                </c:pt>
                <c:pt idx="172">
                  <c:v>0.12605042016806722</c:v>
                </c:pt>
                <c:pt idx="173">
                  <c:v>0.13125000000000001</c:v>
                </c:pt>
                <c:pt idx="174">
                  <c:v>0.13494809688581316</c:v>
                </c:pt>
                <c:pt idx="175">
                  <c:v>0.13303769401330376</c:v>
                </c:pt>
                <c:pt idx="176">
                  <c:v>0.14395886889460155</c:v>
                </c:pt>
                <c:pt idx="177">
                  <c:v>0.13043478260869565</c:v>
                </c:pt>
                <c:pt idx="178">
                  <c:v>0.15815085158150852</c:v>
                </c:pt>
                <c:pt idx="179">
                  <c:v>0.16561844863731656</c:v>
                </c:pt>
                <c:pt idx="180">
                  <c:v>0.12423625254582485</c:v>
                </c:pt>
                <c:pt idx="181">
                  <c:v>0.13745019920318724</c:v>
                </c:pt>
                <c:pt idx="182">
                  <c:v>0.11265432098765432</c:v>
                </c:pt>
                <c:pt idx="183">
                  <c:v>0.14162348877374784</c:v>
                </c:pt>
                <c:pt idx="184">
                  <c:v>0.13398692810457516</c:v>
                </c:pt>
                <c:pt idx="185">
                  <c:v>0.13565217391304349</c:v>
                </c:pt>
                <c:pt idx="186">
                  <c:v>0.14918032786885246</c:v>
                </c:pt>
                <c:pt idx="187">
                  <c:v>0.13446969696969696</c:v>
                </c:pt>
                <c:pt idx="188">
                  <c:v>0.13152804642166344</c:v>
                </c:pt>
                <c:pt idx="189">
                  <c:v>0.12913907284768211</c:v>
                </c:pt>
                <c:pt idx="190">
                  <c:v>0.11169284467713787</c:v>
                </c:pt>
                <c:pt idx="191">
                  <c:v>0.12837837837837837</c:v>
                </c:pt>
                <c:pt idx="192">
                  <c:v>0.12132352941176471</c:v>
                </c:pt>
                <c:pt idx="193">
                  <c:v>8.9494163424124515E-2</c:v>
                </c:pt>
                <c:pt idx="194">
                  <c:v>0.138671875</c:v>
                </c:pt>
                <c:pt idx="195">
                  <c:v>0.11538461538461539</c:v>
                </c:pt>
                <c:pt idx="196">
                  <c:v>0.12048192771084337</c:v>
                </c:pt>
                <c:pt idx="197">
                  <c:v>0.11591355599214145</c:v>
                </c:pt>
                <c:pt idx="198">
                  <c:v>0.11155378486055777</c:v>
                </c:pt>
                <c:pt idx="199">
                  <c:v>0.13559322033898305</c:v>
                </c:pt>
                <c:pt idx="200">
                  <c:v>0.14225053078556263</c:v>
                </c:pt>
                <c:pt idx="201">
                  <c:v>0.1324376199616123</c:v>
                </c:pt>
                <c:pt idx="202">
                  <c:v>0.11372549019607843</c:v>
                </c:pt>
                <c:pt idx="203">
                  <c:v>0.13996316758747698</c:v>
                </c:pt>
                <c:pt idx="204">
                  <c:v>9.6551724137931033E-2</c:v>
                </c:pt>
                <c:pt idx="205">
                  <c:v>0.11295681063122924</c:v>
                </c:pt>
                <c:pt idx="206">
                  <c:v>9.1760299625468167E-2</c:v>
                </c:pt>
                <c:pt idx="207">
                  <c:v>0.12477396021699819</c:v>
                </c:pt>
                <c:pt idx="208">
                  <c:v>0.10139860139860139</c:v>
                </c:pt>
                <c:pt idx="209">
                  <c:v>0.10416666666666667</c:v>
                </c:pt>
                <c:pt idx="210">
                  <c:v>0.12685714285714286</c:v>
                </c:pt>
                <c:pt idx="211">
                  <c:v>0.12057522123893805</c:v>
                </c:pt>
                <c:pt idx="212">
                  <c:v>0.1222466960352423</c:v>
                </c:pt>
                <c:pt idx="213">
                  <c:v>0.16575192096597147</c:v>
                </c:pt>
                <c:pt idx="214">
                  <c:v>0.14231136580706782</c:v>
                </c:pt>
                <c:pt idx="215">
                  <c:v>0.14573785517873511</c:v>
                </c:pt>
                <c:pt idx="216">
                  <c:v>0.12444046553267682</c:v>
                </c:pt>
                <c:pt idx="217">
                  <c:v>0.1309148264984227</c:v>
                </c:pt>
                <c:pt idx="218">
                  <c:v>0.12830482115085537</c:v>
                </c:pt>
                <c:pt idx="219">
                  <c:v>0.14223002633889376</c:v>
                </c:pt>
                <c:pt idx="220">
                  <c:v>0.11202466598150052</c:v>
                </c:pt>
              </c:numCache>
            </c:numRef>
          </c:val>
          <c:extLst>
            <c:ext xmlns:c16="http://schemas.microsoft.com/office/drawing/2014/chart" uri="{C3380CC4-5D6E-409C-BE32-E72D297353CC}">
              <c16:uniqueId val="{00000004-5ABA-4608-98AA-34CA378F6D0D}"/>
            </c:ext>
          </c:extLst>
        </c:ser>
        <c:ser>
          <c:idx val="5"/>
          <c:order val="5"/>
          <c:tx>
            <c:strRef>
              <c:f>'Age-1'!$B$21:$C$21</c:f>
              <c:strCache>
                <c:ptCount val="2"/>
                <c:pt idx="0">
                  <c:v>50-59</c:v>
                </c:pt>
              </c:strCache>
            </c:strRef>
          </c:tx>
          <c:spPr>
            <a:solidFill>
              <a:schemeClr val="accent6"/>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'Age-1'!$E$21:$HQ$21</c:f>
              <c:numCache>
                <c:formatCode>0%</c:formatCode>
                <c:ptCount val="221"/>
                <c:pt idx="0">
                  <c:v>1</c:v>
                </c:pt>
                <c:pt idx="1">
                  <c:v>0</c:v>
                </c:pt>
                <c:pt idx="2">
                  <c:v>0</c:v>
                </c:pt>
                <c:pt idx="3">
                  <c:v>0.33333333333333331</c:v>
                </c:pt>
                <c:pt idx="4">
                  <c:v>0.5</c:v>
                </c:pt>
                <c:pt idx="5">
                  <c:v>0</c:v>
                </c:pt>
                <c:pt idx="6">
                  <c:v>0</c:v>
                </c:pt>
                <c:pt idx="7">
                  <c:v>0</c:v>
                </c:pt>
                <c:pt idx="8">
                  <c:v>0</c:v>
                </c:pt>
                <c:pt idx="9">
                  <c:v>0</c:v>
                </c:pt>
                <c:pt idx="10">
                  <c:v>0</c:v>
                </c:pt>
                <c:pt idx="11">
                  <c:v>0.25</c:v>
                </c:pt>
                <c:pt idx="12">
                  <c:v>0</c:v>
                </c:pt>
                <c:pt idx="13">
                  <c:v>0.33333333333333331</c:v>
                </c:pt>
                <c:pt idx="14">
                  <c:v>0</c:v>
                </c:pt>
                <c:pt idx="15">
                  <c:v>0</c:v>
                </c:pt>
                <c:pt idx="16">
                  <c:v>0</c:v>
                </c:pt>
                <c:pt idx="17">
                  <c:v>0.33333333333333331</c:v>
                </c:pt>
                <c:pt idx="18">
                  <c:v>0.44444444444444442</c:v>
                </c:pt>
                <c:pt idx="19">
                  <c:v>0.2</c:v>
                </c:pt>
                <c:pt idx="20">
                  <c:v>0.1</c:v>
                </c:pt>
                <c:pt idx="21">
                  <c:v>0.36363636363636365</c:v>
                </c:pt>
                <c:pt idx="22">
                  <c:v>0.16666666666666666</c:v>
                </c:pt>
                <c:pt idx="23">
                  <c:v>0.23529411764705882</c:v>
                </c:pt>
                <c:pt idx="24">
                  <c:v>0.19672131147540983</c:v>
                </c:pt>
                <c:pt idx="25">
                  <c:v>0.36507936507936506</c:v>
                </c:pt>
                <c:pt idx="26">
                  <c:v>0.16923076923076924</c:v>
                </c:pt>
                <c:pt idx="27">
                  <c:v>0.2462686567164179</c:v>
                </c:pt>
                <c:pt idx="28">
                  <c:v>0.19858156028368795</c:v>
                </c:pt>
                <c:pt idx="29">
                  <c:v>0.23809523809523808</c:v>
                </c:pt>
                <c:pt idx="30">
                  <c:v>0.21582733812949639</c:v>
                </c:pt>
                <c:pt idx="31">
                  <c:v>0.27108433734939757</c:v>
                </c:pt>
                <c:pt idx="32">
                  <c:v>0.26237623762376239</c:v>
                </c:pt>
                <c:pt idx="33">
                  <c:v>0.18067226890756302</c:v>
                </c:pt>
                <c:pt idx="34">
                  <c:v>0.22727272727272727</c:v>
                </c:pt>
                <c:pt idx="35">
                  <c:v>0.1842696629213483</c:v>
                </c:pt>
                <c:pt idx="36">
                  <c:v>0.20476190476190476</c:v>
                </c:pt>
                <c:pt idx="37">
                  <c:v>0.17457305502846299</c:v>
                </c:pt>
                <c:pt idx="38">
                  <c:v>0.2048611111111111</c:v>
                </c:pt>
                <c:pt idx="39">
                  <c:v>0.18814814814814815</c:v>
                </c:pt>
                <c:pt idx="40">
                  <c:v>0.18155619596541786</c:v>
                </c:pt>
                <c:pt idx="41">
                  <c:v>0.18361955085865259</c:v>
                </c:pt>
                <c:pt idx="42">
                  <c:v>0.18975332068311196</c:v>
                </c:pt>
                <c:pt idx="43">
                  <c:v>0.16868932038834952</c:v>
                </c:pt>
                <c:pt idx="44">
                  <c:v>0.20254629629629631</c:v>
                </c:pt>
                <c:pt idx="45">
                  <c:v>0.17839805825242719</c:v>
                </c:pt>
                <c:pt idx="46">
                  <c:v>0.18856569709127383</c:v>
                </c:pt>
                <c:pt idx="47">
                  <c:v>0.18671248568155785</c:v>
                </c:pt>
                <c:pt idx="48">
                  <c:v>0.19919786096256684</c:v>
                </c:pt>
                <c:pt idx="49">
                  <c:v>0.18311036789297658</c:v>
                </c:pt>
                <c:pt idx="50">
                  <c:v>0.15887850467289719</c:v>
                </c:pt>
                <c:pt idx="51">
                  <c:v>0.15840621963070942</c:v>
                </c:pt>
                <c:pt idx="52">
                  <c:v>0.15042372881355931</c:v>
                </c:pt>
                <c:pt idx="53">
                  <c:v>0.17137476459510359</c:v>
                </c:pt>
                <c:pt idx="54">
                  <c:v>0.1888111888111888</c:v>
                </c:pt>
                <c:pt idx="55">
                  <c:v>0.18625</c:v>
                </c:pt>
                <c:pt idx="56">
                  <c:v>0.19073083778966132</c:v>
                </c:pt>
                <c:pt idx="57">
                  <c:v>0.20305164319248825</c:v>
                </c:pt>
                <c:pt idx="58">
                  <c:v>0.18548387096774194</c:v>
                </c:pt>
                <c:pt idx="59">
                  <c:v>0.2080078125</c:v>
                </c:pt>
                <c:pt idx="60">
                  <c:v>0.17809523809523808</c:v>
                </c:pt>
                <c:pt idx="61">
                  <c:v>0.20381526104417672</c:v>
                </c:pt>
                <c:pt idx="62">
                  <c:v>0.1921119592875318</c:v>
                </c:pt>
                <c:pt idx="63">
                  <c:v>0.18711923411662315</c:v>
                </c:pt>
                <c:pt idx="64">
                  <c:v>0.18537074148296592</c:v>
                </c:pt>
                <c:pt idx="65">
                  <c:v>0.18357487922705315</c:v>
                </c:pt>
                <c:pt idx="66">
                  <c:v>0.19466073414905449</c:v>
                </c:pt>
                <c:pt idx="67">
                  <c:v>0.18410462776659961</c:v>
                </c:pt>
                <c:pt idx="68">
                  <c:v>0.234375</c:v>
                </c:pt>
                <c:pt idx="69">
                  <c:v>0.18206521739130435</c:v>
                </c:pt>
                <c:pt idx="70">
                  <c:v>0.20025839793281655</c:v>
                </c:pt>
                <c:pt idx="71">
                  <c:v>0.16998671978751659</c:v>
                </c:pt>
                <c:pt idx="72">
                  <c:v>0.20241286863270777</c:v>
                </c:pt>
                <c:pt idx="73">
                  <c:v>0.16642958748221906</c:v>
                </c:pt>
                <c:pt idx="74">
                  <c:v>0.19627507163323782</c:v>
                </c:pt>
                <c:pt idx="75">
                  <c:v>0.19801980198019803</c:v>
                </c:pt>
                <c:pt idx="76">
                  <c:v>0.14254385964912281</c:v>
                </c:pt>
                <c:pt idx="77">
                  <c:v>0.18827160493827161</c:v>
                </c:pt>
                <c:pt idx="78">
                  <c:v>0.14255319148936171</c:v>
                </c:pt>
                <c:pt idx="79">
                  <c:v>0.16163793103448276</c:v>
                </c:pt>
                <c:pt idx="80">
                  <c:v>0.16625916870415647</c:v>
                </c:pt>
                <c:pt idx="81">
                  <c:v>0.15960099750623441</c:v>
                </c:pt>
                <c:pt idx="82">
                  <c:v>0.15598885793871867</c:v>
                </c:pt>
                <c:pt idx="83">
                  <c:v>0.17123287671232876</c:v>
                </c:pt>
                <c:pt idx="84">
                  <c:v>0.17737003058103976</c:v>
                </c:pt>
                <c:pt idx="85">
                  <c:v>0.15060240963855423</c:v>
                </c:pt>
                <c:pt idx="86">
                  <c:v>0.15015974440894569</c:v>
                </c:pt>
                <c:pt idx="87">
                  <c:v>0.15328467153284672</c:v>
                </c:pt>
                <c:pt idx="88">
                  <c:v>0.17313432835820897</c:v>
                </c:pt>
                <c:pt idx="89">
                  <c:v>0.16033755274261605</c:v>
                </c:pt>
                <c:pt idx="90">
                  <c:v>0.21052631578947367</c:v>
                </c:pt>
                <c:pt idx="91">
                  <c:v>0.21052631578947367</c:v>
                </c:pt>
                <c:pt idx="92">
                  <c:v>0.21674876847290642</c:v>
                </c:pt>
                <c:pt idx="93">
                  <c:v>0.14814814814814814</c:v>
                </c:pt>
                <c:pt idx="94">
                  <c:v>0.1380952380952381</c:v>
                </c:pt>
                <c:pt idx="95">
                  <c:v>0.14499999999999999</c:v>
                </c:pt>
                <c:pt idx="96">
                  <c:v>0.18556701030927836</c:v>
                </c:pt>
                <c:pt idx="97">
                  <c:v>0.13815789473684212</c:v>
                </c:pt>
                <c:pt idx="98">
                  <c:v>0.19130434782608696</c:v>
                </c:pt>
                <c:pt idx="99">
                  <c:v>0.16304347826086957</c:v>
                </c:pt>
                <c:pt idx="100">
                  <c:v>0.14772727272727273</c:v>
                </c:pt>
                <c:pt idx="101">
                  <c:v>0.17241379310344829</c:v>
                </c:pt>
                <c:pt idx="102">
                  <c:v>0.14792899408284024</c:v>
                </c:pt>
                <c:pt idx="103">
                  <c:v>0.21167883211678831</c:v>
                </c:pt>
                <c:pt idx="104">
                  <c:v>0.20496894409937888</c:v>
                </c:pt>
                <c:pt idx="105">
                  <c:v>0.21808510638297873</c:v>
                </c:pt>
                <c:pt idx="106">
                  <c:v>0.17857142857142858</c:v>
                </c:pt>
                <c:pt idx="107">
                  <c:v>0.15</c:v>
                </c:pt>
                <c:pt idx="108">
                  <c:v>0.15577889447236182</c:v>
                </c:pt>
                <c:pt idx="109">
                  <c:v>0.16831683168316833</c:v>
                </c:pt>
                <c:pt idx="110">
                  <c:v>0.12021857923497267</c:v>
                </c:pt>
                <c:pt idx="111">
                  <c:v>0.21666666666666667</c:v>
                </c:pt>
                <c:pt idx="112">
                  <c:v>0.17435897435897435</c:v>
                </c:pt>
                <c:pt idx="113">
                  <c:v>0.15384615384615385</c:v>
                </c:pt>
                <c:pt idx="114">
                  <c:v>0.15337423312883436</c:v>
                </c:pt>
                <c:pt idx="115">
                  <c:v>0.11888111888111888</c:v>
                </c:pt>
                <c:pt idx="116">
                  <c:v>0.19148936170212766</c:v>
                </c:pt>
                <c:pt idx="117">
                  <c:v>0.1317365269461078</c:v>
                </c:pt>
                <c:pt idx="118">
                  <c:v>0.18548387096774194</c:v>
                </c:pt>
                <c:pt idx="119">
                  <c:v>0.13414634146341464</c:v>
                </c:pt>
                <c:pt idx="120">
                  <c:v>0.20143884892086331</c:v>
                </c:pt>
                <c:pt idx="121">
                  <c:v>0.2348993288590604</c:v>
                </c:pt>
                <c:pt idx="122">
                  <c:v>0.14473684210526316</c:v>
                </c:pt>
                <c:pt idx="123">
                  <c:v>0.14705882352941177</c:v>
                </c:pt>
                <c:pt idx="124">
                  <c:v>0.16981132075471697</c:v>
                </c:pt>
                <c:pt idx="125">
                  <c:v>0.22549019607843138</c:v>
                </c:pt>
                <c:pt idx="126">
                  <c:v>0.11724137931034483</c:v>
                </c:pt>
                <c:pt idx="127">
                  <c:v>0.1037037037037037</c:v>
                </c:pt>
                <c:pt idx="128">
                  <c:v>0.19496855345911951</c:v>
                </c:pt>
                <c:pt idx="129">
                  <c:v>0.17777777777777778</c:v>
                </c:pt>
                <c:pt idx="130">
                  <c:v>0.21014492753623187</c:v>
                </c:pt>
                <c:pt idx="131">
                  <c:v>0.18018018018018017</c:v>
                </c:pt>
                <c:pt idx="132">
                  <c:v>0.14423076923076922</c:v>
                </c:pt>
                <c:pt idx="133">
                  <c:v>0.1623931623931624</c:v>
                </c:pt>
                <c:pt idx="134">
                  <c:v>0.1951219512195122</c:v>
                </c:pt>
                <c:pt idx="135">
                  <c:v>0.18085106382978725</c:v>
                </c:pt>
                <c:pt idx="136">
                  <c:v>8.8235294117647065E-2</c:v>
                </c:pt>
                <c:pt idx="137">
                  <c:v>9.45945945945946E-2</c:v>
                </c:pt>
                <c:pt idx="138">
                  <c:v>0.1038961038961039</c:v>
                </c:pt>
                <c:pt idx="139">
                  <c:v>8.9285714285714288E-2</c:v>
                </c:pt>
                <c:pt idx="140">
                  <c:v>0.13580246913580246</c:v>
                </c:pt>
                <c:pt idx="141">
                  <c:v>4.2857142857142858E-2</c:v>
                </c:pt>
                <c:pt idx="142">
                  <c:v>0.17582417582417584</c:v>
                </c:pt>
                <c:pt idx="143">
                  <c:v>0.20270270270270271</c:v>
                </c:pt>
                <c:pt idx="144">
                  <c:v>0.16666666666666666</c:v>
                </c:pt>
                <c:pt idx="145">
                  <c:v>0.14666666666666667</c:v>
                </c:pt>
                <c:pt idx="146">
                  <c:v>0.16949152542372881</c:v>
                </c:pt>
                <c:pt idx="147">
                  <c:v>0.16</c:v>
                </c:pt>
                <c:pt idx="148">
                  <c:v>0.14754098360655737</c:v>
                </c:pt>
                <c:pt idx="149">
                  <c:v>0.12328767123287671</c:v>
                </c:pt>
                <c:pt idx="150">
                  <c:v>0.19672131147540983</c:v>
                </c:pt>
                <c:pt idx="151">
                  <c:v>0.13461538461538461</c:v>
                </c:pt>
                <c:pt idx="152">
                  <c:v>0.18</c:v>
                </c:pt>
                <c:pt idx="153">
                  <c:v>0.19230769230769232</c:v>
                </c:pt>
                <c:pt idx="154">
                  <c:v>0.1702127659574468</c:v>
                </c:pt>
                <c:pt idx="155">
                  <c:v>0.1951219512195122</c:v>
                </c:pt>
                <c:pt idx="156">
                  <c:v>0.13</c:v>
                </c:pt>
                <c:pt idx="157">
                  <c:v>0.15306122448979592</c:v>
                </c:pt>
                <c:pt idx="158">
                  <c:v>0.18260869565217391</c:v>
                </c:pt>
                <c:pt idx="159">
                  <c:v>0.1328125</c:v>
                </c:pt>
                <c:pt idx="160">
                  <c:v>0.1864406779661017</c:v>
                </c:pt>
                <c:pt idx="161">
                  <c:v>0.15294117647058825</c:v>
                </c:pt>
                <c:pt idx="162">
                  <c:v>0.125</c:v>
                </c:pt>
                <c:pt idx="163">
                  <c:v>0.10849056603773585</c:v>
                </c:pt>
                <c:pt idx="164">
                  <c:v>0.16783216783216784</c:v>
                </c:pt>
                <c:pt idx="165">
                  <c:v>0.19576719576719576</c:v>
                </c:pt>
                <c:pt idx="166">
                  <c:v>0.17751479289940827</c:v>
                </c:pt>
                <c:pt idx="167">
                  <c:v>0.15934065934065933</c:v>
                </c:pt>
                <c:pt idx="168">
                  <c:v>0.18518518518518517</c:v>
                </c:pt>
                <c:pt idx="169">
                  <c:v>0.16289592760180996</c:v>
                </c:pt>
                <c:pt idx="170">
                  <c:v>0.14788732394366197</c:v>
                </c:pt>
                <c:pt idx="171">
                  <c:v>0.11009174311926606</c:v>
                </c:pt>
                <c:pt idx="172">
                  <c:v>0.17226890756302521</c:v>
                </c:pt>
                <c:pt idx="173">
                  <c:v>0.16875000000000001</c:v>
                </c:pt>
                <c:pt idx="174">
                  <c:v>0.16608996539792387</c:v>
                </c:pt>
                <c:pt idx="175">
                  <c:v>0.14412416851441243</c:v>
                </c:pt>
                <c:pt idx="176">
                  <c:v>0.14395886889460155</c:v>
                </c:pt>
                <c:pt idx="177">
                  <c:v>0.14874141876430205</c:v>
                </c:pt>
                <c:pt idx="178">
                  <c:v>0.145985401459854</c:v>
                </c:pt>
                <c:pt idx="179">
                  <c:v>0.15303983228511531</c:v>
                </c:pt>
                <c:pt idx="180">
                  <c:v>0.17311608961303462</c:v>
                </c:pt>
                <c:pt idx="181">
                  <c:v>0.15139442231075698</c:v>
                </c:pt>
                <c:pt idx="182">
                  <c:v>0.12037037037037036</c:v>
                </c:pt>
                <c:pt idx="183">
                  <c:v>0.10708117443868739</c:v>
                </c:pt>
                <c:pt idx="184">
                  <c:v>0.13562091503267973</c:v>
                </c:pt>
                <c:pt idx="185">
                  <c:v>0.15304347826086956</c:v>
                </c:pt>
                <c:pt idx="186">
                  <c:v>0.15737704918032788</c:v>
                </c:pt>
                <c:pt idx="187">
                  <c:v>0.14393939393939395</c:v>
                </c:pt>
                <c:pt idx="188">
                  <c:v>0.14313346228239845</c:v>
                </c:pt>
                <c:pt idx="189">
                  <c:v>0.13245033112582782</c:v>
                </c:pt>
                <c:pt idx="190">
                  <c:v>0.13612565445026178</c:v>
                </c:pt>
                <c:pt idx="191">
                  <c:v>0.125</c:v>
                </c:pt>
                <c:pt idx="192">
                  <c:v>0.12132352941176471</c:v>
                </c:pt>
                <c:pt idx="193">
                  <c:v>0.1517509727626459</c:v>
                </c:pt>
                <c:pt idx="194">
                  <c:v>0.1328125</c:v>
                </c:pt>
                <c:pt idx="195">
                  <c:v>0.17420814479638008</c:v>
                </c:pt>
                <c:pt idx="196">
                  <c:v>0.14859437751004015</c:v>
                </c:pt>
                <c:pt idx="197">
                  <c:v>0.13948919449901767</c:v>
                </c:pt>
                <c:pt idx="198">
                  <c:v>9.3625498007968128E-2</c:v>
                </c:pt>
                <c:pt idx="199">
                  <c:v>0.15677966101694915</c:v>
                </c:pt>
                <c:pt idx="200">
                  <c:v>0.12951167728237792</c:v>
                </c:pt>
                <c:pt idx="201">
                  <c:v>0.11516314779270634</c:v>
                </c:pt>
                <c:pt idx="202">
                  <c:v>0.11960784313725491</c:v>
                </c:pt>
                <c:pt idx="203">
                  <c:v>0.13075506445672191</c:v>
                </c:pt>
                <c:pt idx="204">
                  <c:v>0.12241379310344827</c:v>
                </c:pt>
                <c:pt idx="205">
                  <c:v>0.11461794019933555</c:v>
                </c:pt>
                <c:pt idx="206">
                  <c:v>0.14794007490636704</c:v>
                </c:pt>
                <c:pt idx="207">
                  <c:v>0.11573236889692586</c:v>
                </c:pt>
                <c:pt idx="208">
                  <c:v>0.14685314685314685</c:v>
                </c:pt>
                <c:pt idx="209">
                  <c:v>0.13368055555555555</c:v>
                </c:pt>
                <c:pt idx="210">
                  <c:v>0.13142857142857142</c:v>
                </c:pt>
                <c:pt idx="211">
                  <c:v>0.10619469026548672</c:v>
                </c:pt>
                <c:pt idx="212">
                  <c:v>0.11563876651982379</c:v>
                </c:pt>
                <c:pt idx="213">
                  <c:v>0.14489571899012074</c:v>
                </c:pt>
                <c:pt idx="214">
                  <c:v>0.13944603629417382</c:v>
                </c:pt>
                <c:pt idx="215">
                  <c:v>0.11824014665444546</c:v>
                </c:pt>
                <c:pt idx="216">
                  <c:v>0.13339301700984782</c:v>
                </c:pt>
                <c:pt idx="217">
                  <c:v>0.1222397476340694</c:v>
                </c:pt>
                <c:pt idx="218">
                  <c:v>0.13063763608087092</c:v>
                </c:pt>
                <c:pt idx="219">
                  <c:v>0.13081650570676032</c:v>
                </c:pt>
                <c:pt idx="220">
                  <c:v>0.13771839671120248</c:v>
                </c:pt>
              </c:numCache>
            </c:numRef>
          </c:val>
          <c:extLst>
            <c:ext xmlns:c16="http://schemas.microsoft.com/office/drawing/2014/chart" uri="{C3380CC4-5D6E-409C-BE32-E72D297353CC}">
              <c16:uniqueId val="{00000005-5ABA-4608-98AA-34CA378F6D0D}"/>
            </c:ext>
          </c:extLst>
        </c:ser>
        <c:ser>
          <c:idx val="6"/>
          <c:order val="6"/>
          <c:tx>
            <c:strRef>
              <c:f>'Age-1'!$B$22:$C$22</c:f>
              <c:strCache>
                <c:ptCount val="2"/>
                <c:pt idx="0">
                  <c:v>60-69</c:v>
                </c:pt>
              </c:strCache>
            </c:strRef>
          </c:tx>
          <c:spPr>
            <a:solidFill>
              <a:schemeClr val="accent1">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'Age-1'!$E$22:$HQ$22</c:f>
              <c:numCache>
                <c:formatCode>0%</c:formatCode>
                <c:ptCount val="221"/>
                <c:pt idx="0">
                  <c:v>0</c:v>
                </c:pt>
                <c:pt idx="1">
                  <c:v>0</c:v>
                </c:pt>
                <c:pt idx="2">
                  <c:v>0</c:v>
                </c:pt>
                <c:pt idx="3">
                  <c:v>0.66666666666666663</c:v>
                </c:pt>
                <c:pt idx="4">
                  <c:v>0</c:v>
                </c:pt>
                <c:pt idx="5">
                  <c:v>0</c:v>
                </c:pt>
                <c:pt idx="6">
                  <c:v>0</c:v>
                </c:pt>
                <c:pt idx="7">
                  <c:v>0.75</c:v>
                </c:pt>
                <c:pt idx="8">
                  <c:v>0</c:v>
                </c:pt>
                <c:pt idx="9">
                  <c:v>0</c:v>
                </c:pt>
                <c:pt idx="10">
                  <c:v>0</c:v>
                </c:pt>
                <c:pt idx="11">
                  <c:v>0.25</c:v>
                </c:pt>
                <c:pt idx="12">
                  <c:v>0.5</c:v>
                </c:pt>
                <c:pt idx="13">
                  <c:v>0.33333333333333331</c:v>
                </c:pt>
                <c:pt idx="14">
                  <c:v>0.33333333333333331</c:v>
                </c:pt>
                <c:pt idx="15">
                  <c:v>0</c:v>
                </c:pt>
                <c:pt idx="16">
                  <c:v>0.4</c:v>
                </c:pt>
                <c:pt idx="17">
                  <c:v>0</c:v>
                </c:pt>
                <c:pt idx="18">
                  <c:v>0.1111111111111111</c:v>
                </c:pt>
                <c:pt idx="19">
                  <c:v>0.2</c:v>
                </c:pt>
                <c:pt idx="20">
                  <c:v>0.1</c:v>
                </c:pt>
                <c:pt idx="21">
                  <c:v>0.18181818181818182</c:v>
                </c:pt>
                <c:pt idx="22">
                  <c:v>0.125</c:v>
                </c:pt>
                <c:pt idx="23">
                  <c:v>8.8235294117647065E-2</c:v>
                </c:pt>
                <c:pt idx="24">
                  <c:v>9.8360655737704916E-2</c:v>
                </c:pt>
                <c:pt idx="25">
                  <c:v>6.3492063492063489E-2</c:v>
                </c:pt>
                <c:pt idx="26">
                  <c:v>0.12307692307692308</c:v>
                </c:pt>
                <c:pt idx="27">
                  <c:v>0.11940298507462686</c:v>
                </c:pt>
                <c:pt idx="28">
                  <c:v>0.18439716312056736</c:v>
                </c:pt>
                <c:pt idx="29">
                  <c:v>0.15079365079365079</c:v>
                </c:pt>
                <c:pt idx="30">
                  <c:v>0.19424460431654678</c:v>
                </c:pt>
                <c:pt idx="31">
                  <c:v>0.20481927710843373</c:v>
                </c:pt>
                <c:pt idx="32">
                  <c:v>0.18316831683168316</c:v>
                </c:pt>
                <c:pt idx="33">
                  <c:v>0.16806722689075632</c:v>
                </c:pt>
                <c:pt idx="34">
                  <c:v>0.16115702479338842</c:v>
                </c:pt>
                <c:pt idx="35">
                  <c:v>0.17303370786516853</c:v>
                </c:pt>
                <c:pt idx="36">
                  <c:v>0.19523809523809524</c:v>
                </c:pt>
                <c:pt idx="37">
                  <c:v>0.1954459203036053</c:v>
                </c:pt>
                <c:pt idx="38">
                  <c:v>0.1875</c:v>
                </c:pt>
                <c:pt idx="39">
                  <c:v>0.18814814814814815</c:v>
                </c:pt>
                <c:pt idx="40">
                  <c:v>0.16282420749279539</c:v>
                </c:pt>
                <c:pt idx="41">
                  <c:v>0.20739762219286659</c:v>
                </c:pt>
                <c:pt idx="42">
                  <c:v>0.17836812144212524</c:v>
                </c:pt>
                <c:pt idx="43">
                  <c:v>0.16868932038834952</c:v>
                </c:pt>
                <c:pt idx="44">
                  <c:v>0.16203703703703703</c:v>
                </c:pt>
                <c:pt idx="45">
                  <c:v>0.18325242718446602</c:v>
                </c:pt>
                <c:pt idx="46">
                  <c:v>0.16649949849548645</c:v>
                </c:pt>
                <c:pt idx="47">
                  <c:v>0.15922107674684993</c:v>
                </c:pt>
                <c:pt idx="48">
                  <c:v>0.11631016042780749</c:v>
                </c:pt>
                <c:pt idx="49">
                  <c:v>0.14381270903010032</c:v>
                </c:pt>
                <c:pt idx="50">
                  <c:v>0.15887850467289719</c:v>
                </c:pt>
                <c:pt idx="51">
                  <c:v>0.13216715257531583</c:v>
                </c:pt>
                <c:pt idx="52">
                  <c:v>0.16207627118644069</c:v>
                </c:pt>
                <c:pt idx="53">
                  <c:v>0.11770244821092278</c:v>
                </c:pt>
                <c:pt idx="54">
                  <c:v>0.12937062937062938</c:v>
                </c:pt>
                <c:pt idx="55">
                  <c:v>0.14499999999999999</c:v>
                </c:pt>
                <c:pt idx="56">
                  <c:v>0.14171122994652408</c:v>
                </c:pt>
                <c:pt idx="57">
                  <c:v>0.12206572769953052</c:v>
                </c:pt>
                <c:pt idx="58">
                  <c:v>0.12365591397849462</c:v>
                </c:pt>
                <c:pt idx="59">
                  <c:v>0.103515625</c:v>
                </c:pt>
                <c:pt idx="60">
                  <c:v>0.10666666666666667</c:v>
                </c:pt>
                <c:pt idx="61">
                  <c:v>0.10642570281124498</c:v>
                </c:pt>
                <c:pt idx="62">
                  <c:v>0.12086513994910941</c:v>
                </c:pt>
                <c:pt idx="63">
                  <c:v>0.11401218450826806</c:v>
                </c:pt>
                <c:pt idx="64">
                  <c:v>0.11122244488977956</c:v>
                </c:pt>
                <c:pt idx="65">
                  <c:v>9.8550724637681164E-2</c:v>
                </c:pt>
                <c:pt idx="66">
                  <c:v>0.10901001112347053</c:v>
                </c:pt>
                <c:pt idx="67">
                  <c:v>0.10865191146881288</c:v>
                </c:pt>
                <c:pt idx="68">
                  <c:v>0.12980769230769232</c:v>
                </c:pt>
                <c:pt idx="69">
                  <c:v>0.12771739130434784</c:v>
                </c:pt>
                <c:pt idx="70">
                  <c:v>9.8191214470284241E-2</c:v>
                </c:pt>
                <c:pt idx="71">
                  <c:v>0.10491367861885791</c:v>
                </c:pt>
                <c:pt idx="72">
                  <c:v>9.2493297587131373E-2</c:v>
                </c:pt>
                <c:pt idx="73">
                  <c:v>0.10384068278805121</c:v>
                </c:pt>
                <c:pt idx="74">
                  <c:v>0.10171919770773639</c:v>
                </c:pt>
                <c:pt idx="75">
                  <c:v>9.9009900990099015E-2</c:v>
                </c:pt>
                <c:pt idx="76">
                  <c:v>0.12280701754385964</c:v>
                </c:pt>
                <c:pt idx="77">
                  <c:v>0.10648148148148148</c:v>
                </c:pt>
                <c:pt idx="78">
                  <c:v>8.2978723404255314E-2</c:v>
                </c:pt>
                <c:pt idx="79">
                  <c:v>9.0517241379310345E-2</c:v>
                </c:pt>
                <c:pt idx="80">
                  <c:v>9.0464547677261614E-2</c:v>
                </c:pt>
                <c:pt idx="81">
                  <c:v>8.4788029925187039E-2</c:v>
                </c:pt>
                <c:pt idx="82">
                  <c:v>0.11420612813370473</c:v>
                </c:pt>
                <c:pt idx="83">
                  <c:v>0.10616438356164383</c:v>
                </c:pt>
                <c:pt idx="84">
                  <c:v>0.13149847094801223</c:v>
                </c:pt>
                <c:pt idx="85">
                  <c:v>0.10542168674698796</c:v>
                </c:pt>
                <c:pt idx="86">
                  <c:v>0.11501597444089456</c:v>
                </c:pt>
                <c:pt idx="87">
                  <c:v>8.7591240875912413E-2</c:v>
                </c:pt>
                <c:pt idx="88">
                  <c:v>8.6567164179104483E-2</c:v>
                </c:pt>
                <c:pt idx="89">
                  <c:v>0.10970464135021098</c:v>
                </c:pt>
                <c:pt idx="90">
                  <c:v>9.569377990430622E-2</c:v>
                </c:pt>
                <c:pt idx="91">
                  <c:v>0.10150375939849623</c:v>
                </c:pt>
                <c:pt idx="92">
                  <c:v>9.8522167487684734E-2</c:v>
                </c:pt>
                <c:pt idx="93">
                  <c:v>9.7222222222222224E-2</c:v>
                </c:pt>
                <c:pt idx="94">
                  <c:v>0.1</c:v>
                </c:pt>
                <c:pt idx="95">
                  <c:v>0.11</c:v>
                </c:pt>
                <c:pt idx="96">
                  <c:v>9.7938144329896906E-2</c:v>
                </c:pt>
                <c:pt idx="97">
                  <c:v>7.8947368421052627E-2</c:v>
                </c:pt>
                <c:pt idx="98">
                  <c:v>0.11304347826086956</c:v>
                </c:pt>
                <c:pt idx="99">
                  <c:v>0.10869565217391304</c:v>
                </c:pt>
                <c:pt idx="100">
                  <c:v>0.10795454545454546</c:v>
                </c:pt>
                <c:pt idx="101">
                  <c:v>0.14482758620689656</c:v>
                </c:pt>
                <c:pt idx="102">
                  <c:v>8.8757396449704137E-2</c:v>
                </c:pt>
                <c:pt idx="103">
                  <c:v>0.13868613138686131</c:v>
                </c:pt>
                <c:pt idx="104">
                  <c:v>0.13043478260869565</c:v>
                </c:pt>
                <c:pt idx="105">
                  <c:v>7.4468085106382975E-2</c:v>
                </c:pt>
                <c:pt idx="106">
                  <c:v>6.1224489795918366E-2</c:v>
                </c:pt>
                <c:pt idx="107">
                  <c:v>0.1</c:v>
                </c:pt>
                <c:pt idx="108">
                  <c:v>0.12562814070351758</c:v>
                </c:pt>
                <c:pt idx="109">
                  <c:v>0.10396039603960396</c:v>
                </c:pt>
                <c:pt idx="110">
                  <c:v>9.2896174863387984E-2</c:v>
                </c:pt>
                <c:pt idx="111">
                  <c:v>0.11666666666666667</c:v>
                </c:pt>
                <c:pt idx="112">
                  <c:v>9.2307692307692313E-2</c:v>
                </c:pt>
                <c:pt idx="113">
                  <c:v>0.1048951048951049</c:v>
                </c:pt>
                <c:pt idx="114">
                  <c:v>7.9754601226993863E-2</c:v>
                </c:pt>
                <c:pt idx="115">
                  <c:v>5.5944055944055944E-2</c:v>
                </c:pt>
                <c:pt idx="116">
                  <c:v>7.8014184397163122E-2</c:v>
                </c:pt>
                <c:pt idx="117">
                  <c:v>7.7844311377245512E-2</c:v>
                </c:pt>
                <c:pt idx="118">
                  <c:v>8.8709677419354843E-2</c:v>
                </c:pt>
                <c:pt idx="119">
                  <c:v>9.7560975609756101E-2</c:v>
                </c:pt>
                <c:pt idx="120">
                  <c:v>7.9136690647482008E-2</c:v>
                </c:pt>
                <c:pt idx="121">
                  <c:v>0.10738255033557047</c:v>
                </c:pt>
                <c:pt idx="122">
                  <c:v>0.10526315789473684</c:v>
                </c:pt>
                <c:pt idx="123">
                  <c:v>0.10588235294117647</c:v>
                </c:pt>
                <c:pt idx="124">
                  <c:v>9.4339622641509441E-2</c:v>
                </c:pt>
                <c:pt idx="125">
                  <c:v>7.8431372549019607E-2</c:v>
                </c:pt>
                <c:pt idx="126">
                  <c:v>0.10344827586206896</c:v>
                </c:pt>
                <c:pt idx="127">
                  <c:v>5.9259259259259262E-2</c:v>
                </c:pt>
                <c:pt idx="128">
                  <c:v>8.8050314465408799E-2</c:v>
                </c:pt>
                <c:pt idx="129">
                  <c:v>0.11851851851851852</c:v>
                </c:pt>
                <c:pt idx="130">
                  <c:v>7.2463768115942032E-2</c:v>
                </c:pt>
                <c:pt idx="131">
                  <c:v>6.3063063063063057E-2</c:v>
                </c:pt>
                <c:pt idx="132">
                  <c:v>8.6538461538461536E-2</c:v>
                </c:pt>
                <c:pt idx="133">
                  <c:v>4.2735042735042736E-2</c:v>
                </c:pt>
                <c:pt idx="134">
                  <c:v>6.097560975609756E-2</c:v>
                </c:pt>
                <c:pt idx="135">
                  <c:v>9.5744680851063829E-2</c:v>
                </c:pt>
                <c:pt idx="136">
                  <c:v>8.8235294117647065E-2</c:v>
                </c:pt>
                <c:pt idx="137">
                  <c:v>8.1081081081081086E-2</c:v>
                </c:pt>
                <c:pt idx="138">
                  <c:v>5.1948051948051951E-2</c:v>
                </c:pt>
                <c:pt idx="139">
                  <c:v>5.3571428571428568E-2</c:v>
                </c:pt>
                <c:pt idx="140">
                  <c:v>8.6419753086419748E-2</c:v>
                </c:pt>
                <c:pt idx="141">
                  <c:v>0.1</c:v>
                </c:pt>
                <c:pt idx="142">
                  <c:v>7.6923076923076927E-2</c:v>
                </c:pt>
                <c:pt idx="143">
                  <c:v>1.3513513513513514E-2</c:v>
                </c:pt>
                <c:pt idx="144">
                  <c:v>0.05</c:v>
                </c:pt>
                <c:pt idx="145">
                  <c:v>0.04</c:v>
                </c:pt>
                <c:pt idx="146">
                  <c:v>6.7796610169491525E-2</c:v>
                </c:pt>
                <c:pt idx="147">
                  <c:v>0.08</c:v>
                </c:pt>
                <c:pt idx="148">
                  <c:v>8.1967213114754092E-2</c:v>
                </c:pt>
                <c:pt idx="149">
                  <c:v>5.4794520547945202E-2</c:v>
                </c:pt>
                <c:pt idx="150">
                  <c:v>8.1967213114754092E-2</c:v>
                </c:pt>
                <c:pt idx="151">
                  <c:v>9.6153846153846159E-2</c:v>
                </c:pt>
                <c:pt idx="152">
                  <c:v>0.14000000000000001</c:v>
                </c:pt>
                <c:pt idx="153">
                  <c:v>0.15384615384615385</c:v>
                </c:pt>
                <c:pt idx="154">
                  <c:v>2.1276595744680851E-2</c:v>
                </c:pt>
                <c:pt idx="155">
                  <c:v>6.097560975609756E-2</c:v>
                </c:pt>
                <c:pt idx="156">
                  <c:v>0.05</c:v>
                </c:pt>
                <c:pt idx="157">
                  <c:v>2.0408163265306121E-2</c:v>
                </c:pt>
                <c:pt idx="158">
                  <c:v>6.9565217391304349E-2</c:v>
                </c:pt>
                <c:pt idx="159">
                  <c:v>0.109375</c:v>
                </c:pt>
                <c:pt idx="160">
                  <c:v>0.10169491525423729</c:v>
                </c:pt>
                <c:pt idx="161">
                  <c:v>0.1</c:v>
                </c:pt>
                <c:pt idx="162">
                  <c:v>8.3333333333333329E-2</c:v>
                </c:pt>
                <c:pt idx="163">
                  <c:v>8.9622641509433956E-2</c:v>
                </c:pt>
                <c:pt idx="164">
                  <c:v>9.7902097902097904E-2</c:v>
                </c:pt>
                <c:pt idx="165">
                  <c:v>8.4656084656084651E-2</c:v>
                </c:pt>
                <c:pt idx="166">
                  <c:v>0.11242603550295859</c:v>
                </c:pt>
                <c:pt idx="167">
                  <c:v>9.8901098901098897E-2</c:v>
                </c:pt>
                <c:pt idx="168">
                  <c:v>0.10699588477366255</c:v>
                </c:pt>
                <c:pt idx="169">
                  <c:v>8.1447963800904979E-2</c:v>
                </c:pt>
                <c:pt idx="170">
                  <c:v>6.3380281690140844E-2</c:v>
                </c:pt>
                <c:pt idx="171">
                  <c:v>8.7155963302752298E-2</c:v>
                </c:pt>
                <c:pt idx="172">
                  <c:v>0.10084033613445378</c:v>
                </c:pt>
                <c:pt idx="173">
                  <c:v>9.6875000000000003E-2</c:v>
                </c:pt>
                <c:pt idx="174">
                  <c:v>7.9584775086505188E-2</c:v>
                </c:pt>
                <c:pt idx="175">
                  <c:v>8.2039911308203997E-2</c:v>
                </c:pt>
                <c:pt idx="176">
                  <c:v>0.10025706940874037</c:v>
                </c:pt>
                <c:pt idx="177">
                  <c:v>6.1784897025171627E-2</c:v>
                </c:pt>
                <c:pt idx="178">
                  <c:v>6.8126520681265207E-2</c:v>
                </c:pt>
                <c:pt idx="179">
                  <c:v>7.7568134171907763E-2</c:v>
                </c:pt>
                <c:pt idx="180">
                  <c:v>7.128309572301425E-2</c:v>
                </c:pt>
                <c:pt idx="181">
                  <c:v>6.1752988047808766E-2</c:v>
                </c:pt>
                <c:pt idx="182">
                  <c:v>5.8641975308641972E-2</c:v>
                </c:pt>
                <c:pt idx="183">
                  <c:v>8.8082901554404139E-2</c:v>
                </c:pt>
                <c:pt idx="184">
                  <c:v>6.699346405228758E-2</c:v>
                </c:pt>
                <c:pt idx="185">
                  <c:v>6.2608695652173918E-2</c:v>
                </c:pt>
                <c:pt idx="186">
                  <c:v>5.2459016393442623E-2</c:v>
                </c:pt>
                <c:pt idx="187">
                  <c:v>7.575757575757576E-2</c:v>
                </c:pt>
                <c:pt idx="188">
                  <c:v>5.6092843326885883E-2</c:v>
                </c:pt>
                <c:pt idx="189">
                  <c:v>8.2781456953642391E-2</c:v>
                </c:pt>
                <c:pt idx="190">
                  <c:v>6.4572425828970326E-2</c:v>
                </c:pt>
                <c:pt idx="191">
                  <c:v>5.2364864864864864E-2</c:v>
                </c:pt>
                <c:pt idx="192">
                  <c:v>6.8014705882352935E-2</c:v>
                </c:pt>
                <c:pt idx="193">
                  <c:v>6.4202334630350189E-2</c:v>
                </c:pt>
                <c:pt idx="194">
                  <c:v>5.2734375E-2</c:v>
                </c:pt>
                <c:pt idx="195">
                  <c:v>5.8823529411764705E-2</c:v>
                </c:pt>
                <c:pt idx="196">
                  <c:v>9.2369477911646583E-2</c:v>
                </c:pt>
                <c:pt idx="197">
                  <c:v>4.9115913555992138E-2</c:v>
                </c:pt>
                <c:pt idx="198">
                  <c:v>7.9681274900398405E-2</c:v>
                </c:pt>
                <c:pt idx="199">
                  <c:v>5.7203389830508475E-2</c:v>
                </c:pt>
                <c:pt idx="200">
                  <c:v>5.5201698513800426E-2</c:v>
                </c:pt>
                <c:pt idx="201">
                  <c:v>4.6065259117082535E-2</c:v>
                </c:pt>
                <c:pt idx="202">
                  <c:v>7.6470588235294124E-2</c:v>
                </c:pt>
                <c:pt idx="203">
                  <c:v>5.70902394106814E-2</c:v>
                </c:pt>
                <c:pt idx="204">
                  <c:v>6.8965517241379309E-2</c:v>
                </c:pt>
                <c:pt idx="205">
                  <c:v>7.4750830564784057E-2</c:v>
                </c:pt>
                <c:pt idx="206">
                  <c:v>5.8052434456928842E-2</c:v>
                </c:pt>
                <c:pt idx="207">
                  <c:v>5.7866184448462928E-2</c:v>
                </c:pt>
                <c:pt idx="208">
                  <c:v>6.2937062937062943E-2</c:v>
                </c:pt>
                <c:pt idx="209">
                  <c:v>6.0763888888888888E-2</c:v>
                </c:pt>
                <c:pt idx="210">
                  <c:v>5.0285714285714288E-2</c:v>
                </c:pt>
                <c:pt idx="211">
                  <c:v>7.4115044247787615E-2</c:v>
                </c:pt>
                <c:pt idx="212">
                  <c:v>6.6079295154185022E-2</c:v>
                </c:pt>
                <c:pt idx="213">
                  <c:v>5.2689352360043906E-2</c:v>
                </c:pt>
                <c:pt idx="214">
                  <c:v>7.1633237822349566E-2</c:v>
                </c:pt>
                <c:pt idx="215">
                  <c:v>6.4161319890009172E-2</c:v>
                </c:pt>
                <c:pt idx="216">
                  <c:v>6.714413607878246E-2</c:v>
                </c:pt>
                <c:pt idx="217">
                  <c:v>6.6246056782334389E-2</c:v>
                </c:pt>
                <c:pt idx="218">
                  <c:v>5.909797822706065E-2</c:v>
                </c:pt>
                <c:pt idx="219">
                  <c:v>7.1115013169446878E-2</c:v>
                </c:pt>
                <c:pt idx="220">
                  <c:v>6.8859198355601239E-2</c:v>
                </c:pt>
              </c:numCache>
            </c:numRef>
          </c:val>
          <c:extLst>
            <c:ext xmlns:c16="http://schemas.microsoft.com/office/drawing/2014/chart" uri="{C3380CC4-5D6E-409C-BE32-E72D297353CC}">
              <c16:uniqueId val="{00000006-5ABA-4608-98AA-34CA378F6D0D}"/>
            </c:ext>
          </c:extLst>
        </c:ser>
        <c:ser>
          <c:idx val="7"/>
          <c:order val="7"/>
          <c:tx>
            <c:strRef>
              <c:f>'Age-1'!$B$23:$C$23</c:f>
              <c:strCache>
                <c:ptCount val="2"/>
                <c:pt idx="0">
                  <c:v>70-79</c:v>
                </c:pt>
              </c:strCache>
            </c:strRef>
          </c:tx>
          <c:spPr>
            <a:solidFill>
              <a:schemeClr val="accent2">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'Age-1'!$E$23:$HQ$23</c:f>
              <c:numCache>
                <c:formatCode>0%</c:formatCode>
                <c:ptCount val="221"/>
                <c:pt idx="0">
                  <c:v>0</c:v>
                </c:pt>
                <c:pt idx="1">
                  <c:v>0</c:v>
                </c:pt>
                <c:pt idx="2">
                  <c:v>0</c:v>
                </c:pt>
                <c:pt idx="3">
                  <c:v>0</c:v>
                </c:pt>
                <c:pt idx="4">
                  <c:v>0</c:v>
                </c:pt>
                <c:pt idx="5">
                  <c:v>0</c:v>
                </c:pt>
                <c:pt idx="6">
                  <c:v>1</c:v>
                </c:pt>
                <c:pt idx="7">
                  <c:v>0</c:v>
                </c:pt>
                <c:pt idx="8">
                  <c:v>1</c:v>
                </c:pt>
                <c:pt idx="9">
                  <c:v>0</c:v>
                </c:pt>
                <c:pt idx="10">
                  <c:v>0</c:v>
                </c:pt>
                <c:pt idx="11">
                  <c:v>0</c:v>
                </c:pt>
                <c:pt idx="12">
                  <c:v>0.5</c:v>
                </c:pt>
                <c:pt idx="13">
                  <c:v>0</c:v>
                </c:pt>
                <c:pt idx="14">
                  <c:v>0.66666666666666663</c:v>
                </c:pt>
                <c:pt idx="15">
                  <c:v>1</c:v>
                </c:pt>
                <c:pt idx="16">
                  <c:v>0.4</c:v>
                </c:pt>
                <c:pt idx="17">
                  <c:v>0.44444444444444442</c:v>
                </c:pt>
                <c:pt idx="18">
                  <c:v>0.1111111111111111</c:v>
                </c:pt>
                <c:pt idx="19">
                  <c:v>0</c:v>
                </c:pt>
                <c:pt idx="20">
                  <c:v>0.4</c:v>
                </c:pt>
                <c:pt idx="21">
                  <c:v>0.13636363636363635</c:v>
                </c:pt>
                <c:pt idx="22">
                  <c:v>0.16666666666666666</c:v>
                </c:pt>
                <c:pt idx="23">
                  <c:v>0.26470588235294118</c:v>
                </c:pt>
                <c:pt idx="24">
                  <c:v>0.18032786885245902</c:v>
                </c:pt>
                <c:pt idx="25">
                  <c:v>0.14285714285714285</c:v>
                </c:pt>
                <c:pt idx="26">
                  <c:v>7.6923076923076927E-2</c:v>
                </c:pt>
                <c:pt idx="27">
                  <c:v>0.13432835820895522</c:v>
                </c:pt>
                <c:pt idx="28">
                  <c:v>0.11347517730496454</c:v>
                </c:pt>
                <c:pt idx="29">
                  <c:v>0.10317460317460317</c:v>
                </c:pt>
                <c:pt idx="30">
                  <c:v>0.17266187050359713</c:v>
                </c:pt>
                <c:pt idx="31">
                  <c:v>0.14457831325301204</c:v>
                </c:pt>
                <c:pt idx="32">
                  <c:v>0.15346534653465346</c:v>
                </c:pt>
                <c:pt idx="33">
                  <c:v>0.20168067226890757</c:v>
                </c:pt>
                <c:pt idx="34">
                  <c:v>0.13636363636363635</c:v>
                </c:pt>
                <c:pt idx="35">
                  <c:v>0.19550561797752808</c:v>
                </c:pt>
                <c:pt idx="36">
                  <c:v>0.19523809523809524</c:v>
                </c:pt>
                <c:pt idx="37">
                  <c:v>0.20113851992409867</c:v>
                </c:pt>
                <c:pt idx="38">
                  <c:v>0.18402777777777779</c:v>
                </c:pt>
                <c:pt idx="39">
                  <c:v>0.18074074074074073</c:v>
                </c:pt>
                <c:pt idx="40">
                  <c:v>0.20172910662824209</c:v>
                </c:pt>
                <c:pt idx="41">
                  <c:v>0.1809775429326288</c:v>
                </c:pt>
                <c:pt idx="42">
                  <c:v>0.23339658444022771</c:v>
                </c:pt>
                <c:pt idx="43">
                  <c:v>0.21359223300970873</c:v>
                </c:pt>
                <c:pt idx="44">
                  <c:v>0.19328703703703703</c:v>
                </c:pt>
                <c:pt idx="45">
                  <c:v>0.18932038834951456</c:v>
                </c:pt>
                <c:pt idx="46">
                  <c:v>0.20160481444332998</c:v>
                </c:pt>
                <c:pt idx="47">
                  <c:v>0.18098510882016036</c:v>
                </c:pt>
                <c:pt idx="48">
                  <c:v>0.20454545454545456</c:v>
                </c:pt>
                <c:pt idx="49">
                  <c:v>0.19230769230769232</c:v>
                </c:pt>
                <c:pt idx="50">
                  <c:v>0.17237798546209762</c:v>
                </c:pt>
                <c:pt idx="51">
                  <c:v>0.18172983479105928</c:v>
                </c:pt>
                <c:pt idx="52">
                  <c:v>0.17690677966101695</c:v>
                </c:pt>
                <c:pt idx="53">
                  <c:v>0.1487758945386064</c:v>
                </c:pt>
                <c:pt idx="54">
                  <c:v>0.13636363636363635</c:v>
                </c:pt>
                <c:pt idx="55">
                  <c:v>0.14749999999999999</c:v>
                </c:pt>
                <c:pt idx="56">
                  <c:v>0.12923351158645277</c:v>
                </c:pt>
                <c:pt idx="57">
                  <c:v>0.11854460093896714</c:v>
                </c:pt>
                <c:pt idx="58">
                  <c:v>0.12903225806451613</c:v>
                </c:pt>
                <c:pt idx="59">
                  <c:v>0.13671875</c:v>
                </c:pt>
                <c:pt idx="60">
                  <c:v>0.1</c:v>
                </c:pt>
                <c:pt idx="61">
                  <c:v>0.10742971887550201</c:v>
                </c:pt>
                <c:pt idx="62">
                  <c:v>0.11323155216284987</c:v>
                </c:pt>
                <c:pt idx="63">
                  <c:v>0.11662315056570931</c:v>
                </c:pt>
                <c:pt idx="64">
                  <c:v>0.11623246492985972</c:v>
                </c:pt>
                <c:pt idx="65">
                  <c:v>0.12367149758454106</c:v>
                </c:pt>
                <c:pt idx="66">
                  <c:v>0.11123470522803114</c:v>
                </c:pt>
                <c:pt idx="67">
                  <c:v>0.10663983903420524</c:v>
                </c:pt>
                <c:pt idx="68">
                  <c:v>8.6538461538461536E-2</c:v>
                </c:pt>
                <c:pt idx="69">
                  <c:v>0.10190217391304347</c:v>
                </c:pt>
                <c:pt idx="70">
                  <c:v>7.3643410852713184E-2</c:v>
                </c:pt>
                <c:pt idx="71">
                  <c:v>9.6945551128818058E-2</c:v>
                </c:pt>
                <c:pt idx="72">
                  <c:v>8.3109919571045576E-2</c:v>
                </c:pt>
                <c:pt idx="73">
                  <c:v>0.10953058321479374</c:v>
                </c:pt>
                <c:pt idx="74">
                  <c:v>7.7363896848137534E-2</c:v>
                </c:pt>
                <c:pt idx="75">
                  <c:v>9.0759075907590761E-2</c:v>
                </c:pt>
                <c:pt idx="76">
                  <c:v>7.8947368421052627E-2</c:v>
                </c:pt>
                <c:pt idx="77">
                  <c:v>0.10030864197530864</c:v>
                </c:pt>
                <c:pt idx="78">
                  <c:v>7.4468085106382975E-2</c:v>
                </c:pt>
                <c:pt idx="79">
                  <c:v>0.10991379310344827</c:v>
                </c:pt>
                <c:pt idx="80">
                  <c:v>9.2909535452322736E-2</c:v>
                </c:pt>
                <c:pt idx="81">
                  <c:v>8.4788029925187039E-2</c:v>
                </c:pt>
                <c:pt idx="82">
                  <c:v>0.10584958217270195</c:v>
                </c:pt>
                <c:pt idx="83">
                  <c:v>9.5890410958904104E-2</c:v>
                </c:pt>
                <c:pt idx="84">
                  <c:v>8.5626911314984705E-2</c:v>
                </c:pt>
                <c:pt idx="85">
                  <c:v>9.337349397590361E-2</c:v>
                </c:pt>
                <c:pt idx="86">
                  <c:v>0.12140575079872204</c:v>
                </c:pt>
                <c:pt idx="87">
                  <c:v>8.0291970802919707E-2</c:v>
                </c:pt>
                <c:pt idx="88">
                  <c:v>8.3582089552238809E-2</c:v>
                </c:pt>
                <c:pt idx="89">
                  <c:v>9.2827004219409287E-2</c:v>
                </c:pt>
                <c:pt idx="90">
                  <c:v>9.0909090909090912E-2</c:v>
                </c:pt>
                <c:pt idx="91">
                  <c:v>9.7744360902255634E-2</c:v>
                </c:pt>
                <c:pt idx="92">
                  <c:v>9.3596059113300489E-2</c:v>
                </c:pt>
                <c:pt idx="93">
                  <c:v>0.10648148148148148</c:v>
                </c:pt>
                <c:pt idx="94">
                  <c:v>0.1</c:v>
                </c:pt>
                <c:pt idx="95">
                  <c:v>0.105</c:v>
                </c:pt>
                <c:pt idx="96">
                  <c:v>9.2783505154639179E-2</c:v>
                </c:pt>
                <c:pt idx="97">
                  <c:v>9.2105263157894732E-2</c:v>
                </c:pt>
                <c:pt idx="98">
                  <c:v>0.1</c:v>
                </c:pt>
                <c:pt idx="99">
                  <c:v>0.10326086956521739</c:v>
                </c:pt>
                <c:pt idx="100">
                  <c:v>5.6818181818181816E-2</c:v>
                </c:pt>
                <c:pt idx="101">
                  <c:v>6.8965517241379309E-2</c:v>
                </c:pt>
                <c:pt idx="102">
                  <c:v>8.8757396449704137E-2</c:v>
                </c:pt>
                <c:pt idx="103">
                  <c:v>5.1094890510948905E-2</c:v>
                </c:pt>
                <c:pt idx="104">
                  <c:v>9.3167701863354033E-2</c:v>
                </c:pt>
                <c:pt idx="105">
                  <c:v>5.8510638297872342E-2</c:v>
                </c:pt>
                <c:pt idx="106">
                  <c:v>6.6326530612244902E-2</c:v>
                </c:pt>
                <c:pt idx="107">
                  <c:v>8.3333333333333329E-2</c:v>
                </c:pt>
                <c:pt idx="108">
                  <c:v>9.0452261306532666E-2</c:v>
                </c:pt>
                <c:pt idx="109">
                  <c:v>6.9306930693069313E-2</c:v>
                </c:pt>
                <c:pt idx="110">
                  <c:v>5.4644808743169397E-2</c:v>
                </c:pt>
                <c:pt idx="111">
                  <c:v>6.6666666666666666E-2</c:v>
                </c:pt>
                <c:pt idx="112">
                  <c:v>6.1538461538461542E-2</c:v>
                </c:pt>
                <c:pt idx="113">
                  <c:v>6.2937062937062943E-2</c:v>
                </c:pt>
                <c:pt idx="114">
                  <c:v>4.2944785276073622E-2</c:v>
                </c:pt>
                <c:pt idx="115">
                  <c:v>7.6923076923076927E-2</c:v>
                </c:pt>
                <c:pt idx="116">
                  <c:v>2.8368794326241134E-2</c:v>
                </c:pt>
                <c:pt idx="117">
                  <c:v>0.11377245508982035</c:v>
                </c:pt>
                <c:pt idx="118">
                  <c:v>5.6451612903225805E-2</c:v>
                </c:pt>
                <c:pt idx="119">
                  <c:v>3.048780487804878E-2</c:v>
                </c:pt>
                <c:pt idx="120">
                  <c:v>3.5971223021582732E-2</c:v>
                </c:pt>
                <c:pt idx="121">
                  <c:v>2.0134228187919462E-2</c:v>
                </c:pt>
                <c:pt idx="122">
                  <c:v>8.5526315789473686E-2</c:v>
                </c:pt>
                <c:pt idx="123">
                  <c:v>4.7058823529411764E-2</c:v>
                </c:pt>
                <c:pt idx="124">
                  <c:v>2.5157232704402517E-2</c:v>
                </c:pt>
                <c:pt idx="125">
                  <c:v>4.9019607843137254E-2</c:v>
                </c:pt>
                <c:pt idx="126">
                  <c:v>1.3793103448275862E-2</c:v>
                </c:pt>
                <c:pt idx="127">
                  <c:v>6.6666666666666666E-2</c:v>
                </c:pt>
                <c:pt idx="128">
                  <c:v>5.0314465408805034E-2</c:v>
                </c:pt>
                <c:pt idx="129">
                  <c:v>2.9629629629629631E-2</c:v>
                </c:pt>
                <c:pt idx="130">
                  <c:v>6.5217391304347824E-2</c:v>
                </c:pt>
                <c:pt idx="131">
                  <c:v>2.7027027027027029E-2</c:v>
                </c:pt>
                <c:pt idx="132">
                  <c:v>0</c:v>
                </c:pt>
                <c:pt idx="133">
                  <c:v>1.7094017094017096E-2</c:v>
                </c:pt>
                <c:pt idx="134">
                  <c:v>2.4390243902439025E-2</c:v>
                </c:pt>
                <c:pt idx="135">
                  <c:v>2.1276595744680851E-2</c:v>
                </c:pt>
                <c:pt idx="136">
                  <c:v>1.4705882352941176E-2</c:v>
                </c:pt>
                <c:pt idx="137">
                  <c:v>5.4054054054054057E-2</c:v>
                </c:pt>
                <c:pt idx="138">
                  <c:v>0</c:v>
                </c:pt>
                <c:pt idx="139">
                  <c:v>5.3571428571428568E-2</c:v>
                </c:pt>
                <c:pt idx="140">
                  <c:v>7.407407407407407E-2</c:v>
                </c:pt>
                <c:pt idx="141">
                  <c:v>0</c:v>
                </c:pt>
                <c:pt idx="142">
                  <c:v>1.098901098901099E-2</c:v>
                </c:pt>
                <c:pt idx="143">
                  <c:v>1.3513513513513514E-2</c:v>
                </c:pt>
                <c:pt idx="144">
                  <c:v>6.6666666666666666E-2</c:v>
                </c:pt>
                <c:pt idx="145">
                  <c:v>2.6666666666666668E-2</c:v>
                </c:pt>
                <c:pt idx="146">
                  <c:v>1.6949152542372881E-2</c:v>
                </c:pt>
                <c:pt idx="147">
                  <c:v>6.6666666666666666E-2</c:v>
                </c:pt>
                <c:pt idx="148">
                  <c:v>3.2786885245901641E-2</c:v>
                </c:pt>
                <c:pt idx="149">
                  <c:v>5.4794520547945202E-2</c:v>
                </c:pt>
                <c:pt idx="150">
                  <c:v>1.6393442622950821E-2</c:v>
                </c:pt>
                <c:pt idx="151">
                  <c:v>0</c:v>
                </c:pt>
                <c:pt idx="152">
                  <c:v>0.02</c:v>
                </c:pt>
                <c:pt idx="153">
                  <c:v>3.8461538461538464E-2</c:v>
                </c:pt>
                <c:pt idx="154">
                  <c:v>6.3829787234042548E-2</c:v>
                </c:pt>
                <c:pt idx="155">
                  <c:v>4.878048780487805E-2</c:v>
                </c:pt>
                <c:pt idx="156">
                  <c:v>0.05</c:v>
                </c:pt>
                <c:pt idx="157">
                  <c:v>3.0612244897959183E-2</c:v>
                </c:pt>
                <c:pt idx="158">
                  <c:v>2.6086956521739129E-2</c:v>
                </c:pt>
                <c:pt idx="159">
                  <c:v>7.8125E-2</c:v>
                </c:pt>
                <c:pt idx="160">
                  <c:v>3.3898305084745763E-2</c:v>
                </c:pt>
                <c:pt idx="161">
                  <c:v>3.5294117647058823E-2</c:v>
                </c:pt>
                <c:pt idx="162">
                  <c:v>4.7619047619047616E-2</c:v>
                </c:pt>
                <c:pt idx="163">
                  <c:v>3.7735849056603772E-2</c:v>
                </c:pt>
                <c:pt idx="164">
                  <c:v>5.5944055944055944E-2</c:v>
                </c:pt>
                <c:pt idx="165">
                  <c:v>5.8201058201058198E-2</c:v>
                </c:pt>
                <c:pt idx="166">
                  <c:v>4.7337278106508875E-2</c:v>
                </c:pt>
                <c:pt idx="167">
                  <c:v>3.8461538461538464E-2</c:v>
                </c:pt>
                <c:pt idx="168">
                  <c:v>2.0576131687242798E-2</c:v>
                </c:pt>
                <c:pt idx="169">
                  <c:v>2.7149321266968326E-2</c:v>
                </c:pt>
                <c:pt idx="170">
                  <c:v>3.873239436619718E-2</c:v>
                </c:pt>
                <c:pt idx="171">
                  <c:v>4.5871559633027525E-2</c:v>
                </c:pt>
                <c:pt idx="172">
                  <c:v>2.5210084033613446E-2</c:v>
                </c:pt>
                <c:pt idx="173">
                  <c:v>0.05</c:v>
                </c:pt>
                <c:pt idx="174">
                  <c:v>2.768166089965398E-2</c:v>
                </c:pt>
                <c:pt idx="175">
                  <c:v>2.8824833702882482E-2</c:v>
                </c:pt>
                <c:pt idx="176">
                  <c:v>3.5989717223650387E-2</c:v>
                </c:pt>
                <c:pt idx="177">
                  <c:v>4.5766590389016017E-2</c:v>
                </c:pt>
                <c:pt idx="178">
                  <c:v>3.4063260340632603E-2</c:v>
                </c:pt>
                <c:pt idx="179">
                  <c:v>3.5639412997903561E-2</c:v>
                </c:pt>
                <c:pt idx="180">
                  <c:v>2.2403258655804479E-2</c:v>
                </c:pt>
                <c:pt idx="181">
                  <c:v>3.5856573705179286E-2</c:v>
                </c:pt>
                <c:pt idx="182">
                  <c:v>3.2407407407407406E-2</c:v>
                </c:pt>
                <c:pt idx="183">
                  <c:v>1.8998272884283247E-2</c:v>
                </c:pt>
                <c:pt idx="184">
                  <c:v>1.9607843137254902E-2</c:v>
                </c:pt>
                <c:pt idx="185">
                  <c:v>4.3478260869565216E-2</c:v>
                </c:pt>
                <c:pt idx="186">
                  <c:v>3.2786885245901641E-2</c:v>
                </c:pt>
                <c:pt idx="187">
                  <c:v>3.0303030303030304E-2</c:v>
                </c:pt>
                <c:pt idx="188">
                  <c:v>2.9013539651837523E-2</c:v>
                </c:pt>
                <c:pt idx="189">
                  <c:v>2.8145695364238412E-2</c:v>
                </c:pt>
                <c:pt idx="190">
                  <c:v>3.3158813263525308E-2</c:v>
                </c:pt>
                <c:pt idx="191">
                  <c:v>2.1959459459459461E-2</c:v>
                </c:pt>
                <c:pt idx="192">
                  <c:v>3.4926470588235295E-2</c:v>
                </c:pt>
                <c:pt idx="193">
                  <c:v>4.4747081712062257E-2</c:v>
                </c:pt>
                <c:pt idx="194">
                  <c:v>2.1484375E-2</c:v>
                </c:pt>
                <c:pt idx="195">
                  <c:v>4.2986425339366516E-2</c:v>
                </c:pt>
                <c:pt idx="196">
                  <c:v>2.6104417670682729E-2</c:v>
                </c:pt>
                <c:pt idx="197">
                  <c:v>1.37524557956778E-2</c:v>
                </c:pt>
                <c:pt idx="198">
                  <c:v>1.7928286852589643E-2</c:v>
                </c:pt>
                <c:pt idx="199">
                  <c:v>2.5423728813559324E-2</c:v>
                </c:pt>
                <c:pt idx="200">
                  <c:v>2.7600849256900213E-2</c:v>
                </c:pt>
                <c:pt idx="201">
                  <c:v>3.8387715930902108E-2</c:v>
                </c:pt>
                <c:pt idx="202">
                  <c:v>2.3529411764705882E-2</c:v>
                </c:pt>
                <c:pt idx="203">
                  <c:v>2.0257826887661142E-2</c:v>
                </c:pt>
                <c:pt idx="204">
                  <c:v>2.5862068965517241E-2</c:v>
                </c:pt>
                <c:pt idx="205">
                  <c:v>2.1594684385382059E-2</c:v>
                </c:pt>
                <c:pt idx="206">
                  <c:v>2.247191011235955E-2</c:v>
                </c:pt>
                <c:pt idx="207">
                  <c:v>2.7124773960216998E-2</c:v>
                </c:pt>
                <c:pt idx="208">
                  <c:v>2.2727272727272728E-2</c:v>
                </c:pt>
                <c:pt idx="209">
                  <c:v>1.3888888888888888E-2</c:v>
                </c:pt>
                <c:pt idx="210">
                  <c:v>1.3714285714285714E-2</c:v>
                </c:pt>
                <c:pt idx="211">
                  <c:v>2.3230088495575223E-2</c:v>
                </c:pt>
                <c:pt idx="212">
                  <c:v>2.7533039647577091E-2</c:v>
                </c:pt>
                <c:pt idx="213">
                  <c:v>3.1833150384193196E-2</c:v>
                </c:pt>
                <c:pt idx="214">
                  <c:v>3.629417382999045E-2</c:v>
                </c:pt>
                <c:pt idx="215">
                  <c:v>3.2080659945004586E-2</c:v>
                </c:pt>
                <c:pt idx="216">
                  <c:v>2.0590868397493287E-2</c:v>
                </c:pt>
                <c:pt idx="217">
                  <c:v>2.6025236593059938E-2</c:v>
                </c:pt>
                <c:pt idx="218">
                  <c:v>2.7993779160186624E-2</c:v>
                </c:pt>
                <c:pt idx="219">
                  <c:v>2.4582967515364356E-2</c:v>
                </c:pt>
                <c:pt idx="220">
                  <c:v>3.5971223021582732E-2</c:v>
                </c:pt>
              </c:numCache>
            </c:numRef>
          </c:val>
          <c:extLst>
            <c:ext xmlns:c16="http://schemas.microsoft.com/office/drawing/2014/chart" uri="{C3380CC4-5D6E-409C-BE32-E72D297353CC}">
              <c16:uniqueId val="{00000007-5ABA-4608-98AA-34CA378F6D0D}"/>
            </c:ext>
          </c:extLst>
        </c:ser>
        <c:ser>
          <c:idx val="8"/>
          <c:order val="8"/>
          <c:tx>
            <c:strRef>
              <c:f>'Age-1'!$B$24:$C$24</c:f>
              <c:strCache>
                <c:ptCount val="2"/>
                <c:pt idx="0">
                  <c:v>80-89</c:v>
                </c:pt>
              </c:strCache>
            </c:strRef>
          </c:tx>
          <c:spPr>
            <a:solidFill>
              <a:schemeClr val="accent3">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'Age-1'!$E$24:$HQ$24</c:f>
              <c:numCache>
                <c:formatCode>0%</c:formatCode>
                <c:ptCount val="221"/>
                <c:pt idx="0">
                  <c:v>0</c:v>
                </c:pt>
                <c:pt idx="1">
                  <c:v>1</c:v>
                </c:pt>
                <c:pt idx="2">
                  <c:v>0.5</c:v>
                </c:pt>
                <c:pt idx="3">
                  <c:v>0</c:v>
                </c:pt>
                <c:pt idx="4">
                  <c:v>0.5</c:v>
                </c:pt>
                <c:pt idx="5">
                  <c:v>0.5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0.1</c:v>
                </c:pt>
                <c:pt idx="21">
                  <c:v>4.5454545454545456E-2</c:v>
                </c:pt>
                <c:pt idx="22">
                  <c:v>8.3333333333333329E-2</c:v>
                </c:pt>
                <c:pt idx="23">
                  <c:v>0</c:v>
                </c:pt>
                <c:pt idx="24">
                  <c:v>6.5573770491803282E-2</c:v>
                </c:pt>
                <c:pt idx="25">
                  <c:v>0.12698412698412698</c:v>
                </c:pt>
                <c:pt idx="26">
                  <c:v>9.2307692307692313E-2</c:v>
                </c:pt>
                <c:pt idx="27">
                  <c:v>9.7014925373134331E-2</c:v>
                </c:pt>
                <c:pt idx="28">
                  <c:v>0.12056737588652482</c:v>
                </c:pt>
                <c:pt idx="29">
                  <c:v>6.3492063492063489E-2</c:v>
                </c:pt>
                <c:pt idx="30">
                  <c:v>0.10071942446043165</c:v>
                </c:pt>
                <c:pt idx="31">
                  <c:v>0.10240963855421686</c:v>
                </c:pt>
                <c:pt idx="32">
                  <c:v>0.11881188118811881</c:v>
                </c:pt>
                <c:pt idx="33">
                  <c:v>0.10084033613445378</c:v>
                </c:pt>
                <c:pt idx="34">
                  <c:v>0.12396694214876033</c:v>
                </c:pt>
                <c:pt idx="35">
                  <c:v>0.1101123595505618</c:v>
                </c:pt>
                <c:pt idx="36">
                  <c:v>0.1</c:v>
                </c:pt>
                <c:pt idx="37">
                  <c:v>0.12713472485768501</c:v>
                </c:pt>
                <c:pt idx="38">
                  <c:v>0.12847222222222221</c:v>
                </c:pt>
                <c:pt idx="39">
                  <c:v>0.12740740740740741</c:v>
                </c:pt>
                <c:pt idx="40">
                  <c:v>0.12680115273775217</c:v>
                </c:pt>
                <c:pt idx="41">
                  <c:v>0.12549537648612946</c:v>
                </c:pt>
                <c:pt idx="42">
                  <c:v>0.12239089184060721</c:v>
                </c:pt>
                <c:pt idx="43">
                  <c:v>0.15169902912621358</c:v>
                </c:pt>
                <c:pt idx="44">
                  <c:v>0.1701388888888889</c:v>
                </c:pt>
                <c:pt idx="45">
                  <c:v>0.16140776699029127</c:v>
                </c:pt>
                <c:pt idx="46">
                  <c:v>0.14343029087261785</c:v>
                </c:pt>
                <c:pt idx="47">
                  <c:v>0.19129438717067582</c:v>
                </c:pt>
                <c:pt idx="48">
                  <c:v>0.17379679144385027</c:v>
                </c:pt>
                <c:pt idx="49">
                  <c:v>0.19481605351170569</c:v>
                </c:pt>
                <c:pt idx="50">
                  <c:v>0.19003115264797507</c:v>
                </c:pt>
                <c:pt idx="51">
                  <c:v>0.20699708454810495</c:v>
                </c:pt>
                <c:pt idx="52">
                  <c:v>0.18220338983050846</c:v>
                </c:pt>
                <c:pt idx="53">
                  <c:v>0.19491525423728814</c:v>
                </c:pt>
                <c:pt idx="54">
                  <c:v>0.1655011655011655</c:v>
                </c:pt>
                <c:pt idx="55">
                  <c:v>0.16375000000000001</c:v>
                </c:pt>
                <c:pt idx="56">
                  <c:v>0.16666666666666666</c:v>
                </c:pt>
                <c:pt idx="57">
                  <c:v>0.17370892018779344</c:v>
                </c:pt>
                <c:pt idx="58">
                  <c:v>0.17921146953405018</c:v>
                </c:pt>
                <c:pt idx="59">
                  <c:v>0.1728515625</c:v>
                </c:pt>
                <c:pt idx="60">
                  <c:v>0.17714285714285713</c:v>
                </c:pt>
                <c:pt idx="61">
                  <c:v>0.16566265060240964</c:v>
                </c:pt>
                <c:pt idx="62">
                  <c:v>0.17811704834605599</c:v>
                </c:pt>
                <c:pt idx="63">
                  <c:v>0.16187989556135771</c:v>
                </c:pt>
                <c:pt idx="64">
                  <c:v>0.18537074148296592</c:v>
                </c:pt>
                <c:pt idx="65">
                  <c:v>0.18067632850241547</c:v>
                </c:pt>
                <c:pt idx="66">
                  <c:v>0.18020022246941045</c:v>
                </c:pt>
                <c:pt idx="67">
                  <c:v>0.18712273641851107</c:v>
                </c:pt>
                <c:pt idx="68">
                  <c:v>0.12139423076923077</c:v>
                </c:pt>
                <c:pt idx="69">
                  <c:v>0.17255434782608695</c:v>
                </c:pt>
                <c:pt idx="70">
                  <c:v>0.15374677002583978</c:v>
                </c:pt>
                <c:pt idx="71">
                  <c:v>0.20982735723771581</c:v>
                </c:pt>
                <c:pt idx="72">
                  <c:v>0.21447721179624665</c:v>
                </c:pt>
                <c:pt idx="73">
                  <c:v>0.19914651493598862</c:v>
                </c:pt>
                <c:pt idx="74">
                  <c:v>0.16045845272206305</c:v>
                </c:pt>
                <c:pt idx="75">
                  <c:v>0.16336633663366337</c:v>
                </c:pt>
                <c:pt idx="76">
                  <c:v>0.18640350877192982</c:v>
                </c:pt>
                <c:pt idx="77">
                  <c:v>0.19135802469135801</c:v>
                </c:pt>
                <c:pt idx="78">
                  <c:v>0.22553191489361701</c:v>
                </c:pt>
                <c:pt idx="79">
                  <c:v>0.20043103448275862</c:v>
                </c:pt>
                <c:pt idx="80">
                  <c:v>0.21026894865525672</c:v>
                </c:pt>
                <c:pt idx="81">
                  <c:v>0.21695760598503741</c:v>
                </c:pt>
                <c:pt idx="82">
                  <c:v>0.18662952646239556</c:v>
                </c:pt>
                <c:pt idx="83">
                  <c:v>0.14726027397260275</c:v>
                </c:pt>
                <c:pt idx="84">
                  <c:v>0.14678899082568808</c:v>
                </c:pt>
                <c:pt idx="85">
                  <c:v>0.19277108433734941</c:v>
                </c:pt>
                <c:pt idx="86">
                  <c:v>0.2108626198083067</c:v>
                </c:pt>
                <c:pt idx="87">
                  <c:v>0.25547445255474455</c:v>
                </c:pt>
                <c:pt idx="88">
                  <c:v>0.2</c:v>
                </c:pt>
                <c:pt idx="89">
                  <c:v>0.2109704641350211</c:v>
                </c:pt>
                <c:pt idx="90">
                  <c:v>0.15789473684210525</c:v>
                </c:pt>
                <c:pt idx="91">
                  <c:v>0.17293233082706766</c:v>
                </c:pt>
                <c:pt idx="92">
                  <c:v>0.22167487684729065</c:v>
                </c:pt>
                <c:pt idx="93">
                  <c:v>0.16666666666666666</c:v>
                </c:pt>
                <c:pt idx="94">
                  <c:v>0.16666666666666666</c:v>
                </c:pt>
                <c:pt idx="95">
                  <c:v>0.17</c:v>
                </c:pt>
                <c:pt idx="96">
                  <c:v>0.17525773195876287</c:v>
                </c:pt>
                <c:pt idx="97">
                  <c:v>0.17763157894736842</c:v>
                </c:pt>
                <c:pt idx="98">
                  <c:v>0.17391304347826086</c:v>
                </c:pt>
                <c:pt idx="99">
                  <c:v>0.25</c:v>
                </c:pt>
                <c:pt idx="100">
                  <c:v>0.20454545454545456</c:v>
                </c:pt>
                <c:pt idx="101">
                  <c:v>0.15862068965517243</c:v>
                </c:pt>
                <c:pt idx="102">
                  <c:v>0.15384615384615385</c:v>
                </c:pt>
                <c:pt idx="103">
                  <c:v>8.0291970802919707E-2</c:v>
                </c:pt>
                <c:pt idx="104">
                  <c:v>0.13664596273291926</c:v>
                </c:pt>
                <c:pt idx="105">
                  <c:v>0.12234042553191489</c:v>
                </c:pt>
                <c:pt idx="106">
                  <c:v>0.10204081632653061</c:v>
                </c:pt>
                <c:pt idx="107">
                  <c:v>8.8888888888888892E-2</c:v>
                </c:pt>
                <c:pt idx="108">
                  <c:v>8.0402010050251257E-2</c:v>
                </c:pt>
                <c:pt idx="109">
                  <c:v>6.9306930693069313E-2</c:v>
                </c:pt>
                <c:pt idx="110">
                  <c:v>7.1038251366120214E-2</c:v>
                </c:pt>
                <c:pt idx="111">
                  <c:v>4.1666666666666664E-2</c:v>
                </c:pt>
                <c:pt idx="112">
                  <c:v>7.6923076923076927E-2</c:v>
                </c:pt>
                <c:pt idx="113">
                  <c:v>6.9930069930069935E-2</c:v>
                </c:pt>
                <c:pt idx="114">
                  <c:v>6.7484662576687116E-2</c:v>
                </c:pt>
                <c:pt idx="115">
                  <c:v>2.7972027972027972E-2</c:v>
                </c:pt>
                <c:pt idx="116">
                  <c:v>2.8368794326241134E-2</c:v>
                </c:pt>
                <c:pt idx="117">
                  <c:v>8.9820359281437126E-2</c:v>
                </c:pt>
                <c:pt idx="118">
                  <c:v>5.6451612903225805E-2</c:v>
                </c:pt>
                <c:pt idx="119">
                  <c:v>5.4878048780487805E-2</c:v>
                </c:pt>
                <c:pt idx="120">
                  <c:v>5.7553956834532377E-2</c:v>
                </c:pt>
                <c:pt idx="121">
                  <c:v>4.0268456375838924E-2</c:v>
                </c:pt>
                <c:pt idx="122">
                  <c:v>8.5526315789473686E-2</c:v>
                </c:pt>
                <c:pt idx="123">
                  <c:v>6.4705882352941183E-2</c:v>
                </c:pt>
                <c:pt idx="124">
                  <c:v>9.4339622641509441E-2</c:v>
                </c:pt>
                <c:pt idx="125">
                  <c:v>1.9607843137254902E-2</c:v>
                </c:pt>
                <c:pt idx="126">
                  <c:v>4.1379310344827586E-2</c:v>
                </c:pt>
                <c:pt idx="127">
                  <c:v>7.407407407407407E-2</c:v>
                </c:pt>
                <c:pt idx="128">
                  <c:v>1.8867924528301886E-2</c:v>
                </c:pt>
                <c:pt idx="129">
                  <c:v>2.2222222222222223E-2</c:v>
                </c:pt>
                <c:pt idx="130">
                  <c:v>3.6231884057971016E-2</c:v>
                </c:pt>
                <c:pt idx="131">
                  <c:v>4.5045045045045043E-2</c:v>
                </c:pt>
                <c:pt idx="132">
                  <c:v>6.7307692307692304E-2</c:v>
                </c:pt>
                <c:pt idx="133">
                  <c:v>3.4188034188034191E-2</c:v>
                </c:pt>
                <c:pt idx="134">
                  <c:v>7.3170731707317069E-2</c:v>
                </c:pt>
                <c:pt idx="135">
                  <c:v>4.2553191489361701E-2</c:v>
                </c:pt>
                <c:pt idx="136">
                  <c:v>2.9411764705882353E-2</c:v>
                </c:pt>
                <c:pt idx="137">
                  <c:v>5.4054054054054057E-2</c:v>
                </c:pt>
                <c:pt idx="138">
                  <c:v>1.2987012987012988E-2</c:v>
                </c:pt>
                <c:pt idx="139">
                  <c:v>1.7857142857142856E-2</c:v>
                </c:pt>
                <c:pt idx="140">
                  <c:v>6.1728395061728392E-2</c:v>
                </c:pt>
                <c:pt idx="141">
                  <c:v>1.4285714285714285E-2</c:v>
                </c:pt>
                <c:pt idx="142">
                  <c:v>5.4945054945054944E-2</c:v>
                </c:pt>
                <c:pt idx="143">
                  <c:v>4.0540540540540543E-2</c:v>
                </c:pt>
                <c:pt idx="144">
                  <c:v>0.05</c:v>
                </c:pt>
                <c:pt idx="145">
                  <c:v>2.6666666666666668E-2</c:v>
                </c:pt>
                <c:pt idx="146">
                  <c:v>0</c:v>
                </c:pt>
                <c:pt idx="147">
                  <c:v>5.3333333333333337E-2</c:v>
                </c:pt>
                <c:pt idx="148">
                  <c:v>1.6393442622950821E-2</c:v>
                </c:pt>
                <c:pt idx="149">
                  <c:v>1.3698630136986301E-2</c:v>
                </c:pt>
                <c:pt idx="150">
                  <c:v>4.9180327868852458E-2</c:v>
                </c:pt>
                <c:pt idx="151">
                  <c:v>1.9230769230769232E-2</c:v>
                </c:pt>
                <c:pt idx="152">
                  <c:v>0.04</c:v>
                </c:pt>
                <c:pt idx="153">
                  <c:v>0</c:v>
                </c:pt>
                <c:pt idx="154">
                  <c:v>1.0638297872340425E-2</c:v>
                </c:pt>
                <c:pt idx="155">
                  <c:v>0</c:v>
                </c:pt>
                <c:pt idx="156">
                  <c:v>0.01</c:v>
                </c:pt>
                <c:pt idx="157">
                  <c:v>1.020408163265306E-2</c:v>
                </c:pt>
                <c:pt idx="158">
                  <c:v>0</c:v>
                </c:pt>
                <c:pt idx="159">
                  <c:v>7.8125E-3</c:v>
                </c:pt>
                <c:pt idx="160">
                  <c:v>2.5423728813559324E-2</c:v>
                </c:pt>
                <c:pt idx="161">
                  <c:v>2.3529411764705882E-2</c:v>
                </c:pt>
                <c:pt idx="162">
                  <c:v>1.1904761904761904E-2</c:v>
                </c:pt>
                <c:pt idx="163">
                  <c:v>1.4150943396226415E-2</c:v>
                </c:pt>
                <c:pt idx="164">
                  <c:v>2.097902097902098E-2</c:v>
                </c:pt>
                <c:pt idx="165">
                  <c:v>4.2328042328042326E-2</c:v>
                </c:pt>
                <c:pt idx="166">
                  <c:v>5.9171597633136093E-3</c:v>
                </c:pt>
                <c:pt idx="167">
                  <c:v>2.7472527472527472E-2</c:v>
                </c:pt>
                <c:pt idx="168">
                  <c:v>1.646090534979424E-2</c:v>
                </c:pt>
                <c:pt idx="169">
                  <c:v>1.3574660633484163E-2</c:v>
                </c:pt>
                <c:pt idx="170">
                  <c:v>0</c:v>
                </c:pt>
                <c:pt idx="171">
                  <c:v>2.2935779816513763E-2</c:v>
                </c:pt>
                <c:pt idx="172">
                  <c:v>8.4033613445378148E-3</c:v>
                </c:pt>
                <c:pt idx="173">
                  <c:v>2.8125000000000001E-2</c:v>
                </c:pt>
                <c:pt idx="174">
                  <c:v>2.0761245674740483E-2</c:v>
                </c:pt>
                <c:pt idx="175">
                  <c:v>1.7738359201773836E-2</c:v>
                </c:pt>
                <c:pt idx="176">
                  <c:v>1.5424164524421594E-2</c:v>
                </c:pt>
                <c:pt idx="177">
                  <c:v>2.5171624713958809E-2</c:v>
                </c:pt>
                <c:pt idx="178">
                  <c:v>1.2165450121654502E-2</c:v>
                </c:pt>
                <c:pt idx="179">
                  <c:v>2.7253668763102725E-2</c:v>
                </c:pt>
                <c:pt idx="180">
                  <c:v>2.0366598778004074E-2</c:v>
                </c:pt>
                <c:pt idx="181">
                  <c:v>1.5936254980079681E-2</c:v>
                </c:pt>
                <c:pt idx="182">
                  <c:v>1.0802469135802469E-2</c:v>
                </c:pt>
                <c:pt idx="183">
                  <c:v>5.1813471502590676E-3</c:v>
                </c:pt>
                <c:pt idx="184">
                  <c:v>1.3071895424836602E-2</c:v>
                </c:pt>
                <c:pt idx="185">
                  <c:v>1.7391304347826087E-2</c:v>
                </c:pt>
                <c:pt idx="186">
                  <c:v>1.8032786885245903E-2</c:v>
                </c:pt>
                <c:pt idx="187">
                  <c:v>9.46969696969697E-3</c:v>
                </c:pt>
                <c:pt idx="188">
                  <c:v>2.7079303675048357E-2</c:v>
                </c:pt>
                <c:pt idx="189">
                  <c:v>2.4834437086092714E-2</c:v>
                </c:pt>
                <c:pt idx="190">
                  <c:v>1.3961605584642234E-2</c:v>
                </c:pt>
                <c:pt idx="191">
                  <c:v>1.1824324324324325E-2</c:v>
                </c:pt>
                <c:pt idx="192">
                  <c:v>2.9411764705882353E-2</c:v>
                </c:pt>
                <c:pt idx="193">
                  <c:v>1.1673151750972763E-2</c:v>
                </c:pt>
                <c:pt idx="194">
                  <c:v>3.125E-2</c:v>
                </c:pt>
                <c:pt idx="195">
                  <c:v>6.7873303167420816E-3</c:v>
                </c:pt>
                <c:pt idx="196">
                  <c:v>2.2088353413654619E-2</c:v>
                </c:pt>
                <c:pt idx="197">
                  <c:v>1.9646365422396856E-2</c:v>
                </c:pt>
                <c:pt idx="198">
                  <c:v>1.3944223107569721E-2</c:v>
                </c:pt>
                <c:pt idx="199">
                  <c:v>1.6949152542372881E-2</c:v>
                </c:pt>
                <c:pt idx="200">
                  <c:v>1.9108280254777069E-2</c:v>
                </c:pt>
                <c:pt idx="201">
                  <c:v>5.7581573896353169E-3</c:v>
                </c:pt>
                <c:pt idx="202">
                  <c:v>9.8039215686274508E-3</c:v>
                </c:pt>
                <c:pt idx="203">
                  <c:v>1.6574585635359115E-2</c:v>
                </c:pt>
                <c:pt idx="204">
                  <c:v>1.0344827586206896E-2</c:v>
                </c:pt>
                <c:pt idx="205">
                  <c:v>1.4950166112956811E-2</c:v>
                </c:pt>
                <c:pt idx="206">
                  <c:v>1.3108614232209739E-2</c:v>
                </c:pt>
                <c:pt idx="207">
                  <c:v>1.2658227848101266E-2</c:v>
                </c:pt>
                <c:pt idx="208">
                  <c:v>1.5734265734265736E-2</c:v>
                </c:pt>
                <c:pt idx="209">
                  <c:v>1.5625E-2</c:v>
                </c:pt>
                <c:pt idx="210">
                  <c:v>1.8285714285714287E-2</c:v>
                </c:pt>
                <c:pt idx="211">
                  <c:v>1.3274336283185841E-2</c:v>
                </c:pt>
                <c:pt idx="212">
                  <c:v>1.5418502202643172E-2</c:v>
                </c:pt>
                <c:pt idx="213">
                  <c:v>2.1953896816684963E-2</c:v>
                </c:pt>
                <c:pt idx="214">
                  <c:v>1.1461318051575931E-2</c:v>
                </c:pt>
                <c:pt idx="215">
                  <c:v>2.1998166819431713E-2</c:v>
                </c:pt>
                <c:pt idx="216">
                  <c:v>1.2533572068039392E-2</c:v>
                </c:pt>
                <c:pt idx="217">
                  <c:v>1.3406940063091483E-2</c:v>
                </c:pt>
                <c:pt idx="218">
                  <c:v>8.553654743390357E-3</c:v>
                </c:pt>
                <c:pt idx="219">
                  <c:v>1.4047410008779631E-2</c:v>
                </c:pt>
                <c:pt idx="220">
                  <c:v>2.9804727646454265E-2</c:v>
                </c:pt>
              </c:numCache>
            </c:numRef>
          </c:val>
          <c:extLst>
            <c:ext xmlns:c16="http://schemas.microsoft.com/office/drawing/2014/chart" uri="{C3380CC4-5D6E-409C-BE32-E72D297353CC}">
              <c16:uniqueId val="{00000008-5ABA-4608-98AA-34CA378F6D0D}"/>
            </c:ext>
          </c:extLst>
        </c:ser>
        <c:ser>
          <c:idx val="9"/>
          <c:order val="9"/>
          <c:tx>
            <c:strRef>
              <c:f>'Age-1'!$B$25:$C$25</c:f>
              <c:strCache>
                <c:ptCount val="2"/>
                <c:pt idx="0">
                  <c:v>90+</c:v>
                </c:pt>
              </c:strCache>
            </c:strRef>
          </c:tx>
          <c:spPr>
            <a:solidFill>
              <a:schemeClr val="accent4">
                <a:lumMod val="60000"/>
              </a:schemeClr>
            </a:solidFill>
            <a:ln>
              <a:noFill/>
            </a:ln>
            <a:effectLst/>
          </c:spPr>
          <c:invertIfNegative val="0"/>
          <c:cat>
            <c:strRef>
              <c:f>'Age-1'!$E$15:$HQ$15</c:f>
              <c:strCache>
                <c:ptCount val="221"/>
                <c:pt idx="0">
                  <c:v>20/Jan</c:v>
                </c:pt>
                <c:pt idx="1">
                  <c:v>29/Jan</c:v>
                </c:pt>
                <c:pt idx="2">
                  <c:v>31/Jan</c:v>
                </c:pt>
                <c:pt idx="3">
                  <c:v>01/Feb</c:v>
                </c:pt>
                <c:pt idx="4">
                  <c:v>03/Feb</c:v>
                </c:pt>
                <c:pt idx="5">
                  <c:v>06/Feb</c:v>
                </c:pt>
                <c:pt idx="6">
                  <c:v>07/Feb</c:v>
                </c:pt>
                <c:pt idx="7">
                  <c:v>10/Feb</c:v>
                </c:pt>
                <c:pt idx="8">
                  <c:v>11/Feb</c:v>
                </c:pt>
                <c:pt idx="9">
                  <c:v>12/Feb</c:v>
                </c:pt>
                <c:pt idx="10">
                  <c:v>13/Feb</c:v>
                </c:pt>
                <c:pt idx="11">
                  <c:v>14/Feb</c:v>
                </c:pt>
                <c:pt idx="12">
                  <c:v>15/Feb</c:v>
                </c:pt>
                <c:pt idx="13">
                  <c:v>16/Feb</c:v>
                </c:pt>
                <c:pt idx="14">
                  <c:v>17/Feb</c:v>
                </c:pt>
                <c:pt idx="15">
                  <c:v>18/Feb</c:v>
                </c:pt>
                <c:pt idx="16">
                  <c:v>19/Feb</c:v>
                </c:pt>
                <c:pt idx="17">
                  <c:v>20/Feb</c:v>
                </c:pt>
                <c:pt idx="18">
                  <c:v>21/Feb</c:v>
                </c:pt>
                <c:pt idx="19">
                  <c:v>22/Feb</c:v>
                </c:pt>
                <c:pt idx="20">
                  <c:v>23/Feb</c:v>
                </c:pt>
                <c:pt idx="21">
                  <c:v>24/Feb</c:v>
                </c:pt>
                <c:pt idx="22">
                  <c:v>25/Feb</c:v>
                </c:pt>
                <c:pt idx="23">
                  <c:v>26/Feb</c:v>
                </c:pt>
                <c:pt idx="24">
                  <c:v>27/Feb</c:v>
                </c:pt>
                <c:pt idx="25">
                  <c:v>28/Feb</c:v>
                </c:pt>
                <c:pt idx="26">
                  <c:v>29/Feb</c:v>
                </c:pt>
                <c:pt idx="27">
                  <c:v>01/Mar</c:v>
                </c:pt>
                <c:pt idx="28">
                  <c:v>02/Mar</c:v>
                </c:pt>
                <c:pt idx="29">
                  <c:v>03/Mar</c:v>
                </c:pt>
                <c:pt idx="30">
                  <c:v>04/Mar</c:v>
                </c:pt>
                <c:pt idx="31">
                  <c:v>05/Mar</c:v>
                </c:pt>
                <c:pt idx="32">
                  <c:v>06/Mar</c:v>
                </c:pt>
                <c:pt idx="33">
                  <c:v>07/Mar</c:v>
                </c:pt>
                <c:pt idx="34">
                  <c:v>08/Mar</c:v>
                </c:pt>
                <c:pt idx="35">
                  <c:v>09/Mar</c:v>
                </c:pt>
                <c:pt idx="36">
                  <c:v>10/Mar</c:v>
                </c:pt>
                <c:pt idx="37">
                  <c:v>11/Mar</c:v>
                </c:pt>
                <c:pt idx="38">
                  <c:v>12/Mar</c:v>
                </c:pt>
                <c:pt idx="39">
                  <c:v>13/Mar</c:v>
                </c:pt>
                <c:pt idx="40">
                  <c:v>14/Mar</c:v>
                </c:pt>
                <c:pt idx="41">
                  <c:v>15/Mar</c:v>
                </c:pt>
                <c:pt idx="42">
                  <c:v>16/Mar</c:v>
                </c:pt>
                <c:pt idx="43">
                  <c:v>17/Mar</c:v>
                </c:pt>
                <c:pt idx="44">
                  <c:v>18/Mar</c:v>
                </c:pt>
                <c:pt idx="45">
                  <c:v>19/Mar</c:v>
                </c:pt>
                <c:pt idx="46">
                  <c:v>20/Mar</c:v>
                </c:pt>
                <c:pt idx="47">
                  <c:v>21/Mar</c:v>
                </c:pt>
                <c:pt idx="48">
                  <c:v>22/Mar</c:v>
                </c:pt>
                <c:pt idx="49">
                  <c:v>23/Mar</c:v>
                </c:pt>
                <c:pt idx="50">
                  <c:v>24/Mar</c:v>
                </c:pt>
                <c:pt idx="51">
                  <c:v>25/Mar</c:v>
                </c:pt>
                <c:pt idx="52">
                  <c:v>26/Mar</c:v>
                </c:pt>
                <c:pt idx="53">
                  <c:v>27/Mar</c:v>
                </c:pt>
                <c:pt idx="54">
                  <c:v>28/Mar</c:v>
                </c:pt>
                <c:pt idx="55">
                  <c:v>29/Mar</c:v>
                </c:pt>
                <c:pt idx="56">
                  <c:v>30/Mar</c:v>
                </c:pt>
                <c:pt idx="57">
                  <c:v>31/Mar</c:v>
                </c:pt>
                <c:pt idx="58">
                  <c:v>01/Apr</c:v>
                </c:pt>
                <c:pt idx="59">
                  <c:v>02/Apr</c:v>
                </c:pt>
                <c:pt idx="60">
                  <c:v>03/Apr</c:v>
                </c:pt>
                <c:pt idx="61">
                  <c:v>04/Apr</c:v>
                </c:pt>
                <c:pt idx="62">
                  <c:v>05/Apr</c:v>
                </c:pt>
                <c:pt idx="63">
                  <c:v>06/Apr</c:v>
                </c:pt>
                <c:pt idx="64">
                  <c:v>07/Apr</c:v>
                </c:pt>
                <c:pt idx="65">
                  <c:v>08/Apr</c:v>
                </c:pt>
                <c:pt idx="66">
                  <c:v>09/Apr</c:v>
                </c:pt>
                <c:pt idx="67">
                  <c:v>10/Apr</c:v>
                </c:pt>
                <c:pt idx="68">
                  <c:v>11/Apr</c:v>
                </c:pt>
                <c:pt idx="69">
                  <c:v>12/Apr</c:v>
                </c:pt>
                <c:pt idx="70">
                  <c:v>13/Apr</c:v>
                </c:pt>
                <c:pt idx="71">
                  <c:v>14/Apr</c:v>
                </c:pt>
                <c:pt idx="72">
                  <c:v>15/Apr</c:v>
                </c:pt>
                <c:pt idx="73">
                  <c:v>16/Apr</c:v>
                </c:pt>
                <c:pt idx="74">
                  <c:v>17/Apr</c:v>
                </c:pt>
                <c:pt idx="75">
                  <c:v>18/Apr</c:v>
                </c:pt>
                <c:pt idx="76">
                  <c:v>19/Apr</c:v>
                </c:pt>
                <c:pt idx="77">
                  <c:v>20/Apr</c:v>
                </c:pt>
                <c:pt idx="78">
                  <c:v>21/Apr</c:v>
                </c:pt>
                <c:pt idx="79">
                  <c:v>22/Apr</c:v>
                </c:pt>
                <c:pt idx="80">
                  <c:v>23/Apr</c:v>
                </c:pt>
                <c:pt idx="81">
                  <c:v>24/Apr</c:v>
                </c:pt>
                <c:pt idx="82">
                  <c:v>25/Apr</c:v>
                </c:pt>
                <c:pt idx="83">
                  <c:v>26/Apr</c:v>
                </c:pt>
                <c:pt idx="84">
                  <c:v>27/Apr</c:v>
                </c:pt>
                <c:pt idx="85">
                  <c:v>28/Apr</c:v>
                </c:pt>
                <c:pt idx="86">
                  <c:v>29/Apr</c:v>
                </c:pt>
                <c:pt idx="87">
                  <c:v>30/Apr</c:v>
                </c:pt>
                <c:pt idx="88">
                  <c:v>01/May</c:v>
                </c:pt>
                <c:pt idx="89">
                  <c:v>02/May</c:v>
                </c:pt>
                <c:pt idx="90">
                  <c:v>03/May</c:v>
                </c:pt>
                <c:pt idx="91">
                  <c:v>04/May</c:v>
                </c:pt>
                <c:pt idx="92">
                  <c:v>05/May</c:v>
                </c:pt>
                <c:pt idx="93">
                  <c:v>06/May</c:v>
                </c:pt>
                <c:pt idx="94">
                  <c:v>07/May</c:v>
                </c:pt>
                <c:pt idx="95">
                  <c:v>08/May</c:v>
                </c:pt>
                <c:pt idx="96">
                  <c:v>09/May</c:v>
                </c:pt>
                <c:pt idx="97">
                  <c:v>10/May</c:v>
                </c:pt>
                <c:pt idx="98">
                  <c:v>11/May</c:v>
                </c:pt>
                <c:pt idx="99">
                  <c:v>12/May</c:v>
                </c:pt>
                <c:pt idx="100">
                  <c:v>13/May</c:v>
                </c:pt>
                <c:pt idx="101">
                  <c:v>14/May</c:v>
                </c:pt>
                <c:pt idx="102">
                  <c:v>15/May</c:v>
                </c:pt>
                <c:pt idx="103">
                  <c:v>16/May</c:v>
                </c:pt>
                <c:pt idx="104">
                  <c:v>17/May</c:v>
                </c:pt>
                <c:pt idx="105">
                  <c:v>18/May</c:v>
                </c:pt>
                <c:pt idx="106">
                  <c:v>19/May</c:v>
                </c:pt>
                <c:pt idx="107">
                  <c:v>20/May</c:v>
                </c:pt>
                <c:pt idx="108">
                  <c:v>21/May</c:v>
                </c:pt>
                <c:pt idx="109">
                  <c:v>22/May</c:v>
                </c:pt>
                <c:pt idx="110">
                  <c:v>23/May</c:v>
                </c:pt>
                <c:pt idx="111">
                  <c:v>24/May</c:v>
                </c:pt>
                <c:pt idx="112">
                  <c:v>25/May</c:v>
                </c:pt>
                <c:pt idx="113">
                  <c:v>26/May</c:v>
                </c:pt>
                <c:pt idx="114">
                  <c:v>27/May</c:v>
                </c:pt>
                <c:pt idx="115">
                  <c:v>28/May</c:v>
                </c:pt>
                <c:pt idx="116">
                  <c:v>29/May</c:v>
                </c:pt>
                <c:pt idx="117">
                  <c:v>30/May</c:v>
                </c:pt>
                <c:pt idx="118">
                  <c:v>31/May</c:v>
                </c:pt>
                <c:pt idx="119">
                  <c:v>01/Jun</c:v>
                </c:pt>
                <c:pt idx="120">
                  <c:v>02/Jun</c:v>
                </c:pt>
                <c:pt idx="121">
                  <c:v>03/Jun</c:v>
                </c:pt>
                <c:pt idx="122">
                  <c:v>04/Jun</c:v>
                </c:pt>
                <c:pt idx="123">
                  <c:v>05/Jun</c:v>
                </c:pt>
                <c:pt idx="124">
                  <c:v>06/Jun</c:v>
                </c:pt>
                <c:pt idx="125">
                  <c:v>07/Jun</c:v>
                </c:pt>
                <c:pt idx="126">
                  <c:v>08/Jun</c:v>
                </c:pt>
                <c:pt idx="127">
                  <c:v>09/Jun</c:v>
                </c:pt>
                <c:pt idx="128">
                  <c:v>10/Jun</c:v>
                </c:pt>
                <c:pt idx="129">
                  <c:v>11/Jun</c:v>
                </c:pt>
                <c:pt idx="130">
                  <c:v>12/Jun</c:v>
                </c:pt>
                <c:pt idx="131">
                  <c:v>13/Jun</c:v>
                </c:pt>
                <c:pt idx="132">
                  <c:v>14/Jun</c:v>
                </c:pt>
                <c:pt idx="133">
                  <c:v>15/Jun</c:v>
                </c:pt>
                <c:pt idx="134">
                  <c:v>16/Jun</c:v>
                </c:pt>
                <c:pt idx="135">
                  <c:v>17/Jun</c:v>
                </c:pt>
                <c:pt idx="136">
                  <c:v>18/Jun</c:v>
                </c:pt>
                <c:pt idx="137">
                  <c:v>19/Jun</c:v>
                </c:pt>
                <c:pt idx="138">
                  <c:v>20/Jun</c:v>
                </c:pt>
                <c:pt idx="139">
                  <c:v>21/Jun</c:v>
                </c:pt>
                <c:pt idx="140">
                  <c:v>22/Jun</c:v>
                </c:pt>
                <c:pt idx="141">
                  <c:v>23/Jun</c:v>
                </c:pt>
                <c:pt idx="142">
                  <c:v>24/Jun</c:v>
                </c:pt>
                <c:pt idx="143">
                  <c:v>25/Jun</c:v>
                </c:pt>
                <c:pt idx="144">
                  <c:v>26/Jun</c:v>
                </c:pt>
                <c:pt idx="145">
                  <c:v>27/Jun</c:v>
                </c:pt>
                <c:pt idx="146">
                  <c:v>28/Jun</c:v>
                </c:pt>
                <c:pt idx="147">
                  <c:v>29/Jun</c:v>
                </c:pt>
                <c:pt idx="148">
                  <c:v>30/Jun</c:v>
                </c:pt>
                <c:pt idx="149">
                  <c:v>01/Jul</c:v>
                </c:pt>
                <c:pt idx="150">
                  <c:v>02/Jul</c:v>
                </c:pt>
                <c:pt idx="151">
                  <c:v>03/Jul</c:v>
                </c:pt>
                <c:pt idx="152">
                  <c:v>04/Jul</c:v>
                </c:pt>
                <c:pt idx="153">
                  <c:v>05/Jul</c:v>
                </c:pt>
                <c:pt idx="154">
                  <c:v>06/Jul</c:v>
                </c:pt>
                <c:pt idx="155">
                  <c:v>07/Jul</c:v>
                </c:pt>
                <c:pt idx="156">
                  <c:v>08/Jul</c:v>
                </c:pt>
                <c:pt idx="157">
                  <c:v>09/Jul</c:v>
                </c:pt>
                <c:pt idx="158">
                  <c:v>10/Jul</c:v>
                </c:pt>
                <c:pt idx="159">
                  <c:v>11/Jul</c:v>
                </c:pt>
                <c:pt idx="160">
                  <c:v>12/Jul</c:v>
                </c:pt>
                <c:pt idx="161">
                  <c:v>13/Jul</c:v>
                </c:pt>
                <c:pt idx="162">
                  <c:v>14/Jul</c:v>
                </c:pt>
                <c:pt idx="163">
                  <c:v>15/Jul</c:v>
                </c:pt>
                <c:pt idx="164">
                  <c:v>16/Jul</c:v>
                </c:pt>
                <c:pt idx="165">
                  <c:v>17/Jul</c:v>
                </c:pt>
                <c:pt idx="166">
                  <c:v>18/Jul</c:v>
                </c:pt>
                <c:pt idx="167">
                  <c:v>19/Jul</c:v>
                </c:pt>
                <c:pt idx="168">
                  <c:v>20/Jul</c:v>
                </c:pt>
                <c:pt idx="169">
                  <c:v>21/Jul</c:v>
                </c:pt>
                <c:pt idx="170">
                  <c:v>22/Jul</c:v>
                </c:pt>
                <c:pt idx="171">
                  <c:v>23/Jul</c:v>
                </c:pt>
                <c:pt idx="172">
                  <c:v>24/Jul</c:v>
                </c:pt>
                <c:pt idx="173">
                  <c:v>25/Jul</c:v>
                </c:pt>
                <c:pt idx="174">
                  <c:v>26/Jul</c:v>
                </c:pt>
                <c:pt idx="175">
                  <c:v>27/Jul</c:v>
                </c:pt>
                <c:pt idx="176">
                  <c:v>28/Jul</c:v>
                </c:pt>
                <c:pt idx="177">
                  <c:v>29/Jul</c:v>
                </c:pt>
                <c:pt idx="178">
                  <c:v>30/Jul</c:v>
                </c:pt>
                <c:pt idx="179">
                  <c:v>31/Jul</c:v>
                </c:pt>
                <c:pt idx="180">
                  <c:v>01/Aug</c:v>
                </c:pt>
                <c:pt idx="181">
                  <c:v>02/Aug</c:v>
                </c:pt>
                <c:pt idx="182">
                  <c:v>03/Aug</c:v>
                </c:pt>
                <c:pt idx="183">
                  <c:v>04/Aug</c:v>
                </c:pt>
                <c:pt idx="184">
                  <c:v>05/Aug</c:v>
                </c:pt>
                <c:pt idx="185">
                  <c:v>06/Aug</c:v>
                </c:pt>
                <c:pt idx="186">
                  <c:v>07/Aug</c:v>
                </c:pt>
                <c:pt idx="187">
                  <c:v>08/Aug</c:v>
                </c:pt>
                <c:pt idx="188">
                  <c:v>09/Aug</c:v>
                </c:pt>
                <c:pt idx="189">
                  <c:v>10/Aug</c:v>
                </c:pt>
                <c:pt idx="190">
                  <c:v>11/Aug</c:v>
                </c:pt>
                <c:pt idx="191">
                  <c:v>12/Aug</c:v>
                </c:pt>
                <c:pt idx="192">
                  <c:v>13/Aug</c:v>
                </c:pt>
                <c:pt idx="193">
                  <c:v>14/Aug</c:v>
                </c:pt>
                <c:pt idx="194">
                  <c:v>15/Aug</c:v>
                </c:pt>
                <c:pt idx="195">
                  <c:v>16/Aug</c:v>
                </c:pt>
                <c:pt idx="196">
                  <c:v>17/Aug</c:v>
                </c:pt>
                <c:pt idx="197">
                  <c:v>18/Aug</c:v>
                </c:pt>
                <c:pt idx="198">
                  <c:v>19/Aug</c:v>
                </c:pt>
                <c:pt idx="199">
                  <c:v>20/Aug</c:v>
                </c:pt>
                <c:pt idx="200">
                  <c:v>21/Aug</c:v>
                </c:pt>
                <c:pt idx="201">
                  <c:v>22/Aug</c:v>
                </c:pt>
                <c:pt idx="202">
                  <c:v>23/Aug</c:v>
                </c:pt>
                <c:pt idx="203">
                  <c:v>24/Aug</c:v>
                </c:pt>
                <c:pt idx="204">
                  <c:v>25/Aug</c:v>
                </c:pt>
                <c:pt idx="205">
                  <c:v>26/Aug</c:v>
                </c:pt>
                <c:pt idx="206">
                  <c:v>27/Aug</c:v>
                </c:pt>
                <c:pt idx="207">
                  <c:v>28/Aug</c:v>
                </c:pt>
                <c:pt idx="208">
                  <c:v>29/Aug</c:v>
                </c:pt>
                <c:pt idx="209">
                  <c:v>30/Aug</c:v>
                </c:pt>
                <c:pt idx="210">
                  <c:v>31/Aug</c:v>
                </c:pt>
                <c:pt idx="211">
                  <c:v>01/Sep</c:v>
                </c:pt>
                <c:pt idx="212">
                  <c:v>02/Sep</c:v>
                </c:pt>
                <c:pt idx="213">
                  <c:v>03/Sep</c:v>
                </c:pt>
                <c:pt idx="214">
                  <c:v>04/Sep</c:v>
                </c:pt>
                <c:pt idx="215">
                  <c:v>05/Sep</c:v>
                </c:pt>
                <c:pt idx="216">
                  <c:v>06/Sep</c:v>
                </c:pt>
                <c:pt idx="217">
                  <c:v>07/Sep</c:v>
                </c:pt>
                <c:pt idx="218">
                  <c:v>08/Sep</c:v>
                </c:pt>
                <c:pt idx="219">
                  <c:v>09/Sep</c:v>
                </c:pt>
                <c:pt idx="220">
                  <c:v>10/Sep</c:v>
                </c:pt>
              </c:strCache>
            </c:strRef>
          </c:cat>
          <c:val>
            <c:numRef>
              <c:f>'Age-1'!$E$25:$HQ$25</c:f>
              <c:numCache>
                <c:formatCode>0%</c:formatCode>
                <c:ptCount val="221"/>
                <c:pt idx="0">
                  <c:v>0</c:v>
                </c:pt>
                <c:pt idx="1">
                  <c:v>0</c:v>
                </c:pt>
                <c:pt idx="2">
                  <c:v>0.5</c:v>
                </c:pt>
                <c:pt idx="3">
                  <c:v>0</c:v>
                </c:pt>
                <c:pt idx="4">
                  <c:v>0</c:v>
                </c:pt>
                <c:pt idx="5">
                  <c:v>0</c:v>
                </c:pt>
                <c:pt idx="6">
                  <c:v>0</c:v>
                </c:pt>
                <c:pt idx="7">
                  <c:v>0</c:v>
                </c:pt>
                <c:pt idx="8">
                  <c:v>0</c:v>
                </c:pt>
                <c:pt idx="9">
                  <c:v>0</c:v>
                </c:pt>
                <c:pt idx="10">
                  <c:v>1</c:v>
                </c:pt>
                <c:pt idx="11">
                  <c:v>0</c:v>
                </c:pt>
                <c:pt idx="12">
                  <c:v>0</c:v>
                </c:pt>
                <c:pt idx="13">
                  <c:v>0</c:v>
                </c:pt>
                <c:pt idx="14">
                  <c:v>0</c:v>
                </c:pt>
                <c:pt idx="15">
                  <c:v>0</c:v>
                </c:pt>
                <c:pt idx="16">
                  <c:v>0</c:v>
                </c:pt>
                <c:pt idx="17">
                  <c:v>0.1111111111111111</c:v>
                </c:pt>
                <c:pt idx="18">
                  <c:v>0</c:v>
                </c:pt>
                <c:pt idx="19">
                  <c:v>0</c:v>
                </c:pt>
                <c:pt idx="20">
                  <c:v>0.1</c:v>
                </c:pt>
                <c:pt idx="21">
                  <c:v>0</c:v>
                </c:pt>
                <c:pt idx="22">
                  <c:v>8.3333333333333329E-2</c:v>
                </c:pt>
                <c:pt idx="23">
                  <c:v>2.9411764705882353E-2</c:v>
                </c:pt>
                <c:pt idx="24">
                  <c:v>3.2786885245901641E-2</c:v>
                </c:pt>
                <c:pt idx="25">
                  <c:v>0</c:v>
                </c:pt>
                <c:pt idx="26">
                  <c:v>0</c:v>
                </c:pt>
                <c:pt idx="27">
                  <c:v>7.462686567164179E-3</c:v>
                </c:pt>
                <c:pt idx="28">
                  <c:v>2.1276595744680851E-2</c:v>
                </c:pt>
                <c:pt idx="29">
                  <c:v>3.968253968253968E-2</c:v>
                </c:pt>
                <c:pt idx="30">
                  <c:v>7.1942446043165471E-3</c:v>
                </c:pt>
                <c:pt idx="31">
                  <c:v>1.8072289156626505E-2</c:v>
                </c:pt>
                <c:pt idx="32">
                  <c:v>2.4752475247524754E-2</c:v>
                </c:pt>
                <c:pt idx="33">
                  <c:v>1.2605042016806723E-2</c:v>
                </c:pt>
                <c:pt idx="34">
                  <c:v>1.2396694214876033E-2</c:v>
                </c:pt>
                <c:pt idx="35">
                  <c:v>2.0224719101123594E-2</c:v>
                </c:pt>
                <c:pt idx="36">
                  <c:v>2.1428571428571429E-2</c:v>
                </c:pt>
                <c:pt idx="37">
                  <c:v>2.2770398481973434E-2</c:v>
                </c:pt>
                <c:pt idx="38">
                  <c:v>2.4305555555555556E-2</c:v>
                </c:pt>
                <c:pt idx="39">
                  <c:v>2.3703703703703703E-2</c:v>
                </c:pt>
                <c:pt idx="40">
                  <c:v>3.0259365994236311E-2</c:v>
                </c:pt>
                <c:pt idx="41">
                  <c:v>2.6420079260237782E-2</c:v>
                </c:pt>
                <c:pt idx="42">
                  <c:v>3.510436432637571E-2</c:v>
                </c:pt>
                <c:pt idx="43">
                  <c:v>4.0048543689320391E-2</c:v>
                </c:pt>
                <c:pt idx="44">
                  <c:v>3.4722222222222224E-2</c:v>
                </c:pt>
                <c:pt idx="45">
                  <c:v>3.8834951456310676E-2</c:v>
                </c:pt>
                <c:pt idx="46">
                  <c:v>5.0150451354062188E-2</c:v>
                </c:pt>
                <c:pt idx="47">
                  <c:v>4.2382588774341354E-2</c:v>
                </c:pt>
                <c:pt idx="48">
                  <c:v>5.7486631016042782E-2</c:v>
                </c:pt>
                <c:pt idx="49">
                  <c:v>5.6020066889632104E-2</c:v>
                </c:pt>
                <c:pt idx="50">
                  <c:v>6.1266874350986503E-2</c:v>
                </c:pt>
                <c:pt idx="51">
                  <c:v>5.4421768707482991E-2</c:v>
                </c:pt>
                <c:pt idx="52">
                  <c:v>8.1567796610169496E-2</c:v>
                </c:pt>
                <c:pt idx="53">
                  <c:v>7.909604519774012E-2</c:v>
                </c:pt>
                <c:pt idx="54">
                  <c:v>7.3426573426573424E-2</c:v>
                </c:pt>
                <c:pt idx="55">
                  <c:v>7.0000000000000007E-2</c:v>
                </c:pt>
                <c:pt idx="56">
                  <c:v>7.3083778966131913E-2</c:v>
                </c:pt>
                <c:pt idx="57">
                  <c:v>8.3333333333333329E-2</c:v>
                </c:pt>
                <c:pt idx="58">
                  <c:v>6.1827956989247312E-2</c:v>
                </c:pt>
                <c:pt idx="59">
                  <c:v>6.54296875E-2</c:v>
                </c:pt>
                <c:pt idx="60">
                  <c:v>8.9523809523809519E-2</c:v>
                </c:pt>
                <c:pt idx="61">
                  <c:v>8.6345381526104423E-2</c:v>
                </c:pt>
                <c:pt idx="62">
                  <c:v>6.2340966921119595E-2</c:v>
                </c:pt>
                <c:pt idx="63">
                  <c:v>8.0069625761531774E-2</c:v>
                </c:pt>
                <c:pt idx="64">
                  <c:v>7.3146292585170344E-2</c:v>
                </c:pt>
                <c:pt idx="65">
                  <c:v>9.2753623188405798E-2</c:v>
                </c:pt>
                <c:pt idx="66">
                  <c:v>8.6763070077864296E-2</c:v>
                </c:pt>
                <c:pt idx="67">
                  <c:v>8.350100603621731E-2</c:v>
                </c:pt>
                <c:pt idx="68">
                  <c:v>7.3317307692307696E-2</c:v>
                </c:pt>
                <c:pt idx="69">
                  <c:v>8.8315217391304351E-2</c:v>
                </c:pt>
                <c:pt idx="70">
                  <c:v>8.0103359173126609E-2</c:v>
                </c:pt>
                <c:pt idx="71">
                  <c:v>0.10889774236387782</c:v>
                </c:pt>
                <c:pt idx="72">
                  <c:v>8.3109919571045576E-2</c:v>
                </c:pt>
                <c:pt idx="73">
                  <c:v>0.10099573257467995</c:v>
                </c:pt>
                <c:pt idx="74">
                  <c:v>0.11318051575931232</c:v>
                </c:pt>
                <c:pt idx="75">
                  <c:v>8.4158415841584164E-2</c:v>
                </c:pt>
                <c:pt idx="76">
                  <c:v>8.9912280701754388E-2</c:v>
                </c:pt>
                <c:pt idx="77">
                  <c:v>8.7962962962962965E-2</c:v>
                </c:pt>
                <c:pt idx="78">
                  <c:v>0.12127659574468085</c:v>
                </c:pt>
                <c:pt idx="79">
                  <c:v>0.125</c:v>
                </c:pt>
                <c:pt idx="80">
                  <c:v>9.7799511002444994E-2</c:v>
                </c:pt>
                <c:pt idx="81">
                  <c:v>9.7256857855361589E-2</c:v>
                </c:pt>
                <c:pt idx="82">
                  <c:v>0.11142061281337047</c:v>
                </c:pt>
                <c:pt idx="83">
                  <c:v>7.8767123287671229E-2</c:v>
                </c:pt>
                <c:pt idx="84">
                  <c:v>7.9510703363914373E-2</c:v>
                </c:pt>
                <c:pt idx="85">
                  <c:v>8.1325301204819275E-2</c:v>
                </c:pt>
                <c:pt idx="86">
                  <c:v>0.10543130990415335</c:v>
                </c:pt>
                <c:pt idx="87">
                  <c:v>8.7591240875912413E-2</c:v>
                </c:pt>
                <c:pt idx="88">
                  <c:v>8.0597014925373134E-2</c:v>
                </c:pt>
                <c:pt idx="89">
                  <c:v>8.4388185654008435E-2</c:v>
                </c:pt>
                <c:pt idx="90">
                  <c:v>0.10526315789473684</c:v>
                </c:pt>
                <c:pt idx="91">
                  <c:v>9.0225563909774431E-2</c:v>
                </c:pt>
                <c:pt idx="92">
                  <c:v>3.9408866995073892E-2</c:v>
                </c:pt>
                <c:pt idx="93">
                  <c:v>0.12962962962962962</c:v>
                </c:pt>
                <c:pt idx="94">
                  <c:v>0.12857142857142856</c:v>
                </c:pt>
                <c:pt idx="95">
                  <c:v>0.11</c:v>
                </c:pt>
                <c:pt idx="96">
                  <c:v>5.1546391752577317E-2</c:v>
                </c:pt>
                <c:pt idx="97">
                  <c:v>5.2631578947368418E-2</c:v>
                </c:pt>
                <c:pt idx="98">
                  <c:v>9.1304347826086957E-2</c:v>
                </c:pt>
                <c:pt idx="99">
                  <c:v>7.6086956521739135E-2</c:v>
                </c:pt>
                <c:pt idx="100">
                  <c:v>7.9545454545454544E-2</c:v>
                </c:pt>
                <c:pt idx="101">
                  <c:v>7.586206896551724E-2</c:v>
                </c:pt>
                <c:pt idx="102">
                  <c:v>8.8757396449704137E-2</c:v>
                </c:pt>
                <c:pt idx="103">
                  <c:v>6.569343065693431E-2</c:v>
                </c:pt>
                <c:pt idx="104">
                  <c:v>4.9689440993788817E-2</c:v>
                </c:pt>
                <c:pt idx="105">
                  <c:v>5.8510638297872342E-2</c:v>
                </c:pt>
                <c:pt idx="106">
                  <c:v>5.6122448979591837E-2</c:v>
                </c:pt>
                <c:pt idx="107">
                  <c:v>8.8888888888888892E-2</c:v>
                </c:pt>
                <c:pt idx="108">
                  <c:v>4.0201005025125629E-2</c:v>
                </c:pt>
                <c:pt idx="109">
                  <c:v>5.4455445544554455E-2</c:v>
                </c:pt>
                <c:pt idx="110">
                  <c:v>1.6393442622950821E-2</c:v>
                </c:pt>
                <c:pt idx="111">
                  <c:v>2.5000000000000001E-2</c:v>
                </c:pt>
                <c:pt idx="112">
                  <c:v>6.1538461538461542E-2</c:v>
                </c:pt>
                <c:pt idx="113">
                  <c:v>4.195804195804196E-2</c:v>
                </c:pt>
                <c:pt idx="114">
                  <c:v>3.0674846625766871E-2</c:v>
                </c:pt>
                <c:pt idx="115">
                  <c:v>4.8951048951048952E-2</c:v>
                </c:pt>
                <c:pt idx="116">
                  <c:v>4.2553191489361701E-2</c:v>
                </c:pt>
                <c:pt idx="117">
                  <c:v>1.7964071856287425E-2</c:v>
                </c:pt>
                <c:pt idx="118">
                  <c:v>2.4193548387096774E-2</c:v>
                </c:pt>
                <c:pt idx="119">
                  <c:v>1.8292682926829267E-2</c:v>
                </c:pt>
                <c:pt idx="120">
                  <c:v>2.8776978417266189E-2</c:v>
                </c:pt>
                <c:pt idx="121">
                  <c:v>2.6845637583892617E-2</c:v>
                </c:pt>
                <c:pt idx="122">
                  <c:v>3.9473684210526314E-2</c:v>
                </c:pt>
                <c:pt idx="123">
                  <c:v>2.3529411764705882E-2</c:v>
                </c:pt>
                <c:pt idx="124">
                  <c:v>3.1446540880503145E-2</c:v>
                </c:pt>
                <c:pt idx="125">
                  <c:v>9.8039215686274508E-3</c:v>
                </c:pt>
                <c:pt idx="126">
                  <c:v>1.3793103448275862E-2</c:v>
                </c:pt>
                <c:pt idx="127">
                  <c:v>2.9629629629629631E-2</c:v>
                </c:pt>
                <c:pt idx="128">
                  <c:v>6.2893081761006293E-3</c:v>
                </c:pt>
                <c:pt idx="129">
                  <c:v>1.4814814814814815E-2</c:v>
                </c:pt>
                <c:pt idx="130">
                  <c:v>0</c:v>
                </c:pt>
                <c:pt idx="131">
                  <c:v>1.8018018018018018E-2</c:v>
                </c:pt>
                <c:pt idx="132">
                  <c:v>1.9230769230769232E-2</c:v>
                </c:pt>
                <c:pt idx="133">
                  <c:v>0</c:v>
                </c:pt>
                <c:pt idx="134">
                  <c:v>2.4390243902439025E-2</c:v>
                </c:pt>
                <c:pt idx="135">
                  <c:v>0</c:v>
                </c:pt>
                <c:pt idx="136">
                  <c:v>2.9411764705882353E-2</c:v>
                </c:pt>
                <c:pt idx="137">
                  <c:v>1.3513513513513514E-2</c:v>
                </c:pt>
                <c:pt idx="138">
                  <c:v>2.5974025974025976E-2</c:v>
                </c:pt>
                <c:pt idx="139">
                  <c:v>0</c:v>
                </c:pt>
                <c:pt idx="140">
                  <c:v>1.2345679012345678E-2</c:v>
                </c:pt>
                <c:pt idx="141">
                  <c:v>7.1428571428571425E-2</c:v>
                </c:pt>
                <c:pt idx="142">
                  <c:v>4.3956043956043959E-2</c:v>
                </c:pt>
                <c:pt idx="143">
                  <c:v>0</c:v>
                </c:pt>
                <c:pt idx="144">
                  <c:v>0</c:v>
                </c:pt>
                <c:pt idx="145">
                  <c:v>1.3333333333333334E-2</c:v>
                </c:pt>
                <c:pt idx="146">
                  <c:v>0</c:v>
                </c:pt>
                <c:pt idx="147">
                  <c:v>2.6666666666666668E-2</c:v>
                </c:pt>
                <c:pt idx="148">
                  <c:v>0</c:v>
                </c:pt>
                <c:pt idx="149">
                  <c:v>1.3698630136986301E-2</c:v>
                </c:pt>
                <c:pt idx="150">
                  <c:v>0</c:v>
                </c:pt>
                <c:pt idx="151">
                  <c:v>1.9230769230769232E-2</c:v>
                </c:pt>
                <c:pt idx="152">
                  <c:v>0</c:v>
                </c:pt>
                <c:pt idx="153">
                  <c:v>0</c:v>
                </c:pt>
                <c:pt idx="154">
                  <c:v>0</c:v>
                </c:pt>
                <c:pt idx="155">
                  <c:v>0</c:v>
                </c:pt>
                <c:pt idx="156">
                  <c:v>0</c:v>
                </c:pt>
                <c:pt idx="157">
                  <c:v>0</c:v>
                </c:pt>
                <c:pt idx="158">
                  <c:v>0</c:v>
                </c:pt>
                <c:pt idx="159">
                  <c:v>7.8125E-3</c:v>
                </c:pt>
                <c:pt idx="160">
                  <c:v>0</c:v>
                </c:pt>
                <c:pt idx="161">
                  <c:v>5.8823529411764705E-3</c:v>
                </c:pt>
                <c:pt idx="162">
                  <c:v>5.9523809523809521E-3</c:v>
                </c:pt>
                <c:pt idx="163">
                  <c:v>0</c:v>
                </c:pt>
                <c:pt idx="164">
                  <c:v>6.993006993006993E-3</c:v>
                </c:pt>
                <c:pt idx="165">
                  <c:v>5.2910052910052907E-3</c:v>
                </c:pt>
                <c:pt idx="166">
                  <c:v>1.1834319526627219E-2</c:v>
                </c:pt>
                <c:pt idx="167">
                  <c:v>0</c:v>
                </c:pt>
                <c:pt idx="168">
                  <c:v>0</c:v>
                </c:pt>
                <c:pt idx="169">
                  <c:v>4.5248868778280547E-3</c:v>
                </c:pt>
                <c:pt idx="170">
                  <c:v>0</c:v>
                </c:pt>
                <c:pt idx="171">
                  <c:v>1.834862385321101E-2</c:v>
                </c:pt>
                <c:pt idx="172">
                  <c:v>4.2016806722689074E-3</c:v>
                </c:pt>
                <c:pt idx="173">
                  <c:v>9.3749999999999997E-3</c:v>
                </c:pt>
                <c:pt idx="174">
                  <c:v>3.4602076124567475E-3</c:v>
                </c:pt>
                <c:pt idx="175">
                  <c:v>0</c:v>
                </c:pt>
                <c:pt idx="176">
                  <c:v>5.1413881748071976E-3</c:v>
                </c:pt>
                <c:pt idx="177">
                  <c:v>2.2883295194508009E-3</c:v>
                </c:pt>
                <c:pt idx="178">
                  <c:v>7.2992700729927005E-3</c:v>
                </c:pt>
                <c:pt idx="179">
                  <c:v>2.0964360587002098E-3</c:v>
                </c:pt>
                <c:pt idx="180">
                  <c:v>4.0733197556008143E-3</c:v>
                </c:pt>
                <c:pt idx="181">
                  <c:v>1.9920318725099601E-3</c:v>
                </c:pt>
                <c:pt idx="182">
                  <c:v>6.1728395061728392E-3</c:v>
                </c:pt>
                <c:pt idx="183">
                  <c:v>1.0362694300518135E-2</c:v>
                </c:pt>
                <c:pt idx="184">
                  <c:v>3.2679738562091504E-3</c:v>
                </c:pt>
                <c:pt idx="185">
                  <c:v>8.6956521739130436E-3</c:v>
                </c:pt>
                <c:pt idx="186">
                  <c:v>6.5573770491803279E-3</c:v>
                </c:pt>
                <c:pt idx="187">
                  <c:v>3.787878787878788E-3</c:v>
                </c:pt>
                <c:pt idx="188">
                  <c:v>7.7369439071566732E-3</c:v>
                </c:pt>
                <c:pt idx="189">
                  <c:v>3.3112582781456954E-3</c:v>
                </c:pt>
                <c:pt idx="190">
                  <c:v>1.2216404886561954E-2</c:v>
                </c:pt>
                <c:pt idx="191">
                  <c:v>8.4459459459459464E-3</c:v>
                </c:pt>
                <c:pt idx="192">
                  <c:v>7.3529411764705881E-3</c:v>
                </c:pt>
                <c:pt idx="193">
                  <c:v>3.8910505836575876E-3</c:v>
                </c:pt>
                <c:pt idx="194">
                  <c:v>5.859375E-3</c:v>
                </c:pt>
                <c:pt idx="195">
                  <c:v>2.2624434389140274E-3</c:v>
                </c:pt>
                <c:pt idx="196">
                  <c:v>6.024096385542169E-3</c:v>
                </c:pt>
                <c:pt idx="197">
                  <c:v>1.1787819253438114E-2</c:v>
                </c:pt>
                <c:pt idx="198">
                  <c:v>1.9920318725099601E-3</c:v>
                </c:pt>
                <c:pt idx="199">
                  <c:v>0</c:v>
                </c:pt>
                <c:pt idx="200">
                  <c:v>1.0615711252653927E-2</c:v>
                </c:pt>
                <c:pt idx="201">
                  <c:v>1.9193857965451055E-3</c:v>
                </c:pt>
                <c:pt idx="202">
                  <c:v>5.8823529411764705E-3</c:v>
                </c:pt>
                <c:pt idx="203">
                  <c:v>0</c:v>
                </c:pt>
                <c:pt idx="204">
                  <c:v>3.4482758620689655E-3</c:v>
                </c:pt>
                <c:pt idx="205">
                  <c:v>1.8272425249169437E-2</c:v>
                </c:pt>
                <c:pt idx="206">
                  <c:v>3.7453183520599251E-3</c:v>
                </c:pt>
                <c:pt idx="207">
                  <c:v>5.4249547920433997E-3</c:v>
                </c:pt>
                <c:pt idx="208">
                  <c:v>3.4965034965034965E-3</c:v>
                </c:pt>
                <c:pt idx="209">
                  <c:v>3.472222222222222E-3</c:v>
                </c:pt>
                <c:pt idx="210">
                  <c:v>2.2857142857142859E-3</c:v>
                </c:pt>
                <c:pt idx="211">
                  <c:v>3.3185840707964601E-3</c:v>
                </c:pt>
                <c:pt idx="212">
                  <c:v>3.3039647577092512E-3</c:v>
                </c:pt>
                <c:pt idx="213">
                  <c:v>2.1953896816684962E-3</c:v>
                </c:pt>
                <c:pt idx="214">
                  <c:v>2.8653295128939827E-3</c:v>
                </c:pt>
                <c:pt idx="215">
                  <c:v>9.1659028414298807E-3</c:v>
                </c:pt>
                <c:pt idx="216">
                  <c:v>3.5810205908683975E-3</c:v>
                </c:pt>
                <c:pt idx="217">
                  <c:v>6.3091482649842269E-3</c:v>
                </c:pt>
                <c:pt idx="218">
                  <c:v>4.6656298600311046E-3</c:v>
                </c:pt>
                <c:pt idx="219">
                  <c:v>4.3898156277436349E-3</c:v>
                </c:pt>
                <c:pt idx="220">
                  <c:v>1.1305241521068859E-2</c:v>
                </c:pt>
              </c:numCache>
            </c:numRef>
          </c:val>
          <c:extLst>
            <c:ext xmlns:c16="http://schemas.microsoft.com/office/drawing/2014/chart" uri="{C3380CC4-5D6E-409C-BE32-E72D297353CC}">
              <c16:uniqueId val="{00000009-5ABA-4608-98AA-34CA378F6D0D}"/>
            </c:ext>
          </c:extLst>
        </c:ser>
        <c:dLbls>
          <c:showLegendKey val="0"/>
          <c:showVal val="0"/>
          <c:showCatName val="0"/>
          <c:showSerName val="0"/>
          <c:showPercent val="0"/>
          <c:showBubbleSize val="0"/>
        </c:dLbls>
        <c:gapWidth val="0"/>
        <c:overlap val="100"/>
        <c:axId val="597617440"/>
        <c:axId val="268928416"/>
      </c:barChart>
      <c:dateAx>
        <c:axId val="597617440"/>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14"/>
      </c:dateAx>
      <c:valAx>
        <c:axId val="2689284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valAx>
      <c:spPr>
        <a:noFill/>
        <a:ln>
          <a:noFill/>
        </a:ln>
        <a:effectLst/>
      </c:spPr>
    </c:plotArea>
    <c:legend>
      <c:legendPos val="r"/>
      <c:layout>
        <c:manualLayout>
          <c:xMode val="edge"/>
          <c:yMode val="edge"/>
          <c:x val="0.93504888888888893"/>
          <c:y val="7.3289524157987035E-2"/>
          <c:w val="5.8232444444444441E-2"/>
          <c:h val="0.843645639485257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br>
              <a:rPr lang="en-US" sz="2000" b="1" baseline="0"/>
            </a:br>
            <a:r>
              <a:rPr lang="en-US" sz="1600" b="0" u="none" baseline="0"/>
              <a:t>based on a 7 day moving average for clarity</a:t>
            </a:r>
            <a:endParaRPr lang="en-US" sz="2000" b="0" u="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0.10047111111111111"/>
          <c:w val="0.82404233333333321"/>
          <c:h val="0.81503569444444446"/>
        </c:manualLayout>
      </c:layout>
      <c:barChart>
        <c:barDir val="col"/>
        <c:grouping val="percentStacked"/>
        <c:varyColors val="0"/>
        <c:ser>
          <c:idx val="0"/>
          <c:order val="0"/>
          <c:tx>
            <c:strRef>
              <c:f>'Age-1'!$B$42:$C$42</c:f>
              <c:strCache>
                <c:ptCount val="2"/>
                <c:pt idx="0">
                  <c:v>0-19</c:v>
                </c:pt>
              </c:strCache>
            </c:strRef>
          </c:tx>
          <c:spPr>
            <a:solidFill>
              <a:schemeClr val="accent2">
                <a:lumMod val="40000"/>
                <a:lumOff val="6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'Age-1'!$AD$42:$HX$42</c:f>
              <c:numCache>
                <c:formatCode>0%</c:formatCode>
                <c:ptCount val="203"/>
                <c:pt idx="0">
                  <c:v>6.3065752878399245E-2</c:v>
                </c:pt>
                <c:pt idx="1">
                  <c:v>4.3285533098179473E-2</c:v>
                </c:pt>
                <c:pt idx="2">
                  <c:v>5.2880415827390566E-2</c:v>
                </c:pt>
                <c:pt idx="3">
                  <c:v>5.2465936689507157E-2</c:v>
                </c:pt>
                <c:pt idx="4">
                  <c:v>4.5096322177035512E-2</c:v>
                </c:pt>
                <c:pt idx="5">
                  <c:v>5.3318316010540136E-2</c:v>
                </c:pt>
                <c:pt idx="6">
                  <c:v>4.973489567815674E-2</c:v>
                </c:pt>
                <c:pt idx="7">
                  <c:v>4.3493455207579065E-2</c:v>
                </c:pt>
                <c:pt idx="8">
                  <c:v>3.6502966704485523E-2</c:v>
                </c:pt>
                <c:pt idx="9">
                  <c:v>2.7498402747411388E-2</c:v>
                </c:pt>
                <c:pt idx="10">
                  <c:v>2.3666566403024239E-2</c:v>
                </c:pt>
                <c:pt idx="11">
                  <c:v>2.0491963228421065E-2</c:v>
                </c:pt>
                <c:pt idx="12">
                  <c:v>1.3354274084534224E-2</c:v>
                </c:pt>
                <c:pt idx="13">
                  <c:v>1.0903996784859335E-2</c:v>
                </c:pt>
                <c:pt idx="14">
                  <c:v>8.7100631057771393E-3</c:v>
                </c:pt>
                <c:pt idx="15">
                  <c:v>8.5561110350352975E-3</c:v>
                </c:pt>
                <c:pt idx="16">
                  <c:v>9.2867962259102332E-3</c:v>
                </c:pt>
                <c:pt idx="17">
                  <c:v>7.8528337318876131E-3</c:v>
                </c:pt>
                <c:pt idx="18">
                  <c:v>7.0124004712047005E-3</c:v>
                </c:pt>
                <c:pt idx="19">
                  <c:v>6.7548153583064947E-3</c:v>
                </c:pt>
                <c:pt idx="20">
                  <c:v>6.9763440992527109E-3</c:v>
                </c:pt>
                <c:pt idx="21">
                  <c:v>7.2011454875445715E-3</c:v>
                </c:pt>
                <c:pt idx="22">
                  <c:v>6.699852642450663E-3</c:v>
                </c:pt>
                <c:pt idx="23">
                  <c:v>5.9518051347481702E-3</c:v>
                </c:pt>
                <c:pt idx="24">
                  <c:v>5.9746970188726267E-3</c:v>
                </c:pt>
                <c:pt idx="25">
                  <c:v>7.0863914319915927E-3</c:v>
                </c:pt>
                <c:pt idx="26">
                  <c:v>7.925644366725576E-3</c:v>
                </c:pt>
                <c:pt idx="27">
                  <c:v>7.6200424484858444E-3</c:v>
                </c:pt>
                <c:pt idx="28">
                  <c:v>8.2400083456392343E-3</c:v>
                </c:pt>
                <c:pt idx="29">
                  <c:v>9.5920354708622368E-3</c:v>
                </c:pt>
                <c:pt idx="30">
                  <c:v>9.9119361584099827E-3</c:v>
                </c:pt>
                <c:pt idx="31">
                  <c:v>1.1622288891780621E-2</c:v>
                </c:pt>
                <c:pt idx="32">
                  <c:v>1.2170228659149109E-2</c:v>
                </c:pt>
                <c:pt idx="33">
                  <c:v>1.2680395420609015E-2</c:v>
                </c:pt>
                <c:pt idx="34">
                  <c:v>1.2748967605839039E-2</c:v>
                </c:pt>
                <c:pt idx="35">
                  <c:v>1.3037987168466348E-2</c:v>
                </c:pt>
                <c:pt idx="36">
                  <c:v>1.3122240264767635E-2</c:v>
                </c:pt>
                <c:pt idx="37">
                  <c:v>1.513741656429508E-2</c:v>
                </c:pt>
                <c:pt idx="38">
                  <c:v>1.4455919184901836E-2</c:v>
                </c:pt>
                <c:pt idx="39">
                  <c:v>1.3564464914859402E-2</c:v>
                </c:pt>
                <c:pt idx="40">
                  <c:v>1.3044640341738896E-2</c:v>
                </c:pt>
                <c:pt idx="41">
                  <c:v>1.3816051781036528E-2</c:v>
                </c:pt>
                <c:pt idx="42">
                  <c:v>1.4634294571110307E-2</c:v>
                </c:pt>
                <c:pt idx="43">
                  <c:v>1.3941275241042782E-2</c:v>
                </c:pt>
                <c:pt idx="44">
                  <c:v>1.3750633103006022E-2</c:v>
                </c:pt>
                <c:pt idx="45">
                  <c:v>1.410049677183259E-2</c:v>
                </c:pt>
                <c:pt idx="46">
                  <c:v>1.5468248401063351E-2</c:v>
                </c:pt>
                <c:pt idx="47">
                  <c:v>1.6301401338191114E-2</c:v>
                </c:pt>
                <c:pt idx="48">
                  <c:v>1.6382323964632153E-2</c:v>
                </c:pt>
                <c:pt idx="49">
                  <c:v>1.768403517334987E-2</c:v>
                </c:pt>
                <c:pt idx="50">
                  <c:v>1.8624153223616435E-2</c:v>
                </c:pt>
                <c:pt idx="51">
                  <c:v>2.0292726831549309E-2</c:v>
                </c:pt>
                <c:pt idx="52">
                  <c:v>2.0062014391534544E-2</c:v>
                </c:pt>
                <c:pt idx="53">
                  <c:v>1.9533631469322681E-2</c:v>
                </c:pt>
                <c:pt idx="54">
                  <c:v>1.9815099792993094E-2</c:v>
                </c:pt>
                <c:pt idx="55">
                  <c:v>2.0081907034449672E-2</c:v>
                </c:pt>
                <c:pt idx="56">
                  <c:v>1.9399515591852726E-2</c:v>
                </c:pt>
                <c:pt idx="57">
                  <c:v>1.8958245838136406E-2</c:v>
                </c:pt>
                <c:pt idx="58">
                  <c:v>1.7507701669495626E-2</c:v>
                </c:pt>
                <c:pt idx="59">
                  <c:v>1.727106267138874E-2</c:v>
                </c:pt>
                <c:pt idx="60">
                  <c:v>2.0737206883495528E-2</c:v>
                </c:pt>
                <c:pt idx="61">
                  <c:v>2.0704746504830451E-2</c:v>
                </c:pt>
                <c:pt idx="62">
                  <c:v>2.2258677734131555E-2</c:v>
                </c:pt>
                <c:pt idx="63">
                  <c:v>1.9905286159762576E-2</c:v>
                </c:pt>
                <c:pt idx="64">
                  <c:v>2.1134338127504999E-2</c:v>
                </c:pt>
                <c:pt idx="65">
                  <c:v>2.0933025381130968E-2</c:v>
                </c:pt>
                <c:pt idx="66">
                  <c:v>2.5093163603488955E-2</c:v>
                </c:pt>
                <c:pt idx="67">
                  <c:v>2.583292772683668E-2</c:v>
                </c:pt>
                <c:pt idx="68">
                  <c:v>2.7062706113164588E-2</c:v>
                </c:pt>
                <c:pt idx="69">
                  <c:v>2.6134159512042385E-2</c:v>
                </c:pt>
                <c:pt idx="70">
                  <c:v>3.099556676150933E-2</c:v>
                </c:pt>
                <c:pt idx="71">
                  <c:v>2.958806130859086E-2</c:v>
                </c:pt>
                <c:pt idx="72">
                  <c:v>3.4372750303806168E-2</c:v>
                </c:pt>
                <c:pt idx="73">
                  <c:v>3.343406819480696E-2</c:v>
                </c:pt>
                <c:pt idx="74">
                  <c:v>3.0982487862524125E-2</c:v>
                </c:pt>
                <c:pt idx="75">
                  <c:v>3.8377870257906524E-2</c:v>
                </c:pt>
                <c:pt idx="76">
                  <c:v>4.1568111871793455E-2</c:v>
                </c:pt>
                <c:pt idx="77">
                  <c:v>4.0925677383205121E-2</c:v>
                </c:pt>
                <c:pt idx="78">
                  <c:v>4.8101322116228133E-2</c:v>
                </c:pt>
                <c:pt idx="79">
                  <c:v>4.5019082355335222E-2</c:v>
                </c:pt>
                <c:pt idx="80">
                  <c:v>4.5369287192126559E-2</c:v>
                </c:pt>
                <c:pt idx="81">
                  <c:v>4.9504792325857055E-2</c:v>
                </c:pt>
                <c:pt idx="82">
                  <c:v>4.6871314692379422E-2</c:v>
                </c:pt>
                <c:pt idx="83">
                  <c:v>5.1728110989134143E-2</c:v>
                </c:pt>
                <c:pt idx="84">
                  <c:v>5.4435609126944534E-2</c:v>
                </c:pt>
                <c:pt idx="85">
                  <c:v>5.3637874692737689E-2</c:v>
                </c:pt>
                <c:pt idx="86">
                  <c:v>5.5153698413530357E-2</c:v>
                </c:pt>
                <c:pt idx="87">
                  <c:v>6.0823560466371128E-2</c:v>
                </c:pt>
                <c:pt idx="88">
                  <c:v>6.3795078744011857E-2</c:v>
                </c:pt>
                <c:pt idx="89">
                  <c:v>7.2593403800005618E-2</c:v>
                </c:pt>
                <c:pt idx="90">
                  <c:v>7.7809293438005814E-2</c:v>
                </c:pt>
                <c:pt idx="91">
                  <c:v>8.3201170011681411E-2</c:v>
                </c:pt>
                <c:pt idx="92">
                  <c:v>8.5734744548789862E-2</c:v>
                </c:pt>
                <c:pt idx="93">
                  <c:v>8.8998953458160071E-2</c:v>
                </c:pt>
                <c:pt idx="94">
                  <c:v>9.3689384977859891E-2</c:v>
                </c:pt>
                <c:pt idx="95">
                  <c:v>9.9144361655858132E-2</c:v>
                </c:pt>
                <c:pt idx="96">
                  <c:v>9.4079923890798625E-2</c:v>
                </c:pt>
                <c:pt idx="97">
                  <c:v>8.9374103395504473E-2</c:v>
                </c:pt>
                <c:pt idx="98">
                  <c:v>9.0488591744035368E-2</c:v>
                </c:pt>
                <c:pt idx="99">
                  <c:v>9.7337427764716378E-2</c:v>
                </c:pt>
                <c:pt idx="100">
                  <c:v>9.7924759471592682E-2</c:v>
                </c:pt>
                <c:pt idx="101">
                  <c:v>9.7023642086034589E-2</c:v>
                </c:pt>
                <c:pt idx="102">
                  <c:v>9.7510871350242265E-2</c:v>
                </c:pt>
                <c:pt idx="103">
                  <c:v>0.10301627726086535</c:v>
                </c:pt>
                <c:pt idx="104">
                  <c:v>0.11607670611076788</c:v>
                </c:pt>
                <c:pt idx="105">
                  <c:v>0.11835413882298319</c:v>
                </c:pt>
                <c:pt idx="106">
                  <c:v>0.11711570362228385</c:v>
                </c:pt>
                <c:pt idx="107">
                  <c:v>0.13066343040530473</c:v>
                </c:pt>
                <c:pt idx="108">
                  <c:v>0.13175812115516791</c:v>
                </c:pt>
                <c:pt idx="109">
                  <c:v>0.12527986589642484</c:v>
                </c:pt>
                <c:pt idx="110">
                  <c:v>0.12250798235376652</c:v>
                </c:pt>
                <c:pt idx="111">
                  <c:v>0.12968196305715898</c:v>
                </c:pt>
                <c:pt idx="112">
                  <c:v>0.13049333343374678</c:v>
                </c:pt>
                <c:pt idx="113">
                  <c:v>0.139736342676756</c:v>
                </c:pt>
                <c:pt idx="114">
                  <c:v>0.1342418371822505</c:v>
                </c:pt>
                <c:pt idx="115">
                  <c:v>0.1342418371822505</c:v>
                </c:pt>
                <c:pt idx="116">
                  <c:v>0.14011540612202153</c:v>
                </c:pt>
                <c:pt idx="117">
                  <c:v>0.13904656614740646</c:v>
                </c:pt>
                <c:pt idx="118">
                  <c:v>0.12490847847990705</c:v>
                </c:pt>
                <c:pt idx="119">
                  <c:v>0.12420062777205634</c:v>
                </c:pt>
                <c:pt idx="120">
                  <c:v>0.11346469703612561</c:v>
                </c:pt>
                <c:pt idx="121">
                  <c:v>0.11255670672135565</c:v>
                </c:pt>
                <c:pt idx="122">
                  <c:v>0.11954083370548263</c:v>
                </c:pt>
                <c:pt idx="123">
                  <c:v>0.11726582534148129</c:v>
                </c:pt>
                <c:pt idx="124">
                  <c:v>0.1305343572010112</c:v>
                </c:pt>
                <c:pt idx="125">
                  <c:v>0.1318952028241519</c:v>
                </c:pt>
                <c:pt idx="126">
                  <c:v>0.13171205264100169</c:v>
                </c:pt>
                <c:pt idx="127">
                  <c:v>0.13361681454576363</c:v>
                </c:pt>
                <c:pt idx="128">
                  <c:v>0.13864568398141272</c:v>
                </c:pt>
                <c:pt idx="129">
                  <c:v>0.13402562319113914</c:v>
                </c:pt>
                <c:pt idx="130">
                  <c:v>0.14088002428784333</c:v>
                </c:pt>
                <c:pt idx="131">
                  <c:v>0.13348276401387074</c:v>
                </c:pt>
                <c:pt idx="132">
                  <c:v>0.13952874212408437</c:v>
                </c:pt>
                <c:pt idx="133">
                  <c:v>0.14540547408777288</c:v>
                </c:pt>
                <c:pt idx="134">
                  <c:v>0.14835190265920142</c:v>
                </c:pt>
                <c:pt idx="135">
                  <c:v>0.14453368697657895</c:v>
                </c:pt>
                <c:pt idx="136">
                  <c:v>0.14646467213660042</c:v>
                </c:pt>
                <c:pt idx="137">
                  <c:v>0.14086487124063227</c:v>
                </c:pt>
                <c:pt idx="138">
                  <c:v>0.13636352353173739</c:v>
                </c:pt>
                <c:pt idx="139">
                  <c:v>0.13156220240388566</c:v>
                </c:pt>
                <c:pt idx="140">
                  <c:v>0.13112183301941688</c:v>
                </c:pt>
                <c:pt idx="141">
                  <c:v>0.12878402659507202</c:v>
                </c:pt>
                <c:pt idx="142">
                  <c:v>0.12553787807047315</c:v>
                </c:pt>
                <c:pt idx="143">
                  <c:v>0.11947915828626314</c:v>
                </c:pt>
                <c:pt idx="144">
                  <c:v>0.11451563441517625</c:v>
                </c:pt>
                <c:pt idx="145">
                  <c:v>0.11813167025284374</c:v>
                </c:pt>
                <c:pt idx="146">
                  <c:v>0.11125781016797448</c:v>
                </c:pt>
                <c:pt idx="147">
                  <c:v>0.10674489389035234</c:v>
                </c:pt>
                <c:pt idx="148">
                  <c:v>0.10238627174326866</c:v>
                </c:pt>
                <c:pt idx="149">
                  <c:v>0.10625659815437609</c:v>
                </c:pt>
                <c:pt idx="150">
                  <c:v>0.10956885349915174</c:v>
                </c:pt>
                <c:pt idx="151">
                  <c:v>0.11538490347065311</c:v>
                </c:pt>
                <c:pt idx="152">
                  <c:v>0.11130780932684287</c:v>
                </c:pt>
                <c:pt idx="153">
                  <c:v>0.1121050209992973</c:v>
                </c:pt>
                <c:pt idx="154">
                  <c:v>0.10727667456638451</c:v>
                </c:pt>
                <c:pt idx="155">
                  <c:v>0.11104995067927365</c:v>
                </c:pt>
                <c:pt idx="156">
                  <c:v>0.10706391755029673</c:v>
                </c:pt>
                <c:pt idx="157">
                  <c:v>0.10860175038894256</c:v>
                </c:pt>
                <c:pt idx="158">
                  <c:v>0.10798714329032572</c:v>
                </c:pt>
                <c:pt idx="159">
                  <c:v>0.1099896986984539</c:v>
                </c:pt>
                <c:pt idx="160">
                  <c:v>0.11223539545383013</c:v>
                </c:pt>
                <c:pt idx="161">
                  <c:v>0.1162844137620504</c:v>
                </c:pt>
                <c:pt idx="162">
                  <c:v>0.11616373505175866</c:v>
                </c:pt>
                <c:pt idx="163">
                  <c:v>0.12319501859401956</c:v>
                </c:pt>
                <c:pt idx="164">
                  <c:v>0.11889972677113395</c:v>
                </c:pt>
                <c:pt idx="165">
                  <c:v>0.1195611203739593</c:v>
                </c:pt>
                <c:pt idx="166">
                  <c:v>0.12375649221638998</c:v>
                </c:pt>
                <c:pt idx="167">
                  <c:v>0.1275654070866859</c:v>
                </c:pt>
                <c:pt idx="168">
                  <c:v>0.13122682189819324</c:v>
                </c:pt>
                <c:pt idx="169">
                  <c:v>0.13399163520988153</c:v>
                </c:pt>
                <c:pt idx="170">
                  <c:v>0.12767629848152853</c:v>
                </c:pt>
                <c:pt idx="171">
                  <c:v>0.13137130556758325</c:v>
                </c:pt>
                <c:pt idx="172">
                  <c:v>0.13537356066273171</c:v>
                </c:pt>
                <c:pt idx="173">
                  <c:v>0.13377378217052294</c:v>
                </c:pt>
                <c:pt idx="174">
                  <c:v>0.13046228808136184</c:v>
                </c:pt>
                <c:pt idx="175">
                  <c:v>0.1295848249000002</c:v>
                </c:pt>
                <c:pt idx="176">
                  <c:v>0.13033940486298348</c:v>
                </c:pt>
                <c:pt idx="177">
                  <c:v>0.13443335013339933</c:v>
                </c:pt>
                <c:pt idx="178">
                  <c:v>0.13291187354036579</c:v>
                </c:pt>
                <c:pt idx="179">
                  <c:v>0.13413275482018616</c:v>
                </c:pt>
                <c:pt idx="180">
                  <c:v>0.13158291620596721</c:v>
                </c:pt>
                <c:pt idx="181">
                  <c:v>0.13580320077761343</c:v>
                </c:pt>
                <c:pt idx="182">
                  <c:v>0.13576645303005835</c:v>
                </c:pt>
                <c:pt idx="183">
                  <c:v>0.13618062618895324</c:v>
                </c:pt>
                <c:pt idx="184">
                  <c:v>0.13988627511519039</c:v>
                </c:pt>
                <c:pt idx="185">
                  <c:v>0.14264043755364642</c:v>
                </c:pt>
                <c:pt idx="186">
                  <c:v>0.14128139836274883</c:v>
                </c:pt>
                <c:pt idx="187">
                  <c:v>0.14574993098632996</c:v>
                </c:pt>
                <c:pt idx="188">
                  <c:v>0.14840518961415855</c:v>
                </c:pt>
                <c:pt idx="189">
                  <c:v>0.14649521667354784</c:v>
                </c:pt>
                <c:pt idx="190">
                  <c:v>0.1488237772055914</c:v>
                </c:pt>
                <c:pt idx="191">
                  <c:v>0.1476358766499648</c:v>
                </c:pt>
                <c:pt idx="192">
                  <c:v>0.15192867263271123</c:v>
                </c:pt>
                <c:pt idx="193">
                  <c:v>0.15285447476517736</c:v>
                </c:pt>
                <c:pt idx="194">
                  <c:v>0.15124234329282379</c:v>
                </c:pt>
                <c:pt idx="195">
                  <c:v>0.14754118898071714</c:v>
                </c:pt>
                <c:pt idx="196">
                  <c:v>0.14933441335463774</c:v>
                </c:pt>
                <c:pt idx="197">
                  <c:v>0.14516345845683531</c:v>
                </c:pt>
                <c:pt idx="198">
                  <c:v>0.14280426407385752</c:v>
                </c:pt>
                <c:pt idx="199">
                  <c:v>0.13708173490751513</c:v>
                </c:pt>
                <c:pt idx="200">
                  <c:v>0.13315572826846758</c:v>
                </c:pt>
                <c:pt idx="201">
                  <c:v>0.1332967878990976</c:v>
                </c:pt>
                <c:pt idx="202">
                  <c:v>0.14680924324094657</c:v>
                </c:pt>
              </c:numCache>
            </c:numRef>
          </c:val>
          <c:extLst>
            <c:ext xmlns:c16="http://schemas.microsoft.com/office/drawing/2014/chart" uri="{C3380CC4-5D6E-409C-BE32-E72D297353CC}">
              <c16:uniqueId val="{00000000-DB0A-4C69-A396-F5E4247F08E9}"/>
            </c:ext>
          </c:extLst>
        </c:ser>
        <c:ser>
          <c:idx val="1"/>
          <c:order val="1"/>
          <c:tx>
            <c:strRef>
              <c:f>'Age-1'!$B$43:$C$43</c:f>
              <c:strCache>
                <c:ptCount val="2"/>
                <c:pt idx="0">
                  <c:v>20-39</c:v>
                </c:pt>
              </c:strCache>
            </c:strRef>
          </c:tx>
          <c:spPr>
            <a:solidFill>
              <a:schemeClr val="accent2">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'Age-1'!$AD$43:$HX$43</c:f>
              <c:numCache>
                <c:formatCode>0%</c:formatCode>
                <c:ptCount val="203"/>
                <c:pt idx="0">
                  <c:v>0.18284387773986893</c:v>
                </c:pt>
                <c:pt idx="1">
                  <c:v>0.15427244916844035</c:v>
                </c:pt>
                <c:pt idx="2">
                  <c:v>0.15384600993603098</c:v>
                </c:pt>
                <c:pt idx="3">
                  <c:v>0.14509589480293711</c:v>
                </c:pt>
                <c:pt idx="4">
                  <c:v>0.16380337779613438</c:v>
                </c:pt>
                <c:pt idx="5">
                  <c:v>0.15802984536157783</c:v>
                </c:pt>
                <c:pt idx="6">
                  <c:v>0.13729115288676053</c:v>
                </c:pt>
                <c:pt idx="7">
                  <c:v>0.14151198313305047</c:v>
                </c:pt>
                <c:pt idx="8">
                  <c:v>0.13634991830712009</c:v>
                </c:pt>
                <c:pt idx="9">
                  <c:v>0.15318721940493679</c:v>
                </c:pt>
                <c:pt idx="10">
                  <c:v>0.16196651883687788</c:v>
                </c:pt>
                <c:pt idx="11">
                  <c:v>0.1541433895851772</c:v>
                </c:pt>
                <c:pt idx="12">
                  <c:v>0.15381770814063372</c:v>
                </c:pt>
                <c:pt idx="13">
                  <c:v>0.1663230867981208</c:v>
                </c:pt>
                <c:pt idx="14">
                  <c:v>0.17510301240972959</c:v>
                </c:pt>
                <c:pt idx="15">
                  <c:v>0.17433671165311571</c:v>
                </c:pt>
                <c:pt idx="16">
                  <c:v>0.16666334742877276</c:v>
                </c:pt>
                <c:pt idx="17">
                  <c:v>0.16126192625863742</c:v>
                </c:pt>
                <c:pt idx="18">
                  <c:v>0.15841039729753842</c:v>
                </c:pt>
                <c:pt idx="19">
                  <c:v>0.15179758192049153</c:v>
                </c:pt>
                <c:pt idx="20">
                  <c:v>0.14631474558207269</c:v>
                </c:pt>
                <c:pt idx="21">
                  <c:v>0.14275273680441697</c:v>
                </c:pt>
                <c:pt idx="22">
                  <c:v>0.1400736731609753</c:v>
                </c:pt>
                <c:pt idx="23">
                  <c:v>0.13576703877430363</c:v>
                </c:pt>
                <c:pt idx="24">
                  <c:v>0.1332015611861381</c:v>
                </c:pt>
                <c:pt idx="25">
                  <c:v>0.13284563894245616</c:v>
                </c:pt>
                <c:pt idx="26">
                  <c:v>0.13724822197113248</c:v>
                </c:pt>
                <c:pt idx="27">
                  <c:v>0.13966659099720266</c:v>
                </c:pt>
                <c:pt idx="28">
                  <c:v>0.14256498216208824</c:v>
                </c:pt>
                <c:pt idx="29">
                  <c:v>0.14790900812467089</c:v>
                </c:pt>
                <c:pt idx="30">
                  <c:v>0.15454957344170678</c:v>
                </c:pt>
                <c:pt idx="31">
                  <c:v>0.16019546207992277</c:v>
                </c:pt>
                <c:pt idx="32">
                  <c:v>0.16358495793354921</c:v>
                </c:pt>
                <c:pt idx="33">
                  <c:v>0.16974838446281795</c:v>
                </c:pt>
                <c:pt idx="34">
                  <c:v>0.17378941427516659</c:v>
                </c:pt>
                <c:pt idx="35">
                  <c:v>0.17854978169897229</c:v>
                </c:pt>
                <c:pt idx="36">
                  <c:v>0.18121077532382135</c:v>
                </c:pt>
                <c:pt idx="37">
                  <c:v>0.18402520643977918</c:v>
                </c:pt>
                <c:pt idx="38">
                  <c:v>0.18856630605076052</c:v>
                </c:pt>
                <c:pt idx="39">
                  <c:v>0.19551212256642098</c:v>
                </c:pt>
                <c:pt idx="40">
                  <c:v>0.19667977990518631</c:v>
                </c:pt>
                <c:pt idx="41">
                  <c:v>0.19927613572713132</c:v>
                </c:pt>
                <c:pt idx="42">
                  <c:v>0.19843489782351914</c:v>
                </c:pt>
                <c:pt idx="43">
                  <c:v>0.20463483493460083</c:v>
                </c:pt>
                <c:pt idx="44">
                  <c:v>0.20383127338386042</c:v>
                </c:pt>
                <c:pt idx="45">
                  <c:v>0.21344481378251223</c:v>
                </c:pt>
                <c:pt idx="46">
                  <c:v>0.20951910997497303</c:v>
                </c:pt>
                <c:pt idx="47">
                  <c:v>0.21076782176104347</c:v>
                </c:pt>
                <c:pt idx="48">
                  <c:v>0.20905872684897453</c:v>
                </c:pt>
                <c:pt idx="49">
                  <c:v>0.21093655130697914</c:v>
                </c:pt>
                <c:pt idx="50">
                  <c:v>0.20835646843605471</c:v>
                </c:pt>
                <c:pt idx="51">
                  <c:v>0.21137692719163934</c:v>
                </c:pt>
                <c:pt idx="52">
                  <c:v>0.20153832336078745</c:v>
                </c:pt>
                <c:pt idx="53">
                  <c:v>0.20655008987124004</c:v>
                </c:pt>
                <c:pt idx="54">
                  <c:v>0.2033458082510391</c:v>
                </c:pt>
                <c:pt idx="55">
                  <c:v>0.2062682667133251</c:v>
                </c:pt>
                <c:pt idx="56">
                  <c:v>0.20779024972142088</c:v>
                </c:pt>
                <c:pt idx="57">
                  <c:v>0.20604618355197069</c:v>
                </c:pt>
                <c:pt idx="58">
                  <c:v>0.20990428771649158</c:v>
                </c:pt>
                <c:pt idx="59">
                  <c:v>0.21423457912629368</c:v>
                </c:pt>
                <c:pt idx="60">
                  <c:v>0.21378231413929399</c:v>
                </c:pt>
                <c:pt idx="61">
                  <c:v>0.20921228628238719</c:v>
                </c:pt>
                <c:pt idx="62">
                  <c:v>0.20385574893577263</c:v>
                </c:pt>
                <c:pt idx="63">
                  <c:v>0.20782982228119373</c:v>
                </c:pt>
                <c:pt idx="64">
                  <c:v>0.20993197127520125</c:v>
                </c:pt>
                <c:pt idx="65">
                  <c:v>0.2084946918999262</c:v>
                </c:pt>
                <c:pt idx="66">
                  <c:v>0.20409312441634175</c:v>
                </c:pt>
                <c:pt idx="67">
                  <c:v>0.19746916199381562</c:v>
                </c:pt>
                <c:pt idx="68">
                  <c:v>0.20730738908443885</c:v>
                </c:pt>
                <c:pt idx="69">
                  <c:v>0.21665740646365331</c:v>
                </c:pt>
                <c:pt idx="70">
                  <c:v>0.21454653226322687</c:v>
                </c:pt>
                <c:pt idx="71">
                  <c:v>0.22236393561762618</c:v>
                </c:pt>
                <c:pt idx="72">
                  <c:v>0.23184787273314228</c:v>
                </c:pt>
                <c:pt idx="73">
                  <c:v>0.23249234104678351</c:v>
                </c:pt>
                <c:pt idx="74">
                  <c:v>0.23263385192399799</c:v>
                </c:pt>
                <c:pt idx="75">
                  <c:v>0.23173197602212203</c:v>
                </c:pt>
                <c:pt idx="76">
                  <c:v>0.22992573628484786</c:v>
                </c:pt>
                <c:pt idx="77">
                  <c:v>0.23172624346997039</c:v>
                </c:pt>
                <c:pt idx="78">
                  <c:v>0.23158649308565687</c:v>
                </c:pt>
                <c:pt idx="79">
                  <c:v>0.22744765219460933</c:v>
                </c:pt>
                <c:pt idx="80">
                  <c:v>0.24218929353199536</c:v>
                </c:pt>
                <c:pt idx="81">
                  <c:v>0.27205683060893793</c:v>
                </c:pt>
                <c:pt idx="82">
                  <c:v>0.28724442079652812</c:v>
                </c:pt>
                <c:pt idx="83">
                  <c:v>0.30309708312293848</c:v>
                </c:pt>
                <c:pt idx="84">
                  <c:v>0.31794438357572263</c:v>
                </c:pt>
                <c:pt idx="85">
                  <c:v>0.32984202285160769</c:v>
                </c:pt>
                <c:pt idx="86">
                  <c:v>0.34287810685042452</c:v>
                </c:pt>
                <c:pt idx="87">
                  <c:v>0.34059067796725095</c:v>
                </c:pt>
                <c:pt idx="88">
                  <c:v>0.34259887385299792</c:v>
                </c:pt>
                <c:pt idx="89">
                  <c:v>0.34827615499040177</c:v>
                </c:pt>
                <c:pt idx="90">
                  <c:v>0.35584145401298722</c:v>
                </c:pt>
                <c:pt idx="91">
                  <c:v>0.35598189358885968</c:v>
                </c:pt>
                <c:pt idx="92">
                  <c:v>0.34552038101681404</c:v>
                </c:pt>
                <c:pt idx="93">
                  <c:v>0.34156492786781256</c:v>
                </c:pt>
                <c:pt idx="94">
                  <c:v>0.35367517534391368</c:v>
                </c:pt>
                <c:pt idx="95">
                  <c:v>0.34192433625494512</c:v>
                </c:pt>
                <c:pt idx="96">
                  <c:v>0.34103026594102059</c:v>
                </c:pt>
                <c:pt idx="97">
                  <c:v>0.33401754182303323</c:v>
                </c:pt>
                <c:pt idx="98">
                  <c:v>0.33311164755043055</c:v>
                </c:pt>
                <c:pt idx="99">
                  <c:v>0.33248217872527763</c:v>
                </c:pt>
                <c:pt idx="100">
                  <c:v>0.33846844419920918</c:v>
                </c:pt>
                <c:pt idx="101">
                  <c:v>0.34641629953983155</c:v>
                </c:pt>
                <c:pt idx="102">
                  <c:v>0.35936593982760134</c:v>
                </c:pt>
                <c:pt idx="103">
                  <c:v>0.36425628396069587</c:v>
                </c:pt>
                <c:pt idx="104">
                  <c:v>0.36288479969447474</c:v>
                </c:pt>
                <c:pt idx="105">
                  <c:v>0.35969395814046184</c:v>
                </c:pt>
                <c:pt idx="106">
                  <c:v>0.37589074792215726</c:v>
                </c:pt>
                <c:pt idx="107">
                  <c:v>0.384482646219938</c:v>
                </c:pt>
                <c:pt idx="108">
                  <c:v>0.37956495854362959</c:v>
                </c:pt>
                <c:pt idx="109">
                  <c:v>0.37642907004188741</c:v>
                </c:pt>
                <c:pt idx="110">
                  <c:v>0.3830337994487043</c:v>
                </c:pt>
                <c:pt idx="111">
                  <c:v>0.3889939612912191</c:v>
                </c:pt>
                <c:pt idx="112">
                  <c:v>0.3955688591704648</c:v>
                </c:pt>
                <c:pt idx="113">
                  <c:v>0.40387586747747317</c:v>
                </c:pt>
                <c:pt idx="114">
                  <c:v>0.40073615005204144</c:v>
                </c:pt>
                <c:pt idx="115">
                  <c:v>0.4027711520870435</c:v>
                </c:pt>
                <c:pt idx="116">
                  <c:v>0.40182540793572441</c:v>
                </c:pt>
                <c:pt idx="117">
                  <c:v>0.39603029119835842</c:v>
                </c:pt>
                <c:pt idx="118">
                  <c:v>0.40721584650156079</c:v>
                </c:pt>
                <c:pt idx="119">
                  <c:v>0.40747324675896102</c:v>
                </c:pt>
                <c:pt idx="120">
                  <c:v>0.40730008658580086</c:v>
                </c:pt>
                <c:pt idx="121">
                  <c:v>0.41884453487359052</c:v>
                </c:pt>
                <c:pt idx="122">
                  <c:v>0.40254823857729427</c:v>
                </c:pt>
                <c:pt idx="123">
                  <c:v>0.41740270495400889</c:v>
                </c:pt>
                <c:pt idx="124">
                  <c:v>0.41959620616903653</c:v>
                </c:pt>
                <c:pt idx="125">
                  <c:v>0.41912149257956888</c:v>
                </c:pt>
                <c:pt idx="126">
                  <c:v>0.44091636437444065</c:v>
                </c:pt>
                <c:pt idx="127">
                  <c:v>0.41615445961253589</c:v>
                </c:pt>
                <c:pt idx="128">
                  <c:v>0.38714533314578226</c:v>
                </c:pt>
                <c:pt idx="129">
                  <c:v>0.40299133111943986</c:v>
                </c:pt>
                <c:pt idx="130">
                  <c:v>0.39082476917278985</c:v>
                </c:pt>
                <c:pt idx="131">
                  <c:v>0.3992592114428487</c:v>
                </c:pt>
                <c:pt idx="132">
                  <c:v>0.38559004354149606</c:v>
                </c:pt>
                <c:pt idx="133">
                  <c:v>0.3660726044588396</c:v>
                </c:pt>
                <c:pt idx="134">
                  <c:v>0.38076010445883957</c:v>
                </c:pt>
                <c:pt idx="135">
                  <c:v>0.38797746337111372</c:v>
                </c:pt>
                <c:pt idx="136">
                  <c:v>0.38400821609773628</c:v>
                </c:pt>
                <c:pt idx="137">
                  <c:v>0.39203459738195734</c:v>
                </c:pt>
                <c:pt idx="138">
                  <c:v>0.39362489387791422</c:v>
                </c:pt>
                <c:pt idx="139">
                  <c:v>0.40000626760622671</c:v>
                </c:pt>
                <c:pt idx="140">
                  <c:v>0.38994349853724641</c:v>
                </c:pt>
                <c:pt idx="141">
                  <c:v>0.38935574494468517</c:v>
                </c:pt>
                <c:pt idx="142">
                  <c:v>0.40215408461953817</c:v>
                </c:pt>
                <c:pt idx="143">
                  <c:v>0.40774940916911107</c:v>
                </c:pt>
                <c:pt idx="144">
                  <c:v>0.41572567659915999</c:v>
                </c:pt>
                <c:pt idx="145">
                  <c:v>0.41037280465048687</c:v>
                </c:pt>
                <c:pt idx="146">
                  <c:v>0.41864893219266941</c:v>
                </c:pt>
                <c:pt idx="147">
                  <c:v>0.43707852625251559</c:v>
                </c:pt>
                <c:pt idx="148">
                  <c:v>0.44324663698793398</c:v>
                </c:pt>
                <c:pt idx="149">
                  <c:v>0.44430588421623712</c:v>
                </c:pt>
                <c:pt idx="150">
                  <c:v>0.45239816331122629</c:v>
                </c:pt>
                <c:pt idx="151">
                  <c:v>0.4438120118247269</c:v>
                </c:pt>
                <c:pt idx="152">
                  <c:v>0.44908161571811012</c:v>
                </c:pt>
                <c:pt idx="153">
                  <c:v>0.45298795291313676</c:v>
                </c:pt>
                <c:pt idx="154">
                  <c:v>0.45435327891775246</c:v>
                </c:pt>
                <c:pt idx="155">
                  <c:v>0.46042234350896583</c:v>
                </c:pt>
                <c:pt idx="156">
                  <c:v>0.46842887398616723</c:v>
                </c:pt>
                <c:pt idx="157">
                  <c:v>0.47613612457959653</c:v>
                </c:pt>
                <c:pt idx="158">
                  <c:v>0.48723647425234529</c:v>
                </c:pt>
                <c:pt idx="159">
                  <c:v>0.4911822936174674</c:v>
                </c:pt>
                <c:pt idx="160">
                  <c:v>0.48963962386787918</c:v>
                </c:pt>
                <c:pt idx="161">
                  <c:v>0.4919938184583868</c:v>
                </c:pt>
                <c:pt idx="162">
                  <c:v>0.49465040321782289</c:v>
                </c:pt>
                <c:pt idx="163">
                  <c:v>0.48901888122620935</c:v>
                </c:pt>
                <c:pt idx="164">
                  <c:v>0.48479804891486933</c:v>
                </c:pt>
                <c:pt idx="165">
                  <c:v>0.48407981679930107</c:v>
                </c:pt>
                <c:pt idx="166">
                  <c:v>0.48339530876185194</c:v>
                </c:pt>
                <c:pt idx="167">
                  <c:v>0.48508876875454465</c:v>
                </c:pt>
                <c:pt idx="168">
                  <c:v>0.48866088076577124</c:v>
                </c:pt>
                <c:pt idx="169">
                  <c:v>0.48802674927226475</c:v>
                </c:pt>
                <c:pt idx="170">
                  <c:v>0.49350375036879024</c:v>
                </c:pt>
                <c:pt idx="171">
                  <c:v>0.48766582914748124</c:v>
                </c:pt>
                <c:pt idx="172">
                  <c:v>0.48680963750553774</c:v>
                </c:pt>
                <c:pt idx="173">
                  <c:v>0.49258768362222938</c:v>
                </c:pt>
                <c:pt idx="174">
                  <c:v>0.4945282903734044</c:v>
                </c:pt>
                <c:pt idx="175">
                  <c:v>0.4927586117715862</c:v>
                </c:pt>
                <c:pt idx="176">
                  <c:v>0.49815849095310522</c:v>
                </c:pt>
                <c:pt idx="177">
                  <c:v>0.50141210008906734</c:v>
                </c:pt>
                <c:pt idx="178">
                  <c:v>0.51022240048560208</c:v>
                </c:pt>
                <c:pt idx="179">
                  <c:v>0.51216139029465502</c:v>
                </c:pt>
                <c:pt idx="180">
                  <c:v>0.50922297783155046</c:v>
                </c:pt>
                <c:pt idx="181">
                  <c:v>0.51284133623947292</c:v>
                </c:pt>
                <c:pt idx="182">
                  <c:v>0.51869355215607416</c:v>
                </c:pt>
                <c:pt idx="183">
                  <c:v>0.51636286940312648</c:v>
                </c:pt>
                <c:pt idx="184">
                  <c:v>0.51514613270844856</c:v>
                </c:pt>
                <c:pt idx="185">
                  <c:v>0.51550393328724375</c:v>
                </c:pt>
                <c:pt idx="186">
                  <c:v>0.51498843566311014</c:v>
                </c:pt>
                <c:pt idx="187">
                  <c:v>0.51150884487176851</c:v>
                </c:pt>
                <c:pt idx="188">
                  <c:v>0.49710490374204142</c:v>
                </c:pt>
                <c:pt idx="189">
                  <c:v>0.49038187794618027</c:v>
                </c:pt>
                <c:pt idx="190">
                  <c:v>0.48259086053096489</c:v>
                </c:pt>
                <c:pt idx="191">
                  <c:v>0.47948078145009343</c:v>
                </c:pt>
                <c:pt idx="192">
                  <c:v>0.47200444075608716</c:v>
                </c:pt>
                <c:pt idx="193">
                  <c:v>0.46842927653496036</c:v>
                </c:pt>
                <c:pt idx="194">
                  <c:v>0.46476119742876998</c:v>
                </c:pt>
                <c:pt idx="195">
                  <c:v>0.47183891973534409</c:v>
                </c:pt>
                <c:pt idx="196">
                  <c:v>0.46714599094040321</c:v>
                </c:pt>
                <c:pt idx="197">
                  <c:v>0.46625877070541843</c:v>
                </c:pt>
                <c:pt idx="198">
                  <c:v>0.45889134903756262</c:v>
                </c:pt>
                <c:pt idx="199">
                  <c:v>0.45280303806445044</c:v>
                </c:pt>
                <c:pt idx="200">
                  <c:v>0.43373374627308381</c:v>
                </c:pt>
                <c:pt idx="201">
                  <c:v>0.42524388609844266</c:v>
                </c:pt>
                <c:pt idx="202">
                  <c:v>0.40476557486987452</c:v>
                </c:pt>
              </c:numCache>
            </c:numRef>
          </c:val>
          <c:extLst>
            <c:ext xmlns:c16="http://schemas.microsoft.com/office/drawing/2014/chart" uri="{C3380CC4-5D6E-409C-BE32-E72D297353CC}">
              <c16:uniqueId val="{00000001-DB0A-4C69-A396-F5E4247F08E9}"/>
            </c:ext>
          </c:extLst>
        </c:ser>
        <c:ser>
          <c:idx val="2"/>
          <c:order val="2"/>
          <c:tx>
            <c:strRef>
              <c:f>'Age-1'!$B$44:$C$44</c:f>
              <c:strCache>
                <c:ptCount val="2"/>
                <c:pt idx="0">
                  <c:v>40-59</c:v>
                </c:pt>
              </c:strCache>
            </c:strRef>
          </c:tx>
          <c:spPr>
            <a:solidFill>
              <a:schemeClr val="accent1">
                <a:lumMod val="75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'Age-1'!$AD$44:$HX$44</c:f>
              <c:numCache>
                <c:formatCode>0%</c:formatCode>
                <c:ptCount val="203"/>
                <c:pt idx="0">
                  <c:v>0.35198963340925044</c:v>
                </c:pt>
                <c:pt idx="1">
                  <c:v>0.38715446857408564</c:v>
                </c:pt>
                <c:pt idx="2">
                  <c:v>0.42681331718815813</c:v>
                </c:pt>
                <c:pt idx="3">
                  <c:v>0.4251093473990819</c:v>
                </c:pt>
                <c:pt idx="4">
                  <c:v>0.42822726123128146</c:v>
                </c:pt>
                <c:pt idx="5">
                  <c:v>0.41256919944541603</c:v>
                </c:pt>
                <c:pt idx="6">
                  <c:v>0.42362983543198529</c:v>
                </c:pt>
                <c:pt idx="7">
                  <c:v>0.40466977616075206</c:v>
                </c:pt>
                <c:pt idx="8">
                  <c:v>0.38955296020359997</c:v>
                </c:pt>
                <c:pt idx="9">
                  <c:v>0.37090945987760304</c:v>
                </c:pt>
                <c:pt idx="10">
                  <c:v>0.35751055501324269</c:v>
                </c:pt>
                <c:pt idx="11">
                  <c:v>0.34639944390213162</c:v>
                </c:pt>
                <c:pt idx="12">
                  <c:v>0.34362432596449477</c:v>
                </c:pt>
                <c:pt idx="13">
                  <c:v>0.3257940763947873</c:v>
                </c:pt>
                <c:pt idx="14">
                  <c:v>0.31352208729111508</c:v>
                </c:pt>
                <c:pt idx="15">
                  <c:v>0.308953689326742</c:v>
                </c:pt>
                <c:pt idx="16">
                  <c:v>0.30069546502432409</c:v>
                </c:pt>
                <c:pt idx="17">
                  <c:v>0.29747605475206007</c:v>
                </c:pt>
                <c:pt idx="18">
                  <c:v>0.29229310778686624</c:v>
                </c:pt>
                <c:pt idx="19">
                  <c:v>0.29720699090283659</c:v>
                </c:pt>
                <c:pt idx="20">
                  <c:v>0.29553830158244826</c:v>
                </c:pt>
                <c:pt idx="21">
                  <c:v>0.29292050109102696</c:v>
                </c:pt>
                <c:pt idx="22">
                  <c:v>0.28863381062827653</c:v>
                </c:pt>
                <c:pt idx="23">
                  <c:v>0.29199586158532326</c:v>
                </c:pt>
                <c:pt idx="24">
                  <c:v>0.29201036733367935</c:v>
                </c:pt>
                <c:pt idx="25">
                  <c:v>0.2900366821756189</c:v>
                </c:pt>
                <c:pt idx="26">
                  <c:v>0.28263332400695462</c:v>
                </c:pt>
                <c:pt idx="27">
                  <c:v>0.27624359928375941</c:v>
                </c:pt>
                <c:pt idx="28">
                  <c:v>0.27575315836185466</c:v>
                </c:pt>
                <c:pt idx="29">
                  <c:v>0.27894584196690936</c:v>
                </c:pt>
                <c:pt idx="30">
                  <c:v>0.27568380988134783</c:v>
                </c:pt>
                <c:pt idx="31">
                  <c:v>0.27922204487738334</c:v>
                </c:pt>
                <c:pt idx="32">
                  <c:v>0.28741345710986443</c:v>
                </c:pt>
                <c:pt idx="33">
                  <c:v>0.29239532696994364</c:v>
                </c:pt>
                <c:pt idx="34">
                  <c:v>0.30603409815638433</c:v>
                </c:pt>
                <c:pt idx="35">
                  <c:v>0.31057846957726903</c:v>
                </c:pt>
                <c:pt idx="36">
                  <c:v>0.31337587297708214</c:v>
                </c:pt>
                <c:pt idx="37">
                  <c:v>0.31593130736457753</c:v>
                </c:pt>
                <c:pt idx="38">
                  <c:v>0.31751603809997642</c:v>
                </c:pt>
                <c:pt idx="39">
                  <c:v>0.31313033846462252</c:v>
                </c:pt>
                <c:pt idx="40">
                  <c:v>0.31220756636372976</c:v>
                </c:pt>
                <c:pt idx="41">
                  <c:v>0.30759802997409047</c:v>
                </c:pt>
                <c:pt idx="42">
                  <c:v>0.30582357371271274</c:v>
                </c:pt>
                <c:pt idx="43">
                  <c:v>0.30814605043277982</c:v>
                </c:pt>
                <c:pt idx="44">
                  <c:v>0.30686390797075025</c:v>
                </c:pt>
                <c:pt idx="45">
                  <c:v>0.30645766131397223</c:v>
                </c:pt>
                <c:pt idx="46">
                  <c:v>0.30407098699778151</c:v>
                </c:pt>
                <c:pt idx="47">
                  <c:v>0.30519795447280818</c:v>
                </c:pt>
                <c:pt idx="48">
                  <c:v>0.30306819752775938</c:v>
                </c:pt>
                <c:pt idx="49">
                  <c:v>0.30463058042110802</c:v>
                </c:pt>
                <c:pt idx="50">
                  <c:v>0.30252253994673095</c:v>
                </c:pt>
                <c:pt idx="51">
                  <c:v>0.29960764401124002</c:v>
                </c:pt>
                <c:pt idx="52">
                  <c:v>0.29818748076937135</c:v>
                </c:pt>
                <c:pt idx="53">
                  <c:v>0.29603681292403539</c:v>
                </c:pt>
                <c:pt idx="54">
                  <c:v>0.29143509472913054</c:v>
                </c:pt>
                <c:pt idx="55">
                  <c:v>0.29139882484342039</c:v>
                </c:pt>
                <c:pt idx="56">
                  <c:v>0.2861208817559896</c:v>
                </c:pt>
                <c:pt idx="57">
                  <c:v>0.2767616290778368</c:v>
                </c:pt>
                <c:pt idx="58">
                  <c:v>0.28149520960449587</c:v>
                </c:pt>
                <c:pt idx="59">
                  <c:v>0.28349956214401661</c:v>
                </c:pt>
                <c:pt idx="60">
                  <c:v>0.28496621904517749</c:v>
                </c:pt>
                <c:pt idx="61">
                  <c:v>0.28573248071124085</c:v>
                </c:pt>
                <c:pt idx="62">
                  <c:v>0.28674846363966822</c:v>
                </c:pt>
                <c:pt idx="63">
                  <c:v>0.28984838973062427</c:v>
                </c:pt>
                <c:pt idx="64">
                  <c:v>0.28940512508652039</c:v>
                </c:pt>
                <c:pt idx="65">
                  <c:v>0.28794677809825275</c:v>
                </c:pt>
                <c:pt idx="66">
                  <c:v>0.28547664470447998</c:v>
                </c:pt>
                <c:pt idx="67">
                  <c:v>0.29417364240675986</c:v>
                </c:pt>
                <c:pt idx="68">
                  <c:v>0.29063644478010536</c:v>
                </c:pt>
                <c:pt idx="69">
                  <c:v>0.28445937541221222</c:v>
                </c:pt>
                <c:pt idx="70">
                  <c:v>0.27538688074270262</c:v>
                </c:pt>
                <c:pt idx="71">
                  <c:v>0.28045762886447517</c:v>
                </c:pt>
                <c:pt idx="72">
                  <c:v>0.27310971362182301</c:v>
                </c:pt>
                <c:pt idx="73">
                  <c:v>0.27113894819894913</c:v>
                </c:pt>
                <c:pt idx="74">
                  <c:v>0.26132880225151467</c:v>
                </c:pt>
                <c:pt idx="75">
                  <c:v>0.26214049056320299</c:v>
                </c:pt>
                <c:pt idx="76">
                  <c:v>0.26746537913932311</c:v>
                </c:pt>
                <c:pt idx="77">
                  <c:v>0.27700468598632227</c:v>
                </c:pt>
                <c:pt idx="78">
                  <c:v>0.28164869875735737</c:v>
                </c:pt>
                <c:pt idx="79">
                  <c:v>0.28763805102000156</c:v>
                </c:pt>
                <c:pt idx="80">
                  <c:v>0.29603635946456347</c:v>
                </c:pt>
                <c:pt idx="81">
                  <c:v>0.29808034476054518</c:v>
                </c:pt>
                <c:pt idx="82">
                  <c:v>0.29806230724250765</c:v>
                </c:pt>
                <c:pt idx="83">
                  <c:v>0.29329462647413379</c:v>
                </c:pt>
                <c:pt idx="84">
                  <c:v>0.29332391934424917</c:v>
                </c:pt>
                <c:pt idx="85">
                  <c:v>0.29662312104000477</c:v>
                </c:pt>
                <c:pt idx="86">
                  <c:v>0.30491948306307481</c:v>
                </c:pt>
                <c:pt idx="87">
                  <c:v>0.30461163488288623</c:v>
                </c:pt>
                <c:pt idx="88">
                  <c:v>0.30048820729007086</c:v>
                </c:pt>
                <c:pt idx="89">
                  <c:v>0.3060486318689003</c:v>
                </c:pt>
                <c:pt idx="90">
                  <c:v>0.31139504425048858</c:v>
                </c:pt>
                <c:pt idx="91">
                  <c:v>0.32296626216255342</c:v>
                </c:pt>
                <c:pt idx="92">
                  <c:v>0.32169012591046742</c:v>
                </c:pt>
                <c:pt idx="93">
                  <c:v>0.32583759134825541</c:v>
                </c:pt>
                <c:pt idx="94">
                  <c:v>0.32204950951139305</c:v>
                </c:pt>
                <c:pt idx="95">
                  <c:v>0.33952843346513717</c:v>
                </c:pt>
                <c:pt idx="96">
                  <c:v>0.34923380200444976</c:v>
                </c:pt>
                <c:pt idx="97">
                  <c:v>0.34580959463287397</c:v>
                </c:pt>
                <c:pt idx="98">
                  <c:v>0.33647649969277027</c:v>
                </c:pt>
                <c:pt idx="99">
                  <c:v>0.33798830088822307</c:v>
                </c:pt>
                <c:pt idx="100">
                  <c:v>0.34126380463811012</c:v>
                </c:pt>
                <c:pt idx="101">
                  <c:v>0.33833216941042776</c:v>
                </c:pt>
                <c:pt idx="102">
                  <c:v>0.32086804547148368</c:v>
                </c:pt>
                <c:pt idx="103">
                  <c:v>0.31491641827128114</c:v>
                </c:pt>
                <c:pt idx="104">
                  <c:v>0.32188522918746043</c:v>
                </c:pt>
                <c:pt idx="105">
                  <c:v>0.33240769904496864</c:v>
                </c:pt>
                <c:pt idx="106">
                  <c:v>0.33061075385179706</c:v>
                </c:pt>
                <c:pt idx="107">
                  <c:v>0.30615481763115493</c:v>
                </c:pt>
                <c:pt idx="108">
                  <c:v>0.32117734299850786</c:v>
                </c:pt>
                <c:pt idx="109">
                  <c:v>0.33746331538204122</c:v>
                </c:pt>
                <c:pt idx="110">
                  <c:v>0.33419440444552695</c:v>
                </c:pt>
                <c:pt idx="111">
                  <c:v>0.32440604465716716</c:v>
                </c:pt>
                <c:pt idx="112">
                  <c:v>0.31290696794069911</c:v>
                </c:pt>
                <c:pt idx="113">
                  <c:v>0.30424895928269047</c:v>
                </c:pt>
                <c:pt idx="114">
                  <c:v>0.31975131407075957</c:v>
                </c:pt>
                <c:pt idx="115">
                  <c:v>0.29763762529040416</c:v>
                </c:pt>
                <c:pt idx="116">
                  <c:v>0.29231159243823884</c:v>
                </c:pt>
                <c:pt idx="117">
                  <c:v>0.29528430361763691</c:v>
                </c:pt>
                <c:pt idx="118">
                  <c:v>0.3116935700269034</c:v>
                </c:pt>
                <c:pt idx="119">
                  <c:v>0.31729202562535896</c:v>
                </c:pt>
                <c:pt idx="120">
                  <c:v>0.32595003428336755</c:v>
                </c:pt>
                <c:pt idx="121">
                  <c:v>0.32106418163722444</c:v>
                </c:pt>
                <c:pt idx="122">
                  <c:v>0.33150509874480816</c:v>
                </c:pt>
                <c:pt idx="123">
                  <c:v>0.32672088997933474</c:v>
                </c:pt>
                <c:pt idx="124">
                  <c:v>0.31837698339668069</c:v>
                </c:pt>
                <c:pt idx="125">
                  <c:v>0.30606607764315197</c:v>
                </c:pt>
                <c:pt idx="126">
                  <c:v>0.28903311061018488</c:v>
                </c:pt>
                <c:pt idx="127">
                  <c:v>0.29855692013399449</c:v>
                </c:pt>
                <c:pt idx="128">
                  <c:v>0.30717118722283776</c:v>
                </c:pt>
                <c:pt idx="129">
                  <c:v>0.3146483908702542</c:v>
                </c:pt>
                <c:pt idx="130">
                  <c:v>0.3230164722091472</c:v>
                </c:pt>
                <c:pt idx="131">
                  <c:v>0.32583447612304156</c:v>
                </c:pt>
                <c:pt idx="132">
                  <c:v>0.34578859360141467</c:v>
                </c:pt>
                <c:pt idx="133">
                  <c:v>0.36499547367786001</c:v>
                </c:pt>
                <c:pt idx="134">
                  <c:v>0.34691511653500279</c:v>
                </c:pt>
                <c:pt idx="135">
                  <c:v>0.34798607947037247</c:v>
                </c:pt>
                <c:pt idx="136">
                  <c:v>0.34017274136917452</c:v>
                </c:pt>
                <c:pt idx="137">
                  <c:v>0.33216710008827199</c:v>
                </c:pt>
                <c:pt idx="138">
                  <c:v>0.33057680359231512</c:v>
                </c:pt>
                <c:pt idx="139">
                  <c:v>0.31176908070295961</c:v>
                </c:pt>
                <c:pt idx="140">
                  <c:v>0.30872593107595903</c:v>
                </c:pt>
                <c:pt idx="141">
                  <c:v>0.31531009210723537</c:v>
                </c:pt>
                <c:pt idx="142">
                  <c:v>0.30521244157374949</c:v>
                </c:pt>
                <c:pt idx="143">
                  <c:v>0.30862911688584971</c:v>
                </c:pt>
                <c:pt idx="144">
                  <c:v>0.30877532921693596</c:v>
                </c:pt>
                <c:pt idx="145">
                  <c:v>0.31614027360021679</c:v>
                </c:pt>
                <c:pt idx="146">
                  <c:v>0.31581032831614297</c:v>
                </c:pt>
                <c:pt idx="147">
                  <c:v>0.30929661171839284</c:v>
                </c:pt>
                <c:pt idx="148">
                  <c:v>0.30650709354425931</c:v>
                </c:pt>
                <c:pt idx="149">
                  <c:v>0.30634141641367851</c:v>
                </c:pt>
                <c:pt idx="150">
                  <c:v>0.2971411416307479</c:v>
                </c:pt>
                <c:pt idx="151">
                  <c:v>0.29560902789539817</c:v>
                </c:pt>
                <c:pt idx="152">
                  <c:v>0.28971669448993098</c:v>
                </c:pt>
                <c:pt idx="153">
                  <c:v>0.29253563496372986</c:v>
                </c:pt>
                <c:pt idx="154">
                  <c:v>0.29544119970534977</c:v>
                </c:pt>
                <c:pt idx="155">
                  <c:v>0.29506296287090117</c:v>
                </c:pt>
                <c:pt idx="156">
                  <c:v>0.29332104276093074</c:v>
                </c:pt>
                <c:pt idx="157">
                  <c:v>0.28701573259383195</c:v>
                </c:pt>
                <c:pt idx="158">
                  <c:v>0.2814138647971508</c:v>
                </c:pt>
                <c:pt idx="159">
                  <c:v>0.28004695647775896</c:v>
                </c:pt>
                <c:pt idx="160">
                  <c:v>0.27784115635383766</c:v>
                </c:pt>
                <c:pt idx="161">
                  <c:v>0.27611245580051602</c:v>
                </c:pt>
                <c:pt idx="162">
                  <c:v>0.2734062770505491</c:v>
                </c:pt>
                <c:pt idx="163">
                  <c:v>0.27138011807770868</c:v>
                </c:pt>
                <c:pt idx="164">
                  <c:v>0.27546079130849233</c:v>
                </c:pt>
                <c:pt idx="165">
                  <c:v>0.27533419643920154</c:v>
                </c:pt>
                <c:pt idx="166">
                  <c:v>0.27301570147364773</c:v>
                </c:pt>
                <c:pt idx="167">
                  <c:v>0.26643733099502154</c:v>
                </c:pt>
                <c:pt idx="168">
                  <c:v>0.25710701087182009</c:v>
                </c:pt>
                <c:pt idx="169">
                  <c:v>0.25611776574195</c:v>
                </c:pt>
                <c:pt idx="170">
                  <c:v>0.25825080166722619</c:v>
                </c:pt>
                <c:pt idx="171">
                  <c:v>0.25932035898827954</c:v>
                </c:pt>
                <c:pt idx="172">
                  <c:v>0.26040382346881663</c:v>
                </c:pt>
                <c:pt idx="173">
                  <c:v>0.25351823839598053</c:v>
                </c:pt>
                <c:pt idx="174">
                  <c:v>0.26062192732918099</c:v>
                </c:pt>
                <c:pt idx="175">
                  <c:v>0.26498150902649098</c:v>
                </c:pt>
                <c:pt idx="176">
                  <c:v>0.26156956513425078</c:v>
                </c:pt>
                <c:pt idx="177">
                  <c:v>0.25353250415601331</c:v>
                </c:pt>
                <c:pt idx="178">
                  <c:v>0.25376706513077263</c:v>
                </c:pt>
                <c:pt idx="179">
                  <c:v>0.24856174609508982</c:v>
                </c:pt>
                <c:pt idx="180">
                  <c:v>0.25176109866109536</c:v>
                </c:pt>
                <c:pt idx="181">
                  <c:v>0.24423645482908152</c:v>
                </c:pt>
                <c:pt idx="182">
                  <c:v>0.23977132926422201</c:v>
                </c:pt>
                <c:pt idx="183">
                  <c:v>0.23986432647814054</c:v>
                </c:pt>
                <c:pt idx="184">
                  <c:v>0.24050916774798181</c:v>
                </c:pt>
                <c:pt idx="185">
                  <c:v>0.23873309378248403</c:v>
                </c:pt>
                <c:pt idx="186">
                  <c:v>0.23984800724863337</c:v>
                </c:pt>
                <c:pt idx="187">
                  <c:v>0.24132096606641928</c:v>
                </c:pt>
                <c:pt idx="188">
                  <c:v>0.25145628969845596</c:v>
                </c:pt>
                <c:pt idx="189">
                  <c:v>0.25734930012521562</c:v>
                </c:pt>
                <c:pt idx="190">
                  <c:v>0.25959590777970598</c:v>
                </c:pt>
                <c:pt idx="191">
                  <c:v>0.26245108782546345</c:v>
                </c:pt>
                <c:pt idx="192">
                  <c:v>0.26171806780357459</c:v>
                </c:pt>
                <c:pt idx="193">
                  <c:v>0.26631414576461765</c:v>
                </c:pt>
                <c:pt idx="194">
                  <c:v>0.27133715569184447</c:v>
                </c:pt>
                <c:pt idx="195">
                  <c:v>0.2626365017970746</c:v>
                </c:pt>
                <c:pt idx="196">
                  <c:v>0.26658433938166437</c:v>
                </c:pt>
                <c:pt idx="197">
                  <c:v>0.27293194125596304</c:v>
                </c:pt>
                <c:pt idx="198">
                  <c:v>0.27982425297420677</c:v>
                </c:pt>
                <c:pt idx="199">
                  <c:v>0.27944136856980906</c:v>
                </c:pt>
                <c:pt idx="200">
                  <c:v>0.28656723602410017</c:v>
                </c:pt>
                <c:pt idx="201">
                  <c:v>0.28621159275725228</c:v>
                </c:pt>
                <c:pt idx="202">
                  <c:v>0.28704194888051698</c:v>
                </c:pt>
              </c:numCache>
            </c:numRef>
          </c:val>
          <c:extLst>
            <c:ext xmlns:c16="http://schemas.microsoft.com/office/drawing/2014/chart" uri="{C3380CC4-5D6E-409C-BE32-E72D297353CC}">
              <c16:uniqueId val="{00000002-DB0A-4C69-A396-F5E4247F08E9}"/>
            </c:ext>
          </c:extLst>
        </c:ser>
        <c:ser>
          <c:idx val="3"/>
          <c:order val="3"/>
          <c:tx>
            <c:strRef>
              <c:f>'Age-1'!$B$45:$C$45</c:f>
              <c:strCache>
                <c:ptCount val="2"/>
                <c:pt idx="0">
                  <c:v>60-79</c:v>
                </c:pt>
              </c:strCache>
            </c:strRef>
          </c:tx>
          <c:spPr>
            <a:solidFill>
              <a:schemeClr val="accent1">
                <a:lumMod val="60000"/>
                <a:lumOff val="40000"/>
              </a:schemeClr>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'Age-1'!$AD$45:$HX$45</c:f>
              <c:numCache>
                <c:formatCode>0%</c:formatCode>
                <c:ptCount val="203"/>
                <c:pt idx="0">
                  <c:v>0.30683248460834905</c:v>
                </c:pt>
                <c:pt idx="1">
                  <c:v>0.30683248460834905</c:v>
                </c:pt>
                <c:pt idx="2">
                  <c:v>0.27165124793457501</c:v>
                </c:pt>
                <c:pt idx="3">
                  <c:v>0.26874989396939125</c:v>
                </c:pt>
                <c:pt idx="4">
                  <c:v>0.26336440644104664</c:v>
                </c:pt>
                <c:pt idx="5">
                  <c:v>0.26535944906241171</c:v>
                </c:pt>
                <c:pt idx="6">
                  <c:v>0.27546074417259492</c:v>
                </c:pt>
                <c:pt idx="7">
                  <c:v>0.29407280946075637</c:v>
                </c:pt>
                <c:pt idx="8">
                  <c:v>0.31832250934070833</c:v>
                </c:pt>
                <c:pt idx="9">
                  <c:v>0.32457812617977155</c:v>
                </c:pt>
                <c:pt idx="10">
                  <c:v>0.33467340981079508</c:v>
                </c:pt>
                <c:pt idx="11">
                  <c:v>0.35417454359764311</c:v>
                </c:pt>
                <c:pt idx="12">
                  <c:v>0.3584142529415803</c:v>
                </c:pt>
                <c:pt idx="13">
                  <c:v>0.36157570828677055</c:v>
                </c:pt>
                <c:pt idx="14">
                  <c:v>0.36618359764713515</c:v>
                </c:pt>
                <c:pt idx="15">
                  <c:v>0.36544151407018854</c:v>
                </c:pt>
                <c:pt idx="16">
                  <c:v>0.37842072892282724</c:v>
                </c:pt>
                <c:pt idx="17">
                  <c:v>0.38459578321420673</c:v>
                </c:pt>
                <c:pt idx="18">
                  <c:v>0.38342512077447355</c:v>
                </c:pt>
                <c:pt idx="19">
                  <c:v>0.37753078275252638</c:v>
                </c:pt>
                <c:pt idx="20">
                  <c:v>0.37768007386055535</c:v>
                </c:pt>
                <c:pt idx="21">
                  <c:v>0.37756799158197357</c:v>
                </c:pt>
                <c:pt idx="22">
                  <c:v>0.37408983035996973</c:v>
                </c:pt>
                <c:pt idx="23">
                  <c:v>0.36444418033822207</c:v>
                </c:pt>
                <c:pt idx="24">
                  <c:v>0.35363785111757062</c:v>
                </c:pt>
                <c:pt idx="25">
                  <c:v>0.3463485563657045</c:v>
                </c:pt>
                <c:pt idx="26">
                  <c:v>0.34043040112174738</c:v>
                </c:pt>
                <c:pt idx="27">
                  <c:v>0.33563186330938699</c:v>
                </c:pt>
                <c:pt idx="28">
                  <c:v>0.32111386756806026</c:v>
                </c:pt>
                <c:pt idx="29">
                  <c:v>0.31047502187766818</c:v>
                </c:pt>
                <c:pt idx="30">
                  <c:v>0.30642421973863071</c:v>
                </c:pt>
                <c:pt idx="31">
                  <c:v>0.29711341119508561</c:v>
                </c:pt>
                <c:pt idx="32">
                  <c:v>0.28416395955272888</c:v>
                </c:pt>
                <c:pt idx="33">
                  <c:v>0.27541984307796252</c:v>
                </c:pt>
                <c:pt idx="34">
                  <c:v>0.26131288938546859</c:v>
                </c:pt>
                <c:pt idx="35">
                  <c:v>0.25276836423077392</c:v>
                </c:pt>
                <c:pt idx="36">
                  <c:v>0.24535710079541412</c:v>
                </c:pt>
                <c:pt idx="37">
                  <c:v>0.23701377109712257</c:v>
                </c:pt>
                <c:pt idx="38">
                  <c:v>0.23125528446012267</c:v>
                </c:pt>
                <c:pt idx="39">
                  <c:v>0.22937593891457148</c:v>
                </c:pt>
                <c:pt idx="40">
                  <c:v>0.22502366036874455</c:v>
                </c:pt>
                <c:pt idx="41">
                  <c:v>0.2221679948475305</c:v>
                </c:pt>
                <c:pt idx="42">
                  <c:v>0.22340014968129501</c:v>
                </c:pt>
                <c:pt idx="43">
                  <c:v>0.22375596856121027</c:v>
                </c:pt>
                <c:pt idx="44">
                  <c:v>0.22311637900484338</c:v>
                </c:pt>
                <c:pt idx="45">
                  <c:v>0.21471627761184625</c:v>
                </c:pt>
                <c:pt idx="46">
                  <c:v>0.21105975188728007</c:v>
                </c:pt>
                <c:pt idx="47">
                  <c:v>0.2043998940209879</c:v>
                </c:pt>
                <c:pt idx="48">
                  <c:v>0.20341797254260835</c:v>
                </c:pt>
                <c:pt idx="49">
                  <c:v>0.19824530740730206</c:v>
                </c:pt>
                <c:pt idx="50">
                  <c:v>0.19444856784323578</c:v>
                </c:pt>
                <c:pt idx="51">
                  <c:v>0.19046782795002448</c:v>
                </c:pt>
                <c:pt idx="52">
                  <c:v>0.19546147054056626</c:v>
                </c:pt>
                <c:pt idx="53">
                  <c:v>0.1891168389352752</c:v>
                </c:pt>
                <c:pt idx="54">
                  <c:v>0.19266366998164397</c:v>
                </c:pt>
                <c:pt idx="55">
                  <c:v>0.18837835814260678</c:v>
                </c:pt>
                <c:pt idx="56">
                  <c:v>0.18702021032753541</c:v>
                </c:pt>
                <c:pt idx="57">
                  <c:v>0.19134688652878062</c:v>
                </c:pt>
                <c:pt idx="58">
                  <c:v>0.19138980203672856</c:v>
                </c:pt>
                <c:pt idx="59">
                  <c:v>0.1928662675804724</c:v>
                </c:pt>
                <c:pt idx="60">
                  <c:v>0.19877317789650861</c:v>
                </c:pt>
                <c:pt idx="61">
                  <c:v>0.2039147051474883</c:v>
                </c:pt>
                <c:pt idx="62">
                  <c:v>0.20170172351166654</c:v>
                </c:pt>
                <c:pt idx="63">
                  <c:v>0.20178360835180498</c:v>
                </c:pt>
                <c:pt idx="64">
                  <c:v>0.1992801705322641</c:v>
                </c:pt>
                <c:pt idx="65">
                  <c:v>0.19707275285981402</c:v>
                </c:pt>
                <c:pt idx="66">
                  <c:v>0.19451885829377896</c:v>
                </c:pt>
                <c:pt idx="67">
                  <c:v>0.1935650077049352</c:v>
                </c:pt>
                <c:pt idx="68">
                  <c:v>0.18889100462837621</c:v>
                </c:pt>
                <c:pt idx="69">
                  <c:v>0.19347911724568589</c:v>
                </c:pt>
                <c:pt idx="70">
                  <c:v>0.19988636671263688</c:v>
                </c:pt>
                <c:pt idx="71">
                  <c:v>0.1981992244147677</c:v>
                </c:pt>
                <c:pt idx="72">
                  <c:v>0.19597776166698916</c:v>
                </c:pt>
                <c:pt idx="73">
                  <c:v>0.19794852708986316</c:v>
                </c:pt>
                <c:pt idx="74">
                  <c:v>0.2007825692524553</c:v>
                </c:pt>
                <c:pt idx="75">
                  <c:v>0.19522100119088726</c:v>
                </c:pt>
                <c:pt idx="76">
                  <c:v>0.19719144454064097</c:v>
                </c:pt>
                <c:pt idx="77">
                  <c:v>0.19183641495484213</c:v>
                </c:pt>
                <c:pt idx="78">
                  <c:v>0.19170203958530987</c:v>
                </c:pt>
                <c:pt idx="79">
                  <c:v>0.19920916142718162</c:v>
                </c:pt>
                <c:pt idx="80">
                  <c:v>0.18777133930480816</c:v>
                </c:pt>
                <c:pt idx="81">
                  <c:v>0.17571341054324141</c:v>
                </c:pt>
                <c:pt idx="82">
                  <c:v>0.17836492569475657</c:v>
                </c:pt>
                <c:pt idx="83">
                  <c:v>0.1786916826321529</c:v>
                </c:pt>
                <c:pt idx="84">
                  <c:v>0.17808490175119074</c:v>
                </c:pt>
                <c:pt idx="85">
                  <c:v>0.17205061056672608</c:v>
                </c:pt>
                <c:pt idx="86">
                  <c:v>0.16629787468976659</c:v>
                </c:pt>
                <c:pt idx="87">
                  <c:v>0.16927893618146639</c:v>
                </c:pt>
                <c:pt idx="88">
                  <c:v>0.17503338581346703</c:v>
                </c:pt>
                <c:pt idx="89">
                  <c:v>0.16637139340914334</c:v>
                </c:pt>
                <c:pt idx="90">
                  <c:v>0.15448378353158371</c:v>
                </c:pt>
                <c:pt idx="91">
                  <c:v>0.14492887667311671</c:v>
                </c:pt>
                <c:pt idx="92">
                  <c:v>0.15122541708176077</c:v>
                </c:pt>
                <c:pt idx="93">
                  <c:v>0.1457722680802247</c:v>
                </c:pt>
                <c:pt idx="94">
                  <c:v>0.14208692902903197</c:v>
                </c:pt>
                <c:pt idx="95">
                  <c:v>0.13455489272001725</c:v>
                </c:pt>
                <c:pt idx="96">
                  <c:v>0.13524309158007758</c:v>
                </c:pt>
                <c:pt idx="97">
                  <c:v>0.14351771169680297</c:v>
                </c:pt>
                <c:pt idx="98">
                  <c:v>0.15016888280354354</c:v>
                </c:pt>
                <c:pt idx="99">
                  <c:v>0.13986603835766442</c:v>
                </c:pt>
                <c:pt idx="100">
                  <c:v>0.13733599408188957</c:v>
                </c:pt>
                <c:pt idx="101">
                  <c:v>0.13579207962796674</c:v>
                </c:pt>
                <c:pt idx="102">
                  <c:v>0.13733750995037547</c:v>
                </c:pt>
                <c:pt idx="103">
                  <c:v>0.13888722442905033</c:v>
                </c:pt>
                <c:pt idx="104">
                  <c:v>0.13279560649532712</c:v>
                </c:pt>
                <c:pt idx="105">
                  <c:v>0.13061560405957018</c:v>
                </c:pt>
                <c:pt idx="106">
                  <c:v>0.12641463759445279</c:v>
                </c:pt>
                <c:pt idx="107">
                  <c:v>0.12056999204392488</c:v>
                </c:pt>
                <c:pt idx="108">
                  <c:v>0.11236823211802703</c:v>
                </c:pt>
                <c:pt idx="109">
                  <c:v>0.10657393607982854</c:v>
                </c:pt>
                <c:pt idx="110">
                  <c:v>0.10352486418290438</c:v>
                </c:pt>
                <c:pt idx="111">
                  <c:v>9.7066725371824397E-2</c:v>
                </c:pt>
                <c:pt idx="112">
                  <c:v>9.6703007616802297E-2</c:v>
                </c:pt>
                <c:pt idx="113">
                  <c:v>9.1254145025082556E-2</c:v>
                </c:pt>
                <c:pt idx="114">
                  <c:v>9.4197630111424804E-2</c:v>
                </c:pt>
                <c:pt idx="115">
                  <c:v>0.10857831115877251</c:v>
                </c:pt>
                <c:pt idx="116">
                  <c:v>0.11066890349326729</c:v>
                </c:pt>
                <c:pt idx="117">
                  <c:v>0.10651044796703059</c:v>
                </c:pt>
                <c:pt idx="118">
                  <c:v>9.566556947509329E-2</c:v>
                </c:pt>
                <c:pt idx="119">
                  <c:v>9.3027216836740645E-2</c:v>
                </c:pt>
                <c:pt idx="120">
                  <c:v>9.5129876082257037E-2</c:v>
                </c:pt>
                <c:pt idx="121">
                  <c:v>9.1930291163543773E-2</c:v>
                </c:pt>
                <c:pt idx="122">
                  <c:v>8.9954982521568486E-2</c:v>
                </c:pt>
                <c:pt idx="123">
                  <c:v>9.2062710858805019E-2</c:v>
                </c:pt>
                <c:pt idx="124">
                  <c:v>9.5159418456491091E-2</c:v>
                </c:pt>
                <c:pt idx="125">
                  <c:v>0.10534993684373078</c:v>
                </c:pt>
                <c:pt idx="126">
                  <c:v>0.10241953391332784</c:v>
                </c:pt>
                <c:pt idx="127">
                  <c:v>0.11575286724666117</c:v>
                </c:pt>
                <c:pt idx="128">
                  <c:v>0.13111885718892233</c:v>
                </c:pt>
                <c:pt idx="129">
                  <c:v>0.12232453094778756</c:v>
                </c:pt>
                <c:pt idx="130">
                  <c:v>0.12161053083354753</c:v>
                </c:pt>
                <c:pt idx="131">
                  <c:v>0.12024066781984891</c:v>
                </c:pt>
                <c:pt idx="132">
                  <c:v>0.11347777530921468</c:v>
                </c:pt>
                <c:pt idx="133">
                  <c:v>0.11340610784624287</c:v>
                </c:pt>
                <c:pt idx="134">
                  <c:v>0.11733467927481431</c:v>
                </c:pt>
                <c:pt idx="135">
                  <c:v>0.10923261185071298</c:v>
                </c:pt>
                <c:pt idx="136">
                  <c:v>0.11640228823190374</c:v>
                </c:pt>
                <c:pt idx="137">
                  <c:v>0.11943032871639023</c:v>
                </c:pt>
                <c:pt idx="138">
                  <c:v>0.12333868451153847</c:v>
                </c:pt>
                <c:pt idx="139">
                  <c:v>0.13802807675195111</c:v>
                </c:pt>
                <c:pt idx="140">
                  <c:v>0.14477164374396531</c:v>
                </c:pt>
                <c:pt idx="141">
                  <c:v>0.14080925997388924</c:v>
                </c:pt>
                <c:pt idx="142">
                  <c:v>0.14106203383441129</c:v>
                </c:pt>
                <c:pt idx="143">
                  <c:v>0.13995887652210365</c:v>
                </c:pt>
                <c:pt idx="144">
                  <c:v>0.13676529139574542</c:v>
                </c:pt>
                <c:pt idx="145">
                  <c:v>0.13315874646578832</c:v>
                </c:pt>
                <c:pt idx="146">
                  <c:v>0.13018465633573489</c:v>
                </c:pt>
                <c:pt idx="147">
                  <c:v>0.12778369595158123</c:v>
                </c:pt>
                <c:pt idx="148">
                  <c:v>0.1259425082930859</c:v>
                </c:pt>
                <c:pt idx="149">
                  <c:v>0.12164305095358899</c:v>
                </c:pt>
                <c:pt idx="150">
                  <c:v>0.11925629788932915</c:v>
                </c:pt>
                <c:pt idx="151">
                  <c:v>0.12320622668426023</c:v>
                </c:pt>
                <c:pt idx="152">
                  <c:v>0.12398319973538159</c:v>
                </c:pt>
                <c:pt idx="153">
                  <c:v>0.11957780803339846</c:v>
                </c:pt>
                <c:pt idx="154">
                  <c:v>0.11774311189079045</c:v>
                </c:pt>
                <c:pt idx="155">
                  <c:v>0.11014473394490742</c:v>
                </c:pt>
                <c:pt idx="156">
                  <c:v>0.10876518048302583</c:v>
                </c:pt>
                <c:pt idx="157">
                  <c:v>0.10593441444087766</c:v>
                </c:pt>
                <c:pt idx="158">
                  <c:v>0.10176789841320576</c:v>
                </c:pt>
                <c:pt idx="159">
                  <c:v>9.8775015523970722E-2</c:v>
                </c:pt>
                <c:pt idx="160">
                  <c:v>9.9331754881090917E-2</c:v>
                </c:pt>
                <c:pt idx="161">
                  <c:v>9.5337234091024195E-2</c:v>
                </c:pt>
                <c:pt idx="162">
                  <c:v>9.7104984331279537E-2</c:v>
                </c:pt>
                <c:pt idx="163">
                  <c:v>9.5318815934956017E-2</c:v>
                </c:pt>
                <c:pt idx="164">
                  <c:v>9.815849730664622E-2</c:v>
                </c:pt>
                <c:pt idx="165">
                  <c:v>9.6822792257190246E-2</c:v>
                </c:pt>
                <c:pt idx="166">
                  <c:v>9.5068937562159089E-2</c:v>
                </c:pt>
                <c:pt idx="167">
                  <c:v>9.4619540411994676E-2</c:v>
                </c:pt>
                <c:pt idx="168">
                  <c:v>9.800575679814727E-2</c:v>
                </c:pt>
                <c:pt idx="169">
                  <c:v>9.3456920218060693E-2</c:v>
                </c:pt>
                <c:pt idx="170">
                  <c:v>9.5843144756976112E-2</c:v>
                </c:pt>
                <c:pt idx="171">
                  <c:v>9.6921250937611586E-2</c:v>
                </c:pt>
                <c:pt idx="172">
                  <c:v>9.1940840974636492E-2</c:v>
                </c:pt>
                <c:pt idx="173">
                  <c:v>9.5267303464445591E-2</c:v>
                </c:pt>
                <c:pt idx="174">
                  <c:v>9.2365295203514122E-2</c:v>
                </c:pt>
                <c:pt idx="175">
                  <c:v>8.8630028264698124E-2</c:v>
                </c:pt>
                <c:pt idx="176">
                  <c:v>9.009206041441023E-2</c:v>
                </c:pt>
                <c:pt idx="177">
                  <c:v>8.9833495449962913E-2</c:v>
                </c:pt>
                <c:pt idx="178">
                  <c:v>8.3958376980821953E-2</c:v>
                </c:pt>
                <c:pt idx="179">
                  <c:v>8.8523979388711455E-2</c:v>
                </c:pt>
                <c:pt idx="180">
                  <c:v>8.8343401274022612E-2</c:v>
                </c:pt>
                <c:pt idx="181">
                  <c:v>8.8043004977625558E-2</c:v>
                </c:pt>
                <c:pt idx="182">
                  <c:v>8.8355635068765453E-2</c:v>
                </c:pt>
                <c:pt idx="183">
                  <c:v>8.8528686585387026E-2</c:v>
                </c:pt>
                <c:pt idx="184">
                  <c:v>8.4907654839355279E-2</c:v>
                </c:pt>
                <c:pt idx="185">
                  <c:v>8.3000788225306349E-2</c:v>
                </c:pt>
                <c:pt idx="186">
                  <c:v>8.3360437730515824E-2</c:v>
                </c:pt>
                <c:pt idx="187">
                  <c:v>8.2969983423600957E-2</c:v>
                </c:pt>
                <c:pt idx="188">
                  <c:v>8.3541148877165058E-2</c:v>
                </c:pt>
                <c:pt idx="189">
                  <c:v>8.6817785054830787E-2</c:v>
                </c:pt>
                <c:pt idx="190">
                  <c:v>8.8328877079213372E-2</c:v>
                </c:pt>
                <c:pt idx="191">
                  <c:v>9.0197766607570229E-2</c:v>
                </c:pt>
                <c:pt idx="192">
                  <c:v>9.4236522804055131E-2</c:v>
                </c:pt>
                <c:pt idx="193">
                  <c:v>9.2771754896038616E-2</c:v>
                </c:pt>
                <c:pt idx="194">
                  <c:v>9.3069704307902776E-2</c:v>
                </c:pt>
                <c:pt idx="195">
                  <c:v>9.597083554118091E-2</c:v>
                </c:pt>
                <c:pt idx="196">
                  <c:v>9.3338742795266508E-2</c:v>
                </c:pt>
                <c:pt idx="197">
                  <c:v>9.2273466637260534E-2</c:v>
                </c:pt>
                <c:pt idx="198">
                  <c:v>9.0521565728250791E-2</c:v>
                </c:pt>
                <c:pt idx="199">
                  <c:v>9.3875598905579921E-2</c:v>
                </c:pt>
                <c:pt idx="200">
                  <c:v>0.10112929743009083</c:v>
                </c:pt>
                <c:pt idx="201">
                  <c:v>0.10375220810907004</c:v>
                </c:pt>
                <c:pt idx="202">
                  <c:v>0.10782405267423423</c:v>
                </c:pt>
              </c:numCache>
            </c:numRef>
          </c:val>
          <c:extLst>
            <c:ext xmlns:c16="http://schemas.microsoft.com/office/drawing/2014/chart" uri="{C3380CC4-5D6E-409C-BE32-E72D297353CC}">
              <c16:uniqueId val="{00000003-DB0A-4C69-A396-F5E4247F08E9}"/>
            </c:ext>
          </c:extLst>
        </c:ser>
        <c:ser>
          <c:idx val="4"/>
          <c:order val="4"/>
          <c:tx>
            <c:strRef>
              <c:f>'Age-1'!$B$46:$C$46</c:f>
              <c:strCache>
                <c:ptCount val="2"/>
                <c:pt idx="0">
                  <c:v>80-90+</c:v>
                </c:pt>
              </c:strCache>
            </c:strRef>
          </c:tx>
          <c:spPr>
            <a:solidFill>
              <a:schemeClr val="accent5"/>
            </a:solidFill>
            <a:ln>
              <a:noFill/>
            </a:ln>
            <a:effectLst/>
          </c:spPr>
          <c:invertIfNegative val="0"/>
          <c:cat>
            <c:strRef>
              <c:f>'Age-1'!$AD$15:$HQ$15</c:f>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f>'Age-1'!$AD$46:$HX$46</c:f>
              <c:numCache>
                <c:formatCode>0%</c:formatCode>
                <c:ptCount val="203"/>
                <c:pt idx="0">
                  <c:v>9.5268251364132334E-2</c:v>
                </c:pt>
                <c:pt idx="1">
                  <c:v>0.10845506455094553</c:v>
                </c:pt>
                <c:pt idx="2">
                  <c:v>9.4809009113845322E-2</c:v>
                </c:pt>
                <c:pt idx="3">
                  <c:v>0.10857892713908249</c:v>
                </c:pt>
                <c:pt idx="4">
                  <c:v>9.9508632354501983E-2</c:v>
                </c:pt>
                <c:pt idx="5">
                  <c:v>0.11072319012005424</c:v>
                </c:pt>
                <c:pt idx="6">
                  <c:v>0.11388337183050262</c:v>
                </c:pt>
                <c:pt idx="7">
                  <c:v>0.11625197603786211</c:v>
                </c:pt>
                <c:pt idx="8">
                  <c:v>0.11927164544408614</c:v>
                </c:pt>
                <c:pt idx="9">
                  <c:v>0.12382679179027725</c:v>
                </c:pt>
                <c:pt idx="10">
                  <c:v>0.12218294993606008</c:v>
                </c:pt>
                <c:pt idx="11">
                  <c:v>0.12479065968662696</c:v>
                </c:pt>
                <c:pt idx="12">
                  <c:v>0.13078943886875702</c:v>
                </c:pt>
                <c:pt idx="13">
                  <c:v>0.13540313173546195</c:v>
                </c:pt>
                <c:pt idx="14">
                  <c:v>0.136481239546243</c:v>
                </c:pt>
                <c:pt idx="15">
                  <c:v>0.14271197391491844</c:v>
                </c:pt>
                <c:pt idx="16">
                  <c:v>0.14493366239816571</c:v>
                </c:pt>
                <c:pt idx="17">
                  <c:v>0.14881340204320823</c:v>
                </c:pt>
                <c:pt idx="18">
                  <c:v>0.15885897366991714</c:v>
                </c:pt>
                <c:pt idx="19">
                  <c:v>0.16670982906583895</c:v>
                </c:pt>
                <c:pt idx="20">
                  <c:v>0.17349053487567098</c:v>
                </c:pt>
                <c:pt idx="21">
                  <c:v>0.17955762503503797</c:v>
                </c:pt>
                <c:pt idx="22">
                  <c:v>0.19050283320832778</c:v>
                </c:pt>
                <c:pt idx="23">
                  <c:v>0.20184111416740289</c:v>
                </c:pt>
                <c:pt idx="24">
                  <c:v>0.21517552334373929</c:v>
                </c:pt>
                <c:pt idx="25">
                  <c:v>0.22368273108422898</c:v>
                </c:pt>
                <c:pt idx="26">
                  <c:v>0.23176240853343993</c:v>
                </c:pt>
                <c:pt idx="27">
                  <c:v>0.24083790396116508</c:v>
                </c:pt>
                <c:pt idx="28">
                  <c:v>0.25232798356235769</c:v>
                </c:pt>
                <c:pt idx="29">
                  <c:v>0.25307809255988933</c:v>
                </c:pt>
                <c:pt idx="30">
                  <c:v>0.25343046077990461</c:v>
                </c:pt>
                <c:pt idx="31">
                  <c:v>0.25184679295582763</c:v>
                </c:pt>
                <c:pt idx="32">
                  <c:v>0.25266739674470839</c:v>
                </c:pt>
                <c:pt idx="33">
                  <c:v>0.2497560500686668</c:v>
                </c:pt>
                <c:pt idx="34">
                  <c:v>0.24611463057714142</c:v>
                </c:pt>
                <c:pt idx="35">
                  <c:v>0.24506539732451832</c:v>
                </c:pt>
                <c:pt idx="36">
                  <c:v>0.24693401063891479</c:v>
                </c:pt>
                <c:pt idx="37">
                  <c:v>0.24789229853422556</c:v>
                </c:pt>
                <c:pt idx="38">
                  <c:v>0.24820645220423854</c:v>
                </c:pt>
                <c:pt idx="39">
                  <c:v>0.24841713513952568</c:v>
                </c:pt>
                <c:pt idx="40">
                  <c:v>0.25304435302060047</c:v>
                </c:pt>
                <c:pt idx="41">
                  <c:v>0.25714178767021117</c:v>
                </c:pt>
                <c:pt idx="42">
                  <c:v>0.25770708421136285</c:v>
                </c:pt>
                <c:pt idx="43">
                  <c:v>0.24952187083036631</c:v>
                </c:pt>
                <c:pt idx="44">
                  <c:v>0.25243780653754</c:v>
                </c:pt>
                <c:pt idx="45">
                  <c:v>0.25128075051983667</c:v>
                </c:pt>
                <c:pt idx="46">
                  <c:v>0.25988190273890205</c:v>
                </c:pt>
                <c:pt idx="47">
                  <c:v>0.26333292840696931</c:v>
                </c:pt>
                <c:pt idx="48">
                  <c:v>0.26807277911602562</c:v>
                </c:pt>
                <c:pt idx="49">
                  <c:v>0.26850352569126085</c:v>
                </c:pt>
                <c:pt idx="50">
                  <c:v>0.27604827055036207</c:v>
                </c:pt>
                <c:pt idx="51">
                  <c:v>0.27825487401554683</c:v>
                </c:pt>
                <c:pt idx="52">
                  <c:v>0.2847507109377404</c:v>
                </c:pt>
                <c:pt idx="53">
                  <c:v>0.28876262680012671</c:v>
                </c:pt>
                <c:pt idx="54">
                  <c:v>0.29274032724519328</c:v>
                </c:pt>
                <c:pt idx="55">
                  <c:v>0.29387264326619805</c:v>
                </c:pt>
                <c:pt idx="56">
                  <c:v>0.29966914260320138</c:v>
                </c:pt>
                <c:pt idx="57">
                  <c:v>0.30688705500327551</c:v>
                </c:pt>
                <c:pt idx="58">
                  <c:v>0.29970299897278829</c:v>
                </c:pt>
                <c:pt idx="59">
                  <c:v>0.29212852847782855</c:v>
                </c:pt>
                <c:pt idx="60">
                  <c:v>0.28174108203552439</c:v>
                </c:pt>
                <c:pt idx="61">
                  <c:v>0.28043578135405312</c:v>
                </c:pt>
                <c:pt idx="62">
                  <c:v>0.28543538617876102</c:v>
                </c:pt>
                <c:pt idx="63">
                  <c:v>0.28063289347661446</c:v>
                </c:pt>
                <c:pt idx="64">
                  <c:v>0.28024839497850929</c:v>
                </c:pt>
                <c:pt idx="65">
                  <c:v>0.28555275176087613</c:v>
                </c:pt>
                <c:pt idx="66">
                  <c:v>0.29081820898191035</c:v>
                </c:pt>
                <c:pt idx="67">
                  <c:v>0.28895926016765261</c:v>
                </c:pt>
                <c:pt idx="68">
                  <c:v>0.28610245539391499</c:v>
                </c:pt>
                <c:pt idx="69">
                  <c:v>0.27926994136640615</c:v>
                </c:pt>
                <c:pt idx="70">
                  <c:v>0.27918465351992428</c:v>
                </c:pt>
                <c:pt idx="71">
                  <c:v>0.26939114979454004</c:v>
                </c:pt>
                <c:pt idx="72">
                  <c:v>0.26469190167423928</c:v>
                </c:pt>
                <c:pt idx="73">
                  <c:v>0.26498611546959727</c:v>
                </c:pt>
                <c:pt idx="74">
                  <c:v>0.27427228870950793</c:v>
                </c:pt>
                <c:pt idx="75">
                  <c:v>0.27252866196588121</c:v>
                </c:pt>
                <c:pt idx="76">
                  <c:v>0.26384932816339468</c:v>
                </c:pt>
                <c:pt idx="77">
                  <c:v>0.2585069782056601</c:v>
                </c:pt>
                <c:pt idx="78">
                  <c:v>0.24696144645544779</c:v>
                </c:pt>
                <c:pt idx="79">
                  <c:v>0.24068605300287224</c:v>
                </c:pt>
                <c:pt idx="80">
                  <c:v>0.22863372050650649</c:v>
                </c:pt>
                <c:pt idx="81">
                  <c:v>0.20464462176141837</c:v>
                </c:pt>
                <c:pt idx="82">
                  <c:v>0.18945703157382821</c:v>
                </c:pt>
                <c:pt idx="83">
                  <c:v>0.17318849678164067</c:v>
                </c:pt>
                <c:pt idx="84">
                  <c:v>0.15621118620189289</c:v>
                </c:pt>
                <c:pt idx="85">
                  <c:v>0.14784637084892391</c:v>
                </c:pt>
                <c:pt idx="86">
                  <c:v>0.13075083698320369</c:v>
                </c:pt>
                <c:pt idx="87">
                  <c:v>0.12469519050202529</c:v>
                </c:pt>
                <c:pt idx="88">
                  <c:v>0.11808445429945236</c:v>
                </c:pt>
                <c:pt idx="89">
                  <c:v>0.10671041593154897</c:v>
                </c:pt>
                <c:pt idx="90">
                  <c:v>0.10047042476693469</c:v>
                </c:pt>
                <c:pt idx="91">
                  <c:v>9.2921797563788822E-2</c:v>
                </c:pt>
                <c:pt idx="92">
                  <c:v>9.5829331442167889E-2</c:v>
                </c:pt>
                <c:pt idx="93">
                  <c:v>9.7826259245547317E-2</c:v>
                </c:pt>
                <c:pt idx="94">
                  <c:v>8.8499001137801403E-2</c:v>
                </c:pt>
                <c:pt idx="95">
                  <c:v>8.4847975904042361E-2</c:v>
                </c:pt>
                <c:pt idx="96">
                  <c:v>8.0412916583653432E-2</c:v>
                </c:pt>
                <c:pt idx="97">
                  <c:v>8.7281048451785304E-2</c:v>
                </c:pt>
                <c:pt idx="98">
                  <c:v>8.9754378209220192E-2</c:v>
                </c:pt>
                <c:pt idx="99">
                  <c:v>9.2326054264118482E-2</c:v>
                </c:pt>
                <c:pt idx="100">
                  <c:v>8.5006997609198456E-2</c:v>
                </c:pt>
                <c:pt idx="101">
                  <c:v>8.2435809335739366E-2</c:v>
                </c:pt>
                <c:pt idx="102">
                  <c:v>8.4917633400297246E-2</c:v>
                </c:pt>
                <c:pt idx="103">
                  <c:v>7.8923796078107372E-2</c:v>
                </c:pt>
                <c:pt idx="104">
                  <c:v>6.6357658511969814E-2</c:v>
                </c:pt>
                <c:pt idx="105">
                  <c:v>5.8928599932016087E-2</c:v>
                </c:pt>
                <c:pt idx="106">
                  <c:v>4.9968157009309025E-2</c:v>
                </c:pt>
                <c:pt idx="107">
                  <c:v>5.8129113699677472E-2</c:v>
                </c:pt>
                <c:pt idx="108">
                  <c:v>5.5131345184667571E-2</c:v>
                </c:pt>
                <c:pt idx="109">
                  <c:v>5.4253812599817923E-2</c:v>
                </c:pt>
                <c:pt idx="110">
                  <c:v>5.6738949569097807E-2</c:v>
                </c:pt>
                <c:pt idx="111">
                  <c:v>5.9851305622630337E-2</c:v>
                </c:pt>
                <c:pt idx="112">
                  <c:v>6.4327831838286983E-2</c:v>
                </c:pt>
                <c:pt idx="113">
                  <c:v>6.0884685537997821E-2</c:v>
                </c:pt>
                <c:pt idx="114">
                  <c:v>5.1073068583523729E-2</c:v>
                </c:pt>
                <c:pt idx="115">
                  <c:v>5.6771074281529429E-2</c:v>
                </c:pt>
                <c:pt idx="116">
                  <c:v>5.5078690010747944E-2</c:v>
                </c:pt>
                <c:pt idx="117">
                  <c:v>6.3128391069567552E-2</c:v>
                </c:pt>
                <c:pt idx="118">
                  <c:v>6.0516535516535519E-2</c:v>
                </c:pt>
                <c:pt idx="119">
                  <c:v>5.8006883006883003E-2</c:v>
                </c:pt>
                <c:pt idx="120">
                  <c:v>5.8155306012448872E-2</c:v>
                </c:pt>
                <c:pt idx="121">
                  <c:v>5.5604285604285604E-2</c:v>
                </c:pt>
                <c:pt idx="122">
                  <c:v>5.6450846450846456E-2</c:v>
                </c:pt>
                <c:pt idx="123">
                  <c:v>4.6547868866370037E-2</c:v>
                </c:pt>
                <c:pt idx="124">
                  <c:v>3.6333034776780564E-2</c:v>
                </c:pt>
                <c:pt idx="125">
                  <c:v>3.7567290109396557E-2</c:v>
                </c:pt>
                <c:pt idx="126">
                  <c:v>3.5918938461044908E-2</c:v>
                </c:pt>
                <c:pt idx="127">
                  <c:v>3.5918938461044908E-2</c:v>
                </c:pt>
                <c:pt idx="128">
                  <c:v>3.5918938461044908E-2</c:v>
                </c:pt>
                <c:pt idx="129">
                  <c:v>2.6010123871379253E-2</c:v>
                </c:pt>
                <c:pt idx="130">
                  <c:v>2.366820349667199E-2</c:v>
                </c:pt>
                <c:pt idx="131">
                  <c:v>2.118288060039019E-2</c:v>
                </c:pt>
                <c:pt idx="132">
                  <c:v>1.5614845423790278E-2</c:v>
                </c:pt>
                <c:pt idx="133">
                  <c:v>1.0120339929284784E-2</c:v>
                </c:pt>
                <c:pt idx="134">
                  <c:v>6.6381970721419263E-3</c:v>
                </c:pt>
                <c:pt idx="135">
                  <c:v>1.0270158331221829E-2</c:v>
                </c:pt>
                <c:pt idx="136">
                  <c:v>1.2952082164584964E-2</c:v>
                </c:pt>
                <c:pt idx="137">
                  <c:v>1.5503102572748229E-2</c:v>
                </c:pt>
                <c:pt idx="138">
                  <c:v>1.6096094486494857E-2</c:v>
                </c:pt>
                <c:pt idx="139">
                  <c:v>1.8634372534976986E-2</c:v>
                </c:pt>
                <c:pt idx="140">
                  <c:v>2.5437093623412357E-2</c:v>
                </c:pt>
                <c:pt idx="141">
                  <c:v>2.5740876379118195E-2</c:v>
                </c:pt>
                <c:pt idx="142">
                  <c:v>2.6033561901827929E-2</c:v>
                </c:pt>
                <c:pt idx="143">
                  <c:v>2.4183439136672483E-2</c:v>
                </c:pt>
                <c:pt idx="144">
                  <c:v>2.4218068372982397E-2</c:v>
                </c:pt>
                <c:pt idx="145">
                  <c:v>2.2196505030664337E-2</c:v>
                </c:pt>
                <c:pt idx="146">
                  <c:v>2.4098272987478166E-2</c:v>
                </c:pt>
                <c:pt idx="147">
                  <c:v>1.9096272187158037E-2</c:v>
                </c:pt>
                <c:pt idx="148">
                  <c:v>2.1917489431452202E-2</c:v>
                </c:pt>
                <c:pt idx="149">
                  <c:v>2.1453050262119314E-2</c:v>
                </c:pt>
                <c:pt idx="150">
                  <c:v>2.1635543669544968E-2</c:v>
                </c:pt>
                <c:pt idx="151">
                  <c:v>2.1987830124961617E-2</c:v>
                </c:pt>
                <c:pt idx="152">
                  <c:v>2.5910680729734417E-2</c:v>
                </c:pt>
                <c:pt idx="153">
                  <c:v>2.2793583090437629E-2</c:v>
                </c:pt>
                <c:pt idx="154">
                  <c:v>2.5185734919722799E-2</c:v>
                </c:pt>
                <c:pt idx="155">
                  <c:v>2.3320008995952071E-2</c:v>
                </c:pt>
                <c:pt idx="156">
                  <c:v>2.242098521957956E-2</c:v>
                </c:pt>
                <c:pt idx="157">
                  <c:v>2.2311977996751199E-2</c:v>
                </c:pt>
                <c:pt idx="158">
                  <c:v>2.15946192469724E-2</c:v>
                </c:pt>
                <c:pt idx="159">
                  <c:v>2.0006035682348992E-2</c:v>
                </c:pt>
                <c:pt idx="160">
                  <c:v>2.0952069443362122E-2</c:v>
                </c:pt>
                <c:pt idx="161">
                  <c:v>2.0272077888022592E-2</c:v>
                </c:pt>
                <c:pt idx="162">
                  <c:v>1.8674600348589861E-2</c:v>
                </c:pt>
                <c:pt idx="163">
                  <c:v>2.1087166167106347E-2</c:v>
                </c:pt>
                <c:pt idx="164">
                  <c:v>2.2682935698858216E-2</c:v>
                </c:pt>
                <c:pt idx="165">
                  <c:v>2.4202074130347785E-2</c:v>
                </c:pt>
                <c:pt idx="166">
                  <c:v>2.476355998595129E-2</c:v>
                </c:pt>
                <c:pt idx="167">
                  <c:v>2.6288952751753261E-2</c:v>
                </c:pt>
                <c:pt idx="168">
                  <c:v>2.4999529666068138E-2</c:v>
                </c:pt>
                <c:pt idx="169">
                  <c:v>2.840692955784303E-2</c:v>
                </c:pt>
                <c:pt idx="170">
                  <c:v>2.4726004725478892E-2</c:v>
                </c:pt>
                <c:pt idx="171">
                  <c:v>2.4721255359044379E-2</c:v>
                </c:pt>
                <c:pt idx="172">
                  <c:v>2.5472137388277347E-2</c:v>
                </c:pt>
                <c:pt idx="173">
                  <c:v>2.4852992346821548E-2</c:v>
                </c:pt>
                <c:pt idx="174">
                  <c:v>2.2022199012538681E-2</c:v>
                </c:pt>
                <c:pt idx="175">
                  <c:v>2.4045026037224491E-2</c:v>
                </c:pt>
                <c:pt idx="176">
                  <c:v>1.9840478635250264E-2</c:v>
                </c:pt>
                <c:pt idx="177">
                  <c:v>2.0788550171557091E-2</c:v>
                </c:pt>
                <c:pt idx="178">
                  <c:v>1.9140283862437425E-2</c:v>
                </c:pt>
                <c:pt idx="179">
                  <c:v>1.6620129401357552E-2</c:v>
                </c:pt>
                <c:pt idx="180">
                  <c:v>1.9089606027364207E-2</c:v>
                </c:pt>
                <c:pt idx="181">
                  <c:v>1.9076003176206606E-2</c:v>
                </c:pt>
                <c:pt idx="182">
                  <c:v>1.7413030480879985E-2</c:v>
                </c:pt>
                <c:pt idx="183">
                  <c:v>1.9063491344392672E-2</c:v>
                </c:pt>
                <c:pt idx="184">
                  <c:v>1.955076958902386E-2</c:v>
                </c:pt>
                <c:pt idx="185">
                  <c:v>2.0121747151319494E-2</c:v>
                </c:pt>
                <c:pt idx="186">
                  <c:v>2.0521720994991843E-2</c:v>
                </c:pt>
                <c:pt idx="187">
                  <c:v>1.8450274651881298E-2</c:v>
                </c:pt>
                <c:pt idx="188">
                  <c:v>1.9492468068178982E-2</c:v>
                </c:pt>
                <c:pt idx="189">
                  <c:v>1.8955820200225442E-2</c:v>
                </c:pt>
                <c:pt idx="190">
                  <c:v>2.0660577404524358E-2</c:v>
                </c:pt>
                <c:pt idx="191">
                  <c:v>2.0234487466908008E-2</c:v>
                </c:pt>
                <c:pt idx="192">
                  <c:v>2.0112296003571884E-2</c:v>
                </c:pt>
                <c:pt idx="193">
                  <c:v>1.9630348039206047E-2</c:v>
                </c:pt>
                <c:pt idx="194">
                  <c:v>1.9589599278659026E-2</c:v>
                </c:pt>
                <c:pt idx="195">
                  <c:v>2.2012553945683265E-2</c:v>
                </c:pt>
                <c:pt idx="196">
                  <c:v>2.3596513528028128E-2</c:v>
                </c:pt>
                <c:pt idx="197">
                  <c:v>2.3372362944522763E-2</c:v>
                </c:pt>
                <c:pt idx="198">
                  <c:v>2.7958568186122336E-2</c:v>
                </c:pt>
                <c:pt idx="199">
                  <c:v>3.679825955264554E-2</c:v>
                </c:pt>
                <c:pt idx="200">
                  <c:v>4.5413992004257595E-2</c:v>
                </c:pt>
                <c:pt idx="201">
                  <c:v>5.1495525136137379E-2</c:v>
                </c:pt>
                <c:pt idx="202">
                  <c:v>5.355918033442772E-2</c:v>
                </c:pt>
              </c:numCache>
            </c:numRef>
          </c:val>
          <c:extLst>
            <c:ext xmlns:c16="http://schemas.microsoft.com/office/drawing/2014/chart" uri="{C3380CC4-5D6E-409C-BE32-E72D297353CC}">
              <c16:uniqueId val="{00000004-DB0A-4C69-A396-F5E4247F08E9}"/>
            </c:ext>
          </c:extLst>
        </c:ser>
        <c:dLbls>
          <c:showLegendKey val="0"/>
          <c:showVal val="0"/>
          <c:showCatName val="0"/>
          <c:showSerName val="0"/>
          <c:showPercent val="0"/>
          <c:showBubbleSize val="0"/>
        </c:dLbls>
        <c:gapWidth val="0"/>
        <c:overlap val="100"/>
        <c:axId val="597617440"/>
        <c:axId val="268928416"/>
        <c:extLst>
          <c:ext xmlns:c15="http://schemas.microsoft.com/office/drawing/2012/chart" uri="{02D57815-91ED-43cb-92C2-25804820EDAC}">
            <c15:filteredBarSeries>
              <c15:ser>
                <c:idx val="5"/>
                <c:order val="5"/>
                <c:tx>
                  <c:strRef>
                    <c:extLst>
                      <c:ext uri="{02D57815-91ED-43cb-92C2-25804820EDAC}">
                        <c15:formulaRef>
                          <c15:sqref>'Age-1'!$B$47:$C$47</c15:sqref>
                        </c15:formulaRef>
                      </c:ext>
                    </c:extLst>
                    <c:strCache>
                      <c:ptCount val="2"/>
                      <c:pt idx="0">
                        <c:v>80-90+</c:v>
                      </c:pt>
                    </c:strCache>
                  </c:strRef>
                </c:tx>
                <c:spPr>
                  <a:solidFill>
                    <a:schemeClr val="accent6"/>
                  </a:solidFill>
                  <a:ln>
                    <a:noFill/>
                  </a:ln>
                  <a:effectLst/>
                </c:spPr>
                <c:invertIfNegative val="0"/>
                <c:cat>
                  <c:strRef>
                    <c:extLst>
                      <c:ex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c:ext uri="{02D57815-91ED-43cb-92C2-25804820EDAC}">
                        <c15:formulaRef>
                          <c15:sqref>'Age-1'!$AD$47:$HQ$47</c15:sqref>
                        </c15:formulaRef>
                      </c:ext>
                    </c:extLst>
                    <c:numCache>
                      <c:formatCode>General</c:formatCode>
                      <c:ptCount val="196"/>
                    </c:numCache>
                  </c:numRef>
                </c:val>
                <c:extLst>
                  <c:ext xmlns:c16="http://schemas.microsoft.com/office/drawing/2014/chart" uri="{C3380CC4-5D6E-409C-BE32-E72D297353CC}">
                    <c16:uniqueId val="{00000005-DB0A-4C69-A396-F5E4247F08E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'Age-1'!$B$48:$C$48</c15:sqref>
                        </c15:formulaRef>
                      </c:ext>
                    </c:extLst>
                    <c:strCache>
                      <c:ptCount val="2"/>
                      <c:pt idx="0">
                        <c:v>80-90+</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'Age-1'!$AD$48:$HQ$48</c15:sqref>
                        </c15:formulaRef>
                      </c:ext>
                    </c:extLst>
                    <c:numCache>
                      <c:formatCode>General</c:formatCode>
                      <c:ptCount val="196"/>
                    </c:numCache>
                  </c:numRef>
                </c:val>
                <c:extLst xmlns:c15="http://schemas.microsoft.com/office/drawing/2012/chart">
                  <c:ext xmlns:c16="http://schemas.microsoft.com/office/drawing/2014/chart" uri="{C3380CC4-5D6E-409C-BE32-E72D297353CC}">
                    <c16:uniqueId val="{00000006-DB0A-4C69-A396-F5E4247F08E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'Age-1'!$B$49:$C$49</c15:sqref>
                        </c15:formulaRef>
                      </c:ext>
                    </c:extLst>
                    <c:strCache>
                      <c:ptCount val="2"/>
                      <c:pt idx="0">
                        <c:v>80-90+</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'Age-1'!$AD$49:$HQ$49</c15:sqref>
                        </c15:formulaRef>
                      </c:ext>
                    </c:extLst>
                    <c:numCache>
                      <c:formatCode>General</c:formatCode>
                      <c:ptCount val="1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44063</c:v>
                      </c:pt>
                      <c:pt idx="175">
                        <c:v>44064</c:v>
                      </c:pt>
                      <c:pt idx="176">
                        <c:v>44065</c:v>
                      </c:pt>
                      <c:pt idx="177">
                        <c:v>44066</c:v>
                      </c:pt>
                      <c:pt idx="178">
                        <c:v>44067</c:v>
                      </c:pt>
                      <c:pt idx="179">
                        <c:v>44068</c:v>
                      </c:pt>
                      <c:pt idx="180">
                        <c:v>44069</c:v>
                      </c:pt>
                      <c:pt idx="181">
                        <c:v>44070</c:v>
                      </c:pt>
                      <c:pt idx="182">
                        <c:v>44071</c:v>
                      </c:pt>
                      <c:pt idx="183">
                        <c:v>44072</c:v>
                      </c:pt>
                      <c:pt idx="184">
                        <c:v>44073</c:v>
                      </c:pt>
                      <c:pt idx="185">
                        <c:v>44074</c:v>
                      </c:pt>
                      <c:pt idx="186">
                        <c:v>0</c:v>
                      </c:pt>
                      <c:pt idx="187">
                        <c:v>0</c:v>
                      </c:pt>
                      <c:pt idx="188">
                        <c:v>0</c:v>
                      </c:pt>
                      <c:pt idx="189">
                        <c:v>0</c:v>
                      </c:pt>
                      <c:pt idx="190">
                        <c:v>0</c:v>
                      </c:pt>
                      <c:pt idx="191">
                        <c:v>0</c:v>
                      </c:pt>
                      <c:pt idx="192">
                        <c:v>0</c:v>
                      </c:pt>
                      <c:pt idx="193">
                        <c:v>0</c:v>
                      </c:pt>
                      <c:pt idx="194">
                        <c:v>0</c:v>
                      </c:pt>
                      <c:pt idx="195">
                        <c:v>0</c:v>
                      </c:pt>
                    </c:numCache>
                  </c:numRef>
                </c:val>
                <c:extLst xmlns:c15="http://schemas.microsoft.com/office/drawing/2012/chart">
                  <c:ext xmlns:c16="http://schemas.microsoft.com/office/drawing/2014/chart" uri="{C3380CC4-5D6E-409C-BE32-E72D297353CC}">
                    <c16:uniqueId val="{00000007-DB0A-4C69-A396-F5E4247F08E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'Age-1'!$B$59:$C$59</c15:sqref>
                        </c15:formulaRef>
                      </c:ext>
                    </c:extLst>
                    <c:strCache>
                      <c:ptCount val="2"/>
                      <c:pt idx="0">
                        <c:v>0-9</c:v>
                      </c:pt>
                      <c:pt idx="1">
                        <c:v>1.772.895</c:v>
                      </c:pt>
                    </c:strCache>
                  </c:strRef>
                </c:tx>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'Age-1'!$AD$59:$HQ$59</c15:sqref>
                        </c15:formulaRef>
                      </c:ext>
                    </c:extLst>
                    <c:numCache>
                      <c:formatCode>0.0</c:formatCode>
                      <c:ptCount val="196"/>
                      <c:pt idx="0">
                        <c:v>0</c:v>
                      </c:pt>
                      <c:pt idx="1">
                        <c:v>0</c:v>
                      </c:pt>
                      <c:pt idx="2">
                        <c:v>5.6404919637090746E-2</c:v>
                      </c:pt>
                      <c:pt idx="3">
                        <c:v>5.6404919637090746E-2</c:v>
                      </c:pt>
                      <c:pt idx="4">
                        <c:v>0</c:v>
                      </c:pt>
                      <c:pt idx="5">
                        <c:v>5.6404919637090746E-2</c:v>
                      </c:pt>
                      <c:pt idx="6">
                        <c:v>0</c:v>
                      </c:pt>
                      <c:pt idx="7">
                        <c:v>5.6404919637090746E-2</c:v>
                      </c:pt>
                      <c:pt idx="8">
                        <c:v>0</c:v>
                      </c:pt>
                      <c:pt idx="9">
                        <c:v>5.6404919637090746E-2</c:v>
                      </c:pt>
                      <c:pt idx="10">
                        <c:v>0.11280983927418149</c:v>
                      </c:pt>
                      <c:pt idx="11">
                        <c:v>5.6404919637090746E-2</c:v>
                      </c:pt>
                      <c:pt idx="12">
                        <c:v>0.11280983927418149</c:v>
                      </c:pt>
                      <c:pt idx="13">
                        <c:v>5.6404919637090746E-2</c:v>
                      </c:pt>
                      <c:pt idx="14">
                        <c:v>5.6404919637090746E-2</c:v>
                      </c:pt>
                      <c:pt idx="15">
                        <c:v>0.28202459818545372</c:v>
                      </c:pt>
                      <c:pt idx="16">
                        <c:v>5.6404919637090746E-2</c:v>
                      </c:pt>
                      <c:pt idx="17">
                        <c:v>0.11280983927418149</c:v>
                      </c:pt>
                      <c:pt idx="18">
                        <c:v>5.6404919637090746E-2</c:v>
                      </c:pt>
                      <c:pt idx="19">
                        <c:v>0</c:v>
                      </c:pt>
                      <c:pt idx="20">
                        <c:v>0.11280983927418149</c:v>
                      </c:pt>
                      <c:pt idx="21">
                        <c:v>5.6404919637090746E-2</c:v>
                      </c:pt>
                      <c:pt idx="22">
                        <c:v>0.11280983927418149</c:v>
                      </c:pt>
                      <c:pt idx="23">
                        <c:v>0</c:v>
                      </c:pt>
                      <c:pt idx="24">
                        <c:v>0.22561967854836298</c:v>
                      </c:pt>
                      <c:pt idx="25">
                        <c:v>0.28202459818545372</c:v>
                      </c:pt>
                      <c:pt idx="26">
                        <c:v>0.28202459818545372</c:v>
                      </c:pt>
                      <c:pt idx="27">
                        <c:v>0.11280983927418149</c:v>
                      </c:pt>
                      <c:pt idx="28">
                        <c:v>0.11280983927418149</c:v>
                      </c:pt>
                      <c:pt idx="29">
                        <c:v>0.16921475891127222</c:v>
                      </c:pt>
                      <c:pt idx="30">
                        <c:v>0.11280983927418149</c:v>
                      </c:pt>
                      <c:pt idx="31">
                        <c:v>5.6404919637090746E-2</c:v>
                      </c:pt>
                      <c:pt idx="32">
                        <c:v>0.22561967854836298</c:v>
                      </c:pt>
                      <c:pt idx="33">
                        <c:v>0</c:v>
                      </c:pt>
                      <c:pt idx="34">
                        <c:v>0</c:v>
                      </c:pt>
                      <c:pt idx="35">
                        <c:v>0.11280983927418149</c:v>
                      </c:pt>
                      <c:pt idx="36">
                        <c:v>0.22561967854836298</c:v>
                      </c:pt>
                      <c:pt idx="37">
                        <c:v>0.11280983927418149</c:v>
                      </c:pt>
                      <c:pt idx="38">
                        <c:v>5.6404919637090746E-2</c:v>
                      </c:pt>
                      <c:pt idx="39">
                        <c:v>5.6404919637090746E-2</c:v>
                      </c:pt>
                      <c:pt idx="40">
                        <c:v>0.22561967854836298</c:v>
                      </c:pt>
                      <c:pt idx="41">
                        <c:v>5.6404919637090746E-2</c:v>
                      </c:pt>
                      <c:pt idx="42">
                        <c:v>5.6404919637090746E-2</c:v>
                      </c:pt>
                      <c:pt idx="43">
                        <c:v>5.6404919637090746E-2</c:v>
                      </c:pt>
                      <c:pt idx="44">
                        <c:v>0.11280983927418149</c:v>
                      </c:pt>
                      <c:pt idx="45">
                        <c:v>5.6404919637090746E-2</c:v>
                      </c:pt>
                      <c:pt idx="46">
                        <c:v>5.6404919637090746E-2</c:v>
                      </c:pt>
                      <c:pt idx="47">
                        <c:v>0.11280983927418149</c:v>
                      </c:pt>
                      <c:pt idx="48">
                        <c:v>5.6404919637090746E-2</c:v>
                      </c:pt>
                      <c:pt idx="49">
                        <c:v>0.11280983927418149</c:v>
                      </c:pt>
                      <c:pt idx="50">
                        <c:v>0</c:v>
                      </c:pt>
                      <c:pt idx="51">
                        <c:v>5.6404919637090746E-2</c:v>
                      </c:pt>
                      <c:pt idx="52">
                        <c:v>0</c:v>
                      </c:pt>
                      <c:pt idx="53">
                        <c:v>0</c:v>
                      </c:pt>
                      <c:pt idx="54">
                        <c:v>0.11280983927418149</c:v>
                      </c:pt>
                      <c:pt idx="55">
                        <c:v>0</c:v>
                      </c:pt>
                      <c:pt idx="56">
                        <c:v>5.6404919637090746E-2</c:v>
                      </c:pt>
                      <c:pt idx="57">
                        <c:v>5.6404919637090746E-2</c:v>
                      </c:pt>
                      <c:pt idx="58">
                        <c:v>0</c:v>
                      </c:pt>
                      <c:pt idx="59">
                        <c:v>0</c:v>
                      </c:pt>
                      <c:pt idx="60">
                        <c:v>5.6404919637090746E-2</c:v>
                      </c:pt>
                      <c:pt idx="61">
                        <c:v>5.6404919637090746E-2</c:v>
                      </c:pt>
                      <c:pt idx="62">
                        <c:v>5.6404919637090746E-2</c:v>
                      </c:pt>
                      <c:pt idx="63">
                        <c:v>0</c:v>
                      </c:pt>
                      <c:pt idx="64">
                        <c:v>0</c:v>
                      </c:pt>
                      <c:pt idx="65">
                        <c:v>0</c:v>
                      </c:pt>
                      <c:pt idx="66">
                        <c:v>0.16921475891127222</c:v>
                      </c:pt>
                      <c:pt idx="67">
                        <c:v>0.16921475891127222</c:v>
                      </c:pt>
                      <c:pt idx="68">
                        <c:v>0</c:v>
                      </c:pt>
                      <c:pt idx="69">
                        <c:v>0.11280983927418149</c:v>
                      </c:pt>
                      <c:pt idx="70">
                        <c:v>0.16921475891127222</c:v>
                      </c:pt>
                      <c:pt idx="71">
                        <c:v>0</c:v>
                      </c:pt>
                      <c:pt idx="72">
                        <c:v>0.16921475891127222</c:v>
                      </c:pt>
                      <c:pt idx="73">
                        <c:v>5.6404919637090746E-2</c:v>
                      </c:pt>
                      <c:pt idx="74">
                        <c:v>0</c:v>
                      </c:pt>
                      <c:pt idx="75">
                        <c:v>0.16921475891127222</c:v>
                      </c:pt>
                      <c:pt idx="76">
                        <c:v>0.16921475891127222</c:v>
                      </c:pt>
                      <c:pt idx="77">
                        <c:v>0.11280983927418149</c:v>
                      </c:pt>
                      <c:pt idx="78">
                        <c:v>0.16921475891127222</c:v>
                      </c:pt>
                      <c:pt idx="79">
                        <c:v>5.6404919637090746E-2</c:v>
                      </c:pt>
                      <c:pt idx="80">
                        <c:v>0.11280983927418149</c:v>
                      </c:pt>
                      <c:pt idx="81">
                        <c:v>0.22561967854836298</c:v>
                      </c:pt>
                      <c:pt idx="82">
                        <c:v>0.11280983927418149</c:v>
                      </c:pt>
                      <c:pt idx="83">
                        <c:v>0.11280983927418149</c:v>
                      </c:pt>
                      <c:pt idx="84">
                        <c:v>0.22561967854836298</c:v>
                      </c:pt>
                      <c:pt idx="85">
                        <c:v>0.33842951782254443</c:v>
                      </c:pt>
                      <c:pt idx="86">
                        <c:v>0</c:v>
                      </c:pt>
                      <c:pt idx="87">
                        <c:v>0.16921475891127222</c:v>
                      </c:pt>
                      <c:pt idx="88">
                        <c:v>0.11280983927418149</c:v>
                      </c:pt>
                      <c:pt idx="89">
                        <c:v>0.16921475891127222</c:v>
                      </c:pt>
                      <c:pt idx="90">
                        <c:v>0.28202459818545372</c:v>
                      </c:pt>
                      <c:pt idx="91">
                        <c:v>0.22561967854836298</c:v>
                      </c:pt>
                      <c:pt idx="92">
                        <c:v>0.22561967854836298</c:v>
                      </c:pt>
                      <c:pt idx="93">
                        <c:v>0.11280983927418149</c:v>
                      </c:pt>
                      <c:pt idx="94">
                        <c:v>5.6404919637090746E-2</c:v>
                      </c:pt>
                      <c:pt idx="95">
                        <c:v>0.16921475891127222</c:v>
                      </c:pt>
                      <c:pt idx="96">
                        <c:v>5.6404919637090746E-2</c:v>
                      </c:pt>
                      <c:pt idx="97">
                        <c:v>0.33842951782254443</c:v>
                      </c:pt>
                      <c:pt idx="98">
                        <c:v>0.22561967854836298</c:v>
                      </c:pt>
                      <c:pt idx="99">
                        <c:v>0.45123935709672597</c:v>
                      </c:pt>
                      <c:pt idx="100">
                        <c:v>0.11280983927418149</c:v>
                      </c:pt>
                      <c:pt idx="101">
                        <c:v>0.28202459818545372</c:v>
                      </c:pt>
                      <c:pt idx="102">
                        <c:v>0.28202459818545372</c:v>
                      </c:pt>
                      <c:pt idx="103">
                        <c:v>0.56404919637090745</c:v>
                      </c:pt>
                      <c:pt idx="104">
                        <c:v>0.22561967854836298</c:v>
                      </c:pt>
                      <c:pt idx="105">
                        <c:v>0.22561967854836298</c:v>
                      </c:pt>
                      <c:pt idx="106">
                        <c:v>0.22561967854836298</c:v>
                      </c:pt>
                      <c:pt idx="107">
                        <c:v>0.16921475891127222</c:v>
                      </c:pt>
                      <c:pt idx="108">
                        <c:v>0.22561967854836298</c:v>
                      </c:pt>
                      <c:pt idx="109">
                        <c:v>0.22561967854836298</c:v>
                      </c:pt>
                      <c:pt idx="110">
                        <c:v>0.22561967854836298</c:v>
                      </c:pt>
                      <c:pt idx="111">
                        <c:v>0.16921475891127222</c:v>
                      </c:pt>
                      <c:pt idx="112">
                        <c:v>0.16921475891127222</c:v>
                      </c:pt>
                      <c:pt idx="113">
                        <c:v>0.16921475891127222</c:v>
                      </c:pt>
                      <c:pt idx="114">
                        <c:v>0.16921475891127222</c:v>
                      </c:pt>
                      <c:pt idx="115">
                        <c:v>0.11280983927418149</c:v>
                      </c:pt>
                      <c:pt idx="116">
                        <c:v>0.16921475891127222</c:v>
                      </c:pt>
                      <c:pt idx="117">
                        <c:v>0.16921475891127222</c:v>
                      </c:pt>
                      <c:pt idx="118">
                        <c:v>0.11280983927418149</c:v>
                      </c:pt>
                      <c:pt idx="119">
                        <c:v>0.11280983927418149</c:v>
                      </c:pt>
                      <c:pt idx="120">
                        <c:v>0.11280983927418149</c:v>
                      </c:pt>
                      <c:pt idx="121">
                        <c:v>0</c:v>
                      </c:pt>
                      <c:pt idx="122">
                        <c:v>0.22561967854836298</c:v>
                      </c:pt>
                      <c:pt idx="123">
                        <c:v>0</c:v>
                      </c:pt>
                      <c:pt idx="124">
                        <c:v>5.6404919637090746E-2</c:v>
                      </c:pt>
                      <c:pt idx="125">
                        <c:v>5.6404919637090746E-2</c:v>
                      </c:pt>
                      <c:pt idx="126">
                        <c:v>5.6404919637090746E-2</c:v>
                      </c:pt>
                      <c:pt idx="127">
                        <c:v>0.11280983927418149</c:v>
                      </c:pt>
                      <c:pt idx="128">
                        <c:v>0</c:v>
                      </c:pt>
                      <c:pt idx="129">
                        <c:v>0.16921475891127222</c:v>
                      </c:pt>
                      <c:pt idx="130">
                        <c:v>0</c:v>
                      </c:pt>
                      <c:pt idx="131">
                        <c:v>5.6404919637090746E-2</c:v>
                      </c:pt>
                      <c:pt idx="132">
                        <c:v>0.22561967854836298</c:v>
                      </c:pt>
                      <c:pt idx="133">
                        <c:v>0.11280983927418149</c:v>
                      </c:pt>
                      <c:pt idx="134">
                        <c:v>5.6404919637090746E-2</c:v>
                      </c:pt>
                      <c:pt idx="135">
                        <c:v>0.11280983927418149</c:v>
                      </c:pt>
                      <c:pt idx="136">
                        <c:v>0.16921475891127222</c:v>
                      </c:pt>
                      <c:pt idx="137">
                        <c:v>0.16921475891127222</c:v>
                      </c:pt>
                      <c:pt idx="138">
                        <c:v>0.11280983927418149</c:v>
                      </c:pt>
                      <c:pt idx="139">
                        <c:v>0.11280983927418149</c:v>
                      </c:pt>
                      <c:pt idx="140">
                        <c:v>5.6404919637090746E-2</c:v>
                      </c:pt>
                      <c:pt idx="141">
                        <c:v>0.11280983927418149</c:v>
                      </c:pt>
                      <c:pt idx="142">
                        <c:v>0.11280983927418149</c:v>
                      </c:pt>
                      <c:pt idx="143">
                        <c:v>0.11280983927418149</c:v>
                      </c:pt>
                      <c:pt idx="144">
                        <c:v>5.6404919637090746E-2</c:v>
                      </c:pt>
                      <c:pt idx="145">
                        <c:v>0.28202459818545372</c:v>
                      </c:pt>
                      <c:pt idx="146">
                        <c:v>0.11280983927418149</c:v>
                      </c:pt>
                      <c:pt idx="147">
                        <c:v>5.6404919637090746E-2</c:v>
                      </c:pt>
                      <c:pt idx="148">
                        <c:v>0.16921475891127222</c:v>
                      </c:pt>
                      <c:pt idx="149">
                        <c:v>0.11280983927418149</c:v>
                      </c:pt>
                      <c:pt idx="150">
                        <c:v>0.33842951782254443</c:v>
                      </c:pt>
                      <c:pt idx="151">
                        <c:v>0.22561967854836298</c:v>
                      </c:pt>
                      <c:pt idx="152">
                        <c:v>0.22561967854836298</c:v>
                      </c:pt>
                      <c:pt idx="153">
                        <c:v>0.11280983927418149</c:v>
                      </c:pt>
                      <c:pt idx="154">
                        <c:v>0.28202459818545372</c:v>
                      </c:pt>
                      <c:pt idx="155">
                        <c:v>0.62045411600799816</c:v>
                      </c:pt>
                      <c:pt idx="156">
                        <c:v>0.22561967854836298</c:v>
                      </c:pt>
                      <c:pt idx="157">
                        <c:v>0.7332639552821798</c:v>
                      </c:pt>
                      <c:pt idx="158">
                        <c:v>0.45123935709672597</c:v>
                      </c:pt>
                      <c:pt idx="159">
                        <c:v>0.11280983927418149</c:v>
                      </c:pt>
                      <c:pt idx="160">
                        <c:v>0.3948344374596352</c:v>
                      </c:pt>
                      <c:pt idx="161">
                        <c:v>0.3948344374596352</c:v>
                      </c:pt>
                      <c:pt idx="162">
                        <c:v>0.33842951782254443</c:v>
                      </c:pt>
                      <c:pt idx="163">
                        <c:v>0.33842951782254443</c:v>
                      </c:pt>
                      <c:pt idx="164">
                        <c:v>0.22561967854836298</c:v>
                      </c:pt>
                      <c:pt idx="165">
                        <c:v>0.50764427673381674</c:v>
                      </c:pt>
                      <c:pt idx="166">
                        <c:v>0.3948344374596352</c:v>
                      </c:pt>
                      <c:pt idx="167">
                        <c:v>0.33842951782254443</c:v>
                      </c:pt>
                      <c:pt idx="168">
                        <c:v>0.28202459818545372</c:v>
                      </c:pt>
                      <c:pt idx="169">
                        <c:v>0.22561967854836298</c:v>
                      </c:pt>
                      <c:pt idx="170">
                        <c:v>0.16921475891127222</c:v>
                      </c:pt>
                      <c:pt idx="171">
                        <c:v>0.16921475891127222</c:v>
                      </c:pt>
                      <c:pt idx="172">
                        <c:v>0.33842951782254443</c:v>
                      </c:pt>
                      <c:pt idx="173">
                        <c:v>0.28202459818545372</c:v>
                      </c:pt>
                      <c:pt idx="174">
                        <c:v>0.22561967854836298</c:v>
                      </c:pt>
                      <c:pt idx="175">
                        <c:v>0.28202459818545372</c:v>
                      </c:pt>
                      <c:pt idx="176">
                        <c:v>0.16921475891127222</c:v>
                      </c:pt>
                      <c:pt idx="177">
                        <c:v>0.50764427673381674</c:v>
                      </c:pt>
                      <c:pt idx="178">
                        <c:v>0.16921475891127222</c:v>
                      </c:pt>
                      <c:pt idx="179">
                        <c:v>0.56404919637090745</c:v>
                      </c:pt>
                      <c:pt idx="180">
                        <c:v>5.6404919637090746E-2</c:v>
                      </c:pt>
                      <c:pt idx="181">
                        <c:v>0.28202459818545372</c:v>
                      </c:pt>
                      <c:pt idx="182">
                        <c:v>0.3948344374596352</c:v>
                      </c:pt>
                      <c:pt idx="183">
                        <c:v>0.50764427673381674</c:v>
                      </c:pt>
                      <c:pt idx="184">
                        <c:v>0.33842951782254443</c:v>
                      </c:pt>
                      <c:pt idx="185">
                        <c:v>0.45123935709672597</c:v>
                      </c:pt>
                      <c:pt idx="186">
                        <c:v>0.62045411600799816</c:v>
                      </c:pt>
                      <c:pt idx="187">
                        <c:v>0.62045411600799816</c:v>
                      </c:pt>
                      <c:pt idx="188">
                        <c:v>0.7332639552821798</c:v>
                      </c:pt>
                      <c:pt idx="189">
                        <c:v>0.62045411600799816</c:v>
                      </c:pt>
                      <c:pt idx="190">
                        <c:v>1.1845033123789057</c:v>
                      </c:pt>
                      <c:pt idx="191">
                        <c:v>0.7332639552821798</c:v>
                      </c:pt>
                      <c:pt idx="192">
                        <c:v>0.84607379455636123</c:v>
                      </c:pt>
                      <c:pt idx="193">
                        <c:v>0.56404919637090745</c:v>
                      </c:pt>
                      <c:pt idx="194">
                        <c:v>0.3948344374596352</c:v>
                      </c:pt>
                      <c:pt idx="195">
                        <c:v>0.56404919637090745</c:v>
                      </c:pt>
                    </c:numCache>
                  </c:numRef>
                </c:val>
                <c:extLst xmlns:c15="http://schemas.microsoft.com/office/drawing/2012/chart">
                  <c:ext xmlns:c16="http://schemas.microsoft.com/office/drawing/2014/chart" uri="{C3380CC4-5D6E-409C-BE32-E72D297353CC}">
                    <c16:uniqueId val="{00000008-DB0A-4C69-A396-F5E4247F08E9}"/>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'Age-1'!$B$58:$C$58</c15:sqref>
                        </c15:formulaRef>
                      </c:ext>
                    </c:extLst>
                    <c:strCache>
                      <c:ptCount val="2"/>
                      <c:pt idx="0">
                        <c:v>10-19</c:v>
                      </c:pt>
                      <c:pt idx="1">
                        <c:v>2.002.362</c:v>
                      </c:pt>
                    </c:strCache>
                  </c:strRef>
                </c:tx>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'Age-1'!$AD$15:$HQ$15</c15:sqref>
                        </c15:formulaRef>
                      </c:ext>
                    </c:extLst>
                    <c:strCache>
                      <c:ptCount val="196"/>
                      <c:pt idx="0">
                        <c:v>28/Feb</c:v>
                      </c:pt>
                      <c:pt idx="1">
                        <c:v>29/Feb</c:v>
                      </c:pt>
                      <c:pt idx="2">
                        <c:v>01/Mar</c:v>
                      </c:pt>
                      <c:pt idx="3">
                        <c:v>02/Mar</c:v>
                      </c:pt>
                      <c:pt idx="4">
                        <c:v>03/Mar</c:v>
                      </c:pt>
                      <c:pt idx="5">
                        <c:v>04/Mar</c:v>
                      </c:pt>
                      <c:pt idx="6">
                        <c:v>05/Mar</c:v>
                      </c:pt>
                      <c:pt idx="7">
                        <c:v>06/Mar</c:v>
                      </c:pt>
                      <c:pt idx="8">
                        <c:v>07/Mar</c:v>
                      </c:pt>
                      <c:pt idx="9">
                        <c:v>08/Mar</c:v>
                      </c:pt>
                      <c:pt idx="10">
                        <c:v>09/Mar</c:v>
                      </c:pt>
                      <c:pt idx="11">
                        <c:v>10/Mar</c:v>
                      </c:pt>
                      <c:pt idx="12">
                        <c:v>11/Mar</c:v>
                      </c:pt>
                      <c:pt idx="13">
                        <c:v>12/Mar</c:v>
                      </c:pt>
                      <c:pt idx="14">
                        <c:v>13/Mar</c:v>
                      </c:pt>
                      <c:pt idx="15">
                        <c:v>14/Mar</c:v>
                      </c:pt>
                      <c:pt idx="16">
                        <c:v>15/Mar</c:v>
                      </c:pt>
                      <c:pt idx="17">
                        <c:v>16/Mar</c:v>
                      </c:pt>
                      <c:pt idx="18">
                        <c:v>17/Mar</c:v>
                      </c:pt>
                      <c:pt idx="19">
                        <c:v>18/Mar</c:v>
                      </c:pt>
                      <c:pt idx="20">
                        <c:v>19/Mar</c:v>
                      </c:pt>
                      <c:pt idx="21">
                        <c:v>20/Mar</c:v>
                      </c:pt>
                      <c:pt idx="22">
                        <c:v>21/Mar</c:v>
                      </c:pt>
                      <c:pt idx="23">
                        <c:v>22/Mar</c:v>
                      </c:pt>
                      <c:pt idx="24">
                        <c:v>23/Mar</c:v>
                      </c:pt>
                      <c:pt idx="25">
                        <c:v>24/Mar</c:v>
                      </c:pt>
                      <c:pt idx="26">
                        <c:v>25/Mar</c:v>
                      </c:pt>
                      <c:pt idx="27">
                        <c:v>26/Mar</c:v>
                      </c:pt>
                      <c:pt idx="28">
                        <c:v>27/Mar</c:v>
                      </c:pt>
                      <c:pt idx="29">
                        <c:v>28/Mar</c:v>
                      </c:pt>
                      <c:pt idx="30">
                        <c:v>29/Mar</c:v>
                      </c:pt>
                      <c:pt idx="31">
                        <c:v>30/Mar</c:v>
                      </c:pt>
                      <c:pt idx="32">
                        <c:v>31/Mar</c:v>
                      </c:pt>
                      <c:pt idx="33">
                        <c:v>01/Apr</c:v>
                      </c:pt>
                      <c:pt idx="34">
                        <c:v>02/Apr</c:v>
                      </c:pt>
                      <c:pt idx="35">
                        <c:v>03/Apr</c:v>
                      </c:pt>
                      <c:pt idx="36">
                        <c:v>04/Apr</c:v>
                      </c:pt>
                      <c:pt idx="37">
                        <c:v>05/Apr</c:v>
                      </c:pt>
                      <c:pt idx="38">
                        <c:v>06/Apr</c:v>
                      </c:pt>
                      <c:pt idx="39">
                        <c:v>07/Apr</c:v>
                      </c:pt>
                      <c:pt idx="40">
                        <c:v>08/Apr</c:v>
                      </c:pt>
                      <c:pt idx="41">
                        <c:v>09/Apr</c:v>
                      </c:pt>
                      <c:pt idx="42">
                        <c:v>10/Apr</c:v>
                      </c:pt>
                      <c:pt idx="43">
                        <c:v>11/Apr</c:v>
                      </c:pt>
                      <c:pt idx="44">
                        <c:v>12/Apr</c:v>
                      </c:pt>
                      <c:pt idx="45">
                        <c:v>13/Apr</c:v>
                      </c:pt>
                      <c:pt idx="46">
                        <c:v>14/Apr</c:v>
                      </c:pt>
                      <c:pt idx="47">
                        <c:v>15/Apr</c:v>
                      </c:pt>
                      <c:pt idx="48">
                        <c:v>16/Apr</c:v>
                      </c:pt>
                      <c:pt idx="49">
                        <c:v>17/Apr</c:v>
                      </c:pt>
                      <c:pt idx="50">
                        <c:v>18/Apr</c:v>
                      </c:pt>
                      <c:pt idx="51">
                        <c:v>19/Apr</c:v>
                      </c:pt>
                      <c:pt idx="52">
                        <c:v>20/Apr</c:v>
                      </c:pt>
                      <c:pt idx="53">
                        <c:v>21/Apr</c:v>
                      </c:pt>
                      <c:pt idx="54">
                        <c:v>22/Apr</c:v>
                      </c:pt>
                      <c:pt idx="55">
                        <c:v>23/Apr</c:v>
                      </c:pt>
                      <c:pt idx="56">
                        <c:v>24/Apr</c:v>
                      </c:pt>
                      <c:pt idx="57">
                        <c:v>25/Apr</c:v>
                      </c:pt>
                      <c:pt idx="58">
                        <c:v>26/Apr</c:v>
                      </c:pt>
                      <c:pt idx="59">
                        <c:v>27/Apr</c:v>
                      </c:pt>
                      <c:pt idx="60">
                        <c:v>28/Apr</c:v>
                      </c:pt>
                      <c:pt idx="61">
                        <c:v>29/Apr</c:v>
                      </c:pt>
                      <c:pt idx="62">
                        <c:v>30/Apr</c:v>
                      </c:pt>
                      <c:pt idx="63">
                        <c:v>01/May</c:v>
                      </c:pt>
                      <c:pt idx="64">
                        <c:v>02/May</c:v>
                      </c:pt>
                      <c:pt idx="65">
                        <c:v>03/May</c:v>
                      </c:pt>
                      <c:pt idx="66">
                        <c:v>04/May</c:v>
                      </c:pt>
                      <c:pt idx="67">
                        <c:v>05/May</c:v>
                      </c:pt>
                      <c:pt idx="68">
                        <c:v>06/May</c:v>
                      </c:pt>
                      <c:pt idx="69">
                        <c:v>07/May</c:v>
                      </c:pt>
                      <c:pt idx="70">
                        <c:v>08/May</c:v>
                      </c:pt>
                      <c:pt idx="71">
                        <c:v>09/May</c:v>
                      </c:pt>
                      <c:pt idx="72">
                        <c:v>10/May</c:v>
                      </c:pt>
                      <c:pt idx="73">
                        <c:v>11/May</c:v>
                      </c:pt>
                      <c:pt idx="74">
                        <c:v>12/May</c:v>
                      </c:pt>
                      <c:pt idx="75">
                        <c:v>13/May</c:v>
                      </c:pt>
                      <c:pt idx="76">
                        <c:v>14/May</c:v>
                      </c:pt>
                      <c:pt idx="77">
                        <c:v>15/May</c:v>
                      </c:pt>
                      <c:pt idx="78">
                        <c:v>16/May</c:v>
                      </c:pt>
                      <c:pt idx="79">
                        <c:v>17/May</c:v>
                      </c:pt>
                      <c:pt idx="80">
                        <c:v>18/May</c:v>
                      </c:pt>
                      <c:pt idx="81">
                        <c:v>19/May</c:v>
                      </c:pt>
                      <c:pt idx="82">
                        <c:v>20/May</c:v>
                      </c:pt>
                      <c:pt idx="83">
                        <c:v>21/May</c:v>
                      </c:pt>
                      <c:pt idx="84">
                        <c:v>22/May</c:v>
                      </c:pt>
                      <c:pt idx="85">
                        <c:v>23/May</c:v>
                      </c:pt>
                      <c:pt idx="86">
                        <c:v>24/May</c:v>
                      </c:pt>
                      <c:pt idx="87">
                        <c:v>25/May</c:v>
                      </c:pt>
                      <c:pt idx="88">
                        <c:v>26/May</c:v>
                      </c:pt>
                      <c:pt idx="89">
                        <c:v>27/May</c:v>
                      </c:pt>
                      <c:pt idx="90">
                        <c:v>28/May</c:v>
                      </c:pt>
                      <c:pt idx="91">
                        <c:v>29/May</c:v>
                      </c:pt>
                      <c:pt idx="92">
                        <c:v>30/May</c:v>
                      </c:pt>
                      <c:pt idx="93">
                        <c:v>31/May</c:v>
                      </c:pt>
                      <c:pt idx="94">
                        <c:v>01/Jun</c:v>
                      </c:pt>
                      <c:pt idx="95">
                        <c:v>02/Jun</c:v>
                      </c:pt>
                      <c:pt idx="96">
                        <c:v>03/Jun</c:v>
                      </c:pt>
                      <c:pt idx="97">
                        <c:v>04/Jun</c:v>
                      </c:pt>
                      <c:pt idx="98">
                        <c:v>05/Jun</c:v>
                      </c:pt>
                      <c:pt idx="99">
                        <c:v>06/Jun</c:v>
                      </c:pt>
                      <c:pt idx="100">
                        <c:v>07/Jun</c:v>
                      </c:pt>
                      <c:pt idx="101">
                        <c:v>08/Jun</c:v>
                      </c:pt>
                      <c:pt idx="102">
                        <c:v>09/Jun</c:v>
                      </c:pt>
                      <c:pt idx="103">
                        <c:v>10/Jun</c:v>
                      </c:pt>
                      <c:pt idx="104">
                        <c:v>11/Jun</c:v>
                      </c:pt>
                      <c:pt idx="105">
                        <c:v>12/Jun</c:v>
                      </c:pt>
                      <c:pt idx="106">
                        <c:v>13/Jun</c:v>
                      </c:pt>
                      <c:pt idx="107">
                        <c:v>14/Jun</c:v>
                      </c:pt>
                      <c:pt idx="108">
                        <c:v>15/Jun</c:v>
                      </c:pt>
                      <c:pt idx="109">
                        <c:v>16/Jun</c:v>
                      </c:pt>
                      <c:pt idx="110">
                        <c:v>17/Jun</c:v>
                      </c:pt>
                      <c:pt idx="111">
                        <c:v>18/Jun</c:v>
                      </c:pt>
                      <c:pt idx="112">
                        <c:v>19/Jun</c:v>
                      </c:pt>
                      <c:pt idx="113">
                        <c:v>20/Jun</c:v>
                      </c:pt>
                      <c:pt idx="114">
                        <c:v>21/Jun</c:v>
                      </c:pt>
                      <c:pt idx="115">
                        <c:v>22/Jun</c:v>
                      </c:pt>
                      <c:pt idx="116">
                        <c:v>23/Jun</c:v>
                      </c:pt>
                      <c:pt idx="117">
                        <c:v>24/Jun</c:v>
                      </c:pt>
                      <c:pt idx="118">
                        <c:v>25/Jun</c:v>
                      </c:pt>
                      <c:pt idx="119">
                        <c:v>26/Jun</c:v>
                      </c:pt>
                      <c:pt idx="120">
                        <c:v>27/Jun</c:v>
                      </c:pt>
                      <c:pt idx="121">
                        <c:v>28/Jun</c:v>
                      </c:pt>
                      <c:pt idx="122">
                        <c:v>29/Jun</c:v>
                      </c:pt>
                      <c:pt idx="123">
                        <c:v>30/Jun</c:v>
                      </c:pt>
                      <c:pt idx="124">
                        <c:v>01/Jul</c:v>
                      </c:pt>
                      <c:pt idx="125">
                        <c:v>02/Jul</c:v>
                      </c:pt>
                      <c:pt idx="126">
                        <c:v>03/Jul</c:v>
                      </c:pt>
                      <c:pt idx="127">
                        <c:v>04/Jul</c:v>
                      </c:pt>
                      <c:pt idx="128">
                        <c:v>05/Jul</c:v>
                      </c:pt>
                      <c:pt idx="129">
                        <c:v>06/Jul</c:v>
                      </c:pt>
                      <c:pt idx="130">
                        <c:v>07/Jul</c:v>
                      </c:pt>
                      <c:pt idx="131">
                        <c:v>08/Jul</c:v>
                      </c:pt>
                      <c:pt idx="132">
                        <c:v>09/Jul</c:v>
                      </c:pt>
                      <c:pt idx="133">
                        <c:v>10/Jul</c:v>
                      </c:pt>
                      <c:pt idx="134">
                        <c:v>11/Jul</c:v>
                      </c:pt>
                      <c:pt idx="135">
                        <c:v>12/Jul</c:v>
                      </c:pt>
                      <c:pt idx="136">
                        <c:v>13/Jul</c:v>
                      </c:pt>
                      <c:pt idx="137">
                        <c:v>14/Jul</c:v>
                      </c:pt>
                      <c:pt idx="138">
                        <c:v>15/Jul</c:v>
                      </c:pt>
                      <c:pt idx="139">
                        <c:v>16/Jul</c:v>
                      </c:pt>
                      <c:pt idx="140">
                        <c:v>17/Jul</c:v>
                      </c:pt>
                      <c:pt idx="141">
                        <c:v>18/Jul</c:v>
                      </c:pt>
                      <c:pt idx="142">
                        <c:v>19/Jul</c:v>
                      </c:pt>
                      <c:pt idx="143">
                        <c:v>20/Jul</c:v>
                      </c:pt>
                      <c:pt idx="144">
                        <c:v>21/Jul</c:v>
                      </c:pt>
                      <c:pt idx="145">
                        <c:v>22/Jul</c:v>
                      </c:pt>
                      <c:pt idx="146">
                        <c:v>23/Jul</c:v>
                      </c:pt>
                      <c:pt idx="147">
                        <c:v>24/Jul</c:v>
                      </c:pt>
                      <c:pt idx="148">
                        <c:v>25/Jul</c:v>
                      </c:pt>
                      <c:pt idx="149">
                        <c:v>26/Jul</c:v>
                      </c:pt>
                      <c:pt idx="150">
                        <c:v>27/Jul</c:v>
                      </c:pt>
                      <c:pt idx="151">
                        <c:v>28/Jul</c:v>
                      </c:pt>
                      <c:pt idx="152">
                        <c:v>29/Jul</c:v>
                      </c:pt>
                      <c:pt idx="153">
                        <c:v>30/Jul</c:v>
                      </c:pt>
                      <c:pt idx="154">
                        <c:v>31/Jul</c:v>
                      </c:pt>
                      <c:pt idx="155">
                        <c:v>01/Aug</c:v>
                      </c:pt>
                      <c:pt idx="156">
                        <c:v>02/Aug</c:v>
                      </c:pt>
                      <c:pt idx="157">
                        <c:v>03/Aug</c:v>
                      </c:pt>
                      <c:pt idx="158">
                        <c:v>04/Aug</c:v>
                      </c:pt>
                      <c:pt idx="159">
                        <c:v>05/Aug</c:v>
                      </c:pt>
                      <c:pt idx="160">
                        <c:v>06/Aug</c:v>
                      </c:pt>
                      <c:pt idx="161">
                        <c:v>07/Aug</c:v>
                      </c:pt>
                      <c:pt idx="162">
                        <c:v>08/Aug</c:v>
                      </c:pt>
                      <c:pt idx="163">
                        <c:v>09/Aug</c:v>
                      </c:pt>
                      <c:pt idx="164">
                        <c:v>10/Aug</c:v>
                      </c:pt>
                      <c:pt idx="165">
                        <c:v>11/Aug</c:v>
                      </c:pt>
                      <c:pt idx="166">
                        <c:v>12/Aug</c:v>
                      </c:pt>
                      <c:pt idx="167">
                        <c:v>13/Aug</c:v>
                      </c:pt>
                      <c:pt idx="168">
                        <c:v>14/Aug</c:v>
                      </c:pt>
                      <c:pt idx="169">
                        <c:v>15/Aug</c:v>
                      </c:pt>
                      <c:pt idx="170">
                        <c:v>16/Aug</c:v>
                      </c:pt>
                      <c:pt idx="171">
                        <c:v>17/Aug</c:v>
                      </c:pt>
                      <c:pt idx="172">
                        <c:v>18/Aug</c:v>
                      </c:pt>
                      <c:pt idx="173">
                        <c:v>19/Aug</c:v>
                      </c:pt>
                      <c:pt idx="174">
                        <c:v>20/Aug</c:v>
                      </c:pt>
                      <c:pt idx="175">
                        <c:v>21/Aug</c:v>
                      </c:pt>
                      <c:pt idx="176">
                        <c:v>22/Aug</c:v>
                      </c:pt>
                      <c:pt idx="177">
                        <c:v>23/Aug</c:v>
                      </c:pt>
                      <c:pt idx="178">
                        <c:v>24/Aug</c:v>
                      </c:pt>
                      <c:pt idx="179">
                        <c:v>25/Aug</c:v>
                      </c:pt>
                      <c:pt idx="180">
                        <c:v>26/Aug</c:v>
                      </c:pt>
                      <c:pt idx="181">
                        <c:v>27/Aug</c:v>
                      </c:pt>
                      <c:pt idx="182">
                        <c:v>28/Aug</c:v>
                      </c:pt>
                      <c:pt idx="183">
                        <c:v>29/Aug</c:v>
                      </c:pt>
                      <c:pt idx="184">
                        <c:v>30/Aug</c:v>
                      </c:pt>
                      <c:pt idx="185">
                        <c:v>31/Aug</c:v>
                      </c:pt>
                      <c:pt idx="186">
                        <c:v>01/Sep</c:v>
                      </c:pt>
                      <c:pt idx="187">
                        <c:v>02/Sep</c:v>
                      </c:pt>
                      <c:pt idx="188">
                        <c:v>03/Sep</c:v>
                      </c:pt>
                      <c:pt idx="189">
                        <c:v>04/Sep</c:v>
                      </c:pt>
                      <c:pt idx="190">
                        <c:v>05/Sep</c:v>
                      </c:pt>
                      <c:pt idx="191">
                        <c:v>06/Sep</c:v>
                      </c:pt>
                      <c:pt idx="192">
                        <c:v>07/Sep</c:v>
                      </c:pt>
                      <c:pt idx="193">
                        <c:v>08/Sep</c:v>
                      </c:pt>
                      <c:pt idx="194">
                        <c:v>09/Sep</c:v>
                      </c:pt>
                      <c:pt idx="195">
                        <c:v>10/Sep</c:v>
                      </c:pt>
                    </c:strCache>
                  </c:strRef>
                </c:cat>
                <c:val>
                  <c:numRef>
                    <c:extLst xmlns:c15="http://schemas.microsoft.com/office/drawing/2012/chart">
                      <c:ext xmlns:c15="http://schemas.microsoft.com/office/drawing/2012/chart" uri="{02D57815-91ED-43cb-92C2-25804820EDAC}">
                        <c15:formulaRef>
                          <c15:sqref>'Age-1'!$AD$58:$HQ$58</c15:sqref>
                        </c15:formulaRef>
                      </c:ext>
                    </c:extLst>
                    <c:numCache>
                      <c:formatCode>0.0</c:formatCode>
                      <c:ptCount val="196"/>
                      <c:pt idx="0">
                        <c:v>0.19976407862314607</c:v>
                      </c:pt>
                      <c:pt idx="1">
                        <c:v>0.19976407862314607</c:v>
                      </c:pt>
                      <c:pt idx="2">
                        <c:v>0.39952815724629215</c:v>
                      </c:pt>
                      <c:pt idx="3">
                        <c:v>0.24970509827893259</c:v>
                      </c:pt>
                      <c:pt idx="4">
                        <c:v>0.19976407862314607</c:v>
                      </c:pt>
                      <c:pt idx="5">
                        <c:v>0.34958713759050564</c:v>
                      </c:pt>
                      <c:pt idx="6">
                        <c:v>0.19976407862314607</c:v>
                      </c:pt>
                      <c:pt idx="7">
                        <c:v>0.14982305896735956</c:v>
                      </c:pt>
                      <c:pt idx="8">
                        <c:v>0.14982305896735956</c:v>
                      </c:pt>
                      <c:pt idx="9">
                        <c:v>0</c:v>
                      </c:pt>
                      <c:pt idx="10">
                        <c:v>0.24970509827893259</c:v>
                      </c:pt>
                      <c:pt idx="11">
                        <c:v>0.14982305896735956</c:v>
                      </c:pt>
                      <c:pt idx="12">
                        <c:v>9.9882039311573037E-2</c:v>
                      </c:pt>
                      <c:pt idx="13">
                        <c:v>0.14982305896735956</c:v>
                      </c:pt>
                      <c:pt idx="14">
                        <c:v>9.9882039311573037E-2</c:v>
                      </c:pt>
                      <c:pt idx="15">
                        <c:v>0.14982305896735956</c:v>
                      </c:pt>
                      <c:pt idx="16">
                        <c:v>0.29964611793471913</c:v>
                      </c:pt>
                      <c:pt idx="17">
                        <c:v>0.19976407862314607</c:v>
                      </c:pt>
                      <c:pt idx="18">
                        <c:v>9.9882039311573037E-2</c:v>
                      </c:pt>
                      <c:pt idx="19">
                        <c:v>0.24970509827893259</c:v>
                      </c:pt>
                      <c:pt idx="20">
                        <c:v>0.24970509827893259</c:v>
                      </c:pt>
                      <c:pt idx="21">
                        <c:v>0.24970509827893259</c:v>
                      </c:pt>
                      <c:pt idx="22">
                        <c:v>0.24970509827893259</c:v>
                      </c:pt>
                      <c:pt idx="23">
                        <c:v>0.14982305896735956</c:v>
                      </c:pt>
                      <c:pt idx="24">
                        <c:v>0.14982305896735956</c:v>
                      </c:pt>
                      <c:pt idx="25">
                        <c:v>0.29964611793471913</c:v>
                      </c:pt>
                      <c:pt idx="26">
                        <c:v>0.34958713759050564</c:v>
                      </c:pt>
                      <c:pt idx="27">
                        <c:v>0.19976407862314607</c:v>
                      </c:pt>
                      <c:pt idx="28">
                        <c:v>0.44946917690207866</c:v>
                      </c:pt>
                      <c:pt idx="29">
                        <c:v>0.59929223586943825</c:v>
                      </c:pt>
                      <c:pt idx="30">
                        <c:v>0.14982305896735956</c:v>
                      </c:pt>
                      <c:pt idx="31">
                        <c:v>0.94887937345994378</c:v>
                      </c:pt>
                      <c:pt idx="32">
                        <c:v>0.44946917690207866</c:v>
                      </c:pt>
                      <c:pt idx="33">
                        <c:v>0.84899733414837075</c:v>
                      </c:pt>
                      <c:pt idx="34">
                        <c:v>0.34958713759050564</c:v>
                      </c:pt>
                      <c:pt idx="35">
                        <c:v>0.54935121621365168</c:v>
                      </c:pt>
                      <c:pt idx="36">
                        <c:v>0.69917427518101127</c:v>
                      </c:pt>
                      <c:pt idx="37">
                        <c:v>0.69917427518101127</c:v>
                      </c:pt>
                      <c:pt idx="38">
                        <c:v>0.69917427518101127</c:v>
                      </c:pt>
                      <c:pt idx="39">
                        <c:v>0.39952815724629215</c:v>
                      </c:pt>
                      <c:pt idx="40">
                        <c:v>0.39952815724629215</c:v>
                      </c:pt>
                      <c:pt idx="41">
                        <c:v>0.49941019655786517</c:v>
                      </c:pt>
                      <c:pt idx="42">
                        <c:v>0.84899733414837075</c:v>
                      </c:pt>
                      <c:pt idx="43">
                        <c:v>0.49941019655786517</c:v>
                      </c:pt>
                      <c:pt idx="44">
                        <c:v>0.59929223586943825</c:v>
                      </c:pt>
                      <c:pt idx="45">
                        <c:v>0.54935121621365168</c:v>
                      </c:pt>
                      <c:pt idx="46">
                        <c:v>0.64923325552522471</c:v>
                      </c:pt>
                      <c:pt idx="47">
                        <c:v>0.54935121621365168</c:v>
                      </c:pt>
                      <c:pt idx="48">
                        <c:v>0.39952815724629215</c:v>
                      </c:pt>
                      <c:pt idx="49">
                        <c:v>0.84899733414837075</c:v>
                      </c:pt>
                      <c:pt idx="50">
                        <c:v>0.59929223586943825</c:v>
                      </c:pt>
                      <c:pt idx="51">
                        <c:v>0.64923325552522471</c:v>
                      </c:pt>
                      <c:pt idx="52">
                        <c:v>0.44946917690207866</c:v>
                      </c:pt>
                      <c:pt idx="53">
                        <c:v>0.34958713759050564</c:v>
                      </c:pt>
                      <c:pt idx="54">
                        <c:v>0.34958713759050564</c:v>
                      </c:pt>
                      <c:pt idx="55">
                        <c:v>0.29964611793471913</c:v>
                      </c:pt>
                      <c:pt idx="56">
                        <c:v>0.39952815724629215</c:v>
                      </c:pt>
                      <c:pt idx="57">
                        <c:v>0.24970509827893259</c:v>
                      </c:pt>
                      <c:pt idx="58">
                        <c:v>0.29964611793471913</c:v>
                      </c:pt>
                      <c:pt idx="59">
                        <c:v>0.19976407862314607</c:v>
                      </c:pt>
                      <c:pt idx="60">
                        <c:v>0.59929223586943825</c:v>
                      </c:pt>
                      <c:pt idx="61">
                        <c:v>0.24970509827893259</c:v>
                      </c:pt>
                      <c:pt idx="62">
                        <c:v>0.29964611793471913</c:v>
                      </c:pt>
                      <c:pt idx="63">
                        <c:v>9.9882039311573037E-2</c:v>
                      </c:pt>
                      <c:pt idx="64">
                        <c:v>0.29964611793471913</c:v>
                      </c:pt>
                      <c:pt idx="65">
                        <c:v>0.19976407862314607</c:v>
                      </c:pt>
                      <c:pt idx="66">
                        <c:v>0.39952815724629215</c:v>
                      </c:pt>
                      <c:pt idx="67">
                        <c:v>0.29964611793471913</c:v>
                      </c:pt>
                      <c:pt idx="68">
                        <c:v>0.29964611793471913</c:v>
                      </c:pt>
                      <c:pt idx="69">
                        <c:v>9.9882039311573037E-2</c:v>
                      </c:pt>
                      <c:pt idx="70">
                        <c:v>0.24970509827893259</c:v>
                      </c:pt>
                      <c:pt idx="71">
                        <c:v>0.14982305896735956</c:v>
                      </c:pt>
                      <c:pt idx="72">
                        <c:v>0.24970509827893259</c:v>
                      </c:pt>
                      <c:pt idx="73">
                        <c:v>0.34958713759050564</c:v>
                      </c:pt>
                      <c:pt idx="74">
                        <c:v>0.24970509827893259</c:v>
                      </c:pt>
                      <c:pt idx="75">
                        <c:v>0.54935121621365168</c:v>
                      </c:pt>
                      <c:pt idx="76">
                        <c:v>0.14982305896735956</c:v>
                      </c:pt>
                      <c:pt idx="77">
                        <c:v>0.19976407862314607</c:v>
                      </c:pt>
                      <c:pt idx="78">
                        <c:v>0.29964611793471913</c:v>
                      </c:pt>
                      <c:pt idx="79">
                        <c:v>0.19976407862314607</c:v>
                      </c:pt>
                      <c:pt idx="80">
                        <c:v>0.24970509827893259</c:v>
                      </c:pt>
                      <c:pt idx="81">
                        <c:v>0.34958713759050564</c:v>
                      </c:pt>
                      <c:pt idx="82">
                        <c:v>0.44946917690207866</c:v>
                      </c:pt>
                      <c:pt idx="83">
                        <c:v>0.64923325552522471</c:v>
                      </c:pt>
                      <c:pt idx="84">
                        <c:v>0.34958713759050564</c:v>
                      </c:pt>
                      <c:pt idx="85">
                        <c:v>0.24970509827893259</c:v>
                      </c:pt>
                      <c:pt idx="86">
                        <c:v>0.24970509827893259</c:v>
                      </c:pt>
                      <c:pt idx="87">
                        <c:v>0.59929223586943825</c:v>
                      </c:pt>
                      <c:pt idx="88">
                        <c:v>0.44946917690207866</c:v>
                      </c:pt>
                      <c:pt idx="89">
                        <c:v>0.84899733414837075</c:v>
                      </c:pt>
                      <c:pt idx="90">
                        <c:v>0.54935121621365168</c:v>
                      </c:pt>
                      <c:pt idx="91">
                        <c:v>0.44946917690207866</c:v>
                      </c:pt>
                      <c:pt idx="92">
                        <c:v>0.44946917690207866</c:v>
                      </c:pt>
                      <c:pt idx="93">
                        <c:v>0.29964611793471913</c:v>
                      </c:pt>
                      <c:pt idx="94">
                        <c:v>0.84899733414837075</c:v>
                      </c:pt>
                      <c:pt idx="95">
                        <c:v>0.64923325552522471</c:v>
                      </c:pt>
                      <c:pt idx="96">
                        <c:v>0.59929223586943825</c:v>
                      </c:pt>
                      <c:pt idx="97">
                        <c:v>0.29964611793471913</c:v>
                      </c:pt>
                      <c:pt idx="98">
                        <c:v>0.64923325552522471</c:v>
                      </c:pt>
                      <c:pt idx="99">
                        <c:v>0.59929223586943825</c:v>
                      </c:pt>
                      <c:pt idx="100">
                        <c:v>0.24970509827893259</c:v>
                      </c:pt>
                      <c:pt idx="101">
                        <c:v>0.49941019655786517</c:v>
                      </c:pt>
                      <c:pt idx="102">
                        <c:v>0.54935121621365168</c:v>
                      </c:pt>
                      <c:pt idx="103">
                        <c:v>0.49941019655786517</c:v>
                      </c:pt>
                      <c:pt idx="104">
                        <c:v>0.94887937345994378</c:v>
                      </c:pt>
                      <c:pt idx="105">
                        <c:v>0.59929223586943825</c:v>
                      </c:pt>
                      <c:pt idx="106">
                        <c:v>0.44946917690207866</c:v>
                      </c:pt>
                      <c:pt idx="107">
                        <c:v>0.69917427518101127</c:v>
                      </c:pt>
                      <c:pt idx="108">
                        <c:v>0.44946917690207866</c:v>
                      </c:pt>
                      <c:pt idx="109">
                        <c:v>9.9882039311573037E-2</c:v>
                      </c:pt>
                      <c:pt idx="110">
                        <c:v>0.29964611793471913</c:v>
                      </c:pt>
                      <c:pt idx="111">
                        <c:v>0.59929223586943825</c:v>
                      </c:pt>
                      <c:pt idx="112">
                        <c:v>0.29964611793471913</c:v>
                      </c:pt>
                      <c:pt idx="113">
                        <c:v>0.54935121621365168</c:v>
                      </c:pt>
                      <c:pt idx="114">
                        <c:v>0.19976407862314607</c:v>
                      </c:pt>
                      <c:pt idx="115">
                        <c:v>0.34958713759050564</c:v>
                      </c:pt>
                      <c:pt idx="116">
                        <c:v>0.24970509827893259</c:v>
                      </c:pt>
                      <c:pt idx="117">
                        <c:v>0.29964611793471913</c:v>
                      </c:pt>
                      <c:pt idx="118">
                        <c:v>0.34958713759050564</c:v>
                      </c:pt>
                      <c:pt idx="119">
                        <c:v>0.24970509827893259</c:v>
                      </c:pt>
                      <c:pt idx="120">
                        <c:v>0.29964611793471913</c:v>
                      </c:pt>
                      <c:pt idx="121">
                        <c:v>0.34958713759050564</c:v>
                      </c:pt>
                      <c:pt idx="122">
                        <c:v>0.39952815724629215</c:v>
                      </c:pt>
                      <c:pt idx="123">
                        <c:v>0.29964611793471913</c:v>
                      </c:pt>
                      <c:pt idx="124">
                        <c:v>0.64923325552522471</c:v>
                      </c:pt>
                      <c:pt idx="125">
                        <c:v>0.34958713759050564</c:v>
                      </c:pt>
                      <c:pt idx="126">
                        <c:v>0.24970509827893259</c:v>
                      </c:pt>
                      <c:pt idx="127">
                        <c:v>0.19976407862314607</c:v>
                      </c:pt>
                      <c:pt idx="128">
                        <c:v>0.39952815724629215</c:v>
                      </c:pt>
                      <c:pt idx="129">
                        <c:v>0.44946917690207866</c:v>
                      </c:pt>
                      <c:pt idx="130">
                        <c:v>0.59929223586943825</c:v>
                      </c:pt>
                      <c:pt idx="131">
                        <c:v>0.64923325552522471</c:v>
                      </c:pt>
                      <c:pt idx="132">
                        <c:v>0.64923325552522471</c:v>
                      </c:pt>
                      <c:pt idx="133">
                        <c:v>0.7990563144925843</c:v>
                      </c:pt>
                      <c:pt idx="134">
                        <c:v>0.84899733414837075</c:v>
                      </c:pt>
                      <c:pt idx="135">
                        <c:v>0.64923325552522471</c:v>
                      </c:pt>
                      <c:pt idx="136">
                        <c:v>1.0487614127715168</c:v>
                      </c:pt>
                      <c:pt idx="137">
                        <c:v>0.74911529483679773</c:v>
                      </c:pt>
                      <c:pt idx="138">
                        <c:v>1.0487614127715168</c:v>
                      </c:pt>
                      <c:pt idx="139">
                        <c:v>0.89893835380415732</c:v>
                      </c:pt>
                      <c:pt idx="140">
                        <c:v>1.3983485503620225</c:v>
                      </c:pt>
                      <c:pt idx="141">
                        <c:v>0.94887937345994378</c:v>
                      </c:pt>
                      <c:pt idx="142">
                        <c:v>0.84899733414837075</c:v>
                      </c:pt>
                      <c:pt idx="143">
                        <c:v>1.0987024324273034</c:v>
                      </c:pt>
                      <c:pt idx="144">
                        <c:v>0.74911529483679773</c:v>
                      </c:pt>
                      <c:pt idx="145">
                        <c:v>1.6480536486409552</c:v>
                      </c:pt>
                      <c:pt idx="146">
                        <c:v>0.89893835380415732</c:v>
                      </c:pt>
                      <c:pt idx="147">
                        <c:v>1.3983485503620225</c:v>
                      </c:pt>
                      <c:pt idx="148">
                        <c:v>1.348407530706236</c:v>
                      </c:pt>
                      <c:pt idx="149">
                        <c:v>1.7978767076083146</c:v>
                      </c:pt>
                      <c:pt idx="150">
                        <c:v>2.4471099631335393</c:v>
                      </c:pt>
                      <c:pt idx="151">
                        <c:v>1.9976407862314607</c:v>
                      </c:pt>
                      <c:pt idx="152">
                        <c:v>2.0975228255430336</c:v>
                      </c:pt>
                      <c:pt idx="153">
                        <c:v>1.8977587469198876</c:v>
                      </c:pt>
                      <c:pt idx="154">
                        <c:v>1.8478177272641012</c:v>
                      </c:pt>
                      <c:pt idx="155">
                        <c:v>2.397168943477753</c:v>
                      </c:pt>
                      <c:pt idx="156">
                        <c:v>2.397168943477753</c:v>
                      </c:pt>
                      <c:pt idx="157">
                        <c:v>3.6456944348724156</c:v>
                      </c:pt>
                      <c:pt idx="158">
                        <c:v>2.7467560810682583</c:v>
                      </c:pt>
                      <c:pt idx="159">
                        <c:v>3.5458123955608425</c:v>
                      </c:pt>
                      <c:pt idx="160">
                        <c:v>2.8965791400356178</c:v>
                      </c:pt>
                      <c:pt idx="161">
                        <c:v>3.1962252579703372</c:v>
                      </c:pt>
                      <c:pt idx="162">
                        <c:v>2.8466381203798314</c:v>
                      </c:pt>
                      <c:pt idx="163">
                        <c:v>3.6456944348724156</c:v>
                      </c:pt>
                      <c:pt idx="164">
                        <c:v>2.8965791400356178</c:v>
                      </c:pt>
                      <c:pt idx="165">
                        <c:v>2.7966971007240451</c:v>
                      </c:pt>
                      <c:pt idx="166">
                        <c:v>4.0452225921187077</c:v>
                      </c:pt>
                      <c:pt idx="167">
                        <c:v>3.4958713759050561</c:v>
                      </c:pt>
                      <c:pt idx="168">
                        <c:v>3.395989336593483</c:v>
                      </c:pt>
                      <c:pt idx="169">
                        <c:v>3.3460483169376967</c:v>
                      </c:pt>
                      <c:pt idx="170">
                        <c:v>2.2473458845103931</c:v>
                      </c:pt>
                      <c:pt idx="171">
                        <c:v>3.0464021990029773</c:v>
                      </c:pt>
                      <c:pt idx="172">
                        <c:v>3.2961072972819103</c:v>
                      </c:pt>
                      <c:pt idx="173">
                        <c:v>3.1962252579703372</c:v>
                      </c:pt>
                      <c:pt idx="174">
                        <c:v>2.5469920024451125</c:v>
                      </c:pt>
                      <c:pt idx="175">
                        <c:v>2.9465201596914046</c:v>
                      </c:pt>
                      <c:pt idx="176">
                        <c:v>3.5957534152166293</c:v>
                      </c:pt>
                      <c:pt idx="177">
                        <c:v>3.0464021990029773</c:v>
                      </c:pt>
                      <c:pt idx="178">
                        <c:v>3.0464021990029773</c:v>
                      </c:pt>
                      <c:pt idx="179">
                        <c:v>3.8454585134955619</c:v>
                      </c:pt>
                      <c:pt idx="180">
                        <c:v>3.5458123955608425</c:v>
                      </c:pt>
                      <c:pt idx="181">
                        <c:v>3.6456944348724156</c:v>
                      </c:pt>
                      <c:pt idx="182">
                        <c:v>3.395989336593483</c:v>
                      </c:pt>
                      <c:pt idx="183">
                        <c:v>3.7455764741839888</c:v>
                      </c:pt>
                      <c:pt idx="184">
                        <c:v>4.3948097297092135</c:v>
                      </c:pt>
                      <c:pt idx="185">
                        <c:v>5.5933942014480902</c:v>
                      </c:pt>
                      <c:pt idx="186">
                        <c:v>5.7931582800712356</c:v>
                      </c:pt>
                      <c:pt idx="187">
                        <c:v>6.2925684766291008</c:v>
                      </c:pt>
                      <c:pt idx="188">
                        <c:v>6.8419196928427528</c:v>
                      </c:pt>
                      <c:pt idx="189">
                        <c:v>5.8430992997270224</c:v>
                      </c:pt>
                      <c:pt idx="190">
                        <c:v>7.8407400859584833</c:v>
                      </c:pt>
                      <c:pt idx="191">
                        <c:v>7.9905631449258427</c:v>
                      </c:pt>
                      <c:pt idx="192">
                        <c:v>9.8383808721899442</c:v>
                      </c:pt>
                      <c:pt idx="193">
                        <c:v>8.9394425183857873</c:v>
                      </c:pt>
                      <c:pt idx="194">
                        <c:v>7.5910349876795502</c:v>
                      </c:pt>
                      <c:pt idx="195">
                        <c:v>6.2426274569733149</c:v>
                      </c:pt>
                    </c:numCache>
                  </c:numRef>
                </c:val>
                <c:extLst xmlns:c15="http://schemas.microsoft.com/office/drawing/2012/chart">
                  <c:ext xmlns:c16="http://schemas.microsoft.com/office/drawing/2014/chart" uri="{C3380CC4-5D6E-409C-BE32-E72D297353CC}">
                    <c16:uniqueId val="{00000009-DB0A-4C69-A396-F5E4247F08E9}"/>
                  </c:ext>
                </c:extLst>
              </c15:ser>
            </c15:filteredBarSeries>
          </c:ext>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28"/>
        <c:minorUnit val="14"/>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
      </c:valAx>
      <c:spPr>
        <a:noFill/>
        <a:ln>
          <a:solidFill>
            <a:schemeClr val="tx1"/>
          </a:solidFill>
        </a:ln>
        <a:effectLst/>
      </c:spPr>
    </c:plotArea>
    <c:legend>
      <c:legendPos val="r"/>
      <c:legendEntry>
        <c:idx val="3"/>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0135694444444424E-2"/>
          <c:w val="9.2945888888888883E-2"/>
          <c:h val="0.85040749999999998"/>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Age</a:t>
            </a:r>
            <a:r>
              <a:rPr lang="en-US" sz="2000" b="1" baseline="0"/>
              <a:t> covid cases in the Netherlands</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1936222222222221E-2"/>
          <c:y val="8.2832222222222224E-2"/>
          <c:w val="0.82404233333333321"/>
          <c:h val="0.83267458333333333"/>
        </c:manualLayout>
      </c:layout>
      <c:barChart>
        <c:barDir val="col"/>
        <c:grouping val="percentStacked"/>
        <c:varyColors val="0"/>
        <c:ser>
          <c:idx val="0"/>
          <c:order val="0"/>
          <c:tx>
            <c:strRef>
              <c:f>'Age-1'!$B$29:$C$29</c:f>
              <c:strCache>
                <c:ptCount val="2"/>
                <c:pt idx="0">
                  <c:v>0-9</c:v>
                </c:pt>
              </c:strCache>
            </c:strRef>
          </c:tx>
          <c:spPr>
            <a:solidFill>
              <a:schemeClr val="accent1"/>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'Age-1'!$GE$29:$HX$29</c:f>
              <c:numCache>
                <c:formatCode>0%</c:formatCode>
                <c:ptCount val="46"/>
                <c:pt idx="0">
                  <c:v>1.2173938472926641E-2</c:v>
                </c:pt>
                <c:pt idx="1">
                  <c:v>1.2678816956413754E-2</c:v>
                </c:pt>
                <c:pt idx="2">
                  <c:v>1.1838053496186034E-2</c:v>
                </c:pt>
                <c:pt idx="3">
                  <c:v>1.2882015352588384E-2</c:v>
                </c:pt>
                <c:pt idx="4">
                  <c:v>1.3023905287240458E-2</c:v>
                </c:pt>
                <c:pt idx="5">
                  <c:v>1.14468163883593E-2</c:v>
                </c:pt>
                <c:pt idx="6">
                  <c:v>1.1966429012744322E-2</c:v>
                </c:pt>
                <c:pt idx="7">
                  <c:v>1.0046541607205705E-2</c:v>
                </c:pt>
                <c:pt idx="8">
                  <c:v>1.0316524542734037E-2</c:v>
                </c:pt>
                <c:pt idx="9">
                  <c:v>1.1538860323893349E-2</c:v>
                </c:pt>
                <c:pt idx="10">
                  <c:v>1.1375360141211582E-2</c:v>
                </c:pt>
                <c:pt idx="11">
                  <c:v>1.1125676801651349E-2</c:v>
                </c:pt>
                <c:pt idx="12">
                  <c:v>1.0618371606846156E-2</c:v>
                </c:pt>
                <c:pt idx="13">
                  <c:v>9.930073671990022E-3</c:v>
                </c:pt>
                <c:pt idx="14">
                  <c:v>9.8445850761687079E-3</c:v>
                </c:pt>
                <c:pt idx="15">
                  <c:v>9.284729786270934E-3</c:v>
                </c:pt>
                <c:pt idx="16">
                  <c:v>9.018420506017432E-3</c:v>
                </c:pt>
                <c:pt idx="17">
                  <c:v>8.6534440069432252E-3</c:v>
                </c:pt>
                <c:pt idx="18">
                  <c:v>8.7803132631589335E-3</c:v>
                </c:pt>
                <c:pt idx="19">
                  <c:v>8.4868357473925505E-3</c:v>
                </c:pt>
                <c:pt idx="20">
                  <c:v>1.0038225534076453E-2</c:v>
                </c:pt>
                <c:pt idx="21">
                  <c:v>9.9669063187780068E-3</c:v>
                </c:pt>
                <c:pt idx="22">
                  <c:v>1.0745986326907538E-2</c:v>
                </c:pt>
                <c:pt idx="23">
                  <c:v>9.56041064198704E-3</c:v>
                </c:pt>
                <c:pt idx="24">
                  <c:v>9.6873705861246634E-3</c:v>
                </c:pt>
                <c:pt idx="25">
                  <c:v>9.9791586711885684E-3</c:v>
                </c:pt>
                <c:pt idx="26">
                  <c:v>1.1404317006135771E-2</c:v>
                </c:pt>
                <c:pt idx="27">
                  <c:v>1.0371403840869665E-2</c:v>
                </c:pt>
                <c:pt idx="28">
                  <c:v>1.0888260307213109E-2</c:v>
                </c:pt>
                <c:pt idx="29">
                  <c:v>1.0163512061866756E-2</c:v>
                </c:pt>
                <c:pt idx="30">
                  <c:v>1.16568560442707E-2</c:v>
                </c:pt>
                <c:pt idx="31">
                  <c:v>1.235781848008433E-2</c:v>
                </c:pt>
                <c:pt idx="32">
                  <c:v>1.2050387103776235E-2</c:v>
                </c:pt>
                <c:pt idx="33">
                  <c:v>1.2552405708452952E-2</c:v>
                </c:pt>
                <c:pt idx="34">
                  <c:v>1.2726927173260899E-2</c:v>
                </c:pt>
                <c:pt idx="35">
                  <c:v>1.3110755152402081E-2</c:v>
                </c:pt>
                <c:pt idx="36">
                  <c:v>1.2483313462944673E-2</c:v>
                </c:pt>
                <c:pt idx="37">
                  <c:v>1.163062838207427E-2</c:v>
                </c:pt>
                <c:pt idx="38">
                  <c:v>1.1060265433650778E-2</c:v>
                </c:pt>
                <c:pt idx="39">
                  <c:v>1.1453616904271161E-2</c:v>
                </c:pt>
                <c:pt idx="40">
                  <c:v>1.115155410702689E-2</c:v>
                </c:pt>
                <c:pt idx="41">
                  <c:v>1.038741000070951E-2</c:v>
                </c:pt>
                <c:pt idx="42">
                  <c:v>1.1137145124228743E-2</c:v>
                </c:pt>
                <c:pt idx="43">
                  <c:v>1.1864516165958032E-2</c:v>
                </c:pt>
                <c:pt idx="44">
                  <c:v>1.2881210107480166E-2</c:v>
                </c:pt>
                <c:pt idx="45">
                  <c:v>1.3000298510227356E-2</c:v>
                </c:pt>
              </c:numCache>
            </c:numRef>
          </c:val>
          <c:extLst>
            <c:ext xmlns:c16="http://schemas.microsoft.com/office/drawing/2014/chart" uri="{C3380CC4-5D6E-409C-BE32-E72D297353CC}">
              <c16:uniqueId val="{00000000-77C6-4FB6-9A8D-C8D0FA766625}"/>
            </c:ext>
          </c:extLst>
        </c:ser>
        <c:ser>
          <c:idx val="1"/>
          <c:order val="1"/>
          <c:tx>
            <c:strRef>
              <c:f>'Age-1'!$B$30:$C$30</c:f>
              <c:strCache>
                <c:ptCount val="2"/>
                <c:pt idx="0">
                  <c:v>10-19</c:v>
                </c:pt>
              </c:strCache>
            </c:strRef>
          </c:tx>
          <c:spPr>
            <a:solidFill>
              <a:schemeClr val="accent2"/>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'Age-1'!$GE$30:$HX$30</c:f>
              <c:numCache>
                <c:formatCode>0%</c:formatCode>
                <c:ptCount val="46"/>
                <c:pt idx="0">
                  <c:v>9.6427811916015918E-2</c:v>
                </c:pt>
                <c:pt idx="1">
                  <c:v>9.5308326333911966E-2</c:v>
                </c:pt>
                <c:pt idx="2">
                  <c:v>9.8151645202267865E-2</c:v>
                </c:pt>
                <c:pt idx="3">
                  <c:v>9.9353380101241742E-2</c:v>
                </c:pt>
                <c:pt idx="4">
                  <c:v>0.10326050847480994</c:v>
                </c:pt>
                <c:pt idx="5">
                  <c:v>0.10471691866339936</c:v>
                </c:pt>
                <c:pt idx="6">
                  <c:v>0.11122858958127524</c:v>
                </c:pt>
                <c:pt idx="7">
                  <c:v>0.10885318516392824</c:v>
                </c:pt>
                <c:pt idx="8">
                  <c:v>0.10924459583122527</c:v>
                </c:pt>
                <c:pt idx="9">
                  <c:v>0.11221763189249663</c:v>
                </c:pt>
                <c:pt idx="10">
                  <c:v>0.11619004694547433</c:v>
                </c:pt>
                <c:pt idx="11">
                  <c:v>0.12010114509654188</c:v>
                </c:pt>
                <c:pt idx="12">
                  <c:v>0.12337326360303537</c:v>
                </c:pt>
                <c:pt idx="13">
                  <c:v>0.11774622480953852</c:v>
                </c:pt>
                <c:pt idx="14">
                  <c:v>0.12152672049141454</c:v>
                </c:pt>
                <c:pt idx="15">
                  <c:v>0.12608883087646078</c:v>
                </c:pt>
                <c:pt idx="16">
                  <c:v>0.1247553616645055</c:v>
                </c:pt>
                <c:pt idx="17">
                  <c:v>0.12180884407441862</c:v>
                </c:pt>
                <c:pt idx="18">
                  <c:v>0.12080451163684126</c:v>
                </c:pt>
                <c:pt idx="19">
                  <c:v>0.12185256911559092</c:v>
                </c:pt>
                <c:pt idx="20">
                  <c:v>0.12439512459932286</c:v>
                </c:pt>
                <c:pt idx="21">
                  <c:v>0.12294496722158778</c:v>
                </c:pt>
                <c:pt idx="22">
                  <c:v>0.12338676849327863</c:v>
                </c:pt>
                <c:pt idx="23">
                  <c:v>0.12202250556398016</c:v>
                </c:pt>
                <c:pt idx="24">
                  <c:v>0.12611583019148878</c:v>
                </c:pt>
                <c:pt idx="25">
                  <c:v>0.12578729435886979</c:v>
                </c:pt>
                <c:pt idx="26">
                  <c:v>0.12477630918281746</c:v>
                </c:pt>
                <c:pt idx="27">
                  <c:v>0.12951487127432074</c:v>
                </c:pt>
                <c:pt idx="28">
                  <c:v>0.13175217724643332</c:v>
                </c:pt>
                <c:pt idx="29">
                  <c:v>0.13111788630088209</c:v>
                </c:pt>
                <c:pt idx="30">
                  <c:v>0.13409307494205927</c:v>
                </c:pt>
                <c:pt idx="31">
                  <c:v>0.13604737113407422</c:v>
                </c:pt>
                <c:pt idx="32">
                  <c:v>0.13444482956977161</c:v>
                </c:pt>
                <c:pt idx="33">
                  <c:v>0.13627137149713844</c:v>
                </c:pt>
                <c:pt idx="34">
                  <c:v>0.1349089494767039</c:v>
                </c:pt>
                <c:pt idx="35">
                  <c:v>0.13881791748030914</c:v>
                </c:pt>
                <c:pt idx="36">
                  <c:v>0.14037116130223268</c:v>
                </c:pt>
                <c:pt idx="37">
                  <c:v>0.13961171491074953</c:v>
                </c:pt>
                <c:pt idx="38">
                  <c:v>0.13648092354706637</c:v>
                </c:pt>
                <c:pt idx="39">
                  <c:v>0.13788079645036658</c:v>
                </c:pt>
                <c:pt idx="40">
                  <c:v>0.13401190434980842</c:v>
                </c:pt>
                <c:pt idx="41">
                  <c:v>0.13241685407314802</c:v>
                </c:pt>
                <c:pt idx="42">
                  <c:v>0.12594458978328638</c:v>
                </c:pt>
                <c:pt idx="43">
                  <c:v>0.12129121210250955</c:v>
                </c:pt>
                <c:pt idx="44">
                  <c:v>0.12041557779161745</c:v>
                </c:pt>
                <c:pt idx="45">
                  <c:v>0.13380894473071922</c:v>
                </c:pt>
              </c:numCache>
            </c:numRef>
          </c:val>
          <c:extLst>
            <c:ext xmlns:c16="http://schemas.microsoft.com/office/drawing/2014/chart" uri="{C3380CC4-5D6E-409C-BE32-E72D297353CC}">
              <c16:uniqueId val="{00000001-77C6-4FB6-9A8D-C8D0FA766625}"/>
            </c:ext>
          </c:extLst>
        </c:ser>
        <c:ser>
          <c:idx val="2"/>
          <c:order val="2"/>
          <c:tx>
            <c:strRef>
              <c:f>'Age-1'!$B$31:$C$31</c:f>
              <c:strCache>
                <c:ptCount val="2"/>
                <c:pt idx="0">
                  <c:v>20-29</c:v>
                </c:pt>
              </c:strCache>
            </c:strRef>
          </c:tx>
          <c:spPr>
            <a:solidFill>
              <a:schemeClr val="accent3"/>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'Age-1'!$GE$31:$HX$31</c:f>
              <c:numCache>
                <c:formatCode>0%</c:formatCode>
                <c:ptCount val="46"/>
                <c:pt idx="0">
                  <c:v>0.29264833623252579</c:v>
                </c:pt>
                <c:pt idx="1">
                  <c:v>0.30391042461543682</c:v>
                </c:pt>
                <c:pt idx="2">
                  <c:v>0.31052649591046899</c:v>
                </c:pt>
                <c:pt idx="3">
                  <c:v>0.31259568029637819</c:v>
                </c:pt>
                <c:pt idx="4">
                  <c:v>0.3118194588891639</c:v>
                </c:pt>
                <c:pt idx="5">
                  <c:v>0.31543816706489858</c:v>
                </c:pt>
                <c:pt idx="6">
                  <c:v>0.31723094070644731</c:v>
                </c:pt>
                <c:pt idx="7">
                  <c:v>0.32017428139813242</c:v>
                </c:pt>
                <c:pt idx="8">
                  <c:v>0.32191948209621263</c:v>
                </c:pt>
                <c:pt idx="9">
                  <c:v>0.31941014502805209</c:v>
                </c:pt>
                <c:pt idx="10">
                  <c:v>0.31321403614971816</c:v>
                </c:pt>
                <c:pt idx="11">
                  <c:v>0.32095604218221341</c:v>
                </c:pt>
                <c:pt idx="12">
                  <c:v>0.32095604218221341</c:v>
                </c:pt>
                <c:pt idx="13">
                  <c:v>0.31950192683573259</c:v>
                </c:pt>
                <c:pt idx="14">
                  <c:v>0.31794508451849779</c:v>
                </c:pt>
                <c:pt idx="15">
                  <c:v>0.31208350249381994</c:v>
                </c:pt>
                <c:pt idx="16">
                  <c:v>0.31894889805443472</c:v>
                </c:pt>
                <c:pt idx="17">
                  <c:v>0.32441019274180116</c:v>
                </c:pt>
                <c:pt idx="18">
                  <c:v>0.31889226523076353</c:v>
                </c:pt>
                <c:pt idx="19">
                  <c:v>0.32415343879807912</c:v>
                </c:pt>
                <c:pt idx="20">
                  <c:v>0.32874296691701904</c:v>
                </c:pt>
                <c:pt idx="21">
                  <c:v>0.33079854518906532</c:v>
                </c:pt>
                <c:pt idx="22">
                  <c:v>0.33754218431533445</c:v>
                </c:pt>
                <c:pt idx="23">
                  <c:v>0.3356305144310367</c:v>
                </c:pt>
                <c:pt idx="24">
                  <c:v>0.33710415663977711</c:v>
                </c:pt>
                <c:pt idx="25">
                  <c:v>0.34225268061439157</c:v>
                </c:pt>
                <c:pt idx="26">
                  <c:v>0.34179919935476816</c:v>
                </c:pt>
                <c:pt idx="27">
                  <c:v>0.3462313888972518</c:v>
                </c:pt>
                <c:pt idx="28">
                  <c:v>0.35138341655914535</c:v>
                </c:pt>
                <c:pt idx="29">
                  <c:v>0.35012573313789769</c:v>
                </c:pt>
                <c:pt idx="30">
                  <c:v>0.346784656926653</c:v>
                </c:pt>
                <c:pt idx="31">
                  <c:v>0.33823978681466932</c:v>
                </c:pt>
                <c:pt idx="32">
                  <c:v>0.33253158064220723</c:v>
                </c:pt>
                <c:pt idx="33">
                  <c:v>0.32524418426223528</c:v>
                </c:pt>
                <c:pt idx="34">
                  <c:v>0.31767559244174098</c:v>
                </c:pt>
                <c:pt idx="35">
                  <c:v>0.30925674225182276</c:v>
                </c:pt>
                <c:pt idx="36">
                  <c:v>0.30570246817703511</c:v>
                </c:pt>
                <c:pt idx="37">
                  <c:v>0.3049756207939896</c:v>
                </c:pt>
                <c:pt idx="38">
                  <c:v>0.30843728391045977</c:v>
                </c:pt>
                <c:pt idx="39">
                  <c:v>0.30794126001688327</c:v>
                </c:pt>
                <c:pt idx="40">
                  <c:v>0.30627654931390713</c:v>
                </c:pt>
                <c:pt idx="41">
                  <c:v>0.30134607704335614</c:v>
                </c:pt>
                <c:pt idx="42">
                  <c:v>0.29438638872109529</c:v>
                </c:pt>
                <c:pt idx="43">
                  <c:v>0.28204027609252907</c:v>
                </c:pt>
                <c:pt idx="44">
                  <c:v>0.27667834668954733</c:v>
                </c:pt>
                <c:pt idx="45">
                  <c:v>0.26323114526701191</c:v>
                </c:pt>
              </c:numCache>
            </c:numRef>
          </c:val>
          <c:extLst>
            <c:ext xmlns:c16="http://schemas.microsoft.com/office/drawing/2014/chart" uri="{C3380CC4-5D6E-409C-BE32-E72D297353CC}">
              <c16:uniqueId val="{00000002-77C6-4FB6-9A8D-C8D0FA766625}"/>
            </c:ext>
          </c:extLst>
        </c:ser>
        <c:ser>
          <c:idx val="3"/>
          <c:order val="3"/>
          <c:tx>
            <c:strRef>
              <c:f>'Age-1'!$B$32:$C$32</c:f>
              <c:strCache>
                <c:ptCount val="2"/>
                <c:pt idx="0">
                  <c:v>30-39</c:v>
                </c:pt>
              </c:strCache>
            </c:strRef>
          </c:tx>
          <c:spPr>
            <a:solidFill>
              <a:schemeClr val="accent4"/>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'Age-1'!$GE$32:$HX$32</c:f>
              <c:numCache>
                <c:formatCode>0%</c:formatCode>
                <c:ptCount val="46"/>
                <c:pt idx="0">
                  <c:v>0.18348778834707077</c:v>
                </c:pt>
                <c:pt idx="1">
                  <c:v>0.18332604963690843</c:v>
                </c:pt>
                <c:pt idx="2">
                  <c:v>0.18065579770699841</c:v>
                </c:pt>
                <c:pt idx="3">
                  <c:v>0.17704394357150097</c:v>
                </c:pt>
                <c:pt idx="4">
                  <c:v>0.1801743595692229</c:v>
                </c:pt>
                <c:pt idx="5">
                  <c:v>0.17921223615292431</c:v>
                </c:pt>
                <c:pt idx="6">
                  <c:v>0.17178794051976204</c:v>
                </c:pt>
                <c:pt idx="7">
                  <c:v>0.16462376751673694</c:v>
                </c:pt>
                <c:pt idx="8">
                  <c:v>0.16216033470308844</c:v>
                </c:pt>
                <c:pt idx="9">
                  <c:v>0.16398516373379984</c:v>
                </c:pt>
                <c:pt idx="10">
                  <c:v>0.1718747326048265</c:v>
                </c:pt>
                <c:pt idx="11">
                  <c:v>0.16770483858355784</c:v>
                </c:pt>
                <c:pt idx="12">
                  <c:v>0.16707070709005137</c:v>
                </c:pt>
                <c:pt idx="13">
                  <c:v>0.17400182353305765</c:v>
                </c:pt>
                <c:pt idx="14">
                  <c:v>0.16972074462898348</c:v>
                </c:pt>
                <c:pt idx="15">
                  <c:v>0.1747261350117178</c:v>
                </c:pt>
                <c:pt idx="16">
                  <c:v>0.17363878556779463</c:v>
                </c:pt>
                <c:pt idx="17">
                  <c:v>0.17011809763160324</c:v>
                </c:pt>
                <c:pt idx="18">
                  <c:v>0.17386634654082264</c:v>
                </c:pt>
                <c:pt idx="19">
                  <c:v>0.1740050521550261</c:v>
                </c:pt>
                <c:pt idx="20">
                  <c:v>0.17266913317204829</c:v>
                </c:pt>
                <c:pt idx="21">
                  <c:v>0.17942385529653679</c:v>
                </c:pt>
                <c:pt idx="22">
                  <c:v>0.17461920597932057</c:v>
                </c:pt>
                <c:pt idx="23">
                  <c:v>0.17359246340051379</c:v>
                </c:pt>
                <c:pt idx="24">
                  <c:v>0.17573717959969581</c:v>
                </c:pt>
                <c:pt idx="25">
                  <c:v>0.17644087154168261</c:v>
                </c:pt>
                <c:pt idx="26">
                  <c:v>0.17456367004835829</c:v>
                </c:pt>
                <c:pt idx="27">
                  <c:v>0.16891474381119681</c:v>
                </c:pt>
                <c:pt idx="28">
                  <c:v>0.16412051672809838</c:v>
                </c:pt>
                <c:pt idx="29">
                  <c:v>0.16486270252521246</c:v>
                </c:pt>
                <c:pt idx="30">
                  <c:v>0.16472418794511548</c:v>
                </c:pt>
                <c:pt idx="31">
                  <c:v>0.15886511692737207</c:v>
                </c:pt>
                <c:pt idx="32">
                  <c:v>0.15785029730397301</c:v>
                </c:pt>
                <c:pt idx="33">
                  <c:v>0.15734667626872964</c:v>
                </c:pt>
                <c:pt idx="34">
                  <c:v>0.16180518900835247</c:v>
                </c:pt>
                <c:pt idx="35">
                  <c:v>0.1627476985042644</c:v>
                </c:pt>
                <c:pt idx="36">
                  <c:v>0.16272680835792525</c:v>
                </c:pt>
                <c:pt idx="37">
                  <c:v>0.15978557663478035</c:v>
                </c:pt>
                <c:pt idx="38">
                  <c:v>0.16340163582488429</c:v>
                </c:pt>
                <c:pt idx="39">
                  <c:v>0.15920473092351992</c:v>
                </c:pt>
                <c:pt idx="40">
                  <c:v>0.15998222139151128</c:v>
                </c:pt>
                <c:pt idx="41">
                  <c:v>0.15754527199420648</c:v>
                </c:pt>
                <c:pt idx="42">
                  <c:v>0.15841664934335517</c:v>
                </c:pt>
                <c:pt idx="43">
                  <c:v>0.15169347018055473</c:v>
                </c:pt>
                <c:pt idx="44">
                  <c:v>0.14856553940889533</c:v>
                </c:pt>
                <c:pt idx="45">
                  <c:v>0.14153442960286261</c:v>
                </c:pt>
              </c:numCache>
            </c:numRef>
          </c:val>
          <c:extLst>
            <c:ext xmlns:c16="http://schemas.microsoft.com/office/drawing/2014/chart" uri="{C3380CC4-5D6E-409C-BE32-E72D297353CC}">
              <c16:uniqueId val="{00000003-77C6-4FB6-9A8D-C8D0FA766625}"/>
            </c:ext>
          </c:extLst>
        </c:ser>
        <c:ser>
          <c:idx val="4"/>
          <c:order val="4"/>
          <c:tx>
            <c:strRef>
              <c:f>'Age-1'!$B$33:$C$33</c:f>
              <c:strCache>
                <c:ptCount val="2"/>
                <c:pt idx="0">
                  <c:v>40-49</c:v>
                </c:pt>
              </c:strCache>
            </c:strRef>
          </c:tx>
          <c:spPr>
            <a:solidFill>
              <a:schemeClr val="accent5"/>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'Age-1'!$GE$33:$HX$33</c:f>
              <c:numCache>
                <c:formatCode>0%</c:formatCode>
                <c:ptCount val="46"/>
                <c:pt idx="0">
                  <c:v>0.13892910349411267</c:v>
                </c:pt>
                <c:pt idx="1">
                  <c:v>0.13859547776256215</c:v>
                </c:pt>
                <c:pt idx="2">
                  <c:v>0.13910292711911634</c:v>
                </c:pt>
                <c:pt idx="3">
                  <c:v>0.13588883030933566</c:v>
                </c:pt>
                <c:pt idx="4">
                  <c:v>0.1335405273424122</c:v>
                </c:pt>
                <c:pt idx="5">
                  <c:v>0.13500244797439392</c:v>
                </c:pt>
                <c:pt idx="6">
                  <c:v>0.13415642614846196</c:v>
                </c:pt>
                <c:pt idx="7">
                  <c:v>0.13651139069989451</c:v>
                </c:pt>
                <c:pt idx="8">
                  <c:v>0.1322355844003788</c:v>
                </c:pt>
                <c:pt idx="9">
                  <c:v>0.1314343630109221</c:v>
                </c:pt>
                <c:pt idx="10">
                  <c:v>0.12938741379645372</c:v>
                </c:pt>
                <c:pt idx="11">
                  <c:v>0.12086081887577829</c:v>
                </c:pt>
                <c:pt idx="12">
                  <c:v>0.12146113002296444</c:v>
                </c:pt>
                <c:pt idx="13">
                  <c:v>0.11915492558910043</c:v>
                </c:pt>
                <c:pt idx="14">
                  <c:v>0.11791819056955204</c:v>
                </c:pt>
                <c:pt idx="15">
                  <c:v>0.11852114932883827</c:v>
                </c:pt>
                <c:pt idx="16">
                  <c:v>0.11611763596914962</c:v>
                </c:pt>
                <c:pt idx="17">
                  <c:v>0.11815616324446651</c:v>
                </c:pt>
                <c:pt idx="18">
                  <c:v>0.12569278715324336</c:v>
                </c:pt>
                <c:pt idx="19">
                  <c:v>0.12480217929061656</c:v>
                </c:pt>
                <c:pt idx="20">
                  <c:v>0.12456516140653985</c:v>
                </c:pt>
                <c:pt idx="21">
                  <c:v>0.12734819567463038</c:v>
                </c:pt>
                <c:pt idx="22">
                  <c:v>0.12458221969545745</c:v>
                </c:pt>
                <c:pt idx="23">
                  <c:v>0.12478265194841051</c:v>
                </c:pt>
                <c:pt idx="24">
                  <c:v>0.1185208061321941</c:v>
                </c:pt>
                <c:pt idx="25">
                  <c:v>0.11602415319382775</c:v>
                </c:pt>
                <c:pt idx="26">
                  <c:v>0.1115900076848262</c:v>
                </c:pt>
                <c:pt idx="27">
                  <c:v>0.1102244614663388</c:v>
                </c:pt>
                <c:pt idx="28">
                  <c:v>0.10835217221914821</c:v>
                </c:pt>
                <c:pt idx="29">
                  <c:v>0.11178410037643495</c:v>
                </c:pt>
                <c:pt idx="30">
                  <c:v>0.11311122686272253</c:v>
                </c:pt>
                <c:pt idx="31">
                  <c:v>0.12368145848279442</c:v>
                </c:pt>
                <c:pt idx="32">
                  <c:v>0.12618680213851866</c:v>
                </c:pt>
                <c:pt idx="33">
                  <c:v>0.13252098124996634</c:v>
                </c:pt>
                <c:pt idx="34">
                  <c:v>0.13541723823082491</c:v>
                </c:pt>
                <c:pt idx="35">
                  <c:v>0.13599690732243633</c:v>
                </c:pt>
                <c:pt idx="36">
                  <c:v>0.13710113588128164</c:v>
                </c:pt>
                <c:pt idx="37">
                  <c:v>0.13995589735323186</c:v>
                </c:pt>
                <c:pt idx="38">
                  <c:v>0.13228057521259315</c:v>
                </c:pt>
                <c:pt idx="39">
                  <c:v>0.13515479998680052</c:v>
                </c:pt>
                <c:pt idx="40">
                  <c:v>0.13525188431596208</c:v>
                </c:pt>
                <c:pt idx="41">
                  <c:v>0.13963699900326762</c:v>
                </c:pt>
                <c:pt idx="42">
                  <c:v>0.13611514658671334</c:v>
                </c:pt>
                <c:pt idx="43">
                  <c:v>0.1403699200357508</c:v>
                </c:pt>
                <c:pt idx="44">
                  <c:v>0.13975577834201719</c:v>
                </c:pt>
                <c:pt idx="45">
                  <c:v>0.13962527050339016</c:v>
                </c:pt>
              </c:numCache>
            </c:numRef>
          </c:val>
          <c:extLst>
            <c:ext xmlns:c16="http://schemas.microsoft.com/office/drawing/2014/chart" uri="{C3380CC4-5D6E-409C-BE32-E72D297353CC}">
              <c16:uniqueId val="{00000004-77C6-4FB6-9A8D-C8D0FA766625}"/>
            </c:ext>
          </c:extLst>
        </c:ser>
        <c:ser>
          <c:idx val="5"/>
          <c:order val="5"/>
          <c:tx>
            <c:strRef>
              <c:f>'Age-1'!$B$34:$C$34</c:f>
              <c:strCache>
                <c:ptCount val="2"/>
                <c:pt idx="0">
                  <c:v>50-59</c:v>
                </c:pt>
              </c:strCache>
            </c:strRef>
          </c:tx>
          <c:spPr>
            <a:solidFill>
              <a:schemeClr val="accent6"/>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'Age-1'!$GE$34:$HX$34</c:f>
              <c:numCache>
                <c:formatCode>0%</c:formatCode>
                <c:ptCount val="46"/>
                <c:pt idx="0">
                  <c:v>0.14808662909971929</c:v>
                </c:pt>
                <c:pt idx="1">
                  <c:v>0.14281838703458866</c:v>
                </c:pt>
                <c:pt idx="2">
                  <c:v>0.14094402935864261</c:v>
                </c:pt>
                <c:pt idx="3">
                  <c:v>0.14195232604450198</c:v>
                </c:pt>
                <c:pt idx="4">
                  <c:v>0.14257192845810379</c:v>
                </c:pt>
                <c:pt idx="5">
                  <c:v>0.13840382907615514</c:v>
                </c:pt>
                <c:pt idx="6">
                  <c:v>0.13722369192924674</c:v>
                </c:pt>
                <c:pt idx="7">
                  <c:v>0.13894940060859781</c:v>
                </c:pt>
                <c:pt idx="8">
                  <c:v>0.14309861203882274</c:v>
                </c:pt>
                <c:pt idx="9">
                  <c:v>0.14158133846272564</c:v>
                </c:pt>
                <c:pt idx="10">
                  <c:v>0.13704991719856779</c:v>
                </c:pt>
                <c:pt idx="11">
                  <c:v>0.13624619199604179</c:v>
                </c:pt>
                <c:pt idx="12">
                  <c:v>0.13465663571898553</c:v>
                </c:pt>
                <c:pt idx="13">
                  <c:v>0.13909587607812576</c:v>
                </c:pt>
                <c:pt idx="14">
                  <c:v>0.14140216841872752</c:v>
                </c:pt>
                <c:pt idx="15">
                  <c:v>0.14188267413997835</c:v>
                </c:pt>
                <c:pt idx="16">
                  <c:v>0.13740060242683094</c:v>
                </c:pt>
                <c:pt idx="17">
                  <c:v>0.14246576408471445</c:v>
                </c:pt>
                <c:pt idx="18">
                  <c:v>0.13928872187324759</c:v>
                </c:pt>
                <c:pt idx="19">
                  <c:v>0.13676738584363421</c:v>
                </c:pt>
                <c:pt idx="20">
                  <c:v>0.12896734274947347</c:v>
                </c:pt>
                <c:pt idx="21">
                  <c:v>0.12641886945614228</c:v>
                </c:pt>
                <c:pt idx="22">
                  <c:v>0.12397952639963238</c:v>
                </c:pt>
                <c:pt idx="23">
                  <c:v>0.12697844671268485</c:v>
                </c:pt>
                <c:pt idx="24">
                  <c:v>0.12571564869688742</c:v>
                </c:pt>
                <c:pt idx="25">
                  <c:v>0.12374717607039427</c:v>
                </c:pt>
                <c:pt idx="26">
                  <c:v>0.12827431879331436</c:v>
                </c:pt>
                <c:pt idx="27">
                  <c:v>0.13028470628164301</c:v>
                </c:pt>
                <c:pt idx="28">
                  <c:v>0.13038092156333581</c:v>
                </c:pt>
                <c:pt idx="29">
                  <c:v>0.12806390687219843</c:v>
                </c:pt>
                <c:pt idx="30">
                  <c:v>0.12820973920369674</c:v>
                </c:pt>
                <c:pt idx="31">
                  <c:v>0.12777483121566155</c:v>
                </c:pt>
                <c:pt idx="32">
                  <c:v>0.13116249798669699</c:v>
                </c:pt>
                <c:pt idx="33">
                  <c:v>0.12707492652973965</c:v>
                </c:pt>
                <c:pt idx="34">
                  <c:v>0.12703384959463854</c:v>
                </c:pt>
                <c:pt idx="35">
                  <c:v>0.12572116048113827</c:v>
                </c:pt>
                <c:pt idx="36">
                  <c:v>0.12921300988333601</c:v>
                </c:pt>
                <c:pt idx="37">
                  <c:v>0.13138125833861264</c:v>
                </c:pt>
                <c:pt idx="38">
                  <c:v>0.13035592658448145</c:v>
                </c:pt>
                <c:pt idx="39">
                  <c:v>0.13142953939486388</c:v>
                </c:pt>
                <c:pt idx="40">
                  <c:v>0.13768005694000096</c:v>
                </c:pt>
                <c:pt idx="41">
                  <c:v>0.14018725397093915</c:v>
                </c:pt>
                <c:pt idx="42">
                  <c:v>0.14332622198309569</c:v>
                </c:pt>
                <c:pt idx="43">
                  <c:v>0.1461973159883494</c:v>
                </c:pt>
                <c:pt idx="44">
                  <c:v>0.14645581441523511</c:v>
                </c:pt>
                <c:pt idx="45">
                  <c:v>0.14741667837712683</c:v>
                </c:pt>
              </c:numCache>
            </c:numRef>
          </c:val>
          <c:extLst>
            <c:ext xmlns:c16="http://schemas.microsoft.com/office/drawing/2014/chart" uri="{C3380CC4-5D6E-409C-BE32-E72D297353CC}">
              <c16:uniqueId val="{00000001-E452-4D54-A2D3-CE0A6EEA79BC}"/>
            </c:ext>
          </c:extLst>
        </c:ser>
        <c:ser>
          <c:idx val="6"/>
          <c:order val="6"/>
          <c:tx>
            <c:strRef>
              <c:f>'Age-1'!$B$35:$C$35</c:f>
              <c:strCache>
                <c:ptCount val="2"/>
                <c:pt idx="0">
                  <c:v>60-69</c:v>
                </c:pt>
              </c:strCache>
            </c:strRef>
          </c:tx>
          <c:spPr>
            <a:solidFill>
              <a:schemeClr val="accent1">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'Age-1'!$GE$35:$HX$35</c:f>
              <c:numCache>
                <c:formatCode>0%</c:formatCode>
                <c:ptCount val="46"/>
                <c:pt idx="0">
                  <c:v>7.1344954338078553E-2</c:v>
                </c:pt>
                <c:pt idx="1">
                  <c:v>6.9605787501744815E-2</c:v>
                </c:pt>
                <c:pt idx="2">
                  <c:v>7.0349868505618515E-2</c:v>
                </c:pt>
                <c:pt idx="3">
                  <c:v>6.9561607787176905E-2</c:v>
                </c:pt>
                <c:pt idx="4">
                  <c:v>6.5974590961681887E-2</c:v>
                </c:pt>
                <c:pt idx="5">
                  <c:v>6.6613802395190685E-2</c:v>
                </c:pt>
                <c:pt idx="6">
                  <c:v>6.5805210292201696E-2</c:v>
                </c:pt>
                <c:pt idx="7">
                  <c:v>6.9253707670058895E-2</c:v>
                </c:pt>
                <c:pt idx="8">
                  <c:v>6.5895068280711205E-2</c:v>
                </c:pt>
                <c:pt idx="9">
                  <c:v>6.380526839679368E-2</c:v>
                </c:pt>
                <c:pt idx="10">
                  <c:v>6.4577555572533543E-2</c:v>
                </c:pt>
                <c:pt idx="11">
                  <c:v>6.6255172463520334E-2</c:v>
                </c:pt>
                <c:pt idx="12">
                  <c:v>6.2966143783866654E-2</c:v>
                </c:pt>
                <c:pt idx="13">
                  <c:v>6.335624179599221E-2</c:v>
                </c:pt>
                <c:pt idx="14">
                  <c:v>6.4725959075707079E-2</c:v>
                </c:pt>
                <c:pt idx="15">
                  <c:v>6.2517885893853056E-2</c:v>
                </c:pt>
                <c:pt idx="16">
                  <c:v>6.6420230184643561E-2</c:v>
                </c:pt>
                <c:pt idx="17">
                  <c:v>6.4875756462951503E-2</c:v>
                </c:pt>
                <c:pt idx="18">
                  <c:v>6.3589951303444386E-2</c:v>
                </c:pt>
                <c:pt idx="19">
                  <c:v>6.263722046302761E-2</c:v>
                </c:pt>
                <c:pt idx="20">
                  <c:v>6.5158228866388959E-2</c:v>
                </c:pt>
                <c:pt idx="21">
                  <c:v>6.0118337651965358E-2</c:v>
                </c:pt>
                <c:pt idx="22">
                  <c:v>6.2953995321306383E-2</c:v>
                </c:pt>
                <c:pt idx="23">
                  <c:v>6.2249646130504335E-2</c:v>
                </c:pt>
                <c:pt idx="24">
                  <c:v>6.2370938219992955E-2</c:v>
                </c:pt>
                <c:pt idx="25">
                  <c:v>6.2751579067801891E-2</c:v>
                </c:pt>
                <c:pt idx="26">
                  <c:v>6.5161836756370509E-2</c:v>
                </c:pt>
                <c:pt idx="27">
                  <c:v>6.2918022564026913E-2</c:v>
                </c:pt>
                <c:pt idx="28">
                  <c:v>6.1945947546174461E-2</c:v>
                </c:pt>
                <c:pt idx="29">
                  <c:v>6.268159426137565E-2</c:v>
                </c:pt>
                <c:pt idx="30">
                  <c:v>6.1442803488432937E-2</c:v>
                </c:pt>
                <c:pt idx="31">
                  <c:v>6.0676648903163655E-2</c:v>
                </c:pt>
                <c:pt idx="32">
                  <c:v>6.2643370813718888E-2</c:v>
                </c:pt>
                <c:pt idx="33">
                  <c:v>6.2818264664139783E-2</c:v>
                </c:pt>
                <c:pt idx="34">
                  <c:v>6.3729728548410289E-2</c:v>
                </c:pt>
                <c:pt idx="35">
                  <c:v>6.6009777476498874E-2</c:v>
                </c:pt>
                <c:pt idx="36">
                  <c:v>6.3864482330680733E-2</c:v>
                </c:pt>
                <c:pt idx="37">
                  <c:v>6.458387061857529E-2</c:v>
                </c:pt>
                <c:pt idx="38">
                  <c:v>6.6893848617940621E-2</c:v>
                </c:pt>
                <c:pt idx="39">
                  <c:v>6.5342454738031172E-2</c:v>
                </c:pt>
                <c:pt idx="40">
                  <c:v>6.4632270632693861E-2</c:v>
                </c:pt>
                <c:pt idx="41">
                  <c:v>6.1329559368968424E-2</c:v>
                </c:pt>
                <c:pt idx="42">
                  <c:v>6.1082426833243234E-2</c:v>
                </c:pt>
                <c:pt idx="43">
                  <c:v>6.5244900531898437E-2</c:v>
                </c:pt>
                <c:pt idx="44">
                  <c:v>6.6074623925274162E-2</c:v>
                </c:pt>
                <c:pt idx="45">
                  <c:v>6.893600828717239E-2</c:v>
                </c:pt>
              </c:numCache>
            </c:numRef>
          </c:val>
          <c:extLst>
            <c:ext xmlns:c16="http://schemas.microsoft.com/office/drawing/2014/chart" uri="{C3380CC4-5D6E-409C-BE32-E72D297353CC}">
              <c16:uniqueId val="{00000001-96DE-4BB7-B7B1-AFFD08B02366}"/>
            </c:ext>
          </c:extLst>
        </c:ser>
        <c:ser>
          <c:idx val="7"/>
          <c:order val="7"/>
          <c:tx>
            <c:strRef>
              <c:f>'Age-1'!$B$36:$C$36</c:f>
              <c:strCache>
                <c:ptCount val="2"/>
                <c:pt idx="0">
                  <c:v>70-79</c:v>
                </c:pt>
              </c:strCache>
            </c:strRef>
          </c:tx>
          <c:spPr>
            <a:solidFill>
              <a:schemeClr val="accent2">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'Age-1'!$GE$36:$HX$36</c:f>
              <c:numCache>
                <c:formatCode>0%</c:formatCode>
                <c:ptCount val="46"/>
                <c:pt idx="0">
                  <c:v>3.4589460102799105E-2</c:v>
                </c:pt>
                <c:pt idx="1">
                  <c:v>3.2162110911460942E-2</c:v>
                </c:pt>
                <c:pt idx="2">
                  <c:v>2.842514701835221E-2</c:v>
                </c:pt>
                <c:pt idx="3">
                  <c:v>2.9770147093914016E-2</c:v>
                </c:pt>
                <c:pt idx="4">
                  <c:v>2.9362643129342312E-2</c:v>
                </c:pt>
                <c:pt idx="5">
                  <c:v>3.0491181936088858E-2</c:v>
                </c:pt>
                <c:pt idx="6">
                  <c:v>2.951360564275432E-2</c:v>
                </c:pt>
                <c:pt idx="7">
                  <c:v>2.8904789636587325E-2</c:v>
                </c:pt>
                <c:pt idx="8">
                  <c:v>3.0927723976479044E-2</c:v>
                </c:pt>
                <c:pt idx="9">
                  <c:v>3.126366916536541E-2</c:v>
                </c:pt>
                <c:pt idx="10">
                  <c:v>3.0041984839461133E-2</c:v>
                </c:pt>
                <c:pt idx="11">
                  <c:v>3.1750584334626943E-2</c:v>
                </c:pt>
                <c:pt idx="12">
                  <c:v>3.0490776434194036E-2</c:v>
                </c:pt>
                <c:pt idx="13">
                  <c:v>3.2486902960983895E-2</c:v>
                </c:pt>
                <c:pt idx="14">
                  <c:v>3.2195291861904507E-2</c:v>
                </c:pt>
                <c:pt idx="15">
                  <c:v>2.9422955080783433E-2</c:v>
                </c:pt>
                <c:pt idx="16">
                  <c:v>2.8847073279802037E-2</c:v>
                </c:pt>
                <c:pt idx="17">
                  <c:v>2.7489538740562616E-2</c:v>
                </c:pt>
                <c:pt idx="18">
                  <c:v>2.5040076961253745E-2</c:v>
                </c:pt>
                <c:pt idx="19">
                  <c:v>2.7454839951382617E-2</c:v>
                </c:pt>
                <c:pt idx="20">
                  <c:v>2.4675266583573961E-2</c:v>
                </c:pt>
                <c:pt idx="21">
                  <c:v>2.3840039328856588E-2</c:v>
                </c:pt>
                <c:pt idx="22">
                  <c:v>2.5569984067405079E-2</c:v>
                </c:pt>
                <c:pt idx="23">
                  <c:v>2.609375514351828E-2</c:v>
                </c:pt>
                <c:pt idx="24">
                  <c:v>2.5672066757632599E-2</c:v>
                </c:pt>
                <c:pt idx="25">
                  <c:v>2.560405600096357E-2</c:v>
                </c:pt>
                <c:pt idx="26">
                  <c:v>2.3366849829016517E-2</c:v>
                </c:pt>
                <c:pt idx="27">
                  <c:v>2.1989632275328373E-2</c:v>
                </c:pt>
                <c:pt idx="28">
                  <c:v>2.1054840679131881E-2</c:v>
                </c:pt>
                <c:pt idx="29">
                  <c:v>2.0678843469140167E-2</c:v>
                </c:pt>
                <c:pt idx="30">
                  <c:v>2.1527179935168027E-2</c:v>
                </c:pt>
                <c:pt idx="31">
                  <c:v>2.28644999740014E-2</c:v>
                </c:pt>
                <c:pt idx="32">
                  <c:v>2.4174414241111903E-2</c:v>
                </c:pt>
                <c:pt idx="33">
                  <c:v>2.5510612415073592E-2</c:v>
                </c:pt>
                <c:pt idx="34">
                  <c:v>2.6468038059159933E-2</c:v>
                </c:pt>
                <c:pt idx="35">
                  <c:v>2.8226745327556257E-2</c:v>
                </c:pt>
                <c:pt idx="36">
                  <c:v>2.8907272565357887E-2</c:v>
                </c:pt>
                <c:pt idx="37">
                  <c:v>2.848583368932749E-2</c:v>
                </c:pt>
                <c:pt idx="38">
                  <c:v>2.9076986923240282E-2</c:v>
                </c:pt>
                <c:pt idx="39">
                  <c:v>2.7996288057235332E-2</c:v>
                </c:pt>
                <c:pt idx="40">
                  <c:v>2.7641196004566677E-2</c:v>
                </c:pt>
                <c:pt idx="41">
                  <c:v>2.9192006359282371E-2</c:v>
                </c:pt>
                <c:pt idx="42">
                  <c:v>3.2793172072336695E-2</c:v>
                </c:pt>
                <c:pt idx="43">
                  <c:v>3.5884396898192394E-2</c:v>
                </c:pt>
                <c:pt idx="44">
                  <c:v>3.7677584183795888E-2</c:v>
                </c:pt>
                <c:pt idx="45">
                  <c:v>3.8888044387061844E-2</c:v>
                </c:pt>
              </c:numCache>
            </c:numRef>
          </c:val>
          <c:extLst>
            <c:ext xmlns:c16="http://schemas.microsoft.com/office/drawing/2014/chart" uri="{C3380CC4-5D6E-409C-BE32-E72D297353CC}">
              <c16:uniqueId val="{00000002-96DE-4BB7-B7B1-AFFD08B02366}"/>
            </c:ext>
          </c:extLst>
        </c:ser>
        <c:ser>
          <c:idx val="8"/>
          <c:order val="8"/>
          <c:tx>
            <c:strRef>
              <c:f>'Age-1'!$B$37:$C$37</c:f>
              <c:strCache>
                <c:ptCount val="2"/>
                <c:pt idx="0">
                  <c:v>80-89</c:v>
                </c:pt>
              </c:strCache>
            </c:strRef>
          </c:tx>
          <c:spPr>
            <a:solidFill>
              <a:schemeClr val="accent3">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'Age-1'!$GE$37:$HX$37</c:f>
              <c:numCache>
                <c:formatCode>0%</c:formatCode>
                <c:ptCount val="46"/>
                <c:pt idx="0">
                  <c:v>1.8160033002431981E-2</c:v>
                </c:pt>
                <c:pt idx="1">
                  <c:v>1.669677337755162E-2</c:v>
                </c:pt>
                <c:pt idx="2">
                  <c:v>1.4968240621962734E-2</c:v>
                </c:pt>
                <c:pt idx="3">
                  <c:v>1.5714791225701529E-2</c:v>
                </c:pt>
                <c:pt idx="4">
                  <c:v>1.4397522386007696E-2</c:v>
                </c:pt>
                <c:pt idx="5">
                  <c:v>1.2840822127678111E-2</c:v>
                </c:pt>
                <c:pt idx="6">
                  <c:v>1.4432686226959352E-2</c:v>
                </c:pt>
                <c:pt idx="7">
                  <c:v>1.6437253077000814E-2</c:v>
                </c:pt>
                <c:pt idx="8">
                  <c:v>1.7691575710484124E-2</c:v>
                </c:pt>
                <c:pt idx="9">
                  <c:v>1.7513351267553798E-2</c:v>
                </c:pt>
                <c:pt idx="10">
                  <c:v>1.9230559890133263E-2</c:v>
                </c:pt>
                <c:pt idx="11">
                  <c:v>1.8322040585237103E-2</c:v>
                </c:pt>
                <c:pt idx="12">
                  <c:v>2.1433512446708967E-2</c:v>
                </c:pt>
                <c:pt idx="13">
                  <c:v>1.8534659109808064E-2</c:v>
                </c:pt>
                <c:pt idx="14">
                  <c:v>1.8142361442316911E-2</c:v>
                </c:pt>
                <c:pt idx="15">
                  <c:v>1.8954469990567571E-2</c:v>
                </c:pt>
                <c:pt idx="16">
                  <c:v>1.925731267388834E-2</c:v>
                </c:pt>
                <c:pt idx="17">
                  <c:v>1.7476939507672703E-2</c:v>
                </c:pt>
                <c:pt idx="18">
                  <c:v>1.8539100722501891E-2</c:v>
                </c:pt>
                <c:pt idx="19">
                  <c:v>1.489740892102122E-2</c:v>
                </c:pt>
                <c:pt idx="20">
                  <c:v>1.5328350528433414E-2</c:v>
                </c:pt>
                <c:pt idx="21">
                  <c:v>1.4540669417248343E-2</c:v>
                </c:pt>
                <c:pt idx="22">
                  <c:v>1.3211878297792634E-2</c:v>
                </c:pt>
                <c:pt idx="23">
                  <c:v>1.3355584441419363E-2</c:v>
                </c:pt>
                <c:pt idx="24">
                  <c:v>1.2806936111396059E-2</c:v>
                </c:pt>
                <c:pt idx="25">
                  <c:v>1.1885500053299513E-2</c:v>
                </c:pt>
                <c:pt idx="26">
                  <c:v>1.3310658388246716E-2</c:v>
                </c:pt>
                <c:pt idx="27">
                  <c:v>1.4142241021299937E-2</c:v>
                </c:pt>
                <c:pt idx="28">
                  <c:v>1.4386687971350676E-2</c:v>
                </c:pt>
                <c:pt idx="29">
                  <c:v>1.480518921377624E-2</c:v>
                </c:pt>
                <c:pt idx="30">
                  <c:v>1.4872094369445721E-2</c:v>
                </c:pt>
                <c:pt idx="31">
                  <c:v>1.6135706167227894E-2</c:v>
                </c:pt>
                <c:pt idx="32">
                  <c:v>1.5964719053438558E-2</c:v>
                </c:pt>
                <c:pt idx="33">
                  <c:v>1.6859562065605131E-2</c:v>
                </c:pt>
                <c:pt idx="34">
                  <c:v>1.6417929503896471E-2</c:v>
                </c:pt>
                <c:pt idx="35">
                  <c:v>1.5720961757807499E-2</c:v>
                </c:pt>
                <c:pt idx="36">
                  <c:v>1.5046578680693857E-2</c:v>
                </c:pt>
                <c:pt idx="37">
                  <c:v>1.485070836728478E-2</c:v>
                </c:pt>
                <c:pt idx="38">
                  <c:v>1.5972255628680397E-2</c:v>
                </c:pt>
                <c:pt idx="39">
                  <c:v>1.6229162836782017E-2</c:v>
                </c:pt>
                <c:pt idx="40">
                  <c:v>1.6424351288478693E-2</c:v>
                </c:pt>
                <c:pt idx="41">
                  <c:v>1.9425694841502115E-2</c:v>
                </c:pt>
                <c:pt idx="42">
                  <c:v>2.5371626689360827E-2</c:v>
                </c:pt>
                <c:pt idx="43">
                  <c:v>3.0714802062153799E-2</c:v>
                </c:pt>
                <c:pt idx="44">
                  <c:v>3.590772605862598E-2</c:v>
                </c:pt>
                <c:pt idx="45">
                  <c:v>3.7999114172624575E-2</c:v>
                </c:pt>
              </c:numCache>
            </c:numRef>
          </c:val>
          <c:extLst>
            <c:ext xmlns:c16="http://schemas.microsoft.com/office/drawing/2014/chart" uri="{C3380CC4-5D6E-409C-BE32-E72D297353CC}">
              <c16:uniqueId val="{00000003-96DE-4BB7-B7B1-AFFD08B02366}"/>
            </c:ext>
          </c:extLst>
        </c:ser>
        <c:ser>
          <c:idx val="9"/>
          <c:order val="9"/>
          <c:tx>
            <c:strRef>
              <c:f>'Age-1'!$B$38:$C$38</c:f>
              <c:strCache>
                <c:ptCount val="2"/>
                <c:pt idx="0">
                  <c:v>90+</c:v>
                </c:pt>
              </c:strCache>
            </c:strRef>
          </c:tx>
          <c:spPr>
            <a:solidFill>
              <a:schemeClr val="accent4">
                <a:lumMod val="60000"/>
              </a:schemeClr>
            </a:solidFill>
            <a:ln>
              <a:noFill/>
            </a:ln>
            <a:effectLst/>
          </c:spPr>
          <c:invertIfNegative val="0"/>
          <c:cat>
            <c:strRef>
              <c:f>'Age-1'!$GE$15:$HS$15</c:f>
              <c:strCache>
                <c:ptCount val="41"/>
                <c:pt idx="0">
                  <c:v>03/Aug</c:v>
                </c:pt>
                <c:pt idx="1">
                  <c:v>04/Aug</c:v>
                </c:pt>
                <c:pt idx="2">
                  <c:v>05/Aug</c:v>
                </c:pt>
                <c:pt idx="3">
                  <c:v>06/Aug</c:v>
                </c:pt>
                <c:pt idx="4">
                  <c:v>07/Aug</c:v>
                </c:pt>
                <c:pt idx="5">
                  <c:v>08/Aug</c:v>
                </c:pt>
                <c:pt idx="6">
                  <c:v>09/Aug</c:v>
                </c:pt>
                <c:pt idx="7">
                  <c:v>10/Aug</c:v>
                </c:pt>
                <c:pt idx="8">
                  <c:v>11/Aug</c:v>
                </c:pt>
                <c:pt idx="9">
                  <c:v>12/Aug</c:v>
                </c:pt>
                <c:pt idx="10">
                  <c:v>13/Aug</c:v>
                </c:pt>
                <c:pt idx="11">
                  <c:v>14/Aug</c:v>
                </c:pt>
                <c:pt idx="12">
                  <c:v>15/Aug</c:v>
                </c:pt>
                <c:pt idx="13">
                  <c:v>16/Aug</c:v>
                </c:pt>
                <c:pt idx="14">
                  <c:v>17/Aug</c:v>
                </c:pt>
                <c:pt idx="15">
                  <c:v>18/Aug</c:v>
                </c:pt>
                <c:pt idx="16">
                  <c:v>19/Aug</c:v>
                </c:pt>
                <c:pt idx="17">
                  <c:v>20/Aug</c:v>
                </c:pt>
                <c:pt idx="18">
                  <c:v>21/Aug</c:v>
                </c:pt>
                <c:pt idx="19">
                  <c:v>22/Aug</c:v>
                </c:pt>
                <c:pt idx="20">
                  <c:v>23/Aug</c:v>
                </c:pt>
                <c:pt idx="21">
                  <c:v>24/Aug</c:v>
                </c:pt>
                <c:pt idx="22">
                  <c:v>25/Aug</c:v>
                </c:pt>
                <c:pt idx="23">
                  <c:v>26/Aug</c:v>
                </c:pt>
                <c:pt idx="24">
                  <c:v>27/Aug</c:v>
                </c:pt>
                <c:pt idx="25">
                  <c:v>28/Aug</c:v>
                </c:pt>
                <c:pt idx="26">
                  <c:v>29/Aug</c:v>
                </c:pt>
                <c:pt idx="27">
                  <c:v>30/Aug</c:v>
                </c:pt>
                <c:pt idx="28">
                  <c:v>31/Aug</c:v>
                </c:pt>
                <c:pt idx="29">
                  <c:v>01/Sep</c:v>
                </c:pt>
                <c:pt idx="30">
                  <c:v>02/Sep</c:v>
                </c:pt>
                <c:pt idx="31">
                  <c:v>03/Sep</c:v>
                </c:pt>
                <c:pt idx="32">
                  <c:v>04/Sep</c:v>
                </c:pt>
                <c:pt idx="33">
                  <c:v>05/Sep</c:v>
                </c:pt>
                <c:pt idx="34">
                  <c:v>06/Sep</c:v>
                </c:pt>
                <c:pt idx="35">
                  <c:v>07/Sep</c:v>
                </c:pt>
                <c:pt idx="36">
                  <c:v>08/Sep</c:v>
                </c:pt>
                <c:pt idx="37">
                  <c:v>09/Sep</c:v>
                </c:pt>
                <c:pt idx="38">
                  <c:v>10/Sep</c:v>
                </c:pt>
                <c:pt idx="39">
                  <c:v>11/Sep</c:v>
                </c:pt>
                <c:pt idx="40">
                  <c:v>12/Sep</c:v>
                </c:pt>
              </c:strCache>
            </c:strRef>
          </c:cat>
          <c:val>
            <c:numRef>
              <c:f>'Age-1'!$GE$38:$HX$38</c:f>
              <c:numCache>
                <c:formatCode>0%</c:formatCode>
                <c:ptCount val="46"/>
                <c:pt idx="0">
                  <c:v>4.1519449943192175E-3</c:v>
                </c:pt>
                <c:pt idx="1">
                  <c:v>4.8978458694207807E-3</c:v>
                </c:pt>
                <c:pt idx="2">
                  <c:v>5.0377950603862588E-3</c:v>
                </c:pt>
                <c:pt idx="3">
                  <c:v>5.2372782176605933E-3</c:v>
                </c:pt>
                <c:pt idx="4">
                  <c:v>5.8745555020148967E-3</c:v>
                </c:pt>
                <c:pt idx="5">
                  <c:v>5.8337782209117494E-3</c:v>
                </c:pt>
                <c:pt idx="6">
                  <c:v>6.6544799401469937E-3</c:v>
                </c:pt>
                <c:pt idx="7">
                  <c:v>6.2456826218574022E-3</c:v>
                </c:pt>
                <c:pt idx="8">
                  <c:v>6.510498419863662E-3</c:v>
                </c:pt>
                <c:pt idx="9">
                  <c:v>7.2502087183974901E-3</c:v>
                </c:pt>
                <c:pt idx="10">
                  <c:v>7.058392861619996E-3</c:v>
                </c:pt>
                <c:pt idx="11">
                  <c:v>6.6774890808310328E-3</c:v>
                </c:pt>
                <c:pt idx="12">
                  <c:v>6.9734171111340637E-3</c:v>
                </c:pt>
                <c:pt idx="13">
                  <c:v>6.1913456156708286E-3</c:v>
                </c:pt>
                <c:pt idx="14">
                  <c:v>6.5788939167274671E-3</c:v>
                </c:pt>
                <c:pt idx="15">
                  <c:v>6.5176673977097753E-3</c:v>
                </c:pt>
                <c:pt idx="16">
                  <c:v>5.5956796729332067E-3</c:v>
                </c:pt>
                <c:pt idx="17">
                  <c:v>4.5452595048659792E-3</c:v>
                </c:pt>
                <c:pt idx="18">
                  <c:v>5.5059253147225987E-3</c:v>
                </c:pt>
                <c:pt idx="19">
                  <c:v>4.9430697142290427E-3</c:v>
                </c:pt>
                <c:pt idx="20">
                  <c:v>5.4601996431236774E-3</c:v>
                </c:pt>
                <c:pt idx="21">
                  <c:v>4.5996144451890819E-3</c:v>
                </c:pt>
                <c:pt idx="22">
                  <c:v>3.4082511035649185E-3</c:v>
                </c:pt>
                <c:pt idx="23">
                  <c:v>5.7340215859448445E-3</c:v>
                </c:pt>
                <c:pt idx="24">
                  <c:v>6.2690670648105481E-3</c:v>
                </c:pt>
                <c:pt idx="25">
                  <c:v>5.527530427580472E-3</c:v>
                </c:pt>
                <c:pt idx="26">
                  <c:v>5.7528329561459561E-3</c:v>
                </c:pt>
                <c:pt idx="27">
                  <c:v>5.4085285677239209E-3</c:v>
                </c:pt>
                <c:pt idx="28">
                  <c:v>5.7350591799688192E-3</c:v>
                </c:pt>
                <c:pt idx="29">
                  <c:v>5.716531781215603E-3</c:v>
                </c:pt>
                <c:pt idx="30">
                  <c:v>3.5781802824355778E-3</c:v>
                </c:pt>
                <c:pt idx="31">
                  <c:v>3.3567619009510874E-3</c:v>
                </c:pt>
                <c:pt idx="32">
                  <c:v>2.9911011467868846E-3</c:v>
                </c:pt>
                <c:pt idx="33">
                  <c:v>3.8010153389192261E-3</c:v>
                </c:pt>
                <c:pt idx="34">
                  <c:v>3.8165579630115363E-3</c:v>
                </c:pt>
                <c:pt idx="35">
                  <c:v>4.3913342457643847E-3</c:v>
                </c:pt>
                <c:pt idx="36">
                  <c:v>4.5837693585121918E-3</c:v>
                </c:pt>
                <c:pt idx="37">
                  <c:v>4.7388909113742451E-3</c:v>
                </c:pt>
                <c:pt idx="38">
                  <c:v>6.0402983170028696E-3</c:v>
                </c:pt>
                <c:pt idx="39">
                  <c:v>7.3673506912461115E-3</c:v>
                </c:pt>
                <c:pt idx="40">
                  <c:v>6.9480116560440694E-3</c:v>
                </c:pt>
                <c:pt idx="41">
                  <c:v>8.5328733446202211E-3</c:v>
                </c:pt>
                <c:pt idx="42">
                  <c:v>1.1426632863284714E-2</c:v>
                </c:pt>
                <c:pt idx="43">
                  <c:v>1.4699189942103799E-2</c:v>
                </c:pt>
                <c:pt idx="44">
                  <c:v>1.5587799077511398E-2</c:v>
                </c:pt>
                <c:pt idx="45">
                  <c:v>1.5560066161803148E-2</c:v>
                </c:pt>
              </c:numCache>
            </c:numRef>
          </c:val>
          <c:extLst>
            <c:ext xmlns:c16="http://schemas.microsoft.com/office/drawing/2014/chart" uri="{C3380CC4-5D6E-409C-BE32-E72D297353CC}">
              <c16:uniqueId val="{00000004-96DE-4BB7-B7B1-AFFD08B02366}"/>
            </c:ext>
          </c:extLst>
        </c:ser>
        <c:dLbls>
          <c:showLegendKey val="0"/>
          <c:showVal val="0"/>
          <c:showCatName val="0"/>
          <c:showSerName val="0"/>
          <c:showPercent val="0"/>
          <c:showBubbleSize val="0"/>
        </c:dLbls>
        <c:gapWidth val="0"/>
        <c:overlap val="100"/>
        <c:axId val="597617440"/>
        <c:axId val="268928416"/>
        <c:extLst/>
      </c:barChart>
      <c:dateAx>
        <c:axId val="597617440"/>
        <c:scaling>
          <c:orientation val="minMax"/>
        </c:scaling>
        <c:delete val="0"/>
        <c:axPos val="b"/>
        <c:numFmt formatCode="[$]d\ mmm;@" c16r2:formatcode2="[$-en-NL,1]d\ mmm;@"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268928416"/>
        <c:crosses val="autoZero"/>
        <c:auto val="0"/>
        <c:lblOffset val="100"/>
        <c:baseTimeUnit val="days"/>
        <c:majorUnit val="14"/>
        <c:minorUnit val="7"/>
      </c:dateAx>
      <c:valAx>
        <c:axId val="268928416"/>
        <c:scaling>
          <c:orientation val="minMax"/>
        </c:scaling>
        <c:delete val="0"/>
        <c:axPos val="l"/>
        <c:majorGridlines>
          <c:spPr>
            <a:ln w="25400" cap="flat" cmpd="sng" algn="ctr">
              <a:solidFill>
                <a:schemeClr val="tx1"/>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7617440"/>
        <c:crosses val="autoZero"/>
        <c:crossBetween val="between"/>
        <c:majorUnit val="0.25"/>
      </c:valAx>
      <c:spPr>
        <a:noFill/>
        <a:ln>
          <a:solidFill>
            <a:schemeClr val="tx1"/>
          </a:solidFill>
        </a:ln>
        <a:effectLst/>
      </c:spPr>
    </c:plotArea>
    <c:legend>
      <c:legendPos val="r"/>
      <c:legendEntry>
        <c:idx val="8"/>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Entry>
      <c:layout>
        <c:manualLayout>
          <c:xMode val="edge"/>
          <c:yMode val="edge"/>
          <c:x val="0.90033544444444447"/>
          <c:y val="7.3663405512030128E-2"/>
          <c:w val="8.6326113882100888E-2"/>
          <c:h val="0.4416995087011028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besmettingen per week, per leeftijdsgroep,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1">
                <a:tint val="4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'Age-1'!$HJ$75:$HJ$84</c:f>
              <c:numCache>
                <c:formatCode>0.0</c:formatCode>
                <c:ptCount val="10"/>
                <c:pt idx="0">
                  <c:v>0.90247871419345194</c:v>
                </c:pt>
                <c:pt idx="1">
                  <c:v>8.9394425183857855</c:v>
                </c:pt>
                <c:pt idx="2">
                  <c:v>21.579995970540171</c:v>
                </c:pt>
                <c:pt idx="3">
                  <c:v>14.898057712282194</c:v>
                </c:pt>
                <c:pt idx="4">
                  <c:v>12.046686798823952</c:v>
                </c:pt>
                <c:pt idx="5">
                  <c:v>11.451506030994882</c:v>
                </c:pt>
                <c:pt idx="6">
                  <c:v>7.521834608576027</c:v>
                </c:pt>
                <c:pt idx="7">
                  <c:v>3.9379606064205275</c:v>
                </c:pt>
                <c:pt idx="8">
                  <c:v>4.1891956311023222</c:v>
                </c:pt>
                <c:pt idx="9">
                  <c:v>7.7023207092296904</c:v>
                </c:pt>
              </c:numCache>
            </c:numRef>
          </c:val>
          <c:extLst>
            <c:ext xmlns:c16="http://schemas.microsoft.com/office/drawing/2014/chart" uri="{C3380CC4-5D6E-409C-BE32-E72D297353CC}">
              <c16:uniqueId val="{00000000-1046-442B-8A7B-F1E92C4D146A}"/>
            </c:ext>
          </c:extLst>
        </c:ser>
        <c:ser>
          <c:idx val="1"/>
          <c:order val="1"/>
          <c:tx>
            <c:strRef>
              <c:f>'Age-1'!$HK$74</c:f>
              <c:strCache>
                <c:ptCount val="1"/>
                <c:pt idx="0">
                  <c:v>31</c:v>
                </c:pt>
              </c:strCache>
            </c:strRef>
          </c:tx>
          <c:spPr>
            <a:solidFill>
              <a:schemeClr val="accent1">
                <a:tint val="6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'Age-1'!$HK$75:$HK$84</c:f>
              <c:numCache>
                <c:formatCode>0.0</c:formatCode>
                <c:ptCount val="10"/>
                <c:pt idx="0">
                  <c:v>2.0305771069352669</c:v>
                </c:pt>
                <c:pt idx="1">
                  <c:v>15.082187936047529</c:v>
                </c:pt>
                <c:pt idx="2">
                  <c:v>41.100490250945803</c:v>
                </c:pt>
                <c:pt idx="3">
                  <c:v>26.211270287546483</c:v>
                </c:pt>
                <c:pt idx="4">
                  <c:v>20.243868417572582</c:v>
                </c:pt>
                <c:pt idx="5">
                  <c:v>18.954216878888083</c:v>
                </c:pt>
                <c:pt idx="6">
                  <c:v>11.069869801300566</c:v>
                </c:pt>
                <c:pt idx="7">
                  <c:v>6.7961578207580065</c:v>
                </c:pt>
                <c:pt idx="8">
                  <c:v>8.8117563274910893</c:v>
                </c:pt>
                <c:pt idx="9">
                  <c:v>7.7023207092296904</c:v>
                </c:pt>
              </c:numCache>
            </c:numRef>
          </c:val>
          <c:extLst>
            <c:ext xmlns:c16="http://schemas.microsoft.com/office/drawing/2014/chart" uri="{C3380CC4-5D6E-409C-BE32-E72D297353CC}">
              <c16:uniqueId val="{00000001-1046-442B-8A7B-F1E92C4D146A}"/>
            </c:ext>
          </c:extLst>
        </c:ser>
        <c:ser>
          <c:idx val="2"/>
          <c:order val="2"/>
          <c:tx>
            <c:strRef>
              <c:f>'Age-1'!$HL$74</c:f>
              <c:strCache>
                <c:ptCount val="1"/>
                <c:pt idx="0">
                  <c:v>32</c:v>
                </c:pt>
              </c:strCache>
            </c:strRef>
          </c:tx>
          <c:spPr>
            <a:solidFill>
              <a:schemeClr val="accent1">
                <a:tint val="77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'Age-1'!$HL$75:$HL$84</c:f>
              <c:numCache>
                <c:formatCode>0.0</c:formatCode>
                <c:ptCount val="10"/>
                <c:pt idx="0">
                  <c:v>2.7638410622174465</c:v>
                </c:pt>
                <c:pt idx="1">
                  <c:v>22.523399864759718</c:v>
                </c:pt>
                <c:pt idx="2">
                  <c:v>57.755590875512077</c:v>
                </c:pt>
                <c:pt idx="3">
                  <c:v>32.822283397371706</c:v>
                </c:pt>
                <c:pt idx="4">
                  <c:v>24.682121448718252</c:v>
                </c:pt>
                <c:pt idx="5">
                  <c:v>21.99478916987638</c:v>
                </c:pt>
                <c:pt idx="6">
                  <c:v>12.631005286099365</c:v>
                </c:pt>
                <c:pt idx="7">
                  <c:v>7.6218592382332782</c:v>
                </c:pt>
                <c:pt idx="8">
                  <c:v>8.3783912622046426</c:v>
                </c:pt>
                <c:pt idx="9">
                  <c:v>20.796265914920163</c:v>
                </c:pt>
              </c:numCache>
            </c:numRef>
          </c:val>
          <c:extLst>
            <c:ext xmlns:c16="http://schemas.microsoft.com/office/drawing/2014/chart" uri="{C3380CC4-5D6E-409C-BE32-E72D297353CC}">
              <c16:uniqueId val="{00000002-1046-442B-8A7B-F1E92C4D146A}"/>
            </c:ext>
          </c:extLst>
        </c:ser>
        <c:ser>
          <c:idx val="3"/>
          <c:order val="3"/>
          <c:tx>
            <c:strRef>
              <c:f>'Age-1'!$HM$74</c:f>
              <c:strCache>
                <c:ptCount val="1"/>
                <c:pt idx="0">
                  <c:v>33</c:v>
                </c:pt>
              </c:strCache>
            </c:strRef>
          </c:tx>
          <c:spPr>
            <a:solidFill>
              <a:schemeClr val="accent1">
                <a:tint val="93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'Age-1'!$HM$75:$HM$84</c:f>
              <c:numCache>
                <c:formatCode>0.0</c:formatCode>
                <c:ptCount val="10"/>
                <c:pt idx="0">
                  <c:v>2.1433869462094481</c:v>
                </c:pt>
                <c:pt idx="1">
                  <c:v>22.223753746824997</c:v>
                </c:pt>
                <c:pt idx="2">
                  <c:v>54.173848805712879</c:v>
                </c:pt>
                <c:pt idx="3">
                  <c:v>30.634131170880252</c:v>
                </c:pt>
                <c:pt idx="4">
                  <c:v>20.470309898753484</c:v>
                </c:pt>
                <c:pt idx="5">
                  <c:v>20.573222903959774</c:v>
                </c:pt>
                <c:pt idx="6">
                  <c:v>11.401019752621524</c:v>
                </c:pt>
                <c:pt idx="7">
                  <c:v>7.6853747318852221</c:v>
                </c:pt>
                <c:pt idx="8">
                  <c:v>10.256306545112581</c:v>
                </c:pt>
                <c:pt idx="9">
                  <c:v>18.485569702151256</c:v>
                </c:pt>
              </c:numCache>
            </c:numRef>
          </c:val>
          <c:extLst>
            <c:ext xmlns:c16="http://schemas.microsoft.com/office/drawing/2014/chart" uri="{C3380CC4-5D6E-409C-BE32-E72D297353CC}">
              <c16:uniqueId val="{00000003-1046-442B-8A7B-F1E92C4D146A}"/>
            </c:ext>
          </c:extLst>
        </c:ser>
        <c:ser>
          <c:idx val="4"/>
          <c:order val="4"/>
          <c:tx>
            <c:strRef>
              <c:f>'Age-1'!$HN$74</c:f>
              <c:strCache>
                <c:ptCount val="1"/>
                <c:pt idx="0">
                  <c:v>34</c:v>
                </c:pt>
              </c:strCache>
            </c:strRef>
          </c:tx>
          <c:spPr>
            <a:solidFill>
              <a:schemeClr val="accent1">
                <a:shade val="92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'Age-1'!$HN$75:$HN$84</c:f>
              <c:numCache>
                <c:formatCode>0.0</c:formatCode>
                <c:ptCount val="10"/>
                <c:pt idx="0">
                  <c:v>1.9741721872981761</c:v>
                </c:pt>
                <c:pt idx="1">
                  <c:v>21.674402530611346</c:v>
                </c:pt>
                <c:pt idx="2">
                  <c:v>51.308455149873517</c:v>
                </c:pt>
                <c:pt idx="3">
                  <c:v>28.026971071230875</c:v>
                </c:pt>
                <c:pt idx="4">
                  <c:v>19.609832270266061</c:v>
                </c:pt>
                <c:pt idx="5">
                  <c:v>17.690602420295541</c:v>
                </c:pt>
                <c:pt idx="6">
                  <c:v>10.73871984997961</c:v>
                </c:pt>
                <c:pt idx="7">
                  <c:v>5.4623324540671829</c:v>
                </c:pt>
                <c:pt idx="8">
                  <c:v>7.6561161533938966</c:v>
                </c:pt>
                <c:pt idx="9">
                  <c:v>14.634409347536412</c:v>
                </c:pt>
              </c:numCache>
            </c:numRef>
          </c:val>
          <c:extLst>
            <c:ext xmlns:c16="http://schemas.microsoft.com/office/drawing/2014/chart" uri="{C3380CC4-5D6E-409C-BE32-E72D297353CC}">
              <c16:uniqueId val="{00000004-1046-442B-8A7B-F1E92C4D146A}"/>
            </c:ext>
          </c:extLst>
        </c:ser>
        <c:ser>
          <c:idx val="5"/>
          <c:order val="5"/>
          <c:tx>
            <c:strRef>
              <c:f>'Age-1'!$HO$74</c:f>
              <c:strCache>
                <c:ptCount val="1"/>
                <c:pt idx="0">
                  <c:v>35</c:v>
                </c:pt>
              </c:strCache>
            </c:strRef>
          </c:tx>
          <c:spPr>
            <a:solidFill>
              <a:schemeClr val="accent1">
                <a:shade val="76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'Age-1'!$HO$75:$HO$84</c:f>
              <c:numCache>
                <c:formatCode>0.0</c:formatCode>
                <c:ptCount val="10"/>
                <c:pt idx="0">
                  <c:v>2.3126017051207204</c:v>
                </c:pt>
                <c:pt idx="1">
                  <c:v>25.619743083418481</c:v>
                </c:pt>
                <c:pt idx="2">
                  <c:v>61.426876497056256</c:v>
                </c:pt>
                <c:pt idx="3">
                  <c:v>31.099695474389076</c:v>
                </c:pt>
                <c:pt idx="4">
                  <c:v>19.7456971589746</c:v>
                </c:pt>
                <c:pt idx="5">
                  <c:v>20.336295192973676</c:v>
                </c:pt>
                <c:pt idx="6">
                  <c:v>11.826783975748471</c:v>
                </c:pt>
                <c:pt idx="7">
                  <c:v>5.5258479477191269</c:v>
                </c:pt>
                <c:pt idx="8">
                  <c:v>8.0894812186803442</c:v>
                </c:pt>
                <c:pt idx="9">
                  <c:v>16.945105560305318</c:v>
                </c:pt>
              </c:numCache>
            </c:numRef>
          </c:val>
          <c:extLst>
            <c:ext xmlns:c16="http://schemas.microsoft.com/office/drawing/2014/chart" uri="{C3380CC4-5D6E-409C-BE32-E72D297353CC}">
              <c16:uniqueId val="{00000005-1046-442B-8A7B-F1E92C4D146A}"/>
            </c:ext>
          </c:extLst>
        </c:ser>
        <c:ser>
          <c:idx val="6"/>
          <c:order val="6"/>
          <c:tx>
            <c:strRef>
              <c:f>'Age-1'!$HP$74</c:f>
              <c:strCache>
                <c:ptCount val="1"/>
                <c:pt idx="0">
                  <c:v>36</c:v>
                </c:pt>
              </c:strCache>
            </c:strRef>
          </c:tx>
          <c:spPr>
            <a:solidFill>
              <a:schemeClr val="accent1">
                <a:shade val="61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'Age-1'!$HP$75:$HP$84</c:f>
              <c:numCache>
                <c:formatCode>0.0</c:formatCode>
                <c:ptCount val="10"/>
                <c:pt idx="0">
                  <c:v>4.9636329280639853</c:v>
                </c:pt>
                <c:pt idx="1">
                  <c:v>46.195443181602528</c:v>
                </c:pt>
                <c:pt idx="2">
                  <c:v>97.065210091558271</c:v>
                </c:pt>
                <c:pt idx="3">
                  <c:v>51.677637689478857</c:v>
                </c:pt>
                <c:pt idx="4">
                  <c:v>42.072827203411478</c:v>
                </c:pt>
                <c:pt idx="5">
                  <c:v>34.433493996646682</c:v>
                </c:pt>
                <c:pt idx="6">
                  <c:v>20.767832661414314</c:v>
                </c:pt>
                <c:pt idx="7">
                  <c:v>11.62333533830575</c:v>
                </c:pt>
                <c:pt idx="8">
                  <c:v>16.178962437360692</c:v>
                </c:pt>
                <c:pt idx="9">
                  <c:v>20.796265914920163</c:v>
                </c:pt>
              </c:numCache>
            </c:numRef>
          </c:val>
          <c:extLst>
            <c:ext xmlns:c16="http://schemas.microsoft.com/office/drawing/2014/chart" uri="{C3380CC4-5D6E-409C-BE32-E72D297353CC}">
              <c16:uniqueId val="{00000006-1046-442B-8A7B-F1E92C4D146A}"/>
            </c:ext>
          </c:extLst>
        </c:ser>
        <c:ser>
          <c:idx val="7"/>
          <c:order val="7"/>
          <c:tx>
            <c:strRef>
              <c:f>'Age-1'!$HQ$74</c:f>
              <c:strCache>
                <c:ptCount val="1"/>
                <c:pt idx="0">
                  <c:v>37</c:v>
                </c:pt>
              </c:strCache>
            </c:strRef>
          </c:tx>
          <c:spPr>
            <a:solidFill>
              <a:schemeClr val="accent2">
                <a:lumMod val="40000"/>
                <a:lumOff val="60000"/>
              </a:schemeClr>
            </a:solidFill>
            <a:ln>
              <a:noFill/>
            </a:ln>
            <a:effectLst/>
          </c:spPr>
          <c:invertIfNegative val="0"/>
          <c:cat>
            <c:strRef>
              <c:f>'Age-1'!$HI$75:$HI$84</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'Age-1'!$HQ$75:$HQ$84</c:f>
              <c:numCache>
                <c:formatCode>0.0</c:formatCode>
                <c:ptCount val="10"/>
                <c:pt idx="0">
                  <c:v>3.6663197764108979</c:v>
                </c:pt>
                <c:pt idx="1">
                  <c:v>41.850574471549109</c:v>
                </c:pt>
                <c:pt idx="2">
                  <c:v>85.514091916455854</c:v>
                </c:pt>
                <c:pt idx="3">
                  <c:v>46.137422477723909</c:v>
                </c:pt>
                <c:pt idx="4">
                  <c:v>38.178033727099972</c:v>
                </c:pt>
                <c:pt idx="5">
                  <c:v>33.288343393547194</c:v>
                </c:pt>
                <c:pt idx="6">
                  <c:v>18.970161497100548</c:v>
                </c:pt>
                <c:pt idx="7">
                  <c:v>11.242242376394087</c:v>
                </c:pt>
                <c:pt idx="8">
                  <c:v>14.445502176214903</c:v>
                </c:pt>
                <c:pt idx="9">
                  <c:v>34.660443191533609</c:v>
                </c:pt>
              </c:numCache>
            </c:numRef>
          </c:val>
          <c:extLst>
            <c:ext xmlns:c16="http://schemas.microsoft.com/office/drawing/2014/chart" uri="{C3380CC4-5D6E-409C-BE32-E72D297353CC}">
              <c16:uniqueId val="{00000001-823F-41B0-947D-92C599B1D38B}"/>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77573929499847"/>
          <c:h val="3.96024052593289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ziekenhuisopnames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2">
                <a:tint val="46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'Age-1'!$HJ$128:$HJ$137</c:f>
              <c:numCache>
                <c:formatCode>0.0</c:formatCode>
                <c:ptCount val="10"/>
                <c:pt idx="0">
                  <c:v>0</c:v>
                </c:pt>
                <c:pt idx="1">
                  <c:v>0</c:v>
                </c:pt>
                <c:pt idx="2">
                  <c:v>0</c:v>
                </c:pt>
                <c:pt idx="3">
                  <c:v>0.23278215175440925</c:v>
                </c:pt>
                <c:pt idx="4">
                  <c:v>0.22644148118090138</c:v>
                </c:pt>
                <c:pt idx="5">
                  <c:v>0.19743975915508422</c:v>
                </c:pt>
                <c:pt idx="6">
                  <c:v>0.61499276673892045</c:v>
                </c:pt>
                <c:pt idx="7">
                  <c:v>0.38109296191166392</c:v>
                </c:pt>
                <c:pt idx="8">
                  <c:v>0.43336506528644708</c:v>
                </c:pt>
                <c:pt idx="9">
                  <c:v>0</c:v>
                </c:pt>
              </c:numCache>
            </c:numRef>
          </c:val>
          <c:extLst>
            <c:ext xmlns:c16="http://schemas.microsoft.com/office/drawing/2014/chart" uri="{C3380CC4-5D6E-409C-BE32-E72D297353CC}">
              <c16:uniqueId val="{00000000-2EAB-40A3-9F12-9C8D5AC1070D}"/>
            </c:ext>
          </c:extLst>
        </c:ser>
        <c:ser>
          <c:idx val="1"/>
          <c:order val="1"/>
          <c:tx>
            <c:strRef>
              <c:f>'Age-1'!$HK$74</c:f>
              <c:strCache>
                <c:ptCount val="1"/>
                <c:pt idx="0">
                  <c:v>31</c:v>
                </c:pt>
              </c:strCache>
            </c:strRef>
          </c:tx>
          <c:spPr>
            <a:solidFill>
              <a:schemeClr val="accent2">
                <a:tint val="62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'Age-1'!$HK$128:$HK$137</c:f>
              <c:numCache>
                <c:formatCode>0.0</c:formatCode>
                <c:ptCount val="10"/>
                <c:pt idx="0">
                  <c:v>0.11280983927418149</c:v>
                </c:pt>
                <c:pt idx="1">
                  <c:v>0</c:v>
                </c:pt>
                <c:pt idx="2">
                  <c:v>8.9543551744979966E-2</c:v>
                </c:pt>
                <c:pt idx="3">
                  <c:v>0.18622572140352739</c:v>
                </c:pt>
                <c:pt idx="4">
                  <c:v>0.1811531849447211</c:v>
                </c:pt>
                <c:pt idx="5">
                  <c:v>0.27641566281711788</c:v>
                </c:pt>
                <c:pt idx="6">
                  <c:v>0.75691417444790221</c:v>
                </c:pt>
                <c:pt idx="7">
                  <c:v>0.44460845556360795</c:v>
                </c:pt>
                <c:pt idx="8">
                  <c:v>0.86673013057289416</c:v>
                </c:pt>
                <c:pt idx="9">
                  <c:v>2.310696212768907</c:v>
                </c:pt>
              </c:numCache>
            </c:numRef>
          </c:val>
          <c:extLst>
            <c:ext xmlns:c16="http://schemas.microsoft.com/office/drawing/2014/chart" uri="{C3380CC4-5D6E-409C-BE32-E72D297353CC}">
              <c16:uniqueId val="{00000001-2EAB-40A3-9F12-9C8D5AC1070D}"/>
            </c:ext>
          </c:extLst>
        </c:ser>
        <c:ser>
          <c:idx val="2"/>
          <c:order val="2"/>
          <c:tx>
            <c:strRef>
              <c:f>'Age-1'!$HL$74</c:f>
              <c:strCache>
                <c:ptCount val="1"/>
                <c:pt idx="0">
                  <c:v>32</c:v>
                </c:pt>
              </c:strCache>
            </c:strRef>
          </c:tx>
          <c:spPr>
            <a:solidFill>
              <a:schemeClr val="accent2">
                <a:tint val="77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'Age-1'!$HL$128:$HL$137</c:f>
              <c:numCache>
                <c:formatCode>0.0</c:formatCode>
                <c:ptCount val="10"/>
                <c:pt idx="0">
                  <c:v>5.6404919637090746E-2</c:v>
                </c:pt>
                <c:pt idx="1">
                  <c:v>4.9941019655786519E-2</c:v>
                </c:pt>
                <c:pt idx="2">
                  <c:v>4.4771775872489983E-2</c:v>
                </c:pt>
                <c:pt idx="3">
                  <c:v>0.23278215175440925</c:v>
                </c:pt>
                <c:pt idx="4">
                  <c:v>0.27172977741708165</c:v>
                </c:pt>
                <c:pt idx="5">
                  <c:v>0.39487951831016838</c:v>
                </c:pt>
                <c:pt idx="6">
                  <c:v>0.89883558215688375</c:v>
                </c:pt>
                <c:pt idx="7">
                  <c:v>0.76218592382332795</c:v>
                </c:pt>
                <c:pt idx="8">
                  <c:v>1.4445502176214902</c:v>
                </c:pt>
                <c:pt idx="9">
                  <c:v>0.77023207092296908</c:v>
                </c:pt>
              </c:numCache>
            </c:numRef>
          </c:val>
          <c:extLst>
            <c:ext xmlns:c16="http://schemas.microsoft.com/office/drawing/2014/chart" uri="{C3380CC4-5D6E-409C-BE32-E72D297353CC}">
              <c16:uniqueId val="{00000002-2EAB-40A3-9F12-9C8D5AC1070D}"/>
            </c:ext>
          </c:extLst>
        </c:ser>
        <c:ser>
          <c:idx val="3"/>
          <c:order val="3"/>
          <c:tx>
            <c:strRef>
              <c:f>'Age-1'!$HM$74</c:f>
              <c:strCache>
                <c:ptCount val="1"/>
                <c:pt idx="0">
                  <c:v>33</c:v>
                </c:pt>
              </c:strCache>
            </c:strRef>
          </c:tx>
          <c:spPr>
            <a:solidFill>
              <a:schemeClr val="accent2">
                <a:tint val="93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'Age-1'!$HM$128:$HM$137</c:f>
              <c:numCache>
                <c:formatCode>0.0</c:formatCode>
                <c:ptCount val="10"/>
                <c:pt idx="0">
                  <c:v>5.6404919637090746E-2</c:v>
                </c:pt>
                <c:pt idx="1">
                  <c:v>0</c:v>
                </c:pt>
                <c:pt idx="2">
                  <c:v>0</c:v>
                </c:pt>
                <c:pt idx="3">
                  <c:v>0.27933858210529106</c:v>
                </c:pt>
                <c:pt idx="4">
                  <c:v>0.1811531849447211</c:v>
                </c:pt>
                <c:pt idx="5">
                  <c:v>0.27641566281711788</c:v>
                </c:pt>
                <c:pt idx="6">
                  <c:v>0.56768563083592649</c:v>
                </c:pt>
                <c:pt idx="7">
                  <c:v>0.82570141747527181</c:v>
                </c:pt>
                <c:pt idx="8">
                  <c:v>1.3000951958593412</c:v>
                </c:pt>
                <c:pt idx="9">
                  <c:v>1.5404641418459382</c:v>
                </c:pt>
              </c:numCache>
            </c:numRef>
          </c:val>
          <c:extLst>
            <c:ext xmlns:c16="http://schemas.microsoft.com/office/drawing/2014/chart" uri="{C3380CC4-5D6E-409C-BE32-E72D297353CC}">
              <c16:uniqueId val="{00000003-2EAB-40A3-9F12-9C8D5AC1070D}"/>
            </c:ext>
          </c:extLst>
        </c:ser>
        <c:ser>
          <c:idx val="4"/>
          <c:order val="4"/>
          <c:tx>
            <c:strRef>
              <c:f>'Age-1'!$HN$74</c:f>
              <c:strCache>
                <c:ptCount val="1"/>
                <c:pt idx="0">
                  <c:v>34</c:v>
                </c:pt>
              </c:strCache>
            </c:strRef>
          </c:tx>
          <c:spPr>
            <a:solidFill>
              <a:schemeClr val="accent2">
                <a:shade val="92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'Age-1'!$HN$128:$HN$137</c:f>
              <c:numCache>
                <c:formatCode>0.0</c:formatCode>
                <c:ptCount val="10"/>
                <c:pt idx="0">
                  <c:v>5.6404919637090746E-2</c:v>
                </c:pt>
                <c:pt idx="1">
                  <c:v>0</c:v>
                </c:pt>
                <c:pt idx="2">
                  <c:v>8.9543551744979966E-2</c:v>
                </c:pt>
                <c:pt idx="3">
                  <c:v>0.13966929105264553</c:v>
                </c:pt>
                <c:pt idx="4">
                  <c:v>9.0576592472360551E-2</c:v>
                </c:pt>
                <c:pt idx="5">
                  <c:v>0.19743975915508419</c:v>
                </c:pt>
                <c:pt idx="6">
                  <c:v>0.33114995132095715</c:v>
                </c:pt>
                <c:pt idx="7">
                  <c:v>0.57163944286749591</c:v>
                </c:pt>
                <c:pt idx="8">
                  <c:v>0.43336506528644708</c:v>
                </c:pt>
                <c:pt idx="9">
                  <c:v>0</c:v>
                </c:pt>
              </c:numCache>
            </c:numRef>
          </c:val>
          <c:extLst>
            <c:ext xmlns:c16="http://schemas.microsoft.com/office/drawing/2014/chart" uri="{C3380CC4-5D6E-409C-BE32-E72D297353CC}">
              <c16:uniqueId val="{00000004-2EAB-40A3-9F12-9C8D5AC1070D}"/>
            </c:ext>
          </c:extLst>
        </c:ser>
        <c:ser>
          <c:idx val="5"/>
          <c:order val="5"/>
          <c:tx>
            <c:strRef>
              <c:f>'Age-1'!$HO$74</c:f>
              <c:strCache>
                <c:ptCount val="1"/>
                <c:pt idx="0">
                  <c:v>35</c:v>
                </c:pt>
              </c:strCache>
            </c:strRef>
          </c:tx>
          <c:spPr>
            <a:solidFill>
              <a:schemeClr val="accent2">
                <a:shade val="76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'Age-1'!$HO$128:$HO$137</c:f>
              <c:numCache>
                <c:formatCode>0.0</c:formatCode>
                <c:ptCount val="10"/>
                <c:pt idx="0">
                  <c:v>0</c:v>
                </c:pt>
                <c:pt idx="1">
                  <c:v>4.9941019655786519E-2</c:v>
                </c:pt>
                <c:pt idx="2">
                  <c:v>4.4771775872489983E-2</c:v>
                </c:pt>
                <c:pt idx="3">
                  <c:v>9.3112860701763694E-2</c:v>
                </c:pt>
                <c:pt idx="4">
                  <c:v>9.0576592472360551E-2</c:v>
                </c:pt>
                <c:pt idx="5">
                  <c:v>0.19743975915508419</c:v>
                </c:pt>
                <c:pt idx="6">
                  <c:v>0.42576422312694495</c:v>
                </c:pt>
                <c:pt idx="7">
                  <c:v>0.50812394921555193</c:v>
                </c:pt>
                <c:pt idx="8">
                  <c:v>1.4445502176214902</c:v>
                </c:pt>
                <c:pt idx="9">
                  <c:v>1.5404641418459382</c:v>
                </c:pt>
              </c:numCache>
            </c:numRef>
          </c:val>
          <c:extLst>
            <c:ext xmlns:c16="http://schemas.microsoft.com/office/drawing/2014/chart" uri="{C3380CC4-5D6E-409C-BE32-E72D297353CC}">
              <c16:uniqueId val="{00000005-2EAB-40A3-9F12-9C8D5AC1070D}"/>
            </c:ext>
          </c:extLst>
        </c:ser>
        <c:ser>
          <c:idx val="6"/>
          <c:order val="6"/>
          <c:tx>
            <c:strRef>
              <c:f>'Age-1'!$HP$74</c:f>
              <c:strCache>
                <c:ptCount val="1"/>
                <c:pt idx="0">
                  <c:v>36</c:v>
                </c:pt>
              </c:strCache>
            </c:strRef>
          </c:tx>
          <c:spPr>
            <a:solidFill>
              <a:schemeClr val="accent2">
                <a:shade val="61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'Age-1'!$HP$128:$HP$137</c:f>
              <c:numCache>
                <c:formatCode>0.0</c:formatCode>
                <c:ptCount val="10"/>
                <c:pt idx="0">
                  <c:v>5.6404919637090746E-2</c:v>
                </c:pt>
                <c:pt idx="1">
                  <c:v>0</c:v>
                </c:pt>
                <c:pt idx="2">
                  <c:v>4.4771775872489983E-2</c:v>
                </c:pt>
                <c:pt idx="3">
                  <c:v>9.3112860701763694E-2</c:v>
                </c:pt>
                <c:pt idx="4">
                  <c:v>0.22644148118090138</c:v>
                </c:pt>
                <c:pt idx="5">
                  <c:v>0.23692771098610102</c:v>
                </c:pt>
                <c:pt idx="6">
                  <c:v>0.4730713590299388</c:v>
                </c:pt>
                <c:pt idx="7">
                  <c:v>0.69867043017138386</c:v>
                </c:pt>
                <c:pt idx="8">
                  <c:v>1.8779152829079371</c:v>
                </c:pt>
                <c:pt idx="9">
                  <c:v>3.0809282836918763</c:v>
                </c:pt>
              </c:numCache>
            </c:numRef>
          </c:val>
          <c:extLst>
            <c:ext xmlns:c16="http://schemas.microsoft.com/office/drawing/2014/chart" uri="{C3380CC4-5D6E-409C-BE32-E72D297353CC}">
              <c16:uniqueId val="{00000006-2EAB-40A3-9F12-9C8D5AC1070D}"/>
            </c:ext>
          </c:extLst>
        </c:ser>
        <c:ser>
          <c:idx val="7"/>
          <c:order val="7"/>
          <c:tx>
            <c:strRef>
              <c:f>'Age-1'!$HQ$74</c:f>
              <c:strCache>
                <c:ptCount val="1"/>
                <c:pt idx="0">
                  <c:v>37</c:v>
                </c:pt>
              </c:strCache>
            </c:strRef>
          </c:tx>
          <c:spPr>
            <a:solidFill>
              <a:schemeClr val="accent2">
                <a:shade val="45000"/>
              </a:schemeClr>
            </a:solidFill>
            <a:ln>
              <a:noFill/>
            </a:ln>
            <a:effectLst/>
          </c:spPr>
          <c:invertIfNegative val="0"/>
          <c:cat>
            <c:strRef>
              <c:f>'Age-1'!$HI$128:$HI$137</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'Age-1'!$HQ$128:$HQ$137</c:f>
              <c:numCache>
                <c:formatCode>0.0</c:formatCode>
                <c:ptCount val="10"/>
                <c:pt idx="0">
                  <c:v>0</c:v>
                </c:pt>
                <c:pt idx="1">
                  <c:v>0</c:v>
                </c:pt>
                <c:pt idx="2">
                  <c:v>0</c:v>
                </c:pt>
                <c:pt idx="3">
                  <c:v>0.18622572140352739</c:v>
                </c:pt>
                <c:pt idx="4">
                  <c:v>9.0576592472360551E-2</c:v>
                </c:pt>
                <c:pt idx="5">
                  <c:v>0.31590361464813471</c:v>
                </c:pt>
                <c:pt idx="6">
                  <c:v>0.2838428154179633</c:v>
                </c:pt>
                <c:pt idx="7">
                  <c:v>0.50812394921555193</c:v>
                </c:pt>
                <c:pt idx="8">
                  <c:v>1.1556401740971922</c:v>
                </c:pt>
                <c:pt idx="9">
                  <c:v>4.621392425537814</c:v>
                </c:pt>
              </c:numCache>
            </c:numRef>
          </c:val>
          <c:extLst>
            <c:ext xmlns:c16="http://schemas.microsoft.com/office/drawing/2014/chart" uri="{C3380CC4-5D6E-409C-BE32-E72D297353CC}">
              <c16:uniqueId val="{00000001-0B36-4DA6-B365-978284E5AE38}"/>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31958901086776631"/>
          <c:h val="3.966445654638245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Nieuwe COVID-19 doden per week, per leeftedsgroep, per 100.000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5.4316111111111121E-2"/>
          <c:y val="8.7230185185185188E-2"/>
          <c:w val="0.92773500000000009"/>
          <c:h val="0.83028240740740744"/>
        </c:manualLayout>
      </c:layout>
      <c:barChart>
        <c:barDir val="col"/>
        <c:grouping val="clustered"/>
        <c:varyColors val="0"/>
        <c:ser>
          <c:idx val="0"/>
          <c:order val="0"/>
          <c:tx>
            <c:strRef>
              <c:f>'Age-1'!$HJ$74</c:f>
              <c:strCache>
                <c:ptCount val="1"/>
                <c:pt idx="0">
                  <c:v>30</c:v>
                </c:pt>
              </c:strCache>
            </c:strRef>
          </c:tx>
          <c:spPr>
            <a:solidFill>
              <a:schemeClr val="accent6">
                <a:tint val="48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'Age-1'!$HJ$177:$HJ$186</c:f>
              <c:numCache>
                <c:formatCode>0.0</c:formatCode>
                <c:ptCount val="10"/>
                <c:pt idx="0">
                  <c:v>0</c:v>
                </c:pt>
                <c:pt idx="1">
                  <c:v>0</c:v>
                </c:pt>
                <c:pt idx="2">
                  <c:v>0</c:v>
                </c:pt>
                <c:pt idx="3">
                  <c:v>0</c:v>
                </c:pt>
                <c:pt idx="4">
                  <c:v>0</c:v>
                </c:pt>
                <c:pt idx="5">
                  <c:v>0</c:v>
                </c:pt>
                <c:pt idx="6">
                  <c:v>9.4614271805987762E-2</c:v>
                </c:pt>
                <c:pt idx="7">
                  <c:v>6.3515493651943991E-2</c:v>
                </c:pt>
                <c:pt idx="8">
                  <c:v>0.14445502176214903</c:v>
                </c:pt>
                <c:pt idx="9">
                  <c:v>0</c:v>
                </c:pt>
              </c:numCache>
            </c:numRef>
          </c:val>
          <c:extLst>
            <c:ext xmlns:c16="http://schemas.microsoft.com/office/drawing/2014/chart" uri="{C3380CC4-5D6E-409C-BE32-E72D297353CC}">
              <c16:uniqueId val="{00000000-2EB2-4782-97C7-8A286D153DE9}"/>
            </c:ext>
          </c:extLst>
        </c:ser>
        <c:ser>
          <c:idx val="1"/>
          <c:order val="1"/>
          <c:tx>
            <c:strRef>
              <c:f>'Age-1'!$HK$74</c:f>
              <c:strCache>
                <c:ptCount val="1"/>
                <c:pt idx="0">
                  <c:v>31</c:v>
                </c:pt>
              </c:strCache>
            </c:strRef>
          </c:tx>
          <c:spPr>
            <a:solidFill>
              <a:schemeClr val="accent6">
                <a:tint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'Age-1'!$HK$177:$HK$186</c:f>
              <c:numCache>
                <c:formatCode>0.0</c:formatCode>
                <c:ptCount val="10"/>
                <c:pt idx="0">
                  <c:v>0</c:v>
                </c:pt>
                <c:pt idx="1">
                  <c:v>0</c:v>
                </c:pt>
                <c:pt idx="2">
                  <c:v>0</c:v>
                </c:pt>
                <c:pt idx="3">
                  <c:v>0</c:v>
                </c:pt>
                <c:pt idx="4">
                  <c:v>0</c:v>
                </c:pt>
                <c:pt idx="5">
                  <c:v>3.9487951831016839E-2</c:v>
                </c:pt>
                <c:pt idx="6">
                  <c:v>4.7307135902993881E-2</c:v>
                </c:pt>
                <c:pt idx="7">
                  <c:v>0.25406197460777596</c:v>
                </c:pt>
                <c:pt idx="8">
                  <c:v>1.011185152335043</c:v>
                </c:pt>
                <c:pt idx="9">
                  <c:v>0.77023207092296908</c:v>
                </c:pt>
              </c:numCache>
            </c:numRef>
          </c:val>
          <c:extLst>
            <c:ext xmlns:c16="http://schemas.microsoft.com/office/drawing/2014/chart" uri="{C3380CC4-5D6E-409C-BE32-E72D297353CC}">
              <c16:uniqueId val="{00000001-2EB2-4782-97C7-8A286D153DE9}"/>
            </c:ext>
          </c:extLst>
        </c:ser>
        <c:ser>
          <c:idx val="2"/>
          <c:order val="2"/>
          <c:tx>
            <c:strRef>
              <c:f>'Age-1'!$HL$74</c:f>
              <c:strCache>
                <c:ptCount val="1"/>
                <c:pt idx="0">
                  <c:v>32</c:v>
                </c:pt>
              </c:strCache>
            </c:strRef>
          </c:tx>
          <c:spPr>
            <a:solidFill>
              <a:schemeClr val="accent6">
                <a:tint val="83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'Age-1'!$HL$177:$HL$186</c:f>
              <c:numCache>
                <c:formatCode>0.0</c:formatCode>
                <c:ptCount val="10"/>
                <c:pt idx="0">
                  <c:v>0</c:v>
                </c:pt>
                <c:pt idx="1">
                  <c:v>0</c:v>
                </c:pt>
                <c:pt idx="2">
                  <c:v>0</c:v>
                </c:pt>
                <c:pt idx="3">
                  <c:v>0</c:v>
                </c:pt>
                <c:pt idx="4">
                  <c:v>0</c:v>
                </c:pt>
                <c:pt idx="5">
                  <c:v>3.9487951831016839E-2</c:v>
                </c:pt>
                <c:pt idx="6">
                  <c:v>0.18922854361197552</c:v>
                </c:pt>
                <c:pt idx="7">
                  <c:v>0.38109296191166392</c:v>
                </c:pt>
                <c:pt idx="8">
                  <c:v>0.57782008704859611</c:v>
                </c:pt>
                <c:pt idx="9">
                  <c:v>4.6213924255378149</c:v>
                </c:pt>
              </c:numCache>
            </c:numRef>
          </c:val>
          <c:extLst>
            <c:ext xmlns:c16="http://schemas.microsoft.com/office/drawing/2014/chart" uri="{C3380CC4-5D6E-409C-BE32-E72D297353CC}">
              <c16:uniqueId val="{00000002-2EB2-4782-97C7-8A286D153DE9}"/>
            </c:ext>
          </c:extLst>
        </c:ser>
        <c:ser>
          <c:idx val="3"/>
          <c:order val="3"/>
          <c:tx>
            <c:strRef>
              <c:f>'Age-1'!$HM$74</c:f>
              <c:strCache>
                <c:ptCount val="1"/>
                <c:pt idx="0">
                  <c:v>33</c:v>
                </c:pt>
              </c:strCache>
            </c:strRef>
          </c:tx>
          <c:spPr>
            <a:solidFill>
              <a:schemeClr val="accent6"/>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'Age-1'!$HM$177:$HM$186</c:f>
              <c:numCache>
                <c:formatCode>0.0</c:formatCode>
                <c:ptCount val="10"/>
                <c:pt idx="0">
                  <c:v>0</c:v>
                </c:pt>
                <c:pt idx="1">
                  <c:v>0</c:v>
                </c:pt>
                <c:pt idx="2">
                  <c:v>0</c:v>
                </c:pt>
                <c:pt idx="3">
                  <c:v>0</c:v>
                </c:pt>
                <c:pt idx="4">
                  <c:v>0</c:v>
                </c:pt>
                <c:pt idx="5">
                  <c:v>3.9487951831016839E-2</c:v>
                </c:pt>
                <c:pt idx="6">
                  <c:v>9.4614271805987762E-2</c:v>
                </c:pt>
                <c:pt idx="7">
                  <c:v>0.12703098730388798</c:v>
                </c:pt>
                <c:pt idx="8">
                  <c:v>2.022370304670086</c:v>
                </c:pt>
                <c:pt idx="9">
                  <c:v>8.4725527801526592</c:v>
                </c:pt>
              </c:numCache>
            </c:numRef>
          </c:val>
          <c:extLst>
            <c:ext xmlns:c16="http://schemas.microsoft.com/office/drawing/2014/chart" uri="{C3380CC4-5D6E-409C-BE32-E72D297353CC}">
              <c16:uniqueId val="{00000003-2EB2-4782-97C7-8A286D153DE9}"/>
            </c:ext>
          </c:extLst>
        </c:ser>
        <c:ser>
          <c:idx val="4"/>
          <c:order val="4"/>
          <c:tx>
            <c:strRef>
              <c:f>'Age-1'!$HN$74</c:f>
              <c:strCache>
                <c:ptCount val="1"/>
                <c:pt idx="0">
                  <c:v>34</c:v>
                </c:pt>
              </c:strCache>
            </c:strRef>
          </c:tx>
          <c:spPr>
            <a:solidFill>
              <a:schemeClr val="accent6">
                <a:shade val="82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'Age-1'!$HN$177:$HN$186</c:f>
              <c:numCache>
                <c:formatCode>0.0</c:formatCode>
                <c:ptCount val="10"/>
                <c:pt idx="0">
                  <c:v>0</c:v>
                </c:pt>
                <c:pt idx="1">
                  <c:v>0</c:v>
                </c:pt>
                <c:pt idx="2">
                  <c:v>0</c:v>
                </c:pt>
                <c:pt idx="3">
                  <c:v>0</c:v>
                </c:pt>
                <c:pt idx="4">
                  <c:v>0</c:v>
                </c:pt>
                <c:pt idx="5">
                  <c:v>0</c:v>
                </c:pt>
                <c:pt idx="6">
                  <c:v>4.7307135902993881E-2</c:v>
                </c:pt>
                <c:pt idx="7">
                  <c:v>0.25406197460777596</c:v>
                </c:pt>
                <c:pt idx="8">
                  <c:v>0.72227510881074508</c:v>
                </c:pt>
                <c:pt idx="9">
                  <c:v>0.77023207092296908</c:v>
                </c:pt>
              </c:numCache>
            </c:numRef>
          </c:val>
          <c:extLst>
            <c:ext xmlns:c16="http://schemas.microsoft.com/office/drawing/2014/chart" uri="{C3380CC4-5D6E-409C-BE32-E72D297353CC}">
              <c16:uniqueId val="{00000004-2EB2-4782-97C7-8A286D153DE9}"/>
            </c:ext>
          </c:extLst>
        </c:ser>
        <c:ser>
          <c:idx val="5"/>
          <c:order val="5"/>
          <c:tx>
            <c:strRef>
              <c:f>'Age-1'!$HO$74</c:f>
              <c:strCache>
                <c:ptCount val="1"/>
                <c:pt idx="0">
                  <c:v>35</c:v>
                </c:pt>
              </c:strCache>
            </c:strRef>
          </c:tx>
          <c:spPr>
            <a:solidFill>
              <a:schemeClr val="accent6">
                <a:shade val="65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'Age-1'!$HO$177:$HO$186</c:f>
              <c:numCache>
                <c:formatCode>0.0</c:formatCode>
                <c:ptCount val="10"/>
                <c:pt idx="0">
                  <c:v>0</c:v>
                </c:pt>
                <c:pt idx="1">
                  <c:v>0</c:v>
                </c:pt>
                <c:pt idx="2">
                  <c:v>0</c:v>
                </c:pt>
                <c:pt idx="3">
                  <c:v>0</c:v>
                </c:pt>
                <c:pt idx="4">
                  <c:v>0</c:v>
                </c:pt>
                <c:pt idx="5">
                  <c:v>3.9487951831016839E-2</c:v>
                </c:pt>
                <c:pt idx="6">
                  <c:v>0</c:v>
                </c:pt>
                <c:pt idx="7">
                  <c:v>0</c:v>
                </c:pt>
                <c:pt idx="8">
                  <c:v>0.43336506528644708</c:v>
                </c:pt>
                <c:pt idx="9">
                  <c:v>1.5404641418459382</c:v>
                </c:pt>
              </c:numCache>
            </c:numRef>
          </c:val>
          <c:extLst>
            <c:ext xmlns:c16="http://schemas.microsoft.com/office/drawing/2014/chart" uri="{C3380CC4-5D6E-409C-BE32-E72D297353CC}">
              <c16:uniqueId val="{00000005-2EB2-4782-97C7-8A286D153DE9}"/>
            </c:ext>
          </c:extLst>
        </c:ser>
        <c:ser>
          <c:idx val="6"/>
          <c:order val="6"/>
          <c:tx>
            <c:strRef>
              <c:f>'Age-1'!$HP$74</c:f>
              <c:strCache>
                <c:ptCount val="1"/>
                <c:pt idx="0">
                  <c:v>36</c:v>
                </c:pt>
              </c:strCache>
            </c:strRef>
          </c:tx>
          <c:spPr>
            <a:solidFill>
              <a:schemeClr val="accent6">
                <a:shade val="47000"/>
              </a:schemeClr>
            </a:solidFill>
            <a:ln>
              <a:noFill/>
            </a:ln>
            <a:effectLst/>
          </c:spPr>
          <c:invertIfNegative val="0"/>
          <c:cat>
            <c:strRef>
              <c:f>'Age-1'!$HI$177:$HI$186</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'Age-1'!$HP$177:$HP$186</c:f>
              <c:numCache>
                <c:formatCode>0.0</c:formatCode>
                <c:ptCount val="10"/>
                <c:pt idx="0">
                  <c:v>0</c:v>
                </c:pt>
                <c:pt idx="1">
                  <c:v>0</c:v>
                </c:pt>
                <c:pt idx="2">
                  <c:v>0</c:v>
                </c:pt>
                <c:pt idx="3">
                  <c:v>0</c:v>
                </c:pt>
                <c:pt idx="4">
                  <c:v>0</c:v>
                </c:pt>
                <c:pt idx="5">
                  <c:v>0</c:v>
                </c:pt>
                <c:pt idx="6">
                  <c:v>4.7307135902993881E-2</c:v>
                </c:pt>
                <c:pt idx="7">
                  <c:v>6.3515493651943991E-2</c:v>
                </c:pt>
                <c:pt idx="8">
                  <c:v>0.14445502176214903</c:v>
                </c:pt>
                <c:pt idx="9">
                  <c:v>0</c:v>
                </c:pt>
              </c:numCache>
            </c:numRef>
          </c:val>
          <c:extLst>
            <c:ext xmlns:c16="http://schemas.microsoft.com/office/drawing/2014/chart" uri="{C3380CC4-5D6E-409C-BE32-E72D297353CC}">
              <c16:uniqueId val="{00000006-2EB2-4782-97C7-8A286D153DE9}"/>
            </c:ext>
          </c:extLst>
        </c:ser>
        <c:dLbls>
          <c:showLegendKey val="0"/>
          <c:showVal val="0"/>
          <c:showCatName val="0"/>
          <c:showSerName val="0"/>
          <c:showPercent val="0"/>
          <c:showBubbleSize val="0"/>
        </c:dLbls>
        <c:gapWidth val="250"/>
        <c:overlap val="-25"/>
        <c:axId val="1308423600"/>
        <c:axId val="1331274592"/>
      </c:barChart>
      <c:catAx>
        <c:axId val="130842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2">
                    <a:lumMod val="25000"/>
                  </a:schemeClr>
                </a:solidFill>
                <a:latin typeface="+mn-lt"/>
                <a:ea typeface="+mn-ea"/>
                <a:cs typeface="+mn-cs"/>
              </a:defRPr>
            </a:pPr>
            <a:endParaRPr lang="en-NL"/>
          </a:p>
        </c:txPr>
        <c:crossAx val="1331274592"/>
        <c:crosses val="autoZero"/>
        <c:auto val="1"/>
        <c:lblAlgn val="ctr"/>
        <c:lblOffset val="100"/>
        <c:noMultiLvlLbl val="0"/>
      </c:catAx>
      <c:valAx>
        <c:axId val="1331274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1308423600"/>
        <c:crosses val="autoZero"/>
        <c:crossBetween val="between"/>
      </c:valAx>
      <c:spPr>
        <a:noFill/>
        <a:ln>
          <a:noFill/>
        </a:ln>
        <a:effectLst/>
      </c:spPr>
    </c:plotArea>
    <c:legend>
      <c:legendPos val="b"/>
      <c:layout>
        <c:manualLayout>
          <c:xMode val="edge"/>
          <c:yMode val="edge"/>
          <c:x val="0.36095708333333332"/>
          <c:y val="9.7182592592592598E-2"/>
          <c:w val="0.28161347222222222"/>
          <c:h val="3.9478868763902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Nieuwe COVID-19 besmettingen per week, per leeftijdsgroep, per 100.000</a:t>
            </a:r>
            <a:br>
              <a:rPr lang="en-US" sz="1400" b="1" i="0" baseline="0">
                <a:effectLst/>
              </a:rPr>
            </a:br>
            <a:r>
              <a:rPr lang="en-US" sz="1400" b="0" i="0" baseline="0">
                <a:effectLst/>
              </a:rPr>
              <a:t>Noot: week 37 &amp; 38 zullen nog erg stijgen: rapportage vertraging</a:t>
            </a:r>
            <a:endParaRPr lang="en-NL" sz="1400" b="0">
              <a:effectLst/>
            </a:endParaRPr>
          </a:p>
        </c:rich>
      </c:tx>
      <c:layout>
        <c:manualLayout>
          <c:xMode val="edge"/>
          <c:yMode val="edge"/>
          <c:x val="0.19134055555555557"/>
          <c:y val="4.23333333333333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3.3823111111111109E-2"/>
          <c:y val="0.14388629629629629"/>
          <c:w val="0.95065466666666665"/>
          <c:h val="0.7807088888888889"/>
        </c:manualLayout>
      </c:layout>
      <c:barChart>
        <c:barDir val="col"/>
        <c:grouping val="clustered"/>
        <c:varyColors val="0"/>
        <c:ser>
          <c:idx val="0"/>
          <c:order val="0"/>
          <c:tx>
            <c:strRef>
              <c:f>'Age-1'!$HT$228</c:f>
              <c:strCache>
                <c:ptCount val="1"/>
                <c:pt idx="0">
                  <c:v>31</c:v>
                </c:pt>
              </c:strCache>
            </c:strRef>
          </c:tx>
          <c:spPr>
            <a:solidFill>
              <a:schemeClr val="accent1">
                <a:tint val="46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'Age-1'!$HT$229:$HT$238</c:f>
              <c:numCache>
                <c:formatCode>0</c:formatCode>
                <c:ptCount val="10"/>
                <c:pt idx="0">
                  <c:v>2.0305771069352669</c:v>
                </c:pt>
                <c:pt idx="1">
                  <c:v>15.082187936047529</c:v>
                </c:pt>
                <c:pt idx="2">
                  <c:v>41.100490250945803</c:v>
                </c:pt>
                <c:pt idx="3">
                  <c:v>26.21127028754648</c:v>
                </c:pt>
                <c:pt idx="4">
                  <c:v>20.243868417572582</c:v>
                </c:pt>
                <c:pt idx="5">
                  <c:v>18.954216878888083</c:v>
                </c:pt>
                <c:pt idx="6">
                  <c:v>11.069869801300568</c:v>
                </c:pt>
                <c:pt idx="7">
                  <c:v>6.7961578207580065</c:v>
                </c:pt>
                <c:pt idx="8">
                  <c:v>8.8117563274910911</c:v>
                </c:pt>
                <c:pt idx="9">
                  <c:v>7.7023207092296913</c:v>
                </c:pt>
              </c:numCache>
            </c:numRef>
          </c:val>
          <c:extLst>
            <c:ext xmlns:c16="http://schemas.microsoft.com/office/drawing/2014/chart" uri="{C3380CC4-5D6E-409C-BE32-E72D297353CC}">
              <c16:uniqueId val="{00000000-5955-4C34-AFB9-E1ED5983ED34}"/>
            </c:ext>
          </c:extLst>
        </c:ser>
        <c:ser>
          <c:idx val="1"/>
          <c:order val="1"/>
          <c:tx>
            <c:strRef>
              <c:f>'Age-1'!$HU$228</c:f>
              <c:strCache>
                <c:ptCount val="1"/>
                <c:pt idx="0">
                  <c:v>32</c:v>
                </c:pt>
              </c:strCache>
            </c:strRef>
          </c:tx>
          <c:spPr>
            <a:solidFill>
              <a:schemeClr val="accent1">
                <a:tint val="62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'Age-1'!$HU$229:$HU$238</c:f>
              <c:numCache>
                <c:formatCode>0</c:formatCode>
                <c:ptCount val="10"/>
                <c:pt idx="0">
                  <c:v>2.7638410622174465</c:v>
                </c:pt>
                <c:pt idx="1">
                  <c:v>22.523399864759718</c:v>
                </c:pt>
                <c:pt idx="2">
                  <c:v>57.755590875512077</c:v>
                </c:pt>
                <c:pt idx="3">
                  <c:v>32.822283397371706</c:v>
                </c:pt>
                <c:pt idx="4">
                  <c:v>24.682121448718249</c:v>
                </c:pt>
                <c:pt idx="5">
                  <c:v>21.994789169876377</c:v>
                </c:pt>
                <c:pt idx="6">
                  <c:v>12.631005286099366</c:v>
                </c:pt>
                <c:pt idx="7">
                  <c:v>7.6218592382332782</c:v>
                </c:pt>
                <c:pt idx="8">
                  <c:v>8.3783912622046444</c:v>
                </c:pt>
                <c:pt idx="9">
                  <c:v>20.796265914920166</c:v>
                </c:pt>
              </c:numCache>
            </c:numRef>
          </c:val>
          <c:extLst>
            <c:ext xmlns:c16="http://schemas.microsoft.com/office/drawing/2014/chart" uri="{C3380CC4-5D6E-409C-BE32-E72D297353CC}">
              <c16:uniqueId val="{00000001-5955-4C34-AFB9-E1ED5983ED34}"/>
            </c:ext>
          </c:extLst>
        </c:ser>
        <c:ser>
          <c:idx val="2"/>
          <c:order val="2"/>
          <c:tx>
            <c:strRef>
              <c:f>'Age-1'!$HV$228</c:f>
              <c:strCache>
                <c:ptCount val="1"/>
                <c:pt idx="0">
                  <c:v>33</c:v>
                </c:pt>
              </c:strCache>
            </c:strRef>
          </c:tx>
          <c:spPr>
            <a:solidFill>
              <a:schemeClr val="accent1">
                <a:tint val="77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'Age-1'!$HV$229:$HV$238</c:f>
              <c:numCache>
                <c:formatCode>0</c:formatCode>
                <c:ptCount val="10"/>
                <c:pt idx="0">
                  <c:v>2.1433869462094486</c:v>
                </c:pt>
                <c:pt idx="1">
                  <c:v>22.223753746825</c:v>
                </c:pt>
                <c:pt idx="2">
                  <c:v>54.173848805712886</c:v>
                </c:pt>
                <c:pt idx="3">
                  <c:v>30.634131170880256</c:v>
                </c:pt>
                <c:pt idx="4">
                  <c:v>20.470309898753484</c:v>
                </c:pt>
                <c:pt idx="5">
                  <c:v>20.573222903959774</c:v>
                </c:pt>
                <c:pt idx="6">
                  <c:v>11.401019752621524</c:v>
                </c:pt>
                <c:pt idx="7">
                  <c:v>7.6853747318852221</c:v>
                </c:pt>
                <c:pt idx="8">
                  <c:v>10.256306545112581</c:v>
                </c:pt>
                <c:pt idx="9">
                  <c:v>18.485569702151256</c:v>
                </c:pt>
              </c:numCache>
            </c:numRef>
          </c:val>
          <c:extLst>
            <c:ext xmlns:c16="http://schemas.microsoft.com/office/drawing/2014/chart" uri="{C3380CC4-5D6E-409C-BE32-E72D297353CC}">
              <c16:uniqueId val="{00000002-5955-4C34-AFB9-E1ED5983ED34}"/>
            </c:ext>
          </c:extLst>
        </c:ser>
        <c:ser>
          <c:idx val="3"/>
          <c:order val="3"/>
          <c:tx>
            <c:strRef>
              <c:f>'Age-1'!$HW$228</c:f>
              <c:strCache>
                <c:ptCount val="1"/>
                <c:pt idx="0">
                  <c:v>34</c:v>
                </c:pt>
              </c:strCache>
            </c:strRef>
          </c:tx>
          <c:spPr>
            <a:solidFill>
              <a:schemeClr val="accent1">
                <a:tint val="93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'Age-1'!$HW$229:$HW$238</c:f>
              <c:numCache>
                <c:formatCode>0</c:formatCode>
                <c:ptCount val="10"/>
                <c:pt idx="0">
                  <c:v>1.9741721872981763</c:v>
                </c:pt>
                <c:pt idx="1">
                  <c:v>21.674402530611349</c:v>
                </c:pt>
                <c:pt idx="2">
                  <c:v>51.308455149873517</c:v>
                </c:pt>
                <c:pt idx="3">
                  <c:v>28.026971071230872</c:v>
                </c:pt>
                <c:pt idx="4">
                  <c:v>19.609832270266057</c:v>
                </c:pt>
                <c:pt idx="5">
                  <c:v>17.690602420295544</c:v>
                </c:pt>
                <c:pt idx="6">
                  <c:v>10.73871984997961</c:v>
                </c:pt>
                <c:pt idx="7">
                  <c:v>5.4623324540671829</c:v>
                </c:pt>
                <c:pt idx="8">
                  <c:v>7.6561161533938993</c:v>
                </c:pt>
                <c:pt idx="9">
                  <c:v>14.634409347536414</c:v>
                </c:pt>
              </c:numCache>
            </c:numRef>
          </c:val>
          <c:extLst>
            <c:ext xmlns:c16="http://schemas.microsoft.com/office/drawing/2014/chart" uri="{C3380CC4-5D6E-409C-BE32-E72D297353CC}">
              <c16:uniqueId val="{00000003-5955-4C34-AFB9-E1ED5983ED34}"/>
            </c:ext>
          </c:extLst>
        </c:ser>
        <c:ser>
          <c:idx val="4"/>
          <c:order val="4"/>
          <c:tx>
            <c:strRef>
              <c:f>'Age-1'!$HX$228</c:f>
              <c:strCache>
                <c:ptCount val="1"/>
                <c:pt idx="0">
                  <c:v>35</c:v>
                </c:pt>
              </c:strCache>
            </c:strRef>
          </c:tx>
          <c:spPr>
            <a:solidFill>
              <a:schemeClr val="accent1">
                <a:shade val="92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'Age-1'!$HX$229:$HX$238</c:f>
              <c:numCache>
                <c:formatCode>0</c:formatCode>
                <c:ptCount val="10"/>
                <c:pt idx="0">
                  <c:v>2.3126017051207204</c:v>
                </c:pt>
                <c:pt idx="1">
                  <c:v>25.619743083418484</c:v>
                </c:pt>
                <c:pt idx="2">
                  <c:v>61.426876497056256</c:v>
                </c:pt>
                <c:pt idx="3">
                  <c:v>31.099695474389073</c:v>
                </c:pt>
                <c:pt idx="4">
                  <c:v>19.7456971589746</c:v>
                </c:pt>
                <c:pt idx="5">
                  <c:v>20.336295192973669</c:v>
                </c:pt>
                <c:pt idx="6">
                  <c:v>11.826783975748469</c:v>
                </c:pt>
                <c:pt idx="7">
                  <c:v>5.5258479477191269</c:v>
                </c:pt>
                <c:pt idx="8">
                  <c:v>8.0894812186803442</c:v>
                </c:pt>
                <c:pt idx="9">
                  <c:v>16.945105560305322</c:v>
                </c:pt>
              </c:numCache>
            </c:numRef>
          </c:val>
          <c:extLst>
            <c:ext xmlns:c16="http://schemas.microsoft.com/office/drawing/2014/chart" uri="{C3380CC4-5D6E-409C-BE32-E72D297353CC}">
              <c16:uniqueId val="{00000004-5955-4C34-AFB9-E1ED5983ED34}"/>
            </c:ext>
          </c:extLst>
        </c:ser>
        <c:ser>
          <c:idx val="5"/>
          <c:order val="5"/>
          <c:tx>
            <c:strRef>
              <c:f>'Age-1'!$HY$228</c:f>
              <c:strCache>
                <c:ptCount val="1"/>
                <c:pt idx="0">
                  <c:v>36</c:v>
                </c:pt>
              </c:strCache>
            </c:strRef>
          </c:tx>
          <c:spPr>
            <a:solidFill>
              <a:schemeClr val="accent1">
                <a:shade val="76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'Age-1'!$HY$229:$HY$238</c:f>
              <c:numCache>
                <c:formatCode>0</c:formatCode>
                <c:ptCount val="10"/>
                <c:pt idx="0">
                  <c:v>4.9636329280639853</c:v>
                </c:pt>
                <c:pt idx="1">
                  <c:v>46.195443181602528</c:v>
                </c:pt>
                <c:pt idx="2">
                  <c:v>97.065210091558271</c:v>
                </c:pt>
                <c:pt idx="3">
                  <c:v>51.67763768947885</c:v>
                </c:pt>
                <c:pt idx="4">
                  <c:v>42.072827203411478</c:v>
                </c:pt>
                <c:pt idx="5">
                  <c:v>34.433493996646682</c:v>
                </c:pt>
                <c:pt idx="6">
                  <c:v>20.767832661414314</c:v>
                </c:pt>
                <c:pt idx="7">
                  <c:v>11.62333533830575</c:v>
                </c:pt>
                <c:pt idx="8">
                  <c:v>16.178962437360688</c:v>
                </c:pt>
                <c:pt idx="9">
                  <c:v>20.796265914920166</c:v>
                </c:pt>
              </c:numCache>
            </c:numRef>
          </c:val>
          <c:extLst>
            <c:ext xmlns:c16="http://schemas.microsoft.com/office/drawing/2014/chart" uri="{C3380CC4-5D6E-409C-BE32-E72D297353CC}">
              <c16:uniqueId val="{00000005-5955-4C34-AFB9-E1ED5983ED34}"/>
            </c:ext>
          </c:extLst>
        </c:ser>
        <c:ser>
          <c:idx val="6"/>
          <c:order val="6"/>
          <c:tx>
            <c:strRef>
              <c:f>'Age-1'!$HZ$228</c:f>
              <c:strCache>
                <c:ptCount val="1"/>
                <c:pt idx="0">
                  <c:v>37</c:v>
                </c:pt>
              </c:strCache>
            </c:strRef>
          </c:tx>
          <c:spPr>
            <a:solidFill>
              <a:schemeClr val="accent2">
                <a:lumMod val="40000"/>
                <a:lumOff val="60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'Age-1'!$HZ$229:$HZ$238</c:f>
              <c:numCache>
                <c:formatCode>0</c:formatCode>
                <c:ptCount val="10"/>
                <c:pt idx="0">
                  <c:v>3.835534535322171</c:v>
                </c:pt>
                <c:pt idx="1">
                  <c:v>44.996858709863652</c:v>
                </c:pt>
                <c:pt idx="2">
                  <c:v>91.468738107497032</c:v>
                </c:pt>
                <c:pt idx="3">
                  <c:v>49.536041893338293</c:v>
                </c:pt>
                <c:pt idx="4">
                  <c:v>41.529367648577313</c:v>
                </c:pt>
                <c:pt idx="5">
                  <c:v>36.131475925380407</c:v>
                </c:pt>
                <c:pt idx="6">
                  <c:v>19.963611351063417</c:v>
                </c:pt>
                <c:pt idx="7">
                  <c:v>12.194974781173245</c:v>
                </c:pt>
                <c:pt idx="8">
                  <c:v>16.756782524409289</c:v>
                </c:pt>
                <c:pt idx="9">
                  <c:v>40.052067687994395</c:v>
                </c:pt>
              </c:numCache>
            </c:numRef>
          </c:val>
          <c:extLst>
            <c:ext xmlns:c16="http://schemas.microsoft.com/office/drawing/2014/chart" uri="{C3380CC4-5D6E-409C-BE32-E72D297353CC}">
              <c16:uniqueId val="{00000006-5955-4C34-AFB9-E1ED5983ED34}"/>
            </c:ext>
          </c:extLst>
        </c:ser>
        <c:ser>
          <c:idx val="7"/>
          <c:order val="7"/>
          <c:tx>
            <c:strRef>
              <c:f>'Age-1'!$IA$228</c:f>
              <c:strCache>
                <c:ptCount val="1"/>
                <c:pt idx="0">
                  <c:v>38</c:v>
                </c:pt>
              </c:strCache>
            </c:strRef>
          </c:tx>
          <c:spPr>
            <a:solidFill>
              <a:schemeClr val="accent2">
                <a:lumMod val="20000"/>
                <a:lumOff val="80000"/>
              </a:schemeClr>
            </a:solidFill>
            <a:ln>
              <a:noFill/>
            </a:ln>
            <a:effectLst/>
          </c:spPr>
          <c:invertIfNegative val="0"/>
          <c:cat>
            <c:strRef>
              <c:f>'Age-1'!$HR$229:$HR$238</c:f>
              <c:strCache>
                <c:ptCount val="10"/>
                <c:pt idx="0">
                  <c:v>0-9</c:v>
                </c:pt>
                <c:pt idx="1">
                  <c:v>10-19</c:v>
                </c:pt>
                <c:pt idx="2">
                  <c:v>20-29</c:v>
                </c:pt>
                <c:pt idx="3">
                  <c:v>30-39</c:v>
                </c:pt>
                <c:pt idx="4">
                  <c:v>40-49</c:v>
                </c:pt>
                <c:pt idx="5">
                  <c:v>50-59</c:v>
                </c:pt>
                <c:pt idx="6">
                  <c:v>60-69</c:v>
                </c:pt>
                <c:pt idx="7">
                  <c:v>70-79</c:v>
                </c:pt>
                <c:pt idx="8">
                  <c:v>80-89</c:v>
                </c:pt>
                <c:pt idx="9">
                  <c:v>90+</c:v>
                </c:pt>
              </c:strCache>
            </c:strRef>
          </c:cat>
          <c:val>
            <c:numRef>
              <c:f>'Age-1'!$IA$229:$IA$238</c:f>
              <c:numCache>
                <c:formatCode>0.0</c:formatCode>
                <c:ptCount val="10"/>
                <c:pt idx="0">
                  <c:v>1.2409082320159963</c:v>
                </c:pt>
                <c:pt idx="1">
                  <c:v>9.1891476166647195</c:v>
                </c:pt>
                <c:pt idx="2">
                  <c:v>17.326677262653622</c:v>
                </c:pt>
                <c:pt idx="3">
                  <c:v>10.149301816492244</c:v>
                </c:pt>
                <c:pt idx="4">
                  <c:v>9.2388124321807776</c:v>
                </c:pt>
                <c:pt idx="5">
                  <c:v>8.7268373546547213</c:v>
                </c:pt>
                <c:pt idx="6">
                  <c:v>5.6295491724562714</c:v>
                </c:pt>
                <c:pt idx="7">
                  <c:v>4.5731155429399672</c:v>
                </c:pt>
                <c:pt idx="8">
                  <c:v>11.123036675685475</c:v>
                </c:pt>
                <c:pt idx="9">
                  <c:v>26.187890411380948</c:v>
                </c:pt>
              </c:numCache>
            </c:numRef>
          </c:val>
          <c:extLst>
            <c:ext xmlns:c16="http://schemas.microsoft.com/office/drawing/2014/chart" uri="{C3380CC4-5D6E-409C-BE32-E72D297353CC}">
              <c16:uniqueId val="{00000007-5955-4C34-AFB9-E1ED5983ED34}"/>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2222222223"/>
          <c:y val="0.14688314814814815"/>
          <c:w val="0.28965955555555556"/>
          <c:h val="3.9687777777777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Nieuwe COVID-19 besmettingen per week, per leeftijdsgroep, per 100.000</a:t>
            </a:r>
            <a:br>
              <a:rPr lang="en-US" sz="1400" b="1" i="0" baseline="0">
                <a:effectLst/>
              </a:rPr>
            </a:br>
            <a:r>
              <a:rPr lang="en-US" sz="1400" b="0" i="0" baseline="0">
                <a:effectLst/>
              </a:rPr>
              <a:t>Noot: week 37 &amp; week 38 zal nog erg stijgen, data incompleet, door rapportage vertraging</a:t>
            </a:r>
            <a:endParaRPr lang="en-NL" sz="1400" b="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3.3823111111111109E-2"/>
          <c:y val="0.14388629629629629"/>
          <c:w val="0.95065466666666665"/>
          <c:h val="0.7807088888888889"/>
        </c:manualLayout>
      </c:layout>
      <c:barChart>
        <c:barDir val="col"/>
        <c:grouping val="clustered"/>
        <c:varyColors val="0"/>
        <c:ser>
          <c:idx val="0"/>
          <c:order val="0"/>
          <c:tx>
            <c:strRef>
              <c:f>'Age-1'!$HS$228</c:f>
              <c:strCache>
                <c:ptCount val="1"/>
                <c:pt idx="0">
                  <c:v>30</c:v>
                </c:pt>
              </c:strCache>
            </c:strRef>
          </c:tx>
          <c:spPr>
            <a:solidFill>
              <a:schemeClr val="accent1">
                <a:tint val="44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'Age-1'!$HJ$252:$HJ$261</c:f>
              <c:numCache>
                <c:formatCode>0</c:formatCode>
                <c:ptCount val="10"/>
                <c:pt idx="0">
                  <c:v>0.12892553059906456</c:v>
                </c:pt>
                <c:pt idx="1">
                  <c:v>1.2770632169122553</c:v>
                </c:pt>
                <c:pt idx="2">
                  <c:v>3.0828565672200243</c:v>
                </c:pt>
                <c:pt idx="3">
                  <c:v>2.1282939588974559</c:v>
                </c:pt>
                <c:pt idx="4">
                  <c:v>1.7209552569748505</c:v>
                </c:pt>
                <c:pt idx="5">
                  <c:v>1.6359294329992691</c:v>
                </c:pt>
                <c:pt idx="6">
                  <c:v>1.0745478012251468</c:v>
                </c:pt>
                <c:pt idx="7">
                  <c:v>0.5625658009172182</c:v>
                </c:pt>
                <c:pt idx="8">
                  <c:v>0.59845651872890315</c:v>
                </c:pt>
              </c:numCache>
            </c:numRef>
          </c:val>
          <c:extLst>
            <c:ext xmlns:c16="http://schemas.microsoft.com/office/drawing/2014/chart" uri="{C3380CC4-5D6E-409C-BE32-E72D297353CC}">
              <c16:uniqueId val="{00000000-E819-46DC-B684-21CC1344E9D8}"/>
            </c:ext>
          </c:extLst>
        </c:ser>
        <c:ser>
          <c:idx val="1"/>
          <c:order val="1"/>
          <c:tx>
            <c:strRef>
              <c:f>'Age-1'!$HT$228</c:f>
              <c:strCache>
                <c:ptCount val="1"/>
                <c:pt idx="0">
                  <c:v>31</c:v>
                </c:pt>
              </c:strCache>
            </c:strRef>
          </c:tx>
          <c:spPr>
            <a:solidFill>
              <a:schemeClr val="accent1">
                <a:tint val="58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'Age-1'!$HK$252:$HK$261</c:f>
              <c:numCache>
                <c:formatCode>0</c:formatCode>
                <c:ptCount val="10"/>
                <c:pt idx="0">
                  <c:v>0.29008244384789528</c:v>
                </c:pt>
                <c:pt idx="1">
                  <c:v>2.1545982765782186</c:v>
                </c:pt>
                <c:pt idx="2">
                  <c:v>5.8714986072779718</c:v>
                </c:pt>
                <c:pt idx="3">
                  <c:v>3.7444671839352113</c:v>
                </c:pt>
                <c:pt idx="4">
                  <c:v>2.8919812025103688</c:v>
                </c:pt>
                <c:pt idx="5">
                  <c:v>2.7077452684125833</c:v>
                </c:pt>
                <c:pt idx="6">
                  <c:v>1.5814099716143668</c:v>
                </c:pt>
                <c:pt idx="7">
                  <c:v>0.97087968867971519</c:v>
                </c:pt>
                <c:pt idx="8">
                  <c:v>1.2588223324987273</c:v>
                </c:pt>
              </c:numCache>
            </c:numRef>
          </c:val>
          <c:extLst>
            <c:ext xmlns:c16="http://schemas.microsoft.com/office/drawing/2014/chart" uri="{C3380CC4-5D6E-409C-BE32-E72D297353CC}">
              <c16:uniqueId val="{00000001-E819-46DC-B684-21CC1344E9D8}"/>
            </c:ext>
          </c:extLst>
        </c:ser>
        <c:ser>
          <c:idx val="2"/>
          <c:order val="2"/>
          <c:tx>
            <c:strRef>
              <c:f>'Age-1'!$HU$228</c:f>
              <c:strCache>
                <c:ptCount val="1"/>
                <c:pt idx="0">
                  <c:v>32</c:v>
                </c:pt>
              </c:strCache>
            </c:strRef>
          </c:tx>
          <c:spPr>
            <a:solidFill>
              <a:schemeClr val="accent1">
                <a:tint val="72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'Age-1'!$HL$252:$HL$261</c:f>
              <c:numCache>
                <c:formatCode>0</c:formatCode>
                <c:ptCount val="10"/>
                <c:pt idx="0">
                  <c:v>0.3948344374596352</c:v>
                </c:pt>
                <c:pt idx="1">
                  <c:v>3.2176285521085313</c:v>
                </c:pt>
                <c:pt idx="2">
                  <c:v>8.2507986965017253</c:v>
                </c:pt>
                <c:pt idx="3">
                  <c:v>4.6888976281959582</c:v>
                </c:pt>
                <c:pt idx="4">
                  <c:v>3.5260173498168927</c:v>
                </c:pt>
                <c:pt idx="5">
                  <c:v>3.1421127385537679</c:v>
                </c:pt>
                <c:pt idx="6">
                  <c:v>1.8044293265856237</c:v>
                </c:pt>
                <c:pt idx="7">
                  <c:v>1.0888370340333255</c:v>
                </c:pt>
                <c:pt idx="8">
                  <c:v>1.1969130374578063</c:v>
                </c:pt>
              </c:numCache>
            </c:numRef>
          </c:val>
          <c:extLst>
            <c:ext xmlns:c16="http://schemas.microsoft.com/office/drawing/2014/chart" uri="{C3380CC4-5D6E-409C-BE32-E72D297353CC}">
              <c16:uniqueId val="{00000002-E819-46DC-B684-21CC1344E9D8}"/>
            </c:ext>
          </c:extLst>
        </c:ser>
        <c:ser>
          <c:idx val="3"/>
          <c:order val="3"/>
          <c:tx>
            <c:strRef>
              <c:f>'Age-1'!$HV$228</c:f>
              <c:strCache>
                <c:ptCount val="1"/>
                <c:pt idx="0">
                  <c:v>33</c:v>
                </c:pt>
              </c:strCache>
            </c:strRef>
          </c:tx>
          <c:spPr>
            <a:solidFill>
              <a:schemeClr val="accent1">
                <a:tint val="86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'Age-1'!$HM$252:$HM$261</c:f>
              <c:numCache>
                <c:formatCode>0</c:formatCode>
                <c:ptCount val="10"/>
                <c:pt idx="0">
                  <c:v>0.30619813517277839</c:v>
                </c:pt>
                <c:pt idx="1">
                  <c:v>3.1748219638321431</c:v>
                </c:pt>
                <c:pt idx="2">
                  <c:v>7.7391212579589839</c:v>
                </c:pt>
                <c:pt idx="3">
                  <c:v>4.3763044529828941</c:v>
                </c:pt>
                <c:pt idx="4">
                  <c:v>2.9243299855362119</c:v>
                </c:pt>
                <c:pt idx="5">
                  <c:v>2.9390318434228249</c:v>
                </c:pt>
                <c:pt idx="6">
                  <c:v>1.6287171075173605</c:v>
                </c:pt>
                <c:pt idx="7">
                  <c:v>1.0979106759836033</c:v>
                </c:pt>
                <c:pt idx="8">
                  <c:v>1.4651866493017973</c:v>
                </c:pt>
              </c:numCache>
            </c:numRef>
          </c:val>
          <c:extLst>
            <c:ext xmlns:c16="http://schemas.microsoft.com/office/drawing/2014/chart" uri="{C3380CC4-5D6E-409C-BE32-E72D297353CC}">
              <c16:uniqueId val="{00000003-E819-46DC-B684-21CC1344E9D8}"/>
            </c:ext>
          </c:extLst>
        </c:ser>
        <c:ser>
          <c:idx val="4"/>
          <c:order val="4"/>
          <c:tx>
            <c:strRef>
              <c:f>'Age-1'!$HW$228</c:f>
              <c:strCache>
                <c:ptCount val="1"/>
                <c:pt idx="0">
                  <c:v>34</c:v>
                </c:pt>
              </c:strCache>
            </c:strRef>
          </c:tx>
          <c:spPr>
            <a:solidFill>
              <a:schemeClr val="accent1"/>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'Age-1'!$HN$252:$HN$261</c:f>
              <c:numCache>
                <c:formatCode>0</c:formatCode>
                <c:ptCount val="10"/>
                <c:pt idx="0">
                  <c:v>0.28202459818545378</c:v>
                </c:pt>
                <c:pt idx="1">
                  <c:v>3.0963432186587641</c:v>
                </c:pt>
                <c:pt idx="2">
                  <c:v>7.3297793071247881</c:v>
                </c:pt>
                <c:pt idx="3">
                  <c:v>4.0038530101758392</c:v>
                </c:pt>
                <c:pt idx="4">
                  <c:v>2.8014046100380083</c:v>
                </c:pt>
                <c:pt idx="5">
                  <c:v>2.5272289171850777</c:v>
                </c:pt>
                <c:pt idx="6">
                  <c:v>1.5341028357113728</c:v>
                </c:pt>
                <c:pt idx="7">
                  <c:v>0.78033320772388326</c:v>
                </c:pt>
                <c:pt idx="8">
                  <c:v>1.0937308790562714</c:v>
                </c:pt>
              </c:numCache>
            </c:numRef>
          </c:val>
          <c:extLst>
            <c:ext xmlns:c16="http://schemas.microsoft.com/office/drawing/2014/chart" uri="{C3380CC4-5D6E-409C-BE32-E72D297353CC}">
              <c16:uniqueId val="{00000004-E819-46DC-B684-21CC1344E9D8}"/>
            </c:ext>
          </c:extLst>
        </c:ser>
        <c:ser>
          <c:idx val="5"/>
          <c:order val="5"/>
          <c:tx>
            <c:strRef>
              <c:f>'Age-1'!$HX$228</c:f>
              <c:strCache>
                <c:ptCount val="1"/>
                <c:pt idx="0">
                  <c:v>35</c:v>
                </c:pt>
              </c:strCache>
            </c:strRef>
          </c:tx>
          <c:spPr>
            <a:solidFill>
              <a:schemeClr val="accent1">
                <a:shade val="86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'Age-1'!$HO$252:$HO$261</c:f>
              <c:numCache>
                <c:formatCode>0</c:formatCode>
                <c:ptCount val="10"/>
                <c:pt idx="0">
                  <c:v>0.33037167216010294</c:v>
                </c:pt>
                <c:pt idx="1">
                  <c:v>3.659963297631212</c:v>
                </c:pt>
                <c:pt idx="2">
                  <c:v>8.7752680710080373</c:v>
                </c:pt>
                <c:pt idx="3">
                  <c:v>4.4428136391984392</c:v>
                </c:pt>
                <c:pt idx="4">
                  <c:v>2.8208138798535143</c:v>
                </c:pt>
                <c:pt idx="5">
                  <c:v>2.9051850275676672</c:v>
                </c:pt>
                <c:pt idx="6">
                  <c:v>1.6895405679640672</c:v>
                </c:pt>
                <c:pt idx="7">
                  <c:v>0.78940684967416097</c:v>
                </c:pt>
                <c:pt idx="8">
                  <c:v>1.155640174097192</c:v>
                </c:pt>
              </c:numCache>
            </c:numRef>
          </c:val>
          <c:extLst>
            <c:ext xmlns:c16="http://schemas.microsoft.com/office/drawing/2014/chart" uri="{C3380CC4-5D6E-409C-BE32-E72D297353CC}">
              <c16:uniqueId val="{00000005-E819-46DC-B684-21CC1344E9D8}"/>
            </c:ext>
          </c:extLst>
        </c:ser>
        <c:ser>
          <c:idx val="6"/>
          <c:order val="6"/>
          <c:tx>
            <c:strRef>
              <c:f>'Age-1'!$HY$228</c:f>
              <c:strCache>
                <c:ptCount val="1"/>
                <c:pt idx="0">
                  <c:v>36</c:v>
                </c:pt>
              </c:strCache>
            </c:strRef>
          </c:tx>
          <c:spPr>
            <a:solidFill>
              <a:schemeClr val="accent1">
                <a:shade val="72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'Age-1'!$HP$252:$HP$261</c:f>
              <c:numCache>
                <c:formatCode>0</c:formatCode>
                <c:ptCount val="10"/>
                <c:pt idx="0">
                  <c:v>0.70909041829485508</c:v>
                </c:pt>
                <c:pt idx="1">
                  <c:v>6.5993490259432184</c:v>
                </c:pt>
                <c:pt idx="2">
                  <c:v>13.866458584508324</c:v>
                </c:pt>
                <c:pt idx="3">
                  <c:v>7.38251966992555</c:v>
                </c:pt>
                <c:pt idx="4">
                  <c:v>6.0104038862016393</c:v>
                </c:pt>
                <c:pt idx="5">
                  <c:v>4.9190705709495264</c:v>
                </c:pt>
                <c:pt idx="6">
                  <c:v>2.9668332373449018</c:v>
                </c:pt>
                <c:pt idx="7">
                  <c:v>1.6604764769008216</c:v>
                </c:pt>
                <c:pt idx="8">
                  <c:v>2.311280348194384</c:v>
                </c:pt>
              </c:numCache>
            </c:numRef>
          </c:val>
          <c:extLst>
            <c:ext xmlns:c16="http://schemas.microsoft.com/office/drawing/2014/chart" uri="{C3380CC4-5D6E-409C-BE32-E72D297353CC}">
              <c16:uniqueId val="{00000006-E819-46DC-B684-21CC1344E9D8}"/>
            </c:ext>
          </c:extLst>
        </c:ser>
        <c:ser>
          <c:idx val="7"/>
          <c:order val="7"/>
          <c:tx>
            <c:strRef>
              <c:f>'Age-1'!$HZ$228</c:f>
              <c:strCache>
                <c:ptCount val="1"/>
                <c:pt idx="0">
                  <c:v>37</c:v>
                </c:pt>
              </c:strCache>
            </c:strRef>
          </c:tx>
          <c:spPr>
            <a:solidFill>
              <a:schemeClr val="accent2">
                <a:lumMod val="40000"/>
                <a:lumOff val="60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'Age-1'!$HQ$252:$HQ$261</c:f>
              <c:numCache>
                <c:formatCode>0</c:formatCode>
                <c:ptCount val="10"/>
                <c:pt idx="0">
                  <c:v>0.54793350504602445</c:v>
                </c:pt>
                <c:pt idx="1">
                  <c:v>6.4281226728376648</c:v>
                </c:pt>
                <c:pt idx="2">
                  <c:v>13.066962586785291</c:v>
                </c:pt>
                <c:pt idx="3">
                  <c:v>7.076577413334042</c:v>
                </c:pt>
                <c:pt idx="4">
                  <c:v>5.9327668069396164</c:v>
                </c:pt>
                <c:pt idx="5">
                  <c:v>5.1616394179114868</c:v>
                </c:pt>
                <c:pt idx="6">
                  <c:v>2.8519444787233454</c:v>
                </c:pt>
                <c:pt idx="7">
                  <c:v>1.7421392544533207</c:v>
                </c:pt>
                <c:pt idx="8">
                  <c:v>2.3938260749156126</c:v>
                </c:pt>
              </c:numCache>
            </c:numRef>
          </c:val>
          <c:extLst>
            <c:ext xmlns:c16="http://schemas.microsoft.com/office/drawing/2014/chart" uri="{C3380CC4-5D6E-409C-BE32-E72D297353CC}">
              <c16:uniqueId val="{00000007-E819-46DC-B684-21CC1344E9D8}"/>
            </c:ext>
          </c:extLst>
        </c:ser>
        <c:ser>
          <c:idx val="8"/>
          <c:order val="8"/>
          <c:tx>
            <c:strRef>
              <c:f>'Age-1'!$IA$228</c:f>
              <c:strCache>
                <c:ptCount val="1"/>
                <c:pt idx="0">
                  <c:v>38</c:v>
                </c:pt>
              </c:strCache>
            </c:strRef>
          </c:tx>
          <c:spPr>
            <a:solidFill>
              <a:schemeClr val="accent2">
                <a:lumMod val="20000"/>
                <a:lumOff val="80000"/>
              </a:schemeClr>
            </a:solidFill>
            <a:ln>
              <a:noFill/>
            </a:ln>
            <a:effectLst/>
          </c:spPr>
          <c:invertIfNegative val="0"/>
          <c:cat>
            <c:strRef>
              <c:f>'Age-1'!$HI$252:$HI$261</c:f>
              <c:strCache>
                <c:ptCount val="9"/>
                <c:pt idx="0">
                  <c:v>0-9</c:v>
                </c:pt>
                <c:pt idx="1">
                  <c:v>10-19</c:v>
                </c:pt>
                <c:pt idx="2">
                  <c:v>20-29</c:v>
                </c:pt>
                <c:pt idx="3">
                  <c:v>30-39</c:v>
                </c:pt>
                <c:pt idx="4">
                  <c:v>40-49</c:v>
                </c:pt>
                <c:pt idx="5">
                  <c:v>50-59</c:v>
                </c:pt>
                <c:pt idx="6">
                  <c:v>60-69</c:v>
                </c:pt>
                <c:pt idx="7">
                  <c:v>70-79</c:v>
                </c:pt>
                <c:pt idx="8">
                  <c:v>80-89</c:v>
                </c:pt>
              </c:strCache>
            </c:strRef>
          </c:cat>
          <c:val>
            <c:numRef>
              <c:f>'Age-1'!$HR$252:$HR$261</c:f>
              <c:numCache>
                <c:formatCode>0.0</c:formatCode>
                <c:ptCount val="10"/>
                <c:pt idx="0">
                  <c:v>0.17727260457371377</c:v>
                </c:pt>
                <c:pt idx="1">
                  <c:v>1.3127353738092455</c:v>
                </c:pt>
                <c:pt idx="2">
                  <c:v>2.4752396089505173</c:v>
                </c:pt>
                <c:pt idx="3">
                  <c:v>1.4499002594988919</c:v>
                </c:pt>
                <c:pt idx="4">
                  <c:v>1.3198303474543969</c:v>
                </c:pt>
                <c:pt idx="5">
                  <c:v>1.2466910506649602</c:v>
                </c:pt>
                <c:pt idx="6">
                  <c:v>0.80422131035089595</c:v>
                </c:pt>
                <c:pt idx="7">
                  <c:v>0.65330222041999531</c:v>
                </c:pt>
                <c:pt idx="8">
                  <c:v>1.5890052393836391</c:v>
                </c:pt>
              </c:numCache>
            </c:numRef>
          </c:val>
          <c:extLst>
            <c:ext xmlns:c16="http://schemas.microsoft.com/office/drawing/2014/chart" uri="{C3380CC4-5D6E-409C-BE32-E72D297353CC}">
              <c16:uniqueId val="{00000008-E819-46DC-B684-21CC1344E9D8}"/>
            </c:ext>
          </c:extLst>
        </c:ser>
        <c:dLbls>
          <c:showLegendKey val="0"/>
          <c:showVal val="0"/>
          <c:showCatName val="0"/>
          <c:showSerName val="0"/>
          <c:showPercent val="0"/>
          <c:showBubbleSize val="0"/>
        </c:dLbls>
        <c:gapWidth val="219"/>
        <c:overlap val="-27"/>
        <c:axId val="1902828144"/>
        <c:axId val="1782207584"/>
      </c:barChart>
      <c:catAx>
        <c:axId val="190282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1782207584"/>
        <c:crosses val="autoZero"/>
        <c:auto val="1"/>
        <c:lblAlgn val="ctr"/>
        <c:lblOffset val="100"/>
        <c:noMultiLvlLbl val="0"/>
      </c:catAx>
      <c:valAx>
        <c:axId val="1782207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L"/>
          </a:p>
        </c:txPr>
        <c:crossAx val="1902828144"/>
        <c:crosses val="autoZero"/>
        <c:crossBetween val="between"/>
      </c:valAx>
      <c:spPr>
        <a:noFill/>
        <a:ln>
          <a:noFill/>
        </a:ln>
        <a:effectLst/>
      </c:spPr>
    </c:plotArea>
    <c:legend>
      <c:legendPos val="b"/>
      <c:layout>
        <c:manualLayout>
          <c:xMode val="edge"/>
          <c:yMode val="edge"/>
          <c:x val="0.34116722222222223"/>
          <c:y val="0.10925351851851851"/>
          <c:w val="0.28965955555555556"/>
          <c:h val="3.9687777777777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'age-2'!$W$8</c:f>
              <c:strCache>
                <c:ptCount val="1"/>
                <c:pt idx="0">
                  <c:v>29</c:v>
                </c:pt>
              </c:strCache>
            </c:strRef>
          </c:tx>
          <c:spPr>
            <a:solidFill>
              <a:schemeClr val="accent1">
                <a:tint val="46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'age-2'!$W$9:$W$28</c:f>
              <c:numCache>
                <c:formatCode>General</c:formatCode>
                <c:ptCount val="20"/>
                <c:pt idx="0">
                  <c:v>1.0000000000000001E-9</c:v>
                </c:pt>
                <c:pt idx="1">
                  <c:v>2.9092883880602805</c:v>
                </c:pt>
                <c:pt idx="2">
                  <c:v>3.9031853895964495</c:v>
                </c:pt>
                <c:pt idx="3">
                  <c:v>5.2745518924174872</c:v>
                </c:pt>
                <c:pt idx="4">
                  <c:v>6.9488313329121922</c:v>
                </c:pt>
                <c:pt idx="5">
                  <c:v>7.6496543312449079</c:v>
                </c:pt>
                <c:pt idx="6">
                  <c:v>10.94324771496956</c:v>
                </c:pt>
                <c:pt idx="7">
                  <c:v>20.397245298345496</c:v>
                </c:pt>
                <c:pt idx="8">
                  <c:v>23.428904071031962</c:v>
                </c:pt>
                <c:pt idx="9">
                  <c:v>27.460825416242145</c:v>
                </c:pt>
                <c:pt idx="10">
                  <c:v>27.738713126060226</c:v>
                </c:pt>
                <c:pt idx="11">
                  <c:v>30.625983358251599</c:v>
                </c:pt>
                <c:pt idx="12">
                  <c:v>33.561924140489637</c:v>
                </c:pt>
                <c:pt idx="13">
                  <c:v>36.657190843324081</c:v>
                </c:pt>
                <c:pt idx="14">
                  <c:v>37.402378475194581</c:v>
                </c:pt>
                <c:pt idx="15">
                  <c:v>37.639836102267068</c:v>
                </c:pt>
                <c:pt idx="16">
                  <c:v>22.780172290541561</c:v>
                </c:pt>
                <c:pt idx="17">
                  <c:v>9.3369310242088783</c:v>
                </c:pt>
                <c:pt idx="18">
                  <c:v>3.1818376319228281</c:v>
                </c:pt>
                <c:pt idx="19">
                  <c:v>2.4376880502210172</c:v>
                </c:pt>
              </c:numCache>
            </c:numRef>
          </c:val>
          <c:extLst>
            <c:ext xmlns:c16="http://schemas.microsoft.com/office/drawing/2014/chart" uri="{C3380CC4-5D6E-409C-BE32-E72D297353CC}">
              <c16:uniqueId val="{00000000-ACC4-4AA0-8668-A8EABFB43D72}"/>
            </c:ext>
          </c:extLst>
        </c:ser>
        <c:ser>
          <c:idx val="1"/>
          <c:order val="1"/>
          <c:tx>
            <c:strRef>
              <c:f>'age-2'!$X$8</c:f>
              <c:strCache>
                <c:ptCount val="1"/>
                <c:pt idx="0">
                  <c:v>30</c:v>
                </c:pt>
              </c:strCache>
            </c:strRef>
          </c:tx>
          <c:spPr>
            <a:solidFill>
              <a:schemeClr val="accent1">
                <a:tint val="62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'age-2'!$X$9:$X$28</c:f>
              <c:numCache>
                <c:formatCode>General</c:formatCode>
                <c:ptCount val="20"/>
                <c:pt idx="0">
                  <c:v>0</c:v>
                </c:pt>
                <c:pt idx="1">
                  <c:v>2.9092883880602805</c:v>
                </c:pt>
                <c:pt idx="2">
                  <c:v>4.6838224675157392</c:v>
                </c:pt>
                <c:pt idx="3">
                  <c:v>7.5678353239033509</c:v>
                </c:pt>
                <c:pt idx="4">
                  <c:v>9.1598231206569807</c:v>
                </c:pt>
                <c:pt idx="5">
                  <c:v>10.730765103551883</c:v>
                </c:pt>
                <c:pt idx="6">
                  <c:v>14.356737827895843</c:v>
                </c:pt>
                <c:pt idx="7">
                  <c:v>25.317633418560419</c:v>
                </c:pt>
                <c:pt idx="8">
                  <c:v>29.905836595788234</c:v>
                </c:pt>
                <c:pt idx="9">
                  <c:v>33.467880976045109</c:v>
                </c:pt>
                <c:pt idx="10">
                  <c:v>33.303318190862576</c:v>
                </c:pt>
                <c:pt idx="11">
                  <c:v>38.8450971029581</c:v>
                </c:pt>
                <c:pt idx="12">
                  <c:v>41.211365540031437</c:v>
                </c:pt>
                <c:pt idx="13">
                  <c:v>46.81958038404759</c:v>
                </c:pt>
                <c:pt idx="14">
                  <c:v>48.552852809348835</c:v>
                </c:pt>
                <c:pt idx="15">
                  <c:v>50.612789321980472</c:v>
                </c:pt>
                <c:pt idx="16">
                  <c:v>29.64281833622772</c:v>
                </c:pt>
                <c:pt idx="17">
                  <c:v>11.120389759170125</c:v>
                </c:pt>
                <c:pt idx="18">
                  <c:v>3.94986740514558</c:v>
                </c:pt>
                <c:pt idx="19">
                  <c:v>2.5537684335648749</c:v>
                </c:pt>
              </c:numCache>
            </c:numRef>
          </c:val>
          <c:extLst>
            <c:ext xmlns:c16="http://schemas.microsoft.com/office/drawing/2014/chart" uri="{C3380CC4-5D6E-409C-BE32-E72D297353CC}">
              <c16:uniqueId val="{00000001-ACC4-4AA0-8668-A8EABFB43D72}"/>
            </c:ext>
          </c:extLst>
        </c:ser>
        <c:ser>
          <c:idx val="2"/>
          <c:order val="2"/>
          <c:tx>
            <c:strRef>
              <c:f>'age-2'!$Y$8</c:f>
              <c:strCache>
                <c:ptCount val="1"/>
                <c:pt idx="0">
                  <c:v>31</c:v>
                </c:pt>
              </c:strCache>
            </c:strRef>
          </c:tx>
          <c:spPr>
            <a:solidFill>
              <a:schemeClr val="accent1">
                <a:tint val="77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'age-2'!$Y$9:$Y$28</c:f>
              <c:numCache>
                <c:formatCode>General</c:formatCode>
                <c:ptCount val="20"/>
                <c:pt idx="0">
                  <c:v>0</c:v>
                </c:pt>
                <c:pt idx="1">
                  <c:v>3.8790511840803741</c:v>
                </c:pt>
                <c:pt idx="2">
                  <c:v>6.2450966233543195</c:v>
                </c:pt>
                <c:pt idx="3">
                  <c:v>11.237088814280733</c:v>
                </c:pt>
                <c:pt idx="4">
                  <c:v>12.31838281743525</c:v>
                </c:pt>
                <c:pt idx="5">
                  <c:v>14.449347070129269</c:v>
                </c:pt>
                <c:pt idx="6">
                  <c:v>19.175782693203541</c:v>
                </c:pt>
                <c:pt idx="7">
                  <c:v>34.890024852433086</c:v>
                </c:pt>
                <c:pt idx="8">
                  <c:v>41.340421176530796</c:v>
                </c:pt>
                <c:pt idx="9">
                  <c:v>47.198293684166181</c:v>
                </c:pt>
                <c:pt idx="10">
                  <c:v>45.612899091789004</c:v>
                </c:pt>
                <c:pt idx="11">
                  <c:v>53.522085932791136</c:v>
                </c:pt>
                <c:pt idx="12">
                  <c:v>59.952496968908854</c:v>
                </c:pt>
                <c:pt idx="13">
                  <c:v>67.144359465494603</c:v>
                </c:pt>
                <c:pt idx="14">
                  <c:v>72.609781687760375</c:v>
                </c:pt>
                <c:pt idx="15">
                  <c:v>80.943919384972389</c:v>
                </c:pt>
                <c:pt idx="16">
                  <c:v>43.177481370775425</c:v>
                </c:pt>
                <c:pt idx="17">
                  <c:v>13.743123192936665</c:v>
                </c:pt>
                <c:pt idx="18">
                  <c:v>5.047052795463796</c:v>
                </c:pt>
                <c:pt idx="19">
                  <c:v>2.6698488169087327</c:v>
                </c:pt>
              </c:numCache>
            </c:numRef>
          </c:val>
          <c:extLst>
            <c:ext xmlns:c16="http://schemas.microsoft.com/office/drawing/2014/chart" uri="{C3380CC4-5D6E-409C-BE32-E72D297353CC}">
              <c16:uniqueId val="{00000002-ACC4-4AA0-8668-A8EABFB43D72}"/>
            </c:ext>
          </c:extLst>
        </c:ser>
        <c:ser>
          <c:idx val="3"/>
          <c:order val="3"/>
          <c:tx>
            <c:strRef>
              <c:f>'age-2'!$Z$8</c:f>
              <c:strCache>
                <c:ptCount val="1"/>
                <c:pt idx="0">
                  <c:v>32</c:v>
                </c:pt>
              </c:strCache>
            </c:strRef>
          </c:tx>
          <c:spPr>
            <a:solidFill>
              <a:schemeClr val="accent1">
                <a:tint val="93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'age-2'!$Z$9:$Z$28</c:f>
              <c:numCache>
                <c:formatCode>General</c:formatCode>
                <c:ptCount val="20"/>
                <c:pt idx="0">
                  <c:v>7.4869913525249876</c:v>
                </c:pt>
                <c:pt idx="1">
                  <c:v>8.7278651641808409</c:v>
                </c:pt>
                <c:pt idx="2">
                  <c:v>9.3676449350314783</c:v>
                </c:pt>
                <c:pt idx="3">
                  <c:v>14.447685618360943</c:v>
                </c:pt>
                <c:pt idx="4">
                  <c:v>18.635502210991788</c:v>
                </c:pt>
                <c:pt idx="5">
                  <c:v>21.567775406148836</c:v>
                </c:pt>
                <c:pt idx="6">
                  <c:v>28.111095047628226</c:v>
                </c:pt>
                <c:pt idx="7">
                  <c:v>47.861957169363336</c:v>
                </c:pt>
                <c:pt idx="8">
                  <c:v>60.931143010670141</c:v>
                </c:pt>
                <c:pt idx="9">
                  <c:v>69.432200626294048</c:v>
                </c:pt>
                <c:pt idx="10">
                  <c:v>66.269387589918949</c:v>
                </c:pt>
                <c:pt idx="11">
                  <c:v>78.277273759109519</c:v>
                </c:pt>
                <c:pt idx="12">
                  <c:v>84.621945482431144</c:v>
                </c:pt>
                <c:pt idx="13">
                  <c:v>105.79773396860365</c:v>
                </c:pt>
                <c:pt idx="14">
                  <c:v>121.16263449710922</c:v>
                </c:pt>
                <c:pt idx="15">
                  <c:v>140.23579712859211</c:v>
                </c:pt>
                <c:pt idx="16">
                  <c:v>71.962468951292379</c:v>
                </c:pt>
                <c:pt idx="17">
                  <c:v>19.722955421924372</c:v>
                </c:pt>
                <c:pt idx="18">
                  <c:v>7.6802977322275163</c:v>
                </c:pt>
                <c:pt idx="19">
                  <c:v>3.1341703502841645</c:v>
                </c:pt>
              </c:numCache>
            </c:numRef>
          </c:val>
          <c:extLst>
            <c:ext xmlns:c16="http://schemas.microsoft.com/office/drawing/2014/chart" uri="{C3380CC4-5D6E-409C-BE32-E72D297353CC}">
              <c16:uniqueId val="{00000003-ACC4-4AA0-8668-A8EABFB43D72}"/>
            </c:ext>
          </c:extLst>
        </c:ser>
        <c:ser>
          <c:idx val="4"/>
          <c:order val="4"/>
          <c:tx>
            <c:strRef>
              <c:f>'age-2'!$AA$8</c:f>
              <c:strCache>
                <c:ptCount val="1"/>
                <c:pt idx="0">
                  <c:v>33</c:v>
                </c:pt>
              </c:strCache>
            </c:strRef>
          </c:tx>
          <c:spPr>
            <a:solidFill>
              <a:schemeClr val="accent1">
                <a:shade val="92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'age-2'!$AA$9:$AA$28</c:f>
              <c:numCache>
                <c:formatCode>General</c:formatCode>
                <c:ptCount val="20"/>
                <c:pt idx="0">
                  <c:v>7.4869913525249876</c:v>
                </c:pt>
                <c:pt idx="1">
                  <c:v>12.606916348261215</c:v>
                </c:pt>
                <c:pt idx="2">
                  <c:v>14.051467402547219</c:v>
                </c:pt>
                <c:pt idx="3">
                  <c:v>21.556864255967124</c:v>
                </c:pt>
                <c:pt idx="4">
                  <c:v>24.952621604548327</c:v>
                </c:pt>
                <c:pt idx="5">
                  <c:v>30.173636528799353</c:v>
                </c:pt>
                <c:pt idx="6">
                  <c:v>40.66069105103368</c:v>
                </c:pt>
                <c:pt idx="7">
                  <c:v>69.95897290923763</c:v>
                </c:pt>
                <c:pt idx="8">
                  <c:v>86.838873109695257</c:v>
                </c:pt>
                <c:pt idx="9">
                  <c:v>103.44617756232125</c:v>
                </c:pt>
                <c:pt idx="10">
                  <c:v>95.441408081155544</c:v>
                </c:pt>
                <c:pt idx="11">
                  <c:v>109.00110370956001</c:v>
                </c:pt>
                <c:pt idx="12">
                  <c:v>119.42690385034632</c:v>
                </c:pt>
                <c:pt idx="13">
                  <c:v>150.7118663137656</c:v>
                </c:pt>
                <c:pt idx="14">
                  <c:v>180.95376065111745</c:v>
                </c:pt>
                <c:pt idx="15">
                  <c:v>222.91553419789236</c:v>
                </c:pt>
                <c:pt idx="16">
                  <c:v>117.04624089031394</c:v>
                </c:pt>
                <c:pt idx="17">
                  <c:v>35.354446687172945</c:v>
                </c:pt>
                <c:pt idx="18">
                  <c:v>16.128625237677785</c:v>
                </c:pt>
                <c:pt idx="19">
                  <c:v>8.2417072174139143</c:v>
                </c:pt>
              </c:numCache>
            </c:numRef>
          </c:val>
          <c:extLst>
            <c:ext xmlns:c16="http://schemas.microsoft.com/office/drawing/2014/chart" uri="{C3380CC4-5D6E-409C-BE32-E72D297353CC}">
              <c16:uniqueId val="{00000004-ACC4-4AA0-8668-A8EABFB43D72}"/>
            </c:ext>
          </c:extLst>
        </c:ser>
        <c:ser>
          <c:idx val="5"/>
          <c:order val="5"/>
          <c:tx>
            <c:strRef>
              <c:f>'age-2'!$AB$8</c:f>
              <c:strCache>
                <c:ptCount val="1"/>
                <c:pt idx="0">
                  <c:v>34</c:v>
                </c:pt>
              </c:strCache>
            </c:strRef>
          </c:tx>
          <c:spPr>
            <a:solidFill>
              <a:schemeClr val="accent1">
                <a:shade val="76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'age-2'!$AB$9:$AB$28</c:f>
              <c:numCache>
                <c:formatCode>General</c:formatCode>
                <c:ptCount val="20"/>
                <c:pt idx="0">
                  <c:v>7.4869913525249876</c:v>
                </c:pt>
                <c:pt idx="1">
                  <c:v>15.516204736321496</c:v>
                </c:pt>
                <c:pt idx="2">
                  <c:v>16.393378636305087</c:v>
                </c:pt>
                <c:pt idx="3">
                  <c:v>24.767461060047332</c:v>
                </c:pt>
                <c:pt idx="4">
                  <c:v>29.058749210360073</c:v>
                </c:pt>
                <c:pt idx="5">
                  <c:v>36.442103272458375</c:v>
                </c:pt>
                <c:pt idx="6">
                  <c:v>48.592035725185937</c:v>
                </c:pt>
                <c:pt idx="7">
                  <c:v>85.077983678625301</c:v>
                </c:pt>
                <c:pt idx="8">
                  <c:v>106.02978429415829</c:v>
                </c:pt>
                <c:pt idx="9">
                  <c:v>126.85029013298217</c:v>
                </c:pt>
                <c:pt idx="10">
                  <c:v>114.58027701615758</c:v>
                </c:pt>
                <c:pt idx="11">
                  <c:v>128.86396192593403</c:v>
                </c:pt>
                <c:pt idx="12">
                  <c:v>147.44298297616817</c:v>
                </c:pt>
                <c:pt idx="13">
                  <c:v>186.55243656899583</c:v>
                </c:pt>
                <c:pt idx="14">
                  <c:v>228.18962830288902</c:v>
                </c:pt>
                <c:pt idx="15">
                  <c:v>295.7285181141711</c:v>
                </c:pt>
                <c:pt idx="16">
                  <c:v>153.07513263016628</c:v>
                </c:pt>
                <c:pt idx="17">
                  <c:v>42.698100301719258</c:v>
                </c:pt>
                <c:pt idx="18">
                  <c:v>18.761870174441505</c:v>
                </c:pt>
                <c:pt idx="19">
                  <c:v>9.1703502841647779</c:v>
                </c:pt>
              </c:numCache>
            </c:numRef>
          </c:val>
          <c:extLst>
            <c:ext xmlns:c16="http://schemas.microsoft.com/office/drawing/2014/chart" uri="{C3380CC4-5D6E-409C-BE32-E72D297353CC}">
              <c16:uniqueId val="{00000005-ACC4-4AA0-8668-A8EABFB43D72}"/>
            </c:ext>
          </c:extLst>
        </c:ser>
        <c:ser>
          <c:idx val="6"/>
          <c:order val="6"/>
          <c:tx>
            <c:strRef>
              <c:f>'age-2'!$AC$8</c:f>
              <c:strCache>
                <c:ptCount val="1"/>
                <c:pt idx="0">
                  <c:v>35</c:v>
                </c:pt>
              </c:strCache>
            </c:strRef>
          </c:tx>
          <c:spPr>
            <a:solidFill>
              <a:schemeClr val="accent1">
                <a:shade val="61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'age-2'!$AC$9:$AC$28</c:f>
              <c:numCache>
                <c:formatCode>General</c:formatCode>
                <c:ptCount val="20"/>
                <c:pt idx="0">
                  <c:v>7.4869913525249876</c:v>
                </c:pt>
                <c:pt idx="1">
                  <c:v>17.455730328361682</c:v>
                </c:pt>
                <c:pt idx="2">
                  <c:v>16.783697175264734</c:v>
                </c:pt>
                <c:pt idx="3">
                  <c:v>28.895371236721886</c:v>
                </c:pt>
                <c:pt idx="4">
                  <c:v>32.217308907138346</c:v>
                </c:pt>
                <c:pt idx="5">
                  <c:v>41.435627627576579</c:v>
                </c:pt>
                <c:pt idx="6">
                  <c:v>55.117825646956774</c:v>
                </c:pt>
                <c:pt idx="7">
                  <c:v>98.497224006484174</c:v>
                </c:pt>
                <c:pt idx="8">
                  <c:v>122.98175584043398</c:v>
                </c:pt>
                <c:pt idx="9">
                  <c:v>147.21186806945715</c:v>
                </c:pt>
                <c:pt idx="10">
                  <c:v>133.12896056549877</c:v>
                </c:pt>
                <c:pt idx="11">
                  <c:v>149.11820651110364</c:v>
                </c:pt>
                <c:pt idx="12">
                  <c:v>174.59849994454154</c:v>
                </c:pt>
                <c:pt idx="13">
                  <c:v>222.57447806602468</c:v>
                </c:pt>
                <c:pt idx="14">
                  <c:v>277.53267220678424</c:v>
                </c:pt>
                <c:pt idx="15">
                  <c:v>370.73411384223243</c:v>
                </c:pt>
                <c:pt idx="16">
                  <c:v>188.8180807847817</c:v>
                </c:pt>
                <c:pt idx="17">
                  <c:v>49.202479217460272</c:v>
                </c:pt>
                <c:pt idx="18">
                  <c:v>20.956240955077938</c:v>
                </c:pt>
                <c:pt idx="19">
                  <c:v>9.9829129675717851</c:v>
                </c:pt>
              </c:numCache>
            </c:numRef>
          </c:val>
          <c:extLst>
            <c:ext xmlns:c16="http://schemas.microsoft.com/office/drawing/2014/chart" uri="{C3380CC4-5D6E-409C-BE32-E72D297353CC}">
              <c16:uniqueId val="{00000006-ACC4-4AA0-8668-A8EABFB43D72}"/>
            </c:ext>
          </c:extLst>
        </c:ser>
        <c:ser>
          <c:idx val="7"/>
          <c:order val="7"/>
          <c:tx>
            <c:strRef>
              <c:f>'age-2'!$AD$8</c:f>
              <c:strCache>
                <c:ptCount val="1"/>
                <c:pt idx="0">
                  <c:v>36</c:v>
                </c:pt>
              </c:strCache>
            </c:strRef>
          </c:tx>
          <c:spPr>
            <a:solidFill>
              <a:schemeClr val="accent1">
                <a:shade val="45000"/>
              </a:schemeClr>
            </a:solidFill>
            <a:ln>
              <a:noFill/>
            </a:ln>
            <a:effectLst/>
          </c:spPr>
          <c:invertIfNegative val="0"/>
          <c:cat>
            <c:strRef>
              <c:f>'age-2'!$V$9:$V$28</c:f>
              <c:strCache>
                <c:ptCount val="20"/>
                <c:pt idx="0">
                  <c:v>95+</c:v>
                </c:pt>
                <c:pt idx="1">
                  <c:v>90-94</c:v>
                </c:pt>
                <c:pt idx="2">
                  <c:v>85-89</c:v>
                </c:pt>
                <c:pt idx="3">
                  <c:v>80-84</c:v>
                </c:pt>
                <c:pt idx="4">
                  <c:v>75-79</c:v>
                </c:pt>
                <c:pt idx="5">
                  <c:v>70-74</c:v>
                </c:pt>
                <c:pt idx="6">
                  <c:v>65-69</c:v>
                </c:pt>
                <c:pt idx="7">
                  <c:v>60-64</c:v>
                </c:pt>
                <c:pt idx="8">
                  <c:v>55-59</c:v>
                </c:pt>
                <c:pt idx="9">
                  <c:v>50-54</c:v>
                </c:pt>
                <c:pt idx="10">
                  <c:v>45-49</c:v>
                </c:pt>
                <c:pt idx="11">
                  <c:v>40-44</c:v>
                </c:pt>
                <c:pt idx="12">
                  <c:v>35-39</c:v>
                </c:pt>
                <c:pt idx="13">
                  <c:v>30-34</c:v>
                </c:pt>
                <c:pt idx="14">
                  <c:v>25-29</c:v>
                </c:pt>
                <c:pt idx="15">
                  <c:v>20-24</c:v>
                </c:pt>
                <c:pt idx="16">
                  <c:v>15-19</c:v>
                </c:pt>
                <c:pt idx="17">
                  <c:v>10-14</c:v>
                </c:pt>
                <c:pt idx="18">
                  <c:v>5-9</c:v>
                </c:pt>
                <c:pt idx="19">
                  <c:v>0-4</c:v>
                </c:pt>
              </c:strCache>
            </c:strRef>
          </c:cat>
          <c:val>
            <c:numRef>
              <c:f>'age-2'!$AD$9:$AD$28</c:f>
              <c:numCache>
                <c:formatCode>General</c:formatCode>
                <c:ptCount val="20"/>
                <c:pt idx="0">
                  <c:v>7.4869913525249876</c:v>
                </c:pt>
                <c:pt idx="1">
                  <c:v>16.48596753234159</c:v>
                </c:pt>
                <c:pt idx="2">
                  <c:v>20.686882564861186</c:v>
                </c:pt>
                <c:pt idx="3">
                  <c:v>32.335296383950684</c:v>
                </c:pt>
                <c:pt idx="4">
                  <c:v>35.533796588755528</c:v>
                </c:pt>
                <c:pt idx="5">
                  <c:v>45.047964395108892</c:v>
                </c:pt>
                <c:pt idx="6">
                  <c:v>63.551154161245243</c:v>
                </c:pt>
                <c:pt idx="7">
                  <c:v>109.32207787095702</c:v>
                </c:pt>
                <c:pt idx="8">
                  <c:v>137.45490135871651</c:v>
                </c:pt>
                <c:pt idx="9">
                  <c:v>166.48125408596798</c:v>
                </c:pt>
                <c:pt idx="10">
                  <c:v>153.53251246977408</c:v>
                </c:pt>
                <c:pt idx="11">
                  <c:v>173.09062159983091</c:v>
                </c:pt>
                <c:pt idx="12">
                  <c:v>204.14446735027175</c:v>
                </c:pt>
                <c:pt idx="13">
                  <c:v>252.51723296279928</c:v>
                </c:pt>
                <c:pt idx="14">
                  <c:v>331.3534656464422</c:v>
                </c:pt>
                <c:pt idx="15">
                  <c:v>447.2014507781488</c:v>
                </c:pt>
                <c:pt idx="16">
                  <c:v>224.46571441098479</c:v>
                </c:pt>
                <c:pt idx="17">
                  <c:v>61.057234338085031</c:v>
                </c:pt>
                <c:pt idx="18">
                  <c:v>24.247797126032587</c:v>
                </c:pt>
                <c:pt idx="19">
                  <c:v>11.259797184354221</c:v>
                </c:pt>
              </c:numCache>
            </c:numRef>
          </c:val>
          <c:extLst>
            <c:ext xmlns:c16="http://schemas.microsoft.com/office/drawing/2014/chart" uri="{C3380CC4-5D6E-409C-BE32-E72D297353CC}">
              <c16:uniqueId val="{00000007-ACC4-4AA0-8668-A8EABFB43D72}"/>
            </c:ext>
          </c:extLst>
        </c:ser>
        <c:dLbls>
          <c:showLegendKey val="0"/>
          <c:showVal val="0"/>
          <c:showCatName val="0"/>
          <c:showSerName val="0"/>
          <c:showPercent val="0"/>
          <c:showBubbleSize val="0"/>
        </c:dLbls>
        <c:gapWidth val="219"/>
        <c:overlap val="-27"/>
        <c:axId val="1024448576"/>
        <c:axId val="1152169296"/>
      </c:barChart>
      <c:catAx>
        <c:axId val="102444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52169296"/>
        <c:crosses val="autoZero"/>
        <c:auto val="1"/>
        <c:lblAlgn val="ctr"/>
        <c:lblOffset val="100"/>
        <c:noMultiLvlLbl val="0"/>
      </c:catAx>
      <c:valAx>
        <c:axId val="115216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024448576"/>
        <c:crosses val="autoZero"/>
        <c:crossBetween val="between"/>
      </c:valAx>
      <c:spPr>
        <a:noFill/>
        <a:ln>
          <a:noFill/>
        </a:ln>
        <a:effectLst/>
      </c:spPr>
    </c:plotArea>
    <c:legend>
      <c:legendPos val="b"/>
      <c:layout>
        <c:manualLayout>
          <c:xMode val="edge"/>
          <c:yMode val="edge"/>
          <c:x val="0.38774952396496376"/>
          <c:y val="7.3401775652126078E-2"/>
          <c:w val="0.25213818617050215"/>
          <c:h val="2.945411066215882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spPr>
            <a:solidFill>
              <a:schemeClr val="accent1">
                <a:tint val="46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'age-2'!$AG$10:$AG$28</c:f>
              <c:numCache>
                <c:formatCode>0%</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extLst>
            <c:ext xmlns:c16="http://schemas.microsoft.com/office/drawing/2014/chart" uri="{C3380CC4-5D6E-409C-BE32-E72D297353CC}">
              <c16:uniqueId val="{00000000-C209-40D7-A497-9ADB9C3402B8}"/>
            </c:ext>
          </c:extLst>
        </c:ser>
        <c:ser>
          <c:idx val="1"/>
          <c:order val="1"/>
          <c:spPr>
            <a:solidFill>
              <a:schemeClr val="accent1">
                <a:tint val="62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'age-2'!$AH$10:$AH$28</c:f>
              <c:numCache>
                <c:formatCode>0%</c:formatCode>
                <c:ptCount val="19"/>
                <c:pt idx="0">
                  <c:v>1</c:v>
                </c:pt>
                <c:pt idx="1">
                  <c:v>1.2</c:v>
                </c:pt>
                <c:pt idx="2">
                  <c:v>1.4347826086956521</c:v>
                </c:pt>
                <c:pt idx="3">
                  <c:v>1.3181818181818181</c:v>
                </c:pt>
                <c:pt idx="4">
                  <c:v>1.4027777777777777</c:v>
                </c:pt>
                <c:pt idx="5">
                  <c:v>1.3119266055045871</c:v>
                </c:pt>
                <c:pt idx="6">
                  <c:v>1.2412280701754386</c:v>
                </c:pt>
                <c:pt idx="7">
                  <c:v>1.2764505119453924</c:v>
                </c:pt>
                <c:pt idx="8">
                  <c:v>1.2187499999999998</c:v>
                </c:pt>
                <c:pt idx="9">
                  <c:v>1.2006079027355621</c:v>
                </c:pt>
                <c:pt idx="10">
                  <c:v>1.2683706070287541</c:v>
                </c:pt>
                <c:pt idx="11">
                  <c:v>1.2279202279202279</c:v>
                </c:pt>
                <c:pt idx="12">
                  <c:v>1.2772277227722773</c:v>
                </c:pt>
                <c:pt idx="13">
                  <c:v>1.2981220657276995</c:v>
                </c:pt>
                <c:pt idx="14">
                  <c:v>1.3446601941747571</c:v>
                </c:pt>
                <c:pt idx="15">
                  <c:v>1.3012552301255229</c:v>
                </c:pt>
                <c:pt idx="16">
                  <c:v>1.1910112359550562</c:v>
                </c:pt>
                <c:pt idx="17">
                  <c:v>1.2413793103448276</c:v>
                </c:pt>
                <c:pt idx="18">
                  <c:v>1.0476190476190474</c:v>
                </c:pt>
              </c:numCache>
            </c:numRef>
          </c:val>
          <c:extLst>
            <c:ext xmlns:c16="http://schemas.microsoft.com/office/drawing/2014/chart" uri="{C3380CC4-5D6E-409C-BE32-E72D297353CC}">
              <c16:uniqueId val="{00000001-C209-40D7-A497-9ADB9C3402B8}"/>
            </c:ext>
          </c:extLst>
        </c:ser>
        <c:ser>
          <c:idx val="2"/>
          <c:order val="2"/>
          <c:spPr>
            <a:solidFill>
              <a:schemeClr val="accent1">
                <a:tint val="77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'age-2'!$AI$10:$AI$28</c:f>
              <c:numCache>
                <c:formatCode>0%</c:formatCode>
                <c:ptCount val="19"/>
                <c:pt idx="0">
                  <c:v>1.3333333333333335</c:v>
                </c:pt>
                <c:pt idx="1">
                  <c:v>1.6</c:v>
                </c:pt>
                <c:pt idx="2">
                  <c:v>2.1304347826086958</c:v>
                </c:pt>
                <c:pt idx="3">
                  <c:v>1.7727272727272727</c:v>
                </c:pt>
                <c:pt idx="4">
                  <c:v>1.8888888888888886</c:v>
                </c:pt>
                <c:pt idx="5">
                  <c:v>1.7522935779816513</c:v>
                </c:pt>
                <c:pt idx="6">
                  <c:v>1.7105263157894737</c:v>
                </c:pt>
                <c:pt idx="7">
                  <c:v>1.7645051194539247</c:v>
                </c:pt>
                <c:pt idx="8">
                  <c:v>1.7187499999999998</c:v>
                </c:pt>
                <c:pt idx="9">
                  <c:v>1.6443768996960486</c:v>
                </c:pt>
                <c:pt idx="10">
                  <c:v>1.7476038338658149</c:v>
                </c:pt>
                <c:pt idx="11">
                  <c:v>1.7863247863247869</c:v>
                </c:pt>
                <c:pt idx="12">
                  <c:v>1.8316831683168318</c:v>
                </c:pt>
                <c:pt idx="13">
                  <c:v>1.9413145539906105</c:v>
                </c:pt>
                <c:pt idx="14">
                  <c:v>2.150485436893204</c:v>
                </c:pt>
                <c:pt idx="15">
                  <c:v>1.895397489539749</c:v>
                </c:pt>
                <c:pt idx="16">
                  <c:v>1.4719101123595506</c:v>
                </c:pt>
                <c:pt idx="17">
                  <c:v>1.586206896551724</c:v>
                </c:pt>
                <c:pt idx="18">
                  <c:v>1.0952380952380951</c:v>
                </c:pt>
              </c:numCache>
            </c:numRef>
          </c:val>
          <c:extLst>
            <c:ext xmlns:c16="http://schemas.microsoft.com/office/drawing/2014/chart" uri="{C3380CC4-5D6E-409C-BE32-E72D297353CC}">
              <c16:uniqueId val="{00000002-C209-40D7-A497-9ADB9C3402B8}"/>
            </c:ext>
          </c:extLst>
        </c:ser>
        <c:ser>
          <c:idx val="3"/>
          <c:order val="3"/>
          <c:spPr>
            <a:solidFill>
              <a:schemeClr val="accent1">
                <a:tint val="93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'age-2'!$AJ$10:$AJ$28</c:f>
              <c:numCache>
                <c:formatCode>0%</c:formatCode>
                <c:ptCount val="19"/>
                <c:pt idx="0">
                  <c:v>3</c:v>
                </c:pt>
                <c:pt idx="1">
                  <c:v>2.4</c:v>
                </c:pt>
                <c:pt idx="2">
                  <c:v>2.7391304347826084</c:v>
                </c:pt>
                <c:pt idx="3">
                  <c:v>2.6818181818181817</c:v>
                </c:pt>
                <c:pt idx="4">
                  <c:v>2.8194444444444442</c:v>
                </c:pt>
                <c:pt idx="5">
                  <c:v>2.568807339449541</c:v>
                </c:pt>
                <c:pt idx="6">
                  <c:v>2.3464912280701755</c:v>
                </c:pt>
                <c:pt idx="7">
                  <c:v>2.6006825938566549</c:v>
                </c:pt>
                <c:pt idx="8">
                  <c:v>2.5284090909090904</c:v>
                </c:pt>
                <c:pt idx="9">
                  <c:v>2.389057750759878</c:v>
                </c:pt>
                <c:pt idx="10">
                  <c:v>2.5559105431309903</c:v>
                </c:pt>
                <c:pt idx="11">
                  <c:v>2.5213675213675217</c:v>
                </c:pt>
                <c:pt idx="12">
                  <c:v>2.886138613861386</c:v>
                </c:pt>
                <c:pt idx="13">
                  <c:v>3.2394366197183104</c:v>
                </c:pt>
                <c:pt idx="14">
                  <c:v>3.7257281553398056</c:v>
                </c:pt>
                <c:pt idx="15">
                  <c:v>3.1589958158995817</c:v>
                </c:pt>
                <c:pt idx="16">
                  <c:v>2.1123595505617976</c:v>
                </c:pt>
                <c:pt idx="17">
                  <c:v>2.4137931034482758</c:v>
                </c:pt>
                <c:pt idx="18">
                  <c:v>1.2857142857142856</c:v>
                </c:pt>
              </c:numCache>
            </c:numRef>
          </c:val>
          <c:extLst>
            <c:ext xmlns:c16="http://schemas.microsoft.com/office/drawing/2014/chart" uri="{C3380CC4-5D6E-409C-BE32-E72D297353CC}">
              <c16:uniqueId val="{00000003-C209-40D7-A497-9ADB9C3402B8}"/>
            </c:ext>
          </c:extLst>
        </c:ser>
        <c:ser>
          <c:idx val="4"/>
          <c:order val="4"/>
          <c:spPr>
            <a:solidFill>
              <a:schemeClr val="accent1">
                <a:shade val="92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'age-2'!$AK$10:$AK$28</c:f>
              <c:numCache>
                <c:formatCode>0%</c:formatCode>
                <c:ptCount val="19"/>
                <c:pt idx="0">
                  <c:v>4.333333333333333</c:v>
                </c:pt>
                <c:pt idx="1">
                  <c:v>3.6000000000000005</c:v>
                </c:pt>
                <c:pt idx="2">
                  <c:v>4.0869565217391308</c:v>
                </c:pt>
                <c:pt idx="3">
                  <c:v>3.5909090909090908</c:v>
                </c:pt>
                <c:pt idx="4">
                  <c:v>3.9444444444444438</c:v>
                </c:pt>
                <c:pt idx="5">
                  <c:v>3.7155963302752286</c:v>
                </c:pt>
                <c:pt idx="6">
                  <c:v>3.429824561403509</c:v>
                </c:pt>
                <c:pt idx="7">
                  <c:v>3.7064846416382253</c:v>
                </c:pt>
                <c:pt idx="8">
                  <c:v>3.7670454545454541</c:v>
                </c:pt>
                <c:pt idx="9">
                  <c:v>3.4407294832826745</c:v>
                </c:pt>
                <c:pt idx="10">
                  <c:v>3.5591054313099044</c:v>
                </c:pt>
                <c:pt idx="11">
                  <c:v>3.5584045584045585</c:v>
                </c:pt>
                <c:pt idx="12">
                  <c:v>4.1113861386138613</c:v>
                </c:pt>
                <c:pt idx="13">
                  <c:v>4.8380281690140849</c:v>
                </c:pt>
                <c:pt idx="14">
                  <c:v>5.9223300970873787</c:v>
                </c:pt>
                <c:pt idx="15">
                  <c:v>5.1380753138075308</c:v>
                </c:pt>
                <c:pt idx="16">
                  <c:v>3.7865168539325844</c:v>
                </c:pt>
                <c:pt idx="17">
                  <c:v>5.0689655172413799</c:v>
                </c:pt>
                <c:pt idx="18">
                  <c:v>3.3809523809523805</c:v>
                </c:pt>
              </c:numCache>
            </c:numRef>
          </c:val>
          <c:extLst>
            <c:ext xmlns:c16="http://schemas.microsoft.com/office/drawing/2014/chart" uri="{C3380CC4-5D6E-409C-BE32-E72D297353CC}">
              <c16:uniqueId val="{00000004-C209-40D7-A497-9ADB9C3402B8}"/>
            </c:ext>
          </c:extLst>
        </c:ser>
        <c:ser>
          <c:idx val="5"/>
          <c:order val="5"/>
          <c:spPr>
            <a:solidFill>
              <a:schemeClr val="accent1">
                <a:shade val="76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'age-2'!$AL$10:$AL$28</c:f>
              <c:numCache>
                <c:formatCode>0%</c:formatCode>
                <c:ptCount val="19"/>
                <c:pt idx="0">
                  <c:v>5.3333333333333339</c:v>
                </c:pt>
                <c:pt idx="1">
                  <c:v>4.2</c:v>
                </c:pt>
                <c:pt idx="2">
                  <c:v>4.6956521739130439</c:v>
                </c:pt>
                <c:pt idx="3">
                  <c:v>4.1818181818181817</c:v>
                </c:pt>
                <c:pt idx="4">
                  <c:v>4.7638888888888884</c:v>
                </c:pt>
                <c:pt idx="5">
                  <c:v>4.4403669724770642</c:v>
                </c:pt>
                <c:pt idx="6">
                  <c:v>4.1710526315789478</c:v>
                </c:pt>
                <c:pt idx="7">
                  <c:v>4.5255972696245728</c:v>
                </c:pt>
                <c:pt idx="8">
                  <c:v>4.6193181818181817</c:v>
                </c:pt>
                <c:pt idx="9">
                  <c:v>4.1306990881458967</c:v>
                </c:pt>
                <c:pt idx="10">
                  <c:v>4.2076677316293924</c:v>
                </c:pt>
                <c:pt idx="11">
                  <c:v>4.3931623931623935</c:v>
                </c:pt>
                <c:pt idx="12">
                  <c:v>5.0891089108910892</c:v>
                </c:pt>
                <c:pt idx="13">
                  <c:v>6.1009389671361509</c:v>
                </c:pt>
                <c:pt idx="14">
                  <c:v>7.8567961165048539</c:v>
                </c:pt>
                <c:pt idx="15">
                  <c:v>6.7196652719665257</c:v>
                </c:pt>
                <c:pt idx="16">
                  <c:v>4.5730337078651688</c:v>
                </c:pt>
                <c:pt idx="17">
                  <c:v>5.8965517241379315</c:v>
                </c:pt>
                <c:pt idx="18">
                  <c:v>3.7619047619047614</c:v>
                </c:pt>
              </c:numCache>
            </c:numRef>
          </c:val>
          <c:extLst>
            <c:ext xmlns:c16="http://schemas.microsoft.com/office/drawing/2014/chart" uri="{C3380CC4-5D6E-409C-BE32-E72D297353CC}">
              <c16:uniqueId val="{00000005-C209-40D7-A497-9ADB9C3402B8}"/>
            </c:ext>
          </c:extLst>
        </c:ser>
        <c:ser>
          <c:idx val="6"/>
          <c:order val="6"/>
          <c:spPr>
            <a:solidFill>
              <a:schemeClr val="accent1">
                <a:shade val="61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'age-2'!$AM$10:$AM$28</c:f>
              <c:numCache>
                <c:formatCode>0%</c:formatCode>
                <c:ptCount val="19"/>
                <c:pt idx="0">
                  <c:v>6</c:v>
                </c:pt>
                <c:pt idx="1">
                  <c:v>4.3000000000000007</c:v>
                </c:pt>
                <c:pt idx="2">
                  <c:v>5.4782608695652169</c:v>
                </c:pt>
                <c:pt idx="3">
                  <c:v>4.6363636363636367</c:v>
                </c:pt>
                <c:pt idx="4">
                  <c:v>5.4166666666666661</c:v>
                </c:pt>
                <c:pt idx="5">
                  <c:v>5.0366972477064218</c:v>
                </c:pt>
                <c:pt idx="6">
                  <c:v>4.8289473684210531</c:v>
                </c:pt>
                <c:pt idx="7">
                  <c:v>5.2491467576791804</c:v>
                </c:pt>
                <c:pt idx="8">
                  <c:v>5.3607954545454533</c:v>
                </c:pt>
                <c:pt idx="9">
                  <c:v>4.7993920972644375</c:v>
                </c:pt>
                <c:pt idx="10">
                  <c:v>4.8690095846645365</c:v>
                </c:pt>
                <c:pt idx="11">
                  <c:v>5.202279202279203</c:v>
                </c:pt>
                <c:pt idx="12">
                  <c:v>6.0717821782178216</c:v>
                </c:pt>
                <c:pt idx="13">
                  <c:v>7.4201877934272309</c:v>
                </c:pt>
                <c:pt idx="14">
                  <c:v>9.849514563106796</c:v>
                </c:pt>
                <c:pt idx="15">
                  <c:v>8.2887029288702916</c:v>
                </c:pt>
                <c:pt idx="16">
                  <c:v>5.2696629213483153</c:v>
                </c:pt>
                <c:pt idx="17">
                  <c:v>6.5862068965517242</c:v>
                </c:pt>
                <c:pt idx="18">
                  <c:v>4.0952380952380958</c:v>
                </c:pt>
              </c:numCache>
            </c:numRef>
          </c:val>
          <c:extLst>
            <c:ext xmlns:c16="http://schemas.microsoft.com/office/drawing/2014/chart" uri="{C3380CC4-5D6E-409C-BE32-E72D297353CC}">
              <c16:uniqueId val="{00000006-C209-40D7-A497-9ADB9C3402B8}"/>
            </c:ext>
          </c:extLst>
        </c:ser>
        <c:ser>
          <c:idx val="7"/>
          <c:order val="7"/>
          <c:spPr>
            <a:solidFill>
              <a:schemeClr val="accent1">
                <a:shade val="45000"/>
              </a:schemeClr>
            </a:solidFill>
            <a:ln>
              <a:noFill/>
            </a:ln>
            <a:effectLst/>
          </c:spPr>
          <c:invertIfNegative val="0"/>
          <c:cat>
            <c:strRef>
              <c:f>'age-2'!$AF$10:$AF$28</c:f>
              <c:strCache>
                <c:ptCount val="19"/>
                <c:pt idx="0">
                  <c:v>90-94</c:v>
                </c:pt>
                <c:pt idx="1">
                  <c:v>85-89</c:v>
                </c:pt>
                <c:pt idx="2">
                  <c:v>80-84</c:v>
                </c:pt>
                <c:pt idx="3">
                  <c:v>75-79</c:v>
                </c:pt>
                <c:pt idx="4">
                  <c:v>70-74</c:v>
                </c:pt>
                <c:pt idx="5">
                  <c:v>65-69</c:v>
                </c:pt>
                <c:pt idx="6">
                  <c:v>60-64</c:v>
                </c:pt>
                <c:pt idx="7">
                  <c:v>55-59</c:v>
                </c:pt>
                <c:pt idx="8">
                  <c:v>50-54</c:v>
                </c:pt>
                <c:pt idx="9">
                  <c:v>45-49</c:v>
                </c:pt>
                <c:pt idx="10">
                  <c:v>40-44</c:v>
                </c:pt>
                <c:pt idx="11">
                  <c:v>35-39</c:v>
                </c:pt>
                <c:pt idx="12">
                  <c:v>30-34</c:v>
                </c:pt>
                <c:pt idx="13">
                  <c:v>25-29</c:v>
                </c:pt>
                <c:pt idx="14">
                  <c:v>20-24</c:v>
                </c:pt>
                <c:pt idx="15">
                  <c:v>15-19</c:v>
                </c:pt>
                <c:pt idx="16">
                  <c:v>10-14</c:v>
                </c:pt>
                <c:pt idx="17">
                  <c:v>5-9</c:v>
                </c:pt>
                <c:pt idx="18">
                  <c:v>0-4</c:v>
                </c:pt>
              </c:strCache>
            </c:strRef>
          </c:cat>
          <c:val>
            <c:numRef>
              <c:f>'age-2'!$AN$10:$AN$28</c:f>
              <c:numCache>
                <c:formatCode>0%</c:formatCode>
                <c:ptCount val="19"/>
                <c:pt idx="0">
                  <c:v>5.666666666666667</c:v>
                </c:pt>
                <c:pt idx="1">
                  <c:v>5.3000000000000007</c:v>
                </c:pt>
                <c:pt idx="2">
                  <c:v>6.1304347826086962</c:v>
                </c:pt>
                <c:pt idx="3">
                  <c:v>5.1136363636363633</c:v>
                </c:pt>
                <c:pt idx="4">
                  <c:v>5.8888888888888875</c:v>
                </c:pt>
                <c:pt idx="5">
                  <c:v>5.807339449541284</c:v>
                </c:pt>
                <c:pt idx="6">
                  <c:v>5.359649122807018</c:v>
                </c:pt>
                <c:pt idx="7">
                  <c:v>5.8668941979522176</c:v>
                </c:pt>
                <c:pt idx="8">
                  <c:v>6.0624999999999991</c:v>
                </c:pt>
                <c:pt idx="9">
                  <c:v>5.5349544072948325</c:v>
                </c:pt>
                <c:pt idx="10">
                  <c:v>5.6517571884984026</c:v>
                </c:pt>
                <c:pt idx="11">
                  <c:v>6.0826210826210838</c:v>
                </c:pt>
                <c:pt idx="12">
                  <c:v>6.8886138613861378</c:v>
                </c:pt>
                <c:pt idx="13">
                  <c:v>8.8591549295774659</c:v>
                </c:pt>
                <c:pt idx="14">
                  <c:v>11.88106796116505</c:v>
                </c:pt>
                <c:pt idx="15">
                  <c:v>9.8535564853556465</c:v>
                </c:pt>
                <c:pt idx="16">
                  <c:v>6.5393258426966296</c:v>
                </c:pt>
                <c:pt idx="17">
                  <c:v>7.6206896551724137</c:v>
                </c:pt>
                <c:pt idx="18">
                  <c:v>4.6190476190476186</c:v>
                </c:pt>
              </c:numCache>
            </c:numRef>
          </c:val>
          <c:extLst>
            <c:ext xmlns:c16="http://schemas.microsoft.com/office/drawing/2014/chart" uri="{C3380CC4-5D6E-409C-BE32-E72D297353CC}">
              <c16:uniqueId val="{00000007-C209-40D7-A497-9ADB9C3402B8}"/>
            </c:ext>
          </c:extLst>
        </c:ser>
        <c:dLbls>
          <c:showLegendKey val="0"/>
          <c:showVal val="0"/>
          <c:showCatName val="0"/>
          <c:showSerName val="0"/>
          <c:showPercent val="0"/>
          <c:showBubbleSize val="0"/>
        </c:dLbls>
        <c:gapWidth val="219"/>
        <c:overlap val="-27"/>
        <c:axId val="388591472"/>
        <c:axId val="1231716608"/>
      </c:barChart>
      <c:catAx>
        <c:axId val="38859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231716608"/>
        <c:crosses val="autoZero"/>
        <c:auto val="1"/>
        <c:lblAlgn val="ctr"/>
        <c:lblOffset val="100"/>
        <c:noMultiLvlLbl val="0"/>
      </c:catAx>
      <c:valAx>
        <c:axId val="1231716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38859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spPr>
            <a:solidFill>
              <a:schemeClr val="accent1">
                <a:tint val="42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'age-2'!$AU$69:$AU$78</c:f>
              <c:numCache>
                <c:formatCode>0</c:formatCode>
                <c:ptCount val="10"/>
                <c:pt idx="0">
                  <c:v>3.0809282836918763</c:v>
                </c:pt>
                <c:pt idx="1">
                  <c:v>1.7334602611457883</c:v>
                </c:pt>
                <c:pt idx="2">
                  <c:v>0.95273240477915977</c:v>
                </c:pt>
                <c:pt idx="3">
                  <c:v>1.8922854361197552</c:v>
                </c:pt>
                <c:pt idx="4">
                  <c:v>2.685180724509145</c:v>
                </c:pt>
                <c:pt idx="5">
                  <c:v>2.7625860704069969</c:v>
                </c:pt>
                <c:pt idx="6">
                  <c:v>2.8864986817546745</c:v>
                </c:pt>
                <c:pt idx="7">
                  <c:v>4.5667211389939784</c:v>
                </c:pt>
                <c:pt idx="8">
                  <c:v>2.5469920024451125</c:v>
                </c:pt>
                <c:pt idx="9">
                  <c:v>0.7332639552821798</c:v>
                </c:pt>
              </c:numCache>
            </c:numRef>
          </c:val>
          <c:extLst>
            <c:ext xmlns:c16="http://schemas.microsoft.com/office/drawing/2014/chart" uri="{C3380CC4-5D6E-409C-BE32-E72D297353CC}">
              <c16:uniqueId val="{00000000-170B-4334-BAC0-5B9EE2F50A77}"/>
            </c:ext>
          </c:extLst>
        </c:ser>
        <c:ser>
          <c:idx val="1"/>
          <c:order val="1"/>
          <c:spPr>
            <a:solidFill>
              <a:schemeClr val="accent1">
                <a:tint val="54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'age-2'!$AV$69:$AV$78</c:f>
              <c:numCache>
                <c:formatCode>0</c:formatCode>
                <c:ptCount val="10"/>
                <c:pt idx="0">
                  <c:v>0.77023207092296908</c:v>
                </c:pt>
                <c:pt idx="1">
                  <c:v>1.011185152335043</c:v>
                </c:pt>
                <c:pt idx="2">
                  <c:v>2.2230422778180396</c:v>
                </c:pt>
                <c:pt idx="3">
                  <c:v>2.2707425233437064</c:v>
                </c:pt>
                <c:pt idx="4">
                  <c:v>4.7385542197220207</c:v>
                </c:pt>
                <c:pt idx="5">
                  <c:v>6.0686316956481567</c:v>
                </c:pt>
                <c:pt idx="6">
                  <c:v>6.0523359456146402</c:v>
                </c:pt>
                <c:pt idx="7">
                  <c:v>6.8948534843634572</c:v>
                </c:pt>
                <c:pt idx="8">
                  <c:v>4.6445148279881465</c:v>
                </c:pt>
                <c:pt idx="9">
                  <c:v>0.84607379455636123</c:v>
                </c:pt>
              </c:numCache>
            </c:numRef>
          </c:val>
          <c:extLst>
            <c:ext xmlns:c16="http://schemas.microsoft.com/office/drawing/2014/chart" uri="{C3380CC4-5D6E-409C-BE32-E72D297353CC}">
              <c16:uniqueId val="{00000001-170B-4334-BAC0-5B9EE2F50A77}"/>
            </c:ext>
          </c:extLst>
        </c:ser>
        <c:ser>
          <c:idx val="2"/>
          <c:order val="2"/>
          <c:spPr>
            <a:solidFill>
              <a:schemeClr val="accent1">
                <a:tint val="65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'age-2'!$AW$69:$AW$78</c:f>
              <c:numCache>
                <c:formatCode>0</c:formatCode>
                <c:ptCount val="10"/>
                <c:pt idx="0">
                  <c:v>4.621392425537814</c:v>
                </c:pt>
                <c:pt idx="1">
                  <c:v>3.7558305658158746</c:v>
                </c:pt>
                <c:pt idx="2">
                  <c:v>3.5568676445088632</c:v>
                </c:pt>
                <c:pt idx="3">
                  <c:v>5.5349349006502839</c:v>
                </c:pt>
                <c:pt idx="4">
                  <c:v>7.5027108478931996</c:v>
                </c:pt>
                <c:pt idx="5">
                  <c:v>8.4236230999295323</c:v>
                </c:pt>
                <c:pt idx="6">
                  <c:v>10.382083968246652</c:v>
                </c:pt>
                <c:pt idx="7">
                  <c:v>12.312238364934746</c:v>
                </c:pt>
                <c:pt idx="8">
                  <c:v>6.9418017321543255</c:v>
                </c:pt>
                <c:pt idx="9">
                  <c:v>0.90247871419345194</c:v>
                </c:pt>
              </c:numCache>
            </c:numRef>
          </c:val>
          <c:extLst>
            <c:ext xmlns:c16="http://schemas.microsoft.com/office/drawing/2014/chart" uri="{C3380CC4-5D6E-409C-BE32-E72D297353CC}">
              <c16:uniqueId val="{00000002-170B-4334-BAC0-5B9EE2F50A77}"/>
            </c:ext>
          </c:extLst>
        </c:ser>
        <c:ser>
          <c:idx val="3"/>
          <c:order val="3"/>
          <c:spPr>
            <a:solidFill>
              <a:schemeClr val="accent1">
                <a:tint val="77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'age-2'!$AX$69:$AX$78</c:f>
              <c:numCache>
                <c:formatCode>0</c:formatCode>
                <c:ptCount val="10"/>
                <c:pt idx="0">
                  <c:v>7.7023207092296913</c:v>
                </c:pt>
                <c:pt idx="1">
                  <c:v>4.1891956311023222</c:v>
                </c:pt>
                <c:pt idx="2">
                  <c:v>3.9379606064205275</c:v>
                </c:pt>
                <c:pt idx="3">
                  <c:v>7.4745274726730324</c:v>
                </c:pt>
                <c:pt idx="4">
                  <c:v>11.451506030994883</c:v>
                </c:pt>
                <c:pt idx="5">
                  <c:v>12.046686798823954</c:v>
                </c:pt>
                <c:pt idx="6">
                  <c:v>14.851501281931309</c:v>
                </c:pt>
                <c:pt idx="7">
                  <c:v>21.579995970540171</c:v>
                </c:pt>
                <c:pt idx="8">
                  <c:v>8.9394425183857873</c:v>
                </c:pt>
                <c:pt idx="9">
                  <c:v>2.0305771069352669</c:v>
                </c:pt>
              </c:numCache>
            </c:numRef>
          </c:val>
          <c:extLst>
            <c:ext xmlns:c16="http://schemas.microsoft.com/office/drawing/2014/chart" uri="{C3380CC4-5D6E-409C-BE32-E72D297353CC}">
              <c16:uniqueId val="{00000003-170B-4334-BAC0-5B9EE2F50A77}"/>
            </c:ext>
          </c:extLst>
        </c:ser>
        <c:ser>
          <c:idx val="4"/>
          <c:order val="4"/>
          <c:spPr>
            <a:solidFill>
              <a:schemeClr val="accent1">
                <a:tint val="89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'age-2'!$AY$69:$AY$78</c:f>
              <c:numCache>
                <c:formatCode>0</c:formatCode>
                <c:ptCount val="10"/>
                <c:pt idx="0">
                  <c:v>7.7023207092296913</c:v>
                </c:pt>
                <c:pt idx="1">
                  <c:v>8.8117563274910911</c:v>
                </c:pt>
                <c:pt idx="2">
                  <c:v>6.7326423271060625</c:v>
                </c:pt>
                <c:pt idx="3">
                  <c:v>11.069869801300568</c:v>
                </c:pt>
                <c:pt idx="4">
                  <c:v>18.914728927057066</c:v>
                </c:pt>
                <c:pt idx="5">
                  <c:v>20.243868417572582</c:v>
                </c:pt>
                <c:pt idx="6">
                  <c:v>26.118157426844718</c:v>
                </c:pt>
                <c:pt idx="7">
                  <c:v>41.055718475073313</c:v>
                </c:pt>
                <c:pt idx="8">
                  <c:v>15.032246916391742</c:v>
                </c:pt>
                <c:pt idx="9">
                  <c:v>2.7638410622174465</c:v>
                </c:pt>
              </c:numCache>
            </c:numRef>
          </c:val>
          <c:extLst>
            <c:ext xmlns:c16="http://schemas.microsoft.com/office/drawing/2014/chart" uri="{C3380CC4-5D6E-409C-BE32-E72D297353CC}">
              <c16:uniqueId val="{00000004-170B-4334-BAC0-5B9EE2F50A77}"/>
            </c:ext>
          </c:extLst>
        </c:ser>
        <c:ser>
          <c:idx val="5"/>
          <c:order val="5"/>
          <c:spPr>
            <a:solidFill>
              <a:schemeClr val="accent1"/>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'age-2'!$AZ$69:$AZ$78</c:f>
              <c:numCache>
                <c:formatCode>0</c:formatCode>
                <c:ptCount val="10"/>
                <c:pt idx="0">
                  <c:v>20.796265914920166</c:v>
                </c:pt>
                <c:pt idx="1">
                  <c:v>8.3783912622046444</c:v>
                </c:pt>
                <c:pt idx="2">
                  <c:v>7.6853747318852221</c:v>
                </c:pt>
                <c:pt idx="3">
                  <c:v>12.678312422002358</c:v>
                </c:pt>
                <c:pt idx="4">
                  <c:v>22.034277121707394</c:v>
                </c:pt>
                <c:pt idx="5">
                  <c:v>24.682121448718249</c:v>
                </c:pt>
                <c:pt idx="6">
                  <c:v>32.961952688424347</c:v>
                </c:pt>
                <c:pt idx="7">
                  <c:v>57.800362651384567</c:v>
                </c:pt>
                <c:pt idx="8">
                  <c:v>22.523399864759718</c:v>
                </c:pt>
                <c:pt idx="9">
                  <c:v>2.1433869462094486</c:v>
                </c:pt>
              </c:numCache>
            </c:numRef>
          </c:val>
          <c:extLst>
            <c:ext xmlns:c16="http://schemas.microsoft.com/office/drawing/2014/chart" uri="{C3380CC4-5D6E-409C-BE32-E72D297353CC}">
              <c16:uniqueId val="{00000005-170B-4334-BAC0-5B9EE2F50A77}"/>
            </c:ext>
          </c:extLst>
        </c:ser>
        <c:ser>
          <c:idx val="6"/>
          <c:order val="6"/>
          <c:spPr>
            <a:solidFill>
              <a:schemeClr val="accent1">
                <a:shade val="88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'age-2'!$BA$69:$BA$78</c:f>
              <c:numCache>
                <c:formatCode>0</c:formatCode>
                <c:ptCount val="10"/>
                <c:pt idx="0">
                  <c:v>18.485569702151256</c:v>
                </c:pt>
                <c:pt idx="1">
                  <c:v>10.256306545112581</c:v>
                </c:pt>
                <c:pt idx="2">
                  <c:v>7.6853747318852221</c:v>
                </c:pt>
                <c:pt idx="3">
                  <c:v>11.401019752621524</c:v>
                </c:pt>
                <c:pt idx="4">
                  <c:v>20.612710855790791</c:v>
                </c:pt>
                <c:pt idx="5">
                  <c:v>20.470309898753484</c:v>
                </c:pt>
                <c:pt idx="6">
                  <c:v>30.634131170880256</c:v>
                </c:pt>
                <c:pt idx="7">
                  <c:v>54.173848805712886</c:v>
                </c:pt>
                <c:pt idx="8">
                  <c:v>22.223753746825</c:v>
                </c:pt>
                <c:pt idx="9">
                  <c:v>1.9741721872981763</c:v>
                </c:pt>
              </c:numCache>
            </c:numRef>
          </c:val>
          <c:extLst>
            <c:ext xmlns:c16="http://schemas.microsoft.com/office/drawing/2014/chart" uri="{C3380CC4-5D6E-409C-BE32-E72D297353CC}">
              <c16:uniqueId val="{00000006-170B-4334-BAC0-5B9EE2F50A77}"/>
            </c:ext>
          </c:extLst>
        </c:ser>
        <c:ser>
          <c:idx val="7"/>
          <c:order val="7"/>
          <c:spPr>
            <a:solidFill>
              <a:schemeClr val="accent1">
                <a:shade val="76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'age-2'!$BB$69:$BB$78</c:f>
              <c:numCache>
                <c:formatCode>0</c:formatCode>
                <c:ptCount val="10"/>
                <c:pt idx="0">
                  <c:v>14.634409347536414</c:v>
                </c:pt>
                <c:pt idx="1">
                  <c:v>7.6561161533938993</c:v>
                </c:pt>
                <c:pt idx="2">
                  <c:v>5.4623324540671829</c:v>
                </c:pt>
                <c:pt idx="3">
                  <c:v>10.644105578173622</c:v>
                </c:pt>
                <c:pt idx="4">
                  <c:v>17.690602420295544</c:v>
                </c:pt>
                <c:pt idx="5">
                  <c:v>19.609832270266057</c:v>
                </c:pt>
                <c:pt idx="6">
                  <c:v>27.933858210529106</c:v>
                </c:pt>
                <c:pt idx="7">
                  <c:v>51.353226925746007</c:v>
                </c:pt>
                <c:pt idx="8">
                  <c:v>21.674402530611349</c:v>
                </c:pt>
                <c:pt idx="9">
                  <c:v>2.3126017051207204</c:v>
                </c:pt>
              </c:numCache>
            </c:numRef>
          </c:val>
          <c:extLst>
            <c:ext xmlns:c16="http://schemas.microsoft.com/office/drawing/2014/chart" uri="{C3380CC4-5D6E-409C-BE32-E72D297353CC}">
              <c16:uniqueId val="{00000007-170B-4334-BAC0-5B9EE2F50A77}"/>
            </c:ext>
          </c:extLst>
        </c:ser>
        <c:ser>
          <c:idx val="8"/>
          <c:order val="8"/>
          <c:spPr>
            <a:solidFill>
              <a:schemeClr val="accent1">
                <a:shade val="65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'age-2'!$BC$69:$BC$78</c:f>
              <c:numCache>
                <c:formatCode>0</c:formatCode>
                <c:ptCount val="10"/>
                <c:pt idx="0">
                  <c:v>16.945105560305322</c:v>
                </c:pt>
                <c:pt idx="1">
                  <c:v>8.0894812186803442</c:v>
                </c:pt>
                <c:pt idx="2">
                  <c:v>5.398816960415239</c:v>
                </c:pt>
                <c:pt idx="3">
                  <c:v>11.826783975748469</c:v>
                </c:pt>
                <c:pt idx="4">
                  <c:v>20.138855433818588</c:v>
                </c:pt>
                <c:pt idx="5">
                  <c:v>19.700408862738421</c:v>
                </c:pt>
                <c:pt idx="6">
                  <c:v>31.099695474389073</c:v>
                </c:pt>
                <c:pt idx="7">
                  <c:v>61.292561169438791</c:v>
                </c:pt>
                <c:pt idx="8">
                  <c:v>25.669684103074271</c:v>
                </c:pt>
                <c:pt idx="9">
                  <c:v>4.7380132495156229</c:v>
                </c:pt>
              </c:numCache>
            </c:numRef>
          </c:val>
          <c:extLst>
            <c:ext xmlns:c16="http://schemas.microsoft.com/office/drawing/2014/chart" uri="{C3380CC4-5D6E-409C-BE32-E72D297353CC}">
              <c16:uniqueId val="{00000008-170B-4334-BAC0-5B9EE2F50A77}"/>
            </c:ext>
          </c:extLst>
        </c:ser>
        <c:ser>
          <c:idx val="9"/>
          <c:order val="9"/>
          <c:spPr>
            <a:solidFill>
              <a:schemeClr val="accent1">
                <a:shade val="53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'age-2'!$BD$69:$BD$78</c:f>
              <c:numCache>
                <c:formatCode>0</c:formatCode>
                <c:ptCount val="10"/>
                <c:pt idx="0">
                  <c:v>20.796265914920166</c:v>
                </c:pt>
                <c:pt idx="1">
                  <c:v>15.890052393836392</c:v>
                </c:pt>
                <c:pt idx="2">
                  <c:v>11.559819844653806</c:v>
                </c:pt>
                <c:pt idx="3">
                  <c:v>20.200147030578385</c:v>
                </c:pt>
                <c:pt idx="4">
                  <c:v>33.722710863688377</c:v>
                </c:pt>
                <c:pt idx="5">
                  <c:v>41.348214463632594</c:v>
                </c:pt>
                <c:pt idx="6">
                  <c:v>50.839621943162982</c:v>
                </c:pt>
                <c:pt idx="7">
                  <c:v>95.766828591256072</c:v>
                </c:pt>
                <c:pt idx="8">
                  <c:v>45.346445847454156</c:v>
                </c:pt>
                <c:pt idx="9">
                  <c:v>3.4971050174996265</c:v>
                </c:pt>
              </c:numCache>
            </c:numRef>
          </c:val>
          <c:extLst>
            <c:ext xmlns:c16="http://schemas.microsoft.com/office/drawing/2014/chart" uri="{C3380CC4-5D6E-409C-BE32-E72D297353CC}">
              <c16:uniqueId val="{00000009-170B-4334-BAC0-5B9EE2F50A77}"/>
            </c:ext>
          </c:extLst>
        </c:ser>
        <c:ser>
          <c:idx val="10"/>
          <c:order val="10"/>
          <c:spPr>
            <a:solidFill>
              <a:schemeClr val="accent1">
                <a:shade val="41000"/>
              </a:schemeClr>
            </a:solidFill>
            <a:ln>
              <a:noFill/>
            </a:ln>
            <a:effectLst/>
          </c:spPr>
          <c:invertIfNegative val="0"/>
          <c:cat>
            <c:strRef>
              <c:f>'age-2'!$AT$69:$AT$78</c:f>
              <c:strCache>
                <c:ptCount val="10"/>
                <c:pt idx="0">
                  <c:v>90+</c:v>
                </c:pt>
                <c:pt idx="1">
                  <c:v>80-89</c:v>
                </c:pt>
                <c:pt idx="2">
                  <c:v>70-79</c:v>
                </c:pt>
                <c:pt idx="3">
                  <c:v>60-69</c:v>
                </c:pt>
                <c:pt idx="4">
                  <c:v>50-59</c:v>
                </c:pt>
                <c:pt idx="5">
                  <c:v>40-49</c:v>
                </c:pt>
                <c:pt idx="6">
                  <c:v>30-39</c:v>
                </c:pt>
                <c:pt idx="7">
                  <c:v>20-29</c:v>
                </c:pt>
                <c:pt idx="8">
                  <c:v>10-19</c:v>
                </c:pt>
                <c:pt idx="9">
                  <c:v>0-9</c:v>
                </c:pt>
              </c:strCache>
            </c:strRef>
          </c:cat>
          <c:val>
            <c:numRef>
              <c:f>'age-2'!$BE$69:$BE$78</c:f>
              <c:numCache>
                <c:formatCode>0</c:formatCode>
                <c:ptCount val="10"/>
                <c:pt idx="0">
                  <c:v>39.281835617071422</c:v>
                </c:pt>
                <c:pt idx="1">
                  <c:v>15.312232306787799</c:v>
                </c:pt>
                <c:pt idx="2">
                  <c:v>10.225994477962981</c:v>
                </c:pt>
                <c:pt idx="3">
                  <c:v>17.172490332786776</c:v>
                </c:pt>
                <c:pt idx="4">
                  <c:v>30.800602428193134</c:v>
                </c:pt>
                <c:pt idx="5">
                  <c:v>34.509681731969373</c:v>
                </c:pt>
                <c:pt idx="6">
                  <c:v>43.530262378074532</c:v>
                </c:pt>
                <c:pt idx="7">
                  <c:v>77.813346466387586</c:v>
                </c:pt>
                <c:pt idx="8">
                  <c:v>38.304762075988258</c:v>
                </c:pt>
                <c:pt idx="9">
                  <c:v>0.90247871419345194</c:v>
                </c:pt>
              </c:numCache>
            </c:numRef>
          </c:val>
          <c:extLst>
            <c:ext xmlns:c16="http://schemas.microsoft.com/office/drawing/2014/chart" uri="{C3380CC4-5D6E-409C-BE32-E72D297353CC}">
              <c16:uniqueId val="{0000000B-170B-4334-BAC0-5B9EE2F50A77}"/>
            </c:ext>
          </c:extLst>
        </c:ser>
        <c:dLbls>
          <c:showLegendKey val="0"/>
          <c:showVal val="0"/>
          <c:showCatName val="0"/>
          <c:showSerName val="0"/>
          <c:showPercent val="0"/>
          <c:showBubbleSize val="0"/>
        </c:dLbls>
        <c:gapWidth val="219"/>
        <c:overlap val="-27"/>
        <c:axId val="1154374192"/>
        <c:axId val="390680784"/>
      </c:barChart>
      <c:catAx>
        <c:axId val="115437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390680784"/>
        <c:crosses val="autoZero"/>
        <c:auto val="1"/>
        <c:lblAlgn val="ctr"/>
        <c:lblOffset val="100"/>
        <c:noMultiLvlLbl val="0"/>
      </c:catAx>
      <c:valAx>
        <c:axId val="3906807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15437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Dutch Patients with COVID-19 in the ICU right now</a:t>
            </a:r>
          </a:p>
          <a:p>
            <a:pPr>
              <a:defRPr/>
            </a:pPr>
            <a:r>
              <a:rPr lang="nl-NL" sz="1200" b="0" i="1" u="none" kern="1200" spc="100" baseline="0">
                <a:ln>
                  <a:noFill/>
                </a:ln>
                <a:solidFill>
                  <a:schemeClr val="bg2">
                    <a:lumMod val="50000"/>
                  </a:schemeClr>
                </a:solidFill>
                <a:effectLst/>
              </a:rPr>
              <a:t>0 patients are in a German ICU</a:t>
            </a:r>
            <a:endParaRPr lang="en-NL" sz="1200" b="0" i="1" u="none">
              <a:solidFill>
                <a:schemeClr val="bg2">
                  <a:lumMod val="50000"/>
                </a:schemeClr>
              </a:solidFill>
              <a:effectLst/>
            </a:endParaRPr>
          </a:p>
        </c:rich>
      </c:tx>
      <c:layout>
        <c:manualLayout>
          <c:xMode val="edge"/>
          <c:yMode val="edge"/>
          <c:x val="0.18014444444444444"/>
          <c:y val="3.55176388888888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Pt>
            <c:idx val="16"/>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1-4A1B-4FD2-85BF-BFF4B839581D}"/>
              </c:ext>
            </c:extLst>
          </c:dPt>
          <c:dPt>
            <c:idx val="17"/>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3-4A1B-4FD2-85BF-BFF4B839581D}"/>
              </c:ext>
            </c:extLst>
          </c:dPt>
          <c:dPt>
            <c:idx val="18"/>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5-4A1B-4FD2-85BF-BFF4B839581D}"/>
              </c:ext>
            </c:extLst>
          </c:dPt>
          <c:dPt>
            <c:idx val="19"/>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7-4A1B-4FD2-85BF-BFF4B839581D}"/>
              </c:ext>
            </c:extLst>
          </c:dPt>
          <c:dPt>
            <c:idx val="20"/>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9-4A1B-4FD2-85BF-BFF4B839581D}"/>
              </c:ext>
            </c:extLst>
          </c:dPt>
          <c:dPt>
            <c:idx val="21"/>
            <c:invertIfNegative val="0"/>
            <c:bubble3D val="0"/>
            <c:spPr>
              <a:solidFill>
                <a:schemeClr val="accent1"/>
              </a:solidFill>
              <a:ln>
                <a:solidFill>
                  <a:schemeClr val="bg2">
                    <a:lumMod val="25000"/>
                  </a:schemeClr>
                </a:solidFill>
              </a:ln>
              <a:effectLst/>
            </c:spPr>
            <c:extLst>
              <c:ext xmlns:c16="http://schemas.microsoft.com/office/drawing/2014/chart" uri="{C3380CC4-5D6E-409C-BE32-E72D297353CC}">
                <c16:uniqueId val="{0000000B-4A1B-4FD2-85BF-BFF4B839581D}"/>
              </c:ext>
            </c:extLst>
          </c:dPt>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ICU!$D$11:$D$217</c:f>
              <c:numCache>
                <c:formatCode>General</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formatCode="0">
                  <c:v>413</c:v>
                </c:pt>
                <c:pt idx="16" formatCode="0">
                  <c:v>461</c:v>
                </c:pt>
                <c:pt idx="17" formatCode="0">
                  <c:v>554</c:v>
                </c:pt>
                <c:pt idx="18" formatCode="#,##0">
                  <c:v>636</c:v>
                </c:pt>
                <c:pt idx="19" formatCode="#,##0">
                  <c:v>732</c:v>
                </c:pt>
                <c:pt idx="20" formatCode="#,##0">
                  <c:v>816</c:v>
                </c:pt>
                <c:pt idx="21" formatCode="#,##0">
                  <c:v>898</c:v>
                </c:pt>
                <c:pt idx="22" formatCode="#,##0">
                  <c:v>956</c:v>
                </c:pt>
                <c:pt idx="23" formatCode="#,##0">
                  <c:v>999</c:v>
                </c:pt>
                <c:pt idx="24" formatCode="#,##0">
                  <c:v>1055</c:v>
                </c:pt>
                <c:pt idx="25" formatCode="#,##0">
                  <c:v>1124</c:v>
                </c:pt>
                <c:pt idx="26" formatCode="#,##0">
                  <c:v>1191</c:v>
                </c:pt>
                <c:pt idx="27" formatCode="#,##0">
                  <c:v>1273</c:v>
                </c:pt>
                <c:pt idx="28" formatCode="#,##0">
                  <c:v>1310</c:v>
                </c:pt>
                <c:pt idx="29" formatCode="#,##0">
                  <c:v>1343</c:v>
                </c:pt>
                <c:pt idx="30" formatCode="#,##0">
                  <c:v>1361</c:v>
                </c:pt>
                <c:pt idx="31" formatCode="#,##0">
                  <c:v>1372</c:v>
                </c:pt>
                <c:pt idx="32" formatCode="#,##0">
                  <c:v>1377</c:v>
                </c:pt>
                <c:pt idx="33">
                  <c:v>1356</c:v>
                </c:pt>
                <c:pt idx="34">
                  <c:v>1361</c:v>
                </c:pt>
                <c:pt idx="35">
                  <c:v>1326</c:v>
                </c:pt>
                <c:pt idx="36">
                  <c:v>1334</c:v>
                </c:pt>
                <c:pt idx="37">
                  <c:v>1302</c:v>
                </c:pt>
                <c:pt idx="38">
                  <c:v>1283</c:v>
                </c:pt>
                <c:pt idx="39">
                  <c:v>1248</c:v>
                </c:pt>
                <c:pt idx="40">
                  <c:v>1224</c:v>
                </c:pt>
                <c:pt idx="41">
                  <c:v>1206</c:v>
                </c:pt>
                <c:pt idx="42">
                  <c:v>1183</c:v>
                </c:pt>
                <c:pt idx="43">
                  <c:v>1149</c:v>
                </c:pt>
                <c:pt idx="44">
                  <c:v>1125</c:v>
                </c:pt>
                <c:pt idx="45">
                  <c:v>1108</c:v>
                </c:pt>
                <c:pt idx="46">
                  <c:v>1039</c:v>
                </c:pt>
                <c:pt idx="47">
                  <c:v>1006</c:v>
                </c:pt>
                <c:pt idx="48">
                  <c:v>966</c:v>
                </c:pt>
                <c:pt idx="49">
                  <c:v>922</c:v>
                </c:pt>
                <c:pt idx="50">
                  <c:v>922</c:v>
                </c:pt>
                <c:pt idx="51">
                  <c:v>901</c:v>
                </c:pt>
                <c:pt idx="52">
                  <c:v>873</c:v>
                </c:pt>
                <c:pt idx="53">
                  <c:v>832</c:v>
                </c:pt>
                <c:pt idx="54">
                  <c:v>776</c:v>
                </c:pt>
                <c:pt idx="55">
                  <c:v>754</c:v>
                </c:pt>
                <c:pt idx="56">
                  <c:v>707</c:v>
                </c:pt>
                <c:pt idx="57">
                  <c:v>681</c:v>
                </c:pt>
                <c:pt idx="58">
                  <c:v>660</c:v>
                </c:pt>
                <c:pt idx="59">
                  <c:v>655</c:v>
                </c:pt>
                <c:pt idx="60">
                  <c:v>618</c:v>
                </c:pt>
                <c:pt idx="61">
                  <c:v>605</c:v>
                </c:pt>
                <c:pt idx="62">
                  <c:v>566</c:v>
                </c:pt>
                <c:pt idx="63">
                  <c:v>549</c:v>
                </c:pt>
                <c:pt idx="64">
                  <c:v>526</c:v>
                </c:pt>
                <c:pt idx="65">
                  <c:v>492</c:v>
                </c:pt>
                <c:pt idx="66">
                  <c:v>483</c:v>
                </c:pt>
                <c:pt idx="67">
                  <c:v>451</c:v>
                </c:pt>
                <c:pt idx="68">
                  <c:v>422</c:v>
                </c:pt>
                <c:pt idx="69">
                  <c:v>403</c:v>
                </c:pt>
                <c:pt idx="70">
                  <c:v>375</c:v>
                </c:pt>
                <c:pt idx="71">
                  <c:v>343</c:v>
                </c:pt>
                <c:pt idx="72">
                  <c:v>346</c:v>
                </c:pt>
                <c:pt idx="73">
                  <c:v>320</c:v>
                </c:pt>
                <c:pt idx="74">
                  <c:v>291</c:v>
                </c:pt>
                <c:pt idx="75">
                  <c:v>274</c:v>
                </c:pt>
                <c:pt idx="76">
                  <c:v>254</c:v>
                </c:pt>
                <c:pt idx="77">
                  <c:v>251</c:v>
                </c:pt>
                <c:pt idx="78">
                  <c:v>226</c:v>
                </c:pt>
                <c:pt idx="79">
                  <c:v>222</c:v>
                </c:pt>
                <c:pt idx="80">
                  <c:v>222</c:v>
                </c:pt>
                <c:pt idx="81">
                  <c:v>187</c:v>
                </c:pt>
                <c:pt idx="82">
                  <c:v>188</c:v>
                </c:pt>
                <c:pt idx="83">
                  <c:v>181</c:v>
                </c:pt>
                <c:pt idx="84">
                  <c:v>179</c:v>
                </c:pt>
                <c:pt idx="85">
                  <c:v>169</c:v>
                </c:pt>
                <c:pt idx="86">
                  <c:v>158</c:v>
                </c:pt>
                <c:pt idx="87">
                  <c:v>157</c:v>
                </c:pt>
                <c:pt idx="88">
                  <c:v>153</c:v>
                </c:pt>
                <c:pt idx="89">
                  <c:v>116</c:v>
                </c:pt>
                <c:pt idx="90">
                  <c:v>113</c:v>
                </c:pt>
                <c:pt idx="91">
                  <c:v>97</c:v>
                </c:pt>
                <c:pt idx="92">
                  <c:v>96</c:v>
                </c:pt>
                <c:pt idx="93">
                  <c:v>96</c:v>
                </c:pt>
                <c:pt idx="94">
                  <c:v>92</c:v>
                </c:pt>
                <c:pt idx="95">
                  <c:v>91</c:v>
                </c:pt>
                <c:pt idx="96">
                  <c:v>80</c:v>
                </c:pt>
                <c:pt idx="97">
                  <c:v>77</c:v>
                </c:pt>
                <c:pt idx="98">
                  <c:v>73</c:v>
                </c:pt>
                <c:pt idx="99">
                  <c:v>77</c:v>
                </c:pt>
                <c:pt idx="100">
                  <c:v>79</c:v>
                </c:pt>
                <c:pt idx="101">
                  <c:v>87</c:v>
                </c:pt>
                <c:pt idx="102">
                  <c:v>78</c:v>
                </c:pt>
                <c:pt idx="103">
                  <c:v>73</c:v>
                </c:pt>
                <c:pt idx="104">
                  <c:v>67</c:v>
                </c:pt>
                <c:pt idx="105">
                  <c:v>57</c:v>
                </c:pt>
                <c:pt idx="106">
                  <c:v>57</c:v>
                </c:pt>
                <c:pt idx="107">
                  <c:v>55</c:v>
                </c:pt>
                <c:pt idx="108">
                  <c:v>59</c:v>
                </c:pt>
                <c:pt idx="109">
                  <c:v>48</c:v>
                </c:pt>
                <c:pt idx="110">
                  <c:v>49</c:v>
                </c:pt>
                <c:pt idx="111">
                  <c:v>49</c:v>
                </c:pt>
                <c:pt idx="112">
                  <c:v>39</c:v>
                </c:pt>
                <c:pt idx="113">
                  <c:v>29</c:v>
                </c:pt>
                <c:pt idx="114">
                  <c:v>30</c:v>
                </c:pt>
                <c:pt idx="115">
                  <c:v>32</c:v>
                </c:pt>
                <c:pt idx="116">
                  <c:v>29</c:v>
                </c:pt>
                <c:pt idx="117">
                  <c:v>28</c:v>
                </c:pt>
                <c:pt idx="118">
                  <c:v>25</c:v>
                </c:pt>
                <c:pt idx="119">
                  <c:v>20</c:v>
                </c:pt>
                <c:pt idx="120">
                  <c:v>18</c:v>
                </c:pt>
                <c:pt idx="121">
                  <c:v>18</c:v>
                </c:pt>
                <c:pt idx="122">
                  <c:v>23</c:v>
                </c:pt>
                <c:pt idx="123">
                  <c:v>24</c:v>
                </c:pt>
                <c:pt idx="124">
                  <c:v>20</c:v>
                </c:pt>
                <c:pt idx="125">
                  <c:v>21</c:v>
                </c:pt>
                <c:pt idx="126">
                  <c:v>25</c:v>
                </c:pt>
                <c:pt idx="127">
                  <c:v>26</c:v>
                </c:pt>
                <c:pt idx="128">
                  <c:v>24</c:v>
                </c:pt>
                <c:pt idx="129">
                  <c:v>24</c:v>
                </c:pt>
                <c:pt idx="130">
                  <c:v>21</c:v>
                </c:pt>
                <c:pt idx="131">
                  <c:v>20</c:v>
                </c:pt>
                <c:pt idx="132">
                  <c:v>15</c:v>
                </c:pt>
                <c:pt idx="133">
                  <c:v>15</c:v>
                </c:pt>
                <c:pt idx="134">
                  <c:v>16</c:v>
                </c:pt>
                <c:pt idx="135">
                  <c:v>17</c:v>
                </c:pt>
                <c:pt idx="136">
                  <c:v>16</c:v>
                </c:pt>
                <c:pt idx="137">
                  <c:v>15</c:v>
                </c:pt>
                <c:pt idx="138">
                  <c:v>17</c:v>
                </c:pt>
                <c:pt idx="139">
                  <c:v>23</c:v>
                </c:pt>
                <c:pt idx="140">
                  <c:v>17</c:v>
                </c:pt>
                <c:pt idx="141">
                  <c:v>18</c:v>
                </c:pt>
                <c:pt idx="142">
                  <c:v>16</c:v>
                </c:pt>
                <c:pt idx="143">
                  <c:v>21</c:v>
                </c:pt>
                <c:pt idx="144">
                  <c:v>19</c:v>
                </c:pt>
                <c:pt idx="145">
                  <c:v>17</c:v>
                </c:pt>
                <c:pt idx="146">
                  <c:v>14</c:v>
                </c:pt>
                <c:pt idx="147">
                  <c:v>19</c:v>
                </c:pt>
                <c:pt idx="148">
                  <c:v>22</c:v>
                </c:pt>
                <c:pt idx="149">
                  <c:v>21</c:v>
                </c:pt>
                <c:pt idx="150">
                  <c:v>27</c:v>
                </c:pt>
                <c:pt idx="151">
                  <c:v>26</c:v>
                </c:pt>
                <c:pt idx="152">
                  <c:v>30</c:v>
                </c:pt>
                <c:pt idx="153">
                  <c:v>29</c:v>
                </c:pt>
                <c:pt idx="154">
                  <c:v>27</c:v>
                </c:pt>
                <c:pt idx="155">
                  <c:v>28</c:v>
                </c:pt>
                <c:pt idx="156">
                  <c:v>31</c:v>
                </c:pt>
                <c:pt idx="157">
                  <c:v>29</c:v>
                </c:pt>
                <c:pt idx="158">
                  <c:v>30</c:v>
                </c:pt>
                <c:pt idx="159">
                  <c:v>35</c:v>
                </c:pt>
                <c:pt idx="160">
                  <c:v>31</c:v>
                </c:pt>
                <c:pt idx="161">
                  <c:v>38</c:v>
                </c:pt>
                <c:pt idx="162">
                  <c:v>39</c:v>
                </c:pt>
                <c:pt idx="163">
                  <c:v>36</c:v>
                </c:pt>
                <c:pt idx="164">
                  <c:v>39</c:v>
                </c:pt>
                <c:pt idx="165">
                  <c:v>42</c:v>
                </c:pt>
                <c:pt idx="166">
                  <c:v>41</c:v>
                </c:pt>
                <c:pt idx="167">
                  <c:v>39</c:v>
                </c:pt>
                <c:pt idx="168">
                  <c:v>43</c:v>
                </c:pt>
                <c:pt idx="169">
                  <c:v>42</c:v>
                </c:pt>
                <c:pt idx="170">
                  <c:v>42</c:v>
                </c:pt>
                <c:pt idx="171">
                  <c:v>41</c:v>
                </c:pt>
                <c:pt idx="172">
                  <c:v>38</c:v>
                </c:pt>
                <c:pt idx="173">
                  <c:v>38</c:v>
                </c:pt>
                <c:pt idx="174">
                  <c:v>36</c:v>
                </c:pt>
                <c:pt idx="175">
                  <c:v>34</c:v>
                </c:pt>
                <c:pt idx="176">
                  <c:v>34</c:v>
                </c:pt>
                <c:pt idx="177">
                  <c:v>33</c:v>
                </c:pt>
                <c:pt idx="178">
                  <c:v>38</c:v>
                </c:pt>
                <c:pt idx="179">
                  <c:v>33</c:v>
                </c:pt>
                <c:pt idx="180">
                  <c:v>32</c:v>
                </c:pt>
                <c:pt idx="181">
                  <c:v>28</c:v>
                </c:pt>
                <c:pt idx="182">
                  <c:v>35</c:v>
                </c:pt>
                <c:pt idx="183">
                  <c:v>35</c:v>
                </c:pt>
                <c:pt idx="184">
                  <c:v>33</c:v>
                </c:pt>
                <c:pt idx="185">
                  <c:v>31</c:v>
                </c:pt>
                <c:pt idx="186">
                  <c:v>30</c:v>
                </c:pt>
                <c:pt idx="187">
                  <c:v>31</c:v>
                </c:pt>
                <c:pt idx="188">
                  <c:v>30</c:v>
                </c:pt>
                <c:pt idx="189">
                  <c:v>36</c:v>
                </c:pt>
                <c:pt idx="190">
                  <c:v>37</c:v>
                </c:pt>
                <c:pt idx="191">
                  <c:v>36</c:v>
                </c:pt>
                <c:pt idx="192">
                  <c:v>43</c:v>
                </c:pt>
                <c:pt idx="193">
                  <c:v>53</c:v>
                </c:pt>
                <c:pt idx="194">
                  <c:v>54</c:v>
                </c:pt>
                <c:pt idx="195">
                  <c:v>49</c:v>
                </c:pt>
              </c:numCache>
            </c:numRef>
          </c:val>
          <c:extLst>
            <c:ext xmlns:c16="http://schemas.microsoft.com/office/drawing/2014/chart" uri="{C3380CC4-5D6E-409C-BE32-E72D297353CC}">
              <c16:uniqueId val="{0000000D-4A1B-4FD2-85BF-BFF4B839581D}"/>
            </c:ext>
          </c:extLst>
        </c:ser>
        <c:ser>
          <c:idx val="4"/>
          <c:order val="1"/>
          <c:tx>
            <c:strRef>
              <c:f>ICU!$E$2</c:f>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ICU!$E$11:$E$158</c:f>
              <c:numCache>
                <c:formatCode>General</c:formatCode>
                <c:ptCount val="148"/>
                <c:pt idx="28" formatCode="#,##0">
                  <c:v>14</c:v>
                </c:pt>
                <c:pt idx="29" formatCode="#,##0">
                  <c:v>17</c:v>
                </c:pt>
                <c:pt idx="30" formatCode="#,##0">
                  <c:v>24</c:v>
                </c:pt>
                <c:pt idx="31" formatCode="#,##0">
                  <c:v>37</c:v>
                </c:pt>
                <c:pt idx="32">
                  <c:v>47</c:v>
                </c:pt>
                <c:pt idx="33">
                  <c:v>52</c:v>
                </c:pt>
                <c:pt idx="34">
                  <c:v>56</c:v>
                </c:pt>
                <c:pt idx="35">
                  <c:v>58</c:v>
                </c:pt>
                <c:pt idx="36">
                  <c:v>57</c:v>
                </c:pt>
                <c:pt idx="37">
                  <c:v>56</c:v>
                </c:pt>
                <c:pt idx="38">
                  <c:v>55</c:v>
                </c:pt>
                <c:pt idx="39">
                  <c:v>55</c:v>
                </c:pt>
                <c:pt idx="40">
                  <c:v>55</c:v>
                </c:pt>
                <c:pt idx="41">
                  <c:v>52</c:v>
                </c:pt>
                <c:pt idx="42">
                  <c:v>52</c:v>
                </c:pt>
                <c:pt idx="43">
                  <c:v>52</c:v>
                </c:pt>
                <c:pt idx="44">
                  <c:v>51</c:v>
                </c:pt>
                <c:pt idx="45">
                  <c:v>50</c:v>
                </c:pt>
                <c:pt idx="46">
                  <c:v>48</c:v>
                </c:pt>
                <c:pt idx="47">
                  <c:v>44</c:v>
                </c:pt>
                <c:pt idx="48">
                  <c:v>42</c:v>
                </c:pt>
                <c:pt idx="49">
                  <c:v>41</c:v>
                </c:pt>
                <c:pt idx="50">
                  <c:v>37</c:v>
                </c:pt>
                <c:pt idx="51">
                  <c:v>33</c:v>
                </c:pt>
                <c:pt idx="52">
                  <c:v>32</c:v>
                </c:pt>
                <c:pt idx="53">
                  <c:v>29</c:v>
                </c:pt>
                <c:pt idx="54">
                  <c:v>28</c:v>
                </c:pt>
                <c:pt idx="55">
                  <c:v>29</c:v>
                </c:pt>
                <c:pt idx="56">
                  <c:v>28</c:v>
                </c:pt>
                <c:pt idx="57">
                  <c:v>27</c:v>
                </c:pt>
                <c:pt idx="58">
                  <c:v>28</c:v>
                </c:pt>
                <c:pt idx="59">
                  <c:v>28</c:v>
                </c:pt>
                <c:pt idx="60">
                  <c:v>26</c:v>
                </c:pt>
                <c:pt idx="61">
                  <c:v>23</c:v>
                </c:pt>
                <c:pt idx="62">
                  <c:v>18</c:v>
                </c:pt>
                <c:pt idx="63">
                  <c:v>15</c:v>
                </c:pt>
                <c:pt idx="64">
                  <c:v>15</c:v>
                </c:pt>
                <c:pt idx="65">
                  <c:v>15</c:v>
                </c:pt>
                <c:pt idx="66">
                  <c:v>15</c:v>
                </c:pt>
                <c:pt idx="67">
                  <c:v>12</c:v>
                </c:pt>
                <c:pt idx="68">
                  <c:v>10</c:v>
                </c:pt>
                <c:pt idx="69">
                  <c:v>7</c:v>
                </c:pt>
                <c:pt idx="70">
                  <c:v>3</c:v>
                </c:pt>
                <c:pt idx="71">
                  <c:v>3</c:v>
                </c:pt>
                <c:pt idx="72">
                  <c:v>3</c:v>
                </c:pt>
                <c:pt idx="73">
                  <c:v>3</c:v>
                </c:pt>
                <c:pt idx="74">
                  <c:v>2</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extLst/>
            </c:numRef>
          </c:val>
          <c:extLst>
            <c:ext xmlns:c16="http://schemas.microsoft.com/office/drawing/2014/chart" uri="{C3380CC4-5D6E-409C-BE32-E72D297353CC}">
              <c16:uniqueId val="{00000011-FB5C-4A36-9241-3348BADBB060}"/>
            </c:ext>
          </c:extLst>
        </c:ser>
        <c:ser>
          <c:idx val="1"/>
          <c:order val="4"/>
          <c:tx>
            <c:strRef>
              <c:f>ICU!$H$2</c:f>
              <c:strCache>
                <c:ptCount val="1"/>
                <c:pt idx="0">
                  <c:v>non-COVID-19</c:v>
                </c:pt>
              </c:strCache>
            </c:strRef>
          </c:tx>
          <c:spPr>
            <a:solidFill>
              <a:schemeClr val="accent6">
                <a:lumMod val="40000"/>
                <a:lumOff val="60000"/>
              </a:schemeClr>
            </a:solidFill>
            <a:ln>
              <a:solidFill>
                <a:schemeClr val="bg2">
                  <a:lumMod val="25000"/>
                </a:schemeClr>
              </a:solidFill>
            </a:ln>
            <a:effectLst/>
          </c:spPr>
          <c:invertIfNegative val="0"/>
          <c:dLbls>
            <c:dLbl>
              <c:idx val="18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3BB-4F79-8B08-2B3D713ECD76}"/>
                </c:ext>
              </c:extLst>
            </c:dLbl>
            <c:spPr>
              <a:solidFill>
                <a:schemeClr val="bg2"/>
              </a:solidFill>
              <a:ln>
                <a:solidFill>
                  <a:schemeClr val="bg2">
                    <a:lumMod val="25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ICU!$H$11:$H$217</c:f>
              <c:numCache>
                <c:formatCode>#,##0</c:formatCode>
                <c:ptCount val="207"/>
                <c:pt idx="30">
                  <c:v>271</c:v>
                </c:pt>
                <c:pt idx="40" formatCode="General">
                  <c:v>365</c:v>
                </c:pt>
                <c:pt idx="43" formatCode="General">
                  <c:v>356</c:v>
                </c:pt>
                <c:pt idx="44" formatCode="General">
                  <c:v>345</c:v>
                </c:pt>
                <c:pt idx="46" formatCode="General">
                  <c:v>390</c:v>
                </c:pt>
                <c:pt idx="47" formatCode="General">
                  <c:v>395</c:v>
                </c:pt>
                <c:pt idx="49" formatCode="General">
                  <c:v>388</c:v>
                </c:pt>
                <c:pt idx="50" formatCode="General">
                  <c:v>385</c:v>
                </c:pt>
                <c:pt idx="51" formatCode="General">
                  <c:v>395</c:v>
                </c:pt>
                <c:pt idx="53" formatCode="General">
                  <c:v>399</c:v>
                </c:pt>
                <c:pt idx="54" formatCode="General">
                  <c:v>431</c:v>
                </c:pt>
                <c:pt idx="55" formatCode="General">
                  <c:v>432</c:v>
                </c:pt>
                <c:pt idx="56" formatCode="General">
                  <c:v>426</c:v>
                </c:pt>
                <c:pt idx="57" formatCode="General">
                  <c:v>418</c:v>
                </c:pt>
                <c:pt idx="58" formatCode="General">
                  <c:v>382</c:v>
                </c:pt>
                <c:pt idx="59" formatCode="General">
                  <c:v>377</c:v>
                </c:pt>
                <c:pt idx="60" formatCode="General">
                  <c:v>394</c:v>
                </c:pt>
                <c:pt idx="61" formatCode="General">
                  <c:v>397</c:v>
                </c:pt>
                <c:pt idx="62" formatCode="General">
                  <c:v>440</c:v>
                </c:pt>
                <c:pt idx="63" formatCode="General">
                  <c:v>435</c:v>
                </c:pt>
                <c:pt idx="64" formatCode="General">
                  <c:v>450</c:v>
                </c:pt>
                <c:pt idx="65" formatCode="General">
                  <c:v>418</c:v>
                </c:pt>
                <c:pt idx="66" formatCode="General">
                  <c:v>388</c:v>
                </c:pt>
                <c:pt idx="67" formatCode="General">
                  <c:v>462</c:v>
                </c:pt>
                <c:pt idx="68" formatCode="General">
                  <c:v>474</c:v>
                </c:pt>
                <c:pt idx="69" formatCode="General">
                  <c:v>497</c:v>
                </c:pt>
                <c:pt idx="70" formatCode="General">
                  <c:v>527</c:v>
                </c:pt>
                <c:pt idx="71" formatCode="General">
                  <c:v>522</c:v>
                </c:pt>
                <c:pt idx="72" formatCode="General">
                  <c:v>482</c:v>
                </c:pt>
                <c:pt idx="73" formatCode="General">
                  <c:v>477</c:v>
                </c:pt>
                <c:pt idx="74" formatCode="General">
                  <c:v>523</c:v>
                </c:pt>
                <c:pt idx="75" formatCode="General">
                  <c:v>527</c:v>
                </c:pt>
                <c:pt idx="76" formatCode="General">
                  <c:v>541</c:v>
                </c:pt>
                <c:pt idx="77" formatCode="General">
                  <c:v>481</c:v>
                </c:pt>
                <c:pt idx="78" formatCode="General">
                  <c:v>505</c:v>
                </c:pt>
                <c:pt idx="79" formatCode="General">
                  <c:v>499</c:v>
                </c:pt>
                <c:pt idx="80" formatCode="General">
                  <c:v>493</c:v>
                </c:pt>
                <c:pt idx="81" formatCode="General">
                  <c:v>499</c:v>
                </c:pt>
                <c:pt idx="82" formatCode="General">
                  <c:v>522</c:v>
                </c:pt>
                <c:pt idx="83" formatCode="General">
                  <c:v>599</c:v>
                </c:pt>
                <c:pt idx="84" formatCode="General">
                  <c:v>549</c:v>
                </c:pt>
                <c:pt idx="85" formatCode="General">
                  <c:v>531</c:v>
                </c:pt>
                <c:pt idx="86" formatCode="General">
                  <c:v>501</c:v>
                </c:pt>
                <c:pt idx="87" formatCode="General">
                  <c:v>488</c:v>
                </c:pt>
                <c:pt idx="88" formatCode="General">
                  <c:v>476</c:v>
                </c:pt>
                <c:pt idx="89" formatCode="General">
                  <c:v>514</c:v>
                </c:pt>
                <c:pt idx="90" formatCode="General">
                  <c:v>567</c:v>
                </c:pt>
                <c:pt idx="91" formatCode="General">
                  <c:v>543</c:v>
                </c:pt>
                <c:pt idx="92" formatCode="General">
                  <c:v>549</c:v>
                </c:pt>
                <c:pt idx="93" formatCode="General">
                  <c:v>549</c:v>
                </c:pt>
                <c:pt idx="94" formatCode="General">
                  <c:v>477</c:v>
                </c:pt>
                <c:pt idx="95" formatCode="General">
                  <c:v>478</c:v>
                </c:pt>
                <c:pt idx="96" formatCode="General">
                  <c:v>535</c:v>
                </c:pt>
                <c:pt idx="98" formatCode="General">
                  <c:v>557</c:v>
                </c:pt>
                <c:pt idx="99" formatCode="General">
                  <c:v>572</c:v>
                </c:pt>
                <c:pt idx="100" formatCode="General">
                  <c:v>553</c:v>
                </c:pt>
                <c:pt idx="101" formatCode="General">
                  <c:v>520</c:v>
                </c:pt>
                <c:pt idx="102" formatCode="General">
                  <c:v>570</c:v>
                </c:pt>
                <c:pt idx="103" formatCode="General">
                  <c:v>582</c:v>
                </c:pt>
                <c:pt idx="104" formatCode="General">
                  <c:v>568</c:v>
                </c:pt>
                <c:pt idx="105" formatCode="General">
                  <c:v>592</c:v>
                </c:pt>
                <c:pt idx="106" formatCode="General">
                  <c:v>602</c:v>
                </c:pt>
                <c:pt idx="107" formatCode="General">
                  <c:v>628</c:v>
                </c:pt>
                <c:pt idx="108" formatCode="General">
                  <c:v>512</c:v>
                </c:pt>
                <c:pt idx="109" formatCode="General">
                  <c:v>576</c:v>
                </c:pt>
                <c:pt idx="110" formatCode="General">
                  <c:v>565</c:v>
                </c:pt>
                <c:pt idx="111" formatCode="General">
                  <c:v>579</c:v>
                </c:pt>
                <c:pt idx="112" formatCode="General">
                  <c:v>584</c:v>
                </c:pt>
                <c:pt idx="113" formatCode="General">
                  <c:v>573</c:v>
                </c:pt>
                <c:pt idx="114" formatCode="General">
                  <c:v>541</c:v>
                </c:pt>
                <c:pt idx="115" formatCode="General">
                  <c:v>527</c:v>
                </c:pt>
                <c:pt idx="116" formatCode="General">
                  <c:v>559</c:v>
                </c:pt>
                <c:pt idx="117" formatCode="General">
                  <c:v>572</c:v>
                </c:pt>
                <c:pt idx="118" formatCode="General">
                  <c:v>586</c:v>
                </c:pt>
                <c:pt idx="119" formatCode="General">
                  <c:v>587</c:v>
                </c:pt>
                <c:pt idx="120" formatCode="General">
                  <c:v>574</c:v>
                </c:pt>
                <c:pt idx="121" formatCode="General">
                  <c:v>543</c:v>
                </c:pt>
                <c:pt idx="122" formatCode="General">
                  <c:v>538</c:v>
                </c:pt>
                <c:pt idx="123" formatCode="General">
                  <c:v>537</c:v>
                </c:pt>
                <c:pt idx="124" formatCode="General">
                  <c:v>576</c:v>
                </c:pt>
                <c:pt idx="125" formatCode="General">
                  <c:v>586</c:v>
                </c:pt>
                <c:pt idx="126" formatCode="General">
                  <c:v>569</c:v>
                </c:pt>
                <c:pt idx="127" formatCode="General">
                  <c:v>562</c:v>
                </c:pt>
                <c:pt idx="128" formatCode="General">
                  <c:v>545</c:v>
                </c:pt>
                <c:pt idx="129" formatCode="General">
                  <c:v>521</c:v>
                </c:pt>
                <c:pt idx="130" formatCode="General">
                  <c:v>541</c:v>
                </c:pt>
                <c:pt idx="131" formatCode="General">
                  <c:v>573</c:v>
                </c:pt>
                <c:pt idx="132" formatCode="General">
                  <c:v>578</c:v>
                </c:pt>
                <c:pt idx="133" formatCode="General">
                  <c:v>578</c:v>
                </c:pt>
                <c:pt idx="134" formatCode="General">
                  <c:v>584</c:v>
                </c:pt>
                <c:pt idx="135" formatCode="General">
                  <c:v>568</c:v>
                </c:pt>
                <c:pt idx="136" formatCode="General">
                  <c:v>567</c:v>
                </c:pt>
                <c:pt idx="137" formatCode="General">
                  <c:v>594</c:v>
                </c:pt>
                <c:pt idx="138" formatCode="General">
                  <c:v>593</c:v>
                </c:pt>
                <c:pt idx="139" formatCode="General">
                  <c:v>583</c:v>
                </c:pt>
                <c:pt idx="140" formatCode="General">
                  <c:v>592</c:v>
                </c:pt>
                <c:pt idx="141" formatCode="General">
                  <c:v>596</c:v>
                </c:pt>
                <c:pt idx="142" formatCode="General">
                  <c:v>568</c:v>
                </c:pt>
                <c:pt idx="143" formatCode="General">
                  <c:v>563</c:v>
                </c:pt>
                <c:pt idx="144" formatCode="General">
                  <c:v>538</c:v>
                </c:pt>
                <c:pt idx="145" formatCode="General">
                  <c:v>548</c:v>
                </c:pt>
                <c:pt idx="146" formatCode="General">
                  <c:v>564</c:v>
                </c:pt>
                <c:pt idx="147" formatCode="General">
                  <c:v>573</c:v>
                </c:pt>
                <c:pt idx="148" formatCode="General">
                  <c:v>575</c:v>
                </c:pt>
                <c:pt idx="149" formatCode="General">
                  <c:v>568</c:v>
                </c:pt>
                <c:pt idx="150" formatCode="General">
                  <c:v>539</c:v>
                </c:pt>
                <c:pt idx="151" formatCode="General">
                  <c:v>564</c:v>
                </c:pt>
                <c:pt idx="152" formatCode="General">
                  <c:v>584</c:v>
                </c:pt>
                <c:pt idx="153" formatCode="General">
                  <c:v>598</c:v>
                </c:pt>
                <c:pt idx="154" formatCode="General">
                  <c:v>564</c:v>
                </c:pt>
                <c:pt idx="155" formatCode="General">
                  <c:v>576</c:v>
                </c:pt>
                <c:pt idx="156" formatCode="General">
                  <c:v>545</c:v>
                </c:pt>
                <c:pt idx="157" formatCode="General">
                  <c:v>571</c:v>
                </c:pt>
                <c:pt idx="158" formatCode="General">
                  <c:v>583</c:v>
                </c:pt>
                <c:pt idx="159" formatCode="General">
                  <c:v>613</c:v>
                </c:pt>
                <c:pt idx="160" formatCode="General">
                  <c:v>612</c:v>
                </c:pt>
                <c:pt idx="161" formatCode="General">
                  <c:v>578</c:v>
                </c:pt>
                <c:pt idx="162" formatCode="General">
                  <c:v>583</c:v>
                </c:pt>
                <c:pt idx="163" formatCode="General">
                  <c:v>578</c:v>
                </c:pt>
                <c:pt idx="164" formatCode="General">
                  <c:v>565</c:v>
                </c:pt>
                <c:pt idx="165" formatCode="General">
                  <c:v>604</c:v>
                </c:pt>
                <c:pt idx="166" formatCode="General">
                  <c:v>608</c:v>
                </c:pt>
                <c:pt idx="167" formatCode="General">
                  <c:v>594</c:v>
                </c:pt>
                <c:pt idx="168" formatCode="General">
                  <c:v>603</c:v>
                </c:pt>
                <c:pt idx="169" formatCode="General">
                  <c:v>591</c:v>
                </c:pt>
                <c:pt idx="170" formatCode="General">
                  <c:v>565</c:v>
                </c:pt>
                <c:pt idx="171" formatCode="General">
                  <c:v>552</c:v>
                </c:pt>
                <c:pt idx="172" formatCode="General">
                  <c:v>601</c:v>
                </c:pt>
                <c:pt idx="173" formatCode="General">
                  <c:v>622</c:v>
                </c:pt>
                <c:pt idx="174" formatCode="General">
                  <c:v>613</c:v>
                </c:pt>
                <c:pt idx="175" formatCode="General">
                  <c:v>607</c:v>
                </c:pt>
                <c:pt idx="176" formatCode="General">
                  <c:v>577</c:v>
                </c:pt>
                <c:pt idx="177" formatCode="General">
                  <c:v>558</c:v>
                </c:pt>
                <c:pt idx="178" formatCode="General">
                  <c:v>550</c:v>
                </c:pt>
                <c:pt idx="179" formatCode="General">
                  <c:v>589</c:v>
                </c:pt>
                <c:pt idx="180" formatCode="General">
                  <c:v>617</c:v>
                </c:pt>
                <c:pt idx="181" formatCode="General">
                  <c:v>592</c:v>
                </c:pt>
                <c:pt idx="182" formatCode="General">
                  <c:v>604</c:v>
                </c:pt>
                <c:pt idx="183" formatCode="General">
                  <c:v>597</c:v>
                </c:pt>
                <c:pt idx="184" formatCode="General">
                  <c:v>576</c:v>
                </c:pt>
                <c:pt idx="185" formatCode="General">
                  <c:v>552</c:v>
                </c:pt>
                <c:pt idx="186" formatCode="General">
                  <c:v>632</c:v>
                </c:pt>
                <c:pt idx="187" formatCode="General">
                  <c:v>616</c:v>
                </c:pt>
                <c:pt idx="188" formatCode="General">
                  <c:v>606</c:v>
                </c:pt>
                <c:pt idx="189" formatCode="General">
                  <c:v>609</c:v>
                </c:pt>
                <c:pt idx="190" formatCode="General">
                  <c:v>596</c:v>
                </c:pt>
                <c:pt idx="191" formatCode="General">
                  <c:v>572</c:v>
                </c:pt>
                <c:pt idx="192" formatCode="General">
                  <c:v>562</c:v>
                </c:pt>
                <c:pt idx="193" formatCode="General">
                  <c:v>621</c:v>
                </c:pt>
                <c:pt idx="194" formatCode="General">
                  <c:v>646</c:v>
                </c:pt>
                <c:pt idx="195" formatCode="General">
                  <c:v>636</c:v>
                </c:pt>
              </c:numCache>
            </c:numRef>
          </c:val>
          <c:extLst>
            <c:ext xmlns:c16="http://schemas.microsoft.com/office/drawing/2014/chart" uri="{C3380CC4-5D6E-409C-BE32-E72D297353CC}">
              <c16:uniqueId val="{0000000C-C76F-4F2D-88EA-85E1F3A7C907}"/>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5"/>
          <c:order val="2"/>
          <c:tx>
            <c:strRef>
              <c:f>ICU!$F$2</c:f>
              <c:strCache>
                <c:ptCount val="1"/>
                <c:pt idx="0">
                  <c:v>ICU</c:v>
                </c:pt>
              </c:strCache>
            </c:strRef>
          </c:tx>
          <c:spPr>
            <a:ln w="28575" cap="rnd">
              <a:noFill/>
              <a:round/>
            </a:ln>
            <a:effectLst/>
          </c:spPr>
          <c:marker>
            <c:symbol val="none"/>
          </c:marker>
          <c:dLbls>
            <c:dLbl>
              <c:idx val="32"/>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477-4A03-9F1A-7E31E2A2BB78}"/>
                </c:ext>
              </c:extLst>
            </c:dLbl>
            <c:dLbl>
              <c:idx val="43"/>
              <c:delete val="1"/>
              <c:extLst>
                <c:ext xmlns:c15="http://schemas.microsoft.com/office/drawing/2012/chart" uri="{CE6537A1-D6FC-4f65-9D91-7224C49458BB}"/>
                <c:ext xmlns:c16="http://schemas.microsoft.com/office/drawing/2014/chart" uri="{C3380CC4-5D6E-409C-BE32-E72D297353CC}">
                  <c16:uniqueId val="{0000000C-17A7-4806-9D0B-945DE5FEDEF3}"/>
                </c:ext>
              </c:extLst>
            </c:dLbl>
            <c:dLbl>
              <c:idx val="46"/>
              <c:delete val="1"/>
              <c:extLst>
                <c:ext xmlns:c15="http://schemas.microsoft.com/office/drawing/2012/chart" uri="{CE6537A1-D6FC-4f65-9D91-7224C49458BB}"/>
                <c:ext xmlns:c16="http://schemas.microsoft.com/office/drawing/2014/chart" uri="{C3380CC4-5D6E-409C-BE32-E72D297353CC}">
                  <c16:uniqueId val="{0000000C-5A50-47B7-AB0D-8A43DBEA45C2}"/>
                </c:ext>
              </c:extLst>
            </c:dLbl>
            <c:dLbl>
              <c:idx val="56"/>
              <c:delete val="1"/>
              <c:extLst>
                <c:ext xmlns:c15="http://schemas.microsoft.com/office/drawing/2012/chart" uri="{CE6537A1-D6FC-4f65-9D91-7224C49458BB}"/>
                <c:ext xmlns:c16="http://schemas.microsoft.com/office/drawing/2014/chart" uri="{C3380CC4-5D6E-409C-BE32-E72D297353CC}">
                  <c16:uniqueId val="{0000000C-9C4A-48D6-AC9B-AB3E55AF6C40}"/>
                </c:ext>
              </c:extLst>
            </c:dLbl>
            <c:dLbl>
              <c:idx val="57"/>
              <c:delete val="1"/>
              <c:extLst>
                <c:ext xmlns:c15="http://schemas.microsoft.com/office/drawing/2012/chart" uri="{CE6537A1-D6FC-4f65-9D91-7224C49458BB}"/>
                <c:ext xmlns:c16="http://schemas.microsoft.com/office/drawing/2014/chart" uri="{C3380CC4-5D6E-409C-BE32-E72D297353CC}">
                  <c16:uniqueId val="{0000000E-9C4A-48D6-AC9B-AB3E55AF6C40}"/>
                </c:ext>
              </c:extLst>
            </c:dLbl>
            <c:dLbl>
              <c:idx val="62"/>
              <c:delete val="1"/>
              <c:extLst>
                <c:ext xmlns:c15="http://schemas.microsoft.com/office/drawing/2012/chart" uri="{CE6537A1-D6FC-4f65-9D91-7224C49458BB}"/>
                <c:ext xmlns:c16="http://schemas.microsoft.com/office/drawing/2014/chart" uri="{C3380CC4-5D6E-409C-BE32-E72D297353CC}">
                  <c16:uniqueId val="{0000000C-2DBF-4483-B910-421F2717F78F}"/>
                </c:ext>
              </c:extLst>
            </c:dLbl>
            <c:dLbl>
              <c:idx val="63"/>
              <c:delete val="1"/>
              <c:extLst>
                <c:ext xmlns:c15="http://schemas.microsoft.com/office/drawing/2012/chart" uri="{CE6537A1-D6FC-4f65-9D91-7224C49458BB}"/>
                <c:ext xmlns:c16="http://schemas.microsoft.com/office/drawing/2014/chart" uri="{C3380CC4-5D6E-409C-BE32-E72D297353CC}">
                  <c16:uniqueId val="{0000000C-D115-44D7-B3E5-8C79A09A7941}"/>
                </c:ext>
              </c:extLst>
            </c:dLbl>
            <c:dLbl>
              <c:idx val="64"/>
              <c:delete val="1"/>
              <c:extLst>
                <c:ext xmlns:c15="http://schemas.microsoft.com/office/drawing/2012/chart" uri="{CE6537A1-D6FC-4f65-9D91-7224C49458BB}"/>
                <c:ext xmlns:c16="http://schemas.microsoft.com/office/drawing/2014/chart" uri="{C3380CC4-5D6E-409C-BE32-E72D297353CC}">
                  <c16:uniqueId val="{0000000C-1FD2-43BC-AF3E-FD889CC7CC00}"/>
                </c:ext>
              </c:extLst>
            </c:dLbl>
            <c:dLbl>
              <c:idx val="65"/>
              <c:delete val="1"/>
              <c:extLst>
                <c:ext xmlns:c15="http://schemas.microsoft.com/office/drawing/2012/chart" uri="{CE6537A1-D6FC-4f65-9D91-7224C49458BB}"/>
                <c:ext xmlns:c16="http://schemas.microsoft.com/office/drawing/2014/chart" uri="{C3380CC4-5D6E-409C-BE32-E72D297353CC}">
                  <c16:uniqueId val="{0000000D-DE3E-4357-89B6-AA98D8051944}"/>
                </c:ext>
              </c:extLst>
            </c:dLbl>
            <c:dLbl>
              <c:idx val="66"/>
              <c:delete val="1"/>
              <c:extLst>
                <c:ext xmlns:c15="http://schemas.microsoft.com/office/drawing/2012/chart" uri="{CE6537A1-D6FC-4f65-9D91-7224C49458BB}"/>
                <c:ext xmlns:c16="http://schemas.microsoft.com/office/drawing/2014/chart" uri="{C3380CC4-5D6E-409C-BE32-E72D297353CC}">
                  <c16:uniqueId val="{0000000C-2415-4F1B-A567-8A2E813625DE}"/>
                </c:ext>
              </c:extLst>
            </c:dLbl>
            <c:dLbl>
              <c:idx val="67"/>
              <c:delete val="1"/>
              <c:extLst>
                <c:ext xmlns:c15="http://schemas.microsoft.com/office/drawing/2012/chart" uri="{CE6537A1-D6FC-4f65-9D91-7224C49458BB}"/>
                <c:ext xmlns:c16="http://schemas.microsoft.com/office/drawing/2014/chart" uri="{C3380CC4-5D6E-409C-BE32-E72D297353CC}">
                  <c16:uniqueId val="{0000000C-33AB-4F79-ABA4-229202E82581}"/>
                </c:ext>
              </c:extLst>
            </c:dLbl>
            <c:dLbl>
              <c:idx val="69"/>
              <c:delete val="1"/>
              <c:extLst>
                <c:ext xmlns:c15="http://schemas.microsoft.com/office/drawing/2012/chart" uri="{CE6537A1-D6FC-4f65-9D91-7224C49458BB}"/>
                <c:ext xmlns:c16="http://schemas.microsoft.com/office/drawing/2014/chart" uri="{C3380CC4-5D6E-409C-BE32-E72D297353CC}">
                  <c16:uniqueId val="{0000000C-C832-45EF-BFF9-707C7EB3B035}"/>
                </c:ext>
              </c:extLst>
            </c:dLbl>
            <c:dLbl>
              <c:idx val="70"/>
              <c:delete val="1"/>
              <c:extLst>
                <c:ext xmlns:c15="http://schemas.microsoft.com/office/drawing/2012/chart" uri="{CE6537A1-D6FC-4f65-9D91-7224C49458BB}"/>
                <c:ext xmlns:c16="http://schemas.microsoft.com/office/drawing/2014/chart" uri="{C3380CC4-5D6E-409C-BE32-E72D297353CC}">
                  <c16:uniqueId val="{0000000D-7083-43E6-8A86-FB482D261CC0}"/>
                </c:ext>
              </c:extLst>
            </c:dLbl>
            <c:dLbl>
              <c:idx val="71"/>
              <c:delete val="1"/>
              <c:extLst>
                <c:ext xmlns:c15="http://schemas.microsoft.com/office/drawing/2012/chart" uri="{CE6537A1-D6FC-4f65-9D91-7224C49458BB}"/>
                <c:ext xmlns:c16="http://schemas.microsoft.com/office/drawing/2014/chart" uri="{C3380CC4-5D6E-409C-BE32-E72D297353CC}">
                  <c16:uniqueId val="{0000000C-1F99-4726-981D-AE4E2BAC8DA5}"/>
                </c:ext>
              </c:extLst>
            </c:dLbl>
            <c:dLbl>
              <c:idx val="72"/>
              <c:delete val="1"/>
              <c:extLst>
                <c:ext xmlns:c15="http://schemas.microsoft.com/office/drawing/2012/chart" uri="{CE6537A1-D6FC-4f65-9D91-7224C49458BB}"/>
                <c:ext xmlns:c16="http://schemas.microsoft.com/office/drawing/2014/chart" uri="{C3380CC4-5D6E-409C-BE32-E72D297353CC}">
                  <c16:uniqueId val="{0000000C-016C-4918-9CB3-1BE13DBDF247}"/>
                </c:ext>
              </c:extLst>
            </c:dLbl>
            <c:dLbl>
              <c:idx val="73"/>
              <c:delete val="1"/>
              <c:extLst>
                <c:ext xmlns:c15="http://schemas.microsoft.com/office/drawing/2012/chart" uri="{CE6537A1-D6FC-4f65-9D91-7224C49458BB}"/>
                <c:ext xmlns:c16="http://schemas.microsoft.com/office/drawing/2014/chart" uri="{C3380CC4-5D6E-409C-BE32-E72D297353CC}">
                  <c16:uniqueId val="{0000000E-F8D5-47A8-8249-0EEC4C68DF02}"/>
                </c:ext>
              </c:extLst>
            </c:dLbl>
            <c:dLbl>
              <c:idx val="74"/>
              <c:delete val="1"/>
              <c:extLst>
                <c:ext xmlns:c15="http://schemas.microsoft.com/office/drawing/2012/chart" uri="{CE6537A1-D6FC-4f65-9D91-7224C49458BB}"/>
                <c:ext xmlns:c16="http://schemas.microsoft.com/office/drawing/2014/chart" uri="{C3380CC4-5D6E-409C-BE32-E72D297353CC}">
                  <c16:uniqueId val="{0000000D-B79D-4F01-A8B2-0BAC770CB139}"/>
                </c:ext>
              </c:extLst>
            </c:dLbl>
            <c:dLbl>
              <c:idx val="75"/>
              <c:delete val="1"/>
              <c:extLst>
                <c:ext xmlns:c15="http://schemas.microsoft.com/office/drawing/2012/chart" uri="{CE6537A1-D6FC-4f65-9D91-7224C49458BB}"/>
                <c:ext xmlns:c16="http://schemas.microsoft.com/office/drawing/2014/chart" uri="{C3380CC4-5D6E-409C-BE32-E72D297353CC}">
                  <c16:uniqueId val="{0000000D-80A7-48CA-B92C-4FBEFBCF6600}"/>
                </c:ext>
              </c:extLst>
            </c:dLbl>
            <c:dLbl>
              <c:idx val="76"/>
              <c:delete val="1"/>
              <c:extLst>
                <c:ext xmlns:c15="http://schemas.microsoft.com/office/drawing/2012/chart" uri="{CE6537A1-D6FC-4f65-9D91-7224C49458BB}"/>
                <c:ext xmlns:c16="http://schemas.microsoft.com/office/drawing/2014/chart" uri="{C3380CC4-5D6E-409C-BE32-E72D297353CC}">
                  <c16:uniqueId val="{0000000C-992F-4216-9960-F04A8863631D}"/>
                </c:ext>
              </c:extLst>
            </c:dLbl>
            <c:dLbl>
              <c:idx val="78"/>
              <c:delete val="1"/>
              <c:extLst>
                <c:ext xmlns:c15="http://schemas.microsoft.com/office/drawing/2012/chart" uri="{CE6537A1-D6FC-4f65-9D91-7224C49458BB}"/>
                <c:ext xmlns:c16="http://schemas.microsoft.com/office/drawing/2014/chart" uri="{C3380CC4-5D6E-409C-BE32-E72D297353CC}">
                  <c16:uniqueId val="{0000000D-392D-4E86-952A-1F8B6090348D}"/>
                </c:ext>
              </c:extLst>
            </c:dLbl>
            <c:dLbl>
              <c:idx val="79"/>
              <c:delete val="1"/>
              <c:extLst>
                <c:ext xmlns:c15="http://schemas.microsoft.com/office/drawing/2012/chart" uri="{CE6537A1-D6FC-4f65-9D91-7224C49458BB}"/>
                <c:ext xmlns:c16="http://schemas.microsoft.com/office/drawing/2014/chart" uri="{C3380CC4-5D6E-409C-BE32-E72D297353CC}">
                  <c16:uniqueId val="{0000000D-28AD-4B75-8B24-6BB8301379A3}"/>
                </c:ext>
              </c:extLst>
            </c:dLbl>
            <c:dLbl>
              <c:idx val="81"/>
              <c:delete val="1"/>
              <c:extLst>
                <c:ext xmlns:c15="http://schemas.microsoft.com/office/drawing/2012/chart" uri="{CE6537A1-D6FC-4f65-9D91-7224C49458BB}"/>
                <c:ext xmlns:c16="http://schemas.microsoft.com/office/drawing/2014/chart" uri="{C3380CC4-5D6E-409C-BE32-E72D297353CC}">
                  <c16:uniqueId val="{0000000D-CE49-46AF-ACCA-45404EFC529A}"/>
                </c:ext>
              </c:extLst>
            </c:dLbl>
            <c:dLbl>
              <c:idx val="82"/>
              <c:delete val="1"/>
              <c:extLst>
                <c:ext xmlns:c15="http://schemas.microsoft.com/office/drawing/2012/chart" uri="{CE6537A1-D6FC-4f65-9D91-7224C49458BB}"/>
                <c:ext xmlns:c16="http://schemas.microsoft.com/office/drawing/2014/chart" uri="{C3380CC4-5D6E-409C-BE32-E72D297353CC}">
                  <c16:uniqueId val="{0000000D-E06F-4E9F-AD03-0D45B6A7D051}"/>
                </c:ext>
              </c:extLst>
            </c:dLbl>
            <c:dLbl>
              <c:idx val="85"/>
              <c:delete val="1"/>
              <c:extLst>
                <c:ext xmlns:c15="http://schemas.microsoft.com/office/drawing/2012/chart" uri="{CE6537A1-D6FC-4f65-9D91-7224C49458BB}"/>
                <c:ext xmlns:c16="http://schemas.microsoft.com/office/drawing/2014/chart" uri="{C3380CC4-5D6E-409C-BE32-E72D297353CC}">
                  <c16:uniqueId val="{0000000D-BB2D-490B-84EF-5EB8AEA6D0D9}"/>
                </c:ext>
              </c:extLst>
            </c:dLbl>
            <c:dLbl>
              <c:idx val="86"/>
              <c:delete val="1"/>
              <c:extLst>
                <c:ext xmlns:c15="http://schemas.microsoft.com/office/drawing/2012/chart" uri="{CE6537A1-D6FC-4f65-9D91-7224C49458BB}"/>
                <c:ext xmlns:c16="http://schemas.microsoft.com/office/drawing/2014/chart" uri="{C3380CC4-5D6E-409C-BE32-E72D297353CC}">
                  <c16:uniqueId val="{0000000C-E7D7-4113-8C16-73A4B241852A}"/>
                </c:ext>
              </c:extLst>
            </c:dLbl>
            <c:dLbl>
              <c:idx val="87"/>
              <c:delete val="1"/>
              <c:extLst>
                <c:ext xmlns:c15="http://schemas.microsoft.com/office/drawing/2012/chart" uri="{CE6537A1-D6FC-4f65-9D91-7224C49458BB}"/>
                <c:ext xmlns:c16="http://schemas.microsoft.com/office/drawing/2014/chart" uri="{C3380CC4-5D6E-409C-BE32-E72D297353CC}">
                  <c16:uniqueId val="{0000000C-694E-40E3-BAFE-9626B3F804D3}"/>
                </c:ext>
              </c:extLst>
            </c:dLbl>
            <c:dLbl>
              <c:idx val="88"/>
              <c:delete val="1"/>
              <c:extLst>
                <c:ext xmlns:c15="http://schemas.microsoft.com/office/drawing/2012/chart" uri="{CE6537A1-D6FC-4f65-9D91-7224C49458BB}"/>
                <c:ext xmlns:c16="http://schemas.microsoft.com/office/drawing/2014/chart" uri="{C3380CC4-5D6E-409C-BE32-E72D297353CC}">
                  <c16:uniqueId val="{0000000C-E006-438A-B89B-BD656060B3F0}"/>
                </c:ext>
              </c:extLst>
            </c:dLbl>
            <c:dLbl>
              <c:idx val="89"/>
              <c:delete val="1"/>
              <c:extLst>
                <c:ext xmlns:c15="http://schemas.microsoft.com/office/drawing/2012/chart" uri="{CE6537A1-D6FC-4f65-9D91-7224C49458BB}"/>
                <c:ext xmlns:c16="http://schemas.microsoft.com/office/drawing/2014/chart" uri="{C3380CC4-5D6E-409C-BE32-E72D297353CC}">
                  <c16:uniqueId val="{0000000C-602A-4EA5-96D4-CCB8C7542BFB}"/>
                </c:ext>
              </c:extLst>
            </c:dLbl>
            <c:dLbl>
              <c:idx val="91"/>
              <c:delete val="1"/>
              <c:extLst>
                <c:ext xmlns:c15="http://schemas.microsoft.com/office/drawing/2012/chart" uri="{CE6537A1-D6FC-4f65-9D91-7224C49458BB}"/>
                <c:ext xmlns:c16="http://schemas.microsoft.com/office/drawing/2014/chart" uri="{C3380CC4-5D6E-409C-BE32-E72D297353CC}">
                  <c16:uniqueId val="{0000000D-631E-4B16-ADD9-D5DC6B3438CF}"/>
                </c:ext>
              </c:extLst>
            </c:dLbl>
            <c:dLbl>
              <c:idx val="93"/>
              <c:delete val="1"/>
              <c:extLst>
                <c:ext xmlns:c15="http://schemas.microsoft.com/office/drawing/2012/chart" uri="{CE6537A1-D6FC-4f65-9D91-7224C49458BB}"/>
                <c:ext xmlns:c16="http://schemas.microsoft.com/office/drawing/2014/chart" uri="{C3380CC4-5D6E-409C-BE32-E72D297353CC}">
                  <c16:uniqueId val="{0000000C-7208-4139-947A-83AE12108D0F}"/>
                </c:ext>
              </c:extLst>
            </c:dLbl>
            <c:dLbl>
              <c:idx val="95"/>
              <c:delete val="1"/>
              <c:extLst>
                <c:ext xmlns:c15="http://schemas.microsoft.com/office/drawing/2012/chart" uri="{CE6537A1-D6FC-4f65-9D91-7224C49458BB}"/>
                <c:ext xmlns:c16="http://schemas.microsoft.com/office/drawing/2014/chart" uri="{C3380CC4-5D6E-409C-BE32-E72D297353CC}">
                  <c16:uniqueId val="{0000000D-98C7-4086-AB86-575FCA3E87B5}"/>
                </c:ext>
              </c:extLst>
            </c:dLbl>
            <c:dLbl>
              <c:idx val="97"/>
              <c:delete val="1"/>
              <c:extLst>
                <c:ext xmlns:c15="http://schemas.microsoft.com/office/drawing/2012/chart" uri="{CE6537A1-D6FC-4f65-9D91-7224C49458BB}"/>
                <c:ext xmlns:c16="http://schemas.microsoft.com/office/drawing/2014/chart" uri="{C3380CC4-5D6E-409C-BE32-E72D297353CC}">
                  <c16:uniqueId val="{0000000C-9FA0-48B5-8692-5A29684BA66B}"/>
                </c:ext>
              </c:extLst>
            </c:dLbl>
            <c:dLbl>
              <c:idx val="113"/>
              <c:delete val="1"/>
              <c:extLst>
                <c:ext xmlns:c15="http://schemas.microsoft.com/office/drawing/2012/chart" uri="{CE6537A1-D6FC-4f65-9D91-7224C49458BB}"/>
                <c:ext xmlns:c16="http://schemas.microsoft.com/office/drawing/2014/chart" uri="{C3380CC4-5D6E-409C-BE32-E72D297353CC}">
                  <c16:uniqueId val="{0000000C-41B8-4BCF-8DAD-6EF291A41A67}"/>
                </c:ext>
              </c:extLst>
            </c:dLbl>
            <c:dLbl>
              <c:idx val="122"/>
              <c:delete val="1"/>
              <c:extLst>
                <c:ext xmlns:c15="http://schemas.microsoft.com/office/drawing/2012/chart" uri="{CE6537A1-D6FC-4f65-9D91-7224C49458BB}"/>
                <c:ext xmlns:c16="http://schemas.microsoft.com/office/drawing/2014/chart" uri="{C3380CC4-5D6E-409C-BE32-E72D297353CC}">
                  <c16:uniqueId val="{0000000C-B371-49AC-A69F-FC840AC1055E}"/>
                </c:ext>
              </c:extLst>
            </c:dLbl>
            <c:dLbl>
              <c:idx val="129"/>
              <c:delete val="1"/>
              <c:extLst>
                <c:ext xmlns:c15="http://schemas.microsoft.com/office/drawing/2012/chart" uri="{CE6537A1-D6FC-4f65-9D91-7224C49458BB}"/>
                <c:ext xmlns:c16="http://schemas.microsoft.com/office/drawing/2014/chart" uri="{C3380CC4-5D6E-409C-BE32-E72D297353CC}">
                  <c16:uniqueId val="{0000000D-BFC8-41A1-A1A1-232698417315}"/>
                </c:ext>
              </c:extLst>
            </c:dLbl>
            <c:dLbl>
              <c:idx val="167"/>
              <c:delete val="1"/>
              <c:extLst>
                <c:ext xmlns:c15="http://schemas.microsoft.com/office/drawing/2012/chart" uri="{CE6537A1-D6FC-4f65-9D91-7224C49458BB}"/>
                <c:ext xmlns:c16="http://schemas.microsoft.com/office/drawing/2014/chart" uri="{C3380CC4-5D6E-409C-BE32-E72D297353CC}">
                  <c16:uniqueId val="{0000000D-FBCB-4AD5-924E-2E611897C7DF}"/>
                </c:ext>
              </c:extLst>
            </c:dLbl>
            <c:dLbl>
              <c:idx val="168"/>
              <c:delete val="1"/>
              <c:extLst>
                <c:ext xmlns:c15="http://schemas.microsoft.com/office/drawing/2012/chart" uri="{CE6537A1-D6FC-4f65-9D91-7224C49458BB}"/>
                <c:ext xmlns:c16="http://schemas.microsoft.com/office/drawing/2014/chart" uri="{C3380CC4-5D6E-409C-BE32-E72D297353CC}">
                  <c16:uniqueId val="{0000000D-9B97-40B4-902D-F6B363F8B8CF}"/>
                </c:ext>
              </c:extLst>
            </c:dLbl>
            <c:dLbl>
              <c:idx val="169"/>
              <c:delete val="1"/>
              <c:extLst>
                <c:ext xmlns:c15="http://schemas.microsoft.com/office/drawing/2012/chart" uri="{CE6537A1-D6FC-4f65-9D91-7224C49458BB}"/>
                <c:ext xmlns:c16="http://schemas.microsoft.com/office/drawing/2014/chart" uri="{C3380CC4-5D6E-409C-BE32-E72D297353CC}">
                  <c16:uniqueId val="{0000000E-9B97-40B4-902D-F6B363F8B8CF}"/>
                </c:ext>
              </c:extLst>
            </c:dLbl>
            <c:dLbl>
              <c:idx val="171"/>
              <c:delete val="1"/>
              <c:extLst>
                <c:ext xmlns:c15="http://schemas.microsoft.com/office/drawing/2012/chart" uri="{CE6537A1-D6FC-4f65-9D91-7224C49458BB}"/>
                <c:ext xmlns:c16="http://schemas.microsoft.com/office/drawing/2014/chart" uri="{C3380CC4-5D6E-409C-BE32-E72D297353CC}">
                  <c16:uniqueId val="{0000000D-A23E-4809-A85F-3EF3772D0AEB}"/>
                </c:ext>
              </c:extLst>
            </c:dLbl>
            <c:dLbl>
              <c:idx val="18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3BB-4F79-8B08-2B3D713ECD76}"/>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ICU!$F$11:$F$217</c:f>
              <c:numCache>
                <c:formatCode>#,##0</c:formatCode>
                <c:ptCount val="207"/>
                <c:pt idx="0">
                  <c:v>0</c:v>
                </c:pt>
                <c:pt idx="1">
                  <c:v>14</c:v>
                </c:pt>
                <c:pt idx="2">
                  <c:v>18</c:v>
                </c:pt>
                <c:pt idx="3">
                  <c:v>22</c:v>
                </c:pt>
                <c:pt idx="4">
                  <c:v>30</c:v>
                </c:pt>
                <c:pt idx="5">
                  <c:v>38</c:v>
                </c:pt>
                <c:pt idx="6">
                  <c:v>59</c:v>
                </c:pt>
                <c:pt idx="7">
                  <c:v>69</c:v>
                </c:pt>
                <c:pt idx="8">
                  <c:v>86</c:v>
                </c:pt>
                <c:pt idx="9">
                  <c:v>111</c:v>
                </c:pt>
                <c:pt idx="10">
                  <c:v>140</c:v>
                </c:pt>
                <c:pt idx="11">
                  <c:v>169</c:v>
                </c:pt>
                <c:pt idx="12">
                  <c:v>221</c:v>
                </c:pt>
                <c:pt idx="13">
                  <c:v>271</c:v>
                </c:pt>
                <c:pt idx="14">
                  <c:v>350</c:v>
                </c:pt>
                <c:pt idx="15">
                  <c:v>413</c:v>
                </c:pt>
                <c:pt idx="16">
                  <c:v>461</c:v>
                </c:pt>
                <c:pt idx="17">
                  <c:v>554</c:v>
                </c:pt>
                <c:pt idx="18">
                  <c:v>636</c:v>
                </c:pt>
                <c:pt idx="19">
                  <c:v>732</c:v>
                </c:pt>
                <c:pt idx="20">
                  <c:v>816</c:v>
                </c:pt>
                <c:pt idx="21">
                  <c:v>898</c:v>
                </c:pt>
                <c:pt idx="22">
                  <c:v>956</c:v>
                </c:pt>
                <c:pt idx="23">
                  <c:v>999</c:v>
                </c:pt>
                <c:pt idx="24">
                  <c:v>1055</c:v>
                </c:pt>
                <c:pt idx="25">
                  <c:v>1124</c:v>
                </c:pt>
                <c:pt idx="26">
                  <c:v>1191</c:v>
                </c:pt>
                <c:pt idx="27">
                  <c:v>1273</c:v>
                </c:pt>
                <c:pt idx="28">
                  <c:v>1324</c:v>
                </c:pt>
                <c:pt idx="29">
                  <c:v>1360</c:v>
                </c:pt>
                <c:pt idx="30">
                  <c:v>1385</c:v>
                </c:pt>
                <c:pt idx="31">
                  <c:v>1409</c:v>
                </c:pt>
                <c:pt idx="32">
                  <c:v>1424</c:v>
                </c:pt>
                <c:pt idx="33" formatCode="General">
                  <c:v>1408</c:v>
                </c:pt>
                <c:pt idx="34" formatCode="General">
                  <c:v>1417</c:v>
                </c:pt>
                <c:pt idx="35" formatCode="General">
                  <c:v>1384</c:v>
                </c:pt>
                <c:pt idx="36" formatCode="General">
                  <c:v>1391</c:v>
                </c:pt>
                <c:pt idx="37" formatCode="General">
                  <c:v>1358</c:v>
                </c:pt>
                <c:pt idx="38" formatCode="General">
                  <c:v>1338</c:v>
                </c:pt>
                <c:pt idx="39" formatCode="General">
                  <c:v>1303</c:v>
                </c:pt>
                <c:pt idx="40" formatCode="General">
                  <c:v>1279</c:v>
                </c:pt>
                <c:pt idx="41" formatCode="General">
                  <c:v>1258</c:v>
                </c:pt>
                <c:pt idx="42" formatCode="General">
                  <c:v>1235</c:v>
                </c:pt>
                <c:pt idx="43" formatCode="General">
                  <c:v>1201</c:v>
                </c:pt>
                <c:pt idx="44" formatCode="General">
                  <c:v>1176</c:v>
                </c:pt>
                <c:pt idx="45" formatCode="General">
                  <c:v>1158</c:v>
                </c:pt>
                <c:pt idx="46" formatCode="General">
                  <c:v>1087</c:v>
                </c:pt>
                <c:pt idx="47" formatCode="General">
                  <c:v>1050</c:v>
                </c:pt>
                <c:pt idx="48" formatCode="General">
                  <c:v>1008</c:v>
                </c:pt>
                <c:pt idx="49" formatCode="General">
                  <c:v>963</c:v>
                </c:pt>
                <c:pt idx="50" formatCode="General">
                  <c:v>959</c:v>
                </c:pt>
                <c:pt idx="51" formatCode="General">
                  <c:v>934</c:v>
                </c:pt>
                <c:pt idx="52" formatCode="General">
                  <c:v>905</c:v>
                </c:pt>
                <c:pt idx="53" formatCode="General">
                  <c:v>861</c:v>
                </c:pt>
                <c:pt idx="54" formatCode="General">
                  <c:v>804</c:v>
                </c:pt>
                <c:pt idx="55" formatCode="General">
                  <c:v>783</c:v>
                </c:pt>
                <c:pt idx="56" formatCode="General">
                  <c:v>735</c:v>
                </c:pt>
                <c:pt idx="57" formatCode="General">
                  <c:v>708</c:v>
                </c:pt>
                <c:pt idx="58" formatCode="General">
                  <c:v>688</c:v>
                </c:pt>
                <c:pt idx="59" formatCode="General">
                  <c:v>683</c:v>
                </c:pt>
                <c:pt idx="60" formatCode="General">
                  <c:v>644</c:v>
                </c:pt>
                <c:pt idx="61" formatCode="General">
                  <c:v>628</c:v>
                </c:pt>
                <c:pt idx="62" formatCode="General">
                  <c:v>584</c:v>
                </c:pt>
                <c:pt idx="63" formatCode="General">
                  <c:v>564</c:v>
                </c:pt>
                <c:pt idx="64" formatCode="General">
                  <c:v>541</c:v>
                </c:pt>
                <c:pt idx="65" formatCode="General">
                  <c:v>507</c:v>
                </c:pt>
                <c:pt idx="66" formatCode="General">
                  <c:v>498</c:v>
                </c:pt>
                <c:pt idx="67" formatCode="General">
                  <c:v>463</c:v>
                </c:pt>
                <c:pt idx="68" formatCode="General">
                  <c:v>432</c:v>
                </c:pt>
                <c:pt idx="69" formatCode="General">
                  <c:v>410</c:v>
                </c:pt>
                <c:pt idx="70" formatCode="General">
                  <c:v>378</c:v>
                </c:pt>
                <c:pt idx="71" formatCode="General">
                  <c:v>346</c:v>
                </c:pt>
                <c:pt idx="72" formatCode="General">
                  <c:v>349</c:v>
                </c:pt>
                <c:pt idx="73" formatCode="General">
                  <c:v>323</c:v>
                </c:pt>
                <c:pt idx="74" formatCode="General">
                  <c:v>293</c:v>
                </c:pt>
                <c:pt idx="75" formatCode="General">
                  <c:v>275</c:v>
                </c:pt>
                <c:pt idx="76" formatCode="General">
                  <c:v>255</c:v>
                </c:pt>
                <c:pt idx="77" formatCode="General">
                  <c:v>252</c:v>
                </c:pt>
                <c:pt idx="78" formatCode="General">
                  <c:v>227</c:v>
                </c:pt>
                <c:pt idx="79" formatCode="General">
                  <c:v>223</c:v>
                </c:pt>
                <c:pt idx="80" formatCode="General">
                  <c:v>223</c:v>
                </c:pt>
                <c:pt idx="81" formatCode="General">
                  <c:v>188</c:v>
                </c:pt>
                <c:pt idx="82" formatCode="General">
                  <c:v>189</c:v>
                </c:pt>
                <c:pt idx="83" formatCode="General">
                  <c:v>182</c:v>
                </c:pt>
                <c:pt idx="84" formatCode="General">
                  <c:v>180</c:v>
                </c:pt>
                <c:pt idx="85" formatCode="General">
                  <c:v>170</c:v>
                </c:pt>
                <c:pt idx="86" formatCode="General">
                  <c:v>159</c:v>
                </c:pt>
                <c:pt idx="87" formatCode="General">
                  <c:v>158</c:v>
                </c:pt>
                <c:pt idx="88" formatCode="General">
                  <c:v>154</c:v>
                </c:pt>
                <c:pt idx="89" formatCode="General">
                  <c:v>116</c:v>
                </c:pt>
                <c:pt idx="90" formatCode="General">
                  <c:v>113</c:v>
                </c:pt>
                <c:pt idx="91" formatCode="General">
                  <c:v>97</c:v>
                </c:pt>
                <c:pt idx="92" formatCode="General">
                  <c:v>96</c:v>
                </c:pt>
                <c:pt idx="93" formatCode="General">
                  <c:v>96</c:v>
                </c:pt>
                <c:pt idx="94" formatCode="General">
                  <c:v>92</c:v>
                </c:pt>
                <c:pt idx="95" formatCode="General">
                  <c:v>91</c:v>
                </c:pt>
                <c:pt idx="96" formatCode="General">
                  <c:v>80</c:v>
                </c:pt>
                <c:pt idx="97" formatCode="General">
                  <c:v>77</c:v>
                </c:pt>
                <c:pt idx="98" formatCode="General">
                  <c:v>73</c:v>
                </c:pt>
                <c:pt idx="99" formatCode="General">
                  <c:v>77</c:v>
                </c:pt>
                <c:pt idx="100" formatCode="General">
                  <c:v>79</c:v>
                </c:pt>
                <c:pt idx="101" formatCode="General">
                  <c:v>87</c:v>
                </c:pt>
                <c:pt idx="102" formatCode="General">
                  <c:v>78</c:v>
                </c:pt>
                <c:pt idx="103" formatCode="General">
                  <c:v>73</c:v>
                </c:pt>
                <c:pt idx="104" formatCode="General">
                  <c:v>67</c:v>
                </c:pt>
                <c:pt idx="105" formatCode="General">
                  <c:v>57</c:v>
                </c:pt>
                <c:pt idx="106" formatCode="General">
                  <c:v>57</c:v>
                </c:pt>
                <c:pt idx="107" formatCode="General">
                  <c:v>55</c:v>
                </c:pt>
                <c:pt idx="108" formatCode="General">
                  <c:v>59</c:v>
                </c:pt>
                <c:pt idx="109" formatCode="General">
                  <c:v>48</c:v>
                </c:pt>
                <c:pt idx="110" formatCode="General">
                  <c:v>49</c:v>
                </c:pt>
                <c:pt idx="111" formatCode="General">
                  <c:v>49</c:v>
                </c:pt>
                <c:pt idx="112" formatCode="General">
                  <c:v>39</c:v>
                </c:pt>
                <c:pt idx="113" formatCode="General">
                  <c:v>29</c:v>
                </c:pt>
                <c:pt idx="114" formatCode="General">
                  <c:v>30</c:v>
                </c:pt>
                <c:pt idx="115" formatCode="General">
                  <c:v>32</c:v>
                </c:pt>
                <c:pt idx="116" formatCode="General">
                  <c:v>29</c:v>
                </c:pt>
                <c:pt idx="117" formatCode="General">
                  <c:v>28</c:v>
                </c:pt>
                <c:pt idx="118" formatCode="General">
                  <c:v>25</c:v>
                </c:pt>
                <c:pt idx="119" formatCode="General">
                  <c:v>20</c:v>
                </c:pt>
                <c:pt idx="120" formatCode="General">
                  <c:v>18</c:v>
                </c:pt>
                <c:pt idx="121" formatCode="General">
                  <c:v>18</c:v>
                </c:pt>
                <c:pt idx="122" formatCode="General">
                  <c:v>23</c:v>
                </c:pt>
                <c:pt idx="123" formatCode="General">
                  <c:v>24</c:v>
                </c:pt>
                <c:pt idx="124" formatCode="General">
                  <c:v>20</c:v>
                </c:pt>
                <c:pt idx="125" formatCode="General">
                  <c:v>21</c:v>
                </c:pt>
                <c:pt idx="126" formatCode="General">
                  <c:v>25</c:v>
                </c:pt>
                <c:pt idx="127" formatCode="General">
                  <c:v>26</c:v>
                </c:pt>
                <c:pt idx="128" formatCode="General">
                  <c:v>24</c:v>
                </c:pt>
                <c:pt idx="129" formatCode="General">
                  <c:v>24</c:v>
                </c:pt>
                <c:pt idx="130" formatCode="General">
                  <c:v>21</c:v>
                </c:pt>
                <c:pt idx="131" formatCode="General">
                  <c:v>20</c:v>
                </c:pt>
                <c:pt idx="132" formatCode="General">
                  <c:v>15</c:v>
                </c:pt>
                <c:pt idx="133" formatCode="General">
                  <c:v>15</c:v>
                </c:pt>
                <c:pt idx="134" formatCode="General">
                  <c:v>16</c:v>
                </c:pt>
                <c:pt idx="135" formatCode="General">
                  <c:v>17</c:v>
                </c:pt>
                <c:pt idx="136" formatCode="General">
                  <c:v>16</c:v>
                </c:pt>
                <c:pt idx="137" formatCode="General">
                  <c:v>15</c:v>
                </c:pt>
                <c:pt idx="138" formatCode="General">
                  <c:v>17</c:v>
                </c:pt>
                <c:pt idx="139" formatCode="General">
                  <c:v>23</c:v>
                </c:pt>
                <c:pt idx="140" formatCode="General">
                  <c:v>17</c:v>
                </c:pt>
                <c:pt idx="141" formatCode="General">
                  <c:v>18</c:v>
                </c:pt>
                <c:pt idx="142" formatCode="General">
                  <c:v>16</c:v>
                </c:pt>
                <c:pt idx="143" formatCode="General">
                  <c:v>21</c:v>
                </c:pt>
                <c:pt idx="144" formatCode="General">
                  <c:v>19</c:v>
                </c:pt>
                <c:pt idx="145" formatCode="General">
                  <c:v>17</c:v>
                </c:pt>
                <c:pt idx="146" formatCode="General">
                  <c:v>14</c:v>
                </c:pt>
                <c:pt idx="147" formatCode="General">
                  <c:v>19</c:v>
                </c:pt>
                <c:pt idx="148" formatCode="General">
                  <c:v>22</c:v>
                </c:pt>
                <c:pt idx="149" formatCode="General">
                  <c:v>21</c:v>
                </c:pt>
                <c:pt idx="150" formatCode="General">
                  <c:v>27</c:v>
                </c:pt>
                <c:pt idx="151" formatCode="General">
                  <c:v>26</c:v>
                </c:pt>
                <c:pt idx="152" formatCode="General">
                  <c:v>30</c:v>
                </c:pt>
                <c:pt idx="153" formatCode="General">
                  <c:v>29</c:v>
                </c:pt>
                <c:pt idx="154" formatCode="General">
                  <c:v>27</c:v>
                </c:pt>
                <c:pt idx="155" formatCode="General">
                  <c:v>28</c:v>
                </c:pt>
                <c:pt idx="156" formatCode="General">
                  <c:v>31</c:v>
                </c:pt>
                <c:pt idx="157" formatCode="General">
                  <c:v>29</c:v>
                </c:pt>
                <c:pt idx="158" formatCode="General">
                  <c:v>30</c:v>
                </c:pt>
                <c:pt idx="159" formatCode="General">
                  <c:v>35</c:v>
                </c:pt>
                <c:pt idx="160" formatCode="General">
                  <c:v>31</c:v>
                </c:pt>
                <c:pt idx="161" formatCode="General">
                  <c:v>38</c:v>
                </c:pt>
                <c:pt idx="162" formatCode="General">
                  <c:v>39</c:v>
                </c:pt>
                <c:pt idx="163" formatCode="General">
                  <c:v>36</c:v>
                </c:pt>
                <c:pt idx="164" formatCode="General">
                  <c:v>39</c:v>
                </c:pt>
                <c:pt idx="165" formatCode="General">
                  <c:v>42</c:v>
                </c:pt>
                <c:pt idx="166" formatCode="General">
                  <c:v>41</c:v>
                </c:pt>
                <c:pt idx="167" formatCode="General">
                  <c:v>39</c:v>
                </c:pt>
                <c:pt idx="168" formatCode="General">
                  <c:v>43</c:v>
                </c:pt>
                <c:pt idx="169" formatCode="General">
                  <c:v>42</c:v>
                </c:pt>
                <c:pt idx="170" formatCode="General">
                  <c:v>42</c:v>
                </c:pt>
                <c:pt idx="171" formatCode="General">
                  <c:v>41</c:v>
                </c:pt>
                <c:pt idx="172" formatCode="General">
                  <c:v>38</c:v>
                </c:pt>
                <c:pt idx="173" formatCode="General">
                  <c:v>38</c:v>
                </c:pt>
                <c:pt idx="174" formatCode="General">
                  <c:v>36</c:v>
                </c:pt>
                <c:pt idx="175" formatCode="General">
                  <c:v>34</c:v>
                </c:pt>
                <c:pt idx="176" formatCode="General">
                  <c:v>34</c:v>
                </c:pt>
                <c:pt idx="177" formatCode="General">
                  <c:v>33</c:v>
                </c:pt>
                <c:pt idx="178" formatCode="General">
                  <c:v>38</c:v>
                </c:pt>
                <c:pt idx="179" formatCode="General">
                  <c:v>33</c:v>
                </c:pt>
                <c:pt idx="180" formatCode="General">
                  <c:v>32</c:v>
                </c:pt>
                <c:pt idx="181" formatCode="General">
                  <c:v>28</c:v>
                </c:pt>
                <c:pt idx="182" formatCode="General">
                  <c:v>35</c:v>
                </c:pt>
                <c:pt idx="183" formatCode="General">
                  <c:v>35</c:v>
                </c:pt>
                <c:pt idx="184" formatCode="General">
                  <c:v>33</c:v>
                </c:pt>
                <c:pt idx="185" formatCode="General">
                  <c:v>31</c:v>
                </c:pt>
                <c:pt idx="186" formatCode="General">
                  <c:v>30</c:v>
                </c:pt>
                <c:pt idx="187" formatCode="General">
                  <c:v>31</c:v>
                </c:pt>
                <c:pt idx="188" formatCode="General">
                  <c:v>30</c:v>
                </c:pt>
                <c:pt idx="189" formatCode="General">
                  <c:v>36</c:v>
                </c:pt>
                <c:pt idx="190" formatCode="General">
                  <c:v>37</c:v>
                </c:pt>
                <c:pt idx="191" formatCode="General">
                  <c:v>36</c:v>
                </c:pt>
                <c:pt idx="192" formatCode="General">
                  <c:v>43</c:v>
                </c:pt>
                <c:pt idx="193" formatCode="General">
                  <c:v>53</c:v>
                </c:pt>
                <c:pt idx="194" formatCode="General">
                  <c:v>54</c:v>
                </c:pt>
                <c:pt idx="195" formatCode="General">
                  <c:v>49</c:v>
                </c:pt>
                <c:pt idx="196" formatCode="General">
                  <c:v>0</c:v>
                </c:pt>
                <c:pt idx="197" formatCode="General">
                  <c:v>0</c:v>
                </c:pt>
                <c:pt idx="198" formatCode="General">
                  <c:v>0</c:v>
                </c:pt>
                <c:pt idx="199" formatCode="General">
                  <c:v>0</c:v>
                </c:pt>
                <c:pt idx="200" formatCode="General">
                  <c:v>0</c:v>
                </c:pt>
                <c:pt idx="201" formatCode="General">
                  <c:v>0</c:v>
                </c:pt>
                <c:pt idx="202" formatCode="General">
                  <c:v>0</c:v>
                </c:pt>
                <c:pt idx="203" formatCode="General">
                  <c:v>0</c:v>
                </c:pt>
                <c:pt idx="204" formatCode="General">
                  <c:v>0</c:v>
                </c:pt>
                <c:pt idx="205" formatCode="General">
                  <c:v>0</c:v>
                </c:pt>
                <c:pt idx="206" formatCode="General">
                  <c:v>0</c:v>
                </c:pt>
              </c:numCache>
            </c:numRef>
          </c:val>
          <c:smooth val="0"/>
          <c:extLst>
            <c:ext xmlns:c16="http://schemas.microsoft.com/office/drawing/2014/chart" uri="{C3380CC4-5D6E-409C-BE32-E72D297353CC}">
              <c16:uniqueId val="{00000013-7CFA-4DF2-B219-E73DF8461DA8}"/>
            </c:ext>
          </c:extLst>
        </c:ser>
        <c:ser>
          <c:idx val="3"/>
          <c:order val="3"/>
          <c:tx>
            <c:strRef>
              <c:f>ICU!$C$2</c:f>
              <c:strCache>
                <c:ptCount val="1"/>
                <c:pt idx="0">
                  <c:v>Test2</c:v>
                </c:pt>
              </c:strCache>
            </c:strRef>
          </c:tx>
          <c:spPr>
            <a:ln w="28575" cap="rnd">
              <a:solidFill>
                <a:schemeClr val="accent2">
                  <a:lumMod val="75000"/>
                </a:schemeClr>
              </a:solidFill>
              <a:round/>
            </a:ln>
            <a:effectLst/>
          </c:spPr>
          <c:marker>
            <c:symbol val="none"/>
          </c:marker>
          <c:cat>
            <c:numRef>
              <c:f>ICU!$I$11:$I$217</c:f>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f>ICU!$C$11:$C$188</c:f>
              <c:numCache>
                <c:formatCode>General</c:formatCode>
                <c:ptCount val="178"/>
                <c:pt idx="0">
                  <c:v>1150</c:v>
                </c:pt>
                <c:pt idx="1">
                  <c:v>1150</c:v>
                </c:pt>
                <c:pt idx="2">
                  <c:v>1150</c:v>
                </c:pt>
                <c:pt idx="3">
                  <c:v>1150</c:v>
                </c:pt>
                <c:pt idx="4">
                  <c:v>1150</c:v>
                </c:pt>
                <c:pt idx="5">
                  <c:v>1150</c:v>
                </c:pt>
                <c:pt idx="6">
                  <c:v>1150</c:v>
                </c:pt>
                <c:pt idx="7">
                  <c:v>1150</c:v>
                </c:pt>
                <c:pt idx="8">
                  <c:v>1150</c:v>
                </c:pt>
                <c:pt idx="9">
                  <c:v>1150</c:v>
                </c:pt>
                <c:pt idx="10">
                  <c:v>1150</c:v>
                </c:pt>
                <c:pt idx="11">
                  <c:v>1150</c:v>
                </c:pt>
                <c:pt idx="12">
                  <c:v>1150</c:v>
                </c:pt>
                <c:pt idx="13">
                  <c:v>1150</c:v>
                </c:pt>
                <c:pt idx="14">
                  <c:v>1150</c:v>
                </c:pt>
                <c:pt idx="15">
                  <c:v>1150</c:v>
                </c:pt>
                <c:pt idx="16">
                  <c:v>1150</c:v>
                </c:pt>
                <c:pt idx="17">
                  <c:v>1150</c:v>
                </c:pt>
                <c:pt idx="18">
                  <c:v>1150</c:v>
                </c:pt>
                <c:pt idx="19">
                  <c:v>1150</c:v>
                </c:pt>
                <c:pt idx="20">
                  <c:v>1150</c:v>
                </c:pt>
                <c:pt idx="21">
                  <c:v>1150</c:v>
                </c:pt>
                <c:pt idx="22">
                  <c:v>1150</c:v>
                </c:pt>
                <c:pt idx="23">
                  <c:v>1150</c:v>
                </c:pt>
                <c:pt idx="24">
                  <c:v>1150</c:v>
                </c:pt>
                <c:pt idx="25">
                  <c:v>1150</c:v>
                </c:pt>
                <c:pt idx="26">
                  <c:v>1150</c:v>
                </c:pt>
                <c:pt idx="27">
                  <c:v>1150</c:v>
                </c:pt>
                <c:pt idx="28">
                  <c:v>1150</c:v>
                </c:pt>
                <c:pt idx="29">
                  <c:v>1150</c:v>
                </c:pt>
                <c:pt idx="30">
                  <c:v>1150</c:v>
                </c:pt>
                <c:pt idx="31">
                  <c:v>1150</c:v>
                </c:pt>
                <c:pt idx="32">
                  <c:v>1150</c:v>
                </c:pt>
                <c:pt idx="33">
                  <c:v>1150</c:v>
                </c:pt>
                <c:pt idx="34">
                  <c:v>1150</c:v>
                </c:pt>
                <c:pt idx="35">
                  <c:v>1150</c:v>
                </c:pt>
                <c:pt idx="36">
                  <c:v>1150</c:v>
                </c:pt>
                <c:pt idx="37">
                  <c:v>1150</c:v>
                </c:pt>
                <c:pt idx="38">
                  <c:v>1150</c:v>
                </c:pt>
                <c:pt idx="39">
                  <c:v>1150</c:v>
                </c:pt>
                <c:pt idx="40">
                  <c:v>1150</c:v>
                </c:pt>
                <c:pt idx="41">
                  <c:v>1150</c:v>
                </c:pt>
                <c:pt idx="42">
                  <c:v>1150</c:v>
                </c:pt>
                <c:pt idx="43">
                  <c:v>1150</c:v>
                </c:pt>
                <c:pt idx="44">
                  <c:v>1150</c:v>
                </c:pt>
                <c:pt idx="45">
                  <c:v>1150</c:v>
                </c:pt>
                <c:pt idx="46">
                  <c:v>1150</c:v>
                </c:pt>
                <c:pt idx="47">
                  <c:v>1150</c:v>
                </c:pt>
                <c:pt idx="48">
                  <c:v>1150</c:v>
                </c:pt>
                <c:pt idx="49">
                  <c:v>1150</c:v>
                </c:pt>
                <c:pt idx="50">
                  <c:v>1150</c:v>
                </c:pt>
                <c:pt idx="51">
                  <c:v>1150</c:v>
                </c:pt>
                <c:pt idx="52">
                  <c:v>1150</c:v>
                </c:pt>
                <c:pt idx="53">
                  <c:v>1150</c:v>
                </c:pt>
                <c:pt idx="54">
                  <c:v>1150</c:v>
                </c:pt>
                <c:pt idx="55">
                  <c:v>1150</c:v>
                </c:pt>
                <c:pt idx="56">
                  <c:v>1150</c:v>
                </c:pt>
                <c:pt idx="57">
                  <c:v>1150</c:v>
                </c:pt>
                <c:pt idx="58">
                  <c:v>1150</c:v>
                </c:pt>
                <c:pt idx="59">
                  <c:v>1150</c:v>
                </c:pt>
                <c:pt idx="60">
                  <c:v>1150</c:v>
                </c:pt>
                <c:pt idx="61">
                  <c:v>1150</c:v>
                </c:pt>
                <c:pt idx="62">
                  <c:v>1150</c:v>
                </c:pt>
                <c:pt idx="63">
                  <c:v>1150</c:v>
                </c:pt>
                <c:pt idx="64">
                  <c:v>1150</c:v>
                </c:pt>
                <c:pt idx="65">
                  <c:v>1150</c:v>
                </c:pt>
                <c:pt idx="66">
                  <c:v>1150</c:v>
                </c:pt>
                <c:pt idx="67">
                  <c:v>1150</c:v>
                </c:pt>
                <c:pt idx="68">
                  <c:v>1150</c:v>
                </c:pt>
                <c:pt idx="69">
                  <c:v>1150</c:v>
                </c:pt>
                <c:pt idx="70">
                  <c:v>1150</c:v>
                </c:pt>
                <c:pt idx="71">
                  <c:v>1150</c:v>
                </c:pt>
                <c:pt idx="72">
                  <c:v>1150</c:v>
                </c:pt>
                <c:pt idx="73">
                  <c:v>1150</c:v>
                </c:pt>
                <c:pt idx="74">
                  <c:v>1150</c:v>
                </c:pt>
                <c:pt idx="75">
                  <c:v>1150</c:v>
                </c:pt>
                <c:pt idx="76">
                  <c:v>1150</c:v>
                </c:pt>
                <c:pt idx="77">
                  <c:v>1150</c:v>
                </c:pt>
                <c:pt idx="78">
                  <c:v>1150</c:v>
                </c:pt>
                <c:pt idx="79">
                  <c:v>1150</c:v>
                </c:pt>
                <c:pt idx="80">
                  <c:v>1150</c:v>
                </c:pt>
                <c:pt idx="81">
                  <c:v>1150</c:v>
                </c:pt>
                <c:pt idx="82">
                  <c:v>1150</c:v>
                </c:pt>
                <c:pt idx="83">
                  <c:v>1150</c:v>
                </c:pt>
                <c:pt idx="84">
                  <c:v>1150</c:v>
                </c:pt>
                <c:pt idx="85">
                  <c:v>1150</c:v>
                </c:pt>
                <c:pt idx="86">
                  <c:v>1150</c:v>
                </c:pt>
                <c:pt idx="87">
                  <c:v>1150</c:v>
                </c:pt>
                <c:pt idx="88">
                  <c:v>1150</c:v>
                </c:pt>
                <c:pt idx="89">
                  <c:v>1150</c:v>
                </c:pt>
                <c:pt idx="90">
                  <c:v>1150</c:v>
                </c:pt>
                <c:pt idx="91">
                  <c:v>1150</c:v>
                </c:pt>
                <c:pt idx="92">
                  <c:v>1150</c:v>
                </c:pt>
                <c:pt idx="93">
                  <c:v>1150</c:v>
                </c:pt>
                <c:pt idx="94">
                  <c:v>1150</c:v>
                </c:pt>
                <c:pt idx="95">
                  <c:v>1150</c:v>
                </c:pt>
                <c:pt idx="96">
                  <c:v>1150</c:v>
                </c:pt>
                <c:pt idx="97">
                  <c:v>1150</c:v>
                </c:pt>
                <c:pt idx="98">
                  <c:v>1150</c:v>
                </c:pt>
                <c:pt idx="99">
                  <c:v>1150</c:v>
                </c:pt>
                <c:pt idx="100">
                  <c:v>1150</c:v>
                </c:pt>
                <c:pt idx="101">
                  <c:v>1150</c:v>
                </c:pt>
                <c:pt idx="102">
                  <c:v>1150</c:v>
                </c:pt>
                <c:pt idx="103">
                  <c:v>1150</c:v>
                </c:pt>
                <c:pt idx="104">
                  <c:v>1150</c:v>
                </c:pt>
                <c:pt idx="105">
                  <c:v>1150</c:v>
                </c:pt>
                <c:pt idx="106">
                  <c:v>1150</c:v>
                </c:pt>
                <c:pt idx="107">
                  <c:v>1150</c:v>
                </c:pt>
                <c:pt idx="108">
                  <c:v>1150</c:v>
                </c:pt>
                <c:pt idx="109">
                  <c:v>1150</c:v>
                </c:pt>
                <c:pt idx="110">
                  <c:v>1150</c:v>
                </c:pt>
                <c:pt idx="111">
                  <c:v>1150</c:v>
                </c:pt>
                <c:pt idx="112">
                  <c:v>1150</c:v>
                </c:pt>
                <c:pt idx="113">
                  <c:v>1150</c:v>
                </c:pt>
                <c:pt idx="114">
                  <c:v>1150</c:v>
                </c:pt>
                <c:pt idx="115">
                  <c:v>1150</c:v>
                </c:pt>
                <c:pt idx="116">
                  <c:v>1150</c:v>
                </c:pt>
                <c:pt idx="117">
                  <c:v>1150</c:v>
                </c:pt>
                <c:pt idx="118">
                  <c:v>1150</c:v>
                </c:pt>
                <c:pt idx="119">
                  <c:v>1150</c:v>
                </c:pt>
                <c:pt idx="120">
                  <c:v>1150</c:v>
                </c:pt>
                <c:pt idx="121">
                  <c:v>1150</c:v>
                </c:pt>
                <c:pt idx="122">
                  <c:v>1150</c:v>
                </c:pt>
                <c:pt idx="123">
                  <c:v>1150</c:v>
                </c:pt>
                <c:pt idx="124">
                  <c:v>1150</c:v>
                </c:pt>
                <c:pt idx="125">
                  <c:v>1150</c:v>
                </c:pt>
                <c:pt idx="126">
                  <c:v>1150</c:v>
                </c:pt>
                <c:pt idx="127">
                  <c:v>1150</c:v>
                </c:pt>
                <c:pt idx="128">
                  <c:v>1150</c:v>
                </c:pt>
                <c:pt idx="129">
                  <c:v>1150</c:v>
                </c:pt>
                <c:pt idx="130">
                  <c:v>1150</c:v>
                </c:pt>
                <c:pt idx="131">
                  <c:v>1150</c:v>
                </c:pt>
                <c:pt idx="132">
                  <c:v>1150</c:v>
                </c:pt>
                <c:pt idx="133">
                  <c:v>1150</c:v>
                </c:pt>
                <c:pt idx="134">
                  <c:v>1150</c:v>
                </c:pt>
                <c:pt idx="135">
                  <c:v>1150</c:v>
                </c:pt>
                <c:pt idx="136">
                  <c:v>1150</c:v>
                </c:pt>
                <c:pt idx="137">
                  <c:v>1150</c:v>
                </c:pt>
                <c:pt idx="138">
                  <c:v>1150</c:v>
                </c:pt>
                <c:pt idx="139">
                  <c:v>1150</c:v>
                </c:pt>
                <c:pt idx="140">
                  <c:v>1150</c:v>
                </c:pt>
                <c:pt idx="141">
                  <c:v>1150</c:v>
                </c:pt>
                <c:pt idx="142">
                  <c:v>1150</c:v>
                </c:pt>
                <c:pt idx="143">
                  <c:v>1150</c:v>
                </c:pt>
                <c:pt idx="144">
                  <c:v>1150</c:v>
                </c:pt>
                <c:pt idx="145">
                  <c:v>1150</c:v>
                </c:pt>
                <c:pt idx="146">
                  <c:v>1150</c:v>
                </c:pt>
                <c:pt idx="147">
                  <c:v>1150</c:v>
                </c:pt>
                <c:pt idx="148">
                  <c:v>1150</c:v>
                </c:pt>
                <c:pt idx="149">
                  <c:v>1150</c:v>
                </c:pt>
                <c:pt idx="150">
                  <c:v>1150</c:v>
                </c:pt>
                <c:pt idx="151">
                  <c:v>1150</c:v>
                </c:pt>
                <c:pt idx="152">
                  <c:v>1150</c:v>
                </c:pt>
                <c:pt idx="153">
                  <c:v>1150</c:v>
                </c:pt>
                <c:pt idx="154">
                  <c:v>1150</c:v>
                </c:pt>
                <c:pt idx="155">
                  <c:v>1150</c:v>
                </c:pt>
                <c:pt idx="156">
                  <c:v>1150</c:v>
                </c:pt>
                <c:pt idx="157">
                  <c:v>1150</c:v>
                </c:pt>
                <c:pt idx="158">
                  <c:v>1150</c:v>
                </c:pt>
                <c:pt idx="159">
                  <c:v>1150</c:v>
                </c:pt>
                <c:pt idx="160">
                  <c:v>1150</c:v>
                </c:pt>
                <c:pt idx="161">
                  <c:v>1150</c:v>
                </c:pt>
                <c:pt idx="162">
                  <c:v>1150</c:v>
                </c:pt>
                <c:pt idx="163">
                  <c:v>1150</c:v>
                </c:pt>
                <c:pt idx="164">
                  <c:v>1150</c:v>
                </c:pt>
                <c:pt idx="165">
                  <c:v>1150</c:v>
                </c:pt>
                <c:pt idx="166">
                  <c:v>1150</c:v>
                </c:pt>
                <c:pt idx="167">
                  <c:v>1150</c:v>
                </c:pt>
                <c:pt idx="168">
                  <c:v>1150</c:v>
                </c:pt>
                <c:pt idx="169">
                  <c:v>1150</c:v>
                </c:pt>
                <c:pt idx="170">
                  <c:v>1150</c:v>
                </c:pt>
                <c:pt idx="171">
                  <c:v>1150</c:v>
                </c:pt>
                <c:pt idx="172">
                  <c:v>1150</c:v>
                </c:pt>
                <c:pt idx="173">
                  <c:v>1150</c:v>
                </c:pt>
                <c:pt idx="174">
                  <c:v>1150</c:v>
                </c:pt>
                <c:pt idx="175">
                  <c:v>1150</c:v>
                </c:pt>
                <c:pt idx="176">
                  <c:v>1150</c:v>
                </c:pt>
                <c:pt idx="177">
                  <c:v>1150</c:v>
                </c:pt>
              </c:numCache>
              <c:extLst/>
            </c:numRef>
          </c:val>
          <c:smooth val="0"/>
          <c:extLst>
            <c:ext xmlns:c16="http://schemas.microsoft.com/office/drawing/2014/chart" uri="{C3380CC4-5D6E-409C-BE32-E72D297353CC}">
              <c16:uniqueId val="{00000010-4A1B-4FD2-85BF-BFF4B839581D}"/>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6"/>
                <c:order val="5"/>
                <c:tx>
                  <c:strRef>
                    <c:extLst>
                      <c:ex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Ref>
                    <c:extLst>
                      <c:ext uri="{02D57815-91ED-43cb-92C2-25804820EDAC}">
                        <c15:formulaRef>
                          <c15:sqref>ICU!$I$11:$I$217</c15:sqref>
                        </c15:formulaRef>
                      </c:ext>
                    </c:extLst>
                    <c:numCache>
                      <c:formatCode>m/d/yyyy</c:formatCode>
                      <c:ptCount val="207"/>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pt idx="21">
                        <c:v>43917</c:v>
                      </c:pt>
                      <c:pt idx="22">
                        <c:v>43918</c:v>
                      </c:pt>
                      <c:pt idx="23">
                        <c:v>43919</c:v>
                      </c:pt>
                      <c:pt idx="24">
                        <c:v>43920</c:v>
                      </c:pt>
                      <c:pt idx="25">
                        <c:v>43921</c:v>
                      </c:pt>
                      <c:pt idx="26">
                        <c:v>43922</c:v>
                      </c:pt>
                      <c:pt idx="27">
                        <c:v>43923</c:v>
                      </c:pt>
                      <c:pt idx="28">
                        <c:v>43924</c:v>
                      </c:pt>
                      <c:pt idx="29">
                        <c:v>43925</c:v>
                      </c:pt>
                      <c:pt idx="30">
                        <c:v>43926</c:v>
                      </c:pt>
                      <c:pt idx="31">
                        <c:v>43927</c:v>
                      </c:pt>
                      <c:pt idx="32">
                        <c:v>43928</c:v>
                      </c:pt>
                      <c:pt idx="33">
                        <c:v>43929</c:v>
                      </c:pt>
                      <c:pt idx="34">
                        <c:v>43930</c:v>
                      </c:pt>
                      <c:pt idx="35">
                        <c:v>43931</c:v>
                      </c:pt>
                      <c:pt idx="36">
                        <c:v>43932</c:v>
                      </c:pt>
                      <c:pt idx="37">
                        <c:v>43933</c:v>
                      </c:pt>
                      <c:pt idx="38">
                        <c:v>43934</c:v>
                      </c:pt>
                      <c:pt idx="39">
                        <c:v>43935</c:v>
                      </c:pt>
                      <c:pt idx="40">
                        <c:v>43936</c:v>
                      </c:pt>
                      <c:pt idx="41">
                        <c:v>43937</c:v>
                      </c:pt>
                      <c:pt idx="42">
                        <c:v>43938</c:v>
                      </c:pt>
                      <c:pt idx="43">
                        <c:v>43939</c:v>
                      </c:pt>
                      <c:pt idx="44">
                        <c:v>43940</c:v>
                      </c:pt>
                      <c:pt idx="45">
                        <c:v>43941</c:v>
                      </c:pt>
                      <c:pt idx="46">
                        <c:v>43942</c:v>
                      </c:pt>
                      <c:pt idx="47">
                        <c:v>43943</c:v>
                      </c:pt>
                      <c:pt idx="48">
                        <c:v>43944</c:v>
                      </c:pt>
                      <c:pt idx="49">
                        <c:v>43945</c:v>
                      </c:pt>
                      <c:pt idx="50">
                        <c:v>43946</c:v>
                      </c:pt>
                      <c:pt idx="51">
                        <c:v>43947</c:v>
                      </c:pt>
                      <c:pt idx="52">
                        <c:v>43948</c:v>
                      </c:pt>
                      <c:pt idx="53">
                        <c:v>43949</c:v>
                      </c:pt>
                      <c:pt idx="54">
                        <c:v>43950</c:v>
                      </c:pt>
                      <c:pt idx="55">
                        <c:v>43951</c:v>
                      </c:pt>
                      <c:pt idx="56">
                        <c:v>43952</c:v>
                      </c:pt>
                      <c:pt idx="57">
                        <c:v>43953</c:v>
                      </c:pt>
                      <c:pt idx="58">
                        <c:v>43954</c:v>
                      </c:pt>
                      <c:pt idx="59">
                        <c:v>43955</c:v>
                      </c:pt>
                      <c:pt idx="60">
                        <c:v>43956</c:v>
                      </c:pt>
                      <c:pt idx="61">
                        <c:v>43957</c:v>
                      </c:pt>
                      <c:pt idx="62">
                        <c:v>43958</c:v>
                      </c:pt>
                      <c:pt idx="63">
                        <c:v>43959</c:v>
                      </c:pt>
                      <c:pt idx="64">
                        <c:v>43960</c:v>
                      </c:pt>
                      <c:pt idx="65">
                        <c:v>43961</c:v>
                      </c:pt>
                      <c:pt idx="66">
                        <c:v>43962</c:v>
                      </c:pt>
                      <c:pt idx="67">
                        <c:v>43963</c:v>
                      </c:pt>
                      <c:pt idx="68">
                        <c:v>43964</c:v>
                      </c:pt>
                      <c:pt idx="69">
                        <c:v>43965</c:v>
                      </c:pt>
                      <c:pt idx="70">
                        <c:v>43966</c:v>
                      </c:pt>
                      <c:pt idx="71">
                        <c:v>43967</c:v>
                      </c:pt>
                      <c:pt idx="72">
                        <c:v>43968</c:v>
                      </c:pt>
                      <c:pt idx="73">
                        <c:v>43969</c:v>
                      </c:pt>
                      <c:pt idx="74">
                        <c:v>43970</c:v>
                      </c:pt>
                      <c:pt idx="75">
                        <c:v>43971</c:v>
                      </c:pt>
                      <c:pt idx="76">
                        <c:v>43972</c:v>
                      </c:pt>
                      <c:pt idx="77">
                        <c:v>43973</c:v>
                      </c:pt>
                      <c:pt idx="78">
                        <c:v>43974</c:v>
                      </c:pt>
                      <c:pt idx="79">
                        <c:v>43975</c:v>
                      </c:pt>
                      <c:pt idx="80">
                        <c:v>43976</c:v>
                      </c:pt>
                      <c:pt idx="81">
                        <c:v>43977</c:v>
                      </c:pt>
                      <c:pt idx="82">
                        <c:v>43978</c:v>
                      </c:pt>
                      <c:pt idx="83">
                        <c:v>43979</c:v>
                      </c:pt>
                      <c:pt idx="84">
                        <c:v>43980</c:v>
                      </c:pt>
                      <c:pt idx="85">
                        <c:v>43981</c:v>
                      </c:pt>
                      <c:pt idx="86">
                        <c:v>43982</c:v>
                      </c:pt>
                      <c:pt idx="87">
                        <c:v>43983</c:v>
                      </c:pt>
                      <c:pt idx="88">
                        <c:v>43984</c:v>
                      </c:pt>
                      <c:pt idx="89">
                        <c:v>43985</c:v>
                      </c:pt>
                      <c:pt idx="90">
                        <c:v>43986</c:v>
                      </c:pt>
                      <c:pt idx="91">
                        <c:v>43987</c:v>
                      </c:pt>
                      <c:pt idx="92">
                        <c:v>43988</c:v>
                      </c:pt>
                      <c:pt idx="93">
                        <c:v>43989</c:v>
                      </c:pt>
                      <c:pt idx="94">
                        <c:v>43990</c:v>
                      </c:pt>
                      <c:pt idx="95">
                        <c:v>43991</c:v>
                      </c:pt>
                      <c:pt idx="96">
                        <c:v>43992</c:v>
                      </c:pt>
                      <c:pt idx="97">
                        <c:v>43993</c:v>
                      </c:pt>
                      <c:pt idx="98">
                        <c:v>43994</c:v>
                      </c:pt>
                      <c:pt idx="99">
                        <c:v>43995</c:v>
                      </c:pt>
                      <c:pt idx="100">
                        <c:v>43996</c:v>
                      </c:pt>
                      <c:pt idx="101">
                        <c:v>43997</c:v>
                      </c:pt>
                      <c:pt idx="102">
                        <c:v>43998</c:v>
                      </c:pt>
                      <c:pt idx="103">
                        <c:v>43999</c:v>
                      </c:pt>
                      <c:pt idx="104">
                        <c:v>44000</c:v>
                      </c:pt>
                      <c:pt idx="105">
                        <c:v>44001</c:v>
                      </c:pt>
                      <c:pt idx="106">
                        <c:v>44002</c:v>
                      </c:pt>
                      <c:pt idx="107">
                        <c:v>44003</c:v>
                      </c:pt>
                      <c:pt idx="108">
                        <c:v>44004</c:v>
                      </c:pt>
                      <c:pt idx="109">
                        <c:v>44005</c:v>
                      </c:pt>
                      <c:pt idx="110">
                        <c:v>44006</c:v>
                      </c:pt>
                      <c:pt idx="111">
                        <c:v>44007</c:v>
                      </c:pt>
                      <c:pt idx="112">
                        <c:v>44008</c:v>
                      </c:pt>
                      <c:pt idx="113">
                        <c:v>44009</c:v>
                      </c:pt>
                      <c:pt idx="114">
                        <c:v>44010</c:v>
                      </c:pt>
                      <c:pt idx="115">
                        <c:v>44011</c:v>
                      </c:pt>
                      <c:pt idx="116">
                        <c:v>44012</c:v>
                      </c:pt>
                      <c:pt idx="117">
                        <c:v>44013</c:v>
                      </c:pt>
                      <c:pt idx="118">
                        <c:v>44014</c:v>
                      </c:pt>
                      <c:pt idx="119">
                        <c:v>44015</c:v>
                      </c:pt>
                      <c:pt idx="120">
                        <c:v>44016</c:v>
                      </c:pt>
                      <c:pt idx="121">
                        <c:v>44017</c:v>
                      </c:pt>
                      <c:pt idx="122">
                        <c:v>44018</c:v>
                      </c:pt>
                      <c:pt idx="123">
                        <c:v>44019</c:v>
                      </c:pt>
                      <c:pt idx="124">
                        <c:v>44020</c:v>
                      </c:pt>
                      <c:pt idx="125">
                        <c:v>44021</c:v>
                      </c:pt>
                      <c:pt idx="126">
                        <c:v>44022</c:v>
                      </c:pt>
                      <c:pt idx="127">
                        <c:v>44023</c:v>
                      </c:pt>
                      <c:pt idx="128">
                        <c:v>44024</c:v>
                      </c:pt>
                      <c:pt idx="129">
                        <c:v>44025</c:v>
                      </c:pt>
                      <c:pt idx="130">
                        <c:v>44026</c:v>
                      </c:pt>
                      <c:pt idx="131">
                        <c:v>44027</c:v>
                      </c:pt>
                      <c:pt idx="132">
                        <c:v>44028</c:v>
                      </c:pt>
                      <c:pt idx="133">
                        <c:v>44029</c:v>
                      </c:pt>
                      <c:pt idx="134">
                        <c:v>44030</c:v>
                      </c:pt>
                      <c:pt idx="135">
                        <c:v>44031</c:v>
                      </c:pt>
                      <c:pt idx="136">
                        <c:v>44032</c:v>
                      </c:pt>
                      <c:pt idx="137">
                        <c:v>44033</c:v>
                      </c:pt>
                      <c:pt idx="138">
                        <c:v>44034</c:v>
                      </c:pt>
                      <c:pt idx="139">
                        <c:v>44035</c:v>
                      </c:pt>
                      <c:pt idx="140">
                        <c:v>44036</c:v>
                      </c:pt>
                      <c:pt idx="141">
                        <c:v>44037</c:v>
                      </c:pt>
                      <c:pt idx="142">
                        <c:v>44038</c:v>
                      </c:pt>
                      <c:pt idx="143">
                        <c:v>44039</c:v>
                      </c:pt>
                      <c:pt idx="144">
                        <c:v>44040</c:v>
                      </c:pt>
                      <c:pt idx="145">
                        <c:v>44041</c:v>
                      </c:pt>
                      <c:pt idx="146">
                        <c:v>44042</c:v>
                      </c:pt>
                      <c:pt idx="147">
                        <c:v>44043</c:v>
                      </c:pt>
                      <c:pt idx="148">
                        <c:v>44044</c:v>
                      </c:pt>
                      <c:pt idx="149">
                        <c:v>44045</c:v>
                      </c:pt>
                      <c:pt idx="150">
                        <c:v>44046</c:v>
                      </c:pt>
                      <c:pt idx="151">
                        <c:v>44047</c:v>
                      </c:pt>
                      <c:pt idx="152">
                        <c:v>44048</c:v>
                      </c:pt>
                      <c:pt idx="153">
                        <c:v>44049</c:v>
                      </c:pt>
                      <c:pt idx="154">
                        <c:v>44050</c:v>
                      </c:pt>
                      <c:pt idx="155">
                        <c:v>44051</c:v>
                      </c:pt>
                      <c:pt idx="156">
                        <c:v>44052</c:v>
                      </c:pt>
                      <c:pt idx="157">
                        <c:v>44053</c:v>
                      </c:pt>
                      <c:pt idx="158">
                        <c:v>44054</c:v>
                      </c:pt>
                      <c:pt idx="159">
                        <c:v>44055</c:v>
                      </c:pt>
                      <c:pt idx="160">
                        <c:v>44056</c:v>
                      </c:pt>
                      <c:pt idx="161">
                        <c:v>44057</c:v>
                      </c:pt>
                      <c:pt idx="162">
                        <c:v>44058</c:v>
                      </c:pt>
                      <c:pt idx="163">
                        <c:v>44059</c:v>
                      </c:pt>
                      <c:pt idx="164">
                        <c:v>44060</c:v>
                      </c:pt>
                      <c:pt idx="165">
                        <c:v>44061</c:v>
                      </c:pt>
                      <c:pt idx="166">
                        <c:v>44062</c:v>
                      </c:pt>
                      <c:pt idx="167">
                        <c:v>44063</c:v>
                      </c:pt>
                      <c:pt idx="168">
                        <c:v>44064</c:v>
                      </c:pt>
                      <c:pt idx="169">
                        <c:v>44065</c:v>
                      </c:pt>
                      <c:pt idx="170">
                        <c:v>44066</c:v>
                      </c:pt>
                      <c:pt idx="171">
                        <c:v>44067</c:v>
                      </c:pt>
                      <c:pt idx="172">
                        <c:v>44068</c:v>
                      </c:pt>
                      <c:pt idx="173">
                        <c:v>44069</c:v>
                      </c:pt>
                      <c:pt idx="174">
                        <c:v>44070</c:v>
                      </c:pt>
                      <c:pt idx="175">
                        <c:v>44071</c:v>
                      </c:pt>
                      <c:pt idx="176">
                        <c:v>44072</c:v>
                      </c:pt>
                      <c:pt idx="177">
                        <c:v>44073</c:v>
                      </c:pt>
                      <c:pt idx="178">
                        <c:v>44074</c:v>
                      </c:pt>
                      <c:pt idx="179">
                        <c:v>44075</c:v>
                      </c:pt>
                      <c:pt idx="180">
                        <c:v>44076</c:v>
                      </c:pt>
                      <c:pt idx="181">
                        <c:v>44077</c:v>
                      </c:pt>
                      <c:pt idx="182">
                        <c:v>44078</c:v>
                      </c:pt>
                      <c:pt idx="183">
                        <c:v>44079</c:v>
                      </c:pt>
                      <c:pt idx="184">
                        <c:v>44080</c:v>
                      </c:pt>
                      <c:pt idx="185">
                        <c:v>44081</c:v>
                      </c:pt>
                      <c:pt idx="186">
                        <c:v>44082</c:v>
                      </c:pt>
                      <c:pt idx="187">
                        <c:v>44083</c:v>
                      </c:pt>
                      <c:pt idx="188">
                        <c:v>44084</c:v>
                      </c:pt>
                      <c:pt idx="189">
                        <c:v>44085</c:v>
                      </c:pt>
                      <c:pt idx="190">
                        <c:v>44086</c:v>
                      </c:pt>
                      <c:pt idx="191">
                        <c:v>44087</c:v>
                      </c:pt>
                      <c:pt idx="192">
                        <c:v>44088</c:v>
                      </c:pt>
                      <c:pt idx="193">
                        <c:v>44089</c:v>
                      </c:pt>
                      <c:pt idx="194">
                        <c:v>44090</c:v>
                      </c:pt>
                      <c:pt idx="195">
                        <c:v>44091</c:v>
                      </c:pt>
                      <c:pt idx="196">
                        <c:v>44092</c:v>
                      </c:pt>
                      <c:pt idx="197">
                        <c:v>44093</c:v>
                      </c:pt>
                      <c:pt idx="198">
                        <c:v>44094</c:v>
                      </c:pt>
                      <c:pt idx="199">
                        <c:v>44095</c:v>
                      </c:pt>
                      <c:pt idx="200">
                        <c:v>44096</c:v>
                      </c:pt>
                      <c:pt idx="201">
                        <c:v>44097</c:v>
                      </c:pt>
                      <c:pt idx="202">
                        <c:v>44098</c:v>
                      </c:pt>
                      <c:pt idx="203">
                        <c:v>44099</c:v>
                      </c:pt>
                      <c:pt idx="204">
                        <c:v>44100</c:v>
                      </c:pt>
                      <c:pt idx="205">
                        <c:v>44101</c:v>
                      </c:pt>
                      <c:pt idx="206">
                        <c:v>44102</c:v>
                      </c:pt>
                    </c:numCache>
                  </c:numRef>
                </c:cat>
                <c:val>
                  <c:numRef>
                    <c:extLst>
                      <c:ext uri="{02D57815-91ED-43cb-92C2-25804820EDAC}">
                        <c15:formulaRef>
                          <c15:sqref>ICU!$A$11:$A$63</c15:sqref>
                        </c15:formulaRef>
                      </c:ext>
                    </c:extLst>
                    <c:numCache>
                      <c:formatCode>General</c:formatCode>
                      <c:ptCount val="53"/>
                      <c:pt idx="0">
                        <c:v>850</c:v>
                      </c:pt>
                      <c:pt idx="1">
                        <c:v>850</c:v>
                      </c:pt>
                      <c:pt idx="2">
                        <c:v>850</c:v>
                      </c:pt>
                      <c:pt idx="3">
                        <c:v>850</c:v>
                      </c:pt>
                      <c:pt idx="4">
                        <c:v>850</c:v>
                      </c:pt>
                      <c:pt idx="5">
                        <c:v>850</c:v>
                      </c:pt>
                      <c:pt idx="6">
                        <c:v>850</c:v>
                      </c:pt>
                      <c:pt idx="7">
                        <c:v>850</c:v>
                      </c:pt>
                      <c:pt idx="8">
                        <c:v>850</c:v>
                      </c:pt>
                      <c:pt idx="9">
                        <c:v>850</c:v>
                      </c:pt>
                      <c:pt idx="10">
                        <c:v>850</c:v>
                      </c:pt>
                      <c:pt idx="11">
                        <c:v>850</c:v>
                      </c:pt>
                      <c:pt idx="12">
                        <c:v>850</c:v>
                      </c:pt>
                      <c:pt idx="13">
                        <c:v>850</c:v>
                      </c:pt>
                      <c:pt idx="14">
                        <c:v>850</c:v>
                      </c:pt>
                      <c:pt idx="15">
                        <c:v>850</c:v>
                      </c:pt>
                      <c:pt idx="16">
                        <c:v>850</c:v>
                      </c:pt>
                      <c:pt idx="17">
                        <c:v>850</c:v>
                      </c:pt>
                      <c:pt idx="18">
                        <c:v>850</c:v>
                      </c:pt>
                      <c:pt idx="19">
                        <c:v>850</c:v>
                      </c:pt>
                      <c:pt idx="20">
                        <c:v>850</c:v>
                      </c:pt>
                      <c:pt idx="21">
                        <c:v>850</c:v>
                      </c:pt>
                      <c:pt idx="22">
                        <c:v>850</c:v>
                      </c:pt>
                      <c:pt idx="23">
                        <c:v>850</c:v>
                      </c:pt>
                      <c:pt idx="24">
                        <c:v>850</c:v>
                      </c:pt>
                      <c:pt idx="25">
                        <c:v>850</c:v>
                      </c:pt>
                      <c:pt idx="26">
                        <c:v>850</c:v>
                      </c:pt>
                      <c:pt idx="27">
                        <c:v>850</c:v>
                      </c:pt>
                      <c:pt idx="28">
                        <c:v>850</c:v>
                      </c:pt>
                      <c:pt idx="29">
                        <c:v>850</c:v>
                      </c:pt>
                      <c:pt idx="30">
                        <c:v>850</c:v>
                      </c:pt>
                      <c:pt idx="31">
                        <c:v>850</c:v>
                      </c:pt>
                      <c:pt idx="32">
                        <c:v>850</c:v>
                      </c:pt>
                      <c:pt idx="33">
                        <c:v>850</c:v>
                      </c:pt>
                      <c:pt idx="34">
                        <c:v>850</c:v>
                      </c:pt>
                      <c:pt idx="35">
                        <c:v>850</c:v>
                      </c:pt>
                      <c:pt idx="36">
                        <c:v>850</c:v>
                      </c:pt>
                      <c:pt idx="37">
                        <c:v>850</c:v>
                      </c:pt>
                      <c:pt idx="38">
                        <c:v>850</c:v>
                      </c:pt>
                      <c:pt idx="39">
                        <c:v>850</c:v>
                      </c:pt>
                      <c:pt idx="40">
                        <c:v>850</c:v>
                      </c:pt>
                      <c:pt idx="41">
                        <c:v>850</c:v>
                      </c:pt>
                      <c:pt idx="42">
                        <c:v>850</c:v>
                      </c:pt>
                      <c:pt idx="43">
                        <c:v>850</c:v>
                      </c:pt>
                      <c:pt idx="44">
                        <c:v>850</c:v>
                      </c:pt>
                      <c:pt idx="45">
                        <c:v>850</c:v>
                      </c:pt>
                      <c:pt idx="46">
                        <c:v>850</c:v>
                      </c:pt>
                      <c:pt idx="47">
                        <c:v>850</c:v>
                      </c:pt>
                      <c:pt idx="48">
                        <c:v>850</c:v>
                      </c:pt>
                      <c:pt idx="49">
                        <c:v>850</c:v>
                      </c:pt>
                      <c:pt idx="50">
                        <c:v>850</c:v>
                      </c:pt>
                      <c:pt idx="51">
                        <c:v>850</c:v>
                      </c:pt>
                      <c:pt idx="52">
                        <c:v>850</c:v>
                      </c:pt>
                    </c:numCache>
                  </c:numRef>
                </c:val>
                <c:smooth val="0"/>
                <c:extLst>
                  <c:ext xmlns:c16="http://schemas.microsoft.com/office/drawing/2014/chart" uri="{C3380CC4-5D6E-409C-BE32-E72D297353CC}">
                    <c16:uniqueId val="{0000000C-3979-416F-B1CE-F5C825A5D7BB}"/>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1750"/>
          <c:min val="0"/>
        </c:scaling>
        <c:delete val="0"/>
        <c:axPos val="l"/>
        <c:numFmt formatCode="#,##0" sourceLinked="0"/>
        <c:majorTickMark val="none"/>
        <c:minorTickMark val="none"/>
        <c:tickLblPos val="nextTo"/>
        <c:spPr>
          <a:noFill/>
          <a:ln w="88900">
            <a:gradFill flip="none" rotWithShape="1">
              <a:gsLst>
                <a:gs pos="37000">
                  <a:schemeClr val="accent6"/>
                </a:gs>
                <a:gs pos="50000">
                  <a:schemeClr val="accent2">
                    <a:lumMod val="45000"/>
                    <a:lumOff val="55000"/>
                  </a:schemeClr>
                </a:gs>
                <a:gs pos="90000">
                  <a:srgbClr val="FB6251"/>
                </a:gs>
                <a:gs pos="76000">
                  <a:schemeClr val="accent2">
                    <a:lumMod val="45000"/>
                    <a:lumOff val="55000"/>
                  </a:schemeClr>
                </a:gs>
                <a:gs pos="100000">
                  <a:srgbClr val="FF0000"/>
                </a:gs>
              </a:gsLst>
              <a:lin ang="5400000" scaled="1"/>
              <a:tileRect/>
            </a:grad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500"/>
      </c:valAx>
      <c:spPr>
        <a:noFill/>
        <a:ln>
          <a:noFill/>
        </a:ln>
        <a:effectLst/>
      </c:spPr>
    </c:plotArea>
    <c:legend>
      <c:legendPos val="r"/>
      <c:layout>
        <c:manualLayout>
          <c:xMode val="edge"/>
          <c:yMode val="edge"/>
          <c:x val="0.11984955483059588"/>
          <c:y val="9.8143888888888892E-2"/>
          <c:w val="0.21368609680275399"/>
          <c:h val="8.2116112354759616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8420902777777778"/>
          <c:y val="0.10974089367403789"/>
          <c:w val="0.74365173611111113"/>
          <c:h val="0.72481527777777777"/>
        </c:manualLayout>
      </c:layout>
      <c:barChart>
        <c:barDir val="col"/>
        <c:grouping val="stacked"/>
        <c:varyColors val="0"/>
        <c:ser>
          <c:idx val="0"/>
          <c:order val="0"/>
          <c:tx>
            <c:strRef>
              <c:f>ICU!$D$2</c:f>
              <c:strCache>
                <c:ptCount val="1"/>
                <c:pt idx="0">
                  <c:v>ICU (Netherlands)</c:v>
                </c:pt>
              </c:strCache>
            </c:strRef>
          </c:tx>
          <c:spPr>
            <a:solidFill>
              <a:schemeClr val="accent1"/>
            </a:solidFill>
            <a:ln>
              <a:solidFill>
                <a:schemeClr val="bg2">
                  <a:lumMod val="25000"/>
                </a:schemeClr>
              </a:solidFill>
            </a:ln>
            <a:effectLst/>
          </c:spPr>
          <c:invertIfNegative val="0"/>
          <c:dLbls>
            <c:dLbl>
              <c:idx val="49"/>
              <c:layout>
                <c:manualLayout>
                  <c:x val="-9.071428571428572E-2"/>
                  <c:y val="-0.39309523809523811"/>
                </c:manualLayout>
              </c:layout>
              <c:spPr>
                <a:solidFill>
                  <a:srgbClr val="F5F5F5"/>
                </a:solidFill>
                <a:ln w="12700">
                  <a:solidFill>
                    <a:schemeClr val="tx1"/>
                  </a:solidFill>
                </a:ln>
                <a:effectLst/>
              </c:spPr>
              <c:txPr>
                <a:bodyPr rot="0" spcFirstLastPara="1" vertOverflow="ellipsis" vert="horz" wrap="square" lIns="38100" tIns="19050" rIns="38100" bIns="19050" anchor="ctr" anchorCtr="1">
                  <a:spAutoFit/>
                </a:bodyPr>
                <a:lstStyle/>
                <a:p>
                  <a:pPr>
                    <a:defRPr sz="16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98-4D2E-845A-21605B63F60F}"/>
                </c:ext>
              </c:extLst>
            </c:dLbl>
            <c:spPr>
              <a:noFill/>
              <a:ln w="12700">
                <a:solidFill>
                  <a:schemeClr val="tx1"/>
                </a:solid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ICU!$I$151:$I$217</c:f>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Ref>
              <c:f>ICU!$D$151:$D$217</c:f>
              <c:numCache>
                <c:formatCode>General</c:formatCode>
                <c:ptCount val="67"/>
                <c:pt idx="0">
                  <c:v>17</c:v>
                </c:pt>
                <c:pt idx="1">
                  <c:v>18</c:v>
                </c:pt>
                <c:pt idx="2">
                  <c:v>16</c:v>
                </c:pt>
                <c:pt idx="3">
                  <c:v>21</c:v>
                </c:pt>
                <c:pt idx="4">
                  <c:v>19</c:v>
                </c:pt>
                <c:pt idx="5">
                  <c:v>17</c:v>
                </c:pt>
                <c:pt idx="6">
                  <c:v>14</c:v>
                </c:pt>
                <c:pt idx="7">
                  <c:v>19</c:v>
                </c:pt>
                <c:pt idx="8">
                  <c:v>22</c:v>
                </c:pt>
                <c:pt idx="9">
                  <c:v>21</c:v>
                </c:pt>
                <c:pt idx="10">
                  <c:v>27</c:v>
                </c:pt>
                <c:pt idx="11">
                  <c:v>26</c:v>
                </c:pt>
                <c:pt idx="12">
                  <c:v>30</c:v>
                </c:pt>
                <c:pt idx="13">
                  <c:v>29</c:v>
                </c:pt>
                <c:pt idx="14">
                  <c:v>27</c:v>
                </c:pt>
                <c:pt idx="15">
                  <c:v>28</c:v>
                </c:pt>
                <c:pt idx="16">
                  <c:v>31</c:v>
                </c:pt>
                <c:pt idx="17">
                  <c:v>29</c:v>
                </c:pt>
                <c:pt idx="18">
                  <c:v>30</c:v>
                </c:pt>
                <c:pt idx="19">
                  <c:v>35</c:v>
                </c:pt>
                <c:pt idx="20">
                  <c:v>31</c:v>
                </c:pt>
                <c:pt idx="21">
                  <c:v>38</c:v>
                </c:pt>
                <c:pt idx="22">
                  <c:v>39</c:v>
                </c:pt>
                <c:pt idx="23">
                  <c:v>36</c:v>
                </c:pt>
                <c:pt idx="24">
                  <c:v>39</c:v>
                </c:pt>
                <c:pt idx="25">
                  <c:v>42</c:v>
                </c:pt>
                <c:pt idx="26">
                  <c:v>41</c:v>
                </c:pt>
                <c:pt idx="27">
                  <c:v>39</c:v>
                </c:pt>
                <c:pt idx="28">
                  <c:v>43</c:v>
                </c:pt>
                <c:pt idx="29">
                  <c:v>42</c:v>
                </c:pt>
                <c:pt idx="30">
                  <c:v>42</c:v>
                </c:pt>
                <c:pt idx="31">
                  <c:v>41</c:v>
                </c:pt>
                <c:pt idx="32">
                  <c:v>38</c:v>
                </c:pt>
                <c:pt idx="33">
                  <c:v>38</c:v>
                </c:pt>
                <c:pt idx="34">
                  <c:v>36</c:v>
                </c:pt>
                <c:pt idx="35">
                  <c:v>34</c:v>
                </c:pt>
                <c:pt idx="36">
                  <c:v>34</c:v>
                </c:pt>
                <c:pt idx="37">
                  <c:v>33</c:v>
                </c:pt>
                <c:pt idx="38">
                  <c:v>38</c:v>
                </c:pt>
                <c:pt idx="39">
                  <c:v>33</c:v>
                </c:pt>
                <c:pt idx="40">
                  <c:v>32</c:v>
                </c:pt>
                <c:pt idx="41">
                  <c:v>28</c:v>
                </c:pt>
                <c:pt idx="42">
                  <c:v>35</c:v>
                </c:pt>
                <c:pt idx="43">
                  <c:v>35</c:v>
                </c:pt>
                <c:pt idx="44">
                  <c:v>33</c:v>
                </c:pt>
                <c:pt idx="45">
                  <c:v>31</c:v>
                </c:pt>
                <c:pt idx="46">
                  <c:v>30</c:v>
                </c:pt>
                <c:pt idx="47">
                  <c:v>31</c:v>
                </c:pt>
                <c:pt idx="48">
                  <c:v>30</c:v>
                </c:pt>
                <c:pt idx="49">
                  <c:v>36</c:v>
                </c:pt>
                <c:pt idx="50">
                  <c:v>37</c:v>
                </c:pt>
                <c:pt idx="51">
                  <c:v>36</c:v>
                </c:pt>
                <c:pt idx="52">
                  <c:v>43</c:v>
                </c:pt>
                <c:pt idx="53">
                  <c:v>53</c:v>
                </c:pt>
                <c:pt idx="54">
                  <c:v>54</c:v>
                </c:pt>
                <c:pt idx="55">
                  <c:v>49</c:v>
                </c:pt>
              </c:numCache>
            </c:numRef>
          </c:val>
          <c:extLst>
            <c:ext xmlns:c16="http://schemas.microsoft.com/office/drawing/2014/chart" uri="{C3380CC4-5D6E-409C-BE32-E72D297353CC}">
              <c16:uniqueId val="{0000000C-2B1F-4A5E-B13F-7D3412BEC31E}"/>
            </c:ext>
          </c:extLst>
        </c:ser>
        <c:dLbls>
          <c:showLegendKey val="0"/>
          <c:showVal val="0"/>
          <c:showCatName val="0"/>
          <c:showSerName val="0"/>
          <c:showPercent val="0"/>
          <c:showBubbleSize val="0"/>
        </c:dLbls>
        <c:gapWidth val="0"/>
        <c:overlap val="100"/>
        <c:axId val="596545392"/>
        <c:axId val="596544408"/>
        <c:extLst>
          <c:ext xmlns:c15="http://schemas.microsoft.com/office/drawing/2012/chart" uri="{02D57815-91ED-43cb-92C2-25804820EDAC}">
            <c15:filteredBarSeries>
              <c15:ser>
                <c:idx val="4"/>
                <c:order val="1"/>
                <c:tx>
                  <c:strRef>
                    <c:extLst>
                      <c:ext uri="{02D57815-91ED-43cb-92C2-25804820EDAC}">
                        <c15:formulaRef>
                          <c15:sqref>ICU!$E$2</c15:sqref>
                        </c15:formulaRef>
                      </c:ext>
                    </c:extLst>
                    <c:strCache>
                      <c:ptCount val="1"/>
                      <c:pt idx="0">
                        <c:v>ICU (Germany)</c:v>
                      </c:pt>
                    </c:strCache>
                  </c:strRef>
                </c:tx>
                <c:spPr>
                  <a:solidFill>
                    <a:schemeClr val="accent1">
                      <a:tint val="83000"/>
                    </a:schemeClr>
                  </a:solidFill>
                  <a:ln>
                    <a:solidFill>
                      <a:schemeClr val="bg2">
                        <a:lumMod val="25000"/>
                      </a:schemeClr>
                    </a:solidFill>
                  </a:ln>
                  <a:effectLst/>
                </c:spPr>
                <c:invertIfNegative val="0"/>
                <c:cat>
                  <c:numRef>
                    <c:extLst>
                      <c:ext uri="{02D57815-91ED-43cb-92C2-25804820EDAC}">
                        <c15:formulaRef>
                          <c15:sqref>ICU!$I$151:$I$217</c15:sqref>
                        </c15:formulaRef>
                      </c:ext>
                    </c:extLst>
                    <c:numCache>
                      <c:formatCode>m/d/yyyy</c:formatCode>
                      <c:ptCount val="67"/>
                      <c:pt idx="0">
                        <c:v>44036</c:v>
                      </c:pt>
                      <c:pt idx="1">
                        <c:v>44037</c:v>
                      </c:pt>
                      <c:pt idx="2">
                        <c:v>44038</c:v>
                      </c:pt>
                      <c:pt idx="3">
                        <c:v>44039</c:v>
                      </c:pt>
                      <c:pt idx="4">
                        <c:v>44040</c:v>
                      </c:pt>
                      <c:pt idx="5">
                        <c:v>44041</c:v>
                      </c:pt>
                      <c:pt idx="6">
                        <c:v>44042</c:v>
                      </c:pt>
                      <c:pt idx="7">
                        <c:v>44043</c:v>
                      </c:pt>
                      <c:pt idx="8">
                        <c:v>44044</c:v>
                      </c:pt>
                      <c:pt idx="9">
                        <c:v>44045</c:v>
                      </c:pt>
                      <c:pt idx="10">
                        <c:v>44046</c:v>
                      </c:pt>
                      <c:pt idx="11">
                        <c:v>44047</c:v>
                      </c:pt>
                      <c:pt idx="12">
                        <c:v>44048</c:v>
                      </c:pt>
                      <c:pt idx="13">
                        <c:v>44049</c:v>
                      </c:pt>
                      <c:pt idx="14">
                        <c:v>44050</c:v>
                      </c:pt>
                      <c:pt idx="15">
                        <c:v>44051</c:v>
                      </c:pt>
                      <c:pt idx="16">
                        <c:v>44052</c:v>
                      </c:pt>
                      <c:pt idx="17">
                        <c:v>44053</c:v>
                      </c:pt>
                      <c:pt idx="18">
                        <c:v>44054</c:v>
                      </c:pt>
                      <c:pt idx="19">
                        <c:v>44055</c:v>
                      </c:pt>
                      <c:pt idx="20">
                        <c:v>44056</c:v>
                      </c:pt>
                      <c:pt idx="21">
                        <c:v>44057</c:v>
                      </c:pt>
                      <c:pt idx="22">
                        <c:v>44058</c:v>
                      </c:pt>
                      <c:pt idx="23">
                        <c:v>44059</c:v>
                      </c:pt>
                      <c:pt idx="24">
                        <c:v>44060</c:v>
                      </c:pt>
                      <c:pt idx="25">
                        <c:v>44061</c:v>
                      </c:pt>
                      <c:pt idx="26">
                        <c:v>44062</c:v>
                      </c:pt>
                      <c:pt idx="27">
                        <c:v>44063</c:v>
                      </c:pt>
                      <c:pt idx="28">
                        <c:v>44064</c:v>
                      </c:pt>
                      <c:pt idx="29">
                        <c:v>44065</c:v>
                      </c:pt>
                      <c:pt idx="30">
                        <c:v>44066</c:v>
                      </c:pt>
                      <c:pt idx="31">
                        <c:v>44067</c:v>
                      </c:pt>
                      <c:pt idx="32">
                        <c:v>44068</c:v>
                      </c:pt>
                      <c:pt idx="33">
                        <c:v>44069</c:v>
                      </c:pt>
                      <c:pt idx="34">
                        <c:v>44070</c:v>
                      </c:pt>
                      <c:pt idx="35">
                        <c:v>44071</c:v>
                      </c:pt>
                      <c:pt idx="36">
                        <c:v>44072</c:v>
                      </c:pt>
                      <c:pt idx="37">
                        <c:v>44073</c:v>
                      </c:pt>
                      <c:pt idx="38">
                        <c:v>44074</c:v>
                      </c:pt>
                      <c:pt idx="39">
                        <c:v>44075</c:v>
                      </c:pt>
                      <c:pt idx="40">
                        <c:v>44076</c:v>
                      </c:pt>
                      <c:pt idx="41">
                        <c:v>44077</c:v>
                      </c:pt>
                      <c:pt idx="42">
                        <c:v>44078</c:v>
                      </c:pt>
                      <c:pt idx="43">
                        <c:v>44079</c:v>
                      </c:pt>
                      <c:pt idx="44">
                        <c:v>44080</c:v>
                      </c:pt>
                      <c:pt idx="45">
                        <c:v>44081</c:v>
                      </c:pt>
                      <c:pt idx="46">
                        <c:v>44082</c:v>
                      </c:pt>
                      <c:pt idx="47">
                        <c:v>44083</c:v>
                      </c:pt>
                      <c:pt idx="48">
                        <c:v>44084</c:v>
                      </c:pt>
                      <c:pt idx="49">
                        <c:v>44085</c:v>
                      </c:pt>
                      <c:pt idx="50">
                        <c:v>44086</c:v>
                      </c:pt>
                      <c:pt idx="51">
                        <c:v>44087</c:v>
                      </c:pt>
                      <c:pt idx="52">
                        <c:v>44088</c:v>
                      </c:pt>
                      <c:pt idx="53">
                        <c:v>44089</c:v>
                      </c:pt>
                      <c:pt idx="54">
                        <c:v>44090</c:v>
                      </c:pt>
                      <c:pt idx="55">
                        <c:v>44091</c:v>
                      </c:pt>
                      <c:pt idx="56">
                        <c:v>44092</c:v>
                      </c:pt>
                      <c:pt idx="57">
                        <c:v>44093</c:v>
                      </c:pt>
                      <c:pt idx="58">
                        <c:v>44094</c:v>
                      </c:pt>
                      <c:pt idx="59">
                        <c:v>44095</c:v>
                      </c:pt>
                      <c:pt idx="60">
                        <c:v>44096</c:v>
                      </c:pt>
                      <c:pt idx="61">
                        <c:v>44097</c:v>
                      </c:pt>
                      <c:pt idx="62">
                        <c:v>44098</c:v>
                      </c:pt>
                      <c:pt idx="63">
                        <c:v>44099</c:v>
                      </c:pt>
                      <c:pt idx="64">
                        <c:v>44100</c:v>
                      </c:pt>
                      <c:pt idx="65">
                        <c:v>44101</c:v>
                      </c:pt>
                      <c:pt idx="66">
                        <c:v>44102</c:v>
                      </c:pt>
                    </c:numCache>
                  </c:numRef>
                </c:cat>
                <c:val>
                  <c:numLit>
                    <c:ptCount val="0"/>
                  </c:numLit>
                </c:val>
                <c:extLst>
                  <c:ext xmlns:c16="http://schemas.microsoft.com/office/drawing/2014/chart" uri="{C3380CC4-5D6E-409C-BE32-E72D297353CC}">
                    <c16:uniqueId val="{0000000D-2B1F-4A5E-B13F-7D3412BEC31E}"/>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cat>
                  <mc:AlternateContent xmlns:mc="http://schemas.openxmlformats.org/markup-compatibility/2006">
                    <mc:Choice xmlns:c16ac="http://schemas.microsoft.com/office/drawing/2014/chart/ac" Requires="c16ac">
                      <c16ac:multiLvlStrLit>
                        <c:ptCount val="0"/>
                      </c16ac:multiLvlStrLit>
                    </mc:Choice>
                    <mc:Fallback>
                      <c:strLit/>
                    </mc:Fallback>
                  </mc:AlternateContent>
                </c:cat>
                <c:val>
                  <c:numLit>
                    <c:ptCount val="0"/>
                  </c:numLit>
                </c:val>
                <c:smooth val="0"/>
                <c:extLst>
                  <c:ext xmlns:c16="http://schemas.microsoft.com/office/drawing/2014/chart" uri="{C3380CC4-5D6E-409C-BE32-E72D297353CC}">
                    <c16:uniqueId val="{0000002F-2B1F-4A5E-B13F-7D3412BEC31E}"/>
                  </c:ext>
                </c:extLst>
              </c15:ser>
            </c15:filteredLineSeries>
            <c15:filteredLineSeries>
              <c15:ser>
                <c:idx val="6"/>
                <c:order val="3"/>
                <c:tx>
                  <c:strRef>
                    <c:extLst xmlns:c15="http://schemas.microsoft.com/office/drawing/2012/chart">
                      <c:ext xmlns:c15="http://schemas.microsoft.com/office/drawing/2012/chart" uri="{02D57815-91ED-43cb-92C2-25804820EDAC}">
                        <c15:formulaRef>
                          <c15:sqref>ICU!$A$2</c15:sqref>
                        </c15:formulaRef>
                      </c:ext>
                    </c:extLst>
                    <c:strCache>
                      <c:ptCount val="1"/>
                      <c:pt idx="0">
                        <c:v>test</c:v>
                      </c:pt>
                    </c:strCache>
                  </c:strRef>
                </c:tx>
                <c:spPr>
                  <a:ln w="28575" cap="rnd">
                    <a:solidFill>
                      <a:schemeClr val="accent1">
                        <a:tint val="48000"/>
                      </a:schemeClr>
                    </a:solidFill>
                    <a:round/>
                  </a:ln>
                  <a:effectLst/>
                </c:spPr>
                <c:marker>
                  <c:symbol val="none"/>
                </c:marker>
                <c:cat>
                  <c:numLit>
                    <c:formatCode>m/d/yyyy</c:formatCode>
                    <c:ptCount val="61"/>
                    <c:pt idx="0">
                      <c:v>43949</c:v>
                    </c:pt>
                    <c:pt idx="1">
                      <c:v>43950</c:v>
                    </c:pt>
                    <c:pt idx="2">
                      <c:v>43951</c:v>
                    </c:pt>
                    <c:pt idx="3">
                      <c:v>43952</c:v>
                    </c:pt>
                    <c:pt idx="4">
                      <c:v>43953</c:v>
                    </c:pt>
                    <c:pt idx="5">
                      <c:v>43954</c:v>
                    </c:pt>
                    <c:pt idx="6">
                      <c:v>43955</c:v>
                    </c:pt>
                    <c:pt idx="7">
                      <c:v>43956</c:v>
                    </c:pt>
                    <c:pt idx="8">
                      <c:v>43957</c:v>
                    </c:pt>
                    <c:pt idx="9">
                      <c:v>43958</c:v>
                    </c:pt>
                    <c:pt idx="10">
                      <c:v>43959</c:v>
                    </c:pt>
                    <c:pt idx="11">
                      <c:v>43960</c:v>
                    </c:pt>
                    <c:pt idx="12">
                      <c:v>43961</c:v>
                    </c:pt>
                    <c:pt idx="13">
                      <c:v>43962</c:v>
                    </c:pt>
                    <c:pt idx="14">
                      <c:v>43963</c:v>
                    </c:pt>
                    <c:pt idx="15">
                      <c:v>43964</c:v>
                    </c:pt>
                    <c:pt idx="16">
                      <c:v>43965</c:v>
                    </c:pt>
                    <c:pt idx="17">
                      <c:v>43966</c:v>
                    </c:pt>
                    <c:pt idx="18">
                      <c:v>43967</c:v>
                    </c:pt>
                    <c:pt idx="19">
                      <c:v>43968</c:v>
                    </c:pt>
                    <c:pt idx="20">
                      <c:v>43969</c:v>
                    </c:pt>
                    <c:pt idx="21">
                      <c:v>43970</c:v>
                    </c:pt>
                    <c:pt idx="22">
                      <c:v>43971</c:v>
                    </c:pt>
                    <c:pt idx="23">
                      <c:v>43972</c:v>
                    </c:pt>
                    <c:pt idx="24">
                      <c:v>43973</c:v>
                    </c:pt>
                    <c:pt idx="25">
                      <c:v>43974</c:v>
                    </c:pt>
                    <c:pt idx="26">
                      <c:v>43975</c:v>
                    </c:pt>
                    <c:pt idx="27">
                      <c:v>43976</c:v>
                    </c:pt>
                    <c:pt idx="28">
                      <c:v>43977</c:v>
                    </c:pt>
                    <c:pt idx="29">
                      <c:v>43978</c:v>
                    </c:pt>
                    <c:pt idx="30">
                      <c:v>43979</c:v>
                    </c:pt>
                    <c:pt idx="31">
                      <c:v>43980</c:v>
                    </c:pt>
                    <c:pt idx="32">
                      <c:v>43981</c:v>
                    </c:pt>
                    <c:pt idx="33">
                      <c:v>43982</c:v>
                    </c:pt>
                    <c:pt idx="34">
                      <c:v>43983</c:v>
                    </c:pt>
                    <c:pt idx="35">
                      <c:v>43984</c:v>
                    </c:pt>
                    <c:pt idx="36">
                      <c:v>43985</c:v>
                    </c:pt>
                    <c:pt idx="37">
                      <c:v>43986</c:v>
                    </c:pt>
                    <c:pt idx="38">
                      <c:v>43987</c:v>
                    </c:pt>
                    <c:pt idx="39">
                      <c:v>43988</c:v>
                    </c:pt>
                    <c:pt idx="40">
                      <c:v>43989</c:v>
                    </c:pt>
                    <c:pt idx="41">
                      <c:v>43990</c:v>
                    </c:pt>
                    <c:pt idx="42">
                      <c:v>43991</c:v>
                    </c:pt>
                    <c:pt idx="43">
                      <c:v>43992</c:v>
                    </c:pt>
                    <c:pt idx="44">
                      <c:v>43993</c:v>
                    </c:pt>
                    <c:pt idx="45">
                      <c:v>43994</c:v>
                    </c:pt>
                    <c:pt idx="46">
                      <c:v>43995</c:v>
                    </c:pt>
                    <c:pt idx="47">
                      <c:v>43996</c:v>
                    </c:pt>
                    <c:pt idx="48">
                      <c:v>43997</c:v>
                    </c:pt>
                    <c:pt idx="49">
                      <c:v>43998</c:v>
                    </c:pt>
                    <c:pt idx="50">
                      <c:v>43999</c:v>
                    </c:pt>
                    <c:pt idx="51">
                      <c:v>44000</c:v>
                    </c:pt>
                    <c:pt idx="52">
                      <c:v>44001</c:v>
                    </c:pt>
                    <c:pt idx="53">
                      <c:v>44002</c:v>
                    </c:pt>
                    <c:pt idx="54">
                      <c:v>44003</c:v>
                    </c:pt>
                    <c:pt idx="55">
                      <c:v>44004</c:v>
                    </c:pt>
                    <c:pt idx="56">
                      <c:v>44005</c:v>
                    </c:pt>
                    <c:pt idx="57">
                      <c:v>44006</c:v>
                    </c:pt>
                    <c:pt idx="58">
                      <c:v>44007</c:v>
                    </c:pt>
                    <c:pt idx="59">
                      <c:v>44008</c:v>
                    </c:pt>
                    <c:pt idx="60">
                      <c:v>44009</c:v>
                    </c:pt>
                  </c:numLit>
                </c:cat>
                <c:val>
                  <c:numLit>
                    <c:ptCount val="0"/>
                  </c:numLit>
                </c:val>
                <c:smooth val="0"/>
                <c:extLst xmlns:c15="http://schemas.microsoft.com/office/drawing/2012/chart">
                  <c:ext xmlns:c16="http://schemas.microsoft.com/office/drawing/2014/chart" uri="{C3380CC4-5D6E-409C-BE32-E72D297353CC}">
                    <c16:uniqueId val="{00000031-2B1F-4A5E-B13F-7D3412BEC31E}"/>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3"/>
      </c:dateAx>
      <c:valAx>
        <c:axId val="596544408"/>
        <c:scaling>
          <c:orientation val="minMax"/>
          <c:max val="50"/>
          <c:min val="0"/>
        </c:scaling>
        <c:delete val="0"/>
        <c:axPos val="l"/>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63500" cap="flat" cmpd="sng" algn="ctr">
      <a:solidFill>
        <a:schemeClr val="bg2">
          <a:lumMod val="2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Patienten met COVID-19 in het ziekenhuis nu </a:t>
            </a:r>
          </a:p>
        </c:rich>
      </c:tx>
      <c:layout>
        <c:manualLayout>
          <c:xMode val="edge"/>
          <c:yMode val="edge"/>
          <c:x val="0.18543611111111113"/>
          <c:y val="4.25731944444444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4"/>
          <c:order val="1"/>
          <c:tx>
            <c:strRef>
              <c:f>ICU!$G$1</c:f>
              <c:strCache>
                <c:ptCount val="1"/>
                <c:pt idx="0">
                  <c:v>Op de IC</c:v>
                </c:pt>
              </c:strCache>
            </c:strRef>
          </c:tx>
          <c:spPr>
            <a:solidFill>
              <a:schemeClr val="accent1"/>
            </a:solidFill>
            <a:ln>
              <a:solidFill>
                <a:schemeClr val="bg2">
                  <a:lumMod val="25000"/>
                </a:schemeClr>
              </a:solidFill>
            </a:ln>
            <a:effectLst/>
          </c:spPr>
          <c:invertIfNegative val="0"/>
          <c:cat>
            <c:numRef>
              <c:f>ICU!$I$3:$I$217</c:f>
              <c:numCache>
                <c:formatCode>m/d/yyyy</c:formatCode>
                <c:ptCount val="215"/>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numCache>
            </c:numRef>
          </c:cat>
          <c:val>
            <c:numRef>
              <c:f>ICU!$D$3:$D$217</c:f>
              <c:numCache>
                <c:formatCode>General</c:formatCode>
                <c:ptCount val="215"/>
                <c:pt idx="0">
                  <c:v>0</c:v>
                </c:pt>
                <c:pt idx="1">
                  <c:v>0</c:v>
                </c:pt>
                <c:pt idx="2">
                  <c:v>0</c:v>
                </c:pt>
                <c:pt idx="3">
                  <c:v>0</c:v>
                </c:pt>
                <c:pt idx="4">
                  <c:v>0</c:v>
                </c:pt>
                <c:pt idx="5">
                  <c:v>0</c:v>
                </c:pt>
                <c:pt idx="6">
                  <c:v>0</c:v>
                </c:pt>
                <c:pt idx="7">
                  <c:v>0</c:v>
                </c:pt>
                <c:pt idx="8">
                  <c:v>0</c:v>
                </c:pt>
                <c:pt idx="9">
                  <c:v>14</c:v>
                </c:pt>
                <c:pt idx="10">
                  <c:v>18</c:v>
                </c:pt>
                <c:pt idx="11">
                  <c:v>22</c:v>
                </c:pt>
                <c:pt idx="12">
                  <c:v>30</c:v>
                </c:pt>
                <c:pt idx="13">
                  <c:v>38</c:v>
                </c:pt>
                <c:pt idx="14">
                  <c:v>59</c:v>
                </c:pt>
                <c:pt idx="15">
                  <c:v>69</c:v>
                </c:pt>
                <c:pt idx="16">
                  <c:v>86</c:v>
                </c:pt>
                <c:pt idx="17">
                  <c:v>111</c:v>
                </c:pt>
                <c:pt idx="18">
                  <c:v>140</c:v>
                </c:pt>
                <c:pt idx="19">
                  <c:v>169</c:v>
                </c:pt>
                <c:pt idx="20">
                  <c:v>221</c:v>
                </c:pt>
                <c:pt idx="21">
                  <c:v>271</c:v>
                </c:pt>
                <c:pt idx="22">
                  <c:v>350</c:v>
                </c:pt>
                <c:pt idx="23" formatCode="0">
                  <c:v>413</c:v>
                </c:pt>
                <c:pt idx="24" formatCode="0">
                  <c:v>461</c:v>
                </c:pt>
                <c:pt idx="25" formatCode="0">
                  <c:v>554</c:v>
                </c:pt>
                <c:pt idx="26" formatCode="#,##0">
                  <c:v>636</c:v>
                </c:pt>
                <c:pt idx="27" formatCode="#,##0">
                  <c:v>732</c:v>
                </c:pt>
                <c:pt idx="28" formatCode="#,##0">
                  <c:v>816</c:v>
                </c:pt>
                <c:pt idx="29" formatCode="#,##0">
                  <c:v>898</c:v>
                </c:pt>
                <c:pt idx="30" formatCode="#,##0">
                  <c:v>956</c:v>
                </c:pt>
                <c:pt idx="31" formatCode="#,##0">
                  <c:v>999</c:v>
                </c:pt>
                <c:pt idx="32" formatCode="#,##0">
                  <c:v>1055</c:v>
                </c:pt>
                <c:pt idx="33" formatCode="#,##0">
                  <c:v>1124</c:v>
                </c:pt>
                <c:pt idx="34" formatCode="#,##0">
                  <c:v>1191</c:v>
                </c:pt>
                <c:pt idx="35" formatCode="#,##0">
                  <c:v>1273</c:v>
                </c:pt>
                <c:pt idx="36" formatCode="#,##0">
                  <c:v>1310</c:v>
                </c:pt>
                <c:pt idx="37" formatCode="#,##0">
                  <c:v>1343</c:v>
                </c:pt>
                <c:pt idx="38" formatCode="#,##0">
                  <c:v>1361</c:v>
                </c:pt>
                <c:pt idx="39" formatCode="#,##0">
                  <c:v>1372</c:v>
                </c:pt>
                <c:pt idx="40" formatCode="#,##0">
                  <c:v>1377</c:v>
                </c:pt>
                <c:pt idx="41">
                  <c:v>1356</c:v>
                </c:pt>
                <c:pt idx="42">
                  <c:v>1361</c:v>
                </c:pt>
                <c:pt idx="43">
                  <c:v>1326</c:v>
                </c:pt>
                <c:pt idx="44">
                  <c:v>1334</c:v>
                </c:pt>
                <c:pt idx="45">
                  <c:v>1302</c:v>
                </c:pt>
                <c:pt idx="46">
                  <c:v>1283</c:v>
                </c:pt>
                <c:pt idx="47">
                  <c:v>1248</c:v>
                </c:pt>
                <c:pt idx="48">
                  <c:v>1224</c:v>
                </c:pt>
                <c:pt idx="49">
                  <c:v>1206</c:v>
                </c:pt>
                <c:pt idx="50">
                  <c:v>1183</c:v>
                </c:pt>
                <c:pt idx="51">
                  <c:v>1149</c:v>
                </c:pt>
                <c:pt idx="52">
                  <c:v>1125</c:v>
                </c:pt>
                <c:pt idx="53">
                  <c:v>1108</c:v>
                </c:pt>
                <c:pt idx="54">
                  <c:v>1039</c:v>
                </c:pt>
                <c:pt idx="55">
                  <c:v>1006</c:v>
                </c:pt>
                <c:pt idx="56">
                  <c:v>966</c:v>
                </c:pt>
                <c:pt idx="57">
                  <c:v>922</c:v>
                </c:pt>
                <c:pt idx="58">
                  <c:v>922</c:v>
                </c:pt>
                <c:pt idx="59">
                  <c:v>901</c:v>
                </c:pt>
                <c:pt idx="60">
                  <c:v>873</c:v>
                </c:pt>
                <c:pt idx="61">
                  <c:v>832</c:v>
                </c:pt>
                <c:pt idx="62">
                  <c:v>776</c:v>
                </c:pt>
                <c:pt idx="63">
                  <c:v>754</c:v>
                </c:pt>
                <c:pt idx="64">
                  <c:v>707</c:v>
                </c:pt>
                <c:pt idx="65">
                  <c:v>681</c:v>
                </c:pt>
                <c:pt idx="66">
                  <c:v>660</c:v>
                </c:pt>
                <c:pt idx="67">
                  <c:v>655</c:v>
                </c:pt>
                <c:pt idx="68">
                  <c:v>618</c:v>
                </c:pt>
                <c:pt idx="69">
                  <c:v>605</c:v>
                </c:pt>
                <c:pt idx="70">
                  <c:v>566</c:v>
                </c:pt>
                <c:pt idx="71">
                  <c:v>549</c:v>
                </c:pt>
                <c:pt idx="72">
                  <c:v>526</c:v>
                </c:pt>
                <c:pt idx="73">
                  <c:v>492</c:v>
                </c:pt>
                <c:pt idx="74">
                  <c:v>483</c:v>
                </c:pt>
                <c:pt idx="75">
                  <c:v>451</c:v>
                </c:pt>
                <c:pt idx="76">
                  <c:v>422</c:v>
                </c:pt>
                <c:pt idx="77">
                  <c:v>403</c:v>
                </c:pt>
                <c:pt idx="78">
                  <c:v>375</c:v>
                </c:pt>
                <c:pt idx="79">
                  <c:v>343</c:v>
                </c:pt>
                <c:pt idx="80">
                  <c:v>346</c:v>
                </c:pt>
                <c:pt idx="81">
                  <c:v>320</c:v>
                </c:pt>
                <c:pt idx="82">
                  <c:v>291</c:v>
                </c:pt>
                <c:pt idx="83">
                  <c:v>274</c:v>
                </c:pt>
                <c:pt idx="84">
                  <c:v>254</c:v>
                </c:pt>
                <c:pt idx="85">
                  <c:v>251</c:v>
                </c:pt>
                <c:pt idx="86">
                  <c:v>226</c:v>
                </c:pt>
                <c:pt idx="87">
                  <c:v>222</c:v>
                </c:pt>
                <c:pt idx="88">
                  <c:v>222</c:v>
                </c:pt>
                <c:pt idx="89">
                  <c:v>187</c:v>
                </c:pt>
                <c:pt idx="90">
                  <c:v>188</c:v>
                </c:pt>
                <c:pt idx="91">
                  <c:v>181</c:v>
                </c:pt>
                <c:pt idx="92">
                  <c:v>179</c:v>
                </c:pt>
                <c:pt idx="93">
                  <c:v>169</c:v>
                </c:pt>
                <c:pt idx="94">
                  <c:v>158</c:v>
                </c:pt>
                <c:pt idx="95">
                  <c:v>157</c:v>
                </c:pt>
                <c:pt idx="96">
                  <c:v>153</c:v>
                </c:pt>
                <c:pt idx="97">
                  <c:v>116</c:v>
                </c:pt>
                <c:pt idx="98">
                  <c:v>113</c:v>
                </c:pt>
                <c:pt idx="99">
                  <c:v>97</c:v>
                </c:pt>
                <c:pt idx="100">
                  <c:v>96</c:v>
                </c:pt>
                <c:pt idx="101">
                  <c:v>96</c:v>
                </c:pt>
                <c:pt idx="102">
                  <c:v>92</c:v>
                </c:pt>
                <c:pt idx="103">
                  <c:v>91</c:v>
                </c:pt>
                <c:pt idx="104">
                  <c:v>80</c:v>
                </c:pt>
                <c:pt idx="105">
                  <c:v>77</c:v>
                </c:pt>
                <c:pt idx="106">
                  <c:v>73</c:v>
                </c:pt>
                <c:pt idx="107">
                  <c:v>77</c:v>
                </c:pt>
                <c:pt idx="108">
                  <c:v>79</c:v>
                </c:pt>
                <c:pt idx="109">
                  <c:v>87</c:v>
                </c:pt>
                <c:pt idx="110">
                  <c:v>78</c:v>
                </c:pt>
                <c:pt idx="111">
                  <c:v>73</c:v>
                </c:pt>
                <c:pt idx="112">
                  <c:v>67</c:v>
                </c:pt>
                <c:pt idx="113">
                  <c:v>57</c:v>
                </c:pt>
                <c:pt idx="114">
                  <c:v>57</c:v>
                </c:pt>
                <c:pt idx="115">
                  <c:v>55</c:v>
                </c:pt>
                <c:pt idx="116">
                  <c:v>59</c:v>
                </c:pt>
                <c:pt idx="117">
                  <c:v>48</c:v>
                </c:pt>
                <c:pt idx="118">
                  <c:v>49</c:v>
                </c:pt>
                <c:pt idx="119">
                  <c:v>49</c:v>
                </c:pt>
                <c:pt idx="120">
                  <c:v>39</c:v>
                </c:pt>
                <c:pt idx="121">
                  <c:v>29</c:v>
                </c:pt>
                <c:pt idx="122">
                  <c:v>30</c:v>
                </c:pt>
                <c:pt idx="123">
                  <c:v>32</c:v>
                </c:pt>
                <c:pt idx="124">
                  <c:v>29</c:v>
                </c:pt>
                <c:pt idx="125">
                  <c:v>28</c:v>
                </c:pt>
                <c:pt idx="126">
                  <c:v>25</c:v>
                </c:pt>
                <c:pt idx="127">
                  <c:v>20</c:v>
                </c:pt>
                <c:pt idx="128">
                  <c:v>18</c:v>
                </c:pt>
                <c:pt idx="129">
                  <c:v>18</c:v>
                </c:pt>
                <c:pt idx="130">
                  <c:v>23</c:v>
                </c:pt>
                <c:pt idx="131">
                  <c:v>24</c:v>
                </c:pt>
                <c:pt idx="132">
                  <c:v>20</c:v>
                </c:pt>
                <c:pt idx="133">
                  <c:v>21</c:v>
                </c:pt>
                <c:pt idx="134">
                  <c:v>25</c:v>
                </c:pt>
                <c:pt idx="135">
                  <c:v>26</c:v>
                </c:pt>
                <c:pt idx="136">
                  <c:v>24</c:v>
                </c:pt>
                <c:pt idx="137">
                  <c:v>24</c:v>
                </c:pt>
                <c:pt idx="138">
                  <c:v>21</c:v>
                </c:pt>
                <c:pt idx="139">
                  <c:v>20</c:v>
                </c:pt>
                <c:pt idx="140">
                  <c:v>15</c:v>
                </c:pt>
                <c:pt idx="141">
                  <c:v>15</c:v>
                </c:pt>
                <c:pt idx="142">
                  <c:v>16</c:v>
                </c:pt>
                <c:pt idx="143">
                  <c:v>17</c:v>
                </c:pt>
                <c:pt idx="144">
                  <c:v>16</c:v>
                </c:pt>
                <c:pt idx="145">
                  <c:v>15</c:v>
                </c:pt>
                <c:pt idx="146">
                  <c:v>17</c:v>
                </c:pt>
                <c:pt idx="147">
                  <c:v>23</c:v>
                </c:pt>
                <c:pt idx="148">
                  <c:v>17</c:v>
                </c:pt>
                <c:pt idx="149">
                  <c:v>18</c:v>
                </c:pt>
                <c:pt idx="150">
                  <c:v>16</c:v>
                </c:pt>
                <c:pt idx="151">
                  <c:v>21</c:v>
                </c:pt>
                <c:pt idx="152">
                  <c:v>19</c:v>
                </c:pt>
                <c:pt idx="153">
                  <c:v>17</c:v>
                </c:pt>
                <c:pt idx="154">
                  <c:v>14</c:v>
                </c:pt>
                <c:pt idx="155">
                  <c:v>19</c:v>
                </c:pt>
                <c:pt idx="156">
                  <c:v>22</c:v>
                </c:pt>
                <c:pt idx="157">
                  <c:v>21</c:v>
                </c:pt>
                <c:pt idx="158">
                  <c:v>27</c:v>
                </c:pt>
                <c:pt idx="159">
                  <c:v>26</c:v>
                </c:pt>
                <c:pt idx="160">
                  <c:v>30</c:v>
                </c:pt>
                <c:pt idx="161">
                  <c:v>29</c:v>
                </c:pt>
                <c:pt idx="162">
                  <c:v>27</c:v>
                </c:pt>
                <c:pt idx="163">
                  <c:v>28</c:v>
                </c:pt>
                <c:pt idx="164">
                  <c:v>31</c:v>
                </c:pt>
                <c:pt idx="165">
                  <c:v>29</c:v>
                </c:pt>
                <c:pt idx="166">
                  <c:v>30</c:v>
                </c:pt>
                <c:pt idx="167">
                  <c:v>35</c:v>
                </c:pt>
                <c:pt idx="168">
                  <c:v>31</c:v>
                </c:pt>
                <c:pt idx="169">
                  <c:v>38</c:v>
                </c:pt>
                <c:pt idx="170">
                  <c:v>39</c:v>
                </c:pt>
                <c:pt idx="171">
                  <c:v>36</c:v>
                </c:pt>
                <c:pt idx="172">
                  <c:v>39</c:v>
                </c:pt>
                <c:pt idx="173">
                  <c:v>42</c:v>
                </c:pt>
                <c:pt idx="174">
                  <c:v>41</c:v>
                </c:pt>
                <c:pt idx="175">
                  <c:v>39</c:v>
                </c:pt>
                <c:pt idx="176">
                  <c:v>43</c:v>
                </c:pt>
                <c:pt idx="177">
                  <c:v>42</c:v>
                </c:pt>
                <c:pt idx="178">
                  <c:v>42</c:v>
                </c:pt>
                <c:pt idx="179">
                  <c:v>41</c:v>
                </c:pt>
                <c:pt idx="180">
                  <c:v>38</c:v>
                </c:pt>
                <c:pt idx="181">
                  <c:v>38</c:v>
                </c:pt>
                <c:pt idx="182">
                  <c:v>36</c:v>
                </c:pt>
                <c:pt idx="183">
                  <c:v>34</c:v>
                </c:pt>
                <c:pt idx="184">
                  <c:v>34</c:v>
                </c:pt>
                <c:pt idx="185">
                  <c:v>33</c:v>
                </c:pt>
                <c:pt idx="186">
                  <c:v>38</c:v>
                </c:pt>
                <c:pt idx="187">
                  <c:v>33</c:v>
                </c:pt>
                <c:pt idx="188">
                  <c:v>32</c:v>
                </c:pt>
                <c:pt idx="189">
                  <c:v>28</c:v>
                </c:pt>
                <c:pt idx="190">
                  <c:v>35</c:v>
                </c:pt>
                <c:pt idx="191">
                  <c:v>35</c:v>
                </c:pt>
                <c:pt idx="192">
                  <c:v>33</c:v>
                </c:pt>
                <c:pt idx="193">
                  <c:v>31</c:v>
                </c:pt>
                <c:pt idx="194">
                  <c:v>30</c:v>
                </c:pt>
                <c:pt idx="195">
                  <c:v>31</c:v>
                </c:pt>
                <c:pt idx="196">
                  <c:v>30</c:v>
                </c:pt>
                <c:pt idx="197">
                  <c:v>36</c:v>
                </c:pt>
                <c:pt idx="198">
                  <c:v>37</c:v>
                </c:pt>
                <c:pt idx="199">
                  <c:v>36</c:v>
                </c:pt>
                <c:pt idx="200">
                  <c:v>43</c:v>
                </c:pt>
                <c:pt idx="201">
                  <c:v>53</c:v>
                </c:pt>
                <c:pt idx="202">
                  <c:v>54</c:v>
                </c:pt>
                <c:pt idx="203">
                  <c:v>49</c:v>
                </c:pt>
              </c:numCache>
            </c:numRef>
          </c:val>
          <c:extLst>
            <c:ext xmlns:c16="http://schemas.microsoft.com/office/drawing/2014/chart" uri="{C3380CC4-5D6E-409C-BE32-E72D297353CC}">
              <c16:uniqueId val="{000000F3-388C-47CB-A342-B667CFFAB0D5}"/>
            </c:ext>
          </c:extLst>
        </c:ser>
        <c:dLbls>
          <c:showLegendKey val="0"/>
          <c:showVal val="0"/>
          <c:showCatName val="0"/>
          <c:showSerName val="0"/>
          <c:showPercent val="0"/>
          <c:showBubbleSize val="0"/>
        </c:dLbls>
        <c:gapWidth val="0"/>
        <c:overlap val="100"/>
        <c:axId val="596545392"/>
        <c:axId val="596544408"/>
        <c:extLst>
          <c:ext xmlns:c15="http://schemas.microsoft.com/office/drawing/2012/chart" uri="{02D57815-91ED-43cb-92C2-25804820EDAC}">
            <c15:filteredBarSeries>
              <c15:ser>
                <c:idx val="0"/>
                <c:order val="0"/>
                <c:tx>
                  <c:strRef>
                    <c:extLst>
                      <c:ext uri="{02D57815-91ED-43cb-92C2-25804820EDAC}">
                        <c15:formulaRef>
                          <c15:sqref>ICU!$H$1</c15:sqref>
                        </c15:formulaRef>
                      </c:ext>
                    </c:extLst>
                    <c:strCache>
                      <c:ptCount val="1"/>
                      <c:pt idx="0">
                        <c:v>Buiten de IC</c:v>
                      </c:pt>
                    </c:strCache>
                  </c:strRef>
                </c:tx>
                <c:spPr>
                  <a:solidFill>
                    <a:schemeClr val="accent2">
                      <a:lumMod val="60000"/>
                      <a:lumOff val="40000"/>
                    </a:schemeClr>
                  </a:solidFill>
                  <a:ln>
                    <a:solidFill>
                      <a:schemeClr val="accent2">
                        <a:lumMod val="75000"/>
                      </a:schemeClr>
                    </a:solidFill>
                  </a:ln>
                  <a:effectLst/>
                </c:spPr>
                <c:invertIfNegative val="0"/>
                <c:dLbls>
                  <c:dLbl>
                    <c:idx val="70"/>
                    <c:delete val="1"/>
                    <c:extLst>
                      <c:ext uri="{CE6537A1-D6FC-4f65-9D91-7224C49458BB}"/>
                      <c:ext xmlns:c16="http://schemas.microsoft.com/office/drawing/2014/chart" uri="{C3380CC4-5D6E-409C-BE32-E72D297353CC}">
                        <c16:uniqueId val="{00000044-388C-47CB-A342-B667CFFAB0D5}"/>
                      </c:ext>
                    </c:extLst>
                  </c:dLbl>
                  <c:dLbl>
                    <c:idx val="71"/>
                    <c:delete val="1"/>
                    <c:extLst>
                      <c:ext uri="{CE6537A1-D6FC-4f65-9D91-7224C49458BB}"/>
                      <c:ext xmlns:c16="http://schemas.microsoft.com/office/drawing/2014/chart" uri="{C3380CC4-5D6E-409C-BE32-E72D297353CC}">
                        <c16:uniqueId val="{00000045-388C-47CB-A342-B667CFFAB0D5}"/>
                      </c:ext>
                    </c:extLst>
                  </c:dLbl>
                  <c:dLbl>
                    <c:idx val="72"/>
                    <c:delete val="1"/>
                    <c:extLst>
                      <c:ext uri="{CE6537A1-D6FC-4f65-9D91-7224C49458BB}"/>
                      <c:ext xmlns:c16="http://schemas.microsoft.com/office/drawing/2014/chart" uri="{C3380CC4-5D6E-409C-BE32-E72D297353CC}">
                        <c16:uniqueId val="{00000046-388C-47CB-A342-B667CFFAB0D5}"/>
                      </c:ext>
                    </c:extLst>
                  </c:dLbl>
                  <c:dLbl>
                    <c:idx val="73"/>
                    <c:delete val="1"/>
                    <c:extLst>
                      <c:ext uri="{CE6537A1-D6FC-4f65-9D91-7224C49458BB}"/>
                      <c:ext xmlns:c16="http://schemas.microsoft.com/office/drawing/2014/chart" uri="{C3380CC4-5D6E-409C-BE32-E72D297353CC}">
                        <c16:uniqueId val="{00000047-388C-47CB-A342-B667CFFAB0D5}"/>
                      </c:ext>
                    </c:extLst>
                  </c:dLbl>
                  <c:dLbl>
                    <c:idx val="74"/>
                    <c:delete val="1"/>
                    <c:extLst>
                      <c:ext uri="{CE6537A1-D6FC-4f65-9D91-7224C49458BB}"/>
                      <c:ext xmlns:c16="http://schemas.microsoft.com/office/drawing/2014/chart" uri="{C3380CC4-5D6E-409C-BE32-E72D297353CC}">
                        <c16:uniqueId val="{00000048-388C-47CB-A342-B667CFFAB0D5}"/>
                      </c:ext>
                    </c:extLst>
                  </c:dLbl>
                  <c:dLbl>
                    <c:idx val="75"/>
                    <c:delete val="1"/>
                    <c:extLst>
                      <c:ext uri="{CE6537A1-D6FC-4f65-9D91-7224C49458BB}"/>
                      <c:ext xmlns:c16="http://schemas.microsoft.com/office/drawing/2014/chart" uri="{C3380CC4-5D6E-409C-BE32-E72D297353CC}">
                        <c16:uniqueId val="{00000049-388C-47CB-A342-B667CFFAB0D5}"/>
                      </c:ext>
                    </c:extLst>
                  </c:dLbl>
                  <c:dLbl>
                    <c:idx val="76"/>
                    <c:delete val="1"/>
                    <c:extLst>
                      <c:ext uri="{CE6537A1-D6FC-4f65-9D91-7224C49458BB}"/>
                      <c:ext xmlns:c16="http://schemas.microsoft.com/office/drawing/2014/chart" uri="{C3380CC4-5D6E-409C-BE32-E72D297353CC}">
                        <c16:uniqueId val="{0000004A-388C-47CB-A342-B667CFFAB0D5}"/>
                      </c:ext>
                    </c:extLst>
                  </c:dLbl>
                  <c:dLbl>
                    <c:idx val="77"/>
                    <c:delete val="1"/>
                    <c:extLst>
                      <c:ext uri="{CE6537A1-D6FC-4f65-9D91-7224C49458BB}"/>
                      <c:ext xmlns:c16="http://schemas.microsoft.com/office/drawing/2014/chart" uri="{C3380CC4-5D6E-409C-BE32-E72D297353CC}">
                        <c16:uniqueId val="{0000004B-388C-47CB-A342-B667CFFAB0D5}"/>
                      </c:ext>
                    </c:extLst>
                  </c:dLbl>
                  <c:dLbl>
                    <c:idx val="78"/>
                    <c:delete val="1"/>
                    <c:extLst>
                      <c:ext uri="{CE6537A1-D6FC-4f65-9D91-7224C49458BB}"/>
                      <c:ext xmlns:c16="http://schemas.microsoft.com/office/drawing/2014/chart" uri="{C3380CC4-5D6E-409C-BE32-E72D297353CC}">
                        <c16:uniqueId val="{0000004C-388C-47CB-A342-B667CFFAB0D5}"/>
                      </c:ext>
                    </c:extLst>
                  </c:dLbl>
                  <c:dLbl>
                    <c:idx val="79"/>
                    <c:delete val="1"/>
                    <c:extLst>
                      <c:ext uri="{CE6537A1-D6FC-4f65-9D91-7224C49458BB}"/>
                      <c:ext xmlns:c16="http://schemas.microsoft.com/office/drawing/2014/chart" uri="{C3380CC4-5D6E-409C-BE32-E72D297353CC}">
                        <c16:uniqueId val="{0000004D-388C-47CB-A342-B667CFFAB0D5}"/>
                      </c:ext>
                    </c:extLst>
                  </c:dLbl>
                  <c:dLbl>
                    <c:idx val="80"/>
                    <c:delete val="1"/>
                    <c:extLst>
                      <c:ext uri="{CE6537A1-D6FC-4f65-9D91-7224C49458BB}"/>
                      <c:ext xmlns:c16="http://schemas.microsoft.com/office/drawing/2014/chart" uri="{C3380CC4-5D6E-409C-BE32-E72D297353CC}">
                        <c16:uniqueId val="{0000004E-388C-47CB-A342-B667CFFAB0D5}"/>
                      </c:ext>
                    </c:extLst>
                  </c:dLbl>
                  <c:dLbl>
                    <c:idx val="81"/>
                    <c:delete val="1"/>
                    <c:extLst>
                      <c:ext uri="{CE6537A1-D6FC-4f65-9D91-7224C49458BB}"/>
                      <c:ext xmlns:c16="http://schemas.microsoft.com/office/drawing/2014/chart" uri="{C3380CC4-5D6E-409C-BE32-E72D297353CC}">
                        <c16:uniqueId val="{0000004F-388C-47CB-A342-B667CFFAB0D5}"/>
                      </c:ext>
                    </c:extLst>
                  </c:dLbl>
                  <c:dLbl>
                    <c:idx val="82"/>
                    <c:delete val="1"/>
                    <c:extLst>
                      <c:ext uri="{CE6537A1-D6FC-4f65-9D91-7224C49458BB}"/>
                      <c:ext xmlns:c16="http://schemas.microsoft.com/office/drawing/2014/chart" uri="{C3380CC4-5D6E-409C-BE32-E72D297353CC}">
                        <c16:uniqueId val="{00000050-388C-47CB-A342-B667CFFAB0D5}"/>
                      </c:ext>
                    </c:extLst>
                  </c:dLbl>
                  <c:dLbl>
                    <c:idx val="83"/>
                    <c:delete val="1"/>
                    <c:extLst>
                      <c:ext uri="{CE6537A1-D6FC-4f65-9D91-7224C49458BB}"/>
                      <c:ext xmlns:c16="http://schemas.microsoft.com/office/drawing/2014/chart" uri="{C3380CC4-5D6E-409C-BE32-E72D297353CC}">
                        <c16:uniqueId val="{00000051-388C-47CB-A342-B667CFFAB0D5}"/>
                      </c:ext>
                    </c:extLst>
                  </c:dLbl>
                  <c:dLbl>
                    <c:idx val="85"/>
                    <c:delete val="1"/>
                    <c:extLst>
                      <c:ext uri="{CE6537A1-D6FC-4f65-9D91-7224C49458BB}"/>
                      <c:ext xmlns:c16="http://schemas.microsoft.com/office/drawing/2014/chart" uri="{C3380CC4-5D6E-409C-BE32-E72D297353CC}">
                        <c16:uniqueId val="{00000053-388C-47CB-A342-B667CFFAB0D5}"/>
                      </c:ext>
                    </c:extLst>
                  </c:dLbl>
                  <c:dLbl>
                    <c:idx val="86"/>
                    <c:delete val="1"/>
                    <c:extLst>
                      <c:ext uri="{CE6537A1-D6FC-4f65-9D91-7224C49458BB}"/>
                      <c:ext xmlns:c16="http://schemas.microsoft.com/office/drawing/2014/chart" uri="{C3380CC4-5D6E-409C-BE32-E72D297353CC}">
                        <c16:uniqueId val="{00000054-388C-47CB-A342-B667CFFAB0D5}"/>
                      </c:ext>
                    </c:extLst>
                  </c:dLbl>
                  <c:dLbl>
                    <c:idx val="87"/>
                    <c:delete val="1"/>
                    <c:extLst>
                      <c:ext uri="{CE6537A1-D6FC-4f65-9D91-7224C49458BB}"/>
                      <c:ext xmlns:c16="http://schemas.microsoft.com/office/drawing/2014/chart" uri="{C3380CC4-5D6E-409C-BE32-E72D297353CC}">
                        <c16:uniqueId val="{00000055-388C-47CB-A342-B667CFFAB0D5}"/>
                      </c:ext>
                    </c:extLst>
                  </c:dLbl>
                  <c:dLbl>
                    <c:idx val="88"/>
                    <c:delete val="1"/>
                    <c:extLst>
                      <c:ext uri="{CE6537A1-D6FC-4f65-9D91-7224C49458BB}"/>
                      <c:ext xmlns:c16="http://schemas.microsoft.com/office/drawing/2014/chart" uri="{C3380CC4-5D6E-409C-BE32-E72D297353CC}">
                        <c16:uniqueId val="{00000056-388C-47CB-A342-B667CFFAB0D5}"/>
                      </c:ext>
                    </c:extLst>
                  </c:dLbl>
                  <c:dLbl>
                    <c:idx val="89"/>
                    <c:delete val="1"/>
                    <c:extLst>
                      <c:ext uri="{CE6537A1-D6FC-4f65-9D91-7224C49458BB}"/>
                      <c:ext xmlns:c16="http://schemas.microsoft.com/office/drawing/2014/chart" uri="{C3380CC4-5D6E-409C-BE32-E72D297353CC}">
                        <c16:uniqueId val="{00000057-388C-47CB-A342-B667CFFAB0D5}"/>
                      </c:ext>
                    </c:extLst>
                  </c:dLbl>
                  <c:dLbl>
                    <c:idx val="90"/>
                    <c:delete val="1"/>
                    <c:extLst>
                      <c:ext uri="{CE6537A1-D6FC-4f65-9D91-7224C49458BB}"/>
                      <c:ext xmlns:c16="http://schemas.microsoft.com/office/drawing/2014/chart" uri="{C3380CC4-5D6E-409C-BE32-E72D297353CC}">
                        <c16:uniqueId val="{00000058-388C-47CB-A342-B667CFFAB0D5}"/>
                      </c:ext>
                    </c:extLst>
                  </c:dLbl>
                  <c:dLbl>
                    <c:idx val="91"/>
                    <c:delete val="1"/>
                    <c:extLst>
                      <c:ext uri="{CE6537A1-D6FC-4f65-9D91-7224C49458BB}"/>
                      <c:ext xmlns:c16="http://schemas.microsoft.com/office/drawing/2014/chart" uri="{C3380CC4-5D6E-409C-BE32-E72D297353CC}">
                        <c16:uniqueId val="{00000059-388C-47CB-A342-B667CFFAB0D5}"/>
                      </c:ext>
                    </c:extLst>
                  </c:dLbl>
                  <c:dLbl>
                    <c:idx val="92"/>
                    <c:delete val="1"/>
                    <c:extLst>
                      <c:ext uri="{CE6537A1-D6FC-4f65-9D91-7224C49458BB}"/>
                      <c:ext xmlns:c16="http://schemas.microsoft.com/office/drawing/2014/chart" uri="{C3380CC4-5D6E-409C-BE32-E72D297353CC}">
                        <c16:uniqueId val="{0000005A-388C-47CB-A342-B667CFFAB0D5}"/>
                      </c:ext>
                    </c:extLst>
                  </c:dLbl>
                  <c:dLbl>
                    <c:idx val="93"/>
                    <c:delete val="1"/>
                    <c:extLst>
                      <c:ext uri="{CE6537A1-D6FC-4f65-9D91-7224C49458BB}"/>
                      <c:ext xmlns:c16="http://schemas.microsoft.com/office/drawing/2014/chart" uri="{C3380CC4-5D6E-409C-BE32-E72D297353CC}">
                        <c16:uniqueId val="{0000005B-388C-47CB-A342-B667CFFAB0D5}"/>
                      </c:ext>
                    </c:extLst>
                  </c:dLbl>
                  <c:dLbl>
                    <c:idx val="94"/>
                    <c:delete val="1"/>
                    <c:extLst>
                      <c:ext uri="{CE6537A1-D6FC-4f65-9D91-7224C49458BB}"/>
                      <c:ext xmlns:c16="http://schemas.microsoft.com/office/drawing/2014/chart" uri="{C3380CC4-5D6E-409C-BE32-E72D297353CC}">
                        <c16:uniqueId val="{0000005C-388C-47CB-A342-B667CFFAB0D5}"/>
                      </c:ext>
                    </c:extLst>
                  </c:dLbl>
                  <c:dLbl>
                    <c:idx val="95"/>
                    <c:delete val="1"/>
                    <c:extLst>
                      <c:ext uri="{CE6537A1-D6FC-4f65-9D91-7224C49458BB}"/>
                      <c:ext xmlns:c16="http://schemas.microsoft.com/office/drawing/2014/chart" uri="{C3380CC4-5D6E-409C-BE32-E72D297353CC}">
                        <c16:uniqueId val="{0000005D-388C-47CB-A342-B667CFFAB0D5}"/>
                      </c:ext>
                    </c:extLst>
                  </c:dLbl>
                  <c:dLbl>
                    <c:idx val="96"/>
                    <c:delete val="1"/>
                    <c:extLst>
                      <c:ext uri="{CE6537A1-D6FC-4f65-9D91-7224C49458BB}"/>
                      <c:ext xmlns:c16="http://schemas.microsoft.com/office/drawing/2014/chart" uri="{C3380CC4-5D6E-409C-BE32-E72D297353CC}">
                        <c16:uniqueId val="{0000005E-388C-47CB-A342-B667CFFAB0D5}"/>
                      </c:ext>
                    </c:extLst>
                  </c:dLbl>
                  <c:dLbl>
                    <c:idx val="97"/>
                    <c:delete val="1"/>
                    <c:extLst>
                      <c:ext uri="{CE6537A1-D6FC-4f65-9D91-7224C49458BB}"/>
                      <c:ext xmlns:c16="http://schemas.microsoft.com/office/drawing/2014/chart" uri="{C3380CC4-5D6E-409C-BE32-E72D297353CC}">
                        <c16:uniqueId val="{0000005F-388C-47CB-A342-B667CFFAB0D5}"/>
                      </c:ext>
                    </c:extLst>
                  </c:dLbl>
                  <c:dLbl>
                    <c:idx val="98"/>
                    <c:delete val="1"/>
                    <c:extLst>
                      <c:ext uri="{CE6537A1-D6FC-4f65-9D91-7224C49458BB}"/>
                      <c:ext xmlns:c16="http://schemas.microsoft.com/office/drawing/2014/chart" uri="{C3380CC4-5D6E-409C-BE32-E72D297353CC}">
                        <c16:uniqueId val="{00000060-388C-47CB-A342-B667CFFAB0D5}"/>
                      </c:ext>
                    </c:extLst>
                  </c:dLbl>
                  <c:dLbl>
                    <c:idx val="99"/>
                    <c:delete val="1"/>
                    <c:extLst>
                      <c:ext uri="{CE6537A1-D6FC-4f65-9D91-7224C49458BB}"/>
                      <c:ext xmlns:c16="http://schemas.microsoft.com/office/drawing/2014/chart" uri="{C3380CC4-5D6E-409C-BE32-E72D297353CC}">
                        <c16:uniqueId val="{00000061-388C-47CB-A342-B667CFFAB0D5}"/>
                      </c:ext>
                    </c:extLst>
                  </c:dLbl>
                  <c:dLbl>
                    <c:idx val="100"/>
                    <c:delete val="1"/>
                    <c:extLst>
                      <c:ext uri="{CE6537A1-D6FC-4f65-9D91-7224C49458BB}"/>
                      <c:ext xmlns:c16="http://schemas.microsoft.com/office/drawing/2014/chart" uri="{C3380CC4-5D6E-409C-BE32-E72D297353CC}">
                        <c16:uniqueId val="{00000062-388C-47CB-A342-B667CFFAB0D5}"/>
                      </c:ext>
                    </c:extLst>
                  </c:dLbl>
                  <c:dLbl>
                    <c:idx val="101"/>
                    <c:delete val="1"/>
                    <c:extLst>
                      <c:ext uri="{CE6537A1-D6FC-4f65-9D91-7224C49458BB}"/>
                      <c:ext xmlns:c16="http://schemas.microsoft.com/office/drawing/2014/chart" uri="{C3380CC4-5D6E-409C-BE32-E72D297353CC}">
                        <c16:uniqueId val="{00000063-388C-47CB-A342-B667CFFAB0D5}"/>
                      </c:ext>
                    </c:extLst>
                  </c:dLbl>
                  <c:dLbl>
                    <c:idx val="102"/>
                    <c:delete val="1"/>
                    <c:extLst>
                      <c:ext uri="{CE6537A1-D6FC-4f65-9D91-7224C49458BB}"/>
                      <c:ext xmlns:c16="http://schemas.microsoft.com/office/drawing/2014/chart" uri="{C3380CC4-5D6E-409C-BE32-E72D297353CC}">
                        <c16:uniqueId val="{00000064-388C-47CB-A342-B667CFFAB0D5}"/>
                      </c:ext>
                    </c:extLst>
                  </c:dLbl>
                  <c:dLbl>
                    <c:idx val="103"/>
                    <c:delete val="1"/>
                    <c:extLst>
                      <c:ext uri="{CE6537A1-D6FC-4f65-9D91-7224C49458BB}"/>
                      <c:ext xmlns:c16="http://schemas.microsoft.com/office/drawing/2014/chart" uri="{C3380CC4-5D6E-409C-BE32-E72D297353CC}">
                        <c16:uniqueId val="{00000065-388C-47CB-A342-B667CFFAB0D5}"/>
                      </c:ext>
                    </c:extLst>
                  </c:dLbl>
                  <c:dLbl>
                    <c:idx val="104"/>
                    <c:delete val="1"/>
                    <c:extLst>
                      <c:ext uri="{CE6537A1-D6FC-4f65-9D91-7224C49458BB}"/>
                      <c:ext xmlns:c16="http://schemas.microsoft.com/office/drawing/2014/chart" uri="{C3380CC4-5D6E-409C-BE32-E72D297353CC}">
                        <c16:uniqueId val="{00000066-388C-47CB-A342-B667CFFAB0D5}"/>
                      </c:ext>
                    </c:extLst>
                  </c:dLbl>
                  <c:dLbl>
                    <c:idx val="106"/>
                    <c:delete val="1"/>
                    <c:extLst>
                      <c:ext uri="{CE6537A1-D6FC-4f65-9D91-7224C49458BB}"/>
                      <c:ext xmlns:c16="http://schemas.microsoft.com/office/drawing/2014/chart" uri="{C3380CC4-5D6E-409C-BE32-E72D297353CC}">
                        <c16:uniqueId val="{00000068-388C-47CB-A342-B667CFFAB0D5}"/>
                      </c:ext>
                    </c:extLst>
                  </c:dLbl>
                  <c:dLbl>
                    <c:idx val="107"/>
                    <c:delete val="1"/>
                    <c:extLst>
                      <c:ext uri="{CE6537A1-D6FC-4f65-9D91-7224C49458BB}"/>
                      <c:ext xmlns:c16="http://schemas.microsoft.com/office/drawing/2014/chart" uri="{C3380CC4-5D6E-409C-BE32-E72D297353CC}">
                        <c16:uniqueId val="{00000069-388C-47CB-A342-B667CFFAB0D5}"/>
                      </c:ext>
                    </c:extLst>
                  </c:dLbl>
                  <c:dLbl>
                    <c:idx val="108"/>
                    <c:delete val="1"/>
                    <c:extLst>
                      <c:ext uri="{CE6537A1-D6FC-4f65-9D91-7224C49458BB}"/>
                      <c:ext xmlns:c16="http://schemas.microsoft.com/office/drawing/2014/chart" uri="{C3380CC4-5D6E-409C-BE32-E72D297353CC}">
                        <c16:uniqueId val="{0000006A-388C-47CB-A342-B667CFFAB0D5}"/>
                      </c:ext>
                    </c:extLst>
                  </c:dLbl>
                  <c:dLbl>
                    <c:idx val="109"/>
                    <c:delete val="1"/>
                    <c:extLst>
                      <c:ext uri="{CE6537A1-D6FC-4f65-9D91-7224C49458BB}"/>
                      <c:ext xmlns:c16="http://schemas.microsoft.com/office/drawing/2014/chart" uri="{C3380CC4-5D6E-409C-BE32-E72D297353CC}">
                        <c16:uniqueId val="{0000006B-388C-47CB-A342-B667CFFAB0D5}"/>
                      </c:ext>
                    </c:extLst>
                  </c:dLbl>
                  <c:dLbl>
                    <c:idx val="110"/>
                    <c:delete val="1"/>
                    <c:extLst>
                      <c:ext uri="{CE6537A1-D6FC-4f65-9D91-7224C49458BB}"/>
                      <c:ext xmlns:c16="http://schemas.microsoft.com/office/drawing/2014/chart" uri="{C3380CC4-5D6E-409C-BE32-E72D297353CC}">
                        <c16:uniqueId val="{0000006C-388C-47CB-A342-B667CFFAB0D5}"/>
                      </c:ext>
                    </c:extLst>
                  </c:dLbl>
                  <c:dLbl>
                    <c:idx val="111"/>
                    <c:delete val="1"/>
                    <c:extLst>
                      <c:ext uri="{CE6537A1-D6FC-4f65-9D91-7224C49458BB}"/>
                      <c:ext xmlns:c16="http://schemas.microsoft.com/office/drawing/2014/chart" uri="{C3380CC4-5D6E-409C-BE32-E72D297353CC}">
                        <c16:uniqueId val="{0000006D-388C-47CB-A342-B667CFFAB0D5}"/>
                      </c:ext>
                    </c:extLst>
                  </c:dLbl>
                  <c:dLbl>
                    <c:idx val="112"/>
                    <c:delete val="1"/>
                    <c:extLst>
                      <c:ext uri="{CE6537A1-D6FC-4f65-9D91-7224C49458BB}"/>
                      <c:ext xmlns:c16="http://schemas.microsoft.com/office/drawing/2014/chart" uri="{C3380CC4-5D6E-409C-BE32-E72D297353CC}">
                        <c16:uniqueId val="{0000006E-388C-47CB-A342-B667CFFAB0D5}"/>
                      </c:ext>
                    </c:extLst>
                  </c:dLbl>
                  <c:dLbl>
                    <c:idx val="113"/>
                    <c:delete val="1"/>
                    <c:extLst>
                      <c:ext uri="{CE6537A1-D6FC-4f65-9D91-7224C49458BB}"/>
                      <c:ext xmlns:c16="http://schemas.microsoft.com/office/drawing/2014/chart" uri="{C3380CC4-5D6E-409C-BE32-E72D297353CC}">
                        <c16:uniqueId val="{0000006F-388C-47CB-A342-B667CFFAB0D5}"/>
                      </c:ext>
                    </c:extLst>
                  </c:dLbl>
                  <c:dLbl>
                    <c:idx val="114"/>
                    <c:delete val="1"/>
                    <c:extLst>
                      <c:ext uri="{CE6537A1-D6FC-4f65-9D91-7224C49458BB}"/>
                      <c:ext xmlns:c16="http://schemas.microsoft.com/office/drawing/2014/chart" uri="{C3380CC4-5D6E-409C-BE32-E72D297353CC}">
                        <c16:uniqueId val="{00000070-388C-47CB-A342-B667CFFAB0D5}"/>
                      </c:ext>
                    </c:extLst>
                  </c:dLbl>
                  <c:dLbl>
                    <c:idx val="115"/>
                    <c:delete val="1"/>
                    <c:extLst>
                      <c:ext uri="{CE6537A1-D6FC-4f65-9D91-7224C49458BB}"/>
                      <c:ext xmlns:c16="http://schemas.microsoft.com/office/drawing/2014/chart" uri="{C3380CC4-5D6E-409C-BE32-E72D297353CC}">
                        <c16:uniqueId val="{00000071-388C-47CB-A342-B667CFFAB0D5}"/>
                      </c:ext>
                    </c:extLst>
                  </c:dLbl>
                  <c:dLbl>
                    <c:idx val="116"/>
                    <c:delete val="1"/>
                    <c:extLst>
                      <c:ext uri="{CE6537A1-D6FC-4f65-9D91-7224C49458BB}"/>
                      <c:ext xmlns:c16="http://schemas.microsoft.com/office/drawing/2014/chart" uri="{C3380CC4-5D6E-409C-BE32-E72D297353CC}">
                        <c16:uniqueId val="{00000072-388C-47CB-A342-B667CFFAB0D5}"/>
                      </c:ext>
                    </c:extLst>
                  </c:dLbl>
                  <c:dLbl>
                    <c:idx val="117"/>
                    <c:delete val="1"/>
                    <c:extLst>
                      <c:ext uri="{CE6537A1-D6FC-4f65-9D91-7224C49458BB}"/>
                      <c:ext xmlns:c16="http://schemas.microsoft.com/office/drawing/2014/chart" uri="{C3380CC4-5D6E-409C-BE32-E72D297353CC}">
                        <c16:uniqueId val="{00000073-388C-47CB-A342-B667CFFAB0D5}"/>
                      </c:ext>
                    </c:extLst>
                  </c:dLbl>
                  <c:dLbl>
                    <c:idx val="118"/>
                    <c:delete val="1"/>
                    <c:extLst>
                      <c:ext uri="{CE6537A1-D6FC-4f65-9D91-7224C49458BB}"/>
                      <c:ext xmlns:c16="http://schemas.microsoft.com/office/drawing/2014/chart" uri="{C3380CC4-5D6E-409C-BE32-E72D297353CC}">
                        <c16:uniqueId val="{00000074-388C-47CB-A342-B667CFFAB0D5}"/>
                      </c:ext>
                    </c:extLst>
                  </c:dLbl>
                  <c:dLbl>
                    <c:idx val="119"/>
                    <c:delete val="1"/>
                    <c:extLst>
                      <c:ext uri="{CE6537A1-D6FC-4f65-9D91-7224C49458BB}"/>
                      <c:ext xmlns:c16="http://schemas.microsoft.com/office/drawing/2014/chart" uri="{C3380CC4-5D6E-409C-BE32-E72D297353CC}">
                        <c16:uniqueId val="{00000075-388C-47CB-A342-B667CFFAB0D5}"/>
                      </c:ext>
                    </c:extLst>
                  </c:dLbl>
                  <c:dLbl>
                    <c:idx val="120"/>
                    <c:delete val="1"/>
                    <c:extLst>
                      <c:ext uri="{CE6537A1-D6FC-4f65-9D91-7224C49458BB}"/>
                      <c:ext xmlns:c16="http://schemas.microsoft.com/office/drawing/2014/chart" uri="{C3380CC4-5D6E-409C-BE32-E72D297353CC}">
                        <c16:uniqueId val="{00000076-388C-47CB-A342-B667CFFAB0D5}"/>
                      </c:ext>
                    </c:extLst>
                  </c:dLbl>
                  <c:dLbl>
                    <c:idx val="121"/>
                    <c:delete val="1"/>
                    <c:extLst>
                      <c:ext uri="{CE6537A1-D6FC-4f65-9D91-7224C49458BB}"/>
                      <c:ext xmlns:c16="http://schemas.microsoft.com/office/drawing/2014/chart" uri="{C3380CC4-5D6E-409C-BE32-E72D297353CC}">
                        <c16:uniqueId val="{00000077-388C-47CB-A342-B667CFFAB0D5}"/>
                      </c:ext>
                    </c:extLst>
                  </c:dLbl>
                  <c:dLbl>
                    <c:idx val="122"/>
                    <c:delete val="1"/>
                    <c:extLst>
                      <c:ext uri="{CE6537A1-D6FC-4f65-9D91-7224C49458BB}"/>
                      <c:ext xmlns:c16="http://schemas.microsoft.com/office/drawing/2014/chart" uri="{C3380CC4-5D6E-409C-BE32-E72D297353CC}">
                        <c16:uniqueId val="{00000002-3263-41A4-B74D-89CCF9F52361}"/>
                      </c:ext>
                    </c:extLst>
                  </c:dLbl>
                  <c:dLbl>
                    <c:idx val="123"/>
                    <c:delete val="1"/>
                    <c:extLst>
                      <c:ext uri="{CE6537A1-D6FC-4f65-9D91-7224C49458BB}"/>
                      <c:ext xmlns:c16="http://schemas.microsoft.com/office/drawing/2014/chart" uri="{C3380CC4-5D6E-409C-BE32-E72D297353CC}">
                        <c16:uniqueId val="{00000002-3038-47C3-B5DA-56FE3EFE4EA5}"/>
                      </c:ext>
                    </c:extLst>
                  </c:dLbl>
                  <c:dLbl>
                    <c:idx val="124"/>
                    <c:delete val="1"/>
                    <c:extLst>
                      <c:ext uri="{CE6537A1-D6FC-4f65-9D91-7224C49458BB}"/>
                      <c:ext xmlns:c16="http://schemas.microsoft.com/office/drawing/2014/chart" uri="{C3380CC4-5D6E-409C-BE32-E72D297353CC}">
                        <c16:uniqueId val="{00000004-3038-47C3-B5DA-56FE3EFE4EA5}"/>
                      </c:ext>
                    </c:extLst>
                  </c:dLbl>
                  <c:dLbl>
                    <c:idx val="125"/>
                    <c:delete val="1"/>
                    <c:extLst>
                      <c:ext uri="{CE6537A1-D6FC-4f65-9D91-7224C49458BB}"/>
                      <c:ext xmlns:c16="http://schemas.microsoft.com/office/drawing/2014/chart" uri="{C3380CC4-5D6E-409C-BE32-E72D297353CC}">
                        <c16:uniqueId val="{00000002-A8C4-466D-9D13-14D4555D26D2}"/>
                      </c:ext>
                    </c:extLst>
                  </c:dLbl>
                  <c:dLbl>
                    <c:idx val="126"/>
                    <c:delete val="1"/>
                    <c:extLst>
                      <c:ext uri="{CE6537A1-D6FC-4f65-9D91-7224C49458BB}"/>
                      <c:ext xmlns:c16="http://schemas.microsoft.com/office/drawing/2014/chart" uri="{C3380CC4-5D6E-409C-BE32-E72D297353CC}">
                        <c16:uniqueId val="{00000002-D202-4C0B-A58E-26E9353D2F68}"/>
                      </c:ext>
                    </c:extLst>
                  </c:dLbl>
                  <c:dLbl>
                    <c:idx val="127"/>
                    <c:delete val="1"/>
                    <c:extLst>
                      <c:ext uri="{CE6537A1-D6FC-4f65-9D91-7224C49458BB}"/>
                      <c:ext xmlns:c16="http://schemas.microsoft.com/office/drawing/2014/chart" uri="{C3380CC4-5D6E-409C-BE32-E72D297353CC}">
                        <c16:uniqueId val="{00000004-D202-4C0B-A58E-26E9353D2F68}"/>
                      </c:ext>
                    </c:extLst>
                  </c:dLbl>
                  <c:dLbl>
                    <c:idx val="128"/>
                    <c:delete val="1"/>
                    <c:extLst>
                      <c:ext uri="{CE6537A1-D6FC-4f65-9D91-7224C49458BB}"/>
                      <c:ext xmlns:c16="http://schemas.microsoft.com/office/drawing/2014/chart" uri="{C3380CC4-5D6E-409C-BE32-E72D297353CC}">
                        <c16:uniqueId val="{00000002-525F-4344-A79F-EB69541ED8F6}"/>
                      </c:ext>
                    </c:extLst>
                  </c:dLbl>
                  <c:dLbl>
                    <c:idx val="129"/>
                    <c:delete val="1"/>
                    <c:extLst>
                      <c:ext uri="{CE6537A1-D6FC-4f65-9D91-7224C49458BB}"/>
                      <c:ext xmlns:c16="http://schemas.microsoft.com/office/drawing/2014/chart" uri="{C3380CC4-5D6E-409C-BE32-E72D297353CC}">
                        <c16:uniqueId val="{00000001-D1B6-415A-8F08-03DB31B6C5D1}"/>
                      </c:ext>
                    </c:extLst>
                  </c:dLbl>
                  <c:dLbl>
                    <c:idx val="130"/>
                    <c:delete val="1"/>
                    <c:extLst>
                      <c:ext uri="{CE6537A1-D6FC-4f65-9D91-7224C49458BB}"/>
                      <c:ext xmlns:c16="http://schemas.microsoft.com/office/drawing/2014/chart" uri="{C3380CC4-5D6E-409C-BE32-E72D297353CC}">
                        <c16:uniqueId val="{00000002-08D7-4052-84AB-1C5106D467E6}"/>
                      </c:ext>
                    </c:extLst>
                  </c:dLbl>
                  <c:dLbl>
                    <c:idx val="131"/>
                    <c:delete val="1"/>
                    <c:extLst>
                      <c:ext uri="{CE6537A1-D6FC-4f65-9D91-7224C49458BB}"/>
                      <c:ext xmlns:c16="http://schemas.microsoft.com/office/drawing/2014/chart" uri="{C3380CC4-5D6E-409C-BE32-E72D297353CC}">
                        <c16:uniqueId val="{00000004-08D7-4052-84AB-1C5106D467E6}"/>
                      </c:ext>
                    </c:extLst>
                  </c:dLbl>
                  <c:dLbl>
                    <c:idx val="132"/>
                    <c:delete val="1"/>
                    <c:extLst>
                      <c:ext uri="{CE6537A1-D6FC-4f65-9D91-7224C49458BB}">
                        <c15:layout>
                          <c:manualLayout>
                            <c:w val="4.0957500000000001E-2"/>
                            <c:h val="3.974041666666666E-2"/>
                          </c:manualLayout>
                        </c15:layout>
                      </c:ext>
                      <c:ext xmlns:c16="http://schemas.microsoft.com/office/drawing/2014/chart" uri="{C3380CC4-5D6E-409C-BE32-E72D297353CC}">
                        <c16:uniqueId val="{00000001-AE40-4E21-A313-906BCBD2A0A1}"/>
                      </c:ext>
                    </c:extLst>
                  </c:dLbl>
                  <c:dLbl>
                    <c:idx val="133"/>
                    <c:delete val="1"/>
                    <c:extLst>
                      <c:ext uri="{CE6537A1-D6FC-4f65-9D91-7224C49458BB}"/>
                      <c:ext xmlns:c16="http://schemas.microsoft.com/office/drawing/2014/chart" uri="{C3380CC4-5D6E-409C-BE32-E72D297353CC}">
                        <c16:uniqueId val="{00000000-735F-4FA8-93A0-11662EE191DF}"/>
                      </c:ext>
                    </c:extLst>
                  </c:dLbl>
                  <c:dLbl>
                    <c:idx val="134"/>
                    <c:delete val="1"/>
                    <c:extLst>
                      <c:ext uri="{CE6537A1-D6FC-4f65-9D91-7224C49458BB}"/>
                      <c:ext xmlns:c16="http://schemas.microsoft.com/office/drawing/2014/chart" uri="{C3380CC4-5D6E-409C-BE32-E72D297353CC}">
                        <c16:uniqueId val="{00000001-735F-4FA8-93A0-11662EE191DF}"/>
                      </c:ext>
                    </c:extLst>
                  </c:dLbl>
                  <c:dLbl>
                    <c:idx val="135"/>
                    <c:delete val="1"/>
                    <c:extLst>
                      <c:ext uri="{CE6537A1-D6FC-4f65-9D91-7224C49458BB}"/>
                      <c:ext xmlns:c16="http://schemas.microsoft.com/office/drawing/2014/chart" uri="{C3380CC4-5D6E-409C-BE32-E72D297353CC}">
                        <c16:uniqueId val="{00000002-735F-4FA8-93A0-11662EE191DF}"/>
                      </c:ext>
                    </c:extLst>
                  </c:dLbl>
                  <c:dLbl>
                    <c:idx val="136"/>
                    <c:delete val="1"/>
                    <c:extLst>
                      <c:ext uri="{CE6537A1-D6FC-4f65-9D91-7224C49458BB}"/>
                      <c:ext xmlns:c16="http://schemas.microsoft.com/office/drawing/2014/chart" uri="{C3380CC4-5D6E-409C-BE32-E72D297353CC}">
                        <c16:uniqueId val="{00000003-735F-4FA8-93A0-11662EE191DF}"/>
                      </c:ext>
                    </c:extLst>
                  </c:dLbl>
                  <c:dLbl>
                    <c:idx val="137"/>
                    <c:delete val="1"/>
                    <c:extLst>
                      <c:ext uri="{CE6537A1-D6FC-4f65-9D91-7224C49458BB}"/>
                      <c:ext xmlns:c16="http://schemas.microsoft.com/office/drawing/2014/chart" uri="{C3380CC4-5D6E-409C-BE32-E72D297353CC}">
                        <c16:uniqueId val="{00000004-735F-4FA8-93A0-11662EE191DF}"/>
                      </c:ext>
                    </c:extLst>
                  </c:dLbl>
                  <c:dLbl>
                    <c:idx val="138"/>
                    <c:delete val="1"/>
                    <c:extLst>
                      <c:ext uri="{CE6537A1-D6FC-4f65-9D91-7224C49458BB}"/>
                      <c:ext xmlns:c16="http://schemas.microsoft.com/office/drawing/2014/chart" uri="{C3380CC4-5D6E-409C-BE32-E72D297353CC}">
                        <c16:uniqueId val="{00000005-735F-4FA8-93A0-11662EE191DF}"/>
                      </c:ext>
                    </c:extLst>
                  </c:dLbl>
                  <c:dLbl>
                    <c:idx val="139"/>
                    <c:delete val="1"/>
                    <c:extLst>
                      <c:ext uri="{CE6537A1-D6FC-4f65-9D91-7224C49458BB}"/>
                      <c:ext xmlns:c16="http://schemas.microsoft.com/office/drawing/2014/chart" uri="{C3380CC4-5D6E-409C-BE32-E72D297353CC}">
                        <c16:uniqueId val="{00000006-735F-4FA8-93A0-11662EE191DF}"/>
                      </c:ext>
                    </c:extLst>
                  </c:dLbl>
                  <c:dLbl>
                    <c:idx val="140"/>
                    <c:delete val="1"/>
                    <c:extLst>
                      <c:ext uri="{CE6537A1-D6FC-4f65-9D91-7224C49458BB}"/>
                      <c:ext xmlns:c16="http://schemas.microsoft.com/office/drawing/2014/chart" uri="{C3380CC4-5D6E-409C-BE32-E72D297353CC}">
                        <c16:uniqueId val="{00000007-735F-4FA8-93A0-11662EE191DF}"/>
                      </c:ext>
                    </c:extLst>
                  </c:dLbl>
                  <c:dLbl>
                    <c:idx val="141"/>
                    <c:delete val="1"/>
                    <c:extLst>
                      <c:ext uri="{CE6537A1-D6FC-4f65-9D91-7224C49458BB}"/>
                      <c:ext xmlns:c16="http://schemas.microsoft.com/office/drawing/2014/chart" uri="{C3380CC4-5D6E-409C-BE32-E72D297353CC}">
                        <c16:uniqueId val="{00000008-735F-4FA8-93A0-11662EE191DF}"/>
                      </c:ext>
                    </c:extLst>
                  </c:dLbl>
                  <c:dLbl>
                    <c:idx val="142"/>
                    <c:delete val="1"/>
                    <c:extLst>
                      <c:ext uri="{CE6537A1-D6FC-4f65-9D91-7224C49458BB}"/>
                      <c:ext xmlns:c16="http://schemas.microsoft.com/office/drawing/2014/chart" uri="{C3380CC4-5D6E-409C-BE32-E72D297353CC}">
                        <c16:uniqueId val="{00000009-735F-4FA8-93A0-11662EE191DF}"/>
                      </c:ext>
                    </c:extLst>
                  </c:dLbl>
                  <c:dLbl>
                    <c:idx val="143"/>
                    <c:delete val="1"/>
                    <c:extLst>
                      <c:ext uri="{CE6537A1-D6FC-4f65-9D91-7224C49458BB}"/>
                      <c:ext xmlns:c16="http://schemas.microsoft.com/office/drawing/2014/chart" uri="{C3380CC4-5D6E-409C-BE32-E72D297353CC}">
                        <c16:uniqueId val="{0000000A-735F-4FA8-93A0-11662EE191DF}"/>
                      </c:ext>
                    </c:extLst>
                  </c:dLbl>
                  <c:dLbl>
                    <c:idx val="144"/>
                    <c:delete val="1"/>
                    <c:extLst>
                      <c:ext uri="{CE6537A1-D6FC-4f65-9D91-7224C49458BB}"/>
                      <c:ext xmlns:c16="http://schemas.microsoft.com/office/drawing/2014/chart" uri="{C3380CC4-5D6E-409C-BE32-E72D297353CC}">
                        <c16:uniqueId val="{0000000B-735F-4FA8-93A0-11662EE191DF}"/>
                      </c:ext>
                    </c:extLst>
                  </c:dLbl>
                  <c:dLbl>
                    <c:idx val="145"/>
                    <c:delete val="1"/>
                    <c:extLst>
                      <c:ext uri="{CE6537A1-D6FC-4f65-9D91-7224C49458BB}"/>
                      <c:ext xmlns:c16="http://schemas.microsoft.com/office/drawing/2014/chart" uri="{C3380CC4-5D6E-409C-BE32-E72D297353CC}">
                        <c16:uniqueId val="{0000000C-735F-4FA8-93A0-11662EE191DF}"/>
                      </c:ext>
                    </c:extLst>
                  </c:dLbl>
                  <c:dLbl>
                    <c:idx val="146"/>
                    <c:delete val="1"/>
                    <c:extLst>
                      <c:ext uri="{CE6537A1-D6FC-4f65-9D91-7224C49458BB}"/>
                      <c:ext xmlns:c16="http://schemas.microsoft.com/office/drawing/2014/chart" uri="{C3380CC4-5D6E-409C-BE32-E72D297353CC}">
                        <c16:uniqueId val="{0000000D-735F-4FA8-93A0-11662EE191DF}"/>
                      </c:ext>
                    </c:extLst>
                  </c:dLbl>
                  <c:dLbl>
                    <c:idx val="147"/>
                    <c:delete val="1"/>
                    <c:extLst>
                      <c:ext uri="{CE6537A1-D6FC-4f65-9D91-7224C49458BB}"/>
                      <c:ext xmlns:c16="http://schemas.microsoft.com/office/drawing/2014/chart" uri="{C3380CC4-5D6E-409C-BE32-E72D297353CC}">
                        <c16:uniqueId val="{0000000E-735F-4FA8-93A0-11662EE191DF}"/>
                      </c:ext>
                    </c:extLst>
                  </c:dLbl>
                  <c:dLbl>
                    <c:idx val="148"/>
                    <c:delete val="1"/>
                    <c:extLst>
                      <c:ext uri="{CE6537A1-D6FC-4f65-9D91-7224C49458BB}"/>
                      <c:ext xmlns:c16="http://schemas.microsoft.com/office/drawing/2014/chart" uri="{C3380CC4-5D6E-409C-BE32-E72D297353CC}">
                        <c16:uniqueId val="{0000000F-735F-4FA8-93A0-11662EE191DF}"/>
                      </c:ext>
                    </c:extLst>
                  </c:dLbl>
                  <c:dLbl>
                    <c:idx val="149"/>
                    <c:delete val="1"/>
                    <c:extLst>
                      <c:ext uri="{CE6537A1-D6FC-4f65-9D91-7224C49458BB}"/>
                      <c:ext xmlns:c16="http://schemas.microsoft.com/office/drawing/2014/chart" uri="{C3380CC4-5D6E-409C-BE32-E72D297353CC}">
                        <c16:uniqueId val="{00000010-735F-4FA8-93A0-11662EE191DF}"/>
                      </c:ext>
                    </c:extLst>
                  </c:dLbl>
                  <c:dLbl>
                    <c:idx val="150"/>
                    <c:delete val="1"/>
                    <c:extLst>
                      <c:ext uri="{CE6537A1-D6FC-4f65-9D91-7224C49458BB}"/>
                      <c:ext xmlns:c16="http://schemas.microsoft.com/office/drawing/2014/chart" uri="{C3380CC4-5D6E-409C-BE32-E72D297353CC}">
                        <c16:uniqueId val="{00000011-735F-4FA8-93A0-11662EE191DF}"/>
                      </c:ext>
                    </c:extLst>
                  </c:dLbl>
                  <c:dLbl>
                    <c:idx val="151"/>
                    <c:delete val="1"/>
                    <c:extLst>
                      <c:ext uri="{CE6537A1-D6FC-4f65-9D91-7224C49458BB}"/>
                      <c:ext xmlns:c16="http://schemas.microsoft.com/office/drawing/2014/chart" uri="{C3380CC4-5D6E-409C-BE32-E72D297353CC}">
                        <c16:uniqueId val="{00000012-735F-4FA8-93A0-11662EE191DF}"/>
                      </c:ext>
                    </c:extLst>
                  </c:dLbl>
                  <c:dLbl>
                    <c:idx val="152"/>
                    <c:delete val="1"/>
                    <c:extLst>
                      <c:ext uri="{CE6537A1-D6FC-4f65-9D91-7224C49458BB}"/>
                      <c:ext xmlns:c16="http://schemas.microsoft.com/office/drawing/2014/chart" uri="{C3380CC4-5D6E-409C-BE32-E72D297353CC}">
                        <c16:uniqueId val="{00000013-735F-4FA8-93A0-11662EE191DF}"/>
                      </c:ext>
                    </c:extLst>
                  </c:dLbl>
                  <c:dLbl>
                    <c:idx val="153"/>
                    <c:delete val="1"/>
                    <c:extLst>
                      <c:ext uri="{CE6537A1-D6FC-4f65-9D91-7224C49458BB}"/>
                      <c:ext xmlns:c16="http://schemas.microsoft.com/office/drawing/2014/chart" uri="{C3380CC4-5D6E-409C-BE32-E72D297353CC}">
                        <c16:uniqueId val="{00000014-735F-4FA8-93A0-11662EE191DF}"/>
                      </c:ext>
                    </c:extLst>
                  </c:dLbl>
                  <c:dLbl>
                    <c:idx val="154"/>
                    <c:delete val="1"/>
                    <c:extLst>
                      <c:ext uri="{CE6537A1-D6FC-4f65-9D91-7224C49458BB}"/>
                      <c:ext xmlns:c16="http://schemas.microsoft.com/office/drawing/2014/chart" uri="{C3380CC4-5D6E-409C-BE32-E72D297353CC}">
                        <c16:uniqueId val="{00000015-735F-4FA8-93A0-11662EE191DF}"/>
                      </c:ext>
                    </c:extLst>
                  </c:dLbl>
                  <c:dLbl>
                    <c:idx val="155"/>
                    <c:delete val="1"/>
                    <c:extLst>
                      <c:ext uri="{CE6537A1-D6FC-4f65-9D91-7224C49458BB}"/>
                      <c:ext xmlns:c16="http://schemas.microsoft.com/office/drawing/2014/chart" uri="{C3380CC4-5D6E-409C-BE32-E72D297353CC}">
                        <c16:uniqueId val="{00000016-735F-4FA8-93A0-11662EE191DF}"/>
                      </c:ext>
                    </c:extLst>
                  </c:dLbl>
                  <c:dLbl>
                    <c:idx val="156"/>
                    <c:delete val="1"/>
                    <c:extLst>
                      <c:ext uri="{CE6537A1-D6FC-4f65-9D91-7224C49458BB}"/>
                      <c:ext xmlns:c16="http://schemas.microsoft.com/office/drawing/2014/chart" uri="{C3380CC4-5D6E-409C-BE32-E72D297353CC}">
                        <c16:uniqueId val="{00000017-735F-4FA8-93A0-11662EE191DF}"/>
                      </c:ext>
                    </c:extLst>
                  </c:dLbl>
                  <c:dLbl>
                    <c:idx val="157"/>
                    <c:delete val="1"/>
                    <c:extLst>
                      <c:ext uri="{CE6537A1-D6FC-4f65-9D91-7224C49458BB}"/>
                      <c:ext xmlns:c16="http://schemas.microsoft.com/office/drawing/2014/chart" uri="{C3380CC4-5D6E-409C-BE32-E72D297353CC}">
                        <c16:uniqueId val="{00000018-735F-4FA8-93A0-11662EE191DF}"/>
                      </c:ext>
                    </c:extLst>
                  </c:dLbl>
                  <c:dLbl>
                    <c:idx val="158"/>
                    <c:delete val="1"/>
                    <c:extLst>
                      <c:ext uri="{CE6537A1-D6FC-4f65-9D91-7224C49458BB}"/>
                      <c:ext xmlns:c16="http://schemas.microsoft.com/office/drawing/2014/chart" uri="{C3380CC4-5D6E-409C-BE32-E72D297353CC}">
                        <c16:uniqueId val="{00000019-735F-4FA8-93A0-11662EE191DF}"/>
                      </c:ext>
                    </c:extLst>
                  </c:dLbl>
                  <c:dLbl>
                    <c:idx val="159"/>
                    <c:delete val="1"/>
                    <c:extLst>
                      <c:ext uri="{CE6537A1-D6FC-4f65-9D91-7224C49458BB}"/>
                      <c:ext xmlns:c16="http://schemas.microsoft.com/office/drawing/2014/chart" uri="{C3380CC4-5D6E-409C-BE32-E72D297353CC}">
                        <c16:uniqueId val="{0000001A-735F-4FA8-93A0-11662EE191DF}"/>
                      </c:ext>
                    </c:extLst>
                  </c:dLbl>
                  <c:dLbl>
                    <c:idx val="160"/>
                    <c:delete val="1"/>
                    <c:extLst>
                      <c:ext uri="{CE6537A1-D6FC-4f65-9D91-7224C49458BB}"/>
                      <c:ext xmlns:c16="http://schemas.microsoft.com/office/drawing/2014/chart" uri="{C3380CC4-5D6E-409C-BE32-E72D297353CC}">
                        <c16:uniqueId val="{0000001B-735F-4FA8-93A0-11662EE191DF}"/>
                      </c:ext>
                    </c:extLst>
                  </c:dLbl>
                  <c:dLbl>
                    <c:idx val="161"/>
                    <c:delete val="1"/>
                    <c:extLst>
                      <c:ext uri="{CE6537A1-D6FC-4f65-9D91-7224C49458BB}"/>
                      <c:ext xmlns:c16="http://schemas.microsoft.com/office/drawing/2014/chart" uri="{C3380CC4-5D6E-409C-BE32-E72D297353CC}">
                        <c16:uniqueId val="{0000001C-735F-4FA8-93A0-11662EE191DF}"/>
                      </c:ext>
                    </c:extLst>
                  </c:dLbl>
                  <c:dLbl>
                    <c:idx val="162"/>
                    <c:delete val="1"/>
                    <c:extLst>
                      <c:ext uri="{CE6537A1-D6FC-4f65-9D91-7224C49458BB}"/>
                      <c:ext xmlns:c16="http://schemas.microsoft.com/office/drawing/2014/chart" uri="{C3380CC4-5D6E-409C-BE32-E72D297353CC}">
                        <c16:uniqueId val="{0000001D-735F-4FA8-93A0-11662EE191DF}"/>
                      </c:ext>
                    </c:extLst>
                  </c:dLbl>
                  <c:dLbl>
                    <c:idx val="163"/>
                    <c:delete val="1"/>
                    <c:extLst>
                      <c:ext uri="{CE6537A1-D6FC-4f65-9D91-7224C49458BB}"/>
                      <c:ext xmlns:c16="http://schemas.microsoft.com/office/drawing/2014/chart" uri="{C3380CC4-5D6E-409C-BE32-E72D297353CC}">
                        <c16:uniqueId val="{0000001E-735F-4FA8-93A0-11662EE191DF}"/>
                      </c:ext>
                    </c:extLst>
                  </c:dLbl>
                  <c:dLbl>
                    <c:idx val="164"/>
                    <c:delete val="1"/>
                    <c:extLst>
                      <c:ext uri="{CE6537A1-D6FC-4f65-9D91-7224C49458BB}"/>
                      <c:ext xmlns:c16="http://schemas.microsoft.com/office/drawing/2014/chart" uri="{C3380CC4-5D6E-409C-BE32-E72D297353CC}">
                        <c16:uniqueId val="{0000001F-735F-4FA8-93A0-11662EE191DF}"/>
                      </c:ext>
                    </c:extLst>
                  </c:dLbl>
                  <c:dLbl>
                    <c:idx val="165"/>
                    <c:delete val="1"/>
                    <c:extLst>
                      <c:ext uri="{CE6537A1-D6FC-4f65-9D91-7224C49458BB}"/>
                      <c:ext xmlns:c16="http://schemas.microsoft.com/office/drawing/2014/chart" uri="{C3380CC4-5D6E-409C-BE32-E72D297353CC}">
                        <c16:uniqueId val="{00000020-735F-4FA8-93A0-11662EE191DF}"/>
                      </c:ext>
                    </c:extLst>
                  </c:dLbl>
                  <c:dLbl>
                    <c:idx val="166"/>
                    <c:delete val="1"/>
                    <c:extLst>
                      <c:ext uri="{CE6537A1-D6FC-4f65-9D91-7224C49458BB}"/>
                      <c:ext xmlns:c16="http://schemas.microsoft.com/office/drawing/2014/chart" uri="{C3380CC4-5D6E-409C-BE32-E72D297353CC}">
                        <c16:uniqueId val="{00000021-735F-4FA8-93A0-11662EE191DF}"/>
                      </c:ext>
                    </c:extLst>
                  </c:dLbl>
                  <c:dLbl>
                    <c:idx val="167"/>
                    <c:delete val="1"/>
                    <c:extLst>
                      <c:ext uri="{CE6537A1-D6FC-4f65-9D91-7224C49458BB}"/>
                      <c:ext xmlns:c16="http://schemas.microsoft.com/office/drawing/2014/chart" uri="{C3380CC4-5D6E-409C-BE32-E72D297353CC}">
                        <c16:uniqueId val="{00000022-735F-4FA8-93A0-11662EE191DF}"/>
                      </c:ext>
                    </c:extLst>
                  </c:dLbl>
                  <c:dLbl>
                    <c:idx val="168"/>
                    <c:delete val="1"/>
                    <c:extLst>
                      <c:ext uri="{CE6537A1-D6FC-4f65-9D91-7224C49458BB}"/>
                      <c:ext xmlns:c16="http://schemas.microsoft.com/office/drawing/2014/chart" uri="{C3380CC4-5D6E-409C-BE32-E72D297353CC}">
                        <c16:uniqueId val="{00000023-735F-4FA8-93A0-11662EE191DF}"/>
                      </c:ext>
                    </c:extLst>
                  </c:dLbl>
                  <c:dLbl>
                    <c:idx val="169"/>
                    <c:delete val="1"/>
                    <c:extLst>
                      <c:ext uri="{CE6537A1-D6FC-4f65-9D91-7224C49458BB}"/>
                      <c:ext xmlns:c16="http://schemas.microsoft.com/office/drawing/2014/chart" uri="{C3380CC4-5D6E-409C-BE32-E72D297353CC}">
                        <c16:uniqueId val="{00000024-735F-4FA8-93A0-11662EE191DF}"/>
                      </c:ext>
                    </c:extLst>
                  </c:dLbl>
                  <c:dLbl>
                    <c:idx val="170"/>
                    <c:delete val="1"/>
                    <c:extLst>
                      <c:ext uri="{CE6537A1-D6FC-4f65-9D91-7224C49458BB}"/>
                      <c:ext xmlns:c16="http://schemas.microsoft.com/office/drawing/2014/chart" uri="{C3380CC4-5D6E-409C-BE32-E72D297353CC}">
                        <c16:uniqueId val="{00000025-735F-4FA8-93A0-11662EE191DF}"/>
                      </c:ext>
                    </c:extLst>
                  </c:dLbl>
                  <c:dLbl>
                    <c:idx val="171"/>
                    <c:delete val="1"/>
                    <c:extLst>
                      <c:ext uri="{CE6537A1-D6FC-4f65-9D91-7224C49458BB}"/>
                      <c:ext xmlns:c16="http://schemas.microsoft.com/office/drawing/2014/chart" uri="{C3380CC4-5D6E-409C-BE32-E72D297353CC}">
                        <c16:uniqueId val="{00000026-735F-4FA8-93A0-11662EE191DF}"/>
                      </c:ext>
                    </c:extLst>
                  </c:dLbl>
                  <c:dLbl>
                    <c:idx val="172"/>
                    <c:delete val="1"/>
                    <c:extLst>
                      <c:ext uri="{CE6537A1-D6FC-4f65-9D91-7224C49458BB}"/>
                      <c:ext xmlns:c16="http://schemas.microsoft.com/office/drawing/2014/chart" uri="{C3380CC4-5D6E-409C-BE32-E72D297353CC}">
                        <c16:uniqueId val="{00000027-735F-4FA8-93A0-11662EE191DF}"/>
                      </c:ext>
                    </c:extLst>
                  </c:dLbl>
                  <c:dLbl>
                    <c:idx val="173"/>
                    <c:delete val="1"/>
                    <c:extLst>
                      <c:ext uri="{CE6537A1-D6FC-4f65-9D91-7224C49458BB}"/>
                      <c:ext xmlns:c16="http://schemas.microsoft.com/office/drawing/2014/chart" uri="{C3380CC4-5D6E-409C-BE32-E72D297353CC}">
                        <c16:uniqueId val="{00000028-735F-4FA8-93A0-11662EE191DF}"/>
                      </c:ext>
                    </c:extLst>
                  </c:dLbl>
                  <c:dLbl>
                    <c:idx val="174"/>
                    <c:delete val="1"/>
                    <c:extLst>
                      <c:ext uri="{CE6537A1-D6FC-4f65-9D91-7224C49458BB}"/>
                      <c:ext xmlns:c16="http://schemas.microsoft.com/office/drawing/2014/chart" uri="{C3380CC4-5D6E-409C-BE32-E72D297353CC}">
                        <c16:uniqueId val="{00000029-735F-4FA8-93A0-11662EE191DF}"/>
                      </c:ext>
                    </c:extLst>
                  </c:dLbl>
                  <c:dLbl>
                    <c:idx val="175"/>
                    <c:delete val="1"/>
                    <c:extLst>
                      <c:ext uri="{CE6537A1-D6FC-4f65-9D91-7224C49458BB}"/>
                      <c:ext xmlns:c16="http://schemas.microsoft.com/office/drawing/2014/chart" uri="{C3380CC4-5D6E-409C-BE32-E72D297353CC}">
                        <c16:uniqueId val="{0000002A-735F-4FA8-93A0-11662EE191DF}"/>
                      </c:ext>
                    </c:extLst>
                  </c:dLbl>
                  <c:dLbl>
                    <c:idx val="176"/>
                    <c:delete val="1"/>
                    <c:extLst>
                      <c:ext uri="{CE6537A1-D6FC-4f65-9D91-7224C49458BB}"/>
                      <c:ext xmlns:c16="http://schemas.microsoft.com/office/drawing/2014/chart" uri="{C3380CC4-5D6E-409C-BE32-E72D297353CC}">
                        <c16:uniqueId val="{0000002B-735F-4FA8-93A0-11662EE191DF}"/>
                      </c:ext>
                    </c:extLst>
                  </c:dLbl>
                  <c:dLbl>
                    <c:idx val="177"/>
                    <c:delete val="1"/>
                    <c:extLst>
                      <c:ext uri="{CE6537A1-D6FC-4f65-9D91-7224C49458BB}"/>
                      <c:ext xmlns:c16="http://schemas.microsoft.com/office/drawing/2014/chart" uri="{C3380CC4-5D6E-409C-BE32-E72D297353CC}">
                        <c16:uniqueId val="{0000002C-735F-4FA8-93A0-11662EE191DF}"/>
                      </c:ext>
                    </c:extLst>
                  </c:dLbl>
                  <c:dLbl>
                    <c:idx val="178"/>
                    <c:delete val="1"/>
                    <c:extLst>
                      <c:ext uri="{CE6537A1-D6FC-4f65-9D91-7224C49458BB}"/>
                      <c:ext xmlns:c16="http://schemas.microsoft.com/office/drawing/2014/chart" uri="{C3380CC4-5D6E-409C-BE32-E72D297353CC}">
                        <c16:uniqueId val="{0000002D-735F-4FA8-93A0-11662EE191DF}"/>
                      </c:ext>
                    </c:extLst>
                  </c:dLbl>
                  <c:dLbl>
                    <c:idx val="179"/>
                    <c:delete val="1"/>
                    <c:extLst>
                      <c:ext uri="{CE6537A1-D6FC-4f65-9D91-7224C49458BB}"/>
                      <c:ext xmlns:c16="http://schemas.microsoft.com/office/drawing/2014/chart" uri="{C3380CC4-5D6E-409C-BE32-E72D297353CC}">
                        <c16:uniqueId val="{0000002E-735F-4FA8-93A0-11662EE191DF}"/>
                      </c:ext>
                    </c:extLst>
                  </c:dLbl>
                  <c:dLbl>
                    <c:idx val="180"/>
                    <c:delete val="1"/>
                    <c:extLst>
                      <c:ext uri="{CE6537A1-D6FC-4f65-9D91-7224C49458BB}"/>
                      <c:ext xmlns:c16="http://schemas.microsoft.com/office/drawing/2014/chart" uri="{C3380CC4-5D6E-409C-BE32-E72D297353CC}">
                        <c16:uniqueId val="{0000002F-735F-4FA8-93A0-11662EE191DF}"/>
                      </c:ext>
                    </c:extLst>
                  </c:dLbl>
                  <c:dLbl>
                    <c:idx val="181"/>
                    <c:delete val="1"/>
                    <c:extLst>
                      <c:ext uri="{CE6537A1-D6FC-4f65-9D91-7224C49458BB}"/>
                      <c:ext xmlns:c16="http://schemas.microsoft.com/office/drawing/2014/chart" uri="{C3380CC4-5D6E-409C-BE32-E72D297353CC}">
                        <c16:uniqueId val="{00000030-735F-4FA8-93A0-11662EE191DF}"/>
                      </c:ext>
                    </c:extLst>
                  </c:dLbl>
                  <c:dLbl>
                    <c:idx val="182"/>
                    <c:delete val="1"/>
                    <c:extLst>
                      <c:ext uri="{CE6537A1-D6FC-4f65-9D91-7224C49458BB}"/>
                      <c:ext xmlns:c16="http://schemas.microsoft.com/office/drawing/2014/chart" uri="{C3380CC4-5D6E-409C-BE32-E72D297353CC}">
                        <c16:uniqueId val="{00000031-735F-4FA8-93A0-11662EE191DF}"/>
                      </c:ext>
                    </c:extLst>
                  </c:dLbl>
                  <c:dLbl>
                    <c:idx val="183"/>
                    <c:delete val="1"/>
                    <c:extLst>
                      <c:ext uri="{CE6537A1-D6FC-4f65-9D91-7224C49458BB}"/>
                      <c:ext xmlns:c16="http://schemas.microsoft.com/office/drawing/2014/chart" uri="{C3380CC4-5D6E-409C-BE32-E72D297353CC}">
                        <c16:uniqueId val="{00000032-735F-4FA8-93A0-11662EE191DF}"/>
                      </c:ext>
                    </c:extLst>
                  </c:dLbl>
                  <c:dLbl>
                    <c:idx val="184"/>
                    <c:delete val="1"/>
                    <c:extLst>
                      <c:ext uri="{CE6537A1-D6FC-4f65-9D91-7224C49458BB}"/>
                      <c:ext xmlns:c16="http://schemas.microsoft.com/office/drawing/2014/chart" uri="{C3380CC4-5D6E-409C-BE32-E72D297353CC}">
                        <c16:uniqueId val="{00000033-735F-4FA8-93A0-11662EE191DF}"/>
                      </c:ext>
                    </c:extLst>
                  </c:dLbl>
                  <c:dLbl>
                    <c:idx val="185"/>
                    <c:delete val="1"/>
                    <c:extLst>
                      <c:ext uri="{CE6537A1-D6FC-4f65-9D91-7224C49458BB}"/>
                      <c:ext xmlns:c16="http://schemas.microsoft.com/office/drawing/2014/chart" uri="{C3380CC4-5D6E-409C-BE32-E72D297353CC}">
                        <c16:uniqueId val="{00000034-735F-4FA8-93A0-11662EE191DF}"/>
                      </c:ext>
                    </c:extLst>
                  </c:dLbl>
                  <c:dLbl>
                    <c:idx val="186"/>
                    <c:delete val="1"/>
                    <c:extLst>
                      <c:ext uri="{CE6537A1-D6FC-4f65-9D91-7224C49458BB}"/>
                      <c:ext xmlns:c16="http://schemas.microsoft.com/office/drawing/2014/chart" uri="{C3380CC4-5D6E-409C-BE32-E72D297353CC}">
                        <c16:uniqueId val="{00000035-735F-4FA8-93A0-11662EE191DF}"/>
                      </c:ext>
                    </c:extLst>
                  </c:dLbl>
                  <c:dLbl>
                    <c:idx val="187"/>
                    <c:delete val="1"/>
                    <c:extLst>
                      <c:ext uri="{CE6537A1-D6FC-4f65-9D91-7224C49458BB}"/>
                      <c:ext xmlns:c16="http://schemas.microsoft.com/office/drawing/2014/chart" uri="{C3380CC4-5D6E-409C-BE32-E72D297353CC}">
                        <c16:uniqueId val="{00000036-735F-4FA8-93A0-11662EE191DF}"/>
                      </c:ext>
                    </c:extLst>
                  </c:dLbl>
                  <c:dLbl>
                    <c:idx val="188"/>
                    <c:delete val="1"/>
                    <c:extLst>
                      <c:ext uri="{CE6537A1-D6FC-4f65-9D91-7224C49458BB}"/>
                      <c:ext xmlns:c16="http://schemas.microsoft.com/office/drawing/2014/chart" uri="{C3380CC4-5D6E-409C-BE32-E72D297353CC}">
                        <c16:uniqueId val="{00000037-735F-4FA8-93A0-11662EE191DF}"/>
                      </c:ext>
                    </c:extLst>
                  </c:dLbl>
                  <c:dLbl>
                    <c:idx val="189"/>
                    <c:delete val="1"/>
                    <c:extLst>
                      <c:ext uri="{CE6537A1-D6FC-4f65-9D91-7224C49458BB}"/>
                      <c:ext xmlns:c16="http://schemas.microsoft.com/office/drawing/2014/chart" uri="{C3380CC4-5D6E-409C-BE32-E72D297353CC}">
                        <c16:uniqueId val="{00000038-735F-4FA8-93A0-11662EE191DF}"/>
                      </c:ext>
                    </c:extLst>
                  </c:dLbl>
                  <c:dLbl>
                    <c:idx val="190"/>
                    <c:delete val="1"/>
                    <c:extLst>
                      <c:ext uri="{CE6537A1-D6FC-4f65-9D91-7224C49458BB}"/>
                      <c:ext xmlns:c16="http://schemas.microsoft.com/office/drawing/2014/chart" uri="{C3380CC4-5D6E-409C-BE32-E72D297353CC}">
                        <c16:uniqueId val="{00000039-735F-4FA8-93A0-11662EE191DF}"/>
                      </c:ext>
                    </c:extLst>
                  </c:dLbl>
                  <c:dLbl>
                    <c:idx val="191"/>
                    <c:delete val="1"/>
                    <c:extLst>
                      <c:ext uri="{CE6537A1-D6FC-4f65-9D91-7224C49458BB}"/>
                      <c:ext xmlns:c16="http://schemas.microsoft.com/office/drawing/2014/chart" uri="{C3380CC4-5D6E-409C-BE32-E72D297353CC}">
                        <c16:uniqueId val="{0000003A-735F-4FA8-93A0-11662EE191DF}"/>
                      </c:ext>
                    </c:extLst>
                  </c:dLbl>
                  <c:dLbl>
                    <c:idx val="192"/>
                    <c:delete val="1"/>
                    <c:extLst>
                      <c:ext uri="{CE6537A1-D6FC-4f65-9D91-7224C49458BB}"/>
                      <c:ext xmlns:c16="http://schemas.microsoft.com/office/drawing/2014/chart" uri="{C3380CC4-5D6E-409C-BE32-E72D297353CC}">
                        <c16:uniqueId val="{0000003B-735F-4FA8-93A0-11662EE191DF}"/>
                      </c:ext>
                    </c:extLst>
                  </c:dLbl>
                  <c:dLbl>
                    <c:idx val="193"/>
                    <c:delete val="1"/>
                    <c:extLst>
                      <c:ext uri="{CE6537A1-D6FC-4f65-9D91-7224C49458BB}"/>
                      <c:ext xmlns:c16="http://schemas.microsoft.com/office/drawing/2014/chart" uri="{C3380CC4-5D6E-409C-BE32-E72D297353CC}">
                        <c16:uniqueId val="{0000003C-735F-4FA8-93A0-11662EE191DF}"/>
                      </c:ext>
                    </c:extLst>
                  </c:dLbl>
                  <c:dLbl>
                    <c:idx val="194"/>
                    <c:delete val="1"/>
                    <c:extLst>
                      <c:ext uri="{CE6537A1-D6FC-4f65-9D91-7224C49458BB}"/>
                      <c:ext xmlns:c16="http://schemas.microsoft.com/office/drawing/2014/chart" uri="{C3380CC4-5D6E-409C-BE32-E72D297353CC}">
                        <c16:uniqueId val="{0000003D-735F-4FA8-93A0-11662EE191DF}"/>
                      </c:ext>
                    </c:extLst>
                  </c:dLbl>
                  <c:dLbl>
                    <c:idx val="195"/>
                    <c:delete val="1"/>
                    <c:extLst>
                      <c:ext uri="{CE6537A1-D6FC-4f65-9D91-7224C49458BB}"/>
                      <c:ext xmlns:c16="http://schemas.microsoft.com/office/drawing/2014/chart" uri="{C3380CC4-5D6E-409C-BE32-E72D297353CC}">
                        <c16:uniqueId val="{0000003E-735F-4FA8-93A0-11662EE191DF}"/>
                      </c:ext>
                    </c:extLst>
                  </c:dLbl>
                  <c:dLbl>
                    <c:idx val="196"/>
                    <c:delete val="1"/>
                    <c:extLst>
                      <c:ext uri="{CE6537A1-D6FC-4f65-9D91-7224C49458BB}"/>
                      <c:ext xmlns:c16="http://schemas.microsoft.com/office/drawing/2014/chart" uri="{C3380CC4-5D6E-409C-BE32-E72D297353CC}">
                        <c16:uniqueId val="{0000003F-735F-4FA8-93A0-11662EE191DF}"/>
                      </c:ext>
                    </c:extLst>
                  </c:dLbl>
                  <c:dLbl>
                    <c:idx val="197"/>
                    <c:delete val="1"/>
                    <c:extLst>
                      <c:ext uri="{CE6537A1-D6FC-4f65-9D91-7224C49458BB}"/>
                      <c:ext xmlns:c16="http://schemas.microsoft.com/office/drawing/2014/chart" uri="{C3380CC4-5D6E-409C-BE32-E72D297353CC}">
                        <c16:uniqueId val="{00000040-735F-4FA8-93A0-11662EE191DF}"/>
                      </c:ext>
                    </c:extLst>
                  </c:dLbl>
                  <c:dLbl>
                    <c:idx val="198"/>
                    <c:delete val="1"/>
                    <c:extLst>
                      <c:ext uri="{CE6537A1-D6FC-4f65-9D91-7224C49458BB}"/>
                      <c:ext xmlns:c16="http://schemas.microsoft.com/office/drawing/2014/chart" uri="{C3380CC4-5D6E-409C-BE32-E72D297353CC}">
                        <c16:uniqueId val="{00000041-735F-4FA8-93A0-11662EE191DF}"/>
                      </c:ext>
                    </c:extLst>
                  </c:dLbl>
                  <c:dLbl>
                    <c:idx val="199"/>
                    <c:delete val="1"/>
                    <c:extLst>
                      <c:ext uri="{CE6537A1-D6FC-4f65-9D91-7224C49458BB}"/>
                      <c:ext xmlns:c16="http://schemas.microsoft.com/office/drawing/2014/chart" uri="{C3380CC4-5D6E-409C-BE32-E72D297353CC}">
                        <c16:uniqueId val="{00000042-735F-4FA8-93A0-11662EE191DF}"/>
                      </c:ext>
                    </c:extLst>
                  </c:dLbl>
                  <c:dLbl>
                    <c:idx val="200"/>
                    <c:delete val="1"/>
                    <c:extLst>
                      <c:ext uri="{CE6537A1-D6FC-4f65-9D91-7224C49458BB}"/>
                      <c:ext xmlns:c16="http://schemas.microsoft.com/office/drawing/2014/chart" uri="{C3380CC4-5D6E-409C-BE32-E72D297353CC}">
                        <c16:uniqueId val="{00000043-735F-4FA8-93A0-11662EE191DF}"/>
                      </c:ext>
                    </c:extLst>
                  </c:dLbl>
                  <c:dLbl>
                    <c:idx val="201"/>
                    <c:delete val="1"/>
                    <c:extLst>
                      <c:ext uri="{CE6537A1-D6FC-4f65-9D91-7224C49458BB}"/>
                      <c:ext xmlns:c16="http://schemas.microsoft.com/office/drawing/2014/chart" uri="{C3380CC4-5D6E-409C-BE32-E72D297353CC}">
                        <c16:uniqueId val="{00000044-735F-4FA8-93A0-11662EE191DF}"/>
                      </c:ext>
                    </c:extLst>
                  </c:dLbl>
                  <c:dLbl>
                    <c:idx val="202"/>
                    <c:layout>
                      <c:manualLayout>
                        <c:x val="3.8805555555555427E-2"/>
                        <c:y val="5.2916666666666667E-3"/>
                      </c:manualLayout>
                    </c:layout>
                    <c:showLegendKey val="0"/>
                    <c:showVal val="1"/>
                    <c:showCatName val="0"/>
                    <c:showSerName val="0"/>
                    <c:showPercent val="0"/>
                    <c:showBubbleSize val="0"/>
                    <c:extLst>
                      <c:ext uri="{CE6537A1-D6FC-4f65-9D91-7224C49458BB}"/>
                      <c:ext xmlns:c16="http://schemas.microsoft.com/office/drawing/2014/chart" uri="{C3380CC4-5D6E-409C-BE32-E72D297353CC}">
                        <c16:uniqueId val="{00000045-735F-4FA8-93A0-11662EE191DF}"/>
                      </c:ext>
                    </c:extLst>
                  </c:dLbl>
                  <c:spPr>
                    <a:solidFill>
                      <a:schemeClr val="accent2">
                        <a:lumMod val="20000"/>
                        <a:lumOff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uri="{CE6537A1-D6FC-4f65-9D91-7224C49458BB}">
                      <c15:showLeaderLines val="0"/>
                    </c:ext>
                  </c:extLst>
                </c:dLbls>
                <c:cat>
                  <c:numRef>
                    <c:extLst>
                      <c:ext uri="{02D57815-91ED-43cb-92C2-25804820EDAC}">
                        <c15:formulaRef>
                          <c15:sqref>ICU!$I$3:$I$217</c15:sqref>
                        </c15:formulaRef>
                      </c:ext>
                    </c:extLst>
                    <c:numCache>
                      <c:formatCode>m/d/yyyy</c:formatCode>
                      <c:ptCount val="215"/>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numCache>
                  </c:numRef>
                </c:cat>
                <c:val>
                  <c:numRef>
                    <c:extLst>
                      <c:ext uri="{02D57815-91ED-43cb-92C2-25804820EDAC}">
                        <c15:formulaRef>
                          <c15:sqref>ICU!$K$3:$K$217</c15:sqref>
                        </c15:formulaRef>
                      </c:ext>
                    </c:extLst>
                    <c:numCache>
                      <c:formatCode>General</c:formatCode>
                      <c:ptCount val="215"/>
                      <c:pt idx="70">
                        <c:v>1286</c:v>
                      </c:pt>
                      <c:pt idx="71">
                        <c:v>1189</c:v>
                      </c:pt>
                      <c:pt idx="72">
                        <c:v>1132</c:v>
                      </c:pt>
                      <c:pt idx="73">
                        <c:v>1054</c:v>
                      </c:pt>
                      <c:pt idx="74">
                        <c:v>1118</c:v>
                      </c:pt>
                      <c:pt idx="75">
                        <c:v>1110</c:v>
                      </c:pt>
                      <c:pt idx="76">
                        <c:v>1031</c:v>
                      </c:pt>
                      <c:pt idx="77">
                        <c:v>1029</c:v>
                      </c:pt>
                      <c:pt idx="78">
                        <c:v>981</c:v>
                      </c:pt>
                      <c:pt idx="79">
                        <c:v>971</c:v>
                      </c:pt>
                      <c:pt idx="80">
                        <c:v>919</c:v>
                      </c:pt>
                      <c:pt idx="81">
                        <c:v>909</c:v>
                      </c:pt>
                      <c:pt idx="82">
                        <c:v>933</c:v>
                      </c:pt>
                      <c:pt idx="83">
                        <c:v>922</c:v>
                      </c:pt>
                      <c:pt idx="85">
                        <c:v>863</c:v>
                      </c:pt>
                      <c:pt idx="86">
                        <c:v>811</c:v>
                      </c:pt>
                      <c:pt idx="87">
                        <c:v>730</c:v>
                      </c:pt>
                      <c:pt idx="88">
                        <c:v>756</c:v>
                      </c:pt>
                      <c:pt idx="89">
                        <c:v>698</c:v>
                      </c:pt>
                      <c:pt idx="90">
                        <c:v>723</c:v>
                      </c:pt>
                      <c:pt idx="91">
                        <c:v>695</c:v>
                      </c:pt>
                      <c:pt idx="92">
                        <c:v>614</c:v>
                      </c:pt>
                      <c:pt idx="93">
                        <c:v>589</c:v>
                      </c:pt>
                      <c:pt idx="94">
                        <c:v>544</c:v>
                      </c:pt>
                      <c:pt idx="95">
                        <c:v>542</c:v>
                      </c:pt>
                      <c:pt idx="96">
                        <c:v>516</c:v>
                      </c:pt>
                      <c:pt idx="97">
                        <c:v>496</c:v>
                      </c:pt>
                      <c:pt idx="98">
                        <c:v>481</c:v>
                      </c:pt>
                      <c:pt idx="99">
                        <c:v>467</c:v>
                      </c:pt>
                      <c:pt idx="100">
                        <c:v>463</c:v>
                      </c:pt>
                      <c:pt idx="101">
                        <c:v>463</c:v>
                      </c:pt>
                      <c:pt idx="102">
                        <c:v>365</c:v>
                      </c:pt>
                      <c:pt idx="103">
                        <c:v>365</c:v>
                      </c:pt>
                      <c:pt idx="104">
                        <c:v>333</c:v>
                      </c:pt>
                      <c:pt idx="106">
                        <c:v>279</c:v>
                      </c:pt>
                      <c:pt idx="107">
                        <c:v>289</c:v>
                      </c:pt>
                      <c:pt idx="108">
                        <c:v>278</c:v>
                      </c:pt>
                      <c:pt idx="109">
                        <c:v>281</c:v>
                      </c:pt>
                      <c:pt idx="110">
                        <c:v>280</c:v>
                      </c:pt>
                      <c:pt idx="111">
                        <c:v>289</c:v>
                      </c:pt>
                      <c:pt idx="112">
                        <c:v>261</c:v>
                      </c:pt>
                      <c:pt idx="113">
                        <c:v>235</c:v>
                      </c:pt>
                      <c:pt idx="114">
                        <c:v>220</c:v>
                      </c:pt>
                      <c:pt idx="115">
                        <c:v>221</c:v>
                      </c:pt>
                      <c:pt idx="116">
                        <c:v>194</c:v>
                      </c:pt>
                      <c:pt idx="117">
                        <c:v>211</c:v>
                      </c:pt>
                      <c:pt idx="118">
                        <c:v>197</c:v>
                      </c:pt>
                      <c:pt idx="119">
                        <c:v>178</c:v>
                      </c:pt>
                      <c:pt idx="120">
                        <c:v>190</c:v>
                      </c:pt>
                      <c:pt idx="121">
                        <c:v>180</c:v>
                      </c:pt>
                      <c:pt idx="122">
                        <c:v>178</c:v>
                      </c:pt>
                      <c:pt idx="123">
                        <c:v>157</c:v>
                      </c:pt>
                      <c:pt idx="124">
                        <c:v>160</c:v>
                      </c:pt>
                      <c:pt idx="125">
                        <c:v>150</c:v>
                      </c:pt>
                      <c:pt idx="126">
                        <c:v>126</c:v>
                      </c:pt>
                      <c:pt idx="127">
                        <c:v>103</c:v>
                      </c:pt>
                      <c:pt idx="128">
                        <c:v>76</c:v>
                      </c:pt>
                      <c:pt idx="129">
                        <c:v>87</c:v>
                      </c:pt>
                      <c:pt idx="130">
                        <c:v>81</c:v>
                      </c:pt>
                      <c:pt idx="131">
                        <c:v>79</c:v>
                      </c:pt>
                      <c:pt idx="132">
                        <c:v>74</c:v>
                      </c:pt>
                      <c:pt idx="133">
                        <c:v>70</c:v>
                      </c:pt>
                      <c:pt idx="134">
                        <c:v>69</c:v>
                      </c:pt>
                      <c:pt idx="135">
                        <c:v>77</c:v>
                      </c:pt>
                      <c:pt idx="136">
                        <c:v>83</c:v>
                      </c:pt>
                      <c:pt idx="137">
                        <c:v>94</c:v>
                      </c:pt>
                      <c:pt idx="138">
                        <c:v>94</c:v>
                      </c:pt>
                      <c:pt idx="139">
                        <c:v>85</c:v>
                      </c:pt>
                      <c:pt idx="140">
                        <c:v>80</c:v>
                      </c:pt>
                      <c:pt idx="141">
                        <c:v>73</c:v>
                      </c:pt>
                      <c:pt idx="142">
                        <c:v>75</c:v>
                      </c:pt>
                      <c:pt idx="143">
                        <c:v>76</c:v>
                      </c:pt>
                      <c:pt idx="144">
                        <c:v>81</c:v>
                      </c:pt>
                      <c:pt idx="145">
                        <c:v>90</c:v>
                      </c:pt>
                      <c:pt idx="146">
                        <c:v>85</c:v>
                      </c:pt>
                      <c:pt idx="147">
                        <c:v>91</c:v>
                      </c:pt>
                      <c:pt idx="148">
                        <c:v>74</c:v>
                      </c:pt>
                      <c:pt idx="149">
                        <c:v>91</c:v>
                      </c:pt>
                      <c:pt idx="150">
                        <c:v>67</c:v>
                      </c:pt>
                      <c:pt idx="151">
                        <c:v>70</c:v>
                      </c:pt>
                      <c:pt idx="152">
                        <c:v>77</c:v>
                      </c:pt>
                      <c:pt idx="153">
                        <c:v>63</c:v>
                      </c:pt>
                      <c:pt idx="154">
                        <c:v>66</c:v>
                      </c:pt>
                      <c:pt idx="155">
                        <c:v>73</c:v>
                      </c:pt>
                      <c:pt idx="156">
                        <c:v>67</c:v>
                      </c:pt>
                      <c:pt idx="157">
                        <c:v>70</c:v>
                      </c:pt>
                      <c:pt idx="158">
                        <c:v>82</c:v>
                      </c:pt>
                      <c:pt idx="159">
                        <c:v>83</c:v>
                      </c:pt>
                      <c:pt idx="160">
                        <c:v>88</c:v>
                      </c:pt>
                      <c:pt idx="161">
                        <c:v>79</c:v>
                      </c:pt>
                      <c:pt idx="162">
                        <c:v>78</c:v>
                      </c:pt>
                      <c:pt idx="163">
                        <c:v>79</c:v>
                      </c:pt>
                      <c:pt idx="164">
                        <c:v>87</c:v>
                      </c:pt>
                      <c:pt idx="165">
                        <c:v>99</c:v>
                      </c:pt>
                      <c:pt idx="166">
                        <c:v>97</c:v>
                      </c:pt>
                      <c:pt idx="167">
                        <c:v>115</c:v>
                      </c:pt>
                      <c:pt idx="168">
                        <c:v>127</c:v>
                      </c:pt>
                      <c:pt idx="169">
                        <c:v>120</c:v>
                      </c:pt>
                      <c:pt idx="170">
                        <c:v>124</c:v>
                      </c:pt>
                      <c:pt idx="171">
                        <c:v>122</c:v>
                      </c:pt>
                      <c:pt idx="172">
                        <c:v>126</c:v>
                      </c:pt>
                      <c:pt idx="173">
                        <c:v>129</c:v>
                      </c:pt>
                      <c:pt idx="174">
                        <c:v>125</c:v>
                      </c:pt>
                      <c:pt idx="175">
                        <c:v>138</c:v>
                      </c:pt>
                      <c:pt idx="176">
                        <c:v>133</c:v>
                      </c:pt>
                      <c:pt idx="177">
                        <c:v>131</c:v>
                      </c:pt>
                      <c:pt idx="178">
                        <c:v>129</c:v>
                      </c:pt>
                      <c:pt idx="179">
                        <c:v>121</c:v>
                      </c:pt>
                      <c:pt idx="180">
                        <c:v>120</c:v>
                      </c:pt>
                      <c:pt idx="181">
                        <c:v>120</c:v>
                      </c:pt>
                      <c:pt idx="182">
                        <c:v>107</c:v>
                      </c:pt>
                      <c:pt idx="183">
                        <c:v>100</c:v>
                      </c:pt>
                      <c:pt idx="184">
                        <c:v>96</c:v>
                      </c:pt>
                      <c:pt idx="185">
                        <c:v>94</c:v>
                      </c:pt>
                      <c:pt idx="186">
                        <c:v>94</c:v>
                      </c:pt>
                      <c:pt idx="187">
                        <c:v>93</c:v>
                      </c:pt>
                      <c:pt idx="188">
                        <c:v>90</c:v>
                      </c:pt>
                      <c:pt idx="189">
                        <c:v>95</c:v>
                      </c:pt>
                      <c:pt idx="190">
                        <c:v>95</c:v>
                      </c:pt>
                      <c:pt idx="191">
                        <c:v>99</c:v>
                      </c:pt>
                      <c:pt idx="192">
                        <c:v>105</c:v>
                      </c:pt>
                      <c:pt idx="193">
                        <c:v>109</c:v>
                      </c:pt>
                      <c:pt idx="194">
                        <c:v>116</c:v>
                      </c:pt>
                      <c:pt idx="195">
                        <c:v>122</c:v>
                      </c:pt>
                      <c:pt idx="196">
                        <c:v>131</c:v>
                      </c:pt>
                      <c:pt idx="197">
                        <c:v>136</c:v>
                      </c:pt>
                      <c:pt idx="198">
                        <c:v>138</c:v>
                      </c:pt>
                      <c:pt idx="199">
                        <c:v>148</c:v>
                      </c:pt>
                      <c:pt idx="200">
                        <c:v>166</c:v>
                      </c:pt>
                      <c:pt idx="201">
                        <c:v>187</c:v>
                      </c:pt>
                      <c:pt idx="202">
                        <c:v>191</c:v>
                      </c:pt>
                      <c:pt idx="203">
                        <c:v>212</c:v>
                      </c:pt>
                    </c:numCache>
                  </c:numRef>
                </c:val>
                <c:extLst>
                  <c:ext xmlns:c16="http://schemas.microsoft.com/office/drawing/2014/chart" uri="{C3380CC4-5D6E-409C-BE32-E72D297353CC}">
                    <c16:uniqueId val="{00000078-388C-47CB-A342-B667CFFAB0D5}"/>
                  </c:ext>
                </c:extLst>
              </c15:ser>
            </c15:filteredBarSeries>
          </c:ext>
        </c:extLst>
      </c:barChart>
      <c:lineChart>
        <c:grouping val="standard"/>
        <c:varyColors val="0"/>
        <c:ser>
          <c:idx val="6"/>
          <c:order val="3"/>
          <c:tx>
            <c:strRef>
              <c:f>ICU!$A$2</c:f>
              <c:strCache>
                <c:ptCount val="1"/>
                <c:pt idx="0">
                  <c:v>test</c:v>
                </c:pt>
              </c:strCache>
              <c:extLst xmlns:c15="http://schemas.microsoft.com/office/drawing/2012/chart"/>
            </c:strRef>
          </c:tx>
          <c:spPr>
            <a:ln w="28575" cap="rnd">
              <a:solidFill>
                <a:schemeClr val="accent1">
                  <a:tint val="48000"/>
                </a:schemeClr>
              </a:solidFill>
              <a:round/>
            </a:ln>
            <a:effectLst/>
          </c:spPr>
          <c:marker>
            <c:symbol val="none"/>
          </c:marker>
          <c:cat>
            <c:numRef>
              <c:f>ICU!$I$73:$I$124</c:f>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extLst xmlns:c15="http://schemas.microsoft.com/office/drawing/2012/chart"/>
            </c:numRef>
          </c:cat>
          <c:val>
            <c:numLit>
              <c:ptCount val="0"/>
            </c:numLit>
          </c:val>
          <c:smooth val="0"/>
          <c:extLst xmlns:c15="http://schemas.microsoft.com/office/drawing/2012/chart">
            <c:ext xmlns:c16="http://schemas.microsoft.com/office/drawing/2014/chart" uri="{C3380CC4-5D6E-409C-BE32-E72D297353CC}">
              <c16:uniqueId val="{000000F4-388C-47CB-A342-B667CFFAB0D5}"/>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dLbls>
                  <c:dLbl>
                    <c:idx val="0"/>
                    <c:delete val="1"/>
                    <c:extLst>
                      <c:ext uri="{CE6537A1-D6FC-4f65-9D91-7224C49458BB}"/>
                      <c:ext xmlns:c16="http://schemas.microsoft.com/office/drawing/2014/chart" uri="{C3380CC4-5D6E-409C-BE32-E72D297353CC}">
                        <c16:uniqueId val="{000000F5-388C-47CB-A342-B667CFFAB0D5}"/>
                      </c:ext>
                    </c:extLst>
                  </c:dLbl>
                  <c:dLbl>
                    <c:idx val="1"/>
                    <c:delete val="1"/>
                    <c:extLst>
                      <c:ext uri="{CE6537A1-D6FC-4f65-9D91-7224C49458BB}"/>
                      <c:ext xmlns:c16="http://schemas.microsoft.com/office/drawing/2014/chart" uri="{C3380CC4-5D6E-409C-BE32-E72D297353CC}">
                        <c16:uniqueId val="{000000F6-388C-47CB-A342-B667CFFAB0D5}"/>
                      </c:ext>
                    </c:extLst>
                  </c:dLbl>
                  <c:dLbl>
                    <c:idx val="2"/>
                    <c:delete val="1"/>
                    <c:extLst>
                      <c:ext uri="{CE6537A1-D6FC-4f65-9D91-7224C49458BB}"/>
                      <c:ext xmlns:c16="http://schemas.microsoft.com/office/drawing/2014/chart" uri="{C3380CC4-5D6E-409C-BE32-E72D297353CC}">
                        <c16:uniqueId val="{000000F7-388C-47CB-A342-B667CFFAB0D5}"/>
                      </c:ext>
                    </c:extLst>
                  </c:dLbl>
                  <c:dLbl>
                    <c:idx val="3"/>
                    <c:delete val="1"/>
                    <c:extLst>
                      <c:ext uri="{CE6537A1-D6FC-4f65-9D91-7224C49458BB}"/>
                      <c:ext xmlns:c16="http://schemas.microsoft.com/office/drawing/2014/chart" uri="{C3380CC4-5D6E-409C-BE32-E72D297353CC}">
                        <c16:uniqueId val="{000000F8-388C-47CB-A342-B667CFFAB0D5}"/>
                      </c:ext>
                    </c:extLst>
                  </c:dLbl>
                  <c:dLbl>
                    <c:idx val="4"/>
                    <c:delete val="1"/>
                    <c:extLst>
                      <c:ext uri="{CE6537A1-D6FC-4f65-9D91-7224C49458BB}"/>
                      <c:ext xmlns:c16="http://schemas.microsoft.com/office/drawing/2014/chart" uri="{C3380CC4-5D6E-409C-BE32-E72D297353CC}">
                        <c16:uniqueId val="{000000F9-388C-47CB-A342-B667CFFAB0D5}"/>
                      </c:ext>
                    </c:extLst>
                  </c:dLbl>
                  <c:dLbl>
                    <c:idx val="5"/>
                    <c:delete val="1"/>
                    <c:extLst>
                      <c:ext uri="{CE6537A1-D6FC-4f65-9D91-7224C49458BB}"/>
                      <c:ext xmlns:c16="http://schemas.microsoft.com/office/drawing/2014/chart" uri="{C3380CC4-5D6E-409C-BE32-E72D297353CC}">
                        <c16:uniqueId val="{000000FA-388C-47CB-A342-B667CFFAB0D5}"/>
                      </c:ext>
                    </c:extLst>
                  </c:dLbl>
                  <c:dLbl>
                    <c:idx val="7"/>
                    <c:delete val="1"/>
                    <c:extLst>
                      <c:ext uri="{CE6537A1-D6FC-4f65-9D91-7224C49458BB}"/>
                      <c:ext xmlns:c16="http://schemas.microsoft.com/office/drawing/2014/chart" uri="{C3380CC4-5D6E-409C-BE32-E72D297353CC}">
                        <c16:uniqueId val="{000000FB-388C-47CB-A342-B667CFFAB0D5}"/>
                      </c:ext>
                    </c:extLst>
                  </c:dLbl>
                  <c:dLbl>
                    <c:idx val="8"/>
                    <c:delete val="1"/>
                    <c:extLst>
                      <c:ext uri="{CE6537A1-D6FC-4f65-9D91-7224C49458BB}"/>
                      <c:ext xmlns:c16="http://schemas.microsoft.com/office/drawing/2014/chart" uri="{C3380CC4-5D6E-409C-BE32-E72D297353CC}">
                        <c16:uniqueId val="{000000FC-388C-47CB-A342-B667CFFAB0D5}"/>
                      </c:ext>
                    </c:extLst>
                  </c:dLbl>
                  <c:dLbl>
                    <c:idx val="9"/>
                    <c:delete val="1"/>
                    <c:extLst>
                      <c:ext uri="{CE6537A1-D6FC-4f65-9D91-7224C49458BB}"/>
                      <c:ext xmlns:c16="http://schemas.microsoft.com/office/drawing/2014/chart" uri="{C3380CC4-5D6E-409C-BE32-E72D297353CC}">
                        <c16:uniqueId val="{000000FD-388C-47CB-A342-B667CFFAB0D5}"/>
                      </c:ext>
                    </c:extLst>
                  </c:dLbl>
                  <c:dLbl>
                    <c:idx val="10"/>
                    <c:delete val="1"/>
                    <c:extLst>
                      <c:ext uri="{CE6537A1-D6FC-4f65-9D91-7224C49458BB}"/>
                      <c:ext xmlns:c16="http://schemas.microsoft.com/office/drawing/2014/chart" uri="{C3380CC4-5D6E-409C-BE32-E72D297353CC}">
                        <c16:uniqueId val="{000000FE-388C-47CB-A342-B667CFFAB0D5}"/>
                      </c:ext>
                    </c:extLst>
                  </c:dLbl>
                  <c:dLbl>
                    <c:idx val="11"/>
                    <c:delete val="1"/>
                    <c:extLst>
                      <c:ext uri="{CE6537A1-D6FC-4f65-9D91-7224C49458BB}"/>
                      <c:ext xmlns:c16="http://schemas.microsoft.com/office/drawing/2014/chart" uri="{C3380CC4-5D6E-409C-BE32-E72D297353CC}">
                        <c16:uniqueId val="{000000FF-388C-47CB-A342-B667CFFAB0D5}"/>
                      </c:ext>
                    </c:extLst>
                  </c:dLbl>
                  <c:dLbl>
                    <c:idx val="12"/>
                    <c:delete val="1"/>
                    <c:extLst>
                      <c:ext uri="{CE6537A1-D6FC-4f65-9D91-7224C49458BB}"/>
                      <c:ext xmlns:c16="http://schemas.microsoft.com/office/drawing/2014/chart" uri="{C3380CC4-5D6E-409C-BE32-E72D297353CC}">
                        <c16:uniqueId val="{00000100-388C-47CB-A342-B667CFFAB0D5}"/>
                      </c:ext>
                    </c:extLst>
                  </c:dLbl>
                  <c:dLbl>
                    <c:idx val="13"/>
                    <c:delete val="1"/>
                    <c:extLst>
                      <c:ext uri="{CE6537A1-D6FC-4f65-9D91-7224C49458BB}"/>
                      <c:ext xmlns:c16="http://schemas.microsoft.com/office/drawing/2014/chart" uri="{C3380CC4-5D6E-409C-BE32-E72D297353CC}">
                        <c16:uniqueId val="{00000101-388C-47CB-A342-B667CFFAB0D5}"/>
                      </c:ext>
                    </c:extLst>
                  </c:dLbl>
                  <c:dLbl>
                    <c:idx val="14"/>
                    <c:delete val="1"/>
                    <c:extLst>
                      <c:ext uri="{CE6537A1-D6FC-4f65-9D91-7224C49458BB}"/>
                      <c:ext xmlns:c16="http://schemas.microsoft.com/office/drawing/2014/chart" uri="{C3380CC4-5D6E-409C-BE32-E72D297353CC}">
                        <c16:uniqueId val="{00000102-388C-47CB-A342-B667CFFAB0D5}"/>
                      </c:ext>
                    </c:extLst>
                  </c:dLbl>
                  <c:dLbl>
                    <c:idx val="16"/>
                    <c:delete val="1"/>
                    <c:extLst>
                      <c:ext uri="{CE6537A1-D6FC-4f65-9D91-7224C49458BB}"/>
                      <c:ext xmlns:c16="http://schemas.microsoft.com/office/drawing/2014/chart" uri="{C3380CC4-5D6E-409C-BE32-E72D297353CC}">
                        <c16:uniqueId val="{00000103-388C-47CB-A342-B667CFFAB0D5}"/>
                      </c:ext>
                    </c:extLst>
                  </c:dLbl>
                  <c:dLbl>
                    <c:idx val="17"/>
                    <c:delete val="1"/>
                    <c:extLst>
                      <c:ext uri="{CE6537A1-D6FC-4f65-9D91-7224C49458BB}"/>
                      <c:ext xmlns:c16="http://schemas.microsoft.com/office/drawing/2014/chart" uri="{C3380CC4-5D6E-409C-BE32-E72D297353CC}">
                        <c16:uniqueId val="{00000104-388C-47CB-A342-B667CFFAB0D5}"/>
                      </c:ext>
                    </c:extLst>
                  </c:dLbl>
                  <c:dLbl>
                    <c:idx val="19"/>
                    <c:delete val="1"/>
                    <c:extLst>
                      <c:ext uri="{CE6537A1-D6FC-4f65-9D91-7224C49458BB}"/>
                      <c:ext xmlns:c16="http://schemas.microsoft.com/office/drawing/2014/chart" uri="{C3380CC4-5D6E-409C-BE32-E72D297353CC}">
                        <c16:uniqueId val="{00000105-388C-47CB-A342-B667CFFAB0D5}"/>
                      </c:ext>
                    </c:extLst>
                  </c:dLbl>
                  <c:dLbl>
                    <c:idx val="20"/>
                    <c:delete val="1"/>
                    <c:extLst>
                      <c:ext uri="{CE6537A1-D6FC-4f65-9D91-7224C49458BB}"/>
                      <c:ext xmlns:c16="http://schemas.microsoft.com/office/drawing/2014/chart" uri="{C3380CC4-5D6E-409C-BE32-E72D297353CC}">
                        <c16:uniqueId val="{00000106-388C-47CB-A342-B667CFFAB0D5}"/>
                      </c:ext>
                    </c:extLst>
                  </c:dLbl>
                  <c:dLbl>
                    <c:idx val="23"/>
                    <c:delete val="1"/>
                    <c:extLst>
                      <c:ext uri="{CE6537A1-D6FC-4f65-9D91-7224C49458BB}"/>
                      <c:ext xmlns:c16="http://schemas.microsoft.com/office/drawing/2014/chart" uri="{C3380CC4-5D6E-409C-BE32-E72D297353CC}">
                        <c16:uniqueId val="{00000107-388C-47CB-A342-B667CFFAB0D5}"/>
                      </c:ext>
                    </c:extLst>
                  </c:dLbl>
                  <c:dLbl>
                    <c:idx val="24"/>
                    <c:delete val="1"/>
                    <c:extLst>
                      <c:ext uri="{CE6537A1-D6FC-4f65-9D91-7224C49458BB}"/>
                      <c:ext xmlns:c16="http://schemas.microsoft.com/office/drawing/2014/chart" uri="{C3380CC4-5D6E-409C-BE32-E72D297353CC}">
                        <c16:uniqueId val="{00000108-388C-47CB-A342-B667CFFAB0D5}"/>
                      </c:ext>
                    </c:extLst>
                  </c:dLbl>
                  <c:dLbl>
                    <c:idx val="25"/>
                    <c:delete val="1"/>
                    <c:extLst>
                      <c:ext uri="{CE6537A1-D6FC-4f65-9D91-7224C49458BB}"/>
                      <c:ext xmlns:c16="http://schemas.microsoft.com/office/drawing/2014/chart" uri="{C3380CC4-5D6E-409C-BE32-E72D297353CC}">
                        <c16:uniqueId val="{00000109-388C-47CB-A342-B667CFFAB0D5}"/>
                      </c:ext>
                    </c:extLst>
                  </c:dLbl>
                  <c:dLbl>
                    <c:idx val="26"/>
                    <c:delete val="1"/>
                    <c:extLst>
                      <c:ext uri="{CE6537A1-D6FC-4f65-9D91-7224C49458BB}"/>
                      <c:ext xmlns:c16="http://schemas.microsoft.com/office/drawing/2014/chart" uri="{C3380CC4-5D6E-409C-BE32-E72D297353CC}">
                        <c16:uniqueId val="{0000010A-388C-47CB-A342-B667CFFAB0D5}"/>
                      </c:ext>
                    </c:extLst>
                  </c:dLbl>
                  <c:dLbl>
                    <c:idx val="27"/>
                    <c:delete val="1"/>
                    <c:extLst>
                      <c:ext uri="{CE6537A1-D6FC-4f65-9D91-7224C49458BB}"/>
                      <c:ext xmlns:c16="http://schemas.microsoft.com/office/drawing/2014/chart" uri="{C3380CC4-5D6E-409C-BE32-E72D297353CC}">
                        <c16:uniqueId val="{0000010B-388C-47CB-A342-B667CFFAB0D5}"/>
                      </c:ext>
                    </c:extLst>
                  </c:dLbl>
                  <c:dLbl>
                    <c:idx val="29"/>
                    <c:delete val="1"/>
                    <c:extLst>
                      <c:ext uri="{CE6537A1-D6FC-4f65-9D91-7224C49458BB}"/>
                      <c:ext xmlns:c16="http://schemas.microsoft.com/office/drawing/2014/chart" uri="{C3380CC4-5D6E-409C-BE32-E72D297353CC}">
                        <c16:uniqueId val="{0000010C-388C-47CB-A342-B667CFFAB0D5}"/>
                      </c:ext>
                    </c:extLst>
                  </c:dLbl>
                  <c:dLbl>
                    <c:idx val="31"/>
                    <c:delete val="1"/>
                    <c:extLst>
                      <c:ext uri="{CE6537A1-D6FC-4f65-9D91-7224C49458BB}"/>
                      <c:ext xmlns:c16="http://schemas.microsoft.com/office/drawing/2014/chart" uri="{C3380CC4-5D6E-409C-BE32-E72D297353CC}">
                        <c16:uniqueId val="{0000010D-388C-47CB-A342-B667CFFAB0D5}"/>
                      </c:ext>
                    </c:extLst>
                  </c:dLbl>
                  <c:dLbl>
                    <c:idx val="33"/>
                    <c:delete val="1"/>
                    <c:extLst>
                      <c:ext uri="{CE6537A1-D6FC-4f65-9D91-7224C49458BB}"/>
                      <c:ext xmlns:c16="http://schemas.microsoft.com/office/drawing/2014/chart" uri="{C3380CC4-5D6E-409C-BE32-E72D297353CC}">
                        <c16:uniqueId val="{0000010E-388C-47CB-A342-B667CFFAB0D5}"/>
                      </c:ext>
                    </c:extLst>
                  </c:dLbl>
                  <c:dLbl>
                    <c:idx val="35"/>
                    <c:delete val="1"/>
                    <c:extLst>
                      <c:ext uri="{CE6537A1-D6FC-4f65-9D91-7224C49458BB}"/>
                      <c:ext xmlns:c16="http://schemas.microsoft.com/office/drawing/2014/chart" uri="{C3380CC4-5D6E-409C-BE32-E72D297353CC}">
                        <c16:uniqueId val="{0000010F-388C-47CB-A342-B667CFFAB0D5}"/>
                      </c:ext>
                    </c:extLst>
                  </c:dLbl>
                  <c:dLbl>
                    <c:idx val="43"/>
                    <c:dLblPos val="t"/>
                    <c:showLegendKey val="0"/>
                    <c:showVal val="1"/>
                    <c:showCatName val="0"/>
                    <c:showSerName val="0"/>
                    <c:showPercent val="0"/>
                    <c:showBubbleSize val="0"/>
                    <c:extLst>
                      <c:ext uri="{CE6537A1-D6FC-4f65-9D91-7224C49458BB}"/>
                      <c:ext xmlns:c16="http://schemas.microsoft.com/office/drawing/2014/chart" uri="{C3380CC4-5D6E-409C-BE32-E72D297353CC}">
                        <c16:uniqueId val="{00000110-388C-47CB-A342-B667CFFAB0D5}"/>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ICU!$I$73:$I$124</c15:sqref>
                        </c15:formulaRef>
                      </c:ext>
                    </c:extLst>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numRef>
                </c:cat>
                <c:val>
                  <c:numRef>
                    <c:extLst>
                      <c:ext uri="{02D57815-91ED-43cb-92C2-25804820EDAC}">
                        <c15:formulaRef>
                          <c15:sqref>ICU!$F$73:$F$124</c15:sqref>
                        </c15:formulaRef>
                      </c:ext>
                    </c:extLst>
                    <c:numCache>
                      <c:formatCode>General</c:formatCode>
                      <c:ptCount val="52"/>
                      <c:pt idx="0">
                        <c:v>584</c:v>
                      </c:pt>
                      <c:pt idx="1">
                        <c:v>564</c:v>
                      </c:pt>
                      <c:pt idx="2">
                        <c:v>541</c:v>
                      </c:pt>
                      <c:pt idx="3">
                        <c:v>507</c:v>
                      </c:pt>
                      <c:pt idx="4">
                        <c:v>498</c:v>
                      </c:pt>
                      <c:pt idx="5">
                        <c:v>463</c:v>
                      </c:pt>
                      <c:pt idx="6">
                        <c:v>432</c:v>
                      </c:pt>
                      <c:pt idx="7">
                        <c:v>410</c:v>
                      </c:pt>
                      <c:pt idx="8">
                        <c:v>378</c:v>
                      </c:pt>
                      <c:pt idx="9">
                        <c:v>346</c:v>
                      </c:pt>
                      <c:pt idx="10">
                        <c:v>349</c:v>
                      </c:pt>
                      <c:pt idx="11">
                        <c:v>323</c:v>
                      </c:pt>
                      <c:pt idx="12">
                        <c:v>293</c:v>
                      </c:pt>
                      <c:pt idx="13">
                        <c:v>275</c:v>
                      </c:pt>
                      <c:pt idx="14">
                        <c:v>255</c:v>
                      </c:pt>
                      <c:pt idx="15">
                        <c:v>252</c:v>
                      </c:pt>
                      <c:pt idx="16">
                        <c:v>227</c:v>
                      </c:pt>
                      <c:pt idx="17">
                        <c:v>223</c:v>
                      </c:pt>
                      <c:pt idx="18">
                        <c:v>223</c:v>
                      </c:pt>
                      <c:pt idx="19">
                        <c:v>188</c:v>
                      </c:pt>
                      <c:pt idx="20">
                        <c:v>189</c:v>
                      </c:pt>
                      <c:pt idx="21">
                        <c:v>182</c:v>
                      </c:pt>
                      <c:pt idx="22">
                        <c:v>180</c:v>
                      </c:pt>
                      <c:pt idx="23">
                        <c:v>170</c:v>
                      </c:pt>
                      <c:pt idx="24">
                        <c:v>159</c:v>
                      </c:pt>
                      <c:pt idx="25">
                        <c:v>158</c:v>
                      </c:pt>
                      <c:pt idx="26">
                        <c:v>154</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numCache>
                  </c:numRef>
                </c:val>
                <c:smooth val="0"/>
                <c:extLst>
                  <c:ext xmlns:c16="http://schemas.microsoft.com/office/drawing/2014/chart" uri="{C3380CC4-5D6E-409C-BE32-E72D297353CC}">
                    <c16:uniqueId val="{00000111-388C-47CB-A342-B667CFFAB0D5}"/>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7"/>
        <c:majorTimeUnit val="days"/>
        <c:minorUnit val="3"/>
      </c:dateAx>
      <c:valAx>
        <c:axId val="596544408"/>
        <c:scaling>
          <c:orientation val="minMax"/>
          <c:min val="0"/>
        </c:scaling>
        <c:delete val="0"/>
        <c:axPos val="l"/>
        <c:majorGridlines>
          <c:spPr>
            <a:ln w="9525" cap="flat" cmpd="sng" algn="ctr">
              <a:solidFill>
                <a:schemeClr val="bg2">
                  <a:lumMod val="50000"/>
                </a:schemeClr>
              </a:solidFill>
              <a:prstDash val="lgDash"/>
              <a:round/>
            </a:ln>
            <a:effectLst/>
          </c:spPr>
        </c:majorGridlines>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0"/>
      </c:valAx>
      <c:spPr>
        <a:noFill/>
        <a:ln>
          <a:noFill/>
        </a:ln>
        <a:effectLst/>
      </c:spPr>
    </c:plotArea>
    <c:legend>
      <c:legendPos val="r"/>
      <c:layout>
        <c:manualLayout>
          <c:xMode val="edge"/>
          <c:yMode val="edge"/>
          <c:x val="0.63314124999999999"/>
          <c:y val="0.15458833333333333"/>
          <c:w val="0.27894999999999998"/>
          <c:h val="7.50605555555555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u="sng" kern="1200" spc="100" baseline="0">
                <a:ln>
                  <a:noFill/>
                </a:ln>
                <a:solidFill>
                  <a:schemeClr val="tx1">
                    <a:lumMod val="75000"/>
                    <a:lumOff val="25000"/>
                  </a:schemeClr>
                </a:solidFill>
                <a:effectLst/>
              </a:rPr>
              <a:t>Patienten met COVID-19 in het ziekenhuis nu </a:t>
            </a:r>
          </a:p>
        </c:rich>
      </c:tx>
      <c:layout>
        <c:manualLayout>
          <c:xMode val="edge"/>
          <c:yMode val="edge"/>
          <c:x val="0.18543611111111113"/>
          <c:y val="4.25731944444444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2079119594666262E-2"/>
          <c:y val="0.10974089367403789"/>
          <c:w val="0.87113992035779286"/>
          <c:h val="0.81741938492698007"/>
        </c:manualLayout>
      </c:layout>
      <c:barChart>
        <c:barDir val="col"/>
        <c:grouping val="stacked"/>
        <c:varyColors val="0"/>
        <c:ser>
          <c:idx val="0"/>
          <c:order val="0"/>
          <c:tx>
            <c:strRef>
              <c:f>ICU!$H$1</c:f>
              <c:strCache>
                <c:ptCount val="1"/>
                <c:pt idx="0">
                  <c:v>Buiten de IC</c:v>
                </c:pt>
              </c:strCache>
            </c:strRef>
          </c:tx>
          <c:spPr>
            <a:solidFill>
              <a:schemeClr val="accent2">
                <a:lumMod val="60000"/>
                <a:lumOff val="40000"/>
              </a:schemeClr>
            </a:solidFill>
            <a:ln>
              <a:solidFill>
                <a:schemeClr val="accent2">
                  <a:lumMod val="7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0-155A-4794-856B-403A4A0A22D3}"/>
                </c:ext>
              </c:extLst>
            </c:dLbl>
            <c:dLbl>
              <c:idx val="1"/>
              <c:delete val="1"/>
              <c:extLst>
                <c:ext xmlns:c15="http://schemas.microsoft.com/office/drawing/2012/chart" uri="{CE6537A1-D6FC-4f65-9D91-7224C49458BB}"/>
                <c:ext xmlns:c16="http://schemas.microsoft.com/office/drawing/2014/chart" uri="{C3380CC4-5D6E-409C-BE32-E72D297353CC}">
                  <c16:uniqueId val="{00000001-155A-4794-856B-403A4A0A22D3}"/>
                </c:ext>
              </c:extLst>
            </c:dLbl>
            <c:dLbl>
              <c:idx val="2"/>
              <c:delete val="1"/>
              <c:extLst>
                <c:ext xmlns:c15="http://schemas.microsoft.com/office/drawing/2012/chart" uri="{CE6537A1-D6FC-4f65-9D91-7224C49458BB}"/>
                <c:ext xmlns:c16="http://schemas.microsoft.com/office/drawing/2014/chart" uri="{C3380CC4-5D6E-409C-BE32-E72D297353CC}">
                  <c16:uniqueId val="{00000002-155A-4794-856B-403A4A0A22D3}"/>
                </c:ext>
              </c:extLst>
            </c:dLbl>
            <c:dLbl>
              <c:idx val="3"/>
              <c:delete val="1"/>
              <c:extLst>
                <c:ext xmlns:c15="http://schemas.microsoft.com/office/drawing/2012/chart" uri="{CE6537A1-D6FC-4f65-9D91-7224C49458BB}"/>
                <c:ext xmlns:c16="http://schemas.microsoft.com/office/drawing/2014/chart" uri="{C3380CC4-5D6E-409C-BE32-E72D297353CC}">
                  <c16:uniqueId val="{00000003-155A-4794-856B-403A4A0A22D3}"/>
                </c:ext>
              </c:extLst>
            </c:dLbl>
            <c:dLbl>
              <c:idx val="4"/>
              <c:delete val="1"/>
              <c:extLst>
                <c:ext xmlns:c15="http://schemas.microsoft.com/office/drawing/2012/chart" uri="{CE6537A1-D6FC-4f65-9D91-7224C49458BB}"/>
                <c:ext xmlns:c16="http://schemas.microsoft.com/office/drawing/2014/chart" uri="{C3380CC4-5D6E-409C-BE32-E72D297353CC}">
                  <c16:uniqueId val="{00000004-155A-4794-856B-403A4A0A22D3}"/>
                </c:ext>
              </c:extLst>
            </c:dLbl>
            <c:dLbl>
              <c:idx val="5"/>
              <c:delete val="1"/>
              <c:extLst>
                <c:ext xmlns:c15="http://schemas.microsoft.com/office/drawing/2012/chart" uri="{CE6537A1-D6FC-4f65-9D91-7224C49458BB}"/>
                <c:ext xmlns:c16="http://schemas.microsoft.com/office/drawing/2014/chart" uri="{C3380CC4-5D6E-409C-BE32-E72D297353CC}">
                  <c16:uniqueId val="{00000005-155A-4794-856B-403A4A0A22D3}"/>
                </c:ext>
              </c:extLst>
            </c:dLbl>
            <c:dLbl>
              <c:idx val="6"/>
              <c:delete val="1"/>
              <c:extLst>
                <c:ext xmlns:c15="http://schemas.microsoft.com/office/drawing/2012/chart" uri="{CE6537A1-D6FC-4f65-9D91-7224C49458BB}"/>
                <c:ext xmlns:c16="http://schemas.microsoft.com/office/drawing/2014/chart" uri="{C3380CC4-5D6E-409C-BE32-E72D297353CC}">
                  <c16:uniqueId val="{00000006-155A-4794-856B-403A4A0A22D3}"/>
                </c:ext>
              </c:extLst>
            </c:dLbl>
            <c:dLbl>
              <c:idx val="7"/>
              <c:delete val="1"/>
              <c:extLst>
                <c:ext xmlns:c15="http://schemas.microsoft.com/office/drawing/2012/chart" uri="{CE6537A1-D6FC-4f65-9D91-7224C49458BB}"/>
                <c:ext xmlns:c16="http://schemas.microsoft.com/office/drawing/2014/chart" uri="{C3380CC4-5D6E-409C-BE32-E72D297353CC}">
                  <c16:uniqueId val="{00000007-155A-4794-856B-403A4A0A22D3}"/>
                </c:ext>
              </c:extLst>
            </c:dLbl>
            <c:dLbl>
              <c:idx val="8"/>
              <c:delete val="1"/>
              <c:extLst>
                <c:ext xmlns:c15="http://schemas.microsoft.com/office/drawing/2012/chart" uri="{CE6537A1-D6FC-4f65-9D91-7224C49458BB}"/>
                <c:ext xmlns:c16="http://schemas.microsoft.com/office/drawing/2014/chart" uri="{C3380CC4-5D6E-409C-BE32-E72D297353CC}">
                  <c16:uniqueId val="{00000008-155A-4794-856B-403A4A0A22D3}"/>
                </c:ext>
              </c:extLst>
            </c:dLbl>
            <c:dLbl>
              <c:idx val="9"/>
              <c:delete val="1"/>
              <c:extLst>
                <c:ext xmlns:c15="http://schemas.microsoft.com/office/drawing/2012/chart" uri="{CE6537A1-D6FC-4f65-9D91-7224C49458BB}"/>
                <c:ext xmlns:c16="http://schemas.microsoft.com/office/drawing/2014/chart" uri="{C3380CC4-5D6E-409C-BE32-E72D297353CC}">
                  <c16:uniqueId val="{00000009-155A-4794-856B-403A4A0A22D3}"/>
                </c:ext>
              </c:extLst>
            </c:dLbl>
            <c:dLbl>
              <c:idx val="10"/>
              <c:delete val="1"/>
              <c:extLst>
                <c:ext xmlns:c15="http://schemas.microsoft.com/office/drawing/2012/chart" uri="{CE6537A1-D6FC-4f65-9D91-7224C49458BB}"/>
                <c:ext xmlns:c16="http://schemas.microsoft.com/office/drawing/2014/chart" uri="{C3380CC4-5D6E-409C-BE32-E72D297353CC}">
                  <c16:uniqueId val="{0000000A-155A-4794-856B-403A4A0A22D3}"/>
                </c:ext>
              </c:extLst>
            </c:dLbl>
            <c:dLbl>
              <c:idx val="11"/>
              <c:delete val="1"/>
              <c:extLst>
                <c:ext xmlns:c15="http://schemas.microsoft.com/office/drawing/2012/chart" uri="{CE6537A1-D6FC-4f65-9D91-7224C49458BB}"/>
                <c:ext xmlns:c16="http://schemas.microsoft.com/office/drawing/2014/chart" uri="{C3380CC4-5D6E-409C-BE32-E72D297353CC}">
                  <c16:uniqueId val="{0000000B-155A-4794-856B-403A4A0A22D3}"/>
                </c:ext>
              </c:extLst>
            </c:dLbl>
            <c:dLbl>
              <c:idx val="12"/>
              <c:delete val="1"/>
              <c:extLst>
                <c:ext xmlns:c15="http://schemas.microsoft.com/office/drawing/2012/chart" uri="{CE6537A1-D6FC-4f65-9D91-7224C49458BB}"/>
                <c:ext xmlns:c16="http://schemas.microsoft.com/office/drawing/2014/chart" uri="{C3380CC4-5D6E-409C-BE32-E72D297353CC}">
                  <c16:uniqueId val="{0000000C-155A-4794-856B-403A4A0A22D3}"/>
                </c:ext>
              </c:extLst>
            </c:dLbl>
            <c:dLbl>
              <c:idx val="13"/>
              <c:delete val="1"/>
              <c:extLst>
                <c:ext xmlns:c15="http://schemas.microsoft.com/office/drawing/2012/chart" uri="{CE6537A1-D6FC-4f65-9D91-7224C49458BB}"/>
                <c:ext xmlns:c16="http://schemas.microsoft.com/office/drawing/2014/chart" uri="{C3380CC4-5D6E-409C-BE32-E72D297353CC}">
                  <c16:uniqueId val="{0000000D-155A-4794-856B-403A4A0A22D3}"/>
                </c:ext>
              </c:extLst>
            </c:dLbl>
            <c:dLbl>
              <c:idx val="15"/>
              <c:delete val="1"/>
              <c:extLst>
                <c:ext xmlns:c15="http://schemas.microsoft.com/office/drawing/2012/chart" uri="{CE6537A1-D6FC-4f65-9D91-7224C49458BB}"/>
                <c:ext xmlns:c16="http://schemas.microsoft.com/office/drawing/2014/chart" uri="{C3380CC4-5D6E-409C-BE32-E72D297353CC}">
                  <c16:uniqueId val="{0000000E-155A-4794-856B-403A4A0A22D3}"/>
                </c:ext>
              </c:extLst>
            </c:dLbl>
            <c:dLbl>
              <c:idx val="16"/>
              <c:delete val="1"/>
              <c:extLst>
                <c:ext xmlns:c15="http://schemas.microsoft.com/office/drawing/2012/chart" uri="{CE6537A1-D6FC-4f65-9D91-7224C49458BB}"/>
                <c:ext xmlns:c16="http://schemas.microsoft.com/office/drawing/2014/chart" uri="{C3380CC4-5D6E-409C-BE32-E72D297353CC}">
                  <c16:uniqueId val="{0000000F-155A-4794-856B-403A4A0A22D3}"/>
                </c:ext>
              </c:extLst>
            </c:dLbl>
            <c:dLbl>
              <c:idx val="17"/>
              <c:delete val="1"/>
              <c:extLst>
                <c:ext xmlns:c15="http://schemas.microsoft.com/office/drawing/2012/chart" uri="{CE6537A1-D6FC-4f65-9D91-7224C49458BB}"/>
                <c:ext xmlns:c16="http://schemas.microsoft.com/office/drawing/2014/chart" uri="{C3380CC4-5D6E-409C-BE32-E72D297353CC}">
                  <c16:uniqueId val="{00000010-155A-4794-856B-403A4A0A22D3}"/>
                </c:ext>
              </c:extLst>
            </c:dLbl>
            <c:dLbl>
              <c:idx val="18"/>
              <c:delete val="1"/>
              <c:extLst>
                <c:ext xmlns:c15="http://schemas.microsoft.com/office/drawing/2012/chart" uri="{CE6537A1-D6FC-4f65-9D91-7224C49458BB}"/>
                <c:ext xmlns:c16="http://schemas.microsoft.com/office/drawing/2014/chart" uri="{C3380CC4-5D6E-409C-BE32-E72D297353CC}">
                  <c16:uniqueId val="{00000011-155A-4794-856B-403A4A0A22D3}"/>
                </c:ext>
              </c:extLst>
            </c:dLbl>
            <c:dLbl>
              <c:idx val="19"/>
              <c:delete val="1"/>
              <c:extLst>
                <c:ext xmlns:c15="http://schemas.microsoft.com/office/drawing/2012/chart" uri="{CE6537A1-D6FC-4f65-9D91-7224C49458BB}"/>
                <c:ext xmlns:c16="http://schemas.microsoft.com/office/drawing/2014/chart" uri="{C3380CC4-5D6E-409C-BE32-E72D297353CC}">
                  <c16:uniqueId val="{00000012-155A-4794-856B-403A4A0A22D3}"/>
                </c:ext>
              </c:extLst>
            </c:dLbl>
            <c:dLbl>
              <c:idx val="20"/>
              <c:delete val="1"/>
              <c:extLst>
                <c:ext xmlns:c15="http://schemas.microsoft.com/office/drawing/2012/chart" uri="{CE6537A1-D6FC-4f65-9D91-7224C49458BB}"/>
                <c:ext xmlns:c16="http://schemas.microsoft.com/office/drawing/2014/chart" uri="{C3380CC4-5D6E-409C-BE32-E72D297353CC}">
                  <c16:uniqueId val="{00000013-155A-4794-856B-403A4A0A22D3}"/>
                </c:ext>
              </c:extLst>
            </c:dLbl>
            <c:dLbl>
              <c:idx val="21"/>
              <c:delete val="1"/>
              <c:extLst>
                <c:ext xmlns:c15="http://schemas.microsoft.com/office/drawing/2012/chart" uri="{CE6537A1-D6FC-4f65-9D91-7224C49458BB}"/>
                <c:ext xmlns:c16="http://schemas.microsoft.com/office/drawing/2014/chart" uri="{C3380CC4-5D6E-409C-BE32-E72D297353CC}">
                  <c16:uniqueId val="{00000014-155A-4794-856B-403A4A0A22D3}"/>
                </c:ext>
              </c:extLst>
            </c:dLbl>
            <c:dLbl>
              <c:idx val="22"/>
              <c:delete val="1"/>
              <c:extLst>
                <c:ext xmlns:c15="http://schemas.microsoft.com/office/drawing/2012/chart" uri="{CE6537A1-D6FC-4f65-9D91-7224C49458BB}"/>
                <c:ext xmlns:c16="http://schemas.microsoft.com/office/drawing/2014/chart" uri="{C3380CC4-5D6E-409C-BE32-E72D297353CC}">
                  <c16:uniqueId val="{00000015-155A-4794-856B-403A4A0A22D3}"/>
                </c:ext>
              </c:extLst>
            </c:dLbl>
            <c:dLbl>
              <c:idx val="23"/>
              <c:delete val="1"/>
              <c:extLst>
                <c:ext xmlns:c15="http://schemas.microsoft.com/office/drawing/2012/chart" uri="{CE6537A1-D6FC-4f65-9D91-7224C49458BB}"/>
                <c:ext xmlns:c16="http://schemas.microsoft.com/office/drawing/2014/chart" uri="{C3380CC4-5D6E-409C-BE32-E72D297353CC}">
                  <c16:uniqueId val="{00000016-155A-4794-856B-403A4A0A22D3}"/>
                </c:ext>
              </c:extLst>
            </c:dLbl>
            <c:dLbl>
              <c:idx val="24"/>
              <c:delete val="1"/>
              <c:extLst>
                <c:ext xmlns:c15="http://schemas.microsoft.com/office/drawing/2012/chart" uri="{CE6537A1-D6FC-4f65-9D91-7224C49458BB}"/>
                <c:ext xmlns:c16="http://schemas.microsoft.com/office/drawing/2014/chart" uri="{C3380CC4-5D6E-409C-BE32-E72D297353CC}">
                  <c16:uniqueId val="{00000017-155A-4794-856B-403A4A0A22D3}"/>
                </c:ext>
              </c:extLst>
            </c:dLbl>
            <c:dLbl>
              <c:idx val="25"/>
              <c:delete val="1"/>
              <c:extLst>
                <c:ext xmlns:c15="http://schemas.microsoft.com/office/drawing/2012/chart" uri="{CE6537A1-D6FC-4f65-9D91-7224C49458BB}"/>
                <c:ext xmlns:c16="http://schemas.microsoft.com/office/drawing/2014/chart" uri="{C3380CC4-5D6E-409C-BE32-E72D297353CC}">
                  <c16:uniqueId val="{00000018-155A-4794-856B-403A4A0A22D3}"/>
                </c:ext>
              </c:extLst>
            </c:dLbl>
            <c:dLbl>
              <c:idx val="26"/>
              <c:delete val="1"/>
              <c:extLst>
                <c:ext xmlns:c15="http://schemas.microsoft.com/office/drawing/2012/chart" uri="{CE6537A1-D6FC-4f65-9D91-7224C49458BB}"/>
                <c:ext xmlns:c16="http://schemas.microsoft.com/office/drawing/2014/chart" uri="{C3380CC4-5D6E-409C-BE32-E72D297353CC}">
                  <c16:uniqueId val="{00000019-155A-4794-856B-403A4A0A22D3}"/>
                </c:ext>
              </c:extLst>
            </c:dLbl>
            <c:dLbl>
              <c:idx val="27"/>
              <c:delete val="1"/>
              <c:extLst>
                <c:ext xmlns:c15="http://schemas.microsoft.com/office/drawing/2012/chart" uri="{CE6537A1-D6FC-4f65-9D91-7224C49458BB}"/>
                <c:ext xmlns:c16="http://schemas.microsoft.com/office/drawing/2014/chart" uri="{C3380CC4-5D6E-409C-BE32-E72D297353CC}">
                  <c16:uniqueId val="{0000001A-155A-4794-856B-403A4A0A22D3}"/>
                </c:ext>
              </c:extLst>
            </c:dLbl>
            <c:dLbl>
              <c:idx val="28"/>
              <c:delete val="1"/>
              <c:extLst>
                <c:ext xmlns:c15="http://schemas.microsoft.com/office/drawing/2012/chart" uri="{CE6537A1-D6FC-4f65-9D91-7224C49458BB}"/>
                <c:ext xmlns:c16="http://schemas.microsoft.com/office/drawing/2014/chart" uri="{C3380CC4-5D6E-409C-BE32-E72D297353CC}">
                  <c16:uniqueId val="{0000001B-155A-4794-856B-403A4A0A22D3}"/>
                </c:ext>
              </c:extLst>
            </c:dLbl>
            <c:dLbl>
              <c:idx val="29"/>
              <c:delete val="1"/>
              <c:extLst>
                <c:ext xmlns:c15="http://schemas.microsoft.com/office/drawing/2012/chart" uri="{CE6537A1-D6FC-4f65-9D91-7224C49458BB}"/>
                <c:ext xmlns:c16="http://schemas.microsoft.com/office/drawing/2014/chart" uri="{C3380CC4-5D6E-409C-BE32-E72D297353CC}">
                  <c16:uniqueId val="{0000001C-155A-4794-856B-403A4A0A22D3}"/>
                </c:ext>
              </c:extLst>
            </c:dLbl>
            <c:dLbl>
              <c:idx val="30"/>
              <c:delete val="1"/>
              <c:extLst>
                <c:ext xmlns:c15="http://schemas.microsoft.com/office/drawing/2012/chart" uri="{CE6537A1-D6FC-4f65-9D91-7224C49458BB}"/>
                <c:ext xmlns:c16="http://schemas.microsoft.com/office/drawing/2014/chart" uri="{C3380CC4-5D6E-409C-BE32-E72D297353CC}">
                  <c16:uniqueId val="{0000001D-155A-4794-856B-403A4A0A22D3}"/>
                </c:ext>
              </c:extLst>
            </c:dLbl>
            <c:dLbl>
              <c:idx val="31"/>
              <c:delete val="1"/>
              <c:extLst>
                <c:ext xmlns:c15="http://schemas.microsoft.com/office/drawing/2012/chart" uri="{CE6537A1-D6FC-4f65-9D91-7224C49458BB}"/>
                <c:ext xmlns:c16="http://schemas.microsoft.com/office/drawing/2014/chart" uri="{C3380CC4-5D6E-409C-BE32-E72D297353CC}">
                  <c16:uniqueId val="{0000001E-155A-4794-856B-403A4A0A22D3}"/>
                </c:ext>
              </c:extLst>
            </c:dLbl>
            <c:dLbl>
              <c:idx val="32"/>
              <c:delete val="1"/>
              <c:extLst>
                <c:ext xmlns:c15="http://schemas.microsoft.com/office/drawing/2012/chart" uri="{CE6537A1-D6FC-4f65-9D91-7224C49458BB}"/>
                <c:ext xmlns:c16="http://schemas.microsoft.com/office/drawing/2014/chart" uri="{C3380CC4-5D6E-409C-BE32-E72D297353CC}">
                  <c16:uniqueId val="{0000001F-155A-4794-856B-403A4A0A22D3}"/>
                </c:ext>
              </c:extLst>
            </c:dLbl>
            <c:dLbl>
              <c:idx val="33"/>
              <c:delete val="1"/>
              <c:extLst>
                <c:ext xmlns:c15="http://schemas.microsoft.com/office/drawing/2012/chart" uri="{CE6537A1-D6FC-4f65-9D91-7224C49458BB}"/>
                <c:ext xmlns:c16="http://schemas.microsoft.com/office/drawing/2014/chart" uri="{C3380CC4-5D6E-409C-BE32-E72D297353CC}">
                  <c16:uniqueId val="{00000020-155A-4794-856B-403A4A0A22D3}"/>
                </c:ext>
              </c:extLst>
            </c:dLbl>
            <c:dLbl>
              <c:idx val="34"/>
              <c:delete val="1"/>
              <c:extLst>
                <c:ext xmlns:c15="http://schemas.microsoft.com/office/drawing/2012/chart" uri="{CE6537A1-D6FC-4f65-9D91-7224C49458BB}"/>
                <c:ext xmlns:c16="http://schemas.microsoft.com/office/drawing/2014/chart" uri="{C3380CC4-5D6E-409C-BE32-E72D297353CC}">
                  <c16:uniqueId val="{00000021-155A-4794-856B-403A4A0A22D3}"/>
                </c:ext>
              </c:extLst>
            </c:dLbl>
            <c:dLbl>
              <c:idx val="36"/>
              <c:delete val="1"/>
              <c:extLst>
                <c:ext xmlns:c15="http://schemas.microsoft.com/office/drawing/2012/chart" uri="{CE6537A1-D6FC-4f65-9D91-7224C49458BB}"/>
                <c:ext xmlns:c16="http://schemas.microsoft.com/office/drawing/2014/chart" uri="{C3380CC4-5D6E-409C-BE32-E72D297353CC}">
                  <c16:uniqueId val="{00000022-155A-4794-856B-403A4A0A22D3}"/>
                </c:ext>
              </c:extLst>
            </c:dLbl>
            <c:dLbl>
              <c:idx val="37"/>
              <c:delete val="1"/>
              <c:extLst>
                <c:ext xmlns:c15="http://schemas.microsoft.com/office/drawing/2012/chart" uri="{CE6537A1-D6FC-4f65-9D91-7224C49458BB}"/>
                <c:ext xmlns:c16="http://schemas.microsoft.com/office/drawing/2014/chart" uri="{C3380CC4-5D6E-409C-BE32-E72D297353CC}">
                  <c16:uniqueId val="{00000023-155A-4794-856B-403A4A0A22D3}"/>
                </c:ext>
              </c:extLst>
            </c:dLbl>
            <c:dLbl>
              <c:idx val="38"/>
              <c:delete val="1"/>
              <c:extLst>
                <c:ext xmlns:c15="http://schemas.microsoft.com/office/drawing/2012/chart" uri="{CE6537A1-D6FC-4f65-9D91-7224C49458BB}"/>
                <c:ext xmlns:c16="http://schemas.microsoft.com/office/drawing/2014/chart" uri="{C3380CC4-5D6E-409C-BE32-E72D297353CC}">
                  <c16:uniqueId val="{00000024-155A-4794-856B-403A4A0A22D3}"/>
                </c:ext>
              </c:extLst>
            </c:dLbl>
            <c:dLbl>
              <c:idx val="39"/>
              <c:delete val="1"/>
              <c:extLst>
                <c:ext xmlns:c15="http://schemas.microsoft.com/office/drawing/2012/chart" uri="{CE6537A1-D6FC-4f65-9D91-7224C49458BB}"/>
                <c:ext xmlns:c16="http://schemas.microsoft.com/office/drawing/2014/chart" uri="{C3380CC4-5D6E-409C-BE32-E72D297353CC}">
                  <c16:uniqueId val="{00000025-155A-4794-856B-403A4A0A22D3}"/>
                </c:ext>
              </c:extLst>
            </c:dLbl>
            <c:dLbl>
              <c:idx val="40"/>
              <c:delete val="1"/>
              <c:extLst>
                <c:ext xmlns:c15="http://schemas.microsoft.com/office/drawing/2012/chart" uri="{CE6537A1-D6FC-4f65-9D91-7224C49458BB}"/>
                <c:ext xmlns:c16="http://schemas.microsoft.com/office/drawing/2014/chart" uri="{C3380CC4-5D6E-409C-BE32-E72D297353CC}">
                  <c16:uniqueId val="{00000026-155A-4794-856B-403A4A0A22D3}"/>
                </c:ext>
              </c:extLst>
            </c:dLbl>
            <c:dLbl>
              <c:idx val="41"/>
              <c:delete val="1"/>
              <c:extLst>
                <c:ext xmlns:c15="http://schemas.microsoft.com/office/drawing/2012/chart" uri="{CE6537A1-D6FC-4f65-9D91-7224C49458BB}"/>
                <c:ext xmlns:c16="http://schemas.microsoft.com/office/drawing/2014/chart" uri="{C3380CC4-5D6E-409C-BE32-E72D297353CC}">
                  <c16:uniqueId val="{00000027-155A-4794-856B-403A4A0A22D3}"/>
                </c:ext>
              </c:extLst>
            </c:dLbl>
            <c:dLbl>
              <c:idx val="42"/>
              <c:delete val="1"/>
              <c:extLst>
                <c:ext xmlns:c15="http://schemas.microsoft.com/office/drawing/2012/chart" uri="{CE6537A1-D6FC-4f65-9D91-7224C49458BB}"/>
                <c:ext xmlns:c16="http://schemas.microsoft.com/office/drawing/2014/chart" uri="{C3380CC4-5D6E-409C-BE32-E72D297353CC}">
                  <c16:uniqueId val="{00000028-155A-4794-856B-403A4A0A22D3}"/>
                </c:ext>
              </c:extLst>
            </c:dLbl>
            <c:dLbl>
              <c:idx val="43"/>
              <c:delete val="1"/>
              <c:extLst>
                <c:ext xmlns:c15="http://schemas.microsoft.com/office/drawing/2012/chart" uri="{CE6537A1-D6FC-4f65-9D91-7224C49458BB}"/>
                <c:ext xmlns:c16="http://schemas.microsoft.com/office/drawing/2014/chart" uri="{C3380CC4-5D6E-409C-BE32-E72D297353CC}">
                  <c16:uniqueId val="{00000029-155A-4794-856B-403A4A0A22D3}"/>
                </c:ext>
              </c:extLst>
            </c:dLbl>
            <c:dLbl>
              <c:idx val="44"/>
              <c:delete val="1"/>
              <c:extLst>
                <c:ext xmlns:c15="http://schemas.microsoft.com/office/drawing/2012/chart" uri="{CE6537A1-D6FC-4f65-9D91-7224C49458BB}"/>
                <c:ext xmlns:c16="http://schemas.microsoft.com/office/drawing/2014/chart" uri="{C3380CC4-5D6E-409C-BE32-E72D297353CC}">
                  <c16:uniqueId val="{0000002A-155A-4794-856B-403A4A0A22D3}"/>
                </c:ext>
              </c:extLst>
            </c:dLbl>
            <c:dLbl>
              <c:idx val="45"/>
              <c:delete val="1"/>
              <c:extLst>
                <c:ext xmlns:c15="http://schemas.microsoft.com/office/drawing/2012/chart" uri="{CE6537A1-D6FC-4f65-9D91-7224C49458BB}"/>
                <c:ext xmlns:c16="http://schemas.microsoft.com/office/drawing/2014/chart" uri="{C3380CC4-5D6E-409C-BE32-E72D297353CC}">
                  <c16:uniqueId val="{0000002B-155A-4794-856B-403A4A0A22D3}"/>
                </c:ext>
              </c:extLst>
            </c:dLbl>
            <c:dLbl>
              <c:idx val="46"/>
              <c:delete val="1"/>
              <c:extLst>
                <c:ext xmlns:c15="http://schemas.microsoft.com/office/drawing/2012/chart" uri="{CE6537A1-D6FC-4f65-9D91-7224C49458BB}"/>
                <c:ext xmlns:c16="http://schemas.microsoft.com/office/drawing/2014/chart" uri="{C3380CC4-5D6E-409C-BE32-E72D297353CC}">
                  <c16:uniqueId val="{0000002C-155A-4794-856B-403A4A0A22D3}"/>
                </c:ext>
              </c:extLst>
            </c:dLbl>
            <c:dLbl>
              <c:idx val="47"/>
              <c:delete val="1"/>
              <c:extLst>
                <c:ext xmlns:c15="http://schemas.microsoft.com/office/drawing/2012/chart" uri="{CE6537A1-D6FC-4f65-9D91-7224C49458BB}"/>
                <c:ext xmlns:c16="http://schemas.microsoft.com/office/drawing/2014/chart" uri="{C3380CC4-5D6E-409C-BE32-E72D297353CC}">
                  <c16:uniqueId val="{0000002D-155A-4794-856B-403A4A0A22D3}"/>
                </c:ext>
              </c:extLst>
            </c:dLbl>
            <c:dLbl>
              <c:idx val="48"/>
              <c:delete val="1"/>
              <c:extLst>
                <c:ext xmlns:c15="http://schemas.microsoft.com/office/drawing/2012/chart" uri="{CE6537A1-D6FC-4f65-9D91-7224C49458BB}"/>
                <c:ext xmlns:c16="http://schemas.microsoft.com/office/drawing/2014/chart" uri="{C3380CC4-5D6E-409C-BE32-E72D297353CC}">
                  <c16:uniqueId val="{0000002E-155A-4794-856B-403A4A0A22D3}"/>
                </c:ext>
              </c:extLst>
            </c:dLbl>
            <c:dLbl>
              <c:idx val="49"/>
              <c:delete val="1"/>
              <c:extLst>
                <c:ext xmlns:c15="http://schemas.microsoft.com/office/drawing/2012/chart" uri="{CE6537A1-D6FC-4f65-9D91-7224C49458BB}"/>
                <c:ext xmlns:c16="http://schemas.microsoft.com/office/drawing/2014/chart" uri="{C3380CC4-5D6E-409C-BE32-E72D297353CC}">
                  <c16:uniqueId val="{0000002F-155A-4794-856B-403A4A0A22D3}"/>
                </c:ext>
              </c:extLst>
            </c:dLbl>
            <c:dLbl>
              <c:idx val="50"/>
              <c:delete val="1"/>
              <c:extLst>
                <c:ext xmlns:c15="http://schemas.microsoft.com/office/drawing/2012/chart" uri="{CE6537A1-D6FC-4f65-9D91-7224C49458BB}"/>
                <c:ext xmlns:c16="http://schemas.microsoft.com/office/drawing/2014/chart" uri="{C3380CC4-5D6E-409C-BE32-E72D297353CC}">
                  <c16:uniqueId val="{00000030-155A-4794-856B-403A4A0A22D3}"/>
                </c:ext>
              </c:extLst>
            </c:dLbl>
            <c:dLbl>
              <c:idx val="51"/>
              <c:delete val="1"/>
              <c:extLst>
                <c:ext xmlns:c15="http://schemas.microsoft.com/office/drawing/2012/chart" uri="{CE6537A1-D6FC-4f65-9D91-7224C49458BB}"/>
                <c:ext xmlns:c16="http://schemas.microsoft.com/office/drawing/2014/chart" uri="{C3380CC4-5D6E-409C-BE32-E72D297353CC}">
                  <c16:uniqueId val="{00000031-155A-4794-856B-403A4A0A22D3}"/>
                </c:ext>
              </c:extLst>
            </c:dLbl>
            <c:dLbl>
              <c:idx val="52"/>
              <c:delete val="1"/>
              <c:extLst>
                <c:ext xmlns:c15="http://schemas.microsoft.com/office/drawing/2012/chart" uri="{CE6537A1-D6FC-4f65-9D91-7224C49458BB}"/>
                <c:ext xmlns:c16="http://schemas.microsoft.com/office/drawing/2014/chart" uri="{C3380CC4-5D6E-409C-BE32-E72D297353CC}">
                  <c16:uniqueId val="{00000032-155A-4794-856B-403A4A0A22D3}"/>
                </c:ext>
              </c:extLst>
            </c:dLbl>
            <c:dLbl>
              <c:idx val="53"/>
              <c:delete val="1"/>
              <c:extLst>
                <c:ext xmlns:c15="http://schemas.microsoft.com/office/drawing/2012/chart" uri="{CE6537A1-D6FC-4f65-9D91-7224C49458BB}"/>
                <c:ext xmlns:c16="http://schemas.microsoft.com/office/drawing/2014/chart" uri="{C3380CC4-5D6E-409C-BE32-E72D297353CC}">
                  <c16:uniqueId val="{00000033-155A-4794-856B-403A4A0A22D3}"/>
                </c:ext>
              </c:extLst>
            </c:dLbl>
            <c:dLbl>
              <c:idx val="54"/>
              <c:delete val="1"/>
              <c:extLst>
                <c:ext xmlns:c15="http://schemas.microsoft.com/office/drawing/2012/chart" uri="{CE6537A1-D6FC-4f65-9D91-7224C49458BB}"/>
                <c:ext xmlns:c16="http://schemas.microsoft.com/office/drawing/2014/chart" uri="{C3380CC4-5D6E-409C-BE32-E72D297353CC}">
                  <c16:uniqueId val="{00000034-155A-4794-856B-403A4A0A22D3}"/>
                </c:ext>
              </c:extLst>
            </c:dLbl>
            <c:dLbl>
              <c:idx val="55"/>
              <c:delete val="1"/>
              <c:extLst>
                <c:ext xmlns:c15="http://schemas.microsoft.com/office/drawing/2012/chart" uri="{CE6537A1-D6FC-4f65-9D91-7224C49458BB}"/>
                <c:ext xmlns:c16="http://schemas.microsoft.com/office/drawing/2014/chart" uri="{C3380CC4-5D6E-409C-BE32-E72D297353CC}">
                  <c16:uniqueId val="{00000035-155A-4794-856B-403A4A0A22D3}"/>
                </c:ext>
              </c:extLst>
            </c:dLbl>
            <c:dLbl>
              <c:idx val="56"/>
              <c:delete val="1"/>
              <c:extLst>
                <c:ext xmlns:c15="http://schemas.microsoft.com/office/drawing/2012/chart" uri="{CE6537A1-D6FC-4f65-9D91-7224C49458BB}"/>
                <c:ext xmlns:c16="http://schemas.microsoft.com/office/drawing/2014/chart" uri="{C3380CC4-5D6E-409C-BE32-E72D297353CC}">
                  <c16:uniqueId val="{00000036-155A-4794-856B-403A4A0A22D3}"/>
                </c:ext>
              </c:extLst>
            </c:dLbl>
            <c:dLbl>
              <c:idx val="57"/>
              <c:delete val="1"/>
              <c:extLst>
                <c:ext xmlns:c15="http://schemas.microsoft.com/office/drawing/2012/chart" uri="{CE6537A1-D6FC-4f65-9D91-7224C49458BB}"/>
                <c:ext xmlns:c16="http://schemas.microsoft.com/office/drawing/2014/chart" uri="{C3380CC4-5D6E-409C-BE32-E72D297353CC}">
                  <c16:uniqueId val="{00000037-155A-4794-856B-403A4A0A22D3}"/>
                </c:ext>
              </c:extLst>
            </c:dLbl>
            <c:dLbl>
              <c:idx val="58"/>
              <c:delete val="1"/>
              <c:extLst>
                <c:ext xmlns:c15="http://schemas.microsoft.com/office/drawing/2012/chart" uri="{CE6537A1-D6FC-4f65-9D91-7224C49458BB}"/>
                <c:ext xmlns:c16="http://schemas.microsoft.com/office/drawing/2014/chart" uri="{C3380CC4-5D6E-409C-BE32-E72D297353CC}">
                  <c16:uniqueId val="{00000038-155A-4794-856B-403A4A0A22D3}"/>
                </c:ext>
              </c:extLst>
            </c:dLbl>
            <c:dLbl>
              <c:idx val="59"/>
              <c:delete val="1"/>
              <c:extLst>
                <c:ext xmlns:c15="http://schemas.microsoft.com/office/drawing/2012/chart" uri="{CE6537A1-D6FC-4f65-9D91-7224C49458BB}"/>
                <c:ext xmlns:c16="http://schemas.microsoft.com/office/drawing/2014/chart" uri="{C3380CC4-5D6E-409C-BE32-E72D297353CC}">
                  <c16:uniqueId val="{00000039-155A-4794-856B-403A4A0A22D3}"/>
                </c:ext>
              </c:extLst>
            </c:dLbl>
            <c:dLbl>
              <c:idx val="60"/>
              <c:delete val="1"/>
              <c:extLst>
                <c:ext xmlns:c15="http://schemas.microsoft.com/office/drawing/2012/chart" uri="{CE6537A1-D6FC-4f65-9D91-7224C49458BB}"/>
                <c:ext xmlns:c16="http://schemas.microsoft.com/office/drawing/2014/chart" uri="{C3380CC4-5D6E-409C-BE32-E72D297353CC}">
                  <c16:uniqueId val="{0000003A-155A-4794-856B-403A4A0A22D3}"/>
                </c:ext>
              </c:extLst>
            </c:dLbl>
            <c:dLbl>
              <c:idx val="61"/>
              <c:delete val="1"/>
              <c:extLst>
                <c:ext xmlns:c15="http://schemas.microsoft.com/office/drawing/2012/chart" uri="{CE6537A1-D6FC-4f65-9D91-7224C49458BB}"/>
                <c:ext xmlns:c16="http://schemas.microsoft.com/office/drawing/2014/chart" uri="{C3380CC4-5D6E-409C-BE32-E72D297353CC}">
                  <c16:uniqueId val="{0000003B-155A-4794-856B-403A4A0A22D3}"/>
                </c:ext>
              </c:extLst>
            </c:dLbl>
            <c:dLbl>
              <c:idx val="62"/>
              <c:delete val="1"/>
              <c:extLst>
                <c:ext xmlns:c15="http://schemas.microsoft.com/office/drawing/2012/chart" uri="{CE6537A1-D6FC-4f65-9D91-7224C49458BB}">
                  <c15:layout>
                    <c:manualLayout>
                      <c:w val="4.0957500000000001E-2"/>
                      <c:h val="3.974041666666666E-2"/>
                    </c:manualLayout>
                  </c15:layout>
                </c:ext>
                <c:ext xmlns:c16="http://schemas.microsoft.com/office/drawing/2014/chart" uri="{C3380CC4-5D6E-409C-BE32-E72D297353CC}">
                  <c16:uniqueId val="{0000003C-155A-4794-856B-403A4A0A22D3}"/>
                </c:ext>
              </c:extLst>
            </c:dLbl>
            <c:dLbl>
              <c:idx val="63"/>
              <c:delete val="1"/>
              <c:extLst>
                <c:ext xmlns:c15="http://schemas.microsoft.com/office/drawing/2012/chart" uri="{CE6537A1-D6FC-4f65-9D91-7224C49458BB}"/>
                <c:ext xmlns:c16="http://schemas.microsoft.com/office/drawing/2014/chart" uri="{C3380CC4-5D6E-409C-BE32-E72D297353CC}">
                  <c16:uniqueId val="{0000003D-155A-4794-856B-403A4A0A22D3}"/>
                </c:ext>
              </c:extLst>
            </c:dLbl>
            <c:dLbl>
              <c:idx val="64"/>
              <c:delete val="1"/>
              <c:extLst>
                <c:ext xmlns:c15="http://schemas.microsoft.com/office/drawing/2012/chart" uri="{CE6537A1-D6FC-4f65-9D91-7224C49458BB}"/>
                <c:ext xmlns:c16="http://schemas.microsoft.com/office/drawing/2014/chart" uri="{C3380CC4-5D6E-409C-BE32-E72D297353CC}">
                  <c16:uniqueId val="{0000003E-155A-4794-856B-403A4A0A22D3}"/>
                </c:ext>
              </c:extLst>
            </c:dLbl>
            <c:dLbl>
              <c:idx val="65"/>
              <c:delete val="1"/>
              <c:extLst>
                <c:ext xmlns:c15="http://schemas.microsoft.com/office/drawing/2012/chart" uri="{CE6537A1-D6FC-4f65-9D91-7224C49458BB}"/>
                <c:ext xmlns:c16="http://schemas.microsoft.com/office/drawing/2014/chart" uri="{C3380CC4-5D6E-409C-BE32-E72D297353CC}">
                  <c16:uniqueId val="{0000003F-155A-4794-856B-403A4A0A22D3}"/>
                </c:ext>
              </c:extLst>
            </c:dLbl>
            <c:dLbl>
              <c:idx val="66"/>
              <c:delete val="1"/>
              <c:extLst>
                <c:ext xmlns:c15="http://schemas.microsoft.com/office/drawing/2012/chart" uri="{CE6537A1-D6FC-4f65-9D91-7224C49458BB}"/>
                <c:ext xmlns:c16="http://schemas.microsoft.com/office/drawing/2014/chart" uri="{C3380CC4-5D6E-409C-BE32-E72D297353CC}">
                  <c16:uniqueId val="{00000040-155A-4794-856B-403A4A0A22D3}"/>
                </c:ext>
              </c:extLst>
            </c:dLbl>
            <c:dLbl>
              <c:idx val="67"/>
              <c:delete val="1"/>
              <c:extLst>
                <c:ext xmlns:c15="http://schemas.microsoft.com/office/drawing/2012/chart" uri="{CE6537A1-D6FC-4f65-9D91-7224C49458BB}"/>
                <c:ext xmlns:c16="http://schemas.microsoft.com/office/drawing/2014/chart" uri="{C3380CC4-5D6E-409C-BE32-E72D297353CC}">
                  <c16:uniqueId val="{00000041-155A-4794-856B-403A4A0A22D3}"/>
                </c:ext>
              </c:extLst>
            </c:dLbl>
            <c:dLbl>
              <c:idx val="68"/>
              <c:delete val="1"/>
              <c:extLst>
                <c:ext xmlns:c15="http://schemas.microsoft.com/office/drawing/2012/chart" uri="{CE6537A1-D6FC-4f65-9D91-7224C49458BB}"/>
                <c:ext xmlns:c16="http://schemas.microsoft.com/office/drawing/2014/chart" uri="{C3380CC4-5D6E-409C-BE32-E72D297353CC}">
                  <c16:uniqueId val="{00000042-155A-4794-856B-403A4A0A22D3}"/>
                </c:ext>
              </c:extLst>
            </c:dLbl>
            <c:dLbl>
              <c:idx val="69"/>
              <c:delete val="1"/>
              <c:extLst>
                <c:ext xmlns:c15="http://schemas.microsoft.com/office/drawing/2012/chart" uri="{CE6537A1-D6FC-4f65-9D91-7224C49458BB}"/>
                <c:ext xmlns:c16="http://schemas.microsoft.com/office/drawing/2014/chart" uri="{C3380CC4-5D6E-409C-BE32-E72D297353CC}">
                  <c16:uniqueId val="{00000043-155A-4794-856B-403A4A0A22D3}"/>
                </c:ext>
              </c:extLst>
            </c:dLbl>
            <c:dLbl>
              <c:idx val="70"/>
              <c:delete val="1"/>
              <c:extLst>
                <c:ext xmlns:c15="http://schemas.microsoft.com/office/drawing/2012/chart" uri="{CE6537A1-D6FC-4f65-9D91-7224C49458BB}"/>
                <c:ext xmlns:c16="http://schemas.microsoft.com/office/drawing/2014/chart" uri="{C3380CC4-5D6E-409C-BE32-E72D297353CC}">
                  <c16:uniqueId val="{00000044-155A-4794-856B-403A4A0A22D3}"/>
                </c:ext>
              </c:extLst>
            </c:dLbl>
            <c:dLbl>
              <c:idx val="71"/>
              <c:delete val="1"/>
              <c:extLst>
                <c:ext xmlns:c15="http://schemas.microsoft.com/office/drawing/2012/chart" uri="{CE6537A1-D6FC-4f65-9D91-7224C49458BB}"/>
                <c:ext xmlns:c16="http://schemas.microsoft.com/office/drawing/2014/chart" uri="{C3380CC4-5D6E-409C-BE32-E72D297353CC}">
                  <c16:uniqueId val="{00000045-155A-4794-856B-403A4A0A22D3}"/>
                </c:ext>
              </c:extLst>
            </c:dLbl>
            <c:dLbl>
              <c:idx val="72"/>
              <c:delete val="1"/>
              <c:extLst>
                <c:ext xmlns:c15="http://schemas.microsoft.com/office/drawing/2012/chart" uri="{CE6537A1-D6FC-4f65-9D91-7224C49458BB}"/>
                <c:ext xmlns:c16="http://schemas.microsoft.com/office/drawing/2014/chart" uri="{C3380CC4-5D6E-409C-BE32-E72D297353CC}">
                  <c16:uniqueId val="{00000046-155A-4794-856B-403A4A0A22D3}"/>
                </c:ext>
              </c:extLst>
            </c:dLbl>
            <c:dLbl>
              <c:idx val="73"/>
              <c:delete val="1"/>
              <c:extLst>
                <c:ext xmlns:c15="http://schemas.microsoft.com/office/drawing/2012/chart" uri="{CE6537A1-D6FC-4f65-9D91-7224C49458BB}"/>
                <c:ext xmlns:c16="http://schemas.microsoft.com/office/drawing/2014/chart" uri="{C3380CC4-5D6E-409C-BE32-E72D297353CC}">
                  <c16:uniqueId val="{00000047-155A-4794-856B-403A4A0A22D3}"/>
                </c:ext>
              </c:extLst>
            </c:dLbl>
            <c:dLbl>
              <c:idx val="74"/>
              <c:delete val="1"/>
              <c:extLst>
                <c:ext xmlns:c15="http://schemas.microsoft.com/office/drawing/2012/chart" uri="{CE6537A1-D6FC-4f65-9D91-7224C49458BB}"/>
                <c:ext xmlns:c16="http://schemas.microsoft.com/office/drawing/2014/chart" uri="{C3380CC4-5D6E-409C-BE32-E72D297353CC}">
                  <c16:uniqueId val="{00000048-155A-4794-856B-403A4A0A22D3}"/>
                </c:ext>
              </c:extLst>
            </c:dLbl>
            <c:dLbl>
              <c:idx val="75"/>
              <c:delete val="1"/>
              <c:extLst>
                <c:ext xmlns:c15="http://schemas.microsoft.com/office/drawing/2012/chart" uri="{CE6537A1-D6FC-4f65-9D91-7224C49458BB}"/>
                <c:ext xmlns:c16="http://schemas.microsoft.com/office/drawing/2014/chart" uri="{C3380CC4-5D6E-409C-BE32-E72D297353CC}">
                  <c16:uniqueId val="{00000049-155A-4794-856B-403A4A0A22D3}"/>
                </c:ext>
              </c:extLst>
            </c:dLbl>
            <c:dLbl>
              <c:idx val="76"/>
              <c:delete val="1"/>
              <c:extLst>
                <c:ext xmlns:c15="http://schemas.microsoft.com/office/drawing/2012/chart" uri="{CE6537A1-D6FC-4f65-9D91-7224C49458BB}"/>
                <c:ext xmlns:c16="http://schemas.microsoft.com/office/drawing/2014/chart" uri="{C3380CC4-5D6E-409C-BE32-E72D297353CC}">
                  <c16:uniqueId val="{0000004A-155A-4794-856B-403A4A0A22D3}"/>
                </c:ext>
              </c:extLst>
            </c:dLbl>
            <c:dLbl>
              <c:idx val="77"/>
              <c:delete val="1"/>
              <c:extLst>
                <c:ext xmlns:c15="http://schemas.microsoft.com/office/drawing/2012/chart" uri="{CE6537A1-D6FC-4f65-9D91-7224C49458BB}"/>
                <c:ext xmlns:c16="http://schemas.microsoft.com/office/drawing/2014/chart" uri="{C3380CC4-5D6E-409C-BE32-E72D297353CC}">
                  <c16:uniqueId val="{0000004B-155A-4794-856B-403A4A0A22D3}"/>
                </c:ext>
              </c:extLst>
            </c:dLbl>
            <c:dLbl>
              <c:idx val="78"/>
              <c:delete val="1"/>
              <c:extLst>
                <c:ext xmlns:c15="http://schemas.microsoft.com/office/drawing/2012/chart" uri="{CE6537A1-D6FC-4f65-9D91-7224C49458BB}"/>
                <c:ext xmlns:c16="http://schemas.microsoft.com/office/drawing/2014/chart" uri="{C3380CC4-5D6E-409C-BE32-E72D297353CC}">
                  <c16:uniqueId val="{0000004C-155A-4794-856B-403A4A0A22D3}"/>
                </c:ext>
              </c:extLst>
            </c:dLbl>
            <c:dLbl>
              <c:idx val="79"/>
              <c:delete val="1"/>
              <c:extLst>
                <c:ext xmlns:c15="http://schemas.microsoft.com/office/drawing/2012/chart" uri="{CE6537A1-D6FC-4f65-9D91-7224C49458BB}"/>
                <c:ext xmlns:c16="http://schemas.microsoft.com/office/drawing/2014/chart" uri="{C3380CC4-5D6E-409C-BE32-E72D297353CC}">
                  <c16:uniqueId val="{0000004D-155A-4794-856B-403A4A0A22D3}"/>
                </c:ext>
              </c:extLst>
            </c:dLbl>
            <c:dLbl>
              <c:idx val="80"/>
              <c:delete val="1"/>
              <c:extLst>
                <c:ext xmlns:c15="http://schemas.microsoft.com/office/drawing/2012/chart" uri="{CE6537A1-D6FC-4f65-9D91-7224C49458BB}"/>
                <c:ext xmlns:c16="http://schemas.microsoft.com/office/drawing/2014/chart" uri="{C3380CC4-5D6E-409C-BE32-E72D297353CC}">
                  <c16:uniqueId val="{0000004E-155A-4794-856B-403A4A0A22D3}"/>
                </c:ext>
              </c:extLst>
            </c:dLbl>
            <c:dLbl>
              <c:idx val="81"/>
              <c:delete val="1"/>
              <c:extLst>
                <c:ext xmlns:c15="http://schemas.microsoft.com/office/drawing/2012/chart" uri="{CE6537A1-D6FC-4f65-9D91-7224C49458BB}"/>
                <c:ext xmlns:c16="http://schemas.microsoft.com/office/drawing/2014/chart" uri="{C3380CC4-5D6E-409C-BE32-E72D297353CC}">
                  <c16:uniqueId val="{0000004F-155A-4794-856B-403A4A0A22D3}"/>
                </c:ext>
              </c:extLst>
            </c:dLbl>
            <c:dLbl>
              <c:idx val="82"/>
              <c:delete val="1"/>
              <c:extLst>
                <c:ext xmlns:c15="http://schemas.microsoft.com/office/drawing/2012/chart" uri="{CE6537A1-D6FC-4f65-9D91-7224C49458BB}"/>
                <c:ext xmlns:c16="http://schemas.microsoft.com/office/drawing/2014/chart" uri="{C3380CC4-5D6E-409C-BE32-E72D297353CC}">
                  <c16:uniqueId val="{00000050-155A-4794-856B-403A4A0A22D3}"/>
                </c:ext>
              </c:extLst>
            </c:dLbl>
            <c:dLbl>
              <c:idx val="83"/>
              <c:delete val="1"/>
              <c:extLst>
                <c:ext xmlns:c15="http://schemas.microsoft.com/office/drawing/2012/chart" uri="{CE6537A1-D6FC-4f65-9D91-7224C49458BB}"/>
                <c:ext xmlns:c16="http://schemas.microsoft.com/office/drawing/2014/chart" uri="{C3380CC4-5D6E-409C-BE32-E72D297353CC}">
                  <c16:uniqueId val="{00000051-155A-4794-856B-403A4A0A22D3}"/>
                </c:ext>
              </c:extLst>
            </c:dLbl>
            <c:dLbl>
              <c:idx val="84"/>
              <c:delete val="1"/>
              <c:extLst>
                <c:ext xmlns:c15="http://schemas.microsoft.com/office/drawing/2012/chart" uri="{CE6537A1-D6FC-4f65-9D91-7224C49458BB}"/>
                <c:ext xmlns:c16="http://schemas.microsoft.com/office/drawing/2014/chart" uri="{C3380CC4-5D6E-409C-BE32-E72D297353CC}">
                  <c16:uniqueId val="{00000052-155A-4794-856B-403A4A0A22D3}"/>
                </c:ext>
              </c:extLst>
            </c:dLbl>
            <c:dLbl>
              <c:idx val="85"/>
              <c:delete val="1"/>
              <c:extLst>
                <c:ext xmlns:c15="http://schemas.microsoft.com/office/drawing/2012/chart" uri="{CE6537A1-D6FC-4f65-9D91-7224C49458BB}"/>
                <c:ext xmlns:c16="http://schemas.microsoft.com/office/drawing/2014/chart" uri="{C3380CC4-5D6E-409C-BE32-E72D297353CC}">
                  <c16:uniqueId val="{00000053-155A-4794-856B-403A4A0A22D3}"/>
                </c:ext>
              </c:extLst>
            </c:dLbl>
            <c:dLbl>
              <c:idx val="86"/>
              <c:delete val="1"/>
              <c:extLst>
                <c:ext xmlns:c15="http://schemas.microsoft.com/office/drawing/2012/chart" uri="{CE6537A1-D6FC-4f65-9D91-7224C49458BB}"/>
                <c:ext xmlns:c16="http://schemas.microsoft.com/office/drawing/2014/chart" uri="{C3380CC4-5D6E-409C-BE32-E72D297353CC}">
                  <c16:uniqueId val="{00000054-155A-4794-856B-403A4A0A22D3}"/>
                </c:ext>
              </c:extLst>
            </c:dLbl>
            <c:dLbl>
              <c:idx val="87"/>
              <c:delete val="1"/>
              <c:extLst>
                <c:ext xmlns:c15="http://schemas.microsoft.com/office/drawing/2012/chart" uri="{CE6537A1-D6FC-4f65-9D91-7224C49458BB}"/>
                <c:ext xmlns:c16="http://schemas.microsoft.com/office/drawing/2014/chart" uri="{C3380CC4-5D6E-409C-BE32-E72D297353CC}">
                  <c16:uniqueId val="{00000055-155A-4794-856B-403A4A0A22D3}"/>
                </c:ext>
              </c:extLst>
            </c:dLbl>
            <c:dLbl>
              <c:idx val="88"/>
              <c:delete val="1"/>
              <c:extLst>
                <c:ext xmlns:c15="http://schemas.microsoft.com/office/drawing/2012/chart" uri="{CE6537A1-D6FC-4f65-9D91-7224C49458BB}"/>
                <c:ext xmlns:c16="http://schemas.microsoft.com/office/drawing/2014/chart" uri="{C3380CC4-5D6E-409C-BE32-E72D297353CC}">
                  <c16:uniqueId val="{00000056-155A-4794-856B-403A4A0A22D3}"/>
                </c:ext>
              </c:extLst>
            </c:dLbl>
            <c:dLbl>
              <c:idx val="89"/>
              <c:delete val="1"/>
              <c:extLst>
                <c:ext xmlns:c15="http://schemas.microsoft.com/office/drawing/2012/chart" uri="{CE6537A1-D6FC-4f65-9D91-7224C49458BB}"/>
                <c:ext xmlns:c16="http://schemas.microsoft.com/office/drawing/2014/chart" uri="{C3380CC4-5D6E-409C-BE32-E72D297353CC}">
                  <c16:uniqueId val="{00000057-155A-4794-856B-403A4A0A22D3}"/>
                </c:ext>
              </c:extLst>
            </c:dLbl>
            <c:dLbl>
              <c:idx val="90"/>
              <c:delete val="1"/>
              <c:extLst>
                <c:ext xmlns:c15="http://schemas.microsoft.com/office/drawing/2012/chart" uri="{CE6537A1-D6FC-4f65-9D91-7224C49458BB}"/>
                <c:ext xmlns:c16="http://schemas.microsoft.com/office/drawing/2014/chart" uri="{C3380CC4-5D6E-409C-BE32-E72D297353CC}">
                  <c16:uniqueId val="{00000058-155A-4794-856B-403A4A0A22D3}"/>
                </c:ext>
              </c:extLst>
            </c:dLbl>
            <c:dLbl>
              <c:idx val="91"/>
              <c:delete val="1"/>
              <c:extLst>
                <c:ext xmlns:c15="http://schemas.microsoft.com/office/drawing/2012/chart" uri="{CE6537A1-D6FC-4f65-9D91-7224C49458BB}"/>
                <c:ext xmlns:c16="http://schemas.microsoft.com/office/drawing/2014/chart" uri="{C3380CC4-5D6E-409C-BE32-E72D297353CC}">
                  <c16:uniqueId val="{00000059-155A-4794-856B-403A4A0A22D3}"/>
                </c:ext>
              </c:extLst>
            </c:dLbl>
            <c:dLbl>
              <c:idx val="92"/>
              <c:delete val="1"/>
              <c:extLst>
                <c:ext xmlns:c15="http://schemas.microsoft.com/office/drawing/2012/chart" uri="{CE6537A1-D6FC-4f65-9D91-7224C49458BB}"/>
                <c:ext xmlns:c16="http://schemas.microsoft.com/office/drawing/2014/chart" uri="{C3380CC4-5D6E-409C-BE32-E72D297353CC}">
                  <c16:uniqueId val="{0000005A-155A-4794-856B-403A4A0A22D3}"/>
                </c:ext>
              </c:extLst>
            </c:dLbl>
            <c:dLbl>
              <c:idx val="93"/>
              <c:delete val="1"/>
              <c:extLst>
                <c:ext xmlns:c15="http://schemas.microsoft.com/office/drawing/2012/chart" uri="{CE6537A1-D6FC-4f65-9D91-7224C49458BB}"/>
                <c:ext xmlns:c16="http://schemas.microsoft.com/office/drawing/2014/chart" uri="{C3380CC4-5D6E-409C-BE32-E72D297353CC}">
                  <c16:uniqueId val="{0000005B-155A-4794-856B-403A4A0A22D3}"/>
                </c:ext>
              </c:extLst>
            </c:dLbl>
            <c:dLbl>
              <c:idx val="94"/>
              <c:delete val="1"/>
              <c:extLst>
                <c:ext xmlns:c15="http://schemas.microsoft.com/office/drawing/2012/chart" uri="{CE6537A1-D6FC-4f65-9D91-7224C49458BB}"/>
                <c:ext xmlns:c16="http://schemas.microsoft.com/office/drawing/2014/chart" uri="{C3380CC4-5D6E-409C-BE32-E72D297353CC}">
                  <c16:uniqueId val="{0000005C-155A-4794-856B-403A4A0A22D3}"/>
                </c:ext>
              </c:extLst>
            </c:dLbl>
            <c:dLbl>
              <c:idx val="95"/>
              <c:delete val="1"/>
              <c:extLst>
                <c:ext xmlns:c15="http://schemas.microsoft.com/office/drawing/2012/chart" uri="{CE6537A1-D6FC-4f65-9D91-7224C49458BB}"/>
                <c:ext xmlns:c16="http://schemas.microsoft.com/office/drawing/2014/chart" uri="{C3380CC4-5D6E-409C-BE32-E72D297353CC}">
                  <c16:uniqueId val="{0000005D-155A-4794-856B-403A4A0A22D3}"/>
                </c:ext>
              </c:extLst>
            </c:dLbl>
            <c:dLbl>
              <c:idx val="96"/>
              <c:delete val="1"/>
              <c:extLst>
                <c:ext xmlns:c15="http://schemas.microsoft.com/office/drawing/2012/chart" uri="{CE6537A1-D6FC-4f65-9D91-7224C49458BB}"/>
                <c:ext xmlns:c16="http://schemas.microsoft.com/office/drawing/2014/chart" uri="{C3380CC4-5D6E-409C-BE32-E72D297353CC}">
                  <c16:uniqueId val="{0000005E-155A-4794-856B-403A4A0A22D3}"/>
                </c:ext>
              </c:extLst>
            </c:dLbl>
            <c:dLbl>
              <c:idx val="97"/>
              <c:delete val="1"/>
              <c:extLst>
                <c:ext xmlns:c15="http://schemas.microsoft.com/office/drawing/2012/chart" uri="{CE6537A1-D6FC-4f65-9D91-7224C49458BB}"/>
                <c:ext xmlns:c16="http://schemas.microsoft.com/office/drawing/2014/chart" uri="{C3380CC4-5D6E-409C-BE32-E72D297353CC}">
                  <c16:uniqueId val="{0000005F-155A-4794-856B-403A4A0A22D3}"/>
                </c:ext>
              </c:extLst>
            </c:dLbl>
            <c:dLbl>
              <c:idx val="98"/>
              <c:delete val="1"/>
              <c:extLst>
                <c:ext xmlns:c15="http://schemas.microsoft.com/office/drawing/2012/chart" uri="{CE6537A1-D6FC-4f65-9D91-7224C49458BB}"/>
                <c:ext xmlns:c16="http://schemas.microsoft.com/office/drawing/2014/chart" uri="{C3380CC4-5D6E-409C-BE32-E72D297353CC}">
                  <c16:uniqueId val="{00000060-155A-4794-856B-403A4A0A22D3}"/>
                </c:ext>
              </c:extLst>
            </c:dLbl>
            <c:dLbl>
              <c:idx val="99"/>
              <c:delete val="1"/>
              <c:extLst>
                <c:ext xmlns:c15="http://schemas.microsoft.com/office/drawing/2012/chart" uri="{CE6537A1-D6FC-4f65-9D91-7224C49458BB}"/>
                <c:ext xmlns:c16="http://schemas.microsoft.com/office/drawing/2014/chart" uri="{C3380CC4-5D6E-409C-BE32-E72D297353CC}">
                  <c16:uniqueId val="{00000061-155A-4794-856B-403A4A0A22D3}"/>
                </c:ext>
              </c:extLst>
            </c:dLbl>
            <c:dLbl>
              <c:idx val="100"/>
              <c:delete val="1"/>
              <c:extLst>
                <c:ext xmlns:c15="http://schemas.microsoft.com/office/drawing/2012/chart" uri="{CE6537A1-D6FC-4f65-9D91-7224C49458BB}"/>
                <c:ext xmlns:c16="http://schemas.microsoft.com/office/drawing/2014/chart" uri="{C3380CC4-5D6E-409C-BE32-E72D297353CC}">
                  <c16:uniqueId val="{00000062-155A-4794-856B-403A4A0A22D3}"/>
                </c:ext>
              </c:extLst>
            </c:dLbl>
            <c:dLbl>
              <c:idx val="101"/>
              <c:delete val="1"/>
              <c:extLst>
                <c:ext xmlns:c15="http://schemas.microsoft.com/office/drawing/2012/chart" uri="{CE6537A1-D6FC-4f65-9D91-7224C49458BB}"/>
                <c:ext xmlns:c16="http://schemas.microsoft.com/office/drawing/2014/chart" uri="{C3380CC4-5D6E-409C-BE32-E72D297353CC}">
                  <c16:uniqueId val="{00000063-155A-4794-856B-403A4A0A22D3}"/>
                </c:ext>
              </c:extLst>
            </c:dLbl>
            <c:dLbl>
              <c:idx val="102"/>
              <c:delete val="1"/>
              <c:extLst>
                <c:ext xmlns:c15="http://schemas.microsoft.com/office/drawing/2012/chart" uri="{CE6537A1-D6FC-4f65-9D91-7224C49458BB}"/>
                <c:ext xmlns:c16="http://schemas.microsoft.com/office/drawing/2014/chart" uri="{C3380CC4-5D6E-409C-BE32-E72D297353CC}">
                  <c16:uniqueId val="{00000064-155A-4794-856B-403A4A0A22D3}"/>
                </c:ext>
              </c:extLst>
            </c:dLbl>
            <c:dLbl>
              <c:idx val="103"/>
              <c:delete val="1"/>
              <c:extLst>
                <c:ext xmlns:c15="http://schemas.microsoft.com/office/drawing/2012/chart" uri="{CE6537A1-D6FC-4f65-9D91-7224C49458BB}"/>
                <c:ext xmlns:c16="http://schemas.microsoft.com/office/drawing/2014/chart" uri="{C3380CC4-5D6E-409C-BE32-E72D297353CC}">
                  <c16:uniqueId val="{00000065-155A-4794-856B-403A4A0A22D3}"/>
                </c:ext>
              </c:extLst>
            </c:dLbl>
            <c:dLbl>
              <c:idx val="104"/>
              <c:delete val="1"/>
              <c:extLst>
                <c:ext xmlns:c15="http://schemas.microsoft.com/office/drawing/2012/chart" uri="{CE6537A1-D6FC-4f65-9D91-7224C49458BB}"/>
                <c:ext xmlns:c16="http://schemas.microsoft.com/office/drawing/2014/chart" uri="{C3380CC4-5D6E-409C-BE32-E72D297353CC}">
                  <c16:uniqueId val="{00000066-155A-4794-856B-403A4A0A22D3}"/>
                </c:ext>
              </c:extLst>
            </c:dLbl>
            <c:dLbl>
              <c:idx val="105"/>
              <c:delete val="1"/>
              <c:extLst>
                <c:ext xmlns:c15="http://schemas.microsoft.com/office/drawing/2012/chart" uri="{CE6537A1-D6FC-4f65-9D91-7224C49458BB}"/>
                <c:ext xmlns:c16="http://schemas.microsoft.com/office/drawing/2014/chart" uri="{C3380CC4-5D6E-409C-BE32-E72D297353CC}">
                  <c16:uniqueId val="{00000067-155A-4794-856B-403A4A0A22D3}"/>
                </c:ext>
              </c:extLst>
            </c:dLbl>
            <c:dLbl>
              <c:idx val="106"/>
              <c:delete val="1"/>
              <c:extLst>
                <c:ext xmlns:c15="http://schemas.microsoft.com/office/drawing/2012/chart" uri="{CE6537A1-D6FC-4f65-9D91-7224C49458BB}"/>
                <c:ext xmlns:c16="http://schemas.microsoft.com/office/drawing/2014/chart" uri="{C3380CC4-5D6E-409C-BE32-E72D297353CC}">
                  <c16:uniqueId val="{00000068-155A-4794-856B-403A4A0A22D3}"/>
                </c:ext>
              </c:extLst>
            </c:dLbl>
            <c:dLbl>
              <c:idx val="107"/>
              <c:delete val="1"/>
              <c:extLst>
                <c:ext xmlns:c15="http://schemas.microsoft.com/office/drawing/2012/chart" uri="{CE6537A1-D6FC-4f65-9D91-7224C49458BB}"/>
                <c:ext xmlns:c16="http://schemas.microsoft.com/office/drawing/2014/chart" uri="{C3380CC4-5D6E-409C-BE32-E72D297353CC}">
                  <c16:uniqueId val="{00000069-155A-4794-856B-403A4A0A22D3}"/>
                </c:ext>
              </c:extLst>
            </c:dLbl>
            <c:dLbl>
              <c:idx val="108"/>
              <c:delete val="1"/>
              <c:extLst>
                <c:ext xmlns:c15="http://schemas.microsoft.com/office/drawing/2012/chart" uri="{CE6537A1-D6FC-4f65-9D91-7224C49458BB}"/>
                <c:ext xmlns:c16="http://schemas.microsoft.com/office/drawing/2014/chart" uri="{C3380CC4-5D6E-409C-BE32-E72D297353CC}">
                  <c16:uniqueId val="{0000006A-155A-4794-856B-403A4A0A22D3}"/>
                </c:ext>
              </c:extLst>
            </c:dLbl>
            <c:dLbl>
              <c:idx val="109"/>
              <c:delete val="1"/>
              <c:extLst>
                <c:ext xmlns:c15="http://schemas.microsoft.com/office/drawing/2012/chart" uri="{CE6537A1-D6FC-4f65-9D91-7224C49458BB}"/>
                <c:ext xmlns:c16="http://schemas.microsoft.com/office/drawing/2014/chart" uri="{C3380CC4-5D6E-409C-BE32-E72D297353CC}">
                  <c16:uniqueId val="{0000006B-155A-4794-856B-403A4A0A22D3}"/>
                </c:ext>
              </c:extLst>
            </c:dLbl>
            <c:dLbl>
              <c:idx val="110"/>
              <c:delete val="1"/>
              <c:extLst>
                <c:ext xmlns:c15="http://schemas.microsoft.com/office/drawing/2012/chart" uri="{CE6537A1-D6FC-4f65-9D91-7224C49458BB}"/>
                <c:ext xmlns:c16="http://schemas.microsoft.com/office/drawing/2014/chart" uri="{C3380CC4-5D6E-409C-BE32-E72D297353CC}">
                  <c16:uniqueId val="{0000006C-155A-4794-856B-403A4A0A22D3}"/>
                </c:ext>
              </c:extLst>
            </c:dLbl>
            <c:dLbl>
              <c:idx val="111"/>
              <c:delete val="1"/>
              <c:extLst>
                <c:ext xmlns:c15="http://schemas.microsoft.com/office/drawing/2012/chart" uri="{CE6537A1-D6FC-4f65-9D91-7224C49458BB}"/>
                <c:ext xmlns:c16="http://schemas.microsoft.com/office/drawing/2014/chart" uri="{C3380CC4-5D6E-409C-BE32-E72D297353CC}">
                  <c16:uniqueId val="{0000006D-155A-4794-856B-403A4A0A22D3}"/>
                </c:ext>
              </c:extLst>
            </c:dLbl>
            <c:dLbl>
              <c:idx val="112"/>
              <c:delete val="1"/>
              <c:extLst>
                <c:ext xmlns:c15="http://schemas.microsoft.com/office/drawing/2012/chart" uri="{CE6537A1-D6FC-4f65-9D91-7224C49458BB}"/>
                <c:ext xmlns:c16="http://schemas.microsoft.com/office/drawing/2014/chart" uri="{C3380CC4-5D6E-409C-BE32-E72D297353CC}">
                  <c16:uniqueId val="{0000006E-155A-4794-856B-403A4A0A22D3}"/>
                </c:ext>
              </c:extLst>
            </c:dLbl>
            <c:dLbl>
              <c:idx val="113"/>
              <c:delete val="1"/>
              <c:extLst>
                <c:ext xmlns:c15="http://schemas.microsoft.com/office/drawing/2012/chart" uri="{CE6537A1-D6FC-4f65-9D91-7224C49458BB}"/>
                <c:ext xmlns:c16="http://schemas.microsoft.com/office/drawing/2014/chart" uri="{C3380CC4-5D6E-409C-BE32-E72D297353CC}">
                  <c16:uniqueId val="{0000006F-155A-4794-856B-403A4A0A22D3}"/>
                </c:ext>
              </c:extLst>
            </c:dLbl>
            <c:dLbl>
              <c:idx val="114"/>
              <c:delete val="1"/>
              <c:extLst>
                <c:ext xmlns:c15="http://schemas.microsoft.com/office/drawing/2012/chart" uri="{CE6537A1-D6FC-4f65-9D91-7224C49458BB}"/>
                <c:ext xmlns:c16="http://schemas.microsoft.com/office/drawing/2014/chart" uri="{C3380CC4-5D6E-409C-BE32-E72D297353CC}">
                  <c16:uniqueId val="{00000070-155A-4794-856B-403A4A0A22D3}"/>
                </c:ext>
              </c:extLst>
            </c:dLbl>
            <c:dLbl>
              <c:idx val="115"/>
              <c:delete val="1"/>
              <c:extLst>
                <c:ext xmlns:c15="http://schemas.microsoft.com/office/drawing/2012/chart" uri="{CE6537A1-D6FC-4f65-9D91-7224C49458BB}"/>
                <c:ext xmlns:c16="http://schemas.microsoft.com/office/drawing/2014/chart" uri="{C3380CC4-5D6E-409C-BE32-E72D297353CC}">
                  <c16:uniqueId val="{00000071-155A-4794-856B-403A4A0A22D3}"/>
                </c:ext>
              </c:extLst>
            </c:dLbl>
            <c:dLbl>
              <c:idx val="116"/>
              <c:delete val="1"/>
              <c:extLst>
                <c:ext xmlns:c15="http://schemas.microsoft.com/office/drawing/2012/chart" uri="{CE6537A1-D6FC-4f65-9D91-7224C49458BB}"/>
                <c:ext xmlns:c16="http://schemas.microsoft.com/office/drawing/2014/chart" uri="{C3380CC4-5D6E-409C-BE32-E72D297353CC}">
                  <c16:uniqueId val="{00000072-155A-4794-856B-403A4A0A22D3}"/>
                </c:ext>
              </c:extLst>
            </c:dLbl>
            <c:dLbl>
              <c:idx val="117"/>
              <c:delete val="1"/>
              <c:extLst>
                <c:ext xmlns:c15="http://schemas.microsoft.com/office/drawing/2012/chart" uri="{CE6537A1-D6FC-4f65-9D91-7224C49458BB}"/>
                <c:ext xmlns:c16="http://schemas.microsoft.com/office/drawing/2014/chart" uri="{C3380CC4-5D6E-409C-BE32-E72D297353CC}">
                  <c16:uniqueId val="{00000073-155A-4794-856B-403A4A0A22D3}"/>
                </c:ext>
              </c:extLst>
            </c:dLbl>
            <c:dLbl>
              <c:idx val="118"/>
              <c:delete val="1"/>
              <c:extLst>
                <c:ext xmlns:c15="http://schemas.microsoft.com/office/drawing/2012/chart" uri="{CE6537A1-D6FC-4f65-9D91-7224C49458BB}"/>
                <c:ext xmlns:c16="http://schemas.microsoft.com/office/drawing/2014/chart" uri="{C3380CC4-5D6E-409C-BE32-E72D297353CC}">
                  <c16:uniqueId val="{00000074-155A-4794-856B-403A4A0A22D3}"/>
                </c:ext>
              </c:extLst>
            </c:dLbl>
            <c:dLbl>
              <c:idx val="119"/>
              <c:delete val="1"/>
              <c:extLst>
                <c:ext xmlns:c15="http://schemas.microsoft.com/office/drawing/2012/chart" uri="{CE6537A1-D6FC-4f65-9D91-7224C49458BB}"/>
                <c:ext xmlns:c16="http://schemas.microsoft.com/office/drawing/2014/chart" uri="{C3380CC4-5D6E-409C-BE32-E72D297353CC}">
                  <c16:uniqueId val="{00000075-155A-4794-856B-403A4A0A22D3}"/>
                </c:ext>
              </c:extLst>
            </c:dLbl>
            <c:dLbl>
              <c:idx val="120"/>
              <c:delete val="1"/>
              <c:extLst>
                <c:ext xmlns:c15="http://schemas.microsoft.com/office/drawing/2012/chart" uri="{CE6537A1-D6FC-4f65-9D91-7224C49458BB}"/>
                <c:ext xmlns:c16="http://schemas.microsoft.com/office/drawing/2014/chart" uri="{C3380CC4-5D6E-409C-BE32-E72D297353CC}">
                  <c16:uniqueId val="{00000076-155A-4794-856B-403A4A0A22D3}"/>
                </c:ext>
              </c:extLst>
            </c:dLbl>
            <c:dLbl>
              <c:idx val="121"/>
              <c:delete val="1"/>
              <c:extLst>
                <c:ext xmlns:c15="http://schemas.microsoft.com/office/drawing/2012/chart" uri="{CE6537A1-D6FC-4f65-9D91-7224C49458BB}"/>
                <c:ext xmlns:c16="http://schemas.microsoft.com/office/drawing/2014/chart" uri="{C3380CC4-5D6E-409C-BE32-E72D297353CC}">
                  <c16:uniqueId val="{00000077-155A-4794-856B-403A4A0A22D3}"/>
                </c:ext>
              </c:extLst>
            </c:dLbl>
            <c:dLbl>
              <c:idx val="122"/>
              <c:delete val="1"/>
              <c:extLst>
                <c:ext xmlns:c15="http://schemas.microsoft.com/office/drawing/2012/chart" uri="{CE6537A1-D6FC-4f65-9D91-7224C49458BB}"/>
                <c:ext xmlns:c16="http://schemas.microsoft.com/office/drawing/2014/chart" uri="{C3380CC4-5D6E-409C-BE32-E72D297353CC}">
                  <c16:uniqueId val="{00000078-155A-4794-856B-403A4A0A22D3}"/>
                </c:ext>
              </c:extLst>
            </c:dLbl>
            <c:dLbl>
              <c:idx val="123"/>
              <c:delete val="1"/>
              <c:extLst>
                <c:ext xmlns:c15="http://schemas.microsoft.com/office/drawing/2012/chart" uri="{CE6537A1-D6FC-4f65-9D91-7224C49458BB}"/>
                <c:ext xmlns:c16="http://schemas.microsoft.com/office/drawing/2014/chart" uri="{C3380CC4-5D6E-409C-BE32-E72D297353CC}">
                  <c16:uniqueId val="{00000079-155A-4794-856B-403A4A0A22D3}"/>
                </c:ext>
              </c:extLst>
            </c:dLbl>
            <c:dLbl>
              <c:idx val="124"/>
              <c:delete val="1"/>
              <c:extLst>
                <c:ext xmlns:c15="http://schemas.microsoft.com/office/drawing/2012/chart" uri="{CE6537A1-D6FC-4f65-9D91-7224C49458BB}"/>
                <c:ext xmlns:c16="http://schemas.microsoft.com/office/drawing/2014/chart" uri="{C3380CC4-5D6E-409C-BE32-E72D297353CC}">
                  <c16:uniqueId val="{0000007A-155A-4794-856B-403A4A0A22D3}"/>
                </c:ext>
              </c:extLst>
            </c:dLbl>
            <c:dLbl>
              <c:idx val="125"/>
              <c:delete val="1"/>
              <c:extLst>
                <c:ext xmlns:c15="http://schemas.microsoft.com/office/drawing/2012/chart" uri="{CE6537A1-D6FC-4f65-9D91-7224C49458BB}"/>
                <c:ext xmlns:c16="http://schemas.microsoft.com/office/drawing/2014/chart" uri="{C3380CC4-5D6E-409C-BE32-E72D297353CC}">
                  <c16:uniqueId val="{0000007B-155A-4794-856B-403A4A0A22D3}"/>
                </c:ext>
              </c:extLst>
            </c:dLbl>
            <c:dLbl>
              <c:idx val="126"/>
              <c:delete val="1"/>
              <c:extLst>
                <c:ext xmlns:c15="http://schemas.microsoft.com/office/drawing/2012/chart" uri="{CE6537A1-D6FC-4f65-9D91-7224C49458BB}"/>
                <c:ext xmlns:c16="http://schemas.microsoft.com/office/drawing/2014/chart" uri="{C3380CC4-5D6E-409C-BE32-E72D297353CC}">
                  <c16:uniqueId val="{0000007C-155A-4794-856B-403A4A0A22D3}"/>
                </c:ext>
              </c:extLst>
            </c:dLbl>
            <c:dLbl>
              <c:idx val="127"/>
              <c:delete val="1"/>
              <c:extLst>
                <c:ext xmlns:c15="http://schemas.microsoft.com/office/drawing/2012/chart" uri="{CE6537A1-D6FC-4f65-9D91-7224C49458BB}"/>
                <c:ext xmlns:c16="http://schemas.microsoft.com/office/drawing/2014/chart" uri="{C3380CC4-5D6E-409C-BE32-E72D297353CC}">
                  <c16:uniqueId val="{0000007D-155A-4794-856B-403A4A0A22D3}"/>
                </c:ext>
              </c:extLst>
            </c:dLbl>
            <c:dLbl>
              <c:idx val="128"/>
              <c:delete val="1"/>
              <c:extLst>
                <c:ext xmlns:c15="http://schemas.microsoft.com/office/drawing/2012/chart" uri="{CE6537A1-D6FC-4f65-9D91-7224C49458BB}"/>
                <c:ext xmlns:c16="http://schemas.microsoft.com/office/drawing/2014/chart" uri="{C3380CC4-5D6E-409C-BE32-E72D297353CC}">
                  <c16:uniqueId val="{0000007E-155A-4794-856B-403A4A0A22D3}"/>
                </c:ext>
              </c:extLst>
            </c:dLbl>
            <c:dLbl>
              <c:idx val="129"/>
              <c:delete val="1"/>
              <c:extLst>
                <c:ext xmlns:c15="http://schemas.microsoft.com/office/drawing/2012/chart" uri="{CE6537A1-D6FC-4f65-9D91-7224C49458BB}"/>
                <c:ext xmlns:c16="http://schemas.microsoft.com/office/drawing/2014/chart" uri="{C3380CC4-5D6E-409C-BE32-E72D297353CC}">
                  <c16:uniqueId val="{0000007F-155A-4794-856B-403A4A0A22D3}"/>
                </c:ext>
              </c:extLst>
            </c:dLbl>
            <c:dLbl>
              <c:idx val="130"/>
              <c:delete val="1"/>
              <c:extLst>
                <c:ext xmlns:c15="http://schemas.microsoft.com/office/drawing/2012/chart" uri="{CE6537A1-D6FC-4f65-9D91-7224C49458BB}"/>
                <c:ext xmlns:c16="http://schemas.microsoft.com/office/drawing/2014/chart" uri="{C3380CC4-5D6E-409C-BE32-E72D297353CC}">
                  <c16:uniqueId val="{00000080-155A-4794-856B-403A4A0A22D3}"/>
                </c:ext>
              </c:extLst>
            </c:dLbl>
            <c:dLbl>
              <c:idx val="131"/>
              <c:delete val="1"/>
              <c:extLst>
                <c:ext xmlns:c15="http://schemas.microsoft.com/office/drawing/2012/chart" uri="{CE6537A1-D6FC-4f65-9D91-7224C49458BB}"/>
                <c:ext xmlns:c16="http://schemas.microsoft.com/office/drawing/2014/chart" uri="{C3380CC4-5D6E-409C-BE32-E72D297353CC}">
                  <c16:uniqueId val="{00000081-155A-4794-856B-403A4A0A22D3}"/>
                </c:ext>
              </c:extLst>
            </c:dLbl>
            <c:dLbl>
              <c:idx val="132"/>
              <c:delete val="1"/>
              <c:extLst>
                <c:ext xmlns:c15="http://schemas.microsoft.com/office/drawing/2012/chart" uri="{CE6537A1-D6FC-4f65-9D91-7224C49458BB}"/>
                <c:ext xmlns:c16="http://schemas.microsoft.com/office/drawing/2014/chart" uri="{C3380CC4-5D6E-409C-BE32-E72D297353CC}">
                  <c16:uniqueId val="{00000082-155A-4794-856B-403A4A0A22D3}"/>
                </c:ext>
              </c:extLst>
            </c:dLbl>
            <c:dLbl>
              <c:idx val="133"/>
              <c:layout>
                <c:manualLayout>
                  <c:x val="3.8963226746456345E-2"/>
                  <c:y val="1.58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221-4F56-A8BA-65AF6FF48B1C}"/>
                </c:ext>
              </c:extLst>
            </c:dLbl>
            <c:spPr>
              <a:solidFill>
                <a:schemeClr val="accent2">
                  <a:lumMod val="20000"/>
                  <a:lumOff val="80000"/>
                </a:schemeClr>
              </a:solidFill>
              <a:ln>
                <a:solidFill>
                  <a:schemeClr val="tx1"/>
                </a:solid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ICU!$K$73:$K$217</c:f>
              <c:numCache>
                <c:formatCode>General</c:formatCode>
                <c:ptCount val="145"/>
                <c:pt idx="0">
                  <c:v>1286</c:v>
                </c:pt>
                <c:pt idx="1">
                  <c:v>1189</c:v>
                </c:pt>
                <c:pt idx="2">
                  <c:v>1132</c:v>
                </c:pt>
                <c:pt idx="3">
                  <c:v>1054</c:v>
                </c:pt>
                <c:pt idx="4">
                  <c:v>1118</c:v>
                </c:pt>
                <c:pt idx="5">
                  <c:v>1110</c:v>
                </c:pt>
                <c:pt idx="6">
                  <c:v>1031</c:v>
                </c:pt>
                <c:pt idx="7">
                  <c:v>1029</c:v>
                </c:pt>
                <c:pt idx="8">
                  <c:v>981</c:v>
                </c:pt>
                <c:pt idx="9">
                  <c:v>971</c:v>
                </c:pt>
                <c:pt idx="10">
                  <c:v>919</c:v>
                </c:pt>
                <c:pt idx="11">
                  <c:v>909</c:v>
                </c:pt>
                <c:pt idx="12">
                  <c:v>933</c:v>
                </c:pt>
                <c:pt idx="13">
                  <c:v>922</c:v>
                </c:pt>
                <c:pt idx="15">
                  <c:v>863</c:v>
                </c:pt>
                <c:pt idx="16">
                  <c:v>811</c:v>
                </c:pt>
                <c:pt idx="17">
                  <c:v>730</c:v>
                </c:pt>
                <c:pt idx="18">
                  <c:v>756</c:v>
                </c:pt>
                <c:pt idx="19">
                  <c:v>698</c:v>
                </c:pt>
                <c:pt idx="20">
                  <c:v>723</c:v>
                </c:pt>
                <c:pt idx="21">
                  <c:v>695</c:v>
                </c:pt>
                <c:pt idx="22">
                  <c:v>614</c:v>
                </c:pt>
                <c:pt idx="23">
                  <c:v>589</c:v>
                </c:pt>
                <c:pt idx="24">
                  <c:v>544</c:v>
                </c:pt>
                <c:pt idx="25">
                  <c:v>542</c:v>
                </c:pt>
                <c:pt idx="26">
                  <c:v>516</c:v>
                </c:pt>
                <c:pt idx="27">
                  <c:v>496</c:v>
                </c:pt>
                <c:pt idx="28">
                  <c:v>481</c:v>
                </c:pt>
                <c:pt idx="29">
                  <c:v>467</c:v>
                </c:pt>
                <c:pt idx="30">
                  <c:v>463</c:v>
                </c:pt>
                <c:pt idx="31">
                  <c:v>463</c:v>
                </c:pt>
                <c:pt idx="32">
                  <c:v>365</c:v>
                </c:pt>
                <c:pt idx="33">
                  <c:v>365</c:v>
                </c:pt>
                <c:pt idx="34">
                  <c:v>333</c:v>
                </c:pt>
                <c:pt idx="36">
                  <c:v>279</c:v>
                </c:pt>
                <c:pt idx="37">
                  <c:v>289</c:v>
                </c:pt>
                <c:pt idx="38">
                  <c:v>278</c:v>
                </c:pt>
                <c:pt idx="39">
                  <c:v>281</c:v>
                </c:pt>
                <c:pt idx="40">
                  <c:v>280</c:v>
                </c:pt>
                <c:pt idx="41">
                  <c:v>289</c:v>
                </c:pt>
                <c:pt idx="42">
                  <c:v>261</c:v>
                </c:pt>
                <c:pt idx="43">
                  <c:v>235</c:v>
                </c:pt>
                <c:pt idx="44">
                  <c:v>220</c:v>
                </c:pt>
                <c:pt idx="45">
                  <c:v>221</c:v>
                </c:pt>
                <c:pt idx="46">
                  <c:v>194</c:v>
                </c:pt>
                <c:pt idx="47">
                  <c:v>211</c:v>
                </c:pt>
                <c:pt idx="48">
                  <c:v>197</c:v>
                </c:pt>
                <c:pt idx="49">
                  <c:v>178</c:v>
                </c:pt>
                <c:pt idx="50">
                  <c:v>190</c:v>
                </c:pt>
                <c:pt idx="51">
                  <c:v>180</c:v>
                </c:pt>
                <c:pt idx="52">
                  <c:v>178</c:v>
                </c:pt>
                <c:pt idx="53">
                  <c:v>157</c:v>
                </c:pt>
                <c:pt idx="54">
                  <c:v>160</c:v>
                </c:pt>
                <c:pt idx="55">
                  <c:v>150</c:v>
                </c:pt>
                <c:pt idx="56">
                  <c:v>126</c:v>
                </c:pt>
                <c:pt idx="57">
                  <c:v>103</c:v>
                </c:pt>
                <c:pt idx="58">
                  <c:v>76</c:v>
                </c:pt>
                <c:pt idx="59">
                  <c:v>87</c:v>
                </c:pt>
                <c:pt idx="60">
                  <c:v>81</c:v>
                </c:pt>
                <c:pt idx="61">
                  <c:v>79</c:v>
                </c:pt>
                <c:pt idx="62">
                  <c:v>74</c:v>
                </c:pt>
                <c:pt idx="63">
                  <c:v>70</c:v>
                </c:pt>
                <c:pt idx="64">
                  <c:v>69</c:v>
                </c:pt>
                <c:pt idx="65">
                  <c:v>77</c:v>
                </c:pt>
                <c:pt idx="66">
                  <c:v>83</c:v>
                </c:pt>
                <c:pt idx="67">
                  <c:v>94</c:v>
                </c:pt>
                <c:pt idx="68">
                  <c:v>94</c:v>
                </c:pt>
                <c:pt idx="69">
                  <c:v>85</c:v>
                </c:pt>
                <c:pt idx="70">
                  <c:v>80</c:v>
                </c:pt>
                <c:pt idx="71">
                  <c:v>73</c:v>
                </c:pt>
                <c:pt idx="72">
                  <c:v>75</c:v>
                </c:pt>
                <c:pt idx="73">
                  <c:v>76</c:v>
                </c:pt>
                <c:pt idx="74">
                  <c:v>81</c:v>
                </c:pt>
                <c:pt idx="75">
                  <c:v>90</c:v>
                </c:pt>
                <c:pt idx="76">
                  <c:v>85</c:v>
                </c:pt>
                <c:pt idx="77">
                  <c:v>91</c:v>
                </c:pt>
                <c:pt idx="78">
                  <c:v>74</c:v>
                </c:pt>
                <c:pt idx="79">
                  <c:v>91</c:v>
                </c:pt>
                <c:pt idx="80">
                  <c:v>67</c:v>
                </c:pt>
                <c:pt idx="81">
                  <c:v>70</c:v>
                </c:pt>
                <c:pt idx="82">
                  <c:v>77</c:v>
                </c:pt>
                <c:pt idx="83">
                  <c:v>63</c:v>
                </c:pt>
                <c:pt idx="84">
                  <c:v>66</c:v>
                </c:pt>
                <c:pt idx="85">
                  <c:v>73</c:v>
                </c:pt>
                <c:pt idx="86">
                  <c:v>67</c:v>
                </c:pt>
                <c:pt idx="87">
                  <c:v>70</c:v>
                </c:pt>
                <c:pt idx="88">
                  <c:v>82</c:v>
                </c:pt>
                <c:pt idx="89">
                  <c:v>83</c:v>
                </c:pt>
                <c:pt idx="90">
                  <c:v>88</c:v>
                </c:pt>
                <c:pt idx="91">
                  <c:v>79</c:v>
                </c:pt>
                <c:pt idx="92">
                  <c:v>78</c:v>
                </c:pt>
                <c:pt idx="93">
                  <c:v>79</c:v>
                </c:pt>
                <c:pt idx="94">
                  <c:v>87</c:v>
                </c:pt>
                <c:pt idx="95">
                  <c:v>99</c:v>
                </c:pt>
                <c:pt idx="96">
                  <c:v>97</c:v>
                </c:pt>
                <c:pt idx="97">
                  <c:v>115</c:v>
                </c:pt>
                <c:pt idx="98">
                  <c:v>127</c:v>
                </c:pt>
                <c:pt idx="99">
                  <c:v>120</c:v>
                </c:pt>
                <c:pt idx="100">
                  <c:v>124</c:v>
                </c:pt>
                <c:pt idx="101">
                  <c:v>122</c:v>
                </c:pt>
                <c:pt idx="102">
                  <c:v>126</c:v>
                </c:pt>
                <c:pt idx="103">
                  <c:v>129</c:v>
                </c:pt>
                <c:pt idx="104">
                  <c:v>125</c:v>
                </c:pt>
                <c:pt idx="105">
                  <c:v>138</c:v>
                </c:pt>
                <c:pt idx="106">
                  <c:v>133</c:v>
                </c:pt>
                <c:pt idx="107">
                  <c:v>131</c:v>
                </c:pt>
                <c:pt idx="108">
                  <c:v>129</c:v>
                </c:pt>
                <c:pt idx="109">
                  <c:v>121</c:v>
                </c:pt>
                <c:pt idx="110">
                  <c:v>120</c:v>
                </c:pt>
                <c:pt idx="111">
                  <c:v>120</c:v>
                </c:pt>
                <c:pt idx="112">
                  <c:v>107</c:v>
                </c:pt>
                <c:pt idx="113">
                  <c:v>100</c:v>
                </c:pt>
                <c:pt idx="114">
                  <c:v>96</c:v>
                </c:pt>
                <c:pt idx="115">
                  <c:v>94</c:v>
                </c:pt>
                <c:pt idx="116">
                  <c:v>94</c:v>
                </c:pt>
                <c:pt idx="117">
                  <c:v>93</c:v>
                </c:pt>
                <c:pt idx="118">
                  <c:v>90</c:v>
                </c:pt>
                <c:pt idx="119">
                  <c:v>95</c:v>
                </c:pt>
                <c:pt idx="120">
                  <c:v>95</c:v>
                </c:pt>
                <c:pt idx="121">
                  <c:v>99</c:v>
                </c:pt>
                <c:pt idx="122">
                  <c:v>105</c:v>
                </c:pt>
                <c:pt idx="123">
                  <c:v>109</c:v>
                </c:pt>
                <c:pt idx="124">
                  <c:v>116</c:v>
                </c:pt>
                <c:pt idx="125">
                  <c:v>122</c:v>
                </c:pt>
                <c:pt idx="126">
                  <c:v>131</c:v>
                </c:pt>
                <c:pt idx="127">
                  <c:v>136</c:v>
                </c:pt>
                <c:pt idx="128">
                  <c:v>138</c:v>
                </c:pt>
                <c:pt idx="129">
                  <c:v>148</c:v>
                </c:pt>
                <c:pt idx="130">
                  <c:v>166</c:v>
                </c:pt>
                <c:pt idx="131">
                  <c:v>187</c:v>
                </c:pt>
                <c:pt idx="132">
                  <c:v>191</c:v>
                </c:pt>
                <c:pt idx="133">
                  <c:v>212</c:v>
                </c:pt>
              </c:numCache>
            </c:numRef>
          </c:val>
          <c:extLst>
            <c:ext xmlns:c16="http://schemas.microsoft.com/office/drawing/2014/chart" uri="{C3380CC4-5D6E-409C-BE32-E72D297353CC}">
              <c16:uniqueId val="{00000083-155A-4794-856B-403A4A0A22D3}"/>
            </c:ext>
          </c:extLst>
        </c:ser>
        <c:ser>
          <c:idx val="4"/>
          <c:order val="1"/>
          <c:tx>
            <c:strRef>
              <c:f>ICU!$G$1</c:f>
              <c:strCache>
                <c:ptCount val="1"/>
                <c:pt idx="0">
                  <c:v>Op de IC</c:v>
                </c:pt>
              </c:strCache>
            </c:strRef>
          </c:tx>
          <c:spPr>
            <a:solidFill>
              <a:schemeClr val="accent1"/>
            </a:solidFill>
            <a:ln>
              <a:solidFill>
                <a:schemeClr val="bg2">
                  <a:lumMod val="25000"/>
                </a:schemeClr>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84-155A-4794-856B-403A4A0A22D3}"/>
                </c:ext>
              </c:extLst>
            </c:dLbl>
            <c:dLbl>
              <c:idx val="1"/>
              <c:delete val="1"/>
              <c:extLst>
                <c:ext xmlns:c15="http://schemas.microsoft.com/office/drawing/2012/chart" uri="{CE6537A1-D6FC-4f65-9D91-7224C49458BB}"/>
                <c:ext xmlns:c16="http://schemas.microsoft.com/office/drawing/2014/chart" uri="{C3380CC4-5D6E-409C-BE32-E72D297353CC}">
                  <c16:uniqueId val="{00000085-155A-4794-856B-403A4A0A22D3}"/>
                </c:ext>
              </c:extLst>
            </c:dLbl>
            <c:dLbl>
              <c:idx val="2"/>
              <c:delete val="1"/>
              <c:extLst>
                <c:ext xmlns:c15="http://schemas.microsoft.com/office/drawing/2012/chart" uri="{CE6537A1-D6FC-4f65-9D91-7224C49458BB}"/>
                <c:ext xmlns:c16="http://schemas.microsoft.com/office/drawing/2014/chart" uri="{C3380CC4-5D6E-409C-BE32-E72D297353CC}">
                  <c16:uniqueId val="{00000086-155A-4794-856B-403A4A0A22D3}"/>
                </c:ext>
              </c:extLst>
            </c:dLbl>
            <c:dLbl>
              <c:idx val="3"/>
              <c:delete val="1"/>
              <c:extLst>
                <c:ext xmlns:c15="http://schemas.microsoft.com/office/drawing/2012/chart" uri="{CE6537A1-D6FC-4f65-9D91-7224C49458BB}"/>
                <c:ext xmlns:c16="http://schemas.microsoft.com/office/drawing/2014/chart" uri="{C3380CC4-5D6E-409C-BE32-E72D297353CC}">
                  <c16:uniqueId val="{00000087-155A-4794-856B-403A4A0A22D3}"/>
                </c:ext>
              </c:extLst>
            </c:dLbl>
            <c:dLbl>
              <c:idx val="4"/>
              <c:delete val="1"/>
              <c:extLst>
                <c:ext xmlns:c15="http://schemas.microsoft.com/office/drawing/2012/chart" uri="{CE6537A1-D6FC-4f65-9D91-7224C49458BB}"/>
                <c:ext xmlns:c16="http://schemas.microsoft.com/office/drawing/2014/chart" uri="{C3380CC4-5D6E-409C-BE32-E72D297353CC}">
                  <c16:uniqueId val="{00000088-155A-4794-856B-403A4A0A22D3}"/>
                </c:ext>
              </c:extLst>
            </c:dLbl>
            <c:dLbl>
              <c:idx val="5"/>
              <c:delete val="1"/>
              <c:extLst>
                <c:ext xmlns:c15="http://schemas.microsoft.com/office/drawing/2012/chart" uri="{CE6537A1-D6FC-4f65-9D91-7224C49458BB}"/>
                <c:ext xmlns:c16="http://schemas.microsoft.com/office/drawing/2014/chart" uri="{C3380CC4-5D6E-409C-BE32-E72D297353CC}">
                  <c16:uniqueId val="{00000089-155A-4794-856B-403A4A0A22D3}"/>
                </c:ext>
              </c:extLst>
            </c:dLbl>
            <c:dLbl>
              <c:idx val="6"/>
              <c:delete val="1"/>
              <c:extLst>
                <c:ext xmlns:c15="http://schemas.microsoft.com/office/drawing/2012/chart" uri="{CE6537A1-D6FC-4f65-9D91-7224C49458BB}"/>
                <c:ext xmlns:c16="http://schemas.microsoft.com/office/drawing/2014/chart" uri="{C3380CC4-5D6E-409C-BE32-E72D297353CC}">
                  <c16:uniqueId val="{0000008A-155A-4794-856B-403A4A0A22D3}"/>
                </c:ext>
              </c:extLst>
            </c:dLbl>
            <c:dLbl>
              <c:idx val="7"/>
              <c:delete val="1"/>
              <c:extLst>
                <c:ext xmlns:c15="http://schemas.microsoft.com/office/drawing/2012/chart" uri="{CE6537A1-D6FC-4f65-9D91-7224C49458BB}"/>
                <c:ext xmlns:c16="http://schemas.microsoft.com/office/drawing/2014/chart" uri="{C3380CC4-5D6E-409C-BE32-E72D297353CC}">
                  <c16:uniqueId val="{0000008B-155A-4794-856B-403A4A0A22D3}"/>
                </c:ext>
              </c:extLst>
            </c:dLbl>
            <c:dLbl>
              <c:idx val="8"/>
              <c:delete val="1"/>
              <c:extLst>
                <c:ext xmlns:c15="http://schemas.microsoft.com/office/drawing/2012/chart" uri="{CE6537A1-D6FC-4f65-9D91-7224C49458BB}"/>
                <c:ext xmlns:c16="http://schemas.microsoft.com/office/drawing/2014/chart" uri="{C3380CC4-5D6E-409C-BE32-E72D297353CC}">
                  <c16:uniqueId val="{0000008C-155A-4794-856B-403A4A0A22D3}"/>
                </c:ext>
              </c:extLst>
            </c:dLbl>
            <c:dLbl>
              <c:idx val="9"/>
              <c:delete val="1"/>
              <c:extLst>
                <c:ext xmlns:c15="http://schemas.microsoft.com/office/drawing/2012/chart" uri="{CE6537A1-D6FC-4f65-9D91-7224C49458BB}"/>
                <c:ext xmlns:c16="http://schemas.microsoft.com/office/drawing/2014/chart" uri="{C3380CC4-5D6E-409C-BE32-E72D297353CC}">
                  <c16:uniqueId val="{0000008D-155A-4794-856B-403A4A0A22D3}"/>
                </c:ext>
              </c:extLst>
            </c:dLbl>
            <c:dLbl>
              <c:idx val="10"/>
              <c:delete val="1"/>
              <c:extLst>
                <c:ext xmlns:c15="http://schemas.microsoft.com/office/drawing/2012/chart" uri="{CE6537A1-D6FC-4f65-9D91-7224C49458BB}"/>
                <c:ext xmlns:c16="http://schemas.microsoft.com/office/drawing/2014/chart" uri="{C3380CC4-5D6E-409C-BE32-E72D297353CC}">
                  <c16:uniqueId val="{0000008E-155A-4794-856B-403A4A0A22D3}"/>
                </c:ext>
              </c:extLst>
            </c:dLbl>
            <c:dLbl>
              <c:idx val="11"/>
              <c:delete val="1"/>
              <c:extLst>
                <c:ext xmlns:c15="http://schemas.microsoft.com/office/drawing/2012/chart" uri="{CE6537A1-D6FC-4f65-9D91-7224C49458BB}"/>
                <c:ext xmlns:c16="http://schemas.microsoft.com/office/drawing/2014/chart" uri="{C3380CC4-5D6E-409C-BE32-E72D297353CC}">
                  <c16:uniqueId val="{0000008F-155A-4794-856B-403A4A0A22D3}"/>
                </c:ext>
              </c:extLst>
            </c:dLbl>
            <c:dLbl>
              <c:idx val="12"/>
              <c:delete val="1"/>
              <c:extLst>
                <c:ext xmlns:c15="http://schemas.microsoft.com/office/drawing/2012/chart" uri="{CE6537A1-D6FC-4f65-9D91-7224C49458BB}"/>
                <c:ext xmlns:c16="http://schemas.microsoft.com/office/drawing/2014/chart" uri="{C3380CC4-5D6E-409C-BE32-E72D297353CC}">
                  <c16:uniqueId val="{00000090-155A-4794-856B-403A4A0A22D3}"/>
                </c:ext>
              </c:extLst>
            </c:dLbl>
            <c:dLbl>
              <c:idx val="13"/>
              <c:delete val="1"/>
              <c:extLst>
                <c:ext xmlns:c15="http://schemas.microsoft.com/office/drawing/2012/chart" uri="{CE6537A1-D6FC-4f65-9D91-7224C49458BB}"/>
                <c:ext xmlns:c16="http://schemas.microsoft.com/office/drawing/2014/chart" uri="{C3380CC4-5D6E-409C-BE32-E72D297353CC}">
                  <c16:uniqueId val="{00000091-155A-4794-856B-403A4A0A22D3}"/>
                </c:ext>
              </c:extLst>
            </c:dLbl>
            <c:dLbl>
              <c:idx val="14"/>
              <c:delete val="1"/>
              <c:extLst>
                <c:ext xmlns:c15="http://schemas.microsoft.com/office/drawing/2012/chart" uri="{CE6537A1-D6FC-4f65-9D91-7224C49458BB}"/>
                <c:ext xmlns:c16="http://schemas.microsoft.com/office/drawing/2014/chart" uri="{C3380CC4-5D6E-409C-BE32-E72D297353CC}">
                  <c16:uniqueId val="{00000092-155A-4794-856B-403A4A0A22D3}"/>
                </c:ext>
              </c:extLst>
            </c:dLbl>
            <c:dLbl>
              <c:idx val="15"/>
              <c:delete val="1"/>
              <c:extLst>
                <c:ext xmlns:c15="http://schemas.microsoft.com/office/drawing/2012/chart" uri="{CE6537A1-D6FC-4f65-9D91-7224C49458BB}"/>
                <c:ext xmlns:c16="http://schemas.microsoft.com/office/drawing/2014/chart" uri="{C3380CC4-5D6E-409C-BE32-E72D297353CC}">
                  <c16:uniqueId val="{00000093-155A-4794-856B-403A4A0A22D3}"/>
                </c:ext>
              </c:extLst>
            </c:dLbl>
            <c:dLbl>
              <c:idx val="16"/>
              <c:delete val="1"/>
              <c:extLst>
                <c:ext xmlns:c15="http://schemas.microsoft.com/office/drawing/2012/chart" uri="{CE6537A1-D6FC-4f65-9D91-7224C49458BB}"/>
                <c:ext xmlns:c16="http://schemas.microsoft.com/office/drawing/2014/chart" uri="{C3380CC4-5D6E-409C-BE32-E72D297353CC}">
                  <c16:uniqueId val="{00000094-155A-4794-856B-403A4A0A22D3}"/>
                </c:ext>
              </c:extLst>
            </c:dLbl>
            <c:dLbl>
              <c:idx val="17"/>
              <c:delete val="1"/>
              <c:extLst>
                <c:ext xmlns:c15="http://schemas.microsoft.com/office/drawing/2012/chart" uri="{CE6537A1-D6FC-4f65-9D91-7224C49458BB}"/>
                <c:ext xmlns:c16="http://schemas.microsoft.com/office/drawing/2014/chart" uri="{C3380CC4-5D6E-409C-BE32-E72D297353CC}">
                  <c16:uniqueId val="{00000095-155A-4794-856B-403A4A0A22D3}"/>
                </c:ext>
              </c:extLst>
            </c:dLbl>
            <c:dLbl>
              <c:idx val="18"/>
              <c:delete val="1"/>
              <c:extLst>
                <c:ext xmlns:c15="http://schemas.microsoft.com/office/drawing/2012/chart" uri="{CE6537A1-D6FC-4f65-9D91-7224C49458BB}"/>
                <c:ext xmlns:c16="http://schemas.microsoft.com/office/drawing/2014/chart" uri="{C3380CC4-5D6E-409C-BE32-E72D297353CC}">
                  <c16:uniqueId val="{00000096-155A-4794-856B-403A4A0A22D3}"/>
                </c:ext>
              </c:extLst>
            </c:dLbl>
            <c:dLbl>
              <c:idx val="19"/>
              <c:delete val="1"/>
              <c:extLst>
                <c:ext xmlns:c15="http://schemas.microsoft.com/office/drawing/2012/chart" uri="{CE6537A1-D6FC-4f65-9D91-7224C49458BB}"/>
                <c:ext xmlns:c16="http://schemas.microsoft.com/office/drawing/2014/chart" uri="{C3380CC4-5D6E-409C-BE32-E72D297353CC}">
                  <c16:uniqueId val="{00000097-155A-4794-856B-403A4A0A22D3}"/>
                </c:ext>
              </c:extLst>
            </c:dLbl>
            <c:dLbl>
              <c:idx val="20"/>
              <c:delete val="1"/>
              <c:extLst>
                <c:ext xmlns:c15="http://schemas.microsoft.com/office/drawing/2012/chart" uri="{CE6537A1-D6FC-4f65-9D91-7224C49458BB}"/>
                <c:ext xmlns:c16="http://schemas.microsoft.com/office/drawing/2014/chart" uri="{C3380CC4-5D6E-409C-BE32-E72D297353CC}">
                  <c16:uniqueId val="{00000098-155A-4794-856B-403A4A0A22D3}"/>
                </c:ext>
              </c:extLst>
            </c:dLbl>
            <c:dLbl>
              <c:idx val="21"/>
              <c:delete val="1"/>
              <c:extLst>
                <c:ext xmlns:c15="http://schemas.microsoft.com/office/drawing/2012/chart" uri="{CE6537A1-D6FC-4f65-9D91-7224C49458BB}"/>
                <c:ext xmlns:c16="http://schemas.microsoft.com/office/drawing/2014/chart" uri="{C3380CC4-5D6E-409C-BE32-E72D297353CC}">
                  <c16:uniqueId val="{00000099-155A-4794-856B-403A4A0A22D3}"/>
                </c:ext>
              </c:extLst>
            </c:dLbl>
            <c:dLbl>
              <c:idx val="22"/>
              <c:delete val="1"/>
              <c:extLst>
                <c:ext xmlns:c15="http://schemas.microsoft.com/office/drawing/2012/chart" uri="{CE6537A1-D6FC-4f65-9D91-7224C49458BB}"/>
                <c:ext xmlns:c16="http://schemas.microsoft.com/office/drawing/2014/chart" uri="{C3380CC4-5D6E-409C-BE32-E72D297353CC}">
                  <c16:uniqueId val="{0000009A-155A-4794-856B-403A4A0A22D3}"/>
                </c:ext>
              </c:extLst>
            </c:dLbl>
            <c:dLbl>
              <c:idx val="23"/>
              <c:delete val="1"/>
              <c:extLst>
                <c:ext xmlns:c15="http://schemas.microsoft.com/office/drawing/2012/chart" uri="{CE6537A1-D6FC-4f65-9D91-7224C49458BB}"/>
                <c:ext xmlns:c16="http://schemas.microsoft.com/office/drawing/2014/chart" uri="{C3380CC4-5D6E-409C-BE32-E72D297353CC}">
                  <c16:uniqueId val="{0000009B-155A-4794-856B-403A4A0A22D3}"/>
                </c:ext>
              </c:extLst>
            </c:dLbl>
            <c:dLbl>
              <c:idx val="24"/>
              <c:delete val="1"/>
              <c:extLst>
                <c:ext xmlns:c15="http://schemas.microsoft.com/office/drawing/2012/chart" uri="{CE6537A1-D6FC-4f65-9D91-7224C49458BB}"/>
                <c:ext xmlns:c16="http://schemas.microsoft.com/office/drawing/2014/chart" uri="{C3380CC4-5D6E-409C-BE32-E72D297353CC}">
                  <c16:uniqueId val="{0000009C-155A-4794-856B-403A4A0A22D3}"/>
                </c:ext>
              </c:extLst>
            </c:dLbl>
            <c:dLbl>
              <c:idx val="25"/>
              <c:delete val="1"/>
              <c:extLst>
                <c:ext xmlns:c15="http://schemas.microsoft.com/office/drawing/2012/chart" uri="{CE6537A1-D6FC-4f65-9D91-7224C49458BB}"/>
                <c:ext xmlns:c16="http://schemas.microsoft.com/office/drawing/2014/chart" uri="{C3380CC4-5D6E-409C-BE32-E72D297353CC}">
                  <c16:uniqueId val="{0000009D-155A-4794-856B-403A4A0A22D3}"/>
                </c:ext>
              </c:extLst>
            </c:dLbl>
            <c:dLbl>
              <c:idx val="26"/>
              <c:delete val="1"/>
              <c:extLst>
                <c:ext xmlns:c15="http://schemas.microsoft.com/office/drawing/2012/chart" uri="{CE6537A1-D6FC-4f65-9D91-7224C49458BB}"/>
                <c:ext xmlns:c16="http://schemas.microsoft.com/office/drawing/2014/chart" uri="{C3380CC4-5D6E-409C-BE32-E72D297353CC}">
                  <c16:uniqueId val="{0000009E-155A-4794-856B-403A4A0A22D3}"/>
                </c:ext>
              </c:extLst>
            </c:dLbl>
            <c:dLbl>
              <c:idx val="27"/>
              <c:delete val="1"/>
              <c:extLst>
                <c:ext xmlns:c15="http://schemas.microsoft.com/office/drawing/2012/chart" uri="{CE6537A1-D6FC-4f65-9D91-7224C49458BB}"/>
                <c:ext xmlns:c16="http://schemas.microsoft.com/office/drawing/2014/chart" uri="{C3380CC4-5D6E-409C-BE32-E72D297353CC}">
                  <c16:uniqueId val="{0000009F-155A-4794-856B-403A4A0A22D3}"/>
                </c:ext>
              </c:extLst>
            </c:dLbl>
            <c:dLbl>
              <c:idx val="28"/>
              <c:delete val="1"/>
              <c:extLst>
                <c:ext xmlns:c15="http://schemas.microsoft.com/office/drawing/2012/chart" uri="{CE6537A1-D6FC-4f65-9D91-7224C49458BB}"/>
                <c:ext xmlns:c16="http://schemas.microsoft.com/office/drawing/2014/chart" uri="{C3380CC4-5D6E-409C-BE32-E72D297353CC}">
                  <c16:uniqueId val="{000000A0-155A-4794-856B-403A4A0A22D3}"/>
                </c:ext>
              </c:extLst>
            </c:dLbl>
            <c:dLbl>
              <c:idx val="29"/>
              <c:delete val="1"/>
              <c:extLst>
                <c:ext xmlns:c15="http://schemas.microsoft.com/office/drawing/2012/chart" uri="{CE6537A1-D6FC-4f65-9D91-7224C49458BB}"/>
                <c:ext xmlns:c16="http://schemas.microsoft.com/office/drawing/2014/chart" uri="{C3380CC4-5D6E-409C-BE32-E72D297353CC}">
                  <c16:uniqueId val="{000000A1-155A-4794-856B-403A4A0A22D3}"/>
                </c:ext>
              </c:extLst>
            </c:dLbl>
            <c:dLbl>
              <c:idx val="30"/>
              <c:delete val="1"/>
              <c:extLst>
                <c:ext xmlns:c15="http://schemas.microsoft.com/office/drawing/2012/chart" uri="{CE6537A1-D6FC-4f65-9D91-7224C49458BB}"/>
                <c:ext xmlns:c16="http://schemas.microsoft.com/office/drawing/2014/chart" uri="{C3380CC4-5D6E-409C-BE32-E72D297353CC}">
                  <c16:uniqueId val="{000000A2-155A-4794-856B-403A4A0A22D3}"/>
                </c:ext>
              </c:extLst>
            </c:dLbl>
            <c:dLbl>
              <c:idx val="31"/>
              <c:delete val="1"/>
              <c:extLst>
                <c:ext xmlns:c15="http://schemas.microsoft.com/office/drawing/2012/chart" uri="{CE6537A1-D6FC-4f65-9D91-7224C49458BB}"/>
                <c:ext xmlns:c16="http://schemas.microsoft.com/office/drawing/2014/chart" uri="{C3380CC4-5D6E-409C-BE32-E72D297353CC}">
                  <c16:uniqueId val="{000000A3-155A-4794-856B-403A4A0A22D3}"/>
                </c:ext>
              </c:extLst>
            </c:dLbl>
            <c:dLbl>
              <c:idx val="32"/>
              <c:delete val="1"/>
              <c:extLst>
                <c:ext xmlns:c15="http://schemas.microsoft.com/office/drawing/2012/chart" uri="{CE6537A1-D6FC-4f65-9D91-7224C49458BB}"/>
                <c:ext xmlns:c16="http://schemas.microsoft.com/office/drawing/2014/chart" uri="{C3380CC4-5D6E-409C-BE32-E72D297353CC}">
                  <c16:uniqueId val="{000000A4-155A-4794-856B-403A4A0A22D3}"/>
                </c:ext>
              </c:extLst>
            </c:dLbl>
            <c:dLbl>
              <c:idx val="33"/>
              <c:delete val="1"/>
              <c:extLst>
                <c:ext xmlns:c15="http://schemas.microsoft.com/office/drawing/2012/chart" uri="{CE6537A1-D6FC-4f65-9D91-7224C49458BB}"/>
                <c:ext xmlns:c16="http://schemas.microsoft.com/office/drawing/2014/chart" uri="{C3380CC4-5D6E-409C-BE32-E72D297353CC}">
                  <c16:uniqueId val="{000000A5-155A-4794-856B-403A4A0A22D3}"/>
                </c:ext>
              </c:extLst>
            </c:dLbl>
            <c:dLbl>
              <c:idx val="34"/>
              <c:delete val="1"/>
              <c:extLst>
                <c:ext xmlns:c15="http://schemas.microsoft.com/office/drawing/2012/chart" uri="{CE6537A1-D6FC-4f65-9D91-7224C49458BB}"/>
                <c:ext xmlns:c16="http://schemas.microsoft.com/office/drawing/2014/chart" uri="{C3380CC4-5D6E-409C-BE32-E72D297353CC}">
                  <c16:uniqueId val="{000000A6-155A-4794-856B-403A4A0A22D3}"/>
                </c:ext>
              </c:extLst>
            </c:dLbl>
            <c:dLbl>
              <c:idx val="35"/>
              <c:delete val="1"/>
              <c:extLst>
                <c:ext xmlns:c15="http://schemas.microsoft.com/office/drawing/2012/chart" uri="{CE6537A1-D6FC-4f65-9D91-7224C49458BB}"/>
                <c:ext xmlns:c16="http://schemas.microsoft.com/office/drawing/2014/chart" uri="{C3380CC4-5D6E-409C-BE32-E72D297353CC}">
                  <c16:uniqueId val="{000000A7-155A-4794-856B-403A4A0A22D3}"/>
                </c:ext>
              </c:extLst>
            </c:dLbl>
            <c:dLbl>
              <c:idx val="36"/>
              <c:delete val="1"/>
              <c:extLst>
                <c:ext xmlns:c15="http://schemas.microsoft.com/office/drawing/2012/chart" uri="{CE6537A1-D6FC-4f65-9D91-7224C49458BB}"/>
                <c:ext xmlns:c16="http://schemas.microsoft.com/office/drawing/2014/chart" uri="{C3380CC4-5D6E-409C-BE32-E72D297353CC}">
                  <c16:uniqueId val="{000000A8-155A-4794-856B-403A4A0A22D3}"/>
                </c:ext>
              </c:extLst>
            </c:dLbl>
            <c:dLbl>
              <c:idx val="37"/>
              <c:delete val="1"/>
              <c:extLst>
                <c:ext xmlns:c15="http://schemas.microsoft.com/office/drawing/2012/chart" uri="{CE6537A1-D6FC-4f65-9D91-7224C49458BB}"/>
                <c:ext xmlns:c16="http://schemas.microsoft.com/office/drawing/2014/chart" uri="{C3380CC4-5D6E-409C-BE32-E72D297353CC}">
                  <c16:uniqueId val="{000000A9-155A-4794-856B-403A4A0A22D3}"/>
                </c:ext>
              </c:extLst>
            </c:dLbl>
            <c:dLbl>
              <c:idx val="38"/>
              <c:delete val="1"/>
              <c:extLst>
                <c:ext xmlns:c15="http://schemas.microsoft.com/office/drawing/2012/chart" uri="{CE6537A1-D6FC-4f65-9D91-7224C49458BB}"/>
                <c:ext xmlns:c16="http://schemas.microsoft.com/office/drawing/2014/chart" uri="{C3380CC4-5D6E-409C-BE32-E72D297353CC}">
                  <c16:uniqueId val="{000000AA-155A-4794-856B-403A4A0A22D3}"/>
                </c:ext>
              </c:extLst>
            </c:dLbl>
            <c:dLbl>
              <c:idx val="39"/>
              <c:delete val="1"/>
              <c:extLst>
                <c:ext xmlns:c15="http://schemas.microsoft.com/office/drawing/2012/chart" uri="{CE6537A1-D6FC-4f65-9D91-7224C49458BB}"/>
                <c:ext xmlns:c16="http://schemas.microsoft.com/office/drawing/2014/chart" uri="{C3380CC4-5D6E-409C-BE32-E72D297353CC}">
                  <c16:uniqueId val="{000000AB-155A-4794-856B-403A4A0A22D3}"/>
                </c:ext>
              </c:extLst>
            </c:dLbl>
            <c:dLbl>
              <c:idx val="40"/>
              <c:delete val="1"/>
              <c:extLst>
                <c:ext xmlns:c15="http://schemas.microsoft.com/office/drawing/2012/chart" uri="{CE6537A1-D6FC-4f65-9D91-7224C49458BB}"/>
                <c:ext xmlns:c16="http://schemas.microsoft.com/office/drawing/2014/chart" uri="{C3380CC4-5D6E-409C-BE32-E72D297353CC}">
                  <c16:uniqueId val="{000000AC-155A-4794-856B-403A4A0A22D3}"/>
                </c:ext>
              </c:extLst>
            </c:dLbl>
            <c:dLbl>
              <c:idx val="41"/>
              <c:delete val="1"/>
              <c:extLst>
                <c:ext xmlns:c15="http://schemas.microsoft.com/office/drawing/2012/chart" uri="{CE6537A1-D6FC-4f65-9D91-7224C49458BB}"/>
                <c:ext xmlns:c16="http://schemas.microsoft.com/office/drawing/2014/chart" uri="{C3380CC4-5D6E-409C-BE32-E72D297353CC}">
                  <c16:uniqueId val="{000000AD-155A-4794-856B-403A4A0A22D3}"/>
                </c:ext>
              </c:extLst>
            </c:dLbl>
            <c:dLbl>
              <c:idx val="42"/>
              <c:delete val="1"/>
              <c:extLst>
                <c:ext xmlns:c15="http://schemas.microsoft.com/office/drawing/2012/chart" uri="{CE6537A1-D6FC-4f65-9D91-7224C49458BB}"/>
                <c:ext xmlns:c16="http://schemas.microsoft.com/office/drawing/2014/chart" uri="{C3380CC4-5D6E-409C-BE32-E72D297353CC}">
                  <c16:uniqueId val="{000000AE-155A-4794-856B-403A4A0A22D3}"/>
                </c:ext>
              </c:extLst>
            </c:dLbl>
            <c:dLbl>
              <c:idx val="43"/>
              <c:delete val="1"/>
              <c:extLst>
                <c:ext xmlns:c15="http://schemas.microsoft.com/office/drawing/2012/chart" uri="{CE6537A1-D6FC-4f65-9D91-7224C49458BB}"/>
                <c:ext xmlns:c16="http://schemas.microsoft.com/office/drawing/2014/chart" uri="{C3380CC4-5D6E-409C-BE32-E72D297353CC}">
                  <c16:uniqueId val="{000000AF-155A-4794-856B-403A4A0A22D3}"/>
                </c:ext>
              </c:extLst>
            </c:dLbl>
            <c:dLbl>
              <c:idx val="44"/>
              <c:delete val="1"/>
              <c:extLst>
                <c:ext xmlns:c15="http://schemas.microsoft.com/office/drawing/2012/chart" uri="{CE6537A1-D6FC-4f65-9D91-7224C49458BB}"/>
                <c:ext xmlns:c16="http://schemas.microsoft.com/office/drawing/2014/chart" uri="{C3380CC4-5D6E-409C-BE32-E72D297353CC}">
                  <c16:uniqueId val="{000000B0-155A-4794-856B-403A4A0A22D3}"/>
                </c:ext>
              </c:extLst>
            </c:dLbl>
            <c:dLbl>
              <c:idx val="45"/>
              <c:delete val="1"/>
              <c:extLst>
                <c:ext xmlns:c15="http://schemas.microsoft.com/office/drawing/2012/chart" uri="{CE6537A1-D6FC-4f65-9D91-7224C49458BB}"/>
                <c:ext xmlns:c16="http://schemas.microsoft.com/office/drawing/2014/chart" uri="{C3380CC4-5D6E-409C-BE32-E72D297353CC}">
                  <c16:uniqueId val="{000000B1-155A-4794-856B-403A4A0A22D3}"/>
                </c:ext>
              </c:extLst>
            </c:dLbl>
            <c:dLbl>
              <c:idx val="46"/>
              <c:delete val="1"/>
              <c:extLst>
                <c:ext xmlns:c15="http://schemas.microsoft.com/office/drawing/2012/chart" uri="{CE6537A1-D6FC-4f65-9D91-7224C49458BB}"/>
                <c:ext xmlns:c16="http://schemas.microsoft.com/office/drawing/2014/chart" uri="{C3380CC4-5D6E-409C-BE32-E72D297353CC}">
                  <c16:uniqueId val="{000000B2-155A-4794-856B-403A4A0A22D3}"/>
                </c:ext>
              </c:extLst>
            </c:dLbl>
            <c:dLbl>
              <c:idx val="47"/>
              <c:delete val="1"/>
              <c:extLst>
                <c:ext xmlns:c15="http://schemas.microsoft.com/office/drawing/2012/chart" uri="{CE6537A1-D6FC-4f65-9D91-7224C49458BB}"/>
                <c:ext xmlns:c16="http://schemas.microsoft.com/office/drawing/2014/chart" uri="{C3380CC4-5D6E-409C-BE32-E72D297353CC}">
                  <c16:uniqueId val="{000000B3-155A-4794-856B-403A4A0A22D3}"/>
                </c:ext>
              </c:extLst>
            </c:dLbl>
            <c:dLbl>
              <c:idx val="48"/>
              <c:delete val="1"/>
              <c:extLst>
                <c:ext xmlns:c15="http://schemas.microsoft.com/office/drawing/2012/chart" uri="{CE6537A1-D6FC-4f65-9D91-7224C49458BB}"/>
                <c:ext xmlns:c16="http://schemas.microsoft.com/office/drawing/2014/chart" uri="{C3380CC4-5D6E-409C-BE32-E72D297353CC}">
                  <c16:uniqueId val="{000000B4-155A-4794-856B-403A4A0A22D3}"/>
                </c:ext>
              </c:extLst>
            </c:dLbl>
            <c:dLbl>
              <c:idx val="49"/>
              <c:delete val="1"/>
              <c:extLst>
                <c:ext xmlns:c15="http://schemas.microsoft.com/office/drawing/2012/chart" uri="{CE6537A1-D6FC-4f65-9D91-7224C49458BB}"/>
                <c:ext xmlns:c16="http://schemas.microsoft.com/office/drawing/2014/chart" uri="{C3380CC4-5D6E-409C-BE32-E72D297353CC}">
                  <c16:uniqueId val="{000000B5-155A-4794-856B-403A4A0A22D3}"/>
                </c:ext>
              </c:extLst>
            </c:dLbl>
            <c:dLbl>
              <c:idx val="50"/>
              <c:delete val="1"/>
              <c:extLst>
                <c:ext xmlns:c15="http://schemas.microsoft.com/office/drawing/2012/chart" uri="{CE6537A1-D6FC-4f65-9D91-7224C49458BB}"/>
                <c:ext xmlns:c16="http://schemas.microsoft.com/office/drawing/2014/chart" uri="{C3380CC4-5D6E-409C-BE32-E72D297353CC}">
                  <c16:uniqueId val="{000000B6-155A-4794-856B-403A4A0A22D3}"/>
                </c:ext>
              </c:extLst>
            </c:dLbl>
            <c:dLbl>
              <c:idx val="51"/>
              <c:delete val="1"/>
              <c:extLst>
                <c:ext xmlns:c15="http://schemas.microsoft.com/office/drawing/2012/chart" uri="{CE6537A1-D6FC-4f65-9D91-7224C49458BB}"/>
                <c:ext xmlns:c16="http://schemas.microsoft.com/office/drawing/2014/chart" uri="{C3380CC4-5D6E-409C-BE32-E72D297353CC}">
                  <c16:uniqueId val="{000000B7-155A-4794-856B-403A4A0A22D3}"/>
                </c:ext>
              </c:extLst>
            </c:dLbl>
            <c:dLbl>
              <c:idx val="52"/>
              <c:delete val="1"/>
              <c:extLst>
                <c:ext xmlns:c15="http://schemas.microsoft.com/office/drawing/2012/chart" uri="{CE6537A1-D6FC-4f65-9D91-7224C49458BB}"/>
                <c:ext xmlns:c16="http://schemas.microsoft.com/office/drawing/2014/chart" uri="{C3380CC4-5D6E-409C-BE32-E72D297353CC}">
                  <c16:uniqueId val="{000000B8-155A-4794-856B-403A4A0A22D3}"/>
                </c:ext>
              </c:extLst>
            </c:dLbl>
            <c:dLbl>
              <c:idx val="53"/>
              <c:delete val="1"/>
              <c:extLst>
                <c:ext xmlns:c15="http://schemas.microsoft.com/office/drawing/2012/chart" uri="{CE6537A1-D6FC-4f65-9D91-7224C49458BB}"/>
                <c:ext xmlns:c16="http://schemas.microsoft.com/office/drawing/2014/chart" uri="{C3380CC4-5D6E-409C-BE32-E72D297353CC}">
                  <c16:uniqueId val="{000000B9-155A-4794-856B-403A4A0A22D3}"/>
                </c:ext>
              </c:extLst>
            </c:dLbl>
            <c:dLbl>
              <c:idx val="54"/>
              <c:delete val="1"/>
              <c:extLst>
                <c:ext xmlns:c15="http://schemas.microsoft.com/office/drawing/2012/chart" uri="{CE6537A1-D6FC-4f65-9D91-7224C49458BB}"/>
                <c:ext xmlns:c16="http://schemas.microsoft.com/office/drawing/2014/chart" uri="{C3380CC4-5D6E-409C-BE32-E72D297353CC}">
                  <c16:uniqueId val="{000000BA-155A-4794-856B-403A4A0A22D3}"/>
                </c:ext>
              </c:extLst>
            </c:dLbl>
            <c:dLbl>
              <c:idx val="55"/>
              <c:delete val="1"/>
              <c:extLst>
                <c:ext xmlns:c15="http://schemas.microsoft.com/office/drawing/2012/chart" uri="{CE6537A1-D6FC-4f65-9D91-7224C49458BB}"/>
                <c:ext xmlns:c16="http://schemas.microsoft.com/office/drawing/2014/chart" uri="{C3380CC4-5D6E-409C-BE32-E72D297353CC}">
                  <c16:uniqueId val="{000000BB-155A-4794-856B-403A4A0A22D3}"/>
                </c:ext>
              </c:extLst>
            </c:dLbl>
            <c:dLbl>
              <c:idx val="56"/>
              <c:delete val="1"/>
              <c:extLst>
                <c:ext xmlns:c15="http://schemas.microsoft.com/office/drawing/2012/chart" uri="{CE6537A1-D6FC-4f65-9D91-7224C49458BB}"/>
                <c:ext xmlns:c16="http://schemas.microsoft.com/office/drawing/2014/chart" uri="{C3380CC4-5D6E-409C-BE32-E72D297353CC}">
                  <c16:uniqueId val="{000000BC-155A-4794-856B-403A4A0A22D3}"/>
                </c:ext>
              </c:extLst>
            </c:dLbl>
            <c:dLbl>
              <c:idx val="57"/>
              <c:delete val="1"/>
              <c:extLst>
                <c:ext xmlns:c15="http://schemas.microsoft.com/office/drawing/2012/chart" uri="{CE6537A1-D6FC-4f65-9D91-7224C49458BB}"/>
                <c:ext xmlns:c16="http://schemas.microsoft.com/office/drawing/2014/chart" uri="{C3380CC4-5D6E-409C-BE32-E72D297353CC}">
                  <c16:uniqueId val="{000000BD-155A-4794-856B-403A4A0A22D3}"/>
                </c:ext>
              </c:extLst>
            </c:dLbl>
            <c:dLbl>
              <c:idx val="58"/>
              <c:delete val="1"/>
              <c:extLst>
                <c:ext xmlns:c15="http://schemas.microsoft.com/office/drawing/2012/chart" uri="{CE6537A1-D6FC-4f65-9D91-7224C49458BB}"/>
                <c:ext xmlns:c16="http://schemas.microsoft.com/office/drawing/2014/chart" uri="{C3380CC4-5D6E-409C-BE32-E72D297353CC}">
                  <c16:uniqueId val="{000000BE-155A-4794-856B-403A4A0A22D3}"/>
                </c:ext>
              </c:extLst>
            </c:dLbl>
            <c:dLbl>
              <c:idx val="59"/>
              <c:delete val="1"/>
              <c:extLst>
                <c:ext xmlns:c15="http://schemas.microsoft.com/office/drawing/2012/chart" uri="{CE6537A1-D6FC-4f65-9D91-7224C49458BB}"/>
                <c:ext xmlns:c16="http://schemas.microsoft.com/office/drawing/2014/chart" uri="{C3380CC4-5D6E-409C-BE32-E72D297353CC}">
                  <c16:uniqueId val="{000000BF-155A-4794-856B-403A4A0A22D3}"/>
                </c:ext>
              </c:extLst>
            </c:dLbl>
            <c:dLbl>
              <c:idx val="60"/>
              <c:delete val="1"/>
              <c:extLst>
                <c:ext xmlns:c15="http://schemas.microsoft.com/office/drawing/2012/chart" uri="{CE6537A1-D6FC-4f65-9D91-7224C49458BB}"/>
                <c:ext xmlns:c16="http://schemas.microsoft.com/office/drawing/2014/chart" uri="{C3380CC4-5D6E-409C-BE32-E72D297353CC}">
                  <c16:uniqueId val="{000000C0-155A-4794-856B-403A4A0A22D3}"/>
                </c:ext>
              </c:extLst>
            </c:dLbl>
            <c:dLbl>
              <c:idx val="61"/>
              <c:delete val="1"/>
              <c:extLst>
                <c:ext xmlns:c15="http://schemas.microsoft.com/office/drawing/2012/chart" uri="{CE6537A1-D6FC-4f65-9D91-7224C49458BB}"/>
                <c:ext xmlns:c16="http://schemas.microsoft.com/office/drawing/2014/chart" uri="{C3380CC4-5D6E-409C-BE32-E72D297353CC}">
                  <c16:uniqueId val="{000000C1-155A-4794-856B-403A4A0A22D3}"/>
                </c:ext>
              </c:extLst>
            </c:dLbl>
            <c:dLbl>
              <c:idx val="62"/>
              <c:delete val="1"/>
              <c:extLst>
                <c:ext xmlns:c15="http://schemas.microsoft.com/office/drawing/2012/chart" uri="{CE6537A1-D6FC-4f65-9D91-7224C49458BB}"/>
                <c:ext xmlns:c16="http://schemas.microsoft.com/office/drawing/2014/chart" uri="{C3380CC4-5D6E-409C-BE32-E72D297353CC}">
                  <c16:uniqueId val="{000000C2-155A-4794-856B-403A4A0A22D3}"/>
                </c:ext>
              </c:extLst>
            </c:dLbl>
            <c:dLbl>
              <c:idx val="63"/>
              <c:delete val="1"/>
              <c:extLst>
                <c:ext xmlns:c15="http://schemas.microsoft.com/office/drawing/2012/chart" uri="{CE6537A1-D6FC-4f65-9D91-7224C49458BB}"/>
                <c:ext xmlns:c16="http://schemas.microsoft.com/office/drawing/2014/chart" uri="{C3380CC4-5D6E-409C-BE32-E72D297353CC}">
                  <c16:uniqueId val="{000000C3-155A-4794-856B-403A4A0A22D3}"/>
                </c:ext>
              </c:extLst>
            </c:dLbl>
            <c:dLbl>
              <c:idx val="64"/>
              <c:delete val="1"/>
              <c:extLst>
                <c:ext xmlns:c15="http://schemas.microsoft.com/office/drawing/2012/chart" uri="{CE6537A1-D6FC-4f65-9D91-7224C49458BB}"/>
                <c:ext xmlns:c16="http://schemas.microsoft.com/office/drawing/2014/chart" uri="{C3380CC4-5D6E-409C-BE32-E72D297353CC}">
                  <c16:uniqueId val="{000000C4-155A-4794-856B-403A4A0A22D3}"/>
                </c:ext>
              </c:extLst>
            </c:dLbl>
            <c:dLbl>
              <c:idx val="65"/>
              <c:delete val="1"/>
              <c:extLst>
                <c:ext xmlns:c15="http://schemas.microsoft.com/office/drawing/2012/chart" uri="{CE6537A1-D6FC-4f65-9D91-7224C49458BB}"/>
                <c:ext xmlns:c16="http://schemas.microsoft.com/office/drawing/2014/chart" uri="{C3380CC4-5D6E-409C-BE32-E72D297353CC}">
                  <c16:uniqueId val="{000000C5-155A-4794-856B-403A4A0A22D3}"/>
                </c:ext>
              </c:extLst>
            </c:dLbl>
            <c:dLbl>
              <c:idx val="66"/>
              <c:delete val="1"/>
              <c:extLst>
                <c:ext xmlns:c15="http://schemas.microsoft.com/office/drawing/2012/chart" uri="{CE6537A1-D6FC-4f65-9D91-7224C49458BB}"/>
                <c:ext xmlns:c16="http://schemas.microsoft.com/office/drawing/2014/chart" uri="{C3380CC4-5D6E-409C-BE32-E72D297353CC}">
                  <c16:uniqueId val="{000000C6-155A-4794-856B-403A4A0A22D3}"/>
                </c:ext>
              </c:extLst>
            </c:dLbl>
            <c:dLbl>
              <c:idx val="67"/>
              <c:delete val="1"/>
              <c:extLst>
                <c:ext xmlns:c15="http://schemas.microsoft.com/office/drawing/2012/chart" uri="{CE6537A1-D6FC-4f65-9D91-7224C49458BB}"/>
                <c:ext xmlns:c16="http://schemas.microsoft.com/office/drawing/2014/chart" uri="{C3380CC4-5D6E-409C-BE32-E72D297353CC}">
                  <c16:uniqueId val="{000000C7-155A-4794-856B-403A4A0A22D3}"/>
                </c:ext>
              </c:extLst>
            </c:dLbl>
            <c:dLbl>
              <c:idx val="68"/>
              <c:delete val="1"/>
              <c:extLst>
                <c:ext xmlns:c15="http://schemas.microsoft.com/office/drawing/2012/chart" uri="{CE6537A1-D6FC-4f65-9D91-7224C49458BB}"/>
                <c:ext xmlns:c16="http://schemas.microsoft.com/office/drawing/2014/chart" uri="{C3380CC4-5D6E-409C-BE32-E72D297353CC}">
                  <c16:uniqueId val="{000000C8-155A-4794-856B-403A4A0A22D3}"/>
                </c:ext>
              </c:extLst>
            </c:dLbl>
            <c:dLbl>
              <c:idx val="69"/>
              <c:delete val="1"/>
              <c:extLst>
                <c:ext xmlns:c15="http://schemas.microsoft.com/office/drawing/2012/chart" uri="{CE6537A1-D6FC-4f65-9D91-7224C49458BB}"/>
                <c:ext xmlns:c16="http://schemas.microsoft.com/office/drawing/2014/chart" uri="{C3380CC4-5D6E-409C-BE32-E72D297353CC}">
                  <c16:uniqueId val="{000000C9-155A-4794-856B-403A4A0A22D3}"/>
                </c:ext>
              </c:extLst>
            </c:dLbl>
            <c:dLbl>
              <c:idx val="70"/>
              <c:delete val="1"/>
              <c:extLst>
                <c:ext xmlns:c15="http://schemas.microsoft.com/office/drawing/2012/chart" uri="{CE6537A1-D6FC-4f65-9D91-7224C49458BB}"/>
                <c:ext xmlns:c16="http://schemas.microsoft.com/office/drawing/2014/chart" uri="{C3380CC4-5D6E-409C-BE32-E72D297353CC}">
                  <c16:uniqueId val="{000000CA-155A-4794-856B-403A4A0A22D3}"/>
                </c:ext>
              </c:extLst>
            </c:dLbl>
            <c:dLbl>
              <c:idx val="71"/>
              <c:delete val="1"/>
              <c:extLst>
                <c:ext xmlns:c15="http://schemas.microsoft.com/office/drawing/2012/chart" uri="{CE6537A1-D6FC-4f65-9D91-7224C49458BB}"/>
                <c:ext xmlns:c16="http://schemas.microsoft.com/office/drawing/2014/chart" uri="{C3380CC4-5D6E-409C-BE32-E72D297353CC}">
                  <c16:uniqueId val="{000000CB-155A-4794-856B-403A4A0A22D3}"/>
                </c:ext>
              </c:extLst>
            </c:dLbl>
            <c:dLbl>
              <c:idx val="72"/>
              <c:delete val="1"/>
              <c:extLst>
                <c:ext xmlns:c15="http://schemas.microsoft.com/office/drawing/2012/chart" uri="{CE6537A1-D6FC-4f65-9D91-7224C49458BB}"/>
                <c:ext xmlns:c16="http://schemas.microsoft.com/office/drawing/2014/chart" uri="{C3380CC4-5D6E-409C-BE32-E72D297353CC}">
                  <c16:uniqueId val="{000000CC-155A-4794-856B-403A4A0A22D3}"/>
                </c:ext>
              </c:extLst>
            </c:dLbl>
            <c:dLbl>
              <c:idx val="73"/>
              <c:delete val="1"/>
              <c:extLst>
                <c:ext xmlns:c15="http://schemas.microsoft.com/office/drawing/2012/chart" uri="{CE6537A1-D6FC-4f65-9D91-7224C49458BB}"/>
                <c:ext xmlns:c16="http://schemas.microsoft.com/office/drawing/2014/chart" uri="{C3380CC4-5D6E-409C-BE32-E72D297353CC}">
                  <c16:uniqueId val="{000000CD-155A-4794-856B-403A4A0A22D3}"/>
                </c:ext>
              </c:extLst>
            </c:dLbl>
            <c:dLbl>
              <c:idx val="74"/>
              <c:delete val="1"/>
              <c:extLst>
                <c:ext xmlns:c15="http://schemas.microsoft.com/office/drawing/2012/chart" uri="{CE6537A1-D6FC-4f65-9D91-7224C49458BB}"/>
                <c:ext xmlns:c16="http://schemas.microsoft.com/office/drawing/2014/chart" uri="{C3380CC4-5D6E-409C-BE32-E72D297353CC}">
                  <c16:uniqueId val="{000000CE-155A-4794-856B-403A4A0A22D3}"/>
                </c:ext>
              </c:extLst>
            </c:dLbl>
            <c:dLbl>
              <c:idx val="75"/>
              <c:delete val="1"/>
              <c:extLst>
                <c:ext xmlns:c15="http://schemas.microsoft.com/office/drawing/2012/chart" uri="{CE6537A1-D6FC-4f65-9D91-7224C49458BB}"/>
                <c:ext xmlns:c16="http://schemas.microsoft.com/office/drawing/2014/chart" uri="{C3380CC4-5D6E-409C-BE32-E72D297353CC}">
                  <c16:uniqueId val="{000000CF-155A-4794-856B-403A4A0A22D3}"/>
                </c:ext>
              </c:extLst>
            </c:dLbl>
            <c:dLbl>
              <c:idx val="76"/>
              <c:delete val="1"/>
              <c:extLst>
                <c:ext xmlns:c15="http://schemas.microsoft.com/office/drawing/2012/chart" uri="{CE6537A1-D6FC-4f65-9D91-7224C49458BB}"/>
                <c:ext xmlns:c16="http://schemas.microsoft.com/office/drawing/2014/chart" uri="{C3380CC4-5D6E-409C-BE32-E72D297353CC}">
                  <c16:uniqueId val="{000000D0-155A-4794-856B-403A4A0A22D3}"/>
                </c:ext>
              </c:extLst>
            </c:dLbl>
            <c:dLbl>
              <c:idx val="77"/>
              <c:delete val="1"/>
              <c:extLst>
                <c:ext xmlns:c15="http://schemas.microsoft.com/office/drawing/2012/chart" uri="{CE6537A1-D6FC-4f65-9D91-7224C49458BB}"/>
                <c:ext xmlns:c16="http://schemas.microsoft.com/office/drawing/2014/chart" uri="{C3380CC4-5D6E-409C-BE32-E72D297353CC}">
                  <c16:uniqueId val="{000000D1-155A-4794-856B-403A4A0A22D3}"/>
                </c:ext>
              </c:extLst>
            </c:dLbl>
            <c:dLbl>
              <c:idx val="78"/>
              <c:delete val="1"/>
              <c:extLst>
                <c:ext xmlns:c15="http://schemas.microsoft.com/office/drawing/2012/chart" uri="{CE6537A1-D6FC-4f65-9D91-7224C49458BB}"/>
                <c:ext xmlns:c16="http://schemas.microsoft.com/office/drawing/2014/chart" uri="{C3380CC4-5D6E-409C-BE32-E72D297353CC}">
                  <c16:uniqueId val="{000000D2-155A-4794-856B-403A4A0A22D3}"/>
                </c:ext>
              </c:extLst>
            </c:dLbl>
            <c:dLbl>
              <c:idx val="79"/>
              <c:delete val="1"/>
              <c:extLst>
                <c:ext xmlns:c15="http://schemas.microsoft.com/office/drawing/2012/chart" uri="{CE6537A1-D6FC-4f65-9D91-7224C49458BB}"/>
                <c:ext xmlns:c16="http://schemas.microsoft.com/office/drawing/2014/chart" uri="{C3380CC4-5D6E-409C-BE32-E72D297353CC}">
                  <c16:uniqueId val="{000000D3-155A-4794-856B-403A4A0A22D3}"/>
                </c:ext>
              </c:extLst>
            </c:dLbl>
            <c:dLbl>
              <c:idx val="80"/>
              <c:delete val="1"/>
              <c:extLst>
                <c:ext xmlns:c15="http://schemas.microsoft.com/office/drawing/2012/chart" uri="{CE6537A1-D6FC-4f65-9D91-7224C49458BB}"/>
                <c:ext xmlns:c16="http://schemas.microsoft.com/office/drawing/2014/chart" uri="{C3380CC4-5D6E-409C-BE32-E72D297353CC}">
                  <c16:uniqueId val="{000000D4-155A-4794-856B-403A4A0A22D3}"/>
                </c:ext>
              </c:extLst>
            </c:dLbl>
            <c:dLbl>
              <c:idx val="81"/>
              <c:delete val="1"/>
              <c:extLst>
                <c:ext xmlns:c15="http://schemas.microsoft.com/office/drawing/2012/chart" uri="{CE6537A1-D6FC-4f65-9D91-7224C49458BB}"/>
                <c:ext xmlns:c16="http://schemas.microsoft.com/office/drawing/2014/chart" uri="{C3380CC4-5D6E-409C-BE32-E72D297353CC}">
                  <c16:uniqueId val="{000000D5-155A-4794-856B-403A4A0A22D3}"/>
                </c:ext>
              </c:extLst>
            </c:dLbl>
            <c:dLbl>
              <c:idx val="82"/>
              <c:delete val="1"/>
              <c:extLst>
                <c:ext xmlns:c15="http://schemas.microsoft.com/office/drawing/2012/chart" uri="{CE6537A1-D6FC-4f65-9D91-7224C49458BB}"/>
                <c:ext xmlns:c16="http://schemas.microsoft.com/office/drawing/2014/chart" uri="{C3380CC4-5D6E-409C-BE32-E72D297353CC}">
                  <c16:uniqueId val="{000000D6-155A-4794-856B-403A4A0A22D3}"/>
                </c:ext>
              </c:extLst>
            </c:dLbl>
            <c:dLbl>
              <c:idx val="83"/>
              <c:delete val="1"/>
              <c:extLst>
                <c:ext xmlns:c15="http://schemas.microsoft.com/office/drawing/2012/chart" uri="{CE6537A1-D6FC-4f65-9D91-7224C49458BB}"/>
                <c:ext xmlns:c16="http://schemas.microsoft.com/office/drawing/2014/chart" uri="{C3380CC4-5D6E-409C-BE32-E72D297353CC}">
                  <c16:uniqueId val="{000000D7-155A-4794-856B-403A4A0A22D3}"/>
                </c:ext>
              </c:extLst>
            </c:dLbl>
            <c:dLbl>
              <c:idx val="84"/>
              <c:delete val="1"/>
              <c:extLst>
                <c:ext xmlns:c15="http://schemas.microsoft.com/office/drawing/2012/chart" uri="{CE6537A1-D6FC-4f65-9D91-7224C49458BB}"/>
                <c:ext xmlns:c16="http://schemas.microsoft.com/office/drawing/2014/chart" uri="{C3380CC4-5D6E-409C-BE32-E72D297353CC}">
                  <c16:uniqueId val="{000000D8-155A-4794-856B-403A4A0A22D3}"/>
                </c:ext>
              </c:extLst>
            </c:dLbl>
            <c:dLbl>
              <c:idx val="85"/>
              <c:delete val="1"/>
              <c:extLst>
                <c:ext xmlns:c15="http://schemas.microsoft.com/office/drawing/2012/chart" uri="{CE6537A1-D6FC-4f65-9D91-7224C49458BB}"/>
                <c:ext xmlns:c16="http://schemas.microsoft.com/office/drawing/2014/chart" uri="{C3380CC4-5D6E-409C-BE32-E72D297353CC}">
                  <c16:uniqueId val="{000000D9-155A-4794-856B-403A4A0A22D3}"/>
                </c:ext>
              </c:extLst>
            </c:dLbl>
            <c:dLbl>
              <c:idx val="86"/>
              <c:delete val="1"/>
              <c:extLst>
                <c:ext xmlns:c15="http://schemas.microsoft.com/office/drawing/2012/chart" uri="{CE6537A1-D6FC-4f65-9D91-7224C49458BB}"/>
                <c:ext xmlns:c16="http://schemas.microsoft.com/office/drawing/2014/chart" uri="{C3380CC4-5D6E-409C-BE32-E72D297353CC}">
                  <c16:uniqueId val="{000000DA-155A-4794-856B-403A4A0A22D3}"/>
                </c:ext>
              </c:extLst>
            </c:dLbl>
            <c:dLbl>
              <c:idx val="87"/>
              <c:delete val="1"/>
              <c:extLst>
                <c:ext xmlns:c15="http://schemas.microsoft.com/office/drawing/2012/chart" uri="{CE6537A1-D6FC-4f65-9D91-7224C49458BB}"/>
                <c:ext xmlns:c16="http://schemas.microsoft.com/office/drawing/2014/chart" uri="{C3380CC4-5D6E-409C-BE32-E72D297353CC}">
                  <c16:uniqueId val="{000000DB-155A-4794-856B-403A4A0A22D3}"/>
                </c:ext>
              </c:extLst>
            </c:dLbl>
            <c:dLbl>
              <c:idx val="88"/>
              <c:delete val="1"/>
              <c:extLst>
                <c:ext xmlns:c15="http://schemas.microsoft.com/office/drawing/2012/chart" uri="{CE6537A1-D6FC-4f65-9D91-7224C49458BB}"/>
                <c:ext xmlns:c16="http://schemas.microsoft.com/office/drawing/2014/chart" uri="{C3380CC4-5D6E-409C-BE32-E72D297353CC}">
                  <c16:uniqueId val="{000000DC-155A-4794-856B-403A4A0A22D3}"/>
                </c:ext>
              </c:extLst>
            </c:dLbl>
            <c:dLbl>
              <c:idx val="89"/>
              <c:delete val="1"/>
              <c:extLst>
                <c:ext xmlns:c15="http://schemas.microsoft.com/office/drawing/2012/chart" uri="{CE6537A1-D6FC-4f65-9D91-7224C49458BB}"/>
                <c:ext xmlns:c16="http://schemas.microsoft.com/office/drawing/2014/chart" uri="{C3380CC4-5D6E-409C-BE32-E72D297353CC}">
                  <c16:uniqueId val="{000000DD-155A-4794-856B-403A4A0A22D3}"/>
                </c:ext>
              </c:extLst>
            </c:dLbl>
            <c:dLbl>
              <c:idx val="90"/>
              <c:delete val="1"/>
              <c:extLst>
                <c:ext xmlns:c15="http://schemas.microsoft.com/office/drawing/2012/chart" uri="{CE6537A1-D6FC-4f65-9D91-7224C49458BB}"/>
                <c:ext xmlns:c16="http://schemas.microsoft.com/office/drawing/2014/chart" uri="{C3380CC4-5D6E-409C-BE32-E72D297353CC}">
                  <c16:uniqueId val="{000000DE-155A-4794-856B-403A4A0A22D3}"/>
                </c:ext>
              </c:extLst>
            </c:dLbl>
            <c:dLbl>
              <c:idx val="91"/>
              <c:delete val="1"/>
              <c:extLst>
                <c:ext xmlns:c15="http://schemas.microsoft.com/office/drawing/2012/chart" uri="{CE6537A1-D6FC-4f65-9D91-7224C49458BB}"/>
                <c:ext xmlns:c16="http://schemas.microsoft.com/office/drawing/2014/chart" uri="{C3380CC4-5D6E-409C-BE32-E72D297353CC}">
                  <c16:uniqueId val="{000000DF-155A-4794-856B-403A4A0A22D3}"/>
                </c:ext>
              </c:extLst>
            </c:dLbl>
            <c:dLbl>
              <c:idx val="92"/>
              <c:delete val="1"/>
              <c:extLst>
                <c:ext xmlns:c15="http://schemas.microsoft.com/office/drawing/2012/chart" uri="{CE6537A1-D6FC-4f65-9D91-7224C49458BB}"/>
                <c:ext xmlns:c16="http://schemas.microsoft.com/office/drawing/2014/chart" uri="{C3380CC4-5D6E-409C-BE32-E72D297353CC}">
                  <c16:uniqueId val="{000000E0-155A-4794-856B-403A4A0A22D3}"/>
                </c:ext>
              </c:extLst>
            </c:dLbl>
            <c:dLbl>
              <c:idx val="93"/>
              <c:delete val="1"/>
              <c:extLst>
                <c:ext xmlns:c15="http://schemas.microsoft.com/office/drawing/2012/chart" uri="{CE6537A1-D6FC-4f65-9D91-7224C49458BB}"/>
                <c:ext xmlns:c16="http://schemas.microsoft.com/office/drawing/2014/chart" uri="{C3380CC4-5D6E-409C-BE32-E72D297353CC}">
                  <c16:uniqueId val="{000000E1-155A-4794-856B-403A4A0A22D3}"/>
                </c:ext>
              </c:extLst>
            </c:dLbl>
            <c:dLbl>
              <c:idx val="94"/>
              <c:delete val="1"/>
              <c:extLst>
                <c:ext xmlns:c15="http://schemas.microsoft.com/office/drawing/2012/chart" uri="{CE6537A1-D6FC-4f65-9D91-7224C49458BB}"/>
                <c:ext xmlns:c16="http://schemas.microsoft.com/office/drawing/2014/chart" uri="{C3380CC4-5D6E-409C-BE32-E72D297353CC}">
                  <c16:uniqueId val="{000000E2-155A-4794-856B-403A4A0A22D3}"/>
                </c:ext>
              </c:extLst>
            </c:dLbl>
            <c:dLbl>
              <c:idx val="95"/>
              <c:delete val="1"/>
              <c:extLst>
                <c:ext xmlns:c15="http://schemas.microsoft.com/office/drawing/2012/chart" uri="{CE6537A1-D6FC-4f65-9D91-7224C49458BB}"/>
                <c:ext xmlns:c16="http://schemas.microsoft.com/office/drawing/2014/chart" uri="{C3380CC4-5D6E-409C-BE32-E72D297353CC}">
                  <c16:uniqueId val="{000000E3-155A-4794-856B-403A4A0A22D3}"/>
                </c:ext>
              </c:extLst>
            </c:dLbl>
            <c:dLbl>
              <c:idx val="96"/>
              <c:delete val="1"/>
              <c:extLst>
                <c:ext xmlns:c15="http://schemas.microsoft.com/office/drawing/2012/chart" uri="{CE6537A1-D6FC-4f65-9D91-7224C49458BB}"/>
                <c:ext xmlns:c16="http://schemas.microsoft.com/office/drawing/2014/chart" uri="{C3380CC4-5D6E-409C-BE32-E72D297353CC}">
                  <c16:uniqueId val="{000000E4-155A-4794-856B-403A4A0A22D3}"/>
                </c:ext>
              </c:extLst>
            </c:dLbl>
            <c:dLbl>
              <c:idx val="97"/>
              <c:delete val="1"/>
              <c:extLst>
                <c:ext xmlns:c15="http://schemas.microsoft.com/office/drawing/2012/chart" uri="{CE6537A1-D6FC-4f65-9D91-7224C49458BB}"/>
                <c:ext xmlns:c16="http://schemas.microsoft.com/office/drawing/2014/chart" uri="{C3380CC4-5D6E-409C-BE32-E72D297353CC}">
                  <c16:uniqueId val="{000000E5-155A-4794-856B-403A4A0A22D3}"/>
                </c:ext>
              </c:extLst>
            </c:dLbl>
            <c:dLbl>
              <c:idx val="98"/>
              <c:delete val="1"/>
              <c:extLst>
                <c:ext xmlns:c15="http://schemas.microsoft.com/office/drawing/2012/chart" uri="{CE6537A1-D6FC-4f65-9D91-7224C49458BB}"/>
                <c:ext xmlns:c16="http://schemas.microsoft.com/office/drawing/2014/chart" uri="{C3380CC4-5D6E-409C-BE32-E72D297353CC}">
                  <c16:uniqueId val="{000000E6-155A-4794-856B-403A4A0A22D3}"/>
                </c:ext>
              </c:extLst>
            </c:dLbl>
            <c:dLbl>
              <c:idx val="99"/>
              <c:delete val="1"/>
              <c:extLst>
                <c:ext xmlns:c15="http://schemas.microsoft.com/office/drawing/2012/chart" uri="{CE6537A1-D6FC-4f65-9D91-7224C49458BB}"/>
                <c:ext xmlns:c16="http://schemas.microsoft.com/office/drawing/2014/chart" uri="{C3380CC4-5D6E-409C-BE32-E72D297353CC}">
                  <c16:uniqueId val="{000000E7-155A-4794-856B-403A4A0A22D3}"/>
                </c:ext>
              </c:extLst>
            </c:dLbl>
            <c:dLbl>
              <c:idx val="100"/>
              <c:delete val="1"/>
              <c:extLst>
                <c:ext xmlns:c15="http://schemas.microsoft.com/office/drawing/2012/chart" uri="{CE6537A1-D6FC-4f65-9D91-7224C49458BB}"/>
                <c:ext xmlns:c16="http://schemas.microsoft.com/office/drawing/2014/chart" uri="{C3380CC4-5D6E-409C-BE32-E72D297353CC}">
                  <c16:uniqueId val="{000000E8-155A-4794-856B-403A4A0A22D3}"/>
                </c:ext>
              </c:extLst>
            </c:dLbl>
            <c:dLbl>
              <c:idx val="101"/>
              <c:delete val="1"/>
              <c:extLst>
                <c:ext xmlns:c15="http://schemas.microsoft.com/office/drawing/2012/chart" uri="{CE6537A1-D6FC-4f65-9D91-7224C49458BB}"/>
                <c:ext xmlns:c16="http://schemas.microsoft.com/office/drawing/2014/chart" uri="{C3380CC4-5D6E-409C-BE32-E72D297353CC}">
                  <c16:uniqueId val="{000000E9-155A-4794-856B-403A4A0A22D3}"/>
                </c:ext>
              </c:extLst>
            </c:dLbl>
            <c:dLbl>
              <c:idx val="102"/>
              <c:delete val="1"/>
              <c:extLst>
                <c:ext xmlns:c15="http://schemas.microsoft.com/office/drawing/2012/chart" uri="{CE6537A1-D6FC-4f65-9D91-7224C49458BB}"/>
                <c:ext xmlns:c16="http://schemas.microsoft.com/office/drawing/2014/chart" uri="{C3380CC4-5D6E-409C-BE32-E72D297353CC}">
                  <c16:uniqueId val="{000000EA-155A-4794-856B-403A4A0A22D3}"/>
                </c:ext>
              </c:extLst>
            </c:dLbl>
            <c:dLbl>
              <c:idx val="103"/>
              <c:delete val="1"/>
              <c:extLst>
                <c:ext xmlns:c15="http://schemas.microsoft.com/office/drawing/2012/chart" uri="{CE6537A1-D6FC-4f65-9D91-7224C49458BB}"/>
                <c:ext xmlns:c16="http://schemas.microsoft.com/office/drawing/2014/chart" uri="{C3380CC4-5D6E-409C-BE32-E72D297353CC}">
                  <c16:uniqueId val="{000000EB-155A-4794-856B-403A4A0A22D3}"/>
                </c:ext>
              </c:extLst>
            </c:dLbl>
            <c:dLbl>
              <c:idx val="104"/>
              <c:delete val="1"/>
              <c:extLst>
                <c:ext xmlns:c15="http://schemas.microsoft.com/office/drawing/2012/chart" uri="{CE6537A1-D6FC-4f65-9D91-7224C49458BB}"/>
                <c:ext xmlns:c16="http://schemas.microsoft.com/office/drawing/2014/chart" uri="{C3380CC4-5D6E-409C-BE32-E72D297353CC}">
                  <c16:uniqueId val="{000000EC-155A-4794-856B-403A4A0A22D3}"/>
                </c:ext>
              </c:extLst>
            </c:dLbl>
            <c:dLbl>
              <c:idx val="105"/>
              <c:delete val="1"/>
              <c:extLst>
                <c:ext xmlns:c15="http://schemas.microsoft.com/office/drawing/2012/chart" uri="{CE6537A1-D6FC-4f65-9D91-7224C49458BB}"/>
                <c:ext xmlns:c16="http://schemas.microsoft.com/office/drawing/2014/chart" uri="{C3380CC4-5D6E-409C-BE32-E72D297353CC}">
                  <c16:uniqueId val="{000000ED-155A-4794-856B-403A4A0A22D3}"/>
                </c:ext>
              </c:extLst>
            </c:dLbl>
            <c:dLbl>
              <c:idx val="106"/>
              <c:delete val="1"/>
              <c:extLst>
                <c:ext xmlns:c15="http://schemas.microsoft.com/office/drawing/2012/chart" uri="{CE6537A1-D6FC-4f65-9D91-7224C49458BB}"/>
                <c:ext xmlns:c16="http://schemas.microsoft.com/office/drawing/2014/chart" uri="{C3380CC4-5D6E-409C-BE32-E72D297353CC}">
                  <c16:uniqueId val="{000000EE-155A-4794-856B-403A4A0A22D3}"/>
                </c:ext>
              </c:extLst>
            </c:dLbl>
            <c:dLbl>
              <c:idx val="107"/>
              <c:delete val="1"/>
              <c:extLst>
                <c:ext xmlns:c15="http://schemas.microsoft.com/office/drawing/2012/chart" uri="{CE6537A1-D6FC-4f65-9D91-7224C49458BB}"/>
                <c:ext xmlns:c16="http://schemas.microsoft.com/office/drawing/2014/chart" uri="{C3380CC4-5D6E-409C-BE32-E72D297353CC}">
                  <c16:uniqueId val="{000000EF-155A-4794-856B-403A4A0A22D3}"/>
                </c:ext>
              </c:extLst>
            </c:dLbl>
            <c:dLbl>
              <c:idx val="108"/>
              <c:delete val="1"/>
              <c:extLst>
                <c:ext xmlns:c15="http://schemas.microsoft.com/office/drawing/2012/chart" uri="{CE6537A1-D6FC-4f65-9D91-7224C49458BB}"/>
                <c:ext xmlns:c16="http://schemas.microsoft.com/office/drawing/2014/chart" uri="{C3380CC4-5D6E-409C-BE32-E72D297353CC}">
                  <c16:uniqueId val="{000000F0-155A-4794-856B-403A4A0A22D3}"/>
                </c:ext>
              </c:extLst>
            </c:dLbl>
            <c:dLbl>
              <c:idx val="109"/>
              <c:delete val="1"/>
              <c:extLst>
                <c:ext xmlns:c15="http://schemas.microsoft.com/office/drawing/2012/chart" uri="{CE6537A1-D6FC-4f65-9D91-7224C49458BB}"/>
                <c:ext xmlns:c16="http://schemas.microsoft.com/office/drawing/2014/chart" uri="{C3380CC4-5D6E-409C-BE32-E72D297353CC}">
                  <c16:uniqueId val="{000000F1-155A-4794-856B-403A4A0A22D3}"/>
                </c:ext>
              </c:extLst>
            </c:dLbl>
            <c:dLbl>
              <c:idx val="110"/>
              <c:delete val="1"/>
              <c:extLst>
                <c:ext xmlns:c15="http://schemas.microsoft.com/office/drawing/2012/chart" uri="{CE6537A1-D6FC-4f65-9D91-7224C49458BB}"/>
                <c:ext xmlns:c16="http://schemas.microsoft.com/office/drawing/2014/chart" uri="{C3380CC4-5D6E-409C-BE32-E72D297353CC}">
                  <c16:uniqueId val="{000000F2-155A-4794-856B-403A4A0A22D3}"/>
                </c:ext>
              </c:extLst>
            </c:dLbl>
            <c:dLbl>
              <c:idx val="111"/>
              <c:delete val="1"/>
              <c:extLst>
                <c:ext xmlns:c15="http://schemas.microsoft.com/office/drawing/2012/chart" uri="{CE6537A1-D6FC-4f65-9D91-7224C49458BB}"/>
                <c:ext xmlns:c16="http://schemas.microsoft.com/office/drawing/2014/chart" uri="{C3380CC4-5D6E-409C-BE32-E72D297353CC}">
                  <c16:uniqueId val="{000000F3-155A-4794-856B-403A4A0A22D3}"/>
                </c:ext>
              </c:extLst>
            </c:dLbl>
            <c:dLbl>
              <c:idx val="112"/>
              <c:delete val="1"/>
              <c:extLst>
                <c:ext xmlns:c15="http://schemas.microsoft.com/office/drawing/2012/chart" uri="{CE6537A1-D6FC-4f65-9D91-7224C49458BB}"/>
                <c:ext xmlns:c16="http://schemas.microsoft.com/office/drawing/2014/chart" uri="{C3380CC4-5D6E-409C-BE32-E72D297353CC}">
                  <c16:uniqueId val="{000000F4-155A-4794-856B-403A4A0A22D3}"/>
                </c:ext>
              </c:extLst>
            </c:dLbl>
            <c:dLbl>
              <c:idx val="113"/>
              <c:delete val="1"/>
              <c:extLst>
                <c:ext xmlns:c15="http://schemas.microsoft.com/office/drawing/2012/chart" uri="{CE6537A1-D6FC-4f65-9D91-7224C49458BB}"/>
                <c:ext xmlns:c16="http://schemas.microsoft.com/office/drawing/2014/chart" uri="{C3380CC4-5D6E-409C-BE32-E72D297353CC}">
                  <c16:uniqueId val="{000000F5-155A-4794-856B-403A4A0A22D3}"/>
                </c:ext>
              </c:extLst>
            </c:dLbl>
            <c:dLbl>
              <c:idx val="114"/>
              <c:delete val="1"/>
              <c:extLst>
                <c:ext xmlns:c15="http://schemas.microsoft.com/office/drawing/2012/chart" uri="{CE6537A1-D6FC-4f65-9D91-7224C49458BB}"/>
                <c:ext xmlns:c16="http://schemas.microsoft.com/office/drawing/2014/chart" uri="{C3380CC4-5D6E-409C-BE32-E72D297353CC}">
                  <c16:uniqueId val="{000000F6-155A-4794-856B-403A4A0A22D3}"/>
                </c:ext>
              </c:extLst>
            </c:dLbl>
            <c:dLbl>
              <c:idx val="115"/>
              <c:delete val="1"/>
              <c:extLst>
                <c:ext xmlns:c15="http://schemas.microsoft.com/office/drawing/2012/chart" uri="{CE6537A1-D6FC-4f65-9D91-7224C49458BB}"/>
                <c:ext xmlns:c16="http://schemas.microsoft.com/office/drawing/2014/chart" uri="{C3380CC4-5D6E-409C-BE32-E72D297353CC}">
                  <c16:uniqueId val="{000000F7-155A-4794-856B-403A4A0A22D3}"/>
                </c:ext>
              </c:extLst>
            </c:dLbl>
            <c:dLbl>
              <c:idx val="116"/>
              <c:delete val="1"/>
              <c:extLst>
                <c:ext xmlns:c15="http://schemas.microsoft.com/office/drawing/2012/chart" uri="{CE6537A1-D6FC-4f65-9D91-7224C49458BB}"/>
                <c:ext xmlns:c16="http://schemas.microsoft.com/office/drawing/2014/chart" uri="{C3380CC4-5D6E-409C-BE32-E72D297353CC}">
                  <c16:uniqueId val="{000000F8-155A-4794-856B-403A4A0A22D3}"/>
                </c:ext>
              </c:extLst>
            </c:dLbl>
            <c:dLbl>
              <c:idx val="117"/>
              <c:delete val="1"/>
              <c:extLst>
                <c:ext xmlns:c15="http://schemas.microsoft.com/office/drawing/2012/chart" uri="{CE6537A1-D6FC-4f65-9D91-7224C49458BB}"/>
                <c:ext xmlns:c16="http://schemas.microsoft.com/office/drawing/2014/chart" uri="{C3380CC4-5D6E-409C-BE32-E72D297353CC}">
                  <c16:uniqueId val="{000000F9-155A-4794-856B-403A4A0A22D3}"/>
                </c:ext>
              </c:extLst>
            </c:dLbl>
            <c:dLbl>
              <c:idx val="118"/>
              <c:delete val="1"/>
              <c:extLst>
                <c:ext xmlns:c15="http://schemas.microsoft.com/office/drawing/2012/chart" uri="{CE6537A1-D6FC-4f65-9D91-7224C49458BB}"/>
                <c:ext xmlns:c16="http://schemas.microsoft.com/office/drawing/2014/chart" uri="{C3380CC4-5D6E-409C-BE32-E72D297353CC}">
                  <c16:uniqueId val="{000000FA-155A-4794-856B-403A4A0A22D3}"/>
                </c:ext>
              </c:extLst>
            </c:dLbl>
            <c:dLbl>
              <c:idx val="119"/>
              <c:delete val="1"/>
              <c:extLst>
                <c:ext xmlns:c15="http://schemas.microsoft.com/office/drawing/2012/chart" uri="{CE6537A1-D6FC-4f65-9D91-7224C49458BB}"/>
                <c:ext xmlns:c16="http://schemas.microsoft.com/office/drawing/2014/chart" uri="{C3380CC4-5D6E-409C-BE32-E72D297353CC}">
                  <c16:uniqueId val="{000000FB-155A-4794-856B-403A4A0A22D3}"/>
                </c:ext>
              </c:extLst>
            </c:dLbl>
            <c:dLbl>
              <c:idx val="120"/>
              <c:delete val="1"/>
              <c:extLst>
                <c:ext xmlns:c15="http://schemas.microsoft.com/office/drawing/2012/chart" uri="{CE6537A1-D6FC-4f65-9D91-7224C49458BB}"/>
                <c:ext xmlns:c16="http://schemas.microsoft.com/office/drawing/2014/chart" uri="{C3380CC4-5D6E-409C-BE32-E72D297353CC}">
                  <c16:uniqueId val="{000000FC-155A-4794-856B-403A4A0A22D3}"/>
                </c:ext>
              </c:extLst>
            </c:dLbl>
            <c:dLbl>
              <c:idx val="121"/>
              <c:delete val="1"/>
              <c:extLst>
                <c:ext xmlns:c15="http://schemas.microsoft.com/office/drawing/2012/chart" uri="{CE6537A1-D6FC-4f65-9D91-7224C49458BB}"/>
                <c:ext xmlns:c16="http://schemas.microsoft.com/office/drawing/2014/chart" uri="{C3380CC4-5D6E-409C-BE32-E72D297353CC}">
                  <c16:uniqueId val="{000000FD-155A-4794-856B-403A4A0A22D3}"/>
                </c:ext>
              </c:extLst>
            </c:dLbl>
            <c:dLbl>
              <c:idx val="122"/>
              <c:delete val="1"/>
              <c:extLst>
                <c:ext xmlns:c15="http://schemas.microsoft.com/office/drawing/2012/chart" uri="{CE6537A1-D6FC-4f65-9D91-7224C49458BB}"/>
                <c:ext xmlns:c16="http://schemas.microsoft.com/office/drawing/2014/chart" uri="{C3380CC4-5D6E-409C-BE32-E72D297353CC}">
                  <c16:uniqueId val="{000000FE-155A-4794-856B-403A4A0A22D3}"/>
                </c:ext>
              </c:extLst>
            </c:dLbl>
            <c:dLbl>
              <c:idx val="123"/>
              <c:delete val="1"/>
              <c:extLst>
                <c:ext xmlns:c15="http://schemas.microsoft.com/office/drawing/2012/chart" uri="{CE6537A1-D6FC-4f65-9D91-7224C49458BB}"/>
                <c:ext xmlns:c16="http://schemas.microsoft.com/office/drawing/2014/chart" uri="{C3380CC4-5D6E-409C-BE32-E72D297353CC}">
                  <c16:uniqueId val="{000000FF-155A-4794-856B-403A4A0A22D3}"/>
                </c:ext>
              </c:extLst>
            </c:dLbl>
            <c:dLbl>
              <c:idx val="124"/>
              <c:delete val="1"/>
              <c:extLst>
                <c:ext xmlns:c15="http://schemas.microsoft.com/office/drawing/2012/chart" uri="{CE6537A1-D6FC-4f65-9D91-7224C49458BB}"/>
                <c:ext xmlns:c16="http://schemas.microsoft.com/office/drawing/2014/chart" uri="{C3380CC4-5D6E-409C-BE32-E72D297353CC}">
                  <c16:uniqueId val="{00000100-155A-4794-856B-403A4A0A22D3}"/>
                </c:ext>
              </c:extLst>
            </c:dLbl>
            <c:dLbl>
              <c:idx val="125"/>
              <c:delete val="1"/>
              <c:extLst>
                <c:ext xmlns:c15="http://schemas.microsoft.com/office/drawing/2012/chart" uri="{CE6537A1-D6FC-4f65-9D91-7224C49458BB}"/>
                <c:ext xmlns:c16="http://schemas.microsoft.com/office/drawing/2014/chart" uri="{C3380CC4-5D6E-409C-BE32-E72D297353CC}">
                  <c16:uniqueId val="{00000101-155A-4794-856B-403A4A0A22D3}"/>
                </c:ext>
              </c:extLst>
            </c:dLbl>
            <c:dLbl>
              <c:idx val="126"/>
              <c:delete val="1"/>
              <c:extLst>
                <c:ext xmlns:c15="http://schemas.microsoft.com/office/drawing/2012/chart" uri="{CE6537A1-D6FC-4f65-9D91-7224C49458BB}"/>
                <c:ext xmlns:c16="http://schemas.microsoft.com/office/drawing/2014/chart" uri="{C3380CC4-5D6E-409C-BE32-E72D297353CC}">
                  <c16:uniqueId val="{00000102-155A-4794-856B-403A4A0A22D3}"/>
                </c:ext>
              </c:extLst>
            </c:dLbl>
            <c:dLbl>
              <c:idx val="127"/>
              <c:delete val="1"/>
              <c:extLst>
                <c:ext xmlns:c15="http://schemas.microsoft.com/office/drawing/2012/chart" uri="{CE6537A1-D6FC-4f65-9D91-7224C49458BB}"/>
                <c:ext xmlns:c16="http://schemas.microsoft.com/office/drawing/2014/chart" uri="{C3380CC4-5D6E-409C-BE32-E72D297353CC}">
                  <c16:uniqueId val="{00000103-155A-4794-856B-403A4A0A22D3}"/>
                </c:ext>
              </c:extLst>
            </c:dLbl>
            <c:dLbl>
              <c:idx val="128"/>
              <c:delete val="1"/>
              <c:extLst>
                <c:ext xmlns:c15="http://schemas.microsoft.com/office/drawing/2012/chart" uri="{CE6537A1-D6FC-4f65-9D91-7224C49458BB}"/>
                <c:ext xmlns:c16="http://schemas.microsoft.com/office/drawing/2014/chart" uri="{C3380CC4-5D6E-409C-BE32-E72D297353CC}">
                  <c16:uniqueId val="{00000104-155A-4794-856B-403A4A0A22D3}"/>
                </c:ext>
              </c:extLst>
            </c:dLbl>
            <c:dLbl>
              <c:idx val="129"/>
              <c:delete val="1"/>
              <c:extLst>
                <c:ext xmlns:c15="http://schemas.microsoft.com/office/drawing/2012/chart" uri="{CE6537A1-D6FC-4f65-9D91-7224C49458BB}"/>
                <c:ext xmlns:c16="http://schemas.microsoft.com/office/drawing/2014/chart" uri="{C3380CC4-5D6E-409C-BE32-E72D297353CC}">
                  <c16:uniqueId val="{00000105-155A-4794-856B-403A4A0A22D3}"/>
                </c:ext>
              </c:extLst>
            </c:dLbl>
            <c:dLbl>
              <c:idx val="130"/>
              <c:delete val="1"/>
              <c:extLst>
                <c:ext xmlns:c15="http://schemas.microsoft.com/office/drawing/2012/chart" uri="{CE6537A1-D6FC-4f65-9D91-7224C49458BB}"/>
                <c:ext xmlns:c16="http://schemas.microsoft.com/office/drawing/2014/chart" uri="{C3380CC4-5D6E-409C-BE32-E72D297353CC}">
                  <c16:uniqueId val="{00000106-155A-4794-856B-403A4A0A22D3}"/>
                </c:ext>
              </c:extLst>
            </c:dLbl>
            <c:dLbl>
              <c:idx val="131"/>
              <c:delete val="1"/>
              <c:extLst>
                <c:ext xmlns:c15="http://schemas.microsoft.com/office/drawing/2012/chart" uri="{CE6537A1-D6FC-4f65-9D91-7224C49458BB}"/>
                <c:ext xmlns:c16="http://schemas.microsoft.com/office/drawing/2014/chart" uri="{C3380CC4-5D6E-409C-BE32-E72D297353CC}">
                  <c16:uniqueId val="{00000107-155A-4794-856B-403A4A0A22D3}"/>
                </c:ext>
              </c:extLst>
            </c:dLbl>
            <c:dLbl>
              <c:idx val="132"/>
              <c:delete val="1"/>
              <c:extLst>
                <c:ext xmlns:c15="http://schemas.microsoft.com/office/drawing/2012/chart" uri="{CE6537A1-D6FC-4f65-9D91-7224C49458BB}"/>
                <c:ext xmlns:c16="http://schemas.microsoft.com/office/drawing/2014/chart" uri="{C3380CC4-5D6E-409C-BE32-E72D297353CC}">
                  <c16:uniqueId val="{00000108-155A-4794-856B-403A4A0A22D3}"/>
                </c:ext>
              </c:extLst>
            </c:dLbl>
            <c:dLbl>
              <c:idx val="133"/>
              <c:layout>
                <c:manualLayout>
                  <c:x val="-1.7710557612025553E-3"/>
                  <c:y val="-4.93888888888888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221-4F56-A8BA-65AF6FF48B1C}"/>
                </c:ext>
              </c:extLst>
            </c:dLbl>
            <c:spPr>
              <a:solidFill>
                <a:schemeClr val="accent1">
                  <a:lumMod val="40000"/>
                  <a:lumOff val="60000"/>
                </a:schemeClr>
              </a:solidFill>
              <a:ln>
                <a:solidFill>
                  <a:schemeClr val="tx1"/>
                </a:solid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ICU!$I$73:$I$217</c:f>
              <c:numCache>
                <c:formatCode>m/d/yyyy</c:formatCode>
                <c:ptCount val="145"/>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pt idx="52">
                  <c:v>44010</c:v>
                </c:pt>
                <c:pt idx="53">
                  <c:v>44011</c:v>
                </c:pt>
                <c:pt idx="54">
                  <c:v>44012</c:v>
                </c:pt>
                <c:pt idx="55">
                  <c:v>44013</c:v>
                </c:pt>
                <c:pt idx="56">
                  <c:v>44014</c:v>
                </c:pt>
                <c:pt idx="57">
                  <c:v>44015</c:v>
                </c:pt>
                <c:pt idx="58">
                  <c:v>44016</c:v>
                </c:pt>
                <c:pt idx="59">
                  <c:v>44017</c:v>
                </c:pt>
                <c:pt idx="60">
                  <c:v>44018</c:v>
                </c:pt>
                <c:pt idx="61">
                  <c:v>44019</c:v>
                </c:pt>
                <c:pt idx="62">
                  <c:v>44020</c:v>
                </c:pt>
                <c:pt idx="63">
                  <c:v>44021</c:v>
                </c:pt>
                <c:pt idx="64">
                  <c:v>44022</c:v>
                </c:pt>
                <c:pt idx="65">
                  <c:v>44023</c:v>
                </c:pt>
                <c:pt idx="66">
                  <c:v>44024</c:v>
                </c:pt>
                <c:pt idx="67">
                  <c:v>44025</c:v>
                </c:pt>
                <c:pt idx="68">
                  <c:v>44026</c:v>
                </c:pt>
                <c:pt idx="69">
                  <c:v>44027</c:v>
                </c:pt>
                <c:pt idx="70">
                  <c:v>44028</c:v>
                </c:pt>
                <c:pt idx="71">
                  <c:v>44029</c:v>
                </c:pt>
                <c:pt idx="72">
                  <c:v>44030</c:v>
                </c:pt>
                <c:pt idx="73">
                  <c:v>44031</c:v>
                </c:pt>
                <c:pt idx="74">
                  <c:v>44032</c:v>
                </c:pt>
                <c:pt idx="75">
                  <c:v>44033</c:v>
                </c:pt>
                <c:pt idx="76">
                  <c:v>44034</c:v>
                </c:pt>
                <c:pt idx="77">
                  <c:v>44035</c:v>
                </c:pt>
                <c:pt idx="78">
                  <c:v>44036</c:v>
                </c:pt>
                <c:pt idx="79">
                  <c:v>44037</c:v>
                </c:pt>
                <c:pt idx="80">
                  <c:v>44038</c:v>
                </c:pt>
                <c:pt idx="81">
                  <c:v>44039</c:v>
                </c:pt>
                <c:pt idx="82">
                  <c:v>44040</c:v>
                </c:pt>
                <c:pt idx="83">
                  <c:v>44041</c:v>
                </c:pt>
                <c:pt idx="84">
                  <c:v>44042</c:v>
                </c:pt>
                <c:pt idx="85">
                  <c:v>44043</c:v>
                </c:pt>
                <c:pt idx="86">
                  <c:v>44044</c:v>
                </c:pt>
                <c:pt idx="87">
                  <c:v>44045</c:v>
                </c:pt>
                <c:pt idx="88">
                  <c:v>44046</c:v>
                </c:pt>
                <c:pt idx="89">
                  <c:v>44047</c:v>
                </c:pt>
                <c:pt idx="90">
                  <c:v>44048</c:v>
                </c:pt>
                <c:pt idx="91">
                  <c:v>44049</c:v>
                </c:pt>
                <c:pt idx="92">
                  <c:v>44050</c:v>
                </c:pt>
                <c:pt idx="93">
                  <c:v>44051</c:v>
                </c:pt>
                <c:pt idx="94">
                  <c:v>44052</c:v>
                </c:pt>
                <c:pt idx="95">
                  <c:v>44053</c:v>
                </c:pt>
                <c:pt idx="96">
                  <c:v>44054</c:v>
                </c:pt>
                <c:pt idx="97">
                  <c:v>44055</c:v>
                </c:pt>
                <c:pt idx="98">
                  <c:v>44056</c:v>
                </c:pt>
                <c:pt idx="99">
                  <c:v>44057</c:v>
                </c:pt>
                <c:pt idx="100">
                  <c:v>44058</c:v>
                </c:pt>
                <c:pt idx="101">
                  <c:v>44059</c:v>
                </c:pt>
                <c:pt idx="102">
                  <c:v>44060</c:v>
                </c:pt>
                <c:pt idx="103">
                  <c:v>44061</c:v>
                </c:pt>
                <c:pt idx="104">
                  <c:v>44062</c:v>
                </c:pt>
                <c:pt idx="105">
                  <c:v>44063</c:v>
                </c:pt>
                <c:pt idx="106">
                  <c:v>44064</c:v>
                </c:pt>
                <c:pt idx="107">
                  <c:v>44065</c:v>
                </c:pt>
                <c:pt idx="108">
                  <c:v>44066</c:v>
                </c:pt>
                <c:pt idx="109">
                  <c:v>44067</c:v>
                </c:pt>
                <c:pt idx="110">
                  <c:v>44068</c:v>
                </c:pt>
                <c:pt idx="111">
                  <c:v>44069</c:v>
                </c:pt>
                <c:pt idx="112">
                  <c:v>44070</c:v>
                </c:pt>
                <c:pt idx="113">
                  <c:v>44071</c:v>
                </c:pt>
                <c:pt idx="114">
                  <c:v>44072</c:v>
                </c:pt>
                <c:pt idx="115">
                  <c:v>44073</c:v>
                </c:pt>
                <c:pt idx="116">
                  <c:v>44074</c:v>
                </c:pt>
                <c:pt idx="117">
                  <c:v>44075</c:v>
                </c:pt>
                <c:pt idx="118">
                  <c:v>44076</c:v>
                </c:pt>
                <c:pt idx="119">
                  <c:v>44077</c:v>
                </c:pt>
                <c:pt idx="120">
                  <c:v>44078</c:v>
                </c:pt>
                <c:pt idx="121">
                  <c:v>44079</c:v>
                </c:pt>
                <c:pt idx="122">
                  <c:v>44080</c:v>
                </c:pt>
                <c:pt idx="123">
                  <c:v>44081</c:v>
                </c:pt>
                <c:pt idx="124">
                  <c:v>44082</c:v>
                </c:pt>
                <c:pt idx="125">
                  <c:v>44083</c:v>
                </c:pt>
                <c:pt idx="126">
                  <c:v>44084</c:v>
                </c:pt>
                <c:pt idx="127">
                  <c:v>44085</c:v>
                </c:pt>
                <c:pt idx="128">
                  <c:v>44086</c:v>
                </c:pt>
                <c:pt idx="129">
                  <c:v>44087</c:v>
                </c:pt>
                <c:pt idx="130">
                  <c:v>44088</c:v>
                </c:pt>
                <c:pt idx="131">
                  <c:v>44089</c:v>
                </c:pt>
                <c:pt idx="132">
                  <c:v>44090</c:v>
                </c:pt>
                <c:pt idx="133">
                  <c:v>44091</c:v>
                </c:pt>
                <c:pt idx="134">
                  <c:v>44092</c:v>
                </c:pt>
                <c:pt idx="135">
                  <c:v>44093</c:v>
                </c:pt>
                <c:pt idx="136">
                  <c:v>44094</c:v>
                </c:pt>
                <c:pt idx="137">
                  <c:v>44095</c:v>
                </c:pt>
                <c:pt idx="138">
                  <c:v>44096</c:v>
                </c:pt>
                <c:pt idx="139">
                  <c:v>44097</c:v>
                </c:pt>
                <c:pt idx="140">
                  <c:v>44098</c:v>
                </c:pt>
                <c:pt idx="141">
                  <c:v>44099</c:v>
                </c:pt>
                <c:pt idx="142">
                  <c:v>44100</c:v>
                </c:pt>
                <c:pt idx="143">
                  <c:v>44101</c:v>
                </c:pt>
                <c:pt idx="144">
                  <c:v>44102</c:v>
                </c:pt>
              </c:numCache>
            </c:numRef>
          </c:cat>
          <c:val>
            <c:numRef>
              <c:f>ICU!$D$73:$D$217</c:f>
              <c:numCache>
                <c:formatCode>General</c:formatCode>
                <c:ptCount val="145"/>
                <c:pt idx="0">
                  <c:v>566</c:v>
                </c:pt>
                <c:pt idx="1">
                  <c:v>549</c:v>
                </c:pt>
                <c:pt idx="2">
                  <c:v>526</c:v>
                </c:pt>
                <c:pt idx="3">
                  <c:v>492</c:v>
                </c:pt>
                <c:pt idx="4">
                  <c:v>483</c:v>
                </c:pt>
                <c:pt idx="5">
                  <c:v>451</c:v>
                </c:pt>
                <c:pt idx="6">
                  <c:v>422</c:v>
                </c:pt>
                <c:pt idx="7">
                  <c:v>403</c:v>
                </c:pt>
                <c:pt idx="8">
                  <c:v>375</c:v>
                </c:pt>
                <c:pt idx="9">
                  <c:v>343</c:v>
                </c:pt>
                <c:pt idx="10">
                  <c:v>346</c:v>
                </c:pt>
                <c:pt idx="11">
                  <c:v>320</c:v>
                </c:pt>
                <c:pt idx="12">
                  <c:v>291</c:v>
                </c:pt>
                <c:pt idx="13">
                  <c:v>274</c:v>
                </c:pt>
                <c:pt idx="14">
                  <c:v>254</c:v>
                </c:pt>
                <c:pt idx="15">
                  <c:v>251</c:v>
                </c:pt>
                <c:pt idx="16">
                  <c:v>226</c:v>
                </c:pt>
                <c:pt idx="17">
                  <c:v>222</c:v>
                </c:pt>
                <c:pt idx="18">
                  <c:v>222</c:v>
                </c:pt>
                <c:pt idx="19">
                  <c:v>187</c:v>
                </c:pt>
                <c:pt idx="20">
                  <c:v>188</c:v>
                </c:pt>
                <c:pt idx="21">
                  <c:v>181</c:v>
                </c:pt>
                <c:pt idx="22">
                  <c:v>179</c:v>
                </c:pt>
                <c:pt idx="23">
                  <c:v>169</c:v>
                </c:pt>
                <c:pt idx="24">
                  <c:v>158</c:v>
                </c:pt>
                <c:pt idx="25">
                  <c:v>157</c:v>
                </c:pt>
                <c:pt idx="26">
                  <c:v>153</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pt idx="52">
                  <c:v>30</c:v>
                </c:pt>
                <c:pt idx="53">
                  <c:v>32</c:v>
                </c:pt>
                <c:pt idx="54">
                  <c:v>29</c:v>
                </c:pt>
                <c:pt idx="55">
                  <c:v>28</c:v>
                </c:pt>
                <c:pt idx="56">
                  <c:v>25</c:v>
                </c:pt>
                <c:pt idx="57">
                  <c:v>20</c:v>
                </c:pt>
                <c:pt idx="58">
                  <c:v>18</c:v>
                </c:pt>
                <c:pt idx="59">
                  <c:v>18</c:v>
                </c:pt>
                <c:pt idx="60">
                  <c:v>23</c:v>
                </c:pt>
                <c:pt idx="61">
                  <c:v>24</c:v>
                </c:pt>
                <c:pt idx="62">
                  <c:v>20</c:v>
                </c:pt>
                <c:pt idx="63">
                  <c:v>21</c:v>
                </c:pt>
                <c:pt idx="64">
                  <c:v>25</c:v>
                </c:pt>
                <c:pt idx="65">
                  <c:v>26</c:v>
                </c:pt>
                <c:pt idx="66">
                  <c:v>24</c:v>
                </c:pt>
                <c:pt idx="67">
                  <c:v>24</c:v>
                </c:pt>
                <c:pt idx="68">
                  <c:v>21</c:v>
                </c:pt>
                <c:pt idx="69">
                  <c:v>20</c:v>
                </c:pt>
                <c:pt idx="70">
                  <c:v>15</c:v>
                </c:pt>
                <c:pt idx="71">
                  <c:v>15</c:v>
                </c:pt>
                <c:pt idx="72">
                  <c:v>16</c:v>
                </c:pt>
                <c:pt idx="73">
                  <c:v>17</c:v>
                </c:pt>
                <c:pt idx="74">
                  <c:v>16</c:v>
                </c:pt>
                <c:pt idx="75">
                  <c:v>15</c:v>
                </c:pt>
                <c:pt idx="76">
                  <c:v>17</c:v>
                </c:pt>
                <c:pt idx="77">
                  <c:v>23</c:v>
                </c:pt>
                <c:pt idx="78">
                  <c:v>17</c:v>
                </c:pt>
                <c:pt idx="79">
                  <c:v>18</c:v>
                </c:pt>
                <c:pt idx="80">
                  <c:v>16</c:v>
                </c:pt>
                <c:pt idx="81">
                  <c:v>21</c:v>
                </c:pt>
                <c:pt idx="82">
                  <c:v>19</c:v>
                </c:pt>
                <c:pt idx="83">
                  <c:v>17</c:v>
                </c:pt>
                <c:pt idx="84">
                  <c:v>14</c:v>
                </c:pt>
                <c:pt idx="85">
                  <c:v>19</c:v>
                </c:pt>
                <c:pt idx="86">
                  <c:v>22</c:v>
                </c:pt>
                <c:pt idx="87">
                  <c:v>21</c:v>
                </c:pt>
                <c:pt idx="88">
                  <c:v>27</c:v>
                </c:pt>
                <c:pt idx="89">
                  <c:v>26</c:v>
                </c:pt>
                <c:pt idx="90">
                  <c:v>30</c:v>
                </c:pt>
                <c:pt idx="91">
                  <c:v>29</c:v>
                </c:pt>
                <c:pt idx="92">
                  <c:v>27</c:v>
                </c:pt>
                <c:pt idx="93">
                  <c:v>28</c:v>
                </c:pt>
                <c:pt idx="94">
                  <c:v>31</c:v>
                </c:pt>
                <c:pt idx="95">
                  <c:v>29</c:v>
                </c:pt>
                <c:pt idx="96">
                  <c:v>30</c:v>
                </c:pt>
                <c:pt idx="97">
                  <c:v>35</c:v>
                </c:pt>
                <c:pt idx="98">
                  <c:v>31</c:v>
                </c:pt>
                <c:pt idx="99">
                  <c:v>38</c:v>
                </c:pt>
                <c:pt idx="100">
                  <c:v>39</c:v>
                </c:pt>
                <c:pt idx="101">
                  <c:v>36</c:v>
                </c:pt>
                <c:pt idx="102">
                  <c:v>39</c:v>
                </c:pt>
                <c:pt idx="103">
                  <c:v>42</c:v>
                </c:pt>
                <c:pt idx="104">
                  <c:v>41</c:v>
                </c:pt>
                <c:pt idx="105">
                  <c:v>39</c:v>
                </c:pt>
                <c:pt idx="106">
                  <c:v>43</c:v>
                </c:pt>
                <c:pt idx="107">
                  <c:v>42</c:v>
                </c:pt>
                <c:pt idx="108">
                  <c:v>42</c:v>
                </c:pt>
                <c:pt idx="109">
                  <c:v>41</c:v>
                </c:pt>
                <c:pt idx="110">
                  <c:v>38</c:v>
                </c:pt>
                <c:pt idx="111">
                  <c:v>38</c:v>
                </c:pt>
                <c:pt idx="112">
                  <c:v>36</c:v>
                </c:pt>
                <c:pt idx="113">
                  <c:v>34</c:v>
                </c:pt>
                <c:pt idx="114">
                  <c:v>34</c:v>
                </c:pt>
                <c:pt idx="115">
                  <c:v>33</c:v>
                </c:pt>
                <c:pt idx="116">
                  <c:v>38</c:v>
                </c:pt>
                <c:pt idx="117">
                  <c:v>33</c:v>
                </c:pt>
                <c:pt idx="118">
                  <c:v>32</c:v>
                </c:pt>
                <c:pt idx="119">
                  <c:v>28</c:v>
                </c:pt>
                <c:pt idx="120">
                  <c:v>35</c:v>
                </c:pt>
                <c:pt idx="121">
                  <c:v>35</c:v>
                </c:pt>
                <c:pt idx="122">
                  <c:v>33</c:v>
                </c:pt>
                <c:pt idx="123">
                  <c:v>31</c:v>
                </c:pt>
                <c:pt idx="124">
                  <c:v>30</c:v>
                </c:pt>
                <c:pt idx="125">
                  <c:v>31</c:v>
                </c:pt>
                <c:pt idx="126">
                  <c:v>30</c:v>
                </c:pt>
                <c:pt idx="127">
                  <c:v>36</c:v>
                </c:pt>
                <c:pt idx="128">
                  <c:v>37</c:v>
                </c:pt>
                <c:pt idx="129">
                  <c:v>36</c:v>
                </c:pt>
                <c:pt idx="130">
                  <c:v>43</c:v>
                </c:pt>
                <c:pt idx="131">
                  <c:v>53</c:v>
                </c:pt>
                <c:pt idx="132">
                  <c:v>54</c:v>
                </c:pt>
                <c:pt idx="133">
                  <c:v>49</c:v>
                </c:pt>
              </c:numCache>
            </c:numRef>
          </c:val>
          <c:extLst>
            <c:ext xmlns:c16="http://schemas.microsoft.com/office/drawing/2014/chart" uri="{C3380CC4-5D6E-409C-BE32-E72D297353CC}">
              <c16:uniqueId val="{00000109-155A-4794-856B-403A4A0A22D3}"/>
            </c:ext>
          </c:extLst>
        </c:ser>
        <c:dLbls>
          <c:showLegendKey val="0"/>
          <c:showVal val="0"/>
          <c:showCatName val="0"/>
          <c:showSerName val="0"/>
          <c:showPercent val="0"/>
          <c:showBubbleSize val="0"/>
        </c:dLbls>
        <c:gapWidth val="0"/>
        <c:overlap val="100"/>
        <c:axId val="596545392"/>
        <c:axId val="596544408"/>
      </c:barChart>
      <c:lineChart>
        <c:grouping val="standard"/>
        <c:varyColors val="0"/>
        <c:ser>
          <c:idx val="6"/>
          <c:order val="3"/>
          <c:tx>
            <c:strRef>
              <c:f>ICU!$A$2</c:f>
              <c:strCache>
                <c:ptCount val="1"/>
                <c:pt idx="0">
                  <c:v>test</c:v>
                </c:pt>
              </c:strCache>
              <c:extLst xmlns:c15="http://schemas.microsoft.com/office/drawing/2012/chart"/>
            </c:strRef>
          </c:tx>
          <c:spPr>
            <a:ln w="28575" cap="rnd">
              <a:solidFill>
                <a:schemeClr val="accent1">
                  <a:tint val="48000"/>
                </a:schemeClr>
              </a:solidFill>
              <a:round/>
            </a:ln>
            <a:effectLst/>
          </c:spPr>
          <c:marker>
            <c:symbol val="none"/>
          </c:marker>
          <c:cat>
            <c:numRef>
              <c:f>ICU!$I$73:$I$124</c:f>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extLst xmlns:c15="http://schemas.microsoft.com/office/drawing/2012/chart"/>
            </c:numRef>
          </c:cat>
          <c:val>
            <c:numLit>
              <c:ptCount val="0"/>
            </c:numLit>
          </c:val>
          <c:smooth val="0"/>
          <c:extLst xmlns:c15="http://schemas.microsoft.com/office/drawing/2012/chart">
            <c:ext xmlns:c16="http://schemas.microsoft.com/office/drawing/2014/chart" uri="{C3380CC4-5D6E-409C-BE32-E72D297353CC}">
              <c16:uniqueId val="{0000010A-155A-4794-856B-403A4A0A22D3}"/>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5"/>
                <c:order val="2"/>
                <c:tx>
                  <c:strRef>
                    <c:extLst>
                      <c:ext uri="{02D57815-91ED-43cb-92C2-25804820EDAC}">
                        <c15:formulaRef>
                          <c15:sqref>ICU!$F$2</c15:sqref>
                        </c15:formulaRef>
                      </c:ext>
                    </c:extLst>
                    <c:strCache>
                      <c:ptCount val="1"/>
                      <c:pt idx="0">
                        <c:v>ICU</c:v>
                      </c:pt>
                    </c:strCache>
                  </c:strRef>
                </c:tx>
                <c:spPr>
                  <a:ln w="28575" cap="rnd">
                    <a:noFill/>
                    <a:round/>
                  </a:ln>
                  <a:effectLst/>
                </c:spPr>
                <c:marker>
                  <c:symbol val="none"/>
                </c:marker>
                <c:dLbls>
                  <c:dLbl>
                    <c:idx val="0"/>
                    <c:delete val="1"/>
                    <c:extLst>
                      <c:ext uri="{CE6537A1-D6FC-4f65-9D91-7224C49458BB}"/>
                      <c:ext xmlns:c16="http://schemas.microsoft.com/office/drawing/2014/chart" uri="{C3380CC4-5D6E-409C-BE32-E72D297353CC}">
                        <c16:uniqueId val="{0000010B-155A-4794-856B-403A4A0A22D3}"/>
                      </c:ext>
                    </c:extLst>
                  </c:dLbl>
                  <c:dLbl>
                    <c:idx val="1"/>
                    <c:delete val="1"/>
                    <c:extLst>
                      <c:ext uri="{CE6537A1-D6FC-4f65-9D91-7224C49458BB}"/>
                      <c:ext xmlns:c16="http://schemas.microsoft.com/office/drawing/2014/chart" uri="{C3380CC4-5D6E-409C-BE32-E72D297353CC}">
                        <c16:uniqueId val="{0000010C-155A-4794-856B-403A4A0A22D3}"/>
                      </c:ext>
                    </c:extLst>
                  </c:dLbl>
                  <c:dLbl>
                    <c:idx val="2"/>
                    <c:delete val="1"/>
                    <c:extLst>
                      <c:ext uri="{CE6537A1-D6FC-4f65-9D91-7224C49458BB}"/>
                      <c:ext xmlns:c16="http://schemas.microsoft.com/office/drawing/2014/chart" uri="{C3380CC4-5D6E-409C-BE32-E72D297353CC}">
                        <c16:uniqueId val="{0000010D-155A-4794-856B-403A4A0A22D3}"/>
                      </c:ext>
                    </c:extLst>
                  </c:dLbl>
                  <c:dLbl>
                    <c:idx val="3"/>
                    <c:delete val="1"/>
                    <c:extLst>
                      <c:ext uri="{CE6537A1-D6FC-4f65-9D91-7224C49458BB}"/>
                      <c:ext xmlns:c16="http://schemas.microsoft.com/office/drawing/2014/chart" uri="{C3380CC4-5D6E-409C-BE32-E72D297353CC}">
                        <c16:uniqueId val="{0000010E-155A-4794-856B-403A4A0A22D3}"/>
                      </c:ext>
                    </c:extLst>
                  </c:dLbl>
                  <c:dLbl>
                    <c:idx val="4"/>
                    <c:delete val="1"/>
                    <c:extLst>
                      <c:ext uri="{CE6537A1-D6FC-4f65-9D91-7224C49458BB}"/>
                      <c:ext xmlns:c16="http://schemas.microsoft.com/office/drawing/2014/chart" uri="{C3380CC4-5D6E-409C-BE32-E72D297353CC}">
                        <c16:uniqueId val="{0000010F-155A-4794-856B-403A4A0A22D3}"/>
                      </c:ext>
                    </c:extLst>
                  </c:dLbl>
                  <c:dLbl>
                    <c:idx val="5"/>
                    <c:delete val="1"/>
                    <c:extLst>
                      <c:ext uri="{CE6537A1-D6FC-4f65-9D91-7224C49458BB}"/>
                      <c:ext xmlns:c16="http://schemas.microsoft.com/office/drawing/2014/chart" uri="{C3380CC4-5D6E-409C-BE32-E72D297353CC}">
                        <c16:uniqueId val="{00000110-155A-4794-856B-403A4A0A22D3}"/>
                      </c:ext>
                    </c:extLst>
                  </c:dLbl>
                  <c:dLbl>
                    <c:idx val="7"/>
                    <c:delete val="1"/>
                    <c:extLst>
                      <c:ext uri="{CE6537A1-D6FC-4f65-9D91-7224C49458BB}"/>
                      <c:ext xmlns:c16="http://schemas.microsoft.com/office/drawing/2014/chart" uri="{C3380CC4-5D6E-409C-BE32-E72D297353CC}">
                        <c16:uniqueId val="{00000111-155A-4794-856B-403A4A0A22D3}"/>
                      </c:ext>
                    </c:extLst>
                  </c:dLbl>
                  <c:dLbl>
                    <c:idx val="8"/>
                    <c:delete val="1"/>
                    <c:extLst>
                      <c:ext uri="{CE6537A1-D6FC-4f65-9D91-7224C49458BB}"/>
                      <c:ext xmlns:c16="http://schemas.microsoft.com/office/drawing/2014/chart" uri="{C3380CC4-5D6E-409C-BE32-E72D297353CC}">
                        <c16:uniqueId val="{00000112-155A-4794-856B-403A4A0A22D3}"/>
                      </c:ext>
                    </c:extLst>
                  </c:dLbl>
                  <c:dLbl>
                    <c:idx val="9"/>
                    <c:delete val="1"/>
                    <c:extLst>
                      <c:ext uri="{CE6537A1-D6FC-4f65-9D91-7224C49458BB}"/>
                      <c:ext xmlns:c16="http://schemas.microsoft.com/office/drawing/2014/chart" uri="{C3380CC4-5D6E-409C-BE32-E72D297353CC}">
                        <c16:uniqueId val="{00000113-155A-4794-856B-403A4A0A22D3}"/>
                      </c:ext>
                    </c:extLst>
                  </c:dLbl>
                  <c:dLbl>
                    <c:idx val="10"/>
                    <c:delete val="1"/>
                    <c:extLst>
                      <c:ext uri="{CE6537A1-D6FC-4f65-9D91-7224C49458BB}"/>
                      <c:ext xmlns:c16="http://schemas.microsoft.com/office/drawing/2014/chart" uri="{C3380CC4-5D6E-409C-BE32-E72D297353CC}">
                        <c16:uniqueId val="{00000114-155A-4794-856B-403A4A0A22D3}"/>
                      </c:ext>
                    </c:extLst>
                  </c:dLbl>
                  <c:dLbl>
                    <c:idx val="11"/>
                    <c:delete val="1"/>
                    <c:extLst>
                      <c:ext uri="{CE6537A1-D6FC-4f65-9D91-7224C49458BB}"/>
                      <c:ext xmlns:c16="http://schemas.microsoft.com/office/drawing/2014/chart" uri="{C3380CC4-5D6E-409C-BE32-E72D297353CC}">
                        <c16:uniqueId val="{00000115-155A-4794-856B-403A4A0A22D3}"/>
                      </c:ext>
                    </c:extLst>
                  </c:dLbl>
                  <c:dLbl>
                    <c:idx val="12"/>
                    <c:delete val="1"/>
                    <c:extLst>
                      <c:ext uri="{CE6537A1-D6FC-4f65-9D91-7224C49458BB}"/>
                      <c:ext xmlns:c16="http://schemas.microsoft.com/office/drawing/2014/chart" uri="{C3380CC4-5D6E-409C-BE32-E72D297353CC}">
                        <c16:uniqueId val="{00000116-155A-4794-856B-403A4A0A22D3}"/>
                      </c:ext>
                    </c:extLst>
                  </c:dLbl>
                  <c:dLbl>
                    <c:idx val="13"/>
                    <c:delete val="1"/>
                    <c:extLst>
                      <c:ext uri="{CE6537A1-D6FC-4f65-9D91-7224C49458BB}"/>
                      <c:ext xmlns:c16="http://schemas.microsoft.com/office/drawing/2014/chart" uri="{C3380CC4-5D6E-409C-BE32-E72D297353CC}">
                        <c16:uniqueId val="{00000117-155A-4794-856B-403A4A0A22D3}"/>
                      </c:ext>
                    </c:extLst>
                  </c:dLbl>
                  <c:dLbl>
                    <c:idx val="14"/>
                    <c:delete val="1"/>
                    <c:extLst>
                      <c:ext uri="{CE6537A1-D6FC-4f65-9D91-7224C49458BB}"/>
                      <c:ext xmlns:c16="http://schemas.microsoft.com/office/drawing/2014/chart" uri="{C3380CC4-5D6E-409C-BE32-E72D297353CC}">
                        <c16:uniqueId val="{00000118-155A-4794-856B-403A4A0A22D3}"/>
                      </c:ext>
                    </c:extLst>
                  </c:dLbl>
                  <c:dLbl>
                    <c:idx val="16"/>
                    <c:delete val="1"/>
                    <c:extLst>
                      <c:ext uri="{CE6537A1-D6FC-4f65-9D91-7224C49458BB}"/>
                      <c:ext xmlns:c16="http://schemas.microsoft.com/office/drawing/2014/chart" uri="{C3380CC4-5D6E-409C-BE32-E72D297353CC}">
                        <c16:uniqueId val="{00000119-155A-4794-856B-403A4A0A22D3}"/>
                      </c:ext>
                    </c:extLst>
                  </c:dLbl>
                  <c:dLbl>
                    <c:idx val="17"/>
                    <c:delete val="1"/>
                    <c:extLst>
                      <c:ext uri="{CE6537A1-D6FC-4f65-9D91-7224C49458BB}"/>
                      <c:ext xmlns:c16="http://schemas.microsoft.com/office/drawing/2014/chart" uri="{C3380CC4-5D6E-409C-BE32-E72D297353CC}">
                        <c16:uniqueId val="{0000011A-155A-4794-856B-403A4A0A22D3}"/>
                      </c:ext>
                    </c:extLst>
                  </c:dLbl>
                  <c:dLbl>
                    <c:idx val="19"/>
                    <c:delete val="1"/>
                    <c:extLst>
                      <c:ext uri="{CE6537A1-D6FC-4f65-9D91-7224C49458BB}"/>
                      <c:ext xmlns:c16="http://schemas.microsoft.com/office/drawing/2014/chart" uri="{C3380CC4-5D6E-409C-BE32-E72D297353CC}">
                        <c16:uniqueId val="{0000011B-155A-4794-856B-403A4A0A22D3}"/>
                      </c:ext>
                    </c:extLst>
                  </c:dLbl>
                  <c:dLbl>
                    <c:idx val="20"/>
                    <c:delete val="1"/>
                    <c:extLst>
                      <c:ext uri="{CE6537A1-D6FC-4f65-9D91-7224C49458BB}"/>
                      <c:ext xmlns:c16="http://schemas.microsoft.com/office/drawing/2014/chart" uri="{C3380CC4-5D6E-409C-BE32-E72D297353CC}">
                        <c16:uniqueId val="{0000011C-155A-4794-856B-403A4A0A22D3}"/>
                      </c:ext>
                    </c:extLst>
                  </c:dLbl>
                  <c:dLbl>
                    <c:idx val="23"/>
                    <c:delete val="1"/>
                    <c:extLst>
                      <c:ext uri="{CE6537A1-D6FC-4f65-9D91-7224C49458BB}"/>
                      <c:ext xmlns:c16="http://schemas.microsoft.com/office/drawing/2014/chart" uri="{C3380CC4-5D6E-409C-BE32-E72D297353CC}">
                        <c16:uniqueId val="{0000011D-155A-4794-856B-403A4A0A22D3}"/>
                      </c:ext>
                    </c:extLst>
                  </c:dLbl>
                  <c:dLbl>
                    <c:idx val="24"/>
                    <c:delete val="1"/>
                    <c:extLst>
                      <c:ext uri="{CE6537A1-D6FC-4f65-9D91-7224C49458BB}"/>
                      <c:ext xmlns:c16="http://schemas.microsoft.com/office/drawing/2014/chart" uri="{C3380CC4-5D6E-409C-BE32-E72D297353CC}">
                        <c16:uniqueId val="{0000011E-155A-4794-856B-403A4A0A22D3}"/>
                      </c:ext>
                    </c:extLst>
                  </c:dLbl>
                  <c:dLbl>
                    <c:idx val="25"/>
                    <c:delete val="1"/>
                    <c:extLst>
                      <c:ext uri="{CE6537A1-D6FC-4f65-9D91-7224C49458BB}"/>
                      <c:ext xmlns:c16="http://schemas.microsoft.com/office/drawing/2014/chart" uri="{C3380CC4-5D6E-409C-BE32-E72D297353CC}">
                        <c16:uniqueId val="{0000011F-155A-4794-856B-403A4A0A22D3}"/>
                      </c:ext>
                    </c:extLst>
                  </c:dLbl>
                  <c:dLbl>
                    <c:idx val="26"/>
                    <c:delete val="1"/>
                    <c:extLst>
                      <c:ext uri="{CE6537A1-D6FC-4f65-9D91-7224C49458BB}"/>
                      <c:ext xmlns:c16="http://schemas.microsoft.com/office/drawing/2014/chart" uri="{C3380CC4-5D6E-409C-BE32-E72D297353CC}">
                        <c16:uniqueId val="{00000120-155A-4794-856B-403A4A0A22D3}"/>
                      </c:ext>
                    </c:extLst>
                  </c:dLbl>
                  <c:dLbl>
                    <c:idx val="27"/>
                    <c:delete val="1"/>
                    <c:extLst>
                      <c:ext uri="{CE6537A1-D6FC-4f65-9D91-7224C49458BB}"/>
                      <c:ext xmlns:c16="http://schemas.microsoft.com/office/drawing/2014/chart" uri="{C3380CC4-5D6E-409C-BE32-E72D297353CC}">
                        <c16:uniqueId val="{00000121-155A-4794-856B-403A4A0A22D3}"/>
                      </c:ext>
                    </c:extLst>
                  </c:dLbl>
                  <c:dLbl>
                    <c:idx val="29"/>
                    <c:delete val="1"/>
                    <c:extLst>
                      <c:ext uri="{CE6537A1-D6FC-4f65-9D91-7224C49458BB}"/>
                      <c:ext xmlns:c16="http://schemas.microsoft.com/office/drawing/2014/chart" uri="{C3380CC4-5D6E-409C-BE32-E72D297353CC}">
                        <c16:uniqueId val="{00000122-155A-4794-856B-403A4A0A22D3}"/>
                      </c:ext>
                    </c:extLst>
                  </c:dLbl>
                  <c:dLbl>
                    <c:idx val="31"/>
                    <c:delete val="1"/>
                    <c:extLst>
                      <c:ext uri="{CE6537A1-D6FC-4f65-9D91-7224C49458BB}"/>
                      <c:ext xmlns:c16="http://schemas.microsoft.com/office/drawing/2014/chart" uri="{C3380CC4-5D6E-409C-BE32-E72D297353CC}">
                        <c16:uniqueId val="{00000123-155A-4794-856B-403A4A0A22D3}"/>
                      </c:ext>
                    </c:extLst>
                  </c:dLbl>
                  <c:dLbl>
                    <c:idx val="33"/>
                    <c:delete val="1"/>
                    <c:extLst>
                      <c:ext uri="{CE6537A1-D6FC-4f65-9D91-7224C49458BB}"/>
                      <c:ext xmlns:c16="http://schemas.microsoft.com/office/drawing/2014/chart" uri="{C3380CC4-5D6E-409C-BE32-E72D297353CC}">
                        <c16:uniqueId val="{00000124-155A-4794-856B-403A4A0A22D3}"/>
                      </c:ext>
                    </c:extLst>
                  </c:dLbl>
                  <c:dLbl>
                    <c:idx val="35"/>
                    <c:delete val="1"/>
                    <c:extLst>
                      <c:ext uri="{CE6537A1-D6FC-4f65-9D91-7224C49458BB}"/>
                      <c:ext xmlns:c16="http://schemas.microsoft.com/office/drawing/2014/chart" uri="{C3380CC4-5D6E-409C-BE32-E72D297353CC}">
                        <c16:uniqueId val="{00000125-155A-4794-856B-403A4A0A22D3}"/>
                      </c:ext>
                    </c:extLst>
                  </c:dLbl>
                  <c:dLbl>
                    <c:idx val="43"/>
                    <c:dLblPos val="t"/>
                    <c:showLegendKey val="0"/>
                    <c:showVal val="1"/>
                    <c:showCatName val="0"/>
                    <c:showSerName val="0"/>
                    <c:showPercent val="0"/>
                    <c:showBubbleSize val="0"/>
                    <c:extLst>
                      <c:ext uri="{CE6537A1-D6FC-4f65-9D91-7224C49458BB}"/>
                      <c:ext xmlns:c16="http://schemas.microsoft.com/office/drawing/2014/chart" uri="{C3380CC4-5D6E-409C-BE32-E72D297353CC}">
                        <c16:uniqueId val="{00000126-155A-4794-856B-403A4A0A22D3}"/>
                      </c:ext>
                    </c:extLst>
                  </c:dLbl>
                  <c:spPr>
                    <a:solidFill>
                      <a:schemeClr val="accent3">
                        <a:lumMod val="20000"/>
                        <a:lumOff val="80000"/>
                      </a:schemeClr>
                    </a:solidFill>
                    <a:ln>
                      <a:solidFill>
                        <a:schemeClr val="accent1">
                          <a:lumMod val="50000"/>
                        </a:schemeClr>
                      </a:solidFill>
                    </a:ln>
                    <a:effectLst/>
                  </c:spPr>
                  <c:txPr>
                    <a:bodyPr rot="0" spcFirstLastPara="1" vertOverflow="ellipsis" vert="horz" wrap="square" lIns="38100" tIns="19050" rIns="38100" bIns="19050" anchor="ctr" anchorCtr="1">
                      <a:spAutoFit/>
                    </a:bodyPr>
                    <a:lstStyle/>
                    <a:p>
                      <a:pPr>
                        <a:defRPr sz="2000" b="1" i="0" u="sng" strike="noStrike" kern="1200" baseline="0">
                          <a:solidFill>
                            <a:sysClr val="windowText" lastClr="000000"/>
                          </a:solidFill>
                          <a:latin typeface="+mn-lt"/>
                          <a:ea typeface="+mn-ea"/>
                          <a:cs typeface="+mn-cs"/>
                        </a:defRPr>
                      </a:pPr>
                      <a:endParaRPr lang="en-NL"/>
                    </a:p>
                  </c:txPr>
                  <c:dLblPos val="t"/>
                  <c:showLegendKey val="0"/>
                  <c:showVal val="0"/>
                  <c:showCatName val="0"/>
                  <c:showSerName val="0"/>
                  <c:showPercent val="0"/>
                  <c:showBubbleSize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ICU!$I$73:$I$124</c15:sqref>
                        </c15:formulaRef>
                      </c:ext>
                    </c:extLst>
                    <c:numCache>
                      <c:formatCode>m/d/yyyy</c:formatCode>
                      <c:ptCount val="52"/>
                      <c:pt idx="0">
                        <c:v>43958</c:v>
                      </c:pt>
                      <c:pt idx="1">
                        <c:v>43959</c:v>
                      </c:pt>
                      <c:pt idx="2">
                        <c:v>43960</c:v>
                      </c:pt>
                      <c:pt idx="3">
                        <c:v>43961</c:v>
                      </c:pt>
                      <c:pt idx="4">
                        <c:v>43962</c:v>
                      </c:pt>
                      <c:pt idx="5">
                        <c:v>43963</c:v>
                      </c:pt>
                      <c:pt idx="6">
                        <c:v>43964</c:v>
                      </c:pt>
                      <c:pt idx="7">
                        <c:v>43965</c:v>
                      </c:pt>
                      <c:pt idx="8">
                        <c:v>43966</c:v>
                      </c:pt>
                      <c:pt idx="9">
                        <c:v>43967</c:v>
                      </c:pt>
                      <c:pt idx="10">
                        <c:v>43968</c:v>
                      </c:pt>
                      <c:pt idx="11">
                        <c:v>43969</c:v>
                      </c:pt>
                      <c:pt idx="12">
                        <c:v>43970</c:v>
                      </c:pt>
                      <c:pt idx="13">
                        <c:v>43971</c:v>
                      </c:pt>
                      <c:pt idx="14">
                        <c:v>43972</c:v>
                      </c:pt>
                      <c:pt idx="15">
                        <c:v>43973</c:v>
                      </c:pt>
                      <c:pt idx="16">
                        <c:v>43974</c:v>
                      </c:pt>
                      <c:pt idx="17">
                        <c:v>43975</c:v>
                      </c:pt>
                      <c:pt idx="18">
                        <c:v>43976</c:v>
                      </c:pt>
                      <c:pt idx="19">
                        <c:v>43977</c:v>
                      </c:pt>
                      <c:pt idx="20">
                        <c:v>43978</c:v>
                      </c:pt>
                      <c:pt idx="21">
                        <c:v>43979</c:v>
                      </c:pt>
                      <c:pt idx="22">
                        <c:v>43980</c:v>
                      </c:pt>
                      <c:pt idx="23">
                        <c:v>43981</c:v>
                      </c:pt>
                      <c:pt idx="24">
                        <c:v>43982</c:v>
                      </c:pt>
                      <c:pt idx="25">
                        <c:v>43983</c:v>
                      </c:pt>
                      <c:pt idx="26">
                        <c:v>43984</c:v>
                      </c:pt>
                      <c:pt idx="27">
                        <c:v>43985</c:v>
                      </c:pt>
                      <c:pt idx="28">
                        <c:v>43986</c:v>
                      </c:pt>
                      <c:pt idx="29">
                        <c:v>43987</c:v>
                      </c:pt>
                      <c:pt idx="30">
                        <c:v>43988</c:v>
                      </c:pt>
                      <c:pt idx="31">
                        <c:v>43989</c:v>
                      </c:pt>
                      <c:pt idx="32">
                        <c:v>43990</c:v>
                      </c:pt>
                      <c:pt idx="33">
                        <c:v>43991</c:v>
                      </c:pt>
                      <c:pt idx="34">
                        <c:v>43992</c:v>
                      </c:pt>
                      <c:pt idx="35">
                        <c:v>43993</c:v>
                      </c:pt>
                      <c:pt idx="36">
                        <c:v>43994</c:v>
                      </c:pt>
                      <c:pt idx="37">
                        <c:v>43995</c:v>
                      </c:pt>
                      <c:pt idx="38">
                        <c:v>43996</c:v>
                      </c:pt>
                      <c:pt idx="39">
                        <c:v>43997</c:v>
                      </c:pt>
                      <c:pt idx="40">
                        <c:v>43998</c:v>
                      </c:pt>
                      <c:pt idx="41">
                        <c:v>43999</c:v>
                      </c:pt>
                      <c:pt idx="42">
                        <c:v>44000</c:v>
                      </c:pt>
                      <c:pt idx="43">
                        <c:v>44001</c:v>
                      </c:pt>
                      <c:pt idx="44">
                        <c:v>44002</c:v>
                      </c:pt>
                      <c:pt idx="45">
                        <c:v>44003</c:v>
                      </c:pt>
                      <c:pt idx="46">
                        <c:v>44004</c:v>
                      </c:pt>
                      <c:pt idx="47">
                        <c:v>44005</c:v>
                      </c:pt>
                      <c:pt idx="48">
                        <c:v>44006</c:v>
                      </c:pt>
                      <c:pt idx="49">
                        <c:v>44007</c:v>
                      </c:pt>
                      <c:pt idx="50">
                        <c:v>44008</c:v>
                      </c:pt>
                      <c:pt idx="51">
                        <c:v>44009</c:v>
                      </c:pt>
                    </c:numCache>
                  </c:numRef>
                </c:cat>
                <c:val>
                  <c:numRef>
                    <c:extLst>
                      <c:ext uri="{02D57815-91ED-43cb-92C2-25804820EDAC}">
                        <c15:formulaRef>
                          <c15:sqref>ICU!$F$73:$F$124</c15:sqref>
                        </c15:formulaRef>
                      </c:ext>
                    </c:extLst>
                    <c:numCache>
                      <c:formatCode>General</c:formatCode>
                      <c:ptCount val="52"/>
                      <c:pt idx="0">
                        <c:v>584</c:v>
                      </c:pt>
                      <c:pt idx="1">
                        <c:v>564</c:v>
                      </c:pt>
                      <c:pt idx="2">
                        <c:v>541</c:v>
                      </c:pt>
                      <c:pt idx="3">
                        <c:v>507</c:v>
                      </c:pt>
                      <c:pt idx="4">
                        <c:v>498</c:v>
                      </c:pt>
                      <c:pt idx="5">
                        <c:v>463</c:v>
                      </c:pt>
                      <c:pt idx="6">
                        <c:v>432</c:v>
                      </c:pt>
                      <c:pt idx="7">
                        <c:v>410</c:v>
                      </c:pt>
                      <c:pt idx="8">
                        <c:v>378</c:v>
                      </c:pt>
                      <c:pt idx="9">
                        <c:v>346</c:v>
                      </c:pt>
                      <c:pt idx="10">
                        <c:v>349</c:v>
                      </c:pt>
                      <c:pt idx="11">
                        <c:v>323</c:v>
                      </c:pt>
                      <c:pt idx="12">
                        <c:v>293</c:v>
                      </c:pt>
                      <c:pt idx="13">
                        <c:v>275</c:v>
                      </c:pt>
                      <c:pt idx="14">
                        <c:v>255</c:v>
                      </c:pt>
                      <c:pt idx="15">
                        <c:v>252</c:v>
                      </c:pt>
                      <c:pt idx="16">
                        <c:v>227</c:v>
                      </c:pt>
                      <c:pt idx="17">
                        <c:v>223</c:v>
                      </c:pt>
                      <c:pt idx="18">
                        <c:v>223</c:v>
                      </c:pt>
                      <c:pt idx="19">
                        <c:v>188</c:v>
                      </c:pt>
                      <c:pt idx="20">
                        <c:v>189</c:v>
                      </c:pt>
                      <c:pt idx="21">
                        <c:v>182</c:v>
                      </c:pt>
                      <c:pt idx="22">
                        <c:v>180</c:v>
                      </c:pt>
                      <c:pt idx="23">
                        <c:v>170</c:v>
                      </c:pt>
                      <c:pt idx="24">
                        <c:v>159</c:v>
                      </c:pt>
                      <c:pt idx="25">
                        <c:v>158</c:v>
                      </c:pt>
                      <c:pt idx="26">
                        <c:v>154</c:v>
                      </c:pt>
                      <c:pt idx="27">
                        <c:v>116</c:v>
                      </c:pt>
                      <c:pt idx="28">
                        <c:v>113</c:v>
                      </c:pt>
                      <c:pt idx="29">
                        <c:v>97</c:v>
                      </c:pt>
                      <c:pt idx="30">
                        <c:v>96</c:v>
                      </c:pt>
                      <c:pt idx="31">
                        <c:v>96</c:v>
                      </c:pt>
                      <c:pt idx="32">
                        <c:v>92</c:v>
                      </c:pt>
                      <c:pt idx="33">
                        <c:v>91</c:v>
                      </c:pt>
                      <c:pt idx="34">
                        <c:v>80</c:v>
                      </c:pt>
                      <c:pt idx="35">
                        <c:v>77</c:v>
                      </c:pt>
                      <c:pt idx="36">
                        <c:v>73</c:v>
                      </c:pt>
                      <c:pt idx="37">
                        <c:v>77</c:v>
                      </c:pt>
                      <c:pt idx="38">
                        <c:v>79</c:v>
                      </c:pt>
                      <c:pt idx="39">
                        <c:v>87</c:v>
                      </c:pt>
                      <c:pt idx="40">
                        <c:v>78</c:v>
                      </c:pt>
                      <c:pt idx="41">
                        <c:v>73</c:v>
                      </c:pt>
                      <c:pt idx="42">
                        <c:v>67</c:v>
                      </c:pt>
                      <c:pt idx="43">
                        <c:v>57</c:v>
                      </c:pt>
                      <c:pt idx="44">
                        <c:v>57</c:v>
                      </c:pt>
                      <c:pt idx="45">
                        <c:v>55</c:v>
                      </c:pt>
                      <c:pt idx="46">
                        <c:v>59</c:v>
                      </c:pt>
                      <c:pt idx="47">
                        <c:v>48</c:v>
                      </c:pt>
                      <c:pt idx="48">
                        <c:v>49</c:v>
                      </c:pt>
                      <c:pt idx="49">
                        <c:v>49</c:v>
                      </c:pt>
                      <c:pt idx="50">
                        <c:v>39</c:v>
                      </c:pt>
                      <c:pt idx="51">
                        <c:v>29</c:v>
                      </c:pt>
                    </c:numCache>
                  </c:numRef>
                </c:val>
                <c:smooth val="0"/>
                <c:extLst>
                  <c:ext xmlns:c16="http://schemas.microsoft.com/office/drawing/2014/chart" uri="{C3380CC4-5D6E-409C-BE32-E72D297353CC}">
                    <c16:uniqueId val="{00000127-155A-4794-856B-403A4A0A22D3}"/>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bg2">
                <a:lumMod val="25000"/>
              </a:schemeClr>
            </a:solidFill>
            <a:round/>
          </a:ln>
          <a:effectLst/>
        </c:spPr>
        <c:txPr>
          <a:bodyPr rot="-27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7"/>
        <c:majorTimeUnit val="days"/>
        <c:minorUnit val="3"/>
      </c:dateAx>
      <c:valAx>
        <c:axId val="596544408"/>
        <c:scaling>
          <c:orientation val="minMax"/>
          <c:min val="0"/>
        </c:scaling>
        <c:delete val="0"/>
        <c:axPos val="l"/>
        <c:majorGridlines>
          <c:spPr>
            <a:ln w="9525" cap="flat" cmpd="sng" algn="ctr">
              <a:solidFill>
                <a:schemeClr val="bg2">
                  <a:lumMod val="50000"/>
                </a:schemeClr>
              </a:solidFill>
              <a:prstDash val="lgDash"/>
              <a:round/>
            </a:ln>
            <a:effectLst/>
          </c:spPr>
        </c:majorGridlines>
        <c:numFmt formatCode="#,##0" sourceLinked="0"/>
        <c:majorTickMark val="none"/>
        <c:minorTickMark val="none"/>
        <c:tickLblPos val="nextTo"/>
        <c:spPr>
          <a:noFill/>
          <a:ln w="88900">
            <a:noFill/>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L"/>
          </a:p>
        </c:txPr>
        <c:crossAx val="596545392"/>
        <c:crosses val="autoZero"/>
        <c:crossBetween val="midCat"/>
        <c:majorUnit val="200"/>
      </c:valAx>
      <c:spPr>
        <a:noFill/>
        <a:ln>
          <a:noFill/>
        </a:ln>
        <a:effectLst/>
      </c:spPr>
    </c:plotArea>
    <c:legend>
      <c:legendPos val="r"/>
      <c:layout>
        <c:manualLayout>
          <c:xMode val="edge"/>
          <c:yMode val="edge"/>
          <c:x val="0.63314124999999999"/>
          <c:y val="0.15458833333333333"/>
          <c:w val="0.27894999999999998"/>
          <c:h val="7.506055555555556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spPr>
            <a:solidFill>
              <a:schemeClr val="accent1"/>
            </a:solidFill>
            <a:ln>
              <a:noFill/>
            </a:ln>
            <a:effectLst/>
          </c:spPr>
          <c:invertIfNegative val="0"/>
          <c:val>
            <c:numRef>
              <c:f>ICU!$G$151:$G$206</c:f>
              <c:numCache>
                <c:formatCode>#,##0</c:formatCode>
                <c:ptCount val="56"/>
                <c:pt idx="0">
                  <c:v>-6</c:v>
                </c:pt>
                <c:pt idx="1">
                  <c:v>1</c:v>
                </c:pt>
                <c:pt idx="2">
                  <c:v>-2</c:v>
                </c:pt>
                <c:pt idx="3">
                  <c:v>5</c:v>
                </c:pt>
                <c:pt idx="4">
                  <c:v>-2</c:v>
                </c:pt>
                <c:pt idx="5">
                  <c:v>-2</c:v>
                </c:pt>
                <c:pt idx="6">
                  <c:v>-3</c:v>
                </c:pt>
                <c:pt idx="7">
                  <c:v>5</c:v>
                </c:pt>
                <c:pt idx="8">
                  <c:v>3</c:v>
                </c:pt>
                <c:pt idx="9">
                  <c:v>-1</c:v>
                </c:pt>
                <c:pt idx="10">
                  <c:v>6</c:v>
                </c:pt>
                <c:pt idx="11">
                  <c:v>-1</c:v>
                </c:pt>
                <c:pt idx="12">
                  <c:v>4</c:v>
                </c:pt>
                <c:pt idx="13">
                  <c:v>-1</c:v>
                </c:pt>
                <c:pt idx="14">
                  <c:v>-2</c:v>
                </c:pt>
                <c:pt idx="15">
                  <c:v>1</c:v>
                </c:pt>
                <c:pt idx="16">
                  <c:v>3</c:v>
                </c:pt>
                <c:pt idx="17">
                  <c:v>-2</c:v>
                </c:pt>
                <c:pt idx="18">
                  <c:v>1</c:v>
                </c:pt>
                <c:pt idx="19">
                  <c:v>5</c:v>
                </c:pt>
                <c:pt idx="20">
                  <c:v>-4</c:v>
                </c:pt>
                <c:pt idx="21">
                  <c:v>7</c:v>
                </c:pt>
                <c:pt idx="22">
                  <c:v>1</c:v>
                </c:pt>
                <c:pt idx="23">
                  <c:v>-3</c:v>
                </c:pt>
                <c:pt idx="24">
                  <c:v>3</c:v>
                </c:pt>
                <c:pt idx="25">
                  <c:v>3</c:v>
                </c:pt>
                <c:pt idx="26">
                  <c:v>-1</c:v>
                </c:pt>
                <c:pt idx="27">
                  <c:v>-2</c:v>
                </c:pt>
                <c:pt idx="28">
                  <c:v>4</c:v>
                </c:pt>
                <c:pt idx="29">
                  <c:v>-1</c:v>
                </c:pt>
                <c:pt idx="30">
                  <c:v>0</c:v>
                </c:pt>
                <c:pt idx="31">
                  <c:v>-1</c:v>
                </c:pt>
                <c:pt idx="32">
                  <c:v>-3</c:v>
                </c:pt>
                <c:pt idx="33">
                  <c:v>0</c:v>
                </c:pt>
                <c:pt idx="34">
                  <c:v>-2</c:v>
                </c:pt>
                <c:pt idx="35">
                  <c:v>-2</c:v>
                </c:pt>
                <c:pt idx="36">
                  <c:v>0</c:v>
                </c:pt>
                <c:pt idx="37">
                  <c:v>-1</c:v>
                </c:pt>
                <c:pt idx="38">
                  <c:v>5</c:v>
                </c:pt>
                <c:pt idx="39">
                  <c:v>-5</c:v>
                </c:pt>
                <c:pt idx="40">
                  <c:v>-1</c:v>
                </c:pt>
                <c:pt idx="41">
                  <c:v>-4</c:v>
                </c:pt>
                <c:pt idx="42">
                  <c:v>7</c:v>
                </c:pt>
                <c:pt idx="43">
                  <c:v>0</c:v>
                </c:pt>
                <c:pt idx="44">
                  <c:v>-2</c:v>
                </c:pt>
                <c:pt idx="45">
                  <c:v>-2</c:v>
                </c:pt>
                <c:pt idx="46">
                  <c:v>-1</c:v>
                </c:pt>
                <c:pt idx="47">
                  <c:v>1</c:v>
                </c:pt>
                <c:pt idx="48">
                  <c:v>-1</c:v>
                </c:pt>
                <c:pt idx="49">
                  <c:v>6</c:v>
                </c:pt>
                <c:pt idx="50">
                  <c:v>1</c:v>
                </c:pt>
                <c:pt idx="51">
                  <c:v>-1</c:v>
                </c:pt>
                <c:pt idx="52">
                  <c:v>7</c:v>
                </c:pt>
                <c:pt idx="53">
                  <c:v>10</c:v>
                </c:pt>
                <c:pt idx="54">
                  <c:v>1</c:v>
                </c:pt>
                <c:pt idx="55">
                  <c:v>-5</c:v>
                </c:pt>
              </c:numCache>
            </c:numRef>
          </c:val>
          <c:extLst>
            <c:ext xmlns:c16="http://schemas.microsoft.com/office/drawing/2014/chart" uri="{C3380CC4-5D6E-409C-BE32-E72D297353CC}">
              <c16:uniqueId val="{00000000-3BEE-419E-9EFD-D841A5D246BD}"/>
            </c:ext>
          </c:extLst>
        </c:ser>
        <c:dLbls>
          <c:showLegendKey val="0"/>
          <c:showVal val="0"/>
          <c:showCatName val="0"/>
          <c:showSerName val="0"/>
          <c:showPercent val="0"/>
          <c:showBubbleSize val="0"/>
        </c:dLbls>
        <c:gapWidth val="25"/>
        <c:axId val="1010669488"/>
        <c:axId val="998190400"/>
      </c:barChart>
      <c:lineChart>
        <c:grouping val="standard"/>
        <c:varyColors val="0"/>
        <c:ser>
          <c:idx val="1"/>
          <c:order val="1"/>
          <c:tx>
            <c:v>signaalwaarde</c:v>
          </c:tx>
          <c:spPr>
            <a:ln w="28575" cap="rnd">
              <a:solidFill>
                <a:srgbClr val="C00000"/>
              </a:solidFill>
              <a:round/>
            </a:ln>
            <a:effectLst/>
          </c:spPr>
          <c:marker>
            <c:symbol val="none"/>
          </c:marker>
          <c:val>
            <c:numRef>
              <c:f>ICU!$N$154:$N$217</c:f>
              <c:numCache>
                <c:formatCode>General</c:formatCode>
                <c:ptCount val="64"/>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10</c:v>
                </c:pt>
                <c:pt idx="39">
                  <c:v>10</c:v>
                </c:pt>
                <c:pt idx="40">
                  <c:v>10</c:v>
                </c:pt>
                <c:pt idx="41">
                  <c:v>10</c:v>
                </c:pt>
                <c:pt idx="42">
                  <c:v>10</c:v>
                </c:pt>
                <c:pt idx="43">
                  <c:v>10</c:v>
                </c:pt>
                <c:pt idx="44">
                  <c:v>10</c:v>
                </c:pt>
                <c:pt idx="45">
                  <c:v>10</c:v>
                </c:pt>
                <c:pt idx="46">
                  <c:v>10</c:v>
                </c:pt>
                <c:pt idx="47">
                  <c:v>10</c:v>
                </c:pt>
                <c:pt idx="48">
                  <c:v>10</c:v>
                </c:pt>
                <c:pt idx="49">
                  <c:v>10</c:v>
                </c:pt>
                <c:pt idx="50">
                  <c:v>10</c:v>
                </c:pt>
                <c:pt idx="51">
                  <c:v>10</c:v>
                </c:pt>
                <c:pt idx="52">
                  <c:v>10</c:v>
                </c:pt>
                <c:pt idx="53">
                  <c:v>10</c:v>
                </c:pt>
                <c:pt idx="54">
                  <c:v>10</c:v>
                </c:pt>
                <c:pt idx="55">
                  <c:v>10</c:v>
                </c:pt>
                <c:pt idx="56">
                  <c:v>10</c:v>
                </c:pt>
                <c:pt idx="57">
                  <c:v>10</c:v>
                </c:pt>
                <c:pt idx="58">
                  <c:v>10</c:v>
                </c:pt>
                <c:pt idx="59">
                  <c:v>10</c:v>
                </c:pt>
                <c:pt idx="60">
                  <c:v>10</c:v>
                </c:pt>
                <c:pt idx="61">
                  <c:v>10</c:v>
                </c:pt>
                <c:pt idx="62">
                  <c:v>10</c:v>
                </c:pt>
                <c:pt idx="63">
                  <c:v>10</c:v>
                </c:pt>
              </c:numCache>
            </c:numRef>
          </c:val>
          <c:smooth val="0"/>
          <c:extLst>
            <c:ext xmlns:c16="http://schemas.microsoft.com/office/drawing/2014/chart" uri="{C3380CC4-5D6E-409C-BE32-E72D297353CC}">
              <c16:uniqueId val="{00000002-3BEE-419E-9EFD-D841A5D246BD}"/>
            </c:ext>
          </c:extLst>
        </c:ser>
        <c:dLbls>
          <c:showLegendKey val="0"/>
          <c:showVal val="0"/>
          <c:showCatName val="0"/>
          <c:showSerName val="0"/>
          <c:showPercent val="0"/>
          <c:showBubbleSize val="0"/>
        </c:dLbls>
        <c:marker val="1"/>
        <c:smooth val="0"/>
        <c:axId val="1010669488"/>
        <c:axId val="998190400"/>
      </c:lineChart>
      <c:catAx>
        <c:axId val="101066948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998190400"/>
        <c:crosses val="autoZero"/>
        <c:auto val="1"/>
        <c:lblAlgn val="ctr"/>
        <c:lblOffset val="100"/>
        <c:noMultiLvlLbl val="0"/>
      </c:catAx>
      <c:valAx>
        <c:axId val="9981904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1010669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Amsterdam</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Steden!$P$3</c:f>
              <c:strCache>
                <c:ptCount val="1"/>
                <c:pt idx="0">
                  <c:v>Nieuw gemelde besmettingen</c:v>
                </c:pt>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Steden!$O$4:$O$195</c15:sqref>
                  </c15:fullRef>
                </c:ext>
              </c:extLst>
              <c:f>Steden!$O$4:$O$193</c:f>
              <c:numCache>
                <c:formatCode>m/d/yyyy</c:formatCode>
                <c:ptCount val="190"/>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numCache>
            </c:numRef>
          </c:cat>
          <c:val>
            <c:numRef>
              <c:extLst>
                <c:ext xmlns:c15="http://schemas.microsoft.com/office/drawing/2012/chart" uri="{02D57815-91ED-43cb-92C2-25804820EDAC}">
                  <c15:fullRef>
                    <c15:sqref>Steden!$P$4:$P$195</c15:sqref>
                  </c15:fullRef>
                </c:ext>
              </c:extLst>
              <c:f>Steden!$P$4:$P$193</c:f>
              <c:numCache>
                <c:formatCode>General</c:formatCode>
                <c:ptCount val="190"/>
                <c:pt idx="1">
                  <c:v>11</c:v>
                </c:pt>
                <c:pt idx="2">
                  <c:v>0</c:v>
                </c:pt>
                <c:pt idx="3">
                  <c:v>8</c:v>
                </c:pt>
                <c:pt idx="4">
                  <c:v>17</c:v>
                </c:pt>
                <c:pt idx="5">
                  <c:v>5</c:v>
                </c:pt>
                <c:pt idx="6">
                  <c:v>24</c:v>
                </c:pt>
                <c:pt idx="7">
                  <c:v>110</c:v>
                </c:pt>
                <c:pt idx="8">
                  <c:v>-32</c:v>
                </c:pt>
                <c:pt idx="9">
                  <c:v>27</c:v>
                </c:pt>
                <c:pt idx="10">
                  <c:v>15</c:v>
                </c:pt>
                <c:pt idx="11">
                  <c:v>47</c:v>
                </c:pt>
                <c:pt idx="12">
                  <c:v>47</c:v>
                </c:pt>
                <c:pt idx="13">
                  <c:v>54</c:v>
                </c:pt>
                <c:pt idx="14">
                  <c:v>62</c:v>
                </c:pt>
                <c:pt idx="15">
                  <c:v>68</c:v>
                </c:pt>
                <c:pt idx="16">
                  <c:v>55</c:v>
                </c:pt>
                <c:pt idx="17">
                  <c:v>40</c:v>
                </c:pt>
                <c:pt idx="18">
                  <c:v>48</c:v>
                </c:pt>
                <c:pt idx="19">
                  <c:v>48</c:v>
                </c:pt>
                <c:pt idx="20">
                  <c:v>56</c:v>
                </c:pt>
                <c:pt idx="21">
                  <c:v>41</c:v>
                </c:pt>
                <c:pt idx="22">
                  <c:v>47</c:v>
                </c:pt>
                <c:pt idx="23">
                  <c:v>69</c:v>
                </c:pt>
                <c:pt idx="24">
                  <c:v>29</c:v>
                </c:pt>
                <c:pt idx="25">
                  <c:v>24</c:v>
                </c:pt>
                <c:pt idx="26">
                  <c:v>11</c:v>
                </c:pt>
                <c:pt idx="27">
                  <c:v>53</c:v>
                </c:pt>
                <c:pt idx="28">
                  <c:v>83</c:v>
                </c:pt>
                <c:pt idx="29">
                  <c:v>50</c:v>
                </c:pt>
                <c:pt idx="30">
                  <c:v>45</c:v>
                </c:pt>
                <c:pt idx="31">
                  <c:v>30</c:v>
                </c:pt>
                <c:pt idx="32">
                  <c:v>46</c:v>
                </c:pt>
                <c:pt idx="33">
                  <c:v>27</c:v>
                </c:pt>
                <c:pt idx="34">
                  <c:v>55</c:v>
                </c:pt>
                <c:pt idx="35">
                  <c:v>73</c:v>
                </c:pt>
                <c:pt idx="36">
                  <c:v>68</c:v>
                </c:pt>
                <c:pt idx="37">
                  <c:v>54</c:v>
                </c:pt>
                <c:pt idx="38">
                  <c:v>35</c:v>
                </c:pt>
                <c:pt idx="39">
                  <c:v>38</c:v>
                </c:pt>
                <c:pt idx="40">
                  <c:v>39</c:v>
                </c:pt>
                <c:pt idx="41">
                  <c:v>51</c:v>
                </c:pt>
                <c:pt idx="42">
                  <c:v>33</c:v>
                </c:pt>
                <c:pt idx="43">
                  <c:v>42</c:v>
                </c:pt>
                <c:pt idx="44">
                  <c:v>41</c:v>
                </c:pt>
                <c:pt idx="45">
                  <c:v>20</c:v>
                </c:pt>
                <c:pt idx="46">
                  <c:v>15</c:v>
                </c:pt>
                <c:pt idx="47">
                  <c:v>38</c:v>
                </c:pt>
                <c:pt idx="48">
                  <c:v>26</c:v>
                </c:pt>
                <c:pt idx="49">
                  <c:v>31</c:v>
                </c:pt>
                <c:pt idx="50">
                  <c:v>35</c:v>
                </c:pt>
                <c:pt idx="51">
                  <c:v>14</c:v>
                </c:pt>
                <c:pt idx="52">
                  <c:v>5</c:v>
                </c:pt>
                <c:pt idx="53">
                  <c:v>41</c:v>
                </c:pt>
                <c:pt idx="54">
                  <c:v>32</c:v>
                </c:pt>
                <c:pt idx="55">
                  <c:v>36</c:v>
                </c:pt>
                <c:pt idx="56">
                  <c:v>21</c:v>
                </c:pt>
                <c:pt idx="57">
                  <c:v>14</c:v>
                </c:pt>
                <c:pt idx="58">
                  <c:v>19</c:v>
                </c:pt>
                <c:pt idx="59">
                  <c:v>22</c:v>
                </c:pt>
                <c:pt idx="60">
                  <c:v>9</c:v>
                </c:pt>
                <c:pt idx="61">
                  <c:v>11</c:v>
                </c:pt>
                <c:pt idx="62">
                  <c:v>20</c:v>
                </c:pt>
                <c:pt idx="63">
                  <c:v>13</c:v>
                </c:pt>
                <c:pt idx="64">
                  <c:v>14</c:v>
                </c:pt>
                <c:pt idx="65">
                  <c:v>6</c:v>
                </c:pt>
                <c:pt idx="66">
                  <c:v>4</c:v>
                </c:pt>
                <c:pt idx="67">
                  <c:v>5</c:v>
                </c:pt>
                <c:pt idx="68">
                  <c:v>10</c:v>
                </c:pt>
                <c:pt idx="69">
                  <c:v>13</c:v>
                </c:pt>
                <c:pt idx="70">
                  <c:v>9</c:v>
                </c:pt>
                <c:pt idx="71">
                  <c:v>7</c:v>
                </c:pt>
                <c:pt idx="72">
                  <c:v>4</c:v>
                </c:pt>
                <c:pt idx="73">
                  <c:v>4</c:v>
                </c:pt>
                <c:pt idx="74">
                  <c:v>4</c:v>
                </c:pt>
                <c:pt idx="75">
                  <c:v>6</c:v>
                </c:pt>
                <c:pt idx="76">
                  <c:v>7</c:v>
                </c:pt>
                <c:pt idx="77">
                  <c:v>10</c:v>
                </c:pt>
                <c:pt idx="78">
                  <c:v>6</c:v>
                </c:pt>
                <c:pt idx="79">
                  <c:v>9</c:v>
                </c:pt>
                <c:pt idx="80">
                  <c:v>9</c:v>
                </c:pt>
                <c:pt idx="81">
                  <c:v>1</c:v>
                </c:pt>
                <c:pt idx="82">
                  <c:v>3</c:v>
                </c:pt>
                <c:pt idx="83">
                  <c:v>0</c:v>
                </c:pt>
                <c:pt idx="84">
                  <c:v>0</c:v>
                </c:pt>
                <c:pt idx="85">
                  <c:v>0</c:v>
                </c:pt>
                <c:pt idx="86">
                  <c:v>63</c:v>
                </c:pt>
                <c:pt idx="87">
                  <c:v>17</c:v>
                </c:pt>
                <c:pt idx="88">
                  <c:v>11</c:v>
                </c:pt>
                <c:pt idx="89">
                  <c:v>24</c:v>
                </c:pt>
                <c:pt idx="90">
                  <c:v>16</c:v>
                </c:pt>
                <c:pt idx="91">
                  <c:v>8</c:v>
                </c:pt>
                <c:pt idx="92">
                  <c:v>22</c:v>
                </c:pt>
                <c:pt idx="93">
                  <c:v>11</c:v>
                </c:pt>
                <c:pt idx="94">
                  <c:v>13</c:v>
                </c:pt>
                <c:pt idx="95">
                  <c:v>19</c:v>
                </c:pt>
                <c:pt idx="96">
                  <c:v>11</c:v>
                </c:pt>
                <c:pt idx="97">
                  <c:v>10</c:v>
                </c:pt>
                <c:pt idx="98">
                  <c:v>2</c:v>
                </c:pt>
                <c:pt idx="99">
                  <c:v>8</c:v>
                </c:pt>
                <c:pt idx="100">
                  <c:v>6</c:v>
                </c:pt>
                <c:pt idx="101">
                  <c:v>6</c:v>
                </c:pt>
                <c:pt idx="102">
                  <c:v>9</c:v>
                </c:pt>
                <c:pt idx="103">
                  <c:v>12</c:v>
                </c:pt>
                <c:pt idx="104">
                  <c:v>5</c:v>
                </c:pt>
                <c:pt idx="105">
                  <c:v>10</c:v>
                </c:pt>
                <c:pt idx="106">
                  <c:v>7</c:v>
                </c:pt>
                <c:pt idx="107">
                  <c:v>2</c:v>
                </c:pt>
                <c:pt idx="108">
                  <c:v>7</c:v>
                </c:pt>
                <c:pt idx="109">
                  <c:v>5</c:v>
                </c:pt>
                <c:pt idx="110">
                  <c:v>3</c:v>
                </c:pt>
                <c:pt idx="111">
                  <c:v>4</c:v>
                </c:pt>
                <c:pt idx="112">
                  <c:v>10</c:v>
                </c:pt>
                <c:pt idx="113">
                  <c:v>7</c:v>
                </c:pt>
                <c:pt idx="114">
                  <c:v>6</c:v>
                </c:pt>
                <c:pt idx="115">
                  <c:v>3</c:v>
                </c:pt>
                <c:pt idx="116">
                  <c:v>2</c:v>
                </c:pt>
                <c:pt idx="117">
                  <c:v>6</c:v>
                </c:pt>
                <c:pt idx="118">
                  <c:v>2</c:v>
                </c:pt>
                <c:pt idx="119">
                  <c:v>10</c:v>
                </c:pt>
                <c:pt idx="120">
                  <c:v>5</c:v>
                </c:pt>
                <c:pt idx="121">
                  <c:v>4</c:v>
                </c:pt>
                <c:pt idx="122">
                  <c:v>11</c:v>
                </c:pt>
                <c:pt idx="123">
                  <c:v>5</c:v>
                </c:pt>
                <c:pt idx="124">
                  <c:v>5</c:v>
                </c:pt>
                <c:pt idx="125">
                  <c:v>20</c:v>
                </c:pt>
                <c:pt idx="126">
                  <c:v>16</c:v>
                </c:pt>
                <c:pt idx="127">
                  <c:v>1</c:v>
                </c:pt>
                <c:pt idx="128">
                  <c:v>33</c:v>
                </c:pt>
                <c:pt idx="129">
                  <c:v>28</c:v>
                </c:pt>
                <c:pt idx="130">
                  <c:v>21</c:v>
                </c:pt>
                <c:pt idx="131">
                  <c:v>18</c:v>
                </c:pt>
                <c:pt idx="132">
                  <c:v>15</c:v>
                </c:pt>
                <c:pt idx="133">
                  <c:v>19</c:v>
                </c:pt>
                <c:pt idx="134">
                  <c:v>20</c:v>
                </c:pt>
                <c:pt idx="135">
                  <c:v>28</c:v>
                </c:pt>
                <c:pt idx="136">
                  <c:v>47</c:v>
                </c:pt>
                <c:pt idx="137">
                  <c:v>29</c:v>
                </c:pt>
                <c:pt idx="138">
                  <c:v>27</c:v>
                </c:pt>
                <c:pt idx="139">
                  <c:v>68</c:v>
                </c:pt>
                <c:pt idx="140">
                  <c:v>43</c:v>
                </c:pt>
                <c:pt idx="141">
                  <c:v>61</c:v>
                </c:pt>
                <c:pt idx="142">
                  <c:v>22</c:v>
                </c:pt>
                <c:pt idx="143">
                  <c:v>44</c:v>
                </c:pt>
                <c:pt idx="144">
                  <c:v>135</c:v>
                </c:pt>
                <c:pt idx="145">
                  <c:v>63</c:v>
                </c:pt>
                <c:pt idx="146">
                  <c:v>147</c:v>
                </c:pt>
                <c:pt idx="147">
                  <c:v>74</c:v>
                </c:pt>
                <c:pt idx="148">
                  <c:v>97</c:v>
                </c:pt>
                <c:pt idx="149">
                  <c:v>82</c:v>
                </c:pt>
                <c:pt idx="150">
                  <c:v>177</c:v>
                </c:pt>
                <c:pt idx="151">
                  <c:v>111</c:v>
                </c:pt>
                <c:pt idx="152">
                  <c:v>100</c:v>
                </c:pt>
                <c:pt idx="153">
                  <c:v>69</c:v>
                </c:pt>
                <c:pt idx="154">
                  <c:v>120</c:v>
                </c:pt>
                <c:pt idx="155">
                  <c:v>131</c:v>
                </c:pt>
                <c:pt idx="156">
                  <c:v>97</c:v>
                </c:pt>
                <c:pt idx="157">
                  <c:v>106</c:v>
                </c:pt>
                <c:pt idx="158">
                  <c:v>121</c:v>
                </c:pt>
                <c:pt idx="159">
                  <c:v>93</c:v>
                </c:pt>
                <c:pt idx="160">
                  <c:v>104</c:v>
                </c:pt>
                <c:pt idx="161">
                  <c:v>81</c:v>
                </c:pt>
                <c:pt idx="162">
                  <c:v>49</c:v>
                </c:pt>
                <c:pt idx="163">
                  <c:v>76</c:v>
                </c:pt>
                <c:pt idx="164">
                  <c:v>124</c:v>
                </c:pt>
                <c:pt idx="165">
                  <c:v>88</c:v>
                </c:pt>
                <c:pt idx="166">
                  <c:v>83</c:v>
                </c:pt>
                <c:pt idx="167">
                  <c:v>90</c:v>
                </c:pt>
                <c:pt idx="168">
                  <c:v>81</c:v>
                </c:pt>
                <c:pt idx="169">
                  <c:v>64</c:v>
                </c:pt>
                <c:pt idx="170">
                  <c:v>62</c:v>
                </c:pt>
                <c:pt idx="171">
                  <c:v>107</c:v>
                </c:pt>
                <c:pt idx="172">
                  <c:v>71</c:v>
                </c:pt>
                <c:pt idx="173">
                  <c:v>118</c:v>
                </c:pt>
                <c:pt idx="174">
                  <c:v>74</c:v>
                </c:pt>
                <c:pt idx="175">
                  <c:v>135</c:v>
                </c:pt>
                <c:pt idx="176">
                  <c:v>108</c:v>
                </c:pt>
                <c:pt idx="177">
                  <c:v>132</c:v>
                </c:pt>
                <c:pt idx="178">
                  <c:v>135</c:v>
                </c:pt>
                <c:pt idx="179">
                  <c:v>190</c:v>
                </c:pt>
                <c:pt idx="180">
                  <c:v>132</c:v>
                </c:pt>
                <c:pt idx="181">
                  <c:v>126</c:v>
                </c:pt>
                <c:pt idx="182">
                  <c:v>186</c:v>
                </c:pt>
                <c:pt idx="183">
                  <c:v>166</c:v>
                </c:pt>
                <c:pt idx="184">
                  <c:v>193</c:v>
                </c:pt>
                <c:pt idx="185">
                  <c:v>199</c:v>
                </c:pt>
                <c:pt idx="186">
                  <c:v>249</c:v>
                </c:pt>
                <c:pt idx="187">
                  <c:v>240</c:v>
                </c:pt>
                <c:pt idx="188">
                  <c:v>247</c:v>
                </c:pt>
                <c:pt idx="189">
                  <c:v>-8747</c:v>
                </c:pt>
              </c:numCache>
            </c:numRef>
          </c:val>
          <c:extLst>
            <c:ext xmlns:c16="http://schemas.microsoft.com/office/drawing/2014/chart" uri="{C3380CC4-5D6E-409C-BE32-E72D297353CC}">
              <c16:uniqueId val="{00000000-18E6-4044-9AA0-D53DECB0B965}"/>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Steden!$Q$3</c:f>
              <c:strCache>
                <c:ptCount val="1"/>
                <c:pt idx="0">
                  <c:v>7 daags voortschrijdend gemiddelde</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Steden!$O$4:$O$195</c15:sqref>
                  </c15:fullRef>
                </c:ext>
              </c:extLst>
              <c:f>Steden!$O$4:$O$193</c:f>
              <c:numCache>
                <c:formatCode>m/d/yyyy</c:formatCode>
                <c:ptCount val="190"/>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extLst>
                <c:ext xmlns:c15="http://schemas.microsoft.com/office/drawing/2012/chart" uri="{02D57815-91ED-43cb-92C2-25804820EDAC}">
                  <c15:fullRef>
                    <c15:sqref>Steden!$Q$4:$Q$192</c15:sqref>
                  </c15:fullRef>
                </c:ext>
              </c:extLst>
              <c:f>Steden!$Q$4:$Q$192</c:f>
              <c:numCache>
                <c:formatCode>General</c:formatCode>
                <c:ptCount val="189"/>
                <c:pt idx="7">
                  <c:v>25</c:v>
                </c:pt>
                <c:pt idx="8">
                  <c:v>18.857142857142858</c:v>
                </c:pt>
                <c:pt idx="9">
                  <c:v>22.714285714285715</c:v>
                </c:pt>
                <c:pt idx="10">
                  <c:v>23.714285714285715</c:v>
                </c:pt>
                <c:pt idx="11">
                  <c:v>28</c:v>
                </c:pt>
                <c:pt idx="12">
                  <c:v>34</c:v>
                </c:pt>
                <c:pt idx="13">
                  <c:v>38.285714285714285</c:v>
                </c:pt>
                <c:pt idx="14">
                  <c:v>31.428571428571427</c:v>
                </c:pt>
                <c:pt idx="15">
                  <c:v>45.714285714285715</c:v>
                </c:pt>
                <c:pt idx="16">
                  <c:v>49.714285714285715</c:v>
                </c:pt>
                <c:pt idx="17">
                  <c:v>53.285714285714285</c:v>
                </c:pt>
                <c:pt idx="18">
                  <c:v>53.428571428571431</c:v>
                </c:pt>
                <c:pt idx="19">
                  <c:v>53.571428571428569</c:v>
                </c:pt>
                <c:pt idx="20">
                  <c:v>53.857142857142854</c:v>
                </c:pt>
                <c:pt idx="21">
                  <c:v>50.857142857142854</c:v>
                </c:pt>
                <c:pt idx="22">
                  <c:v>47.857142857142854</c:v>
                </c:pt>
                <c:pt idx="23">
                  <c:v>49.857142857142854</c:v>
                </c:pt>
                <c:pt idx="24">
                  <c:v>48.285714285714285</c:v>
                </c:pt>
                <c:pt idx="25">
                  <c:v>44.857142857142854</c:v>
                </c:pt>
                <c:pt idx="26">
                  <c:v>39.571428571428569</c:v>
                </c:pt>
                <c:pt idx="27">
                  <c:v>39.142857142857146</c:v>
                </c:pt>
                <c:pt idx="28">
                  <c:v>45.142857142857146</c:v>
                </c:pt>
                <c:pt idx="29">
                  <c:v>45.571428571428569</c:v>
                </c:pt>
                <c:pt idx="30">
                  <c:v>42.142857142857146</c:v>
                </c:pt>
                <c:pt idx="31">
                  <c:v>42.285714285714285</c:v>
                </c:pt>
                <c:pt idx="32">
                  <c:v>45.428571428571431</c:v>
                </c:pt>
                <c:pt idx="33">
                  <c:v>47.714285714285715</c:v>
                </c:pt>
                <c:pt idx="34">
                  <c:v>48</c:v>
                </c:pt>
                <c:pt idx="35">
                  <c:v>46.571428571428569</c:v>
                </c:pt>
                <c:pt idx="36">
                  <c:v>49.142857142857146</c:v>
                </c:pt>
                <c:pt idx="37">
                  <c:v>50.428571428571431</c:v>
                </c:pt>
                <c:pt idx="38">
                  <c:v>51.142857142857146</c:v>
                </c:pt>
                <c:pt idx="39">
                  <c:v>50</c:v>
                </c:pt>
                <c:pt idx="40">
                  <c:v>51.714285714285715</c:v>
                </c:pt>
                <c:pt idx="41">
                  <c:v>51.142857142857146</c:v>
                </c:pt>
                <c:pt idx="42">
                  <c:v>45.428571428571431</c:v>
                </c:pt>
                <c:pt idx="43">
                  <c:v>41.714285714285715</c:v>
                </c:pt>
                <c:pt idx="44">
                  <c:v>39.857142857142854</c:v>
                </c:pt>
                <c:pt idx="45">
                  <c:v>37.714285714285715</c:v>
                </c:pt>
                <c:pt idx="46">
                  <c:v>34.428571428571431</c:v>
                </c:pt>
                <c:pt idx="47">
                  <c:v>34.285714285714285</c:v>
                </c:pt>
                <c:pt idx="48">
                  <c:v>30.714285714285715</c:v>
                </c:pt>
                <c:pt idx="49">
                  <c:v>30.428571428571427</c:v>
                </c:pt>
                <c:pt idx="50">
                  <c:v>29.428571428571427</c:v>
                </c:pt>
                <c:pt idx="51">
                  <c:v>25.571428571428573</c:v>
                </c:pt>
                <c:pt idx="52">
                  <c:v>23.428571428571427</c:v>
                </c:pt>
                <c:pt idx="53">
                  <c:v>27.142857142857142</c:v>
                </c:pt>
                <c:pt idx="54">
                  <c:v>26.285714285714285</c:v>
                </c:pt>
                <c:pt idx="55">
                  <c:v>27.714285714285715</c:v>
                </c:pt>
                <c:pt idx="56">
                  <c:v>26.285714285714285</c:v>
                </c:pt>
                <c:pt idx="57">
                  <c:v>23.285714285714285</c:v>
                </c:pt>
                <c:pt idx="58">
                  <c:v>24</c:v>
                </c:pt>
                <c:pt idx="59">
                  <c:v>26.428571428571427</c:v>
                </c:pt>
                <c:pt idx="60">
                  <c:v>21.857142857142858</c:v>
                </c:pt>
                <c:pt idx="61">
                  <c:v>18.857142857142858</c:v>
                </c:pt>
                <c:pt idx="62">
                  <c:v>16.571428571428573</c:v>
                </c:pt>
                <c:pt idx="63">
                  <c:v>15.428571428571429</c:v>
                </c:pt>
                <c:pt idx="64">
                  <c:v>15.428571428571429</c:v>
                </c:pt>
                <c:pt idx="65">
                  <c:v>13.571428571428571</c:v>
                </c:pt>
                <c:pt idx="66">
                  <c:v>11</c:v>
                </c:pt>
                <c:pt idx="67">
                  <c:v>10.428571428571429</c:v>
                </c:pt>
                <c:pt idx="68">
                  <c:v>10.285714285714286</c:v>
                </c:pt>
                <c:pt idx="69">
                  <c:v>9.2857142857142865</c:v>
                </c:pt>
                <c:pt idx="70">
                  <c:v>8.7142857142857135</c:v>
                </c:pt>
                <c:pt idx="71">
                  <c:v>7.7142857142857144</c:v>
                </c:pt>
                <c:pt idx="72">
                  <c:v>7.4285714285714288</c:v>
                </c:pt>
                <c:pt idx="73">
                  <c:v>7.4285714285714288</c:v>
                </c:pt>
                <c:pt idx="74">
                  <c:v>7.2857142857142856</c:v>
                </c:pt>
                <c:pt idx="75">
                  <c:v>6.7142857142857144</c:v>
                </c:pt>
                <c:pt idx="76">
                  <c:v>5.8571428571428568</c:v>
                </c:pt>
                <c:pt idx="77">
                  <c:v>6</c:v>
                </c:pt>
                <c:pt idx="78">
                  <c:v>5.8571428571428568</c:v>
                </c:pt>
                <c:pt idx="79">
                  <c:v>6.5714285714285712</c:v>
                </c:pt>
                <c:pt idx="80">
                  <c:v>7.2857142857142856</c:v>
                </c:pt>
                <c:pt idx="81">
                  <c:v>6.8571428571428568</c:v>
                </c:pt>
                <c:pt idx="82">
                  <c:v>6.4285714285714288</c:v>
                </c:pt>
                <c:pt idx="83">
                  <c:v>5.4285714285714288</c:v>
                </c:pt>
                <c:pt idx="84">
                  <c:v>4</c:v>
                </c:pt>
                <c:pt idx="85">
                  <c:v>3.1428571428571428</c:v>
                </c:pt>
                <c:pt idx="86">
                  <c:v>10.857142857142858</c:v>
                </c:pt>
                <c:pt idx="87">
                  <c:v>12</c:v>
                </c:pt>
                <c:pt idx="88">
                  <c:v>13.428571428571429</c:v>
                </c:pt>
                <c:pt idx="89">
                  <c:v>16.428571428571427</c:v>
                </c:pt>
                <c:pt idx="90">
                  <c:v>18.714285714285715</c:v>
                </c:pt>
                <c:pt idx="91">
                  <c:v>19.857142857142858</c:v>
                </c:pt>
                <c:pt idx="92">
                  <c:v>23</c:v>
                </c:pt>
                <c:pt idx="93">
                  <c:v>15.571428571428571</c:v>
                </c:pt>
                <c:pt idx="94">
                  <c:v>15</c:v>
                </c:pt>
                <c:pt idx="95">
                  <c:v>16.142857142857142</c:v>
                </c:pt>
                <c:pt idx="96">
                  <c:v>14.285714285714286</c:v>
                </c:pt>
                <c:pt idx="97">
                  <c:v>13.428571428571429</c:v>
                </c:pt>
                <c:pt idx="98">
                  <c:v>12.571428571428571</c:v>
                </c:pt>
                <c:pt idx="99">
                  <c:v>10.571428571428571</c:v>
                </c:pt>
                <c:pt idx="100">
                  <c:v>9.8571428571428577</c:v>
                </c:pt>
                <c:pt idx="101">
                  <c:v>8.8571428571428577</c:v>
                </c:pt>
                <c:pt idx="102">
                  <c:v>7.4285714285714288</c:v>
                </c:pt>
                <c:pt idx="103">
                  <c:v>7.5714285714285712</c:v>
                </c:pt>
                <c:pt idx="104">
                  <c:v>6.8571428571428568</c:v>
                </c:pt>
                <c:pt idx="105">
                  <c:v>8</c:v>
                </c:pt>
                <c:pt idx="106">
                  <c:v>7.8571428571428568</c:v>
                </c:pt>
                <c:pt idx="107">
                  <c:v>7.2857142857142856</c:v>
                </c:pt>
                <c:pt idx="108">
                  <c:v>7.4285714285714288</c:v>
                </c:pt>
                <c:pt idx="109">
                  <c:v>6.8571428571428568</c:v>
                </c:pt>
                <c:pt idx="110">
                  <c:v>5.5714285714285712</c:v>
                </c:pt>
                <c:pt idx="111">
                  <c:v>5.4285714285714288</c:v>
                </c:pt>
                <c:pt idx="112">
                  <c:v>5.4285714285714288</c:v>
                </c:pt>
                <c:pt idx="113">
                  <c:v>5.4285714285714288</c:v>
                </c:pt>
                <c:pt idx="114">
                  <c:v>6</c:v>
                </c:pt>
                <c:pt idx="115">
                  <c:v>5.4285714285714288</c:v>
                </c:pt>
                <c:pt idx="116">
                  <c:v>5</c:v>
                </c:pt>
                <c:pt idx="117">
                  <c:v>5.4285714285714288</c:v>
                </c:pt>
                <c:pt idx="118">
                  <c:v>5.1428571428571432</c:v>
                </c:pt>
                <c:pt idx="119">
                  <c:v>5.1428571428571432</c:v>
                </c:pt>
                <c:pt idx="120">
                  <c:v>4.8571428571428568</c:v>
                </c:pt>
                <c:pt idx="121">
                  <c:v>4.5714285714285712</c:v>
                </c:pt>
                <c:pt idx="122">
                  <c:v>5.7142857142857144</c:v>
                </c:pt>
                <c:pt idx="123">
                  <c:v>6.1428571428571432</c:v>
                </c:pt>
                <c:pt idx="124">
                  <c:v>6</c:v>
                </c:pt>
                <c:pt idx="125">
                  <c:v>8.5714285714285712</c:v>
                </c:pt>
                <c:pt idx="126">
                  <c:v>9.4285714285714288</c:v>
                </c:pt>
                <c:pt idx="127">
                  <c:v>8.8571428571428577</c:v>
                </c:pt>
                <c:pt idx="128">
                  <c:v>13</c:v>
                </c:pt>
                <c:pt idx="129">
                  <c:v>15.428571428571429</c:v>
                </c:pt>
                <c:pt idx="130">
                  <c:v>17.714285714285715</c:v>
                </c:pt>
                <c:pt idx="131">
                  <c:v>19.571428571428573</c:v>
                </c:pt>
                <c:pt idx="132">
                  <c:v>18.857142857142858</c:v>
                </c:pt>
                <c:pt idx="133">
                  <c:v>19.285714285714285</c:v>
                </c:pt>
                <c:pt idx="134">
                  <c:v>22</c:v>
                </c:pt>
                <c:pt idx="135">
                  <c:v>21.285714285714285</c:v>
                </c:pt>
                <c:pt idx="136">
                  <c:v>24</c:v>
                </c:pt>
                <c:pt idx="137">
                  <c:v>25.142857142857142</c:v>
                </c:pt>
                <c:pt idx="138">
                  <c:v>26.428571428571427</c:v>
                </c:pt>
                <c:pt idx="139">
                  <c:v>34</c:v>
                </c:pt>
                <c:pt idx="140">
                  <c:v>37.428571428571431</c:v>
                </c:pt>
                <c:pt idx="141">
                  <c:v>43.285714285714285</c:v>
                </c:pt>
                <c:pt idx="142">
                  <c:v>42.428571428571431</c:v>
                </c:pt>
                <c:pt idx="143">
                  <c:v>42</c:v>
                </c:pt>
                <c:pt idx="144">
                  <c:v>57.142857142857146</c:v>
                </c:pt>
                <c:pt idx="145">
                  <c:v>62.285714285714285</c:v>
                </c:pt>
                <c:pt idx="146">
                  <c:v>73.571428571428569</c:v>
                </c:pt>
                <c:pt idx="147">
                  <c:v>78</c:v>
                </c:pt>
                <c:pt idx="148">
                  <c:v>83.142857142857139</c:v>
                </c:pt>
                <c:pt idx="149">
                  <c:v>91.714285714285708</c:v>
                </c:pt>
                <c:pt idx="150">
                  <c:v>110.71428571428571</c:v>
                </c:pt>
                <c:pt idx="151">
                  <c:v>107.28571428571429</c:v>
                </c:pt>
                <c:pt idx="152">
                  <c:v>112.57142857142857</c:v>
                </c:pt>
                <c:pt idx="153">
                  <c:v>101.42857142857143</c:v>
                </c:pt>
                <c:pt idx="154">
                  <c:v>108</c:v>
                </c:pt>
                <c:pt idx="155">
                  <c:v>112.85714285714286</c:v>
                </c:pt>
                <c:pt idx="156">
                  <c:v>115</c:v>
                </c:pt>
                <c:pt idx="157">
                  <c:v>104.85714285714286</c:v>
                </c:pt>
                <c:pt idx="158">
                  <c:v>106.28571428571429</c:v>
                </c:pt>
                <c:pt idx="159">
                  <c:v>105.28571428571429</c:v>
                </c:pt>
                <c:pt idx="160">
                  <c:v>110.28571428571429</c:v>
                </c:pt>
                <c:pt idx="161">
                  <c:v>104.71428571428571</c:v>
                </c:pt>
                <c:pt idx="162">
                  <c:v>93</c:v>
                </c:pt>
                <c:pt idx="163">
                  <c:v>90</c:v>
                </c:pt>
                <c:pt idx="164">
                  <c:v>92.571428571428569</c:v>
                </c:pt>
                <c:pt idx="165">
                  <c:v>87.857142857142861</c:v>
                </c:pt>
                <c:pt idx="166">
                  <c:v>86.428571428571431</c:v>
                </c:pt>
                <c:pt idx="167">
                  <c:v>84.428571428571431</c:v>
                </c:pt>
                <c:pt idx="168">
                  <c:v>84.428571428571431</c:v>
                </c:pt>
                <c:pt idx="169">
                  <c:v>86.571428571428569</c:v>
                </c:pt>
                <c:pt idx="170">
                  <c:v>84.571428571428569</c:v>
                </c:pt>
                <c:pt idx="171">
                  <c:v>82.142857142857139</c:v>
                </c:pt>
                <c:pt idx="172">
                  <c:v>79.714285714285708</c:v>
                </c:pt>
                <c:pt idx="173">
                  <c:v>84.714285714285708</c:v>
                </c:pt>
                <c:pt idx="174">
                  <c:v>82.428571428571431</c:v>
                </c:pt>
                <c:pt idx="175">
                  <c:v>90.142857142857139</c:v>
                </c:pt>
                <c:pt idx="176">
                  <c:v>96.428571428571431</c:v>
                </c:pt>
                <c:pt idx="177">
                  <c:v>106.42857142857143</c:v>
                </c:pt>
                <c:pt idx="178">
                  <c:v>110.42857142857143</c:v>
                </c:pt>
                <c:pt idx="179">
                  <c:v>127.42857142857143</c:v>
                </c:pt>
                <c:pt idx="180">
                  <c:v>129.42857142857142</c:v>
                </c:pt>
                <c:pt idx="181">
                  <c:v>136.85714285714286</c:v>
                </c:pt>
                <c:pt idx="182">
                  <c:v>144.14285714285714</c:v>
                </c:pt>
                <c:pt idx="183">
                  <c:v>152.42857142857142</c:v>
                </c:pt>
                <c:pt idx="184">
                  <c:v>161.14285714285714</c:v>
                </c:pt>
                <c:pt idx="185">
                  <c:v>170.28571428571428</c:v>
                </c:pt>
                <c:pt idx="186">
                  <c:v>178.71428571428572</c:v>
                </c:pt>
                <c:pt idx="187">
                  <c:v>194.14285714285714</c:v>
                </c:pt>
                <c:pt idx="188">
                  <c:v>211.42857142857142</c:v>
                </c:pt>
              </c:numCache>
            </c:numRef>
          </c:val>
          <c:smooth val="0"/>
          <c:extLst>
            <c:ext xmlns:c16="http://schemas.microsoft.com/office/drawing/2014/chart" uri="{C3380CC4-5D6E-409C-BE32-E72D297353CC}">
              <c16:uniqueId val="{00000001-18E6-4044-9AA0-D53DECB0B965}"/>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7903333333333328E-2"/>
          <c:y val="0.18355916666666666"/>
          <c:w val="0.45559652777777782"/>
          <c:h val="9.043624999999999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Rotterdam</a:t>
            </a:r>
            <a:endParaRPr lang="en-NL" sz="2000" u="sng">
              <a:solidFill>
                <a:schemeClr val="bg2">
                  <a:lumMod val="25000"/>
                </a:schemeClr>
              </a:solidFill>
              <a:effectLst/>
            </a:endParaRPr>
          </a:p>
        </c:rich>
      </c:tx>
      <c:layout>
        <c:manualLayout>
          <c:xMode val="edge"/>
          <c:yMode val="edge"/>
          <c:x val="0.29827791666666664"/>
          <c:y val="4.79008333333333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1"/>
          <c:order val="0"/>
          <c:tx>
            <c:strRef>
              <c:f>Steden!$S$3</c:f>
              <c:strCache>
                <c:ptCount val="1"/>
                <c:pt idx="0">
                  <c:v>Nieuw gemelde besmettingen</c:v>
                </c:pt>
              </c:strCache>
            </c:strRef>
          </c:tx>
          <c:spPr>
            <a:solidFill>
              <a:srgbClr val="4472C4">
                <a:lumMod val="60000"/>
                <a:lumOff val="40000"/>
              </a:srgbClr>
            </a:solidFill>
            <a:ln w="44450">
              <a:noFill/>
            </a:ln>
            <a:effectLst/>
          </c:spPr>
          <c:invertIfNegative val="0"/>
          <c:cat>
            <c:numRef>
              <c:extLst>
                <c:ext xmlns:c15="http://schemas.microsoft.com/office/drawing/2012/chart" uri="{02D57815-91ED-43cb-92C2-25804820EDAC}">
                  <c15:fullRef>
                    <c15:sqref>Steden!$O$4:$O$195</c15:sqref>
                  </c15:fullRef>
                </c:ext>
              </c:extLst>
              <c:f>Steden!$O$4:$O$193</c:f>
              <c:numCache>
                <c:formatCode>m/d/yyyy</c:formatCode>
                <c:ptCount val="190"/>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numCache>
            </c:numRef>
          </c:cat>
          <c:val>
            <c:numRef>
              <c:extLst>
                <c:ext xmlns:c15="http://schemas.microsoft.com/office/drawing/2012/chart" uri="{02D57815-91ED-43cb-92C2-25804820EDAC}">
                  <c15:fullRef>
                    <c15:sqref>Steden!$S$4:$S$195</c15:sqref>
                  </c15:fullRef>
                </c:ext>
              </c:extLst>
              <c:f>Steden!$S$4:$S$193</c:f>
              <c:numCache>
                <c:formatCode>General</c:formatCode>
                <c:ptCount val="190"/>
                <c:pt idx="1">
                  <c:v>4</c:v>
                </c:pt>
                <c:pt idx="2">
                  <c:v>1</c:v>
                </c:pt>
                <c:pt idx="3">
                  <c:v>5</c:v>
                </c:pt>
                <c:pt idx="4">
                  <c:v>11</c:v>
                </c:pt>
                <c:pt idx="5">
                  <c:v>17</c:v>
                </c:pt>
                <c:pt idx="6">
                  <c:v>23</c:v>
                </c:pt>
                <c:pt idx="7">
                  <c:v>33</c:v>
                </c:pt>
                <c:pt idx="8">
                  <c:v>7</c:v>
                </c:pt>
                <c:pt idx="9">
                  <c:v>19</c:v>
                </c:pt>
                <c:pt idx="10">
                  <c:v>10</c:v>
                </c:pt>
                <c:pt idx="11">
                  <c:v>15</c:v>
                </c:pt>
                <c:pt idx="12">
                  <c:v>23</c:v>
                </c:pt>
                <c:pt idx="13">
                  <c:v>18</c:v>
                </c:pt>
                <c:pt idx="14">
                  <c:v>45</c:v>
                </c:pt>
                <c:pt idx="15">
                  <c:v>59</c:v>
                </c:pt>
                <c:pt idx="16">
                  <c:v>34</c:v>
                </c:pt>
                <c:pt idx="17">
                  <c:v>34</c:v>
                </c:pt>
                <c:pt idx="18">
                  <c:v>27</c:v>
                </c:pt>
                <c:pt idx="19">
                  <c:v>53</c:v>
                </c:pt>
                <c:pt idx="20">
                  <c:v>48</c:v>
                </c:pt>
                <c:pt idx="21">
                  <c:v>48</c:v>
                </c:pt>
                <c:pt idx="22">
                  <c:v>30</c:v>
                </c:pt>
                <c:pt idx="23">
                  <c:v>90</c:v>
                </c:pt>
                <c:pt idx="24">
                  <c:v>83</c:v>
                </c:pt>
                <c:pt idx="25">
                  <c:v>35</c:v>
                </c:pt>
                <c:pt idx="26">
                  <c:v>71</c:v>
                </c:pt>
                <c:pt idx="27">
                  <c:v>84</c:v>
                </c:pt>
                <c:pt idx="28">
                  <c:v>38</c:v>
                </c:pt>
                <c:pt idx="29">
                  <c:v>135</c:v>
                </c:pt>
                <c:pt idx="30">
                  <c:v>60</c:v>
                </c:pt>
                <c:pt idx="31">
                  <c:v>50</c:v>
                </c:pt>
                <c:pt idx="32">
                  <c:v>51</c:v>
                </c:pt>
                <c:pt idx="33">
                  <c:v>42</c:v>
                </c:pt>
                <c:pt idx="34">
                  <c:v>51</c:v>
                </c:pt>
                <c:pt idx="35">
                  <c:v>46</c:v>
                </c:pt>
                <c:pt idx="36">
                  <c:v>82</c:v>
                </c:pt>
                <c:pt idx="37">
                  <c:v>55</c:v>
                </c:pt>
                <c:pt idx="38">
                  <c:v>29</c:v>
                </c:pt>
                <c:pt idx="39">
                  <c:v>34</c:v>
                </c:pt>
                <c:pt idx="40">
                  <c:v>31</c:v>
                </c:pt>
                <c:pt idx="41">
                  <c:v>50</c:v>
                </c:pt>
                <c:pt idx="42">
                  <c:v>45</c:v>
                </c:pt>
                <c:pt idx="43">
                  <c:v>42</c:v>
                </c:pt>
                <c:pt idx="44">
                  <c:v>35</c:v>
                </c:pt>
                <c:pt idx="45">
                  <c:v>34</c:v>
                </c:pt>
                <c:pt idx="46">
                  <c:v>3</c:v>
                </c:pt>
                <c:pt idx="47">
                  <c:v>30</c:v>
                </c:pt>
                <c:pt idx="48">
                  <c:v>36</c:v>
                </c:pt>
                <c:pt idx="49">
                  <c:v>41</c:v>
                </c:pt>
                <c:pt idx="50">
                  <c:v>32</c:v>
                </c:pt>
                <c:pt idx="51">
                  <c:v>26</c:v>
                </c:pt>
                <c:pt idx="52">
                  <c:v>0</c:v>
                </c:pt>
                <c:pt idx="53">
                  <c:v>31</c:v>
                </c:pt>
                <c:pt idx="54">
                  <c:v>5</c:v>
                </c:pt>
                <c:pt idx="55">
                  <c:v>34</c:v>
                </c:pt>
                <c:pt idx="56">
                  <c:v>9</c:v>
                </c:pt>
                <c:pt idx="57">
                  <c:v>18</c:v>
                </c:pt>
                <c:pt idx="58">
                  <c:v>13</c:v>
                </c:pt>
                <c:pt idx="59">
                  <c:v>4</c:v>
                </c:pt>
                <c:pt idx="60">
                  <c:v>22</c:v>
                </c:pt>
                <c:pt idx="61">
                  <c:v>17</c:v>
                </c:pt>
                <c:pt idx="62">
                  <c:v>16</c:v>
                </c:pt>
                <c:pt idx="63">
                  <c:v>11</c:v>
                </c:pt>
                <c:pt idx="64">
                  <c:v>24</c:v>
                </c:pt>
                <c:pt idx="65">
                  <c:v>7</c:v>
                </c:pt>
                <c:pt idx="66">
                  <c:v>22</c:v>
                </c:pt>
                <c:pt idx="67">
                  <c:v>6</c:v>
                </c:pt>
                <c:pt idx="68">
                  <c:v>9</c:v>
                </c:pt>
                <c:pt idx="69">
                  <c:v>26</c:v>
                </c:pt>
                <c:pt idx="70">
                  <c:v>13</c:v>
                </c:pt>
                <c:pt idx="71">
                  <c:v>5</c:v>
                </c:pt>
                <c:pt idx="72">
                  <c:v>10</c:v>
                </c:pt>
                <c:pt idx="73">
                  <c:v>14</c:v>
                </c:pt>
                <c:pt idx="74">
                  <c:v>5</c:v>
                </c:pt>
                <c:pt idx="75">
                  <c:v>11</c:v>
                </c:pt>
                <c:pt idx="76">
                  <c:v>6</c:v>
                </c:pt>
                <c:pt idx="77">
                  <c:v>3</c:v>
                </c:pt>
                <c:pt idx="78">
                  <c:v>6</c:v>
                </c:pt>
                <c:pt idx="79">
                  <c:v>1</c:v>
                </c:pt>
                <c:pt idx="80">
                  <c:v>3</c:v>
                </c:pt>
                <c:pt idx="81">
                  <c:v>2</c:v>
                </c:pt>
                <c:pt idx="82">
                  <c:v>6</c:v>
                </c:pt>
                <c:pt idx="83">
                  <c:v>11</c:v>
                </c:pt>
                <c:pt idx="84">
                  <c:v>21</c:v>
                </c:pt>
                <c:pt idx="85">
                  <c:v>18</c:v>
                </c:pt>
                <c:pt idx="86">
                  <c:v>20</c:v>
                </c:pt>
                <c:pt idx="87">
                  <c:v>11</c:v>
                </c:pt>
                <c:pt idx="88">
                  <c:v>14</c:v>
                </c:pt>
                <c:pt idx="89">
                  <c:v>14</c:v>
                </c:pt>
                <c:pt idx="90">
                  <c:v>12</c:v>
                </c:pt>
                <c:pt idx="91">
                  <c:v>27</c:v>
                </c:pt>
                <c:pt idx="92">
                  <c:v>18</c:v>
                </c:pt>
                <c:pt idx="93">
                  <c:v>9</c:v>
                </c:pt>
                <c:pt idx="94">
                  <c:v>9</c:v>
                </c:pt>
                <c:pt idx="95">
                  <c:v>17</c:v>
                </c:pt>
                <c:pt idx="96">
                  <c:v>9</c:v>
                </c:pt>
                <c:pt idx="97">
                  <c:v>8</c:v>
                </c:pt>
                <c:pt idx="98">
                  <c:v>8</c:v>
                </c:pt>
                <c:pt idx="99">
                  <c:v>12</c:v>
                </c:pt>
                <c:pt idx="100">
                  <c:v>6</c:v>
                </c:pt>
                <c:pt idx="101">
                  <c:v>1</c:v>
                </c:pt>
                <c:pt idx="102">
                  <c:v>3</c:v>
                </c:pt>
                <c:pt idx="103">
                  <c:v>7</c:v>
                </c:pt>
                <c:pt idx="104">
                  <c:v>7</c:v>
                </c:pt>
                <c:pt idx="105">
                  <c:v>8</c:v>
                </c:pt>
                <c:pt idx="106">
                  <c:v>6</c:v>
                </c:pt>
                <c:pt idx="107">
                  <c:v>13</c:v>
                </c:pt>
                <c:pt idx="108">
                  <c:v>8</c:v>
                </c:pt>
                <c:pt idx="109">
                  <c:v>5</c:v>
                </c:pt>
                <c:pt idx="110">
                  <c:v>8</c:v>
                </c:pt>
                <c:pt idx="111">
                  <c:v>8</c:v>
                </c:pt>
                <c:pt idx="112">
                  <c:v>4</c:v>
                </c:pt>
                <c:pt idx="113">
                  <c:v>7</c:v>
                </c:pt>
                <c:pt idx="114">
                  <c:v>7</c:v>
                </c:pt>
                <c:pt idx="115">
                  <c:v>12</c:v>
                </c:pt>
                <c:pt idx="116">
                  <c:v>0</c:v>
                </c:pt>
                <c:pt idx="117">
                  <c:v>4</c:v>
                </c:pt>
                <c:pt idx="118">
                  <c:v>10</c:v>
                </c:pt>
                <c:pt idx="119">
                  <c:v>7</c:v>
                </c:pt>
                <c:pt idx="120">
                  <c:v>14</c:v>
                </c:pt>
                <c:pt idx="121">
                  <c:v>30</c:v>
                </c:pt>
                <c:pt idx="122">
                  <c:v>7</c:v>
                </c:pt>
                <c:pt idx="123">
                  <c:v>31</c:v>
                </c:pt>
                <c:pt idx="124">
                  <c:v>20</c:v>
                </c:pt>
                <c:pt idx="125">
                  <c:v>15</c:v>
                </c:pt>
                <c:pt idx="126">
                  <c:v>15</c:v>
                </c:pt>
                <c:pt idx="127">
                  <c:v>10</c:v>
                </c:pt>
                <c:pt idx="128">
                  <c:v>22</c:v>
                </c:pt>
                <c:pt idx="129">
                  <c:v>33</c:v>
                </c:pt>
                <c:pt idx="130">
                  <c:v>23</c:v>
                </c:pt>
                <c:pt idx="131">
                  <c:v>28</c:v>
                </c:pt>
                <c:pt idx="132">
                  <c:v>35</c:v>
                </c:pt>
                <c:pt idx="133">
                  <c:v>49</c:v>
                </c:pt>
                <c:pt idx="134">
                  <c:v>23</c:v>
                </c:pt>
                <c:pt idx="135">
                  <c:v>49</c:v>
                </c:pt>
                <c:pt idx="136">
                  <c:v>39</c:v>
                </c:pt>
                <c:pt idx="137">
                  <c:v>48</c:v>
                </c:pt>
                <c:pt idx="138">
                  <c:v>43</c:v>
                </c:pt>
                <c:pt idx="139">
                  <c:v>76</c:v>
                </c:pt>
                <c:pt idx="140">
                  <c:v>64</c:v>
                </c:pt>
                <c:pt idx="141">
                  <c:v>95</c:v>
                </c:pt>
                <c:pt idx="142">
                  <c:v>77</c:v>
                </c:pt>
                <c:pt idx="143">
                  <c:v>93</c:v>
                </c:pt>
                <c:pt idx="144">
                  <c:v>93</c:v>
                </c:pt>
                <c:pt idx="145">
                  <c:v>89</c:v>
                </c:pt>
                <c:pt idx="146">
                  <c:v>89</c:v>
                </c:pt>
                <c:pt idx="147">
                  <c:v>83</c:v>
                </c:pt>
                <c:pt idx="148">
                  <c:v>53</c:v>
                </c:pt>
                <c:pt idx="149">
                  <c:v>107</c:v>
                </c:pt>
                <c:pt idx="150">
                  <c:v>105</c:v>
                </c:pt>
                <c:pt idx="151">
                  <c:v>115</c:v>
                </c:pt>
                <c:pt idx="152">
                  <c:v>127</c:v>
                </c:pt>
                <c:pt idx="153">
                  <c:v>77</c:v>
                </c:pt>
                <c:pt idx="154">
                  <c:v>74</c:v>
                </c:pt>
                <c:pt idx="155">
                  <c:v>110</c:v>
                </c:pt>
                <c:pt idx="156">
                  <c:v>58</c:v>
                </c:pt>
                <c:pt idx="157">
                  <c:v>45</c:v>
                </c:pt>
                <c:pt idx="158">
                  <c:v>58</c:v>
                </c:pt>
                <c:pt idx="159">
                  <c:v>61</c:v>
                </c:pt>
                <c:pt idx="160">
                  <c:v>70</c:v>
                </c:pt>
                <c:pt idx="161">
                  <c:v>51</c:v>
                </c:pt>
                <c:pt idx="162">
                  <c:v>60</c:v>
                </c:pt>
                <c:pt idx="163">
                  <c:v>51</c:v>
                </c:pt>
                <c:pt idx="164">
                  <c:v>56</c:v>
                </c:pt>
                <c:pt idx="165">
                  <c:v>34</c:v>
                </c:pt>
                <c:pt idx="166">
                  <c:v>65</c:v>
                </c:pt>
                <c:pt idx="167">
                  <c:v>60</c:v>
                </c:pt>
                <c:pt idx="168">
                  <c:v>56</c:v>
                </c:pt>
                <c:pt idx="169">
                  <c:v>48</c:v>
                </c:pt>
                <c:pt idx="170">
                  <c:v>50</c:v>
                </c:pt>
                <c:pt idx="171">
                  <c:v>31</c:v>
                </c:pt>
                <c:pt idx="172">
                  <c:v>64</c:v>
                </c:pt>
                <c:pt idx="173">
                  <c:v>108</c:v>
                </c:pt>
                <c:pt idx="174">
                  <c:v>73</c:v>
                </c:pt>
                <c:pt idx="175">
                  <c:v>57</c:v>
                </c:pt>
                <c:pt idx="176">
                  <c:v>43</c:v>
                </c:pt>
                <c:pt idx="177">
                  <c:v>78</c:v>
                </c:pt>
                <c:pt idx="178">
                  <c:v>77</c:v>
                </c:pt>
                <c:pt idx="179">
                  <c:v>75</c:v>
                </c:pt>
                <c:pt idx="180">
                  <c:v>85</c:v>
                </c:pt>
                <c:pt idx="181">
                  <c:v>106</c:v>
                </c:pt>
                <c:pt idx="182">
                  <c:v>121</c:v>
                </c:pt>
                <c:pt idx="183">
                  <c:v>88</c:v>
                </c:pt>
                <c:pt idx="184">
                  <c:v>108</c:v>
                </c:pt>
                <c:pt idx="185">
                  <c:v>90</c:v>
                </c:pt>
                <c:pt idx="186">
                  <c:v>103</c:v>
                </c:pt>
                <c:pt idx="187">
                  <c:v>163</c:v>
                </c:pt>
                <c:pt idx="188">
                  <c:v>161</c:v>
                </c:pt>
                <c:pt idx="189">
                  <c:v>-7268</c:v>
                </c:pt>
              </c:numCache>
            </c:numRef>
          </c:val>
          <c:extLst>
            <c:ext xmlns:c16="http://schemas.microsoft.com/office/drawing/2014/chart" uri="{C3380CC4-5D6E-409C-BE32-E72D297353CC}">
              <c16:uniqueId val="{00000000-42D9-419B-9272-F2BA8F88D818}"/>
            </c:ext>
          </c:extLst>
        </c:ser>
        <c:dLbls>
          <c:showLegendKey val="0"/>
          <c:showVal val="0"/>
          <c:showCatName val="0"/>
          <c:showSerName val="0"/>
          <c:showPercent val="0"/>
          <c:showBubbleSize val="0"/>
        </c:dLbls>
        <c:gapWidth val="40"/>
        <c:axId val="596545392"/>
        <c:axId val="596544408"/>
        <c:extLst/>
      </c:barChart>
      <c:lineChart>
        <c:grouping val="standard"/>
        <c:varyColors val="0"/>
        <c:ser>
          <c:idx val="0"/>
          <c:order val="1"/>
          <c:tx>
            <c:strRef>
              <c:f>Steden!$T$3</c:f>
              <c:strCache>
                <c:ptCount val="1"/>
                <c:pt idx="0">
                  <c:v>7 daags voortschrijdend gemiddelde</c:v>
                </c:pt>
              </c:strCache>
            </c:strRef>
          </c:tx>
          <c:spPr>
            <a:ln w="44450" cap="rnd">
              <a:solidFill>
                <a:srgbClr val="4472C4"/>
              </a:solidFill>
              <a:round/>
            </a:ln>
            <a:effectLst/>
          </c:spPr>
          <c:marker>
            <c:symbol val="none"/>
          </c:marker>
          <c:dPt>
            <c:idx val="1"/>
            <c:marker>
              <c:symbol val="none"/>
            </c:marker>
            <c:bubble3D val="0"/>
            <c:extLst>
              <c:ext xmlns:c16="http://schemas.microsoft.com/office/drawing/2014/chart" uri="{C3380CC4-5D6E-409C-BE32-E72D297353CC}">
                <c16:uniqueId val="{00000061-EA16-41B0-852C-D07B305DE2B2}"/>
              </c:ext>
            </c:extLst>
          </c:dPt>
          <c:dPt>
            <c:idx val="11"/>
            <c:marker>
              <c:symbol val="none"/>
            </c:marker>
            <c:bubble3D val="0"/>
            <c:spPr>
              <a:ln w="44450" cap="rnd">
                <a:solidFill>
                  <a:srgbClr val="4472C4"/>
                </a:solidFill>
                <a:round/>
              </a:ln>
              <a:effectLst/>
            </c:spPr>
            <c:extLst>
              <c:ext xmlns:c16="http://schemas.microsoft.com/office/drawing/2014/chart" uri="{C3380CC4-5D6E-409C-BE32-E72D297353CC}">
                <c16:uniqueId val="{00000001-E220-4C73-B1C1-99BD21BC14F9}"/>
              </c:ext>
            </c:extLst>
          </c:dPt>
          <c:dPt>
            <c:idx val="13"/>
            <c:marker>
              <c:symbol val="none"/>
            </c:marker>
            <c:bubble3D val="0"/>
            <c:spPr>
              <a:ln w="44450" cap="rnd">
                <a:solidFill>
                  <a:srgbClr val="4472C4"/>
                </a:solidFill>
                <a:round/>
              </a:ln>
              <a:effectLst/>
            </c:spPr>
            <c:extLst>
              <c:ext xmlns:c16="http://schemas.microsoft.com/office/drawing/2014/chart" uri="{C3380CC4-5D6E-409C-BE32-E72D297353CC}">
                <c16:uniqueId val="{00000003-E220-4C73-B1C1-99BD21BC14F9}"/>
              </c:ext>
            </c:extLst>
          </c:dPt>
          <c:dPt>
            <c:idx val="18"/>
            <c:marker>
              <c:symbol val="none"/>
            </c:marker>
            <c:bubble3D val="0"/>
            <c:spPr>
              <a:ln w="44450" cap="rnd">
                <a:solidFill>
                  <a:srgbClr val="4472C4"/>
                </a:solidFill>
                <a:round/>
              </a:ln>
              <a:effectLst/>
            </c:spPr>
            <c:extLst>
              <c:ext xmlns:c16="http://schemas.microsoft.com/office/drawing/2014/chart" uri="{C3380CC4-5D6E-409C-BE32-E72D297353CC}">
                <c16:uniqueId val="{00000005-E220-4C73-B1C1-99BD21BC14F9}"/>
              </c:ext>
            </c:extLst>
          </c:dPt>
          <c:dPt>
            <c:idx val="20"/>
            <c:marker>
              <c:symbol val="none"/>
            </c:marker>
            <c:bubble3D val="0"/>
            <c:spPr>
              <a:ln w="44450" cap="rnd">
                <a:solidFill>
                  <a:srgbClr val="4472C4"/>
                </a:solidFill>
                <a:round/>
              </a:ln>
              <a:effectLst/>
            </c:spPr>
            <c:extLst>
              <c:ext xmlns:c16="http://schemas.microsoft.com/office/drawing/2014/chart" uri="{C3380CC4-5D6E-409C-BE32-E72D297353CC}">
                <c16:uniqueId val="{00000007-E220-4C73-B1C1-99BD21BC14F9}"/>
              </c:ext>
            </c:extLst>
          </c:dPt>
          <c:dPt>
            <c:idx val="25"/>
            <c:marker>
              <c:symbol val="none"/>
            </c:marker>
            <c:bubble3D val="0"/>
            <c:spPr>
              <a:ln w="44450" cap="rnd">
                <a:solidFill>
                  <a:srgbClr val="4472C4"/>
                </a:solidFill>
                <a:round/>
              </a:ln>
              <a:effectLst/>
            </c:spPr>
            <c:extLst>
              <c:ext xmlns:c16="http://schemas.microsoft.com/office/drawing/2014/chart" uri="{C3380CC4-5D6E-409C-BE32-E72D297353CC}">
                <c16:uniqueId val="{00000009-E220-4C73-B1C1-99BD21BC14F9}"/>
              </c:ext>
            </c:extLst>
          </c:dPt>
          <c:dPt>
            <c:idx val="27"/>
            <c:marker>
              <c:symbol val="none"/>
            </c:marker>
            <c:bubble3D val="0"/>
            <c:spPr>
              <a:ln w="44450" cap="rnd">
                <a:solidFill>
                  <a:srgbClr val="4472C4"/>
                </a:solidFill>
                <a:round/>
              </a:ln>
              <a:effectLst/>
            </c:spPr>
            <c:extLst>
              <c:ext xmlns:c16="http://schemas.microsoft.com/office/drawing/2014/chart" uri="{C3380CC4-5D6E-409C-BE32-E72D297353CC}">
                <c16:uniqueId val="{0000000B-E220-4C73-B1C1-99BD21BC14F9}"/>
              </c:ext>
            </c:extLst>
          </c:dPt>
          <c:dPt>
            <c:idx val="32"/>
            <c:marker>
              <c:symbol val="none"/>
            </c:marker>
            <c:bubble3D val="0"/>
            <c:spPr>
              <a:ln w="44450" cap="rnd">
                <a:solidFill>
                  <a:srgbClr val="4472C4"/>
                </a:solidFill>
                <a:round/>
              </a:ln>
              <a:effectLst/>
            </c:spPr>
            <c:extLst>
              <c:ext xmlns:c16="http://schemas.microsoft.com/office/drawing/2014/chart" uri="{C3380CC4-5D6E-409C-BE32-E72D297353CC}">
                <c16:uniqueId val="{0000000D-E220-4C73-B1C1-99BD21BC14F9}"/>
              </c:ext>
            </c:extLst>
          </c:dPt>
          <c:dPt>
            <c:idx val="34"/>
            <c:marker>
              <c:symbol val="none"/>
            </c:marker>
            <c:bubble3D val="0"/>
            <c:spPr>
              <a:ln w="44450" cap="rnd">
                <a:solidFill>
                  <a:srgbClr val="4472C4"/>
                </a:solidFill>
                <a:round/>
              </a:ln>
              <a:effectLst/>
            </c:spPr>
            <c:extLst>
              <c:ext xmlns:c16="http://schemas.microsoft.com/office/drawing/2014/chart" uri="{C3380CC4-5D6E-409C-BE32-E72D297353CC}">
                <c16:uniqueId val="{0000000F-E220-4C73-B1C1-99BD21BC14F9}"/>
              </c:ext>
            </c:extLst>
          </c:dPt>
          <c:dPt>
            <c:idx val="39"/>
            <c:marker>
              <c:symbol val="none"/>
            </c:marker>
            <c:bubble3D val="0"/>
            <c:spPr>
              <a:ln w="44450" cap="rnd">
                <a:solidFill>
                  <a:srgbClr val="4472C4"/>
                </a:solidFill>
                <a:round/>
              </a:ln>
              <a:effectLst/>
            </c:spPr>
            <c:extLst>
              <c:ext xmlns:c16="http://schemas.microsoft.com/office/drawing/2014/chart" uri="{C3380CC4-5D6E-409C-BE32-E72D297353CC}">
                <c16:uniqueId val="{00000011-E220-4C73-B1C1-99BD21BC14F9}"/>
              </c:ext>
            </c:extLst>
          </c:dPt>
          <c:dPt>
            <c:idx val="41"/>
            <c:marker>
              <c:symbol val="none"/>
            </c:marker>
            <c:bubble3D val="0"/>
            <c:spPr>
              <a:ln w="44450" cap="rnd">
                <a:solidFill>
                  <a:srgbClr val="4472C4"/>
                </a:solidFill>
                <a:round/>
              </a:ln>
              <a:effectLst/>
            </c:spPr>
            <c:extLst>
              <c:ext xmlns:c16="http://schemas.microsoft.com/office/drawing/2014/chart" uri="{C3380CC4-5D6E-409C-BE32-E72D297353CC}">
                <c16:uniqueId val="{00000013-E220-4C73-B1C1-99BD21BC14F9}"/>
              </c:ext>
            </c:extLst>
          </c:dPt>
          <c:dPt>
            <c:idx val="45"/>
            <c:marker>
              <c:symbol val="none"/>
            </c:marker>
            <c:bubble3D val="0"/>
            <c:spPr>
              <a:ln w="44450" cap="rnd">
                <a:solidFill>
                  <a:srgbClr val="4472C4"/>
                </a:solidFill>
                <a:round/>
              </a:ln>
              <a:effectLst/>
            </c:spPr>
            <c:extLst>
              <c:ext xmlns:c16="http://schemas.microsoft.com/office/drawing/2014/chart" uri="{C3380CC4-5D6E-409C-BE32-E72D297353CC}">
                <c16:uniqueId val="{00000018-42D9-419B-9272-F2BA8F88D818}"/>
              </c:ext>
            </c:extLst>
          </c:dPt>
          <c:dPt>
            <c:idx val="46"/>
            <c:marker>
              <c:symbol val="none"/>
            </c:marker>
            <c:bubble3D val="0"/>
            <c:spPr>
              <a:ln w="44450" cap="rnd">
                <a:solidFill>
                  <a:srgbClr val="4472C4"/>
                </a:solidFill>
                <a:round/>
              </a:ln>
              <a:effectLst/>
            </c:spPr>
            <c:extLst>
              <c:ext xmlns:c16="http://schemas.microsoft.com/office/drawing/2014/chart" uri="{C3380CC4-5D6E-409C-BE32-E72D297353CC}">
                <c16:uniqueId val="{00000017-E220-4C73-B1C1-99BD21BC14F9}"/>
              </c:ext>
            </c:extLst>
          </c:dPt>
          <c:dPt>
            <c:idx val="48"/>
            <c:marker>
              <c:symbol val="none"/>
            </c:marker>
            <c:bubble3D val="0"/>
            <c:spPr>
              <a:ln w="44450" cap="rnd">
                <a:solidFill>
                  <a:srgbClr val="4472C4"/>
                </a:solidFill>
                <a:round/>
              </a:ln>
              <a:effectLst/>
            </c:spPr>
            <c:extLst>
              <c:ext xmlns:c16="http://schemas.microsoft.com/office/drawing/2014/chart" uri="{C3380CC4-5D6E-409C-BE32-E72D297353CC}">
                <c16:uniqueId val="{00000019-E220-4C73-B1C1-99BD21BC14F9}"/>
              </c:ext>
            </c:extLst>
          </c:dPt>
          <c:dPt>
            <c:idx val="53"/>
            <c:marker>
              <c:symbol val="none"/>
            </c:marker>
            <c:bubble3D val="0"/>
            <c:spPr>
              <a:ln w="44450" cap="rnd">
                <a:solidFill>
                  <a:srgbClr val="4472C4"/>
                </a:solidFill>
                <a:round/>
              </a:ln>
              <a:effectLst/>
            </c:spPr>
            <c:extLst>
              <c:ext xmlns:c16="http://schemas.microsoft.com/office/drawing/2014/chart" uri="{C3380CC4-5D6E-409C-BE32-E72D297353CC}">
                <c16:uniqueId val="{0000001B-E220-4C73-B1C1-99BD21BC14F9}"/>
              </c:ext>
            </c:extLst>
          </c:dPt>
          <c:dPt>
            <c:idx val="55"/>
            <c:marker>
              <c:symbol val="none"/>
            </c:marker>
            <c:bubble3D val="0"/>
            <c:spPr>
              <a:ln w="44450" cap="rnd">
                <a:solidFill>
                  <a:srgbClr val="4472C4"/>
                </a:solidFill>
                <a:round/>
              </a:ln>
              <a:effectLst/>
            </c:spPr>
            <c:extLst>
              <c:ext xmlns:c16="http://schemas.microsoft.com/office/drawing/2014/chart" uri="{C3380CC4-5D6E-409C-BE32-E72D297353CC}">
                <c16:uniqueId val="{0000001D-E220-4C73-B1C1-99BD21BC14F9}"/>
              </c:ext>
            </c:extLst>
          </c:dPt>
          <c:dPt>
            <c:idx val="60"/>
            <c:marker>
              <c:symbol val="none"/>
            </c:marker>
            <c:bubble3D val="0"/>
            <c:spPr>
              <a:ln w="44450" cap="rnd">
                <a:solidFill>
                  <a:srgbClr val="4472C4"/>
                </a:solidFill>
                <a:round/>
              </a:ln>
              <a:effectLst/>
            </c:spPr>
            <c:extLst>
              <c:ext xmlns:c16="http://schemas.microsoft.com/office/drawing/2014/chart" uri="{C3380CC4-5D6E-409C-BE32-E72D297353CC}">
                <c16:uniqueId val="{0000001F-E220-4C73-B1C1-99BD21BC14F9}"/>
              </c:ext>
            </c:extLst>
          </c:dPt>
          <c:dPt>
            <c:idx val="62"/>
            <c:marker>
              <c:symbol val="none"/>
            </c:marker>
            <c:bubble3D val="0"/>
            <c:spPr>
              <a:ln w="44450" cap="rnd">
                <a:solidFill>
                  <a:srgbClr val="4472C4"/>
                </a:solidFill>
                <a:round/>
              </a:ln>
              <a:effectLst/>
            </c:spPr>
            <c:extLst>
              <c:ext xmlns:c16="http://schemas.microsoft.com/office/drawing/2014/chart" uri="{C3380CC4-5D6E-409C-BE32-E72D297353CC}">
                <c16:uniqueId val="{00000021-E220-4C73-B1C1-99BD21BC14F9}"/>
              </c:ext>
            </c:extLst>
          </c:dPt>
          <c:dPt>
            <c:idx val="67"/>
            <c:marker>
              <c:symbol val="none"/>
            </c:marker>
            <c:bubble3D val="0"/>
            <c:spPr>
              <a:ln w="44450" cap="rnd">
                <a:solidFill>
                  <a:srgbClr val="4472C4"/>
                </a:solidFill>
                <a:round/>
              </a:ln>
              <a:effectLst/>
            </c:spPr>
            <c:extLst>
              <c:ext xmlns:c16="http://schemas.microsoft.com/office/drawing/2014/chart" uri="{C3380CC4-5D6E-409C-BE32-E72D297353CC}">
                <c16:uniqueId val="{00000023-E220-4C73-B1C1-99BD21BC14F9}"/>
              </c:ext>
            </c:extLst>
          </c:dPt>
          <c:dPt>
            <c:idx val="69"/>
            <c:marker>
              <c:symbol val="none"/>
            </c:marker>
            <c:bubble3D val="0"/>
            <c:spPr>
              <a:ln w="44450" cap="rnd">
                <a:solidFill>
                  <a:srgbClr val="4472C4"/>
                </a:solidFill>
                <a:round/>
              </a:ln>
              <a:effectLst/>
            </c:spPr>
            <c:extLst>
              <c:ext xmlns:c16="http://schemas.microsoft.com/office/drawing/2014/chart" uri="{C3380CC4-5D6E-409C-BE32-E72D297353CC}">
                <c16:uniqueId val="{00000025-E220-4C73-B1C1-99BD21BC14F9}"/>
              </c:ext>
            </c:extLst>
          </c:dPt>
          <c:dPt>
            <c:idx val="74"/>
            <c:marker>
              <c:symbol val="none"/>
            </c:marker>
            <c:bubble3D val="0"/>
            <c:spPr>
              <a:ln w="44450" cap="rnd">
                <a:solidFill>
                  <a:srgbClr val="4472C4"/>
                </a:solidFill>
                <a:round/>
              </a:ln>
              <a:effectLst/>
            </c:spPr>
            <c:extLst>
              <c:ext xmlns:c16="http://schemas.microsoft.com/office/drawing/2014/chart" uri="{C3380CC4-5D6E-409C-BE32-E72D297353CC}">
                <c16:uniqueId val="{00000027-E220-4C73-B1C1-99BD21BC14F9}"/>
              </c:ext>
            </c:extLst>
          </c:dPt>
          <c:dPt>
            <c:idx val="76"/>
            <c:marker>
              <c:symbol val="none"/>
            </c:marker>
            <c:bubble3D val="0"/>
            <c:spPr>
              <a:ln w="44450" cap="rnd">
                <a:solidFill>
                  <a:srgbClr val="4472C4"/>
                </a:solidFill>
                <a:round/>
              </a:ln>
              <a:effectLst/>
            </c:spPr>
            <c:extLst>
              <c:ext xmlns:c16="http://schemas.microsoft.com/office/drawing/2014/chart" uri="{C3380CC4-5D6E-409C-BE32-E72D297353CC}">
                <c16:uniqueId val="{00000029-E220-4C73-B1C1-99BD21BC14F9}"/>
              </c:ext>
            </c:extLst>
          </c:dPt>
          <c:dPt>
            <c:idx val="81"/>
            <c:marker>
              <c:symbol val="none"/>
            </c:marker>
            <c:bubble3D val="0"/>
            <c:spPr>
              <a:ln w="44450" cap="rnd">
                <a:solidFill>
                  <a:srgbClr val="4472C4"/>
                </a:solidFill>
                <a:round/>
              </a:ln>
              <a:effectLst/>
            </c:spPr>
            <c:extLst>
              <c:ext xmlns:c16="http://schemas.microsoft.com/office/drawing/2014/chart" uri="{C3380CC4-5D6E-409C-BE32-E72D297353CC}">
                <c16:uniqueId val="{0000002B-E220-4C73-B1C1-99BD21BC14F9}"/>
              </c:ext>
            </c:extLst>
          </c:dPt>
          <c:dPt>
            <c:idx val="83"/>
            <c:marker>
              <c:symbol val="none"/>
            </c:marker>
            <c:bubble3D val="0"/>
            <c:spPr>
              <a:ln w="44450" cap="rnd">
                <a:solidFill>
                  <a:srgbClr val="4472C4"/>
                </a:solidFill>
                <a:round/>
              </a:ln>
              <a:effectLst/>
            </c:spPr>
            <c:extLst>
              <c:ext xmlns:c16="http://schemas.microsoft.com/office/drawing/2014/chart" uri="{C3380CC4-5D6E-409C-BE32-E72D297353CC}">
                <c16:uniqueId val="{0000002D-E220-4C73-B1C1-99BD21BC14F9}"/>
              </c:ext>
            </c:extLst>
          </c:dPt>
          <c:dPt>
            <c:idx val="88"/>
            <c:marker>
              <c:symbol val="none"/>
            </c:marker>
            <c:bubble3D val="0"/>
            <c:spPr>
              <a:ln w="44450" cap="rnd">
                <a:solidFill>
                  <a:srgbClr val="4472C4"/>
                </a:solidFill>
                <a:round/>
              </a:ln>
              <a:effectLst/>
            </c:spPr>
            <c:extLst>
              <c:ext xmlns:c16="http://schemas.microsoft.com/office/drawing/2014/chart" uri="{C3380CC4-5D6E-409C-BE32-E72D297353CC}">
                <c16:uniqueId val="{00000032-42D9-419B-9272-F2BA8F88D818}"/>
              </c:ext>
            </c:extLst>
          </c:dPt>
          <c:dPt>
            <c:idx val="89"/>
            <c:marker>
              <c:symbol val="none"/>
            </c:marker>
            <c:bubble3D val="0"/>
            <c:spPr>
              <a:ln w="44450" cap="rnd">
                <a:solidFill>
                  <a:srgbClr val="4472C4"/>
                </a:solidFill>
                <a:round/>
              </a:ln>
              <a:effectLst/>
            </c:spPr>
            <c:extLst>
              <c:ext xmlns:c16="http://schemas.microsoft.com/office/drawing/2014/chart" uri="{C3380CC4-5D6E-409C-BE32-E72D297353CC}">
                <c16:uniqueId val="{00000031-E220-4C73-B1C1-99BD21BC14F9}"/>
              </c:ext>
            </c:extLst>
          </c:dPt>
          <c:dPt>
            <c:idx val="91"/>
            <c:marker>
              <c:symbol val="none"/>
            </c:marker>
            <c:bubble3D val="0"/>
            <c:spPr>
              <a:ln w="44450" cap="rnd">
                <a:solidFill>
                  <a:srgbClr val="4472C4"/>
                </a:solidFill>
                <a:round/>
              </a:ln>
              <a:effectLst/>
            </c:spPr>
            <c:extLst>
              <c:ext xmlns:c16="http://schemas.microsoft.com/office/drawing/2014/chart" uri="{C3380CC4-5D6E-409C-BE32-E72D297353CC}">
                <c16:uniqueId val="{00000033-E220-4C73-B1C1-99BD21BC14F9}"/>
              </c:ext>
            </c:extLst>
          </c:dPt>
          <c:dPt>
            <c:idx val="95"/>
            <c:marker>
              <c:symbol val="none"/>
            </c:marker>
            <c:bubble3D val="0"/>
            <c:spPr>
              <a:ln w="44450" cap="rnd">
                <a:solidFill>
                  <a:srgbClr val="4472C4"/>
                </a:solidFill>
                <a:round/>
              </a:ln>
              <a:effectLst/>
            </c:spPr>
            <c:extLst>
              <c:ext xmlns:c16="http://schemas.microsoft.com/office/drawing/2014/chart" uri="{C3380CC4-5D6E-409C-BE32-E72D297353CC}">
                <c16:uniqueId val="{00000035-E220-4C73-B1C1-99BD21BC14F9}"/>
              </c:ext>
            </c:extLst>
          </c:dPt>
          <c:dPt>
            <c:idx val="97"/>
            <c:marker>
              <c:symbol val="none"/>
            </c:marker>
            <c:bubble3D val="0"/>
            <c:spPr>
              <a:ln w="44450" cap="rnd">
                <a:solidFill>
                  <a:srgbClr val="4472C4"/>
                </a:solidFill>
                <a:round/>
              </a:ln>
              <a:effectLst/>
            </c:spPr>
            <c:extLst>
              <c:ext xmlns:c16="http://schemas.microsoft.com/office/drawing/2014/chart" uri="{C3380CC4-5D6E-409C-BE32-E72D297353CC}">
                <c16:uniqueId val="{00000037-E220-4C73-B1C1-99BD21BC14F9}"/>
              </c:ext>
            </c:extLst>
          </c:dPt>
          <c:dPt>
            <c:idx val="102"/>
            <c:marker>
              <c:symbol val="none"/>
            </c:marker>
            <c:bubble3D val="0"/>
            <c:spPr>
              <a:ln w="44450" cap="rnd">
                <a:solidFill>
                  <a:srgbClr val="4472C4"/>
                </a:solidFill>
                <a:round/>
              </a:ln>
              <a:effectLst/>
            </c:spPr>
            <c:extLst>
              <c:ext xmlns:c16="http://schemas.microsoft.com/office/drawing/2014/chart" uri="{C3380CC4-5D6E-409C-BE32-E72D297353CC}">
                <c16:uniqueId val="{00000039-E220-4C73-B1C1-99BD21BC14F9}"/>
              </c:ext>
            </c:extLst>
          </c:dPt>
          <c:dPt>
            <c:idx val="104"/>
            <c:marker>
              <c:symbol val="none"/>
            </c:marker>
            <c:bubble3D val="0"/>
            <c:spPr>
              <a:ln w="44450" cap="rnd">
                <a:solidFill>
                  <a:srgbClr val="4472C4"/>
                </a:solidFill>
                <a:round/>
              </a:ln>
              <a:effectLst/>
            </c:spPr>
            <c:extLst>
              <c:ext xmlns:c16="http://schemas.microsoft.com/office/drawing/2014/chart" uri="{C3380CC4-5D6E-409C-BE32-E72D297353CC}">
                <c16:uniqueId val="{0000003B-E220-4C73-B1C1-99BD21BC14F9}"/>
              </c:ext>
            </c:extLst>
          </c:dPt>
          <c:dPt>
            <c:idx val="109"/>
            <c:marker>
              <c:symbol val="none"/>
            </c:marker>
            <c:bubble3D val="0"/>
            <c:spPr>
              <a:ln w="44450" cap="rnd">
                <a:solidFill>
                  <a:srgbClr val="4472C4"/>
                </a:solidFill>
                <a:round/>
              </a:ln>
              <a:effectLst/>
            </c:spPr>
            <c:extLst>
              <c:ext xmlns:c16="http://schemas.microsoft.com/office/drawing/2014/chart" uri="{C3380CC4-5D6E-409C-BE32-E72D297353CC}">
                <c16:uniqueId val="{0000003D-E220-4C73-B1C1-99BD21BC14F9}"/>
              </c:ext>
            </c:extLst>
          </c:dPt>
          <c:dPt>
            <c:idx val="111"/>
            <c:marker>
              <c:symbol val="none"/>
            </c:marker>
            <c:bubble3D val="0"/>
            <c:spPr>
              <a:ln w="44450" cap="rnd">
                <a:solidFill>
                  <a:srgbClr val="4472C4"/>
                </a:solidFill>
                <a:round/>
              </a:ln>
              <a:effectLst/>
            </c:spPr>
            <c:extLst>
              <c:ext xmlns:c16="http://schemas.microsoft.com/office/drawing/2014/chart" uri="{C3380CC4-5D6E-409C-BE32-E72D297353CC}">
                <c16:uniqueId val="{0000003F-E220-4C73-B1C1-99BD21BC14F9}"/>
              </c:ext>
            </c:extLst>
          </c:dPt>
          <c:dPt>
            <c:idx val="116"/>
            <c:marker>
              <c:symbol val="none"/>
            </c:marker>
            <c:bubble3D val="0"/>
            <c:spPr>
              <a:ln w="44450" cap="rnd">
                <a:solidFill>
                  <a:srgbClr val="4472C4"/>
                </a:solidFill>
                <a:round/>
              </a:ln>
              <a:effectLst/>
            </c:spPr>
            <c:extLst>
              <c:ext xmlns:c16="http://schemas.microsoft.com/office/drawing/2014/chart" uri="{C3380CC4-5D6E-409C-BE32-E72D297353CC}">
                <c16:uniqueId val="{00000041-E220-4C73-B1C1-99BD21BC14F9}"/>
              </c:ext>
            </c:extLst>
          </c:dPt>
          <c:dPt>
            <c:idx val="118"/>
            <c:marker>
              <c:symbol val="none"/>
            </c:marker>
            <c:bubble3D val="0"/>
            <c:spPr>
              <a:ln w="44450" cap="rnd">
                <a:solidFill>
                  <a:srgbClr val="4472C4"/>
                </a:solidFill>
                <a:round/>
              </a:ln>
              <a:effectLst/>
            </c:spPr>
            <c:extLst>
              <c:ext xmlns:c16="http://schemas.microsoft.com/office/drawing/2014/chart" uri="{C3380CC4-5D6E-409C-BE32-E72D297353CC}">
                <c16:uniqueId val="{00000043-E220-4C73-B1C1-99BD21BC14F9}"/>
              </c:ext>
            </c:extLst>
          </c:dPt>
          <c:dPt>
            <c:idx val="123"/>
            <c:marker>
              <c:symbol val="none"/>
            </c:marker>
            <c:bubble3D val="0"/>
            <c:spPr>
              <a:ln w="44450" cap="rnd">
                <a:solidFill>
                  <a:srgbClr val="4472C4"/>
                </a:solidFill>
                <a:round/>
              </a:ln>
              <a:effectLst/>
            </c:spPr>
            <c:extLst>
              <c:ext xmlns:c16="http://schemas.microsoft.com/office/drawing/2014/chart" uri="{C3380CC4-5D6E-409C-BE32-E72D297353CC}">
                <c16:uniqueId val="{00000045-E220-4C73-B1C1-99BD21BC14F9}"/>
              </c:ext>
            </c:extLst>
          </c:dPt>
          <c:dPt>
            <c:idx val="125"/>
            <c:marker>
              <c:symbol val="none"/>
            </c:marker>
            <c:bubble3D val="0"/>
            <c:spPr>
              <a:ln w="44450" cap="rnd">
                <a:solidFill>
                  <a:srgbClr val="4472C4"/>
                </a:solidFill>
                <a:round/>
              </a:ln>
              <a:effectLst/>
            </c:spPr>
            <c:extLst>
              <c:ext xmlns:c16="http://schemas.microsoft.com/office/drawing/2014/chart" uri="{C3380CC4-5D6E-409C-BE32-E72D297353CC}">
                <c16:uniqueId val="{00000047-E220-4C73-B1C1-99BD21BC14F9}"/>
              </c:ext>
            </c:extLst>
          </c:dPt>
          <c:dPt>
            <c:idx val="130"/>
            <c:marker>
              <c:symbol val="none"/>
            </c:marker>
            <c:bubble3D val="0"/>
            <c:spPr>
              <a:ln w="44450" cap="rnd">
                <a:solidFill>
                  <a:srgbClr val="4472C4"/>
                </a:solidFill>
                <a:round/>
              </a:ln>
              <a:effectLst/>
            </c:spPr>
            <c:extLst>
              <c:ext xmlns:c16="http://schemas.microsoft.com/office/drawing/2014/chart" uri="{C3380CC4-5D6E-409C-BE32-E72D297353CC}">
                <c16:uniqueId val="{00000049-E220-4C73-B1C1-99BD21BC14F9}"/>
              </c:ext>
            </c:extLst>
          </c:dPt>
          <c:dPt>
            <c:idx val="132"/>
            <c:marker>
              <c:symbol val="none"/>
            </c:marker>
            <c:bubble3D val="0"/>
            <c:spPr>
              <a:ln w="44450" cap="rnd">
                <a:solidFill>
                  <a:srgbClr val="4472C4"/>
                </a:solidFill>
                <a:round/>
              </a:ln>
              <a:effectLst/>
            </c:spPr>
            <c:extLst>
              <c:ext xmlns:c16="http://schemas.microsoft.com/office/drawing/2014/chart" uri="{C3380CC4-5D6E-409C-BE32-E72D297353CC}">
                <c16:uniqueId val="{0000004B-E220-4C73-B1C1-99BD21BC14F9}"/>
              </c:ext>
            </c:extLst>
          </c:dPt>
          <c:dPt>
            <c:idx val="137"/>
            <c:marker>
              <c:symbol val="none"/>
            </c:marker>
            <c:bubble3D val="0"/>
            <c:spPr>
              <a:ln w="44450" cap="rnd">
                <a:solidFill>
                  <a:srgbClr val="4472C4"/>
                </a:solidFill>
                <a:round/>
              </a:ln>
              <a:effectLst/>
            </c:spPr>
            <c:extLst>
              <c:ext xmlns:c16="http://schemas.microsoft.com/office/drawing/2014/chart" uri="{C3380CC4-5D6E-409C-BE32-E72D297353CC}">
                <c16:uniqueId val="{0000004D-E220-4C73-B1C1-99BD21BC14F9}"/>
              </c:ext>
            </c:extLst>
          </c:dPt>
          <c:dPt>
            <c:idx val="139"/>
            <c:marker>
              <c:symbol val="none"/>
            </c:marker>
            <c:bubble3D val="0"/>
            <c:spPr>
              <a:ln w="44450" cap="rnd">
                <a:solidFill>
                  <a:srgbClr val="4472C4"/>
                </a:solidFill>
                <a:round/>
              </a:ln>
              <a:effectLst/>
            </c:spPr>
            <c:extLst>
              <c:ext xmlns:c16="http://schemas.microsoft.com/office/drawing/2014/chart" uri="{C3380CC4-5D6E-409C-BE32-E72D297353CC}">
                <c16:uniqueId val="{0000004F-E220-4C73-B1C1-99BD21BC14F9}"/>
              </c:ext>
            </c:extLst>
          </c:dPt>
          <c:dPt>
            <c:idx val="144"/>
            <c:marker>
              <c:symbol val="none"/>
            </c:marker>
            <c:bubble3D val="0"/>
            <c:spPr>
              <a:ln w="44450" cap="rnd">
                <a:solidFill>
                  <a:srgbClr val="4472C4"/>
                </a:solidFill>
                <a:round/>
              </a:ln>
              <a:effectLst/>
            </c:spPr>
            <c:extLst>
              <c:ext xmlns:c16="http://schemas.microsoft.com/office/drawing/2014/chart" uri="{C3380CC4-5D6E-409C-BE32-E72D297353CC}">
                <c16:uniqueId val="{00000051-E220-4C73-B1C1-99BD21BC14F9}"/>
              </c:ext>
            </c:extLst>
          </c:dPt>
          <c:dPt>
            <c:idx val="147"/>
            <c:marker>
              <c:symbol val="none"/>
            </c:marker>
            <c:bubble3D val="0"/>
            <c:spPr>
              <a:ln w="44450" cap="rnd">
                <a:solidFill>
                  <a:srgbClr val="4472C4"/>
                </a:solidFill>
                <a:round/>
              </a:ln>
              <a:effectLst/>
            </c:spPr>
            <c:extLst>
              <c:ext xmlns:c16="http://schemas.microsoft.com/office/drawing/2014/chart" uri="{C3380CC4-5D6E-409C-BE32-E72D297353CC}">
                <c16:uniqueId val="{00000053-E220-4C73-B1C1-99BD21BC14F9}"/>
              </c:ext>
            </c:extLst>
          </c:dPt>
          <c:dPt>
            <c:idx val="151"/>
            <c:marker>
              <c:symbol val="none"/>
            </c:marker>
            <c:bubble3D val="0"/>
            <c:spPr>
              <a:ln w="44450" cap="rnd">
                <a:solidFill>
                  <a:srgbClr val="4472C4"/>
                </a:solidFill>
                <a:round/>
              </a:ln>
              <a:effectLst/>
            </c:spPr>
            <c:extLst>
              <c:ext xmlns:c16="http://schemas.microsoft.com/office/drawing/2014/chart" uri="{C3380CC4-5D6E-409C-BE32-E72D297353CC}">
                <c16:uniqueId val="{00000058-42D9-419B-9272-F2BA8F88D818}"/>
              </c:ext>
            </c:extLst>
          </c:dPt>
          <c:dPt>
            <c:idx val="152"/>
            <c:marker>
              <c:symbol val="none"/>
            </c:marker>
            <c:bubble3D val="0"/>
            <c:spPr>
              <a:ln w="44450" cap="rnd">
                <a:solidFill>
                  <a:srgbClr val="4472C4"/>
                </a:solidFill>
                <a:round/>
              </a:ln>
              <a:effectLst/>
            </c:spPr>
            <c:extLst>
              <c:ext xmlns:c16="http://schemas.microsoft.com/office/drawing/2014/chart" uri="{C3380CC4-5D6E-409C-BE32-E72D297353CC}">
                <c16:uniqueId val="{00000057-E220-4C73-B1C1-99BD21BC14F9}"/>
              </c:ext>
            </c:extLst>
          </c:dPt>
          <c:dPt>
            <c:idx val="154"/>
            <c:marker>
              <c:symbol val="none"/>
            </c:marker>
            <c:bubble3D val="0"/>
            <c:spPr>
              <a:ln w="44450" cap="rnd">
                <a:solidFill>
                  <a:srgbClr val="4472C4"/>
                </a:solidFill>
                <a:round/>
              </a:ln>
              <a:effectLst/>
            </c:spPr>
            <c:extLst>
              <c:ext xmlns:c16="http://schemas.microsoft.com/office/drawing/2014/chart" uri="{C3380CC4-5D6E-409C-BE32-E72D297353CC}">
                <c16:uniqueId val="{00000059-E220-4C73-B1C1-99BD21BC14F9}"/>
              </c:ext>
            </c:extLst>
          </c:dPt>
          <c:dPt>
            <c:idx val="158"/>
            <c:marker>
              <c:symbol val="none"/>
            </c:marker>
            <c:bubble3D val="0"/>
            <c:spPr>
              <a:ln w="44450" cap="rnd">
                <a:solidFill>
                  <a:srgbClr val="4472C4"/>
                </a:solidFill>
                <a:round/>
              </a:ln>
              <a:effectLst/>
            </c:spPr>
            <c:extLst>
              <c:ext xmlns:c16="http://schemas.microsoft.com/office/drawing/2014/chart" uri="{C3380CC4-5D6E-409C-BE32-E72D297353CC}">
                <c16:uniqueId val="{0000005E-42D9-419B-9272-F2BA8F88D818}"/>
              </c:ext>
            </c:extLst>
          </c:dPt>
          <c:dPt>
            <c:idx val="159"/>
            <c:marker>
              <c:symbol val="none"/>
            </c:marker>
            <c:bubble3D val="0"/>
            <c:spPr>
              <a:ln w="44450" cap="rnd">
                <a:solidFill>
                  <a:srgbClr val="4472C4"/>
                </a:solidFill>
                <a:round/>
              </a:ln>
              <a:effectLst/>
            </c:spPr>
            <c:extLst>
              <c:ext xmlns:c16="http://schemas.microsoft.com/office/drawing/2014/chart" uri="{C3380CC4-5D6E-409C-BE32-E72D297353CC}">
                <c16:uniqueId val="{0000005D-E220-4C73-B1C1-99BD21BC14F9}"/>
              </c:ext>
            </c:extLst>
          </c:dPt>
          <c:dPt>
            <c:idx val="161"/>
            <c:marker>
              <c:symbol val="none"/>
            </c:marker>
            <c:bubble3D val="0"/>
            <c:spPr>
              <a:ln w="44450" cap="rnd">
                <a:solidFill>
                  <a:srgbClr val="4472C4"/>
                </a:solidFill>
                <a:round/>
              </a:ln>
              <a:effectLst/>
            </c:spPr>
            <c:extLst>
              <c:ext xmlns:c16="http://schemas.microsoft.com/office/drawing/2014/chart" uri="{C3380CC4-5D6E-409C-BE32-E72D297353CC}">
                <c16:uniqueId val="{0000005F-E220-4C73-B1C1-99BD21BC14F9}"/>
              </c:ext>
            </c:extLst>
          </c:dPt>
          <c:cat>
            <c:numRef>
              <c:extLst>
                <c:ext xmlns:c15="http://schemas.microsoft.com/office/drawing/2012/chart" uri="{02D57815-91ED-43cb-92C2-25804820EDAC}">
                  <c15:fullRef>
                    <c15:sqref>Steden!$O$4:$O$195</c15:sqref>
                  </c15:fullRef>
                </c:ext>
              </c:extLst>
              <c:f>Steden!$O$4:$O$193</c:f>
              <c:numCache>
                <c:formatCode>m/d/yyyy</c:formatCode>
                <c:ptCount val="190"/>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pt idx="154">
                  <c:v>44057</c:v>
                </c:pt>
                <c:pt idx="155">
                  <c:v>44058</c:v>
                </c:pt>
                <c:pt idx="156">
                  <c:v>44059</c:v>
                </c:pt>
                <c:pt idx="157">
                  <c:v>44060</c:v>
                </c:pt>
                <c:pt idx="158">
                  <c:v>44061</c:v>
                </c:pt>
                <c:pt idx="159">
                  <c:v>44062</c:v>
                </c:pt>
                <c:pt idx="160">
                  <c:v>44063</c:v>
                </c:pt>
                <c:pt idx="161">
                  <c:v>44064</c:v>
                </c:pt>
                <c:pt idx="162">
                  <c:v>44065</c:v>
                </c:pt>
                <c:pt idx="163">
                  <c:v>44066</c:v>
                </c:pt>
                <c:pt idx="164">
                  <c:v>44067</c:v>
                </c:pt>
                <c:pt idx="165">
                  <c:v>44068</c:v>
                </c:pt>
                <c:pt idx="166">
                  <c:v>44069</c:v>
                </c:pt>
                <c:pt idx="167">
                  <c:v>44070</c:v>
                </c:pt>
                <c:pt idx="168">
                  <c:v>44071</c:v>
                </c:pt>
                <c:pt idx="169">
                  <c:v>44072</c:v>
                </c:pt>
                <c:pt idx="170">
                  <c:v>44073</c:v>
                </c:pt>
                <c:pt idx="171">
                  <c:v>44074</c:v>
                </c:pt>
                <c:pt idx="172">
                  <c:v>44075</c:v>
                </c:pt>
                <c:pt idx="173">
                  <c:v>44076</c:v>
                </c:pt>
                <c:pt idx="174">
                  <c:v>44077</c:v>
                </c:pt>
                <c:pt idx="175">
                  <c:v>44078</c:v>
                </c:pt>
                <c:pt idx="176">
                  <c:v>44079</c:v>
                </c:pt>
                <c:pt idx="177">
                  <c:v>44080</c:v>
                </c:pt>
                <c:pt idx="178">
                  <c:v>44081</c:v>
                </c:pt>
                <c:pt idx="179">
                  <c:v>44082</c:v>
                </c:pt>
                <c:pt idx="180">
                  <c:v>44083</c:v>
                </c:pt>
                <c:pt idx="181">
                  <c:v>44084</c:v>
                </c:pt>
                <c:pt idx="182">
                  <c:v>44085</c:v>
                </c:pt>
                <c:pt idx="183">
                  <c:v>44086</c:v>
                </c:pt>
                <c:pt idx="184">
                  <c:v>44087</c:v>
                </c:pt>
                <c:pt idx="185">
                  <c:v>44088</c:v>
                </c:pt>
                <c:pt idx="186">
                  <c:v>44089</c:v>
                </c:pt>
                <c:pt idx="187">
                  <c:v>44090</c:v>
                </c:pt>
                <c:pt idx="188">
                  <c:v>44091</c:v>
                </c:pt>
                <c:pt idx="189">
                  <c:v>44092</c:v>
                </c:pt>
                <c:pt idx="190">
                  <c:v>44093</c:v>
                </c:pt>
                <c:pt idx="191">
                  <c:v>44094</c:v>
                </c:pt>
              </c:numCache>
            </c:numRef>
          </c:cat>
          <c:val>
            <c:numRef>
              <c:extLst>
                <c:ext xmlns:c15="http://schemas.microsoft.com/office/drawing/2012/chart" uri="{02D57815-91ED-43cb-92C2-25804820EDAC}">
                  <c15:fullRef>
                    <c15:sqref>Steden!$T$4:$T$192</c15:sqref>
                  </c15:fullRef>
                </c:ext>
              </c:extLst>
              <c:f>Steden!$T$4:$T$192</c:f>
              <c:numCache>
                <c:formatCode>General</c:formatCode>
                <c:ptCount val="189"/>
                <c:pt idx="7">
                  <c:v>13.428571428571429</c:v>
                </c:pt>
                <c:pt idx="8">
                  <c:v>13.857142857142858</c:v>
                </c:pt>
                <c:pt idx="9">
                  <c:v>16.428571428571427</c:v>
                </c:pt>
                <c:pt idx="10">
                  <c:v>17.142857142857142</c:v>
                </c:pt>
                <c:pt idx="11">
                  <c:v>17.714285714285715</c:v>
                </c:pt>
                <c:pt idx="12">
                  <c:v>18.571428571428573</c:v>
                </c:pt>
                <c:pt idx="13">
                  <c:v>17.857142857142858</c:v>
                </c:pt>
                <c:pt idx="14">
                  <c:v>19.571428571428573</c:v>
                </c:pt>
                <c:pt idx="15">
                  <c:v>27</c:v>
                </c:pt>
                <c:pt idx="16">
                  <c:v>29.142857142857142</c:v>
                </c:pt>
                <c:pt idx="17">
                  <c:v>32.571428571428569</c:v>
                </c:pt>
                <c:pt idx="18">
                  <c:v>34.285714285714285</c:v>
                </c:pt>
                <c:pt idx="19">
                  <c:v>38.571428571428569</c:v>
                </c:pt>
                <c:pt idx="20">
                  <c:v>42.857142857142854</c:v>
                </c:pt>
                <c:pt idx="21">
                  <c:v>43.285714285714285</c:v>
                </c:pt>
                <c:pt idx="22">
                  <c:v>39.142857142857146</c:v>
                </c:pt>
                <c:pt idx="23">
                  <c:v>47.142857142857146</c:v>
                </c:pt>
                <c:pt idx="24">
                  <c:v>54.142857142857146</c:v>
                </c:pt>
                <c:pt idx="25">
                  <c:v>55.285714285714285</c:v>
                </c:pt>
                <c:pt idx="26">
                  <c:v>57.857142857142854</c:v>
                </c:pt>
                <c:pt idx="27">
                  <c:v>63</c:v>
                </c:pt>
                <c:pt idx="28">
                  <c:v>61.571428571428569</c:v>
                </c:pt>
                <c:pt idx="29">
                  <c:v>76.571428571428569</c:v>
                </c:pt>
                <c:pt idx="30">
                  <c:v>72.285714285714292</c:v>
                </c:pt>
                <c:pt idx="31">
                  <c:v>67.571428571428569</c:v>
                </c:pt>
                <c:pt idx="32">
                  <c:v>69.857142857142861</c:v>
                </c:pt>
                <c:pt idx="33">
                  <c:v>65.714285714285708</c:v>
                </c:pt>
                <c:pt idx="34">
                  <c:v>61</c:v>
                </c:pt>
                <c:pt idx="35">
                  <c:v>62.142857142857146</c:v>
                </c:pt>
                <c:pt idx="36">
                  <c:v>54.571428571428569</c:v>
                </c:pt>
                <c:pt idx="37">
                  <c:v>53.857142857142854</c:v>
                </c:pt>
                <c:pt idx="38">
                  <c:v>50.857142857142854</c:v>
                </c:pt>
                <c:pt idx="39">
                  <c:v>48.428571428571431</c:v>
                </c:pt>
                <c:pt idx="40">
                  <c:v>46.857142857142854</c:v>
                </c:pt>
                <c:pt idx="41">
                  <c:v>46.714285714285715</c:v>
                </c:pt>
                <c:pt idx="42">
                  <c:v>46.571428571428569</c:v>
                </c:pt>
                <c:pt idx="43">
                  <c:v>40.857142857142854</c:v>
                </c:pt>
                <c:pt idx="44">
                  <c:v>38</c:v>
                </c:pt>
                <c:pt idx="45">
                  <c:v>38.714285714285715</c:v>
                </c:pt>
                <c:pt idx="46">
                  <c:v>34.285714285714285</c:v>
                </c:pt>
                <c:pt idx="47">
                  <c:v>34.142857142857146</c:v>
                </c:pt>
                <c:pt idx="48">
                  <c:v>32.142857142857146</c:v>
                </c:pt>
                <c:pt idx="49">
                  <c:v>31.571428571428573</c:v>
                </c:pt>
                <c:pt idx="50">
                  <c:v>30.142857142857142</c:v>
                </c:pt>
                <c:pt idx="51">
                  <c:v>28.857142857142858</c:v>
                </c:pt>
                <c:pt idx="52">
                  <c:v>24</c:v>
                </c:pt>
                <c:pt idx="53">
                  <c:v>28</c:v>
                </c:pt>
                <c:pt idx="54">
                  <c:v>24.428571428571427</c:v>
                </c:pt>
                <c:pt idx="55">
                  <c:v>24.142857142857142</c:v>
                </c:pt>
                <c:pt idx="56">
                  <c:v>19.571428571428573</c:v>
                </c:pt>
                <c:pt idx="57">
                  <c:v>17.571428571428573</c:v>
                </c:pt>
                <c:pt idx="58">
                  <c:v>15.714285714285714</c:v>
                </c:pt>
                <c:pt idx="59">
                  <c:v>16.285714285714285</c:v>
                </c:pt>
                <c:pt idx="60">
                  <c:v>15</c:v>
                </c:pt>
                <c:pt idx="61">
                  <c:v>16.714285714285715</c:v>
                </c:pt>
                <c:pt idx="62">
                  <c:v>14.142857142857142</c:v>
                </c:pt>
                <c:pt idx="63">
                  <c:v>14.428571428571429</c:v>
                </c:pt>
                <c:pt idx="64">
                  <c:v>15.285714285714286</c:v>
                </c:pt>
                <c:pt idx="65">
                  <c:v>14.428571428571429</c:v>
                </c:pt>
                <c:pt idx="66">
                  <c:v>17</c:v>
                </c:pt>
                <c:pt idx="67">
                  <c:v>14.714285714285714</c:v>
                </c:pt>
                <c:pt idx="68">
                  <c:v>13.571428571428571</c:v>
                </c:pt>
                <c:pt idx="69">
                  <c:v>15</c:v>
                </c:pt>
                <c:pt idx="70">
                  <c:v>15.285714285714286</c:v>
                </c:pt>
                <c:pt idx="71">
                  <c:v>12.571428571428571</c:v>
                </c:pt>
                <c:pt idx="72">
                  <c:v>13</c:v>
                </c:pt>
                <c:pt idx="73">
                  <c:v>11.857142857142858</c:v>
                </c:pt>
                <c:pt idx="74">
                  <c:v>11.714285714285714</c:v>
                </c:pt>
                <c:pt idx="75">
                  <c:v>12</c:v>
                </c:pt>
                <c:pt idx="76">
                  <c:v>9.1428571428571423</c:v>
                </c:pt>
                <c:pt idx="77">
                  <c:v>7.7142857142857144</c:v>
                </c:pt>
                <c:pt idx="78">
                  <c:v>7.8571428571428568</c:v>
                </c:pt>
                <c:pt idx="79">
                  <c:v>6.5714285714285712</c:v>
                </c:pt>
                <c:pt idx="80">
                  <c:v>5</c:v>
                </c:pt>
                <c:pt idx="81">
                  <c:v>4.5714285714285712</c:v>
                </c:pt>
                <c:pt idx="82">
                  <c:v>3.8571428571428572</c:v>
                </c:pt>
                <c:pt idx="83">
                  <c:v>4.5714285714285712</c:v>
                </c:pt>
                <c:pt idx="84">
                  <c:v>7.1428571428571432</c:v>
                </c:pt>
                <c:pt idx="85">
                  <c:v>8.8571428571428577</c:v>
                </c:pt>
                <c:pt idx="86">
                  <c:v>11.571428571428571</c:v>
                </c:pt>
                <c:pt idx="87">
                  <c:v>12.714285714285714</c:v>
                </c:pt>
                <c:pt idx="88">
                  <c:v>14.428571428571429</c:v>
                </c:pt>
                <c:pt idx="89">
                  <c:v>15.571428571428571</c:v>
                </c:pt>
                <c:pt idx="90">
                  <c:v>15.714285714285714</c:v>
                </c:pt>
                <c:pt idx="91">
                  <c:v>16.571428571428573</c:v>
                </c:pt>
                <c:pt idx="92">
                  <c:v>16.571428571428573</c:v>
                </c:pt>
                <c:pt idx="93">
                  <c:v>15</c:v>
                </c:pt>
                <c:pt idx="94">
                  <c:v>14.714285714285714</c:v>
                </c:pt>
                <c:pt idx="95">
                  <c:v>15.142857142857142</c:v>
                </c:pt>
                <c:pt idx="96">
                  <c:v>14.428571428571429</c:v>
                </c:pt>
                <c:pt idx="97">
                  <c:v>13.857142857142858</c:v>
                </c:pt>
                <c:pt idx="98">
                  <c:v>11.142857142857142</c:v>
                </c:pt>
                <c:pt idx="99">
                  <c:v>10.285714285714286</c:v>
                </c:pt>
                <c:pt idx="100">
                  <c:v>9.8571428571428577</c:v>
                </c:pt>
                <c:pt idx="101">
                  <c:v>8.7142857142857135</c:v>
                </c:pt>
                <c:pt idx="102">
                  <c:v>6.7142857142857144</c:v>
                </c:pt>
                <c:pt idx="103">
                  <c:v>6.4285714285714288</c:v>
                </c:pt>
                <c:pt idx="104">
                  <c:v>6.2857142857142856</c:v>
                </c:pt>
                <c:pt idx="105">
                  <c:v>6.2857142857142856</c:v>
                </c:pt>
                <c:pt idx="106">
                  <c:v>5.4285714285714288</c:v>
                </c:pt>
                <c:pt idx="107">
                  <c:v>6.4285714285714288</c:v>
                </c:pt>
                <c:pt idx="108">
                  <c:v>7.4285714285714288</c:v>
                </c:pt>
                <c:pt idx="109">
                  <c:v>7.7142857142857144</c:v>
                </c:pt>
                <c:pt idx="110">
                  <c:v>7.8571428571428568</c:v>
                </c:pt>
                <c:pt idx="111">
                  <c:v>8</c:v>
                </c:pt>
                <c:pt idx="112">
                  <c:v>7.4285714285714288</c:v>
                </c:pt>
                <c:pt idx="113">
                  <c:v>7.5714285714285712</c:v>
                </c:pt>
                <c:pt idx="114">
                  <c:v>6.7142857142857144</c:v>
                </c:pt>
                <c:pt idx="115">
                  <c:v>7.2857142857142856</c:v>
                </c:pt>
                <c:pt idx="116">
                  <c:v>6.5714285714285712</c:v>
                </c:pt>
                <c:pt idx="117">
                  <c:v>6</c:v>
                </c:pt>
                <c:pt idx="118">
                  <c:v>6.2857142857142856</c:v>
                </c:pt>
                <c:pt idx="119">
                  <c:v>6.7142857142857144</c:v>
                </c:pt>
                <c:pt idx="120">
                  <c:v>7.7142857142857144</c:v>
                </c:pt>
                <c:pt idx="121">
                  <c:v>11</c:v>
                </c:pt>
                <c:pt idx="122">
                  <c:v>10.285714285714286</c:v>
                </c:pt>
                <c:pt idx="123">
                  <c:v>14.714285714285714</c:v>
                </c:pt>
                <c:pt idx="124">
                  <c:v>17</c:v>
                </c:pt>
                <c:pt idx="125">
                  <c:v>17.714285714285715</c:v>
                </c:pt>
                <c:pt idx="126">
                  <c:v>18.857142857142858</c:v>
                </c:pt>
                <c:pt idx="127">
                  <c:v>18.285714285714285</c:v>
                </c:pt>
                <c:pt idx="128">
                  <c:v>17.142857142857142</c:v>
                </c:pt>
                <c:pt idx="129">
                  <c:v>20.857142857142858</c:v>
                </c:pt>
                <c:pt idx="130">
                  <c:v>19.714285714285715</c:v>
                </c:pt>
                <c:pt idx="131">
                  <c:v>20.857142857142858</c:v>
                </c:pt>
                <c:pt idx="132">
                  <c:v>23.714285714285715</c:v>
                </c:pt>
                <c:pt idx="133">
                  <c:v>28.571428571428573</c:v>
                </c:pt>
                <c:pt idx="134">
                  <c:v>30.428571428571427</c:v>
                </c:pt>
                <c:pt idx="135">
                  <c:v>34.285714285714285</c:v>
                </c:pt>
                <c:pt idx="136">
                  <c:v>35.142857142857146</c:v>
                </c:pt>
                <c:pt idx="137">
                  <c:v>38.714285714285715</c:v>
                </c:pt>
                <c:pt idx="138">
                  <c:v>40.857142857142854</c:v>
                </c:pt>
                <c:pt idx="139">
                  <c:v>46.714285714285715</c:v>
                </c:pt>
                <c:pt idx="140">
                  <c:v>48.857142857142854</c:v>
                </c:pt>
                <c:pt idx="141">
                  <c:v>59.142857142857146</c:v>
                </c:pt>
                <c:pt idx="142">
                  <c:v>63.142857142857146</c:v>
                </c:pt>
                <c:pt idx="143">
                  <c:v>70.857142857142861</c:v>
                </c:pt>
                <c:pt idx="144">
                  <c:v>77.285714285714292</c:v>
                </c:pt>
                <c:pt idx="145">
                  <c:v>83.857142857142861</c:v>
                </c:pt>
                <c:pt idx="146">
                  <c:v>85.714285714285708</c:v>
                </c:pt>
                <c:pt idx="147">
                  <c:v>88.428571428571431</c:v>
                </c:pt>
                <c:pt idx="148">
                  <c:v>82.428571428571431</c:v>
                </c:pt>
                <c:pt idx="149">
                  <c:v>86.714285714285708</c:v>
                </c:pt>
                <c:pt idx="150">
                  <c:v>88.428571428571431</c:v>
                </c:pt>
                <c:pt idx="151">
                  <c:v>91.571428571428569</c:v>
                </c:pt>
                <c:pt idx="152">
                  <c:v>97</c:v>
                </c:pt>
                <c:pt idx="153">
                  <c:v>95.285714285714292</c:v>
                </c:pt>
                <c:pt idx="154">
                  <c:v>94</c:v>
                </c:pt>
                <c:pt idx="155">
                  <c:v>102.14285714285714</c:v>
                </c:pt>
                <c:pt idx="156">
                  <c:v>95.142857142857139</c:v>
                </c:pt>
                <c:pt idx="157">
                  <c:v>86.571428571428569</c:v>
                </c:pt>
                <c:pt idx="158">
                  <c:v>78.428571428571431</c:v>
                </c:pt>
                <c:pt idx="159">
                  <c:v>69</c:v>
                </c:pt>
                <c:pt idx="160">
                  <c:v>68</c:v>
                </c:pt>
                <c:pt idx="161">
                  <c:v>64.714285714285708</c:v>
                </c:pt>
                <c:pt idx="162">
                  <c:v>57.571428571428569</c:v>
                </c:pt>
                <c:pt idx="163">
                  <c:v>56.571428571428569</c:v>
                </c:pt>
                <c:pt idx="164">
                  <c:v>58.142857142857146</c:v>
                </c:pt>
                <c:pt idx="165">
                  <c:v>54.714285714285715</c:v>
                </c:pt>
                <c:pt idx="166">
                  <c:v>55.285714285714285</c:v>
                </c:pt>
                <c:pt idx="167">
                  <c:v>53.857142857142854</c:v>
                </c:pt>
                <c:pt idx="168">
                  <c:v>54.571428571428569</c:v>
                </c:pt>
                <c:pt idx="169">
                  <c:v>52.857142857142854</c:v>
                </c:pt>
                <c:pt idx="170">
                  <c:v>52.714285714285715</c:v>
                </c:pt>
                <c:pt idx="171">
                  <c:v>49.142857142857146</c:v>
                </c:pt>
                <c:pt idx="172">
                  <c:v>53.428571428571431</c:v>
                </c:pt>
                <c:pt idx="173">
                  <c:v>59.571428571428569</c:v>
                </c:pt>
                <c:pt idx="174">
                  <c:v>61.428571428571431</c:v>
                </c:pt>
                <c:pt idx="175">
                  <c:v>61.571428571428569</c:v>
                </c:pt>
                <c:pt idx="176">
                  <c:v>60.857142857142854</c:v>
                </c:pt>
                <c:pt idx="177">
                  <c:v>64.857142857142861</c:v>
                </c:pt>
                <c:pt idx="178">
                  <c:v>71.428571428571431</c:v>
                </c:pt>
                <c:pt idx="179">
                  <c:v>73</c:v>
                </c:pt>
                <c:pt idx="180">
                  <c:v>69.714285714285708</c:v>
                </c:pt>
                <c:pt idx="181">
                  <c:v>74.428571428571431</c:v>
                </c:pt>
                <c:pt idx="182">
                  <c:v>83.571428571428569</c:v>
                </c:pt>
                <c:pt idx="183">
                  <c:v>90</c:v>
                </c:pt>
                <c:pt idx="184">
                  <c:v>94.285714285714292</c:v>
                </c:pt>
                <c:pt idx="185">
                  <c:v>96.142857142857139</c:v>
                </c:pt>
                <c:pt idx="186">
                  <c:v>100.14285714285714</c:v>
                </c:pt>
                <c:pt idx="187">
                  <c:v>111.28571428571429</c:v>
                </c:pt>
                <c:pt idx="188">
                  <c:v>119.14285714285714</c:v>
                </c:pt>
              </c:numCache>
            </c:numRef>
          </c:val>
          <c:smooth val="0"/>
          <c:extLst>
            <c:ext xmlns:c16="http://schemas.microsoft.com/office/drawing/2014/chart" uri="{C3380CC4-5D6E-409C-BE32-E72D297353CC}">
              <c16:uniqueId val="{00000061-42D9-419B-9272-F2BA8F88D818}"/>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782675"/>
          <c:w val="0.50841666666666663"/>
          <c:h val="8.6908472222222199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besmettingen in </a:t>
            </a:r>
            <a:r>
              <a:rPr lang="en-US" sz="2000" b="1" i="0" u="sng" baseline="0">
                <a:solidFill>
                  <a:schemeClr val="bg2">
                    <a:lumMod val="25000"/>
                  </a:schemeClr>
                </a:solidFill>
                <a:effectLst/>
              </a:rPr>
              <a:t>Den Haag</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0"/>
          <c:tx>
            <c:strRef>
              <c:f>Steden!$V$3</c:f>
              <c:strCache>
                <c:ptCount val="1"/>
                <c:pt idx="0">
                  <c:v>Nieuw gemelde besmettingen</c:v>
                </c:pt>
              </c:strCache>
            </c:strRef>
          </c:tx>
          <c:spPr>
            <a:solidFill>
              <a:srgbClr val="4472C4">
                <a:lumMod val="60000"/>
                <a:lumOff val="40000"/>
              </a:srgbClr>
            </a:solidFill>
            <a:ln>
              <a:noFill/>
            </a:ln>
            <a:effectLst/>
          </c:spPr>
          <c:invertIfNegative val="0"/>
          <c:dPt>
            <c:idx val="145"/>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1-34B4-4DF2-98F3-5462D62B07E2}"/>
              </c:ext>
            </c:extLst>
          </c:dPt>
          <c:dPt>
            <c:idx val="149"/>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3-34B4-4DF2-98F3-5462D62B07E2}"/>
              </c:ext>
            </c:extLst>
          </c:dPt>
          <c:dPt>
            <c:idx val="150"/>
            <c:invertIfNegative val="0"/>
            <c:bubble3D val="0"/>
            <c:spPr>
              <a:solidFill>
                <a:srgbClr val="4472C4">
                  <a:lumMod val="60000"/>
                  <a:lumOff val="40000"/>
                </a:srgbClr>
              </a:solidFill>
              <a:ln w="41275" cap="rnd">
                <a:noFill/>
                <a:round/>
              </a:ln>
              <a:effectLst/>
            </c:spPr>
            <c:extLst>
              <c:ext xmlns:c16="http://schemas.microsoft.com/office/drawing/2014/chart" uri="{C3380CC4-5D6E-409C-BE32-E72D297353CC}">
                <c16:uniqueId val="{00000005-34B4-4DF2-98F3-5462D62B07E2}"/>
              </c:ext>
            </c:extLst>
          </c:dPt>
          <c:cat>
            <c:numRef>
              <c:extLst>
                <c:ext xmlns:c15="http://schemas.microsoft.com/office/drawing/2012/chart" uri="{02D57815-91ED-43cb-92C2-25804820EDAC}">
                  <c15:fullRef>
                    <c15:sqref>Steden!$O$4:$O$195</c15:sqref>
                  </c15:fullRef>
                </c:ext>
              </c:extLst>
              <c:f>Steden!$O$5:$O$193</c:f>
              <c:numCache>
                <c:formatCode>m/d/yyyy</c:formatCode>
                <c:ptCount val="189"/>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numCache>
            </c:numRef>
          </c:cat>
          <c:val>
            <c:numRef>
              <c:extLst>
                <c:ext xmlns:c15="http://schemas.microsoft.com/office/drawing/2012/chart" uri="{02D57815-91ED-43cb-92C2-25804820EDAC}">
                  <c15:fullRef>
                    <c15:sqref>Steden!$V$4:$V$195</c15:sqref>
                  </c15:fullRef>
                </c:ext>
              </c:extLst>
              <c:f>Steden!$V$5:$V$193</c:f>
              <c:numCache>
                <c:formatCode>General</c:formatCode>
                <c:ptCount val="189"/>
                <c:pt idx="0">
                  <c:v>1</c:v>
                </c:pt>
                <c:pt idx="1">
                  <c:v>1</c:v>
                </c:pt>
                <c:pt idx="2">
                  <c:v>4</c:v>
                </c:pt>
                <c:pt idx="3">
                  <c:v>3</c:v>
                </c:pt>
                <c:pt idx="4">
                  <c:v>4</c:v>
                </c:pt>
                <c:pt idx="5">
                  <c:v>6</c:v>
                </c:pt>
                <c:pt idx="6">
                  <c:v>37</c:v>
                </c:pt>
                <c:pt idx="7">
                  <c:v>-19</c:v>
                </c:pt>
                <c:pt idx="8">
                  <c:v>3</c:v>
                </c:pt>
                <c:pt idx="9">
                  <c:v>6</c:v>
                </c:pt>
                <c:pt idx="10">
                  <c:v>10</c:v>
                </c:pt>
                <c:pt idx="11">
                  <c:v>19</c:v>
                </c:pt>
                <c:pt idx="12">
                  <c:v>21</c:v>
                </c:pt>
                <c:pt idx="13">
                  <c:v>22</c:v>
                </c:pt>
                <c:pt idx="14">
                  <c:v>37</c:v>
                </c:pt>
                <c:pt idx="15">
                  <c:v>14</c:v>
                </c:pt>
                <c:pt idx="16">
                  <c:v>6</c:v>
                </c:pt>
                <c:pt idx="17">
                  <c:v>22</c:v>
                </c:pt>
                <c:pt idx="18">
                  <c:v>24</c:v>
                </c:pt>
                <c:pt idx="19">
                  <c:v>39</c:v>
                </c:pt>
                <c:pt idx="20">
                  <c:v>28</c:v>
                </c:pt>
                <c:pt idx="21">
                  <c:v>41</c:v>
                </c:pt>
                <c:pt idx="22">
                  <c:v>37</c:v>
                </c:pt>
                <c:pt idx="23">
                  <c:v>17</c:v>
                </c:pt>
                <c:pt idx="24">
                  <c:v>21</c:v>
                </c:pt>
                <c:pt idx="25">
                  <c:v>29</c:v>
                </c:pt>
                <c:pt idx="26">
                  <c:v>32</c:v>
                </c:pt>
                <c:pt idx="27">
                  <c:v>33</c:v>
                </c:pt>
                <c:pt idx="28">
                  <c:v>48</c:v>
                </c:pt>
                <c:pt idx="29">
                  <c:v>27</c:v>
                </c:pt>
                <c:pt idx="30">
                  <c:v>36</c:v>
                </c:pt>
                <c:pt idx="31">
                  <c:v>18</c:v>
                </c:pt>
                <c:pt idx="32">
                  <c:v>27</c:v>
                </c:pt>
                <c:pt idx="33">
                  <c:v>42</c:v>
                </c:pt>
                <c:pt idx="34">
                  <c:v>33</c:v>
                </c:pt>
                <c:pt idx="35">
                  <c:v>53</c:v>
                </c:pt>
                <c:pt idx="36">
                  <c:v>57</c:v>
                </c:pt>
                <c:pt idx="37">
                  <c:v>23</c:v>
                </c:pt>
                <c:pt idx="38">
                  <c:v>18</c:v>
                </c:pt>
                <c:pt idx="39">
                  <c:v>33</c:v>
                </c:pt>
                <c:pt idx="40">
                  <c:v>37</c:v>
                </c:pt>
                <c:pt idx="41">
                  <c:v>35</c:v>
                </c:pt>
                <c:pt idx="42">
                  <c:v>35</c:v>
                </c:pt>
                <c:pt idx="43">
                  <c:v>30</c:v>
                </c:pt>
                <c:pt idx="44">
                  <c:v>21</c:v>
                </c:pt>
                <c:pt idx="45">
                  <c:v>2</c:v>
                </c:pt>
                <c:pt idx="46">
                  <c:v>9</c:v>
                </c:pt>
                <c:pt idx="47">
                  <c:v>27</c:v>
                </c:pt>
                <c:pt idx="48">
                  <c:v>27</c:v>
                </c:pt>
                <c:pt idx="49">
                  <c:v>20</c:v>
                </c:pt>
                <c:pt idx="50">
                  <c:v>17</c:v>
                </c:pt>
                <c:pt idx="51">
                  <c:v>4</c:v>
                </c:pt>
                <c:pt idx="52">
                  <c:v>9</c:v>
                </c:pt>
                <c:pt idx="53">
                  <c:v>5</c:v>
                </c:pt>
                <c:pt idx="54">
                  <c:v>13</c:v>
                </c:pt>
                <c:pt idx="55">
                  <c:v>11</c:v>
                </c:pt>
                <c:pt idx="56">
                  <c:v>9</c:v>
                </c:pt>
                <c:pt idx="57">
                  <c:v>14</c:v>
                </c:pt>
                <c:pt idx="58">
                  <c:v>12</c:v>
                </c:pt>
                <c:pt idx="59">
                  <c:v>7</c:v>
                </c:pt>
                <c:pt idx="60">
                  <c:v>14</c:v>
                </c:pt>
                <c:pt idx="61">
                  <c:v>14</c:v>
                </c:pt>
                <c:pt idx="62">
                  <c:v>11</c:v>
                </c:pt>
                <c:pt idx="63">
                  <c:v>7</c:v>
                </c:pt>
                <c:pt idx="64">
                  <c:v>8</c:v>
                </c:pt>
                <c:pt idx="65">
                  <c:v>6</c:v>
                </c:pt>
                <c:pt idx="66">
                  <c:v>12</c:v>
                </c:pt>
                <c:pt idx="67">
                  <c:v>6</c:v>
                </c:pt>
                <c:pt idx="68">
                  <c:v>14</c:v>
                </c:pt>
                <c:pt idx="69">
                  <c:v>7</c:v>
                </c:pt>
                <c:pt idx="70">
                  <c:v>19</c:v>
                </c:pt>
                <c:pt idx="71">
                  <c:v>11</c:v>
                </c:pt>
                <c:pt idx="72">
                  <c:v>10</c:v>
                </c:pt>
                <c:pt idx="73">
                  <c:v>10</c:v>
                </c:pt>
                <c:pt idx="74">
                  <c:v>12</c:v>
                </c:pt>
                <c:pt idx="75">
                  <c:v>15</c:v>
                </c:pt>
                <c:pt idx="76">
                  <c:v>17</c:v>
                </c:pt>
                <c:pt idx="77">
                  <c:v>16</c:v>
                </c:pt>
                <c:pt idx="78">
                  <c:v>8</c:v>
                </c:pt>
                <c:pt idx="79">
                  <c:v>9</c:v>
                </c:pt>
                <c:pt idx="80">
                  <c:v>14</c:v>
                </c:pt>
                <c:pt idx="81">
                  <c:v>1</c:v>
                </c:pt>
                <c:pt idx="82">
                  <c:v>13</c:v>
                </c:pt>
                <c:pt idx="83">
                  <c:v>12</c:v>
                </c:pt>
                <c:pt idx="84">
                  <c:v>19</c:v>
                </c:pt>
                <c:pt idx="85">
                  <c:v>11</c:v>
                </c:pt>
                <c:pt idx="86">
                  <c:v>6</c:v>
                </c:pt>
                <c:pt idx="87">
                  <c:v>21</c:v>
                </c:pt>
                <c:pt idx="88">
                  <c:v>12</c:v>
                </c:pt>
                <c:pt idx="89">
                  <c:v>18</c:v>
                </c:pt>
                <c:pt idx="90">
                  <c:v>22</c:v>
                </c:pt>
                <c:pt idx="91">
                  <c:v>11</c:v>
                </c:pt>
                <c:pt idx="92">
                  <c:v>9</c:v>
                </c:pt>
                <c:pt idx="93">
                  <c:v>19</c:v>
                </c:pt>
                <c:pt idx="94">
                  <c:v>5</c:v>
                </c:pt>
                <c:pt idx="95">
                  <c:v>8</c:v>
                </c:pt>
                <c:pt idx="96">
                  <c:v>14</c:v>
                </c:pt>
                <c:pt idx="97">
                  <c:v>10</c:v>
                </c:pt>
                <c:pt idx="98">
                  <c:v>8</c:v>
                </c:pt>
                <c:pt idx="99">
                  <c:v>5</c:v>
                </c:pt>
                <c:pt idx="100">
                  <c:v>9</c:v>
                </c:pt>
                <c:pt idx="101">
                  <c:v>3</c:v>
                </c:pt>
                <c:pt idx="102">
                  <c:v>5</c:v>
                </c:pt>
                <c:pt idx="103">
                  <c:v>14</c:v>
                </c:pt>
                <c:pt idx="104">
                  <c:v>2</c:v>
                </c:pt>
                <c:pt idx="105">
                  <c:v>8</c:v>
                </c:pt>
                <c:pt idx="106">
                  <c:v>4</c:v>
                </c:pt>
                <c:pt idx="107">
                  <c:v>10</c:v>
                </c:pt>
                <c:pt idx="108">
                  <c:v>3</c:v>
                </c:pt>
                <c:pt idx="109">
                  <c:v>5</c:v>
                </c:pt>
                <c:pt idx="110">
                  <c:v>6</c:v>
                </c:pt>
                <c:pt idx="111">
                  <c:v>8</c:v>
                </c:pt>
                <c:pt idx="112">
                  <c:v>2</c:v>
                </c:pt>
                <c:pt idx="113">
                  <c:v>2</c:v>
                </c:pt>
                <c:pt idx="114">
                  <c:v>2</c:v>
                </c:pt>
                <c:pt idx="115">
                  <c:v>5</c:v>
                </c:pt>
                <c:pt idx="116">
                  <c:v>4</c:v>
                </c:pt>
                <c:pt idx="117">
                  <c:v>2</c:v>
                </c:pt>
                <c:pt idx="118">
                  <c:v>7</c:v>
                </c:pt>
                <c:pt idx="119">
                  <c:v>6</c:v>
                </c:pt>
                <c:pt idx="120">
                  <c:v>5</c:v>
                </c:pt>
                <c:pt idx="121">
                  <c:v>9</c:v>
                </c:pt>
                <c:pt idx="122">
                  <c:v>9</c:v>
                </c:pt>
                <c:pt idx="123">
                  <c:v>9</c:v>
                </c:pt>
                <c:pt idx="124">
                  <c:v>11</c:v>
                </c:pt>
                <c:pt idx="125">
                  <c:v>7</c:v>
                </c:pt>
                <c:pt idx="126">
                  <c:v>15</c:v>
                </c:pt>
                <c:pt idx="127">
                  <c:v>3</c:v>
                </c:pt>
                <c:pt idx="128">
                  <c:v>8</c:v>
                </c:pt>
                <c:pt idx="129">
                  <c:v>9</c:v>
                </c:pt>
                <c:pt idx="130">
                  <c:v>9</c:v>
                </c:pt>
                <c:pt idx="131">
                  <c:v>17</c:v>
                </c:pt>
                <c:pt idx="132">
                  <c:v>12</c:v>
                </c:pt>
                <c:pt idx="133">
                  <c:v>2</c:v>
                </c:pt>
                <c:pt idx="134">
                  <c:v>14</c:v>
                </c:pt>
                <c:pt idx="135">
                  <c:v>16</c:v>
                </c:pt>
                <c:pt idx="136">
                  <c:v>15</c:v>
                </c:pt>
                <c:pt idx="137">
                  <c:v>8</c:v>
                </c:pt>
                <c:pt idx="138">
                  <c:v>12</c:v>
                </c:pt>
                <c:pt idx="139">
                  <c:v>42</c:v>
                </c:pt>
                <c:pt idx="140">
                  <c:v>39</c:v>
                </c:pt>
                <c:pt idx="141">
                  <c:v>41</c:v>
                </c:pt>
                <c:pt idx="142">
                  <c:v>31</c:v>
                </c:pt>
                <c:pt idx="143">
                  <c:v>37</c:v>
                </c:pt>
                <c:pt idx="144">
                  <c:v>24</c:v>
                </c:pt>
                <c:pt idx="145">
                  <c:v>59</c:v>
                </c:pt>
                <c:pt idx="146">
                  <c:v>38</c:v>
                </c:pt>
                <c:pt idx="147">
                  <c:v>45</c:v>
                </c:pt>
                <c:pt idx="148">
                  <c:v>30</c:v>
                </c:pt>
                <c:pt idx="149">
                  <c:v>46</c:v>
                </c:pt>
                <c:pt idx="150">
                  <c:v>44</c:v>
                </c:pt>
                <c:pt idx="151">
                  <c:v>39</c:v>
                </c:pt>
                <c:pt idx="152">
                  <c:v>47</c:v>
                </c:pt>
                <c:pt idx="153">
                  <c:v>54</c:v>
                </c:pt>
                <c:pt idx="154">
                  <c:v>47</c:v>
                </c:pt>
                <c:pt idx="155">
                  <c:v>28</c:v>
                </c:pt>
                <c:pt idx="156">
                  <c:v>45</c:v>
                </c:pt>
                <c:pt idx="157">
                  <c:v>39</c:v>
                </c:pt>
                <c:pt idx="158">
                  <c:v>37</c:v>
                </c:pt>
                <c:pt idx="159">
                  <c:v>38</c:v>
                </c:pt>
                <c:pt idx="160">
                  <c:v>31</c:v>
                </c:pt>
                <c:pt idx="161">
                  <c:v>58</c:v>
                </c:pt>
                <c:pt idx="162">
                  <c:v>31</c:v>
                </c:pt>
                <c:pt idx="163">
                  <c:v>60</c:v>
                </c:pt>
                <c:pt idx="164">
                  <c:v>23</c:v>
                </c:pt>
                <c:pt idx="165">
                  <c:v>53</c:v>
                </c:pt>
                <c:pt idx="166">
                  <c:v>40</c:v>
                </c:pt>
                <c:pt idx="167">
                  <c:v>28</c:v>
                </c:pt>
                <c:pt idx="168">
                  <c:v>42</c:v>
                </c:pt>
                <c:pt idx="169">
                  <c:v>59</c:v>
                </c:pt>
                <c:pt idx="170">
                  <c:v>60</c:v>
                </c:pt>
                <c:pt idx="171">
                  <c:v>49</c:v>
                </c:pt>
                <c:pt idx="172">
                  <c:v>65</c:v>
                </c:pt>
                <c:pt idx="173">
                  <c:v>61</c:v>
                </c:pt>
                <c:pt idx="174">
                  <c:v>99</c:v>
                </c:pt>
                <c:pt idx="175">
                  <c:v>50</c:v>
                </c:pt>
                <c:pt idx="176">
                  <c:v>115</c:v>
                </c:pt>
                <c:pt idx="177">
                  <c:v>44</c:v>
                </c:pt>
                <c:pt idx="178">
                  <c:v>91</c:v>
                </c:pt>
                <c:pt idx="179">
                  <c:v>120</c:v>
                </c:pt>
                <c:pt idx="180">
                  <c:v>47</c:v>
                </c:pt>
                <c:pt idx="181">
                  <c:v>123</c:v>
                </c:pt>
                <c:pt idx="182">
                  <c:v>122</c:v>
                </c:pt>
                <c:pt idx="183">
                  <c:v>83</c:v>
                </c:pt>
                <c:pt idx="184">
                  <c:v>132</c:v>
                </c:pt>
                <c:pt idx="185">
                  <c:v>134</c:v>
                </c:pt>
                <c:pt idx="186">
                  <c:v>117</c:v>
                </c:pt>
                <c:pt idx="187">
                  <c:v>102</c:v>
                </c:pt>
                <c:pt idx="188">
                  <c:v>-4915</c:v>
                </c:pt>
              </c:numCache>
            </c:numRef>
          </c:val>
          <c:extLst>
            <c:ext xmlns:c16="http://schemas.microsoft.com/office/drawing/2014/chart" uri="{C3380CC4-5D6E-409C-BE32-E72D297353CC}">
              <c16:uniqueId val="{00000006-34B4-4DF2-98F3-5462D62B07E2}"/>
            </c:ext>
          </c:extLst>
        </c:ser>
        <c:dLbls>
          <c:showLegendKey val="0"/>
          <c:showVal val="0"/>
          <c:showCatName val="0"/>
          <c:showSerName val="0"/>
          <c:showPercent val="0"/>
          <c:showBubbleSize val="0"/>
        </c:dLbls>
        <c:gapWidth val="40"/>
        <c:axId val="596545392"/>
        <c:axId val="596544408"/>
        <c:extLst/>
      </c:barChart>
      <c:lineChart>
        <c:grouping val="standard"/>
        <c:varyColors val="0"/>
        <c:ser>
          <c:idx val="4"/>
          <c:order val="1"/>
          <c:tx>
            <c:strRef>
              <c:f>Steden!$W$3</c:f>
              <c:strCache>
                <c:ptCount val="1"/>
                <c:pt idx="0">
                  <c:v>7 daags voortschrijdend gemiddelde</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Steden!$O$4:$O$195</c15:sqref>
                  </c15:fullRef>
                </c:ext>
              </c:extLst>
              <c:f>Steden!$O$5:$O$193</c:f>
              <c:numCache>
                <c:formatCode>m/d/yyyy</c:formatCode>
                <c:ptCount val="189"/>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Steden!$W$4:$W$192</c15:sqref>
                  </c15:fullRef>
                </c:ext>
              </c:extLst>
              <c:f>Steden!$W$5:$W$192</c:f>
              <c:numCache>
                <c:formatCode>General</c:formatCode>
                <c:ptCount val="188"/>
                <c:pt idx="6">
                  <c:v>8</c:v>
                </c:pt>
                <c:pt idx="7">
                  <c:v>5.1428571428571432</c:v>
                </c:pt>
                <c:pt idx="8">
                  <c:v>5.4285714285714288</c:v>
                </c:pt>
                <c:pt idx="9">
                  <c:v>5.7142857142857144</c:v>
                </c:pt>
                <c:pt idx="10">
                  <c:v>6.7142857142857144</c:v>
                </c:pt>
                <c:pt idx="11">
                  <c:v>8.8571428571428577</c:v>
                </c:pt>
                <c:pt idx="12">
                  <c:v>11</c:v>
                </c:pt>
                <c:pt idx="13">
                  <c:v>8.8571428571428577</c:v>
                </c:pt>
                <c:pt idx="14">
                  <c:v>16.857142857142858</c:v>
                </c:pt>
                <c:pt idx="15">
                  <c:v>18.428571428571427</c:v>
                </c:pt>
                <c:pt idx="16">
                  <c:v>18.428571428571427</c:v>
                </c:pt>
                <c:pt idx="17">
                  <c:v>20.142857142857142</c:v>
                </c:pt>
                <c:pt idx="18">
                  <c:v>20.857142857142858</c:v>
                </c:pt>
                <c:pt idx="19">
                  <c:v>23.428571428571427</c:v>
                </c:pt>
                <c:pt idx="20">
                  <c:v>24.285714285714285</c:v>
                </c:pt>
                <c:pt idx="21">
                  <c:v>24.857142857142858</c:v>
                </c:pt>
                <c:pt idx="22">
                  <c:v>28.142857142857142</c:v>
                </c:pt>
                <c:pt idx="23">
                  <c:v>29.714285714285715</c:v>
                </c:pt>
                <c:pt idx="24">
                  <c:v>29.571428571428573</c:v>
                </c:pt>
                <c:pt idx="25">
                  <c:v>30.285714285714285</c:v>
                </c:pt>
                <c:pt idx="26">
                  <c:v>29.285714285714285</c:v>
                </c:pt>
                <c:pt idx="27">
                  <c:v>30</c:v>
                </c:pt>
                <c:pt idx="28">
                  <c:v>31</c:v>
                </c:pt>
                <c:pt idx="29">
                  <c:v>29.571428571428573</c:v>
                </c:pt>
                <c:pt idx="30">
                  <c:v>32.285714285714285</c:v>
                </c:pt>
                <c:pt idx="31">
                  <c:v>31.857142857142858</c:v>
                </c:pt>
                <c:pt idx="32">
                  <c:v>31.571428571428573</c:v>
                </c:pt>
                <c:pt idx="33">
                  <c:v>33</c:v>
                </c:pt>
                <c:pt idx="34">
                  <c:v>33</c:v>
                </c:pt>
                <c:pt idx="35">
                  <c:v>33.714285714285715</c:v>
                </c:pt>
                <c:pt idx="36">
                  <c:v>38</c:v>
                </c:pt>
                <c:pt idx="37">
                  <c:v>36.142857142857146</c:v>
                </c:pt>
                <c:pt idx="38">
                  <c:v>36.142857142857146</c:v>
                </c:pt>
                <c:pt idx="39">
                  <c:v>37</c:v>
                </c:pt>
                <c:pt idx="40">
                  <c:v>36.285714285714285</c:v>
                </c:pt>
                <c:pt idx="41">
                  <c:v>36.571428571428569</c:v>
                </c:pt>
                <c:pt idx="42">
                  <c:v>34</c:v>
                </c:pt>
                <c:pt idx="43">
                  <c:v>30.142857142857142</c:v>
                </c:pt>
                <c:pt idx="44">
                  <c:v>29.857142857142858</c:v>
                </c:pt>
                <c:pt idx="45">
                  <c:v>27.571428571428573</c:v>
                </c:pt>
                <c:pt idx="46">
                  <c:v>24.142857142857142</c:v>
                </c:pt>
                <c:pt idx="47">
                  <c:v>22.714285714285715</c:v>
                </c:pt>
                <c:pt idx="48">
                  <c:v>21.571428571428573</c:v>
                </c:pt>
                <c:pt idx="49">
                  <c:v>19.428571428571427</c:v>
                </c:pt>
                <c:pt idx="50">
                  <c:v>17.571428571428573</c:v>
                </c:pt>
                <c:pt idx="51">
                  <c:v>15.142857142857142</c:v>
                </c:pt>
                <c:pt idx="52">
                  <c:v>16.142857142857142</c:v>
                </c:pt>
                <c:pt idx="53">
                  <c:v>15.571428571428571</c:v>
                </c:pt>
                <c:pt idx="54">
                  <c:v>13.571428571428571</c:v>
                </c:pt>
                <c:pt idx="55">
                  <c:v>11.285714285714286</c:v>
                </c:pt>
                <c:pt idx="56">
                  <c:v>9.7142857142857135</c:v>
                </c:pt>
                <c:pt idx="57">
                  <c:v>9.2857142857142865</c:v>
                </c:pt>
                <c:pt idx="58">
                  <c:v>10.428571428571429</c:v>
                </c:pt>
                <c:pt idx="59">
                  <c:v>10.142857142857142</c:v>
                </c:pt>
                <c:pt idx="60">
                  <c:v>11.428571428571429</c:v>
                </c:pt>
                <c:pt idx="61">
                  <c:v>11.571428571428571</c:v>
                </c:pt>
                <c:pt idx="62">
                  <c:v>11.571428571428571</c:v>
                </c:pt>
                <c:pt idx="63">
                  <c:v>11.285714285714286</c:v>
                </c:pt>
                <c:pt idx="64">
                  <c:v>10.428571428571429</c:v>
                </c:pt>
                <c:pt idx="65">
                  <c:v>9.5714285714285712</c:v>
                </c:pt>
                <c:pt idx="66">
                  <c:v>10.285714285714286</c:v>
                </c:pt>
                <c:pt idx="67">
                  <c:v>9.1428571428571423</c:v>
                </c:pt>
                <c:pt idx="68">
                  <c:v>9.1428571428571423</c:v>
                </c:pt>
                <c:pt idx="69">
                  <c:v>8.5714285714285712</c:v>
                </c:pt>
                <c:pt idx="70">
                  <c:v>10.285714285714286</c:v>
                </c:pt>
                <c:pt idx="71">
                  <c:v>10.714285714285714</c:v>
                </c:pt>
                <c:pt idx="72">
                  <c:v>11.285714285714286</c:v>
                </c:pt>
                <c:pt idx="73">
                  <c:v>11</c:v>
                </c:pt>
                <c:pt idx="74">
                  <c:v>11.857142857142858</c:v>
                </c:pt>
                <c:pt idx="75">
                  <c:v>12</c:v>
                </c:pt>
                <c:pt idx="76">
                  <c:v>13.428571428571429</c:v>
                </c:pt>
                <c:pt idx="77">
                  <c:v>13</c:v>
                </c:pt>
                <c:pt idx="78">
                  <c:v>12.571428571428571</c:v>
                </c:pt>
                <c:pt idx="79">
                  <c:v>12.428571428571429</c:v>
                </c:pt>
                <c:pt idx="80">
                  <c:v>13</c:v>
                </c:pt>
                <c:pt idx="81">
                  <c:v>11.428571428571429</c:v>
                </c:pt>
                <c:pt idx="82">
                  <c:v>11.142857142857142</c:v>
                </c:pt>
                <c:pt idx="83">
                  <c:v>10.428571428571429</c:v>
                </c:pt>
                <c:pt idx="84">
                  <c:v>10.857142857142858</c:v>
                </c:pt>
                <c:pt idx="85">
                  <c:v>11.285714285714286</c:v>
                </c:pt>
                <c:pt idx="86">
                  <c:v>10.857142857142858</c:v>
                </c:pt>
                <c:pt idx="87">
                  <c:v>11.857142857142858</c:v>
                </c:pt>
                <c:pt idx="88">
                  <c:v>13.428571428571429</c:v>
                </c:pt>
                <c:pt idx="89">
                  <c:v>14.142857142857142</c:v>
                </c:pt>
                <c:pt idx="90">
                  <c:v>15.571428571428571</c:v>
                </c:pt>
                <c:pt idx="91">
                  <c:v>14.428571428571429</c:v>
                </c:pt>
                <c:pt idx="92">
                  <c:v>14.142857142857142</c:v>
                </c:pt>
                <c:pt idx="93">
                  <c:v>16</c:v>
                </c:pt>
                <c:pt idx="94">
                  <c:v>13.714285714285714</c:v>
                </c:pt>
                <c:pt idx="95">
                  <c:v>13.142857142857142</c:v>
                </c:pt>
                <c:pt idx="96">
                  <c:v>12.571428571428571</c:v>
                </c:pt>
                <c:pt idx="97">
                  <c:v>10.857142857142858</c:v>
                </c:pt>
                <c:pt idx="98">
                  <c:v>10.428571428571429</c:v>
                </c:pt>
                <c:pt idx="99">
                  <c:v>9.8571428571428577</c:v>
                </c:pt>
                <c:pt idx="100">
                  <c:v>8.4285714285714288</c:v>
                </c:pt>
                <c:pt idx="101">
                  <c:v>8.1428571428571423</c:v>
                </c:pt>
                <c:pt idx="102">
                  <c:v>7.7142857142857144</c:v>
                </c:pt>
                <c:pt idx="103">
                  <c:v>7.7142857142857144</c:v>
                </c:pt>
                <c:pt idx="104">
                  <c:v>6.5714285714285712</c:v>
                </c:pt>
                <c:pt idx="105">
                  <c:v>6.5714285714285712</c:v>
                </c:pt>
                <c:pt idx="106">
                  <c:v>6.4285714285714288</c:v>
                </c:pt>
                <c:pt idx="107">
                  <c:v>6.5714285714285712</c:v>
                </c:pt>
                <c:pt idx="108">
                  <c:v>6.5714285714285712</c:v>
                </c:pt>
                <c:pt idx="109">
                  <c:v>6.5714285714285712</c:v>
                </c:pt>
                <c:pt idx="110">
                  <c:v>5.4285714285714288</c:v>
                </c:pt>
                <c:pt idx="111">
                  <c:v>6.2857142857142856</c:v>
                </c:pt>
                <c:pt idx="112">
                  <c:v>5.4285714285714288</c:v>
                </c:pt>
                <c:pt idx="113">
                  <c:v>5.1428571428571432</c:v>
                </c:pt>
                <c:pt idx="114">
                  <c:v>4</c:v>
                </c:pt>
                <c:pt idx="115">
                  <c:v>4.2857142857142856</c:v>
                </c:pt>
                <c:pt idx="116">
                  <c:v>4.1428571428571432</c:v>
                </c:pt>
                <c:pt idx="117">
                  <c:v>3.5714285714285716</c:v>
                </c:pt>
                <c:pt idx="118">
                  <c:v>3.4285714285714284</c:v>
                </c:pt>
                <c:pt idx="119">
                  <c:v>4</c:v>
                </c:pt>
                <c:pt idx="120">
                  <c:v>4.4285714285714288</c:v>
                </c:pt>
                <c:pt idx="121">
                  <c:v>5.4285714285714288</c:v>
                </c:pt>
                <c:pt idx="122">
                  <c:v>6</c:v>
                </c:pt>
                <c:pt idx="123">
                  <c:v>6.7142857142857144</c:v>
                </c:pt>
                <c:pt idx="124">
                  <c:v>8</c:v>
                </c:pt>
                <c:pt idx="125">
                  <c:v>8</c:v>
                </c:pt>
                <c:pt idx="126">
                  <c:v>9.2857142857142865</c:v>
                </c:pt>
                <c:pt idx="127">
                  <c:v>9</c:v>
                </c:pt>
                <c:pt idx="128">
                  <c:v>8.8571428571428577</c:v>
                </c:pt>
                <c:pt idx="129">
                  <c:v>8.8571428571428577</c:v>
                </c:pt>
                <c:pt idx="130">
                  <c:v>8.8571428571428577</c:v>
                </c:pt>
                <c:pt idx="131">
                  <c:v>9.7142857142857135</c:v>
                </c:pt>
                <c:pt idx="132">
                  <c:v>10.428571428571429</c:v>
                </c:pt>
                <c:pt idx="133">
                  <c:v>8.5714285714285712</c:v>
                </c:pt>
                <c:pt idx="134">
                  <c:v>10.142857142857142</c:v>
                </c:pt>
                <c:pt idx="135">
                  <c:v>11.285714285714286</c:v>
                </c:pt>
                <c:pt idx="136">
                  <c:v>12.142857142857142</c:v>
                </c:pt>
                <c:pt idx="137">
                  <c:v>12</c:v>
                </c:pt>
                <c:pt idx="138">
                  <c:v>11.285714285714286</c:v>
                </c:pt>
                <c:pt idx="139">
                  <c:v>15.571428571428571</c:v>
                </c:pt>
                <c:pt idx="140">
                  <c:v>20.857142857142858</c:v>
                </c:pt>
                <c:pt idx="141">
                  <c:v>24.714285714285715</c:v>
                </c:pt>
                <c:pt idx="142">
                  <c:v>26.857142857142858</c:v>
                </c:pt>
                <c:pt idx="143">
                  <c:v>30</c:v>
                </c:pt>
                <c:pt idx="144">
                  <c:v>32.285714285714285</c:v>
                </c:pt>
                <c:pt idx="145">
                  <c:v>39</c:v>
                </c:pt>
                <c:pt idx="146">
                  <c:v>38.428571428571431</c:v>
                </c:pt>
                <c:pt idx="147">
                  <c:v>39.285714285714285</c:v>
                </c:pt>
                <c:pt idx="148">
                  <c:v>37.714285714285715</c:v>
                </c:pt>
                <c:pt idx="149">
                  <c:v>39.857142857142854</c:v>
                </c:pt>
                <c:pt idx="150">
                  <c:v>40.857142857142854</c:v>
                </c:pt>
                <c:pt idx="151">
                  <c:v>43</c:v>
                </c:pt>
                <c:pt idx="152">
                  <c:v>41.285714285714285</c:v>
                </c:pt>
                <c:pt idx="153">
                  <c:v>43.571428571428569</c:v>
                </c:pt>
                <c:pt idx="154">
                  <c:v>43.857142857142854</c:v>
                </c:pt>
                <c:pt idx="155">
                  <c:v>43.571428571428569</c:v>
                </c:pt>
                <c:pt idx="156">
                  <c:v>43.428571428571431</c:v>
                </c:pt>
                <c:pt idx="157">
                  <c:v>42.714285714285715</c:v>
                </c:pt>
                <c:pt idx="158">
                  <c:v>42.428571428571431</c:v>
                </c:pt>
                <c:pt idx="159">
                  <c:v>41.142857142857146</c:v>
                </c:pt>
                <c:pt idx="160">
                  <c:v>37.857142857142854</c:v>
                </c:pt>
                <c:pt idx="161">
                  <c:v>39.428571428571431</c:v>
                </c:pt>
                <c:pt idx="162">
                  <c:v>39.857142857142854</c:v>
                </c:pt>
                <c:pt idx="163">
                  <c:v>42</c:v>
                </c:pt>
                <c:pt idx="164">
                  <c:v>39.714285714285715</c:v>
                </c:pt>
                <c:pt idx="165">
                  <c:v>42</c:v>
                </c:pt>
                <c:pt idx="166">
                  <c:v>42.285714285714285</c:v>
                </c:pt>
                <c:pt idx="167">
                  <c:v>41.857142857142854</c:v>
                </c:pt>
                <c:pt idx="168">
                  <c:v>39.571428571428569</c:v>
                </c:pt>
                <c:pt idx="169">
                  <c:v>43.571428571428569</c:v>
                </c:pt>
                <c:pt idx="170">
                  <c:v>43.571428571428569</c:v>
                </c:pt>
                <c:pt idx="171">
                  <c:v>47.285714285714285</c:v>
                </c:pt>
                <c:pt idx="172">
                  <c:v>49</c:v>
                </c:pt>
                <c:pt idx="173">
                  <c:v>52</c:v>
                </c:pt>
                <c:pt idx="174">
                  <c:v>62.142857142857146</c:v>
                </c:pt>
                <c:pt idx="175">
                  <c:v>63.285714285714285</c:v>
                </c:pt>
                <c:pt idx="176">
                  <c:v>71.285714285714292</c:v>
                </c:pt>
                <c:pt idx="177">
                  <c:v>69</c:v>
                </c:pt>
                <c:pt idx="178">
                  <c:v>75</c:v>
                </c:pt>
                <c:pt idx="179">
                  <c:v>82.857142857142861</c:v>
                </c:pt>
                <c:pt idx="180">
                  <c:v>80.857142857142861</c:v>
                </c:pt>
                <c:pt idx="181">
                  <c:v>84.285714285714292</c:v>
                </c:pt>
                <c:pt idx="182">
                  <c:v>94.571428571428569</c:v>
                </c:pt>
                <c:pt idx="183">
                  <c:v>90</c:v>
                </c:pt>
                <c:pt idx="184">
                  <c:v>102.57142857142857</c:v>
                </c:pt>
                <c:pt idx="185">
                  <c:v>108.71428571428571</c:v>
                </c:pt>
                <c:pt idx="186">
                  <c:v>108.28571428571429</c:v>
                </c:pt>
                <c:pt idx="187">
                  <c:v>116.14285714285714</c:v>
                </c:pt>
              </c:numCache>
            </c:numRef>
          </c:val>
          <c:smooth val="0"/>
          <c:extLst>
            <c:ext xmlns:c16="http://schemas.microsoft.com/office/drawing/2014/chart" uri="{C3380CC4-5D6E-409C-BE32-E72D297353CC}">
              <c16:uniqueId val="{00000007-34B4-4DF2-98F3-5462D62B07E2}"/>
            </c:ext>
          </c:extLst>
        </c:ser>
        <c:dLbls>
          <c:showLegendKey val="0"/>
          <c:showVal val="0"/>
          <c:showCatName val="0"/>
          <c:showSerName val="0"/>
          <c:showPercent val="0"/>
          <c:showBubbleSize val="0"/>
        </c:dLbls>
        <c:marker val="1"/>
        <c:smooth val="0"/>
        <c:axId val="596545392"/>
        <c:axId val="596544408"/>
        <c:extLst/>
      </c:lineChart>
      <c:dateAx>
        <c:axId val="596545392"/>
        <c:scaling>
          <c:orientation val="minMax"/>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9.6139444444444444E-2"/>
          <c:y val="0.18708694444444443"/>
          <c:w val="0.54202708333333338"/>
          <c:h val="8.6908472222222199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r>
              <a:rPr lang="en-US" sz="2000" b="1" i="0" baseline="0">
                <a:solidFill>
                  <a:schemeClr val="bg2">
                    <a:lumMod val="25000"/>
                  </a:schemeClr>
                </a:solidFill>
                <a:effectLst/>
              </a:rPr>
              <a:t>COVID-19 </a:t>
            </a:r>
            <a:r>
              <a:rPr lang="en-US" sz="2000" b="1" i="0" u="none" strike="noStrike" baseline="0">
                <a:effectLst/>
              </a:rPr>
              <a:t>besmettingen in </a:t>
            </a:r>
            <a:r>
              <a:rPr lang="en-US" sz="2000" b="1" i="0" u="sng" baseline="0">
                <a:solidFill>
                  <a:schemeClr val="bg2">
                    <a:lumMod val="25000"/>
                  </a:schemeClr>
                </a:solidFill>
                <a:effectLst/>
              </a:rPr>
              <a:t>Utrecht</a:t>
            </a:r>
            <a:endParaRPr lang="en-NL" sz="2000" u="sng">
              <a:solidFill>
                <a:schemeClr val="bg2">
                  <a:lumMod val="25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Steden!$Y$3</c:f>
              <c:strCache>
                <c:ptCount val="1"/>
                <c:pt idx="0">
                  <c:v>Nieuw gemelde besmettingen</c:v>
                </c:pt>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Steden!$O$4:$O$195</c15:sqref>
                  </c15:fullRef>
                </c:ext>
              </c:extLst>
              <c:f>Steden!$O$5:$O$193</c:f>
              <c:numCache>
                <c:formatCode>m/d/yyyy</c:formatCode>
                <c:ptCount val="189"/>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numCache>
            </c:numRef>
          </c:cat>
          <c:val>
            <c:numRef>
              <c:extLst>
                <c:ext xmlns:c15="http://schemas.microsoft.com/office/drawing/2012/chart" uri="{02D57815-91ED-43cb-92C2-25804820EDAC}">
                  <c15:fullRef>
                    <c15:sqref>Steden!$Y$4:$Y$195</c15:sqref>
                  </c15:fullRef>
                </c:ext>
              </c:extLst>
              <c:f>Steden!$Y$5:$Y$193</c:f>
              <c:numCache>
                <c:formatCode>General</c:formatCode>
                <c:ptCount val="189"/>
                <c:pt idx="0">
                  <c:v>4</c:v>
                </c:pt>
                <c:pt idx="1">
                  <c:v>8</c:v>
                </c:pt>
                <c:pt idx="2">
                  <c:v>10</c:v>
                </c:pt>
                <c:pt idx="3">
                  <c:v>12</c:v>
                </c:pt>
                <c:pt idx="4">
                  <c:v>9</c:v>
                </c:pt>
                <c:pt idx="5">
                  <c:v>14</c:v>
                </c:pt>
                <c:pt idx="6">
                  <c:v>39</c:v>
                </c:pt>
                <c:pt idx="7">
                  <c:v>1</c:v>
                </c:pt>
                <c:pt idx="8">
                  <c:v>10</c:v>
                </c:pt>
                <c:pt idx="9">
                  <c:v>14</c:v>
                </c:pt>
                <c:pt idx="10">
                  <c:v>15</c:v>
                </c:pt>
                <c:pt idx="11">
                  <c:v>31</c:v>
                </c:pt>
                <c:pt idx="12">
                  <c:v>24</c:v>
                </c:pt>
                <c:pt idx="13">
                  <c:v>28</c:v>
                </c:pt>
                <c:pt idx="14">
                  <c:v>23</c:v>
                </c:pt>
                <c:pt idx="15">
                  <c:v>25</c:v>
                </c:pt>
                <c:pt idx="16">
                  <c:v>17</c:v>
                </c:pt>
                <c:pt idx="17">
                  <c:v>23</c:v>
                </c:pt>
                <c:pt idx="18">
                  <c:v>16</c:v>
                </c:pt>
                <c:pt idx="19">
                  <c:v>29</c:v>
                </c:pt>
                <c:pt idx="20">
                  <c:v>18</c:v>
                </c:pt>
                <c:pt idx="21">
                  <c:v>13</c:v>
                </c:pt>
                <c:pt idx="22">
                  <c:v>15</c:v>
                </c:pt>
                <c:pt idx="23">
                  <c:v>14</c:v>
                </c:pt>
                <c:pt idx="24">
                  <c:v>12</c:v>
                </c:pt>
                <c:pt idx="25">
                  <c:v>20</c:v>
                </c:pt>
                <c:pt idx="26">
                  <c:v>10</c:v>
                </c:pt>
                <c:pt idx="27">
                  <c:v>16</c:v>
                </c:pt>
                <c:pt idx="28">
                  <c:v>14</c:v>
                </c:pt>
                <c:pt idx="29">
                  <c:v>23</c:v>
                </c:pt>
                <c:pt idx="30">
                  <c:v>25</c:v>
                </c:pt>
                <c:pt idx="31">
                  <c:v>19</c:v>
                </c:pt>
                <c:pt idx="32">
                  <c:v>14</c:v>
                </c:pt>
                <c:pt idx="33">
                  <c:v>14</c:v>
                </c:pt>
                <c:pt idx="34">
                  <c:v>19</c:v>
                </c:pt>
                <c:pt idx="35">
                  <c:v>15</c:v>
                </c:pt>
                <c:pt idx="36">
                  <c:v>13</c:v>
                </c:pt>
                <c:pt idx="37">
                  <c:v>7</c:v>
                </c:pt>
                <c:pt idx="38">
                  <c:v>16</c:v>
                </c:pt>
                <c:pt idx="39">
                  <c:v>8</c:v>
                </c:pt>
                <c:pt idx="40">
                  <c:v>16</c:v>
                </c:pt>
                <c:pt idx="41">
                  <c:v>20</c:v>
                </c:pt>
                <c:pt idx="42">
                  <c:v>13</c:v>
                </c:pt>
                <c:pt idx="43">
                  <c:v>27</c:v>
                </c:pt>
                <c:pt idx="44">
                  <c:v>7</c:v>
                </c:pt>
                <c:pt idx="45">
                  <c:v>11</c:v>
                </c:pt>
                <c:pt idx="46">
                  <c:v>11</c:v>
                </c:pt>
                <c:pt idx="47">
                  <c:v>14</c:v>
                </c:pt>
                <c:pt idx="48">
                  <c:v>13</c:v>
                </c:pt>
                <c:pt idx="49">
                  <c:v>14</c:v>
                </c:pt>
                <c:pt idx="50">
                  <c:v>13</c:v>
                </c:pt>
                <c:pt idx="51">
                  <c:v>4</c:v>
                </c:pt>
                <c:pt idx="52">
                  <c:v>12</c:v>
                </c:pt>
                <c:pt idx="53">
                  <c:v>1</c:v>
                </c:pt>
                <c:pt idx="54">
                  <c:v>42</c:v>
                </c:pt>
                <c:pt idx="55">
                  <c:v>7</c:v>
                </c:pt>
                <c:pt idx="56">
                  <c:v>4</c:v>
                </c:pt>
                <c:pt idx="57">
                  <c:v>13</c:v>
                </c:pt>
                <c:pt idx="58">
                  <c:v>2</c:v>
                </c:pt>
                <c:pt idx="59">
                  <c:v>7</c:v>
                </c:pt>
                <c:pt idx="60">
                  <c:v>7</c:v>
                </c:pt>
                <c:pt idx="61">
                  <c:v>9</c:v>
                </c:pt>
                <c:pt idx="62">
                  <c:v>4</c:v>
                </c:pt>
                <c:pt idx="63">
                  <c:v>10</c:v>
                </c:pt>
                <c:pt idx="64">
                  <c:v>6</c:v>
                </c:pt>
                <c:pt idx="65">
                  <c:v>3</c:v>
                </c:pt>
                <c:pt idx="66">
                  <c:v>0</c:v>
                </c:pt>
                <c:pt idx="67">
                  <c:v>8</c:v>
                </c:pt>
                <c:pt idx="68">
                  <c:v>10</c:v>
                </c:pt>
                <c:pt idx="69">
                  <c:v>6</c:v>
                </c:pt>
                <c:pt idx="70">
                  <c:v>9</c:v>
                </c:pt>
                <c:pt idx="71">
                  <c:v>4</c:v>
                </c:pt>
                <c:pt idx="72">
                  <c:v>6</c:v>
                </c:pt>
                <c:pt idx="73">
                  <c:v>5</c:v>
                </c:pt>
                <c:pt idx="74">
                  <c:v>8</c:v>
                </c:pt>
                <c:pt idx="75">
                  <c:v>12</c:v>
                </c:pt>
                <c:pt idx="76">
                  <c:v>13</c:v>
                </c:pt>
                <c:pt idx="77">
                  <c:v>5</c:v>
                </c:pt>
                <c:pt idx="78">
                  <c:v>18</c:v>
                </c:pt>
                <c:pt idx="79">
                  <c:v>7</c:v>
                </c:pt>
                <c:pt idx="80">
                  <c:v>8</c:v>
                </c:pt>
                <c:pt idx="81">
                  <c:v>7</c:v>
                </c:pt>
                <c:pt idx="82">
                  <c:v>13</c:v>
                </c:pt>
                <c:pt idx="83">
                  <c:v>17</c:v>
                </c:pt>
                <c:pt idx="84">
                  <c:v>10</c:v>
                </c:pt>
                <c:pt idx="85">
                  <c:v>9</c:v>
                </c:pt>
                <c:pt idx="86">
                  <c:v>8</c:v>
                </c:pt>
                <c:pt idx="87">
                  <c:v>7</c:v>
                </c:pt>
                <c:pt idx="88">
                  <c:v>10</c:v>
                </c:pt>
                <c:pt idx="89">
                  <c:v>8</c:v>
                </c:pt>
                <c:pt idx="90">
                  <c:v>10</c:v>
                </c:pt>
                <c:pt idx="91">
                  <c:v>3</c:v>
                </c:pt>
                <c:pt idx="92">
                  <c:v>9</c:v>
                </c:pt>
                <c:pt idx="93">
                  <c:v>8</c:v>
                </c:pt>
                <c:pt idx="94">
                  <c:v>10</c:v>
                </c:pt>
                <c:pt idx="95">
                  <c:v>7</c:v>
                </c:pt>
                <c:pt idx="96">
                  <c:v>4</c:v>
                </c:pt>
                <c:pt idx="97">
                  <c:v>3</c:v>
                </c:pt>
                <c:pt idx="98">
                  <c:v>5</c:v>
                </c:pt>
                <c:pt idx="99">
                  <c:v>6</c:v>
                </c:pt>
                <c:pt idx="100">
                  <c:v>5</c:v>
                </c:pt>
                <c:pt idx="101">
                  <c:v>10</c:v>
                </c:pt>
                <c:pt idx="102">
                  <c:v>4</c:v>
                </c:pt>
                <c:pt idx="103">
                  <c:v>15</c:v>
                </c:pt>
                <c:pt idx="104">
                  <c:v>3</c:v>
                </c:pt>
                <c:pt idx="105">
                  <c:v>3</c:v>
                </c:pt>
                <c:pt idx="106">
                  <c:v>3</c:v>
                </c:pt>
                <c:pt idx="107">
                  <c:v>7</c:v>
                </c:pt>
                <c:pt idx="108">
                  <c:v>4</c:v>
                </c:pt>
                <c:pt idx="109">
                  <c:v>2</c:v>
                </c:pt>
                <c:pt idx="110">
                  <c:v>0</c:v>
                </c:pt>
                <c:pt idx="111">
                  <c:v>1</c:v>
                </c:pt>
                <c:pt idx="112">
                  <c:v>10</c:v>
                </c:pt>
                <c:pt idx="113">
                  <c:v>6</c:v>
                </c:pt>
                <c:pt idx="114">
                  <c:v>1</c:v>
                </c:pt>
                <c:pt idx="115">
                  <c:v>3</c:v>
                </c:pt>
                <c:pt idx="116">
                  <c:v>0</c:v>
                </c:pt>
                <c:pt idx="117">
                  <c:v>7</c:v>
                </c:pt>
                <c:pt idx="118">
                  <c:v>2</c:v>
                </c:pt>
                <c:pt idx="119">
                  <c:v>6</c:v>
                </c:pt>
                <c:pt idx="120">
                  <c:v>2</c:v>
                </c:pt>
                <c:pt idx="121">
                  <c:v>7</c:v>
                </c:pt>
                <c:pt idx="122">
                  <c:v>4</c:v>
                </c:pt>
                <c:pt idx="123">
                  <c:v>10</c:v>
                </c:pt>
                <c:pt idx="124">
                  <c:v>5</c:v>
                </c:pt>
                <c:pt idx="125">
                  <c:v>5</c:v>
                </c:pt>
                <c:pt idx="126">
                  <c:v>8</c:v>
                </c:pt>
                <c:pt idx="127">
                  <c:v>8</c:v>
                </c:pt>
                <c:pt idx="128">
                  <c:v>12</c:v>
                </c:pt>
                <c:pt idx="129">
                  <c:v>6</c:v>
                </c:pt>
                <c:pt idx="130">
                  <c:v>5</c:v>
                </c:pt>
                <c:pt idx="131">
                  <c:v>6</c:v>
                </c:pt>
                <c:pt idx="132">
                  <c:v>1</c:v>
                </c:pt>
                <c:pt idx="133">
                  <c:v>5</c:v>
                </c:pt>
                <c:pt idx="134">
                  <c:v>5</c:v>
                </c:pt>
                <c:pt idx="135">
                  <c:v>4</c:v>
                </c:pt>
                <c:pt idx="136">
                  <c:v>2</c:v>
                </c:pt>
                <c:pt idx="137">
                  <c:v>11</c:v>
                </c:pt>
                <c:pt idx="138">
                  <c:v>14</c:v>
                </c:pt>
                <c:pt idx="139">
                  <c:v>25</c:v>
                </c:pt>
                <c:pt idx="140">
                  <c:v>6</c:v>
                </c:pt>
                <c:pt idx="141">
                  <c:v>14</c:v>
                </c:pt>
                <c:pt idx="142">
                  <c:v>12</c:v>
                </c:pt>
                <c:pt idx="143">
                  <c:v>17</c:v>
                </c:pt>
                <c:pt idx="144">
                  <c:v>12</c:v>
                </c:pt>
                <c:pt idx="145">
                  <c:v>27</c:v>
                </c:pt>
                <c:pt idx="146">
                  <c:v>33</c:v>
                </c:pt>
                <c:pt idx="147">
                  <c:v>17</c:v>
                </c:pt>
                <c:pt idx="148">
                  <c:v>20</c:v>
                </c:pt>
                <c:pt idx="149">
                  <c:v>16</c:v>
                </c:pt>
                <c:pt idx="150">
                  <c:v>17</c:v>
                </c:pt>
                <c:pt idx="151">
                  <c:v>20</c:v>
                </c:pt>
                <c:pt idx="152">
                  <c:v>18</c:v>
                </c:pt>
                <c:pt idx="153">
                  <c:v>17</c:v>
                </c:pt>
                <c:pt idx="154">
                  <c:v>19</c:v>
                </c:pt>
                <c:pt idx="155">
                  <c:v>13</c:v>
                </c:pt>
                <c:pt idx="156">
                  <c:v>13</c:v>
                </c:pt>
                <c:pt idx="157">
                  <c:v>10</c:v>
                </c:pt>
                <c:pt idx="158">
                  <c:v>16</c:v>
                </c:pt>
                <c:pt idx="159">
                  <c:v>14</c:v>
                </c:pt>
                <c:pt idx="160">
                  <c:v>17</c:v>
                </c:pt>
                <c:pt idx="161">
                  <c:v>25</c:v>
                </c:pt>
                <c:pt idx="162">
                  <c:v>16</c:v>
                </c:pt>
                <c:pt idx="163">
                  <c:v>14</c:v>
                </c:pt>
                <c:pt idx="164">
                  <c:v>13</c:v>
                </c:pt>
                <c:pt idx="165">
                  <c:v>10</c:v>
                </c:pt>
                <c:pt idx="166">
                  <c:v>28</c:v>
                </c:pt>
                <c:pt idx="167">
                  <c:v>12</c:v>
                </c:pt>
                <c:pt idx="168">
                  <c:v>21</c:v>
                </c:pt>
                <c:pt idx="169">
                  <c:v>26</c:v>
                </c:pt>
                <c:pt idx="170">
                  <c:v>18</c:v>
                </c:pt>
                <c:pt idx="171">
                  <c:v>17</c:v>
                </c:pt>
                <c:pt idx="172">
                  <c:v>26</c:v>
                </c:pt>
                <c:pt idx="173">
                  <c:v>17</c:v>
                </c:pt>
                <c:pt idx="174">
                  <c:v>29</c:v>
                </c:pt>
                <c:pt idx="175">
                  <c:v>28</c:v>
                </c:pt>
                <c:pt idx="176">
                  <c:v>28</c:v>
                </c:pt>
                <c:pt idx="177">
                  <c:v>31</c:v>
                </c:pt>
                <c:pt idx="178">
                  <c:v>40</c:v>
                </c:pt>
                <c:pt idx="179">
                  <c:v>44</c:v>
                </c:pt>
                <c:pt idx="180">
                  <c:v>16</c:v>
                </c:pt>
                <c:pt idx="181">
                  <c:v>33</c:v>
                </c:pt>
                <c:pt idx="182">
                  <c:v>45</c:v>
                </c:pt>
                <c:pt idx="183">
                  <c:v>30</c:v>
                </c:pt>
                <c:pt idx="184">
                  <c:v>42</c:v>
                </c:pt>
                <c:pt idx="185">
                  <c:v>42</c:v>
                </c:pt>
                <c:pt idx="186">
                  <c:v>46</c:v>
                </c:pt>
                <c:pt idx="187">
                  <c:v>81</c:v>
                </c:pt>
                <c:pt idx="188">
                  <c:v>-2609</c:v>
                </c:pt>
              </c:numCache>
            </c:numRef>
          </c:val>
          <c:extLst>
            <c:ext xmlns:c16="http://schemas.microsoft.com/office/drawing/2014/chart" uri="{C3380CC4-5D6E-409C-BE32-E72D297353CC}">
              <c16:uniqueId val="{00000000-A6B2-4E8B-9BCD-96F74607E6AB}"/>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Steden!$S$3</c15:sqref>
                        </c15:formulaRef>
                      </c:ext>
                    </c:extLst>
                    <c:strCache>
                      <c:ptCount val="1"/>
                      <c:pt idx="0">
                        <c:v>Nieuw gemelde besmettingen</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Steden!$O$4:$O$195</c15:sqref>
                        </c15:fullRef>
                        <c15:formulaRef>
                          <c15:sqref>Steden!$O$5:$O$193</c15:sqref>
                        </c15:formulaRef>
                      </c:ext>
                    </c:extLst>
                    <c:numCache>
                      <c:formatCode>m/d/yyyy</c:formatCode>
                      <c:ptCount val="189"/>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Steden!$S$5:$S$149</c15:sqref>
                        </c15:fullRef>
                        <c15:formulaRef>
                          <c15:sqref>Steden!$S$6:$S$149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A6B2-4E8B-9BCD-96F74607E6A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Steden!$O$4:$O$195</c15:sqref>
                        </c15:fullRef>
                        <c15:formulaRef>
                          <c15:sqref>Steden!$O$5:$O$193</c15:sqref>
                        </c15:formulaRef>
                      </c:ext>
                    </c:extLst>
                    <c:numCache>
                      <c:formatCode>m/d/yyyy</c:formatCode>
                      <c:ptCount val="189"/>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Steden!$R$5:$R$149</c15:sqref>
                        </c15:fullRef>
                        <c15:formulaRef>
                          <c15:sqref>Steden!$R$6:$R$149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A6B2-4E8B-9BCD-96F74607E6AB}"/>
                  </c:ext>
                </c:extLst>
              </c15:ser>
            </c15:filteredBarSeries>
          </c:ext>
        </c:extLst>
      </c:barChart>
      <c:lineChart>
        <c:grouping val="standard"/>
        <c:varyColors val="0"/>
        <c:ser>
          <c:idx val="4"/>
          <c:order val="4"/>
          <c:tx>
            <c:strRef>
              <c:f>Steden!$Z$3</c:f>
              <c:strCache>
                <c:ptCount val="1"/>
                <c:pt idx="0">
                  <c:v>7 daags voortschrijdend gemiddelde</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Steden!$O$4:$O$195</c15:sqref>
                  </c15:fullRef>
                </c:ext>
              </c:extLst>
              <c:f>Steden!$O$5:$O$193</c:f>
              <c:numCache>
                <c:formatCode>m/d/yyyy</c:formatCode>
                <c:ptCount val="189"/>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xmlns:c15="http://schemas.microsoft.com/office/drawing/2012/chart" uri="{02D57815-91ED-43cb-92C2-25804820EDAC}">
                  <c15:fullRef>
                    <c15:sqref>Steden!$Z$4:$Z$192</c15:sqref>
                  </c15:fullRef>
                </c:ext>
              </c:extLst>
              <c:f>Steden!$Z$5:$Z$192</c:f>
              <c:numCache>
                <c:formatCode>General</c:formatCode>
                <c:ptCount val="188"/>
                <c:pt idx="6">
                  <c:v>13.714285714285714</c:v>
                </c:pt>
                <c:pt idx="7">
                  <c:v>13.285714285714286</c:v>
                </c:pt>
                <c:pt idx="8">
                  <c:v>13.571428571428571</c:v>
                </c:pt>
                <c:pt idx="9">
                  <c:v>14.142857142857142</c:v>
                </c:pt>
                <c:pt idx="10">
                  <c:v>14.571428571428571</c:v>
                </c:pt>
                <c:pt idx="11">
                  <c:v>17.714285714285715</c:v>
                </c:pt>
                <c:pt idx="12">
                  <c:v>19.142857142857142</c:v>
                </c:pt>
                <c:pt idx="13">
                  <c:v>17.571428571428573</c:v>
                </c:pt>
                <c:pt idx="14">
                  <c:v>20.714285714285715</c:v>
                </c:pt>
                <c:pt idx="15">
                  <c:v>22.857142857142858</c:v>
                </c:pt>
                <c:pt idx="16">
                  <c:v>23.285714285714285</c:v>
                </c:pt>
                <c:pt idx="17">
                  <c:v>24.428571428571427</c:v>
                </c:pt>
                <c:pt idx="18">
                  <c:v>22.285714285714285</c:v>
                </c:pt>
                <c:pt idx="19">
                  <c:v>23</c:v>
                </c:pt>
                <c:pt idx="20">
                  <c:v>21.571428571428573</c:v>
                </c:pt>
                <c:pt idx="21">
                  <c:v>20.142857142857142</c:v>
                </c:pt>
                <c:pt idx="22">
                  <c:v>18.714285714285715</c:v>
                </c:pt>
                <c:pt idx="23">
                  <c:v>18.285714285714285</c:v>
                </c:pt>
                <c:pt idx="24">
                  <c:v>16.714285714285715</c:v>
                </c:pt>
                <c:pt idx="25">
                  <c:v>17.285714285714285</c:v>
                </c:pt>
                <c:pt idx="26">
                  <c:v>14.571428571428571</c:v>
                </c:pt>
                <c:pt idx="27">
                  <c:v>14.285714285714286</c:v>
                </c:pt>
                <c:pt idx="28">
                  <c:v>14.428571428571429</c:v>
                </c:pt>
                <c:pt idx="29">
                  <c:v>15.571428571428571</c:v>
                </c:pt>
                <c:pt idx="30">
                  <c:v>17.142857142857142</c:v>
                </c:pt>
                <c:pt idx="31">
                  <c:v>18.142857142857142</c:v>
                </c:pt>
                <c:pt idx="32">
                  <c:v>17.285714285714285</c:v>
                </c:pt>
                <c:pt idx="33">
                  <c:v>17.857142857142858</c:v>
                </c:pt>
                <c:pt idx="34">
                  <c:v>18.285714285714285</c:v>
                </c:pt>
                <c:pt idx="35">
                  <c:v>18.428571428571427</c:v>
                </c:pt>
                <c:pt idx="36">
                  <c:v>17</c:v>
                </c:pt>
                <c:pt idx="37">
                  <c:v>14.428571428571429</c:v>
                </c:pt>
                <c:pt idx="38">
                  <c:v>14</c:v>
                </c:pt>
                <c:pt idx="39">
                  <c:v>13.142857142857142</c:v>
                </c:pt>
                <c:pt idx="40">
                  <c:v>13.428571428571429</c:v>
                </c:pt>
                <c:pt idx="41">
                  <c:v>13.571428571428571</c:v>
                </c:pt>
                <c:pt idx="42">
                  <c:v>13.285714285714286</c:v>
                </c:pt>
                <c:pt idx="43">
                  <c:v>15.285714285714286</c:v>
                </c:pt>
                <c:pt idx="44">
                  <c:v>15.285714285714286</c:v>
                </c:pt>
                <c:pt idx="45">
                  <c:v>14.571428571428571</c:v>
                </c:pt>
                <c:pt idx="46">
                  <c:v>15</c:v>
                </c:pt>
                <c:pt idx="47">
                  <c:v>14.714285714285714</c:v>
                </c:pt>
                <c:pt idx="48">
                  <c:v>13.714285714285714</c:v>
                </c:pt>
                <c:pt idx="49">
                  <c:v>13.857142857142858</c:v>
                </c:pt>
                <c:pt idx="50">
                  <c:v>11.857142857142858</c:v>
                </c:pt>
                <c:pt idx="51">
                  <c:v>11.428571428571429</c:v>
                </c:pt>
                <c:pt idx="52">
                  <c:v>11.571428571428571</c:v>
                </c:pt>
                <c:pt idx="53">
                  <c:v>10.142857142857142</c:v>
                </c:pt>
                <c:pt idx="54">
                  <c:v>14.142857142857142</c:v>
                </c:pt>
                <c:pt idx="55">
                  <c:v>13.285714285714286</c:v>
                </c:pt>
                <c:pt idx="56">
                  <c:v>11.857142857142858</c:v>
                </c:pt>
                <c:pt idx="57">
                  <c:v>11.857142857142858</c:v>
                </c:pt>
                <c:pt idx="58">
                  <c:v>11.571428571428571</c:v>
                </c:pt>
                <c:pt idx="59">
                  <c:v>10.857142857142858</c:v>
                </c:pt>
                <c:pt idx="60">
                  <c:v>11.714285714285714</c:v>
                </c:pt>
                <c:pt idx="61">
                  <c:v>7</c:v>
                </c:pt>
                <c:pt idx="62">
                  <c:v>6.5714285714285712</c:v>
                </c:pt>
                <c:pt idx="63">
                  <c:v>7.4285714285714288</c:v>
                </c:pt>
                <c:pt idx="64">
                  <c:v>6.4285714285714288</c:v>
                </c:pt>
                <c:pt idx="65">
                  <c:v>6.5714285714285712</c:v>
                </c:pt>
                <c:pt idx="66">
                  <c:v>5.5714285714285712</c:v>
                </c:pt>
                <c:pt idx="67">
                  <c:v>5.7142857142857144</c:v>
                </c:pt>
                <c:pt idx="68">
                  <c:v>5.8571428571428568</c:v>
                </c:pt>
                <c:pt idx="69">
                  <c:v>6.1428571428571432</c:v>
                </c:pt>
                <c:pt idx="70">
                  <c:v>6</c:v>
                </c:pt>
                <c:pt idx="71">
                  <c:v>5.7142857142857144</c:v>
                </c:pt>
                <c:pt idx="72">
                  <c:v>6.1428571428571432</c:v>
                </c:pt>
                <c:pt idx="73">
                  <c:v>6.8571428571428568</c:v>
                </c:pt>
                <c:pt idx="74">
                  <c:v>6.8571428571428568</c:v>
                </c:pt>
                <c:pt idx="75">
                  <c:v>7.1428571428571432</c:v>
                </c:pt>
                <c:pt idx="76">
                  <c:v>8.1428571428571423</c:v>
                </c:pt>
                <c:pt idx="77">
                  <c:v>7.5714285714285712</c:v>
                </c:pt>
                <c:pt idx="78">
                  <c:v>9.5714285714285712</c:v>
                </c:pt>
                <c:pt idx="79">
                  <c:v>9.7142857142857135</c:v>
                </c:pt>
                <c:pt idx="80">
                  <c:v>10.142857142857142</c:v>
                </c:pt>
                <c:pt idx="81">
                  <c:v>10</c:v>
                </c:pt>
                <c:pt idx="82">
                  <c:v>10.142857142857142</c:v>
                </c:pt>
                <c:pt idx="83">
                  <c:v>10.714285714285714</c:v>
                </c:pt>
                <c:pt idx="84">
                  <c:v>11.428571428571429</c:v>
                </c:pt>
                <c:pt idx="85">
                  <c:v>10.142857142857142</c:v>
                </c:pt>
                <c:pt idx="86">
                  <c:v>10.285714285714286</c:v>
                </c:pt>
                <c:pt idx="87">
                  <c:v>10.142857142857142</c:v>
                </c:pt>
                <c:pt idx="88">
                  <c:v>10.571428571428571</c:v>
                </c:pt>
                <c:pt idx="89">
                  <c:v>9.8571428571428577</c:v>
                </c:pt>
                <c:pt idx="90">
                  <c:v>8.8571428571428577</c:v>
                </c:pt>
                <c:pt idx="91">
                  <c:v>7.8571428571428568</c:v>
                </c:pt>
                <c:pt idx="92">
                  <c:v>7.8571428571428568</c:v>
                </c:pt>
                <c:pt idx="93">
                  <c:v>7.8571428571428568</c:v>
                </c:pt>
                <c:pt idx="94">
                  <c:v>8.2857142857142865</c:v>
                </c:pt>
                <c:pt idx="95">
                  <c:v>7.8571428571428568</c:v>
                </c:pt>
                <c:pt idx="96">
                  <c:v>7.2857142857142856</c:v>
                </c:pt>
                <c:pt idx="97">
                  <c:v>6.2857142857142856</c:v>
                </c:pt>
                <c:pt idx="98">
                  <c:v>6.5714285714285712</c:v>
                </c:pt>
                <c:pt idx="99">
                  <c:v>6.1428571428571432</c:v>
                </c:pt>
                <c:pt idx="100">
                  <c:v>5.7142857142857144</c:v>
                </c:pt>
                <c:pt idx="101">
                  <c:v>5.7142857142857144</c:v>
                </c:pt>
                <c:pt idx="102">
                  <c:v>5.2857142857142856</c:v>
                </c:pt>
                <c:pt idx="103">
                  <c:v>6.8571428571428568</c:v>
                </c:pt>
                <c:pt idx="104">
                  <c:v>6.8571428571428568</c:v>
                </c:pt>
                <c:pt idx="105">
                  <c:v>6.5714285714285712</c:v>
                </c:pt>
                <c:pt idx="106">
                  <c:v>6.1428571428571432</c:v>
                </c:pt>
                <c:pt idx="107">
                  <c:v>6.4285714285714288</c:v>
                </c:pt>
                <c:pt idx="108">
                  <c:v>5.5714285714285712</c:v>
                </c:pt>
                <c:pt idx="109">
                  <c:v>5.2857142857142856</c:v>
                </c:pt>
                <c:pt idx="110">
                  <c:v>3.1428571428571428</c:v>
                </c:pt>
                <c:pt idx="111">
                  <c:v>2.8571428571428572</c:v>
                </c:pt>
                <c:pt idx="112">
                  <c:v>3.8571428571428572</c:v>
                </c:pt>
                <c:pt idx="113">
                  <c:v>4.2857142857142856</c:v>
                </c:pt>
                <c:pt idx="114">
                  <c:v>3.4285714285714284</c:v>
                </c:pt>
                <c:pt idx="115">
                  <c:v>3.2857142857142856</c:v>
                </c:pt>
                <c:pt idx="116">
                  <c:v>3</c:v>
                </c:pt>
                <c:pt idx="117">
                  <c:v>4</c:v>
                </c:pt>
                <c:pt idx="118">
                  <c:v>4.1428571428571432</c:v>
                </c:pt>
                <c:pt idx="119">
                  <c:v>3.5714285714285716</c:v>
                </c:pt>
                <c:pt idx="120">
                  <c:v>3</c:v>
                </c:pt>
                <c:pt idx="121">
                  <c:v>3.8571428571428572</c:v>
                </c:pt>
                <c:pt idx="122">
                  <c:v>4</c:v>
                </c:pt>
                <c:pt idx="123">
                  <c:v>5.4285714285714288</c:v>
                </c:pt>
                <c:pt idx="124">
                  <c:v>5.1428571428571432</c:v>
                </c:pt>
                <c:pt idx="125">
                  <c:v>5.5714285714285712</c:v>
                </c:pt>
                <c:pt idx="126">
                  <c:v>5.8571428571428568</c:v>
                </c:pt>
                <c:pt idx="127">
                  <c:v>6.7142857142857144</c:v>
                </c:pt>
                <c:pt idx="128">
                  <c:v>7.4285714285714288</c:v>
                </c:pt>
                <c:pt idx="129">
                  <c:v>7.7142857142857144</c:v>
                </c:pt>
                <c:pt idx="130">
                  <c:v>7</c:v>
                </c:pt>
                <c:pt idx="131">
                  <c:v>7.1428571428571432</c:v>
                </c:pt>
                <c:pt idx="132">
                  <c:v>6.5714285714285712</c:v>
                </c:pt>
                <c:pt idx="133">
                  <c:v>6.1428571428571432</c:v>
                </c:pt>
                <c:pt idx="134">
                  <c:v>5.7142857142857144</c:v>
                </c:pt>
                <c:pt idx="135">
                  <c:v>4.5714285714285712</c:v>
                </c:pt>
                <c:pt idx="136">
                  <c:v>4</c:v>
                </c:pt>
                <c:pt idx="137">
                  <c:v>4.8571428571428568</c:v>
                </c:pt>
                <c:pt idx="138">
                  <c:v>6</c:v>
                </c:pt>
                <c:pt idx="139">
                  <c:v>9.4285714285714288</c:v>
                </c:pt>
                <c:pt idx="140">
                  <c:v>9.5714285714285712</c:v>
                </c:pt>
                <c:pt idx="141">
                  <c:v>10.857142857142858</c:v>
                </c:pt>
                <c:pt idx="142">
                  <c:v>12</c:v>
                </c:pt>
                <c:pt idx="143">
                  <c:v>14.142857142857142</c:v>
                </c:pt>
                <c:pt idx="144">
                  <c:v>14.285714285714286</c:v>
                </c:pt>
                <c:pt idx="145">
                  <c:v>16.142857142857142</c:v>
                </c:pt>
                <c:pt idx="146">
                  <c:v>17.285714285714285</c:v>
                </c:pt>
                <c:pt idx="147">
                  <c:v>18.857142857142858</c:v>
                </c:pt>
                <c:pt idx="148">
                  <c:v>19.714285714285715</c:v>
                </c:pt>
                <c:pt idx="149">
                  <c:v>20.285714285714285</c:v>
                </c:pt>
                <c:pt idx="150">
                  <c:v>20.285714285714285</c:v>
                </c:pt>
                <c:pt idx="151">
                  <c:v>21.428571428571427</c:v>
                </c:pt>
                <c:pt idx="152">
                  <c:v>20.142857142857142</c:v>
                </c:pt>
                <c:pt idx="153">
                  <c:v>17.857142857142858</c:v>
                </c:pt>
                <c:pt idx="154">
                  <c:v>18.142857142857142</c:v>
                </c:pt>
                <c:pt idx="155">
                  <c:v>17.142857142857142</c:v>
                </c:pt>
                <c:pt idx="156">
                  <c:v>16.714285714285715</c:v>
                </c:pt>
                <c:pt idx="157">
                  <c:v>15.714285714285714</c:v>
                </c:pt>
                <c:pt idx="158">
                  <c:v>15.142857142857142</c:v>
                </c:pt>
                <c:pt idx="159">
                  <c:v>14.571428571428571</c:v>
                </c:pt>
                <c:pt idx="160">
                  <c:v>14.571428571428571</c:v>
                </c:pt>
                <c:pt idx="161">
                  <c:v>15.428571428571429</c:v>
                </c:pt>
                <c:pt idx="162">
                  <c:v>15.857142857142858</c:v>
                </c:pt>
                <c:pt idx="163">
                  <c:v>16</c:v>
                </c:pt>
                <c:pt idx="164">
                  <c:v>16.428571428571427</c:v>
                </c:pt>
                <c:pt idx="165">
                  <c:v>15.571428571428571</c:v>
                </c:pt>
                <c:pt idx="166">
                  <c:v>17.571428571428573</c:v>
                </c:pt>
                <c:pt idx="167">
                  <c:v>16.857142857142858</c:v>
                </c:pt>
                <c:pt idx="168">
                  <c:v>16.285714285714285</c:v>
                </c:pt>
                <c:pt idx="169">
                  <c:v>17.714285714285715</c:v>
                </c:pt>
                <c:pt idx="170">
                  <c:v>18.285714285714285</c:v>
                </c:pt>
                <c:pt idx="171">
                  <c:v>18.857142857142858</c:v>
                </c:pt>
                <c:pt idx="172">
                  <c:v>21.142857142857142</c:v>
                </c:pt>
                <c:pt idx="173">
                  <c:v>19.571428571428573</c:v>
                </c:pt>
                <c:pt idx="174">
                  <c:v>22</c:v>
                </c:pt>
                <c:pt idx="175">
                  <c:v>23</c:v>
                </c:pt>
                <c:pt idx="176">
                  <c:v>23.285714285714285</c:v>
                </c:pt>
                <c:pt idx="177">
                  <c:v>25.142857142857142</c:v>
                </c:pt>
                <c:pt idx="178">
                  <c:v>28.428571428571427</c:v>
                </c:pt>
                <c:pt idx="179">
                  <c:v>31</c:v>
                </c:pt>
                <c:pt idx="180">
                  <c:v>30.857142857142858</c:v>
                </c:pt>
                <c:pt idx="181">
                  <c:v>31.428571428571427</c:v>
                </c:pt>
                <c:pt idx="182">
                  <c:v>33.857142857142854</c:v>
                </c:pt>
                <c:pt idx="183">
                  <c:v>34.142857142857146</c:v>
                </c:pt>
                <c:pt idx="184">
                  <c:v>35.714285714285715</c:v>
                </c:pt>
                <c:pt idx="185">
                  <c:v>36</c:v>
                </c:pt>
                <c:pt idx="186">
                  <c:v>36.285714285714285</c:v>
                </c:pt>
                <c:pt idx="187">
                  <c:v>45.571428571428569</c:v>
                </c:pt>
              </c:numCache>
            </c:numRef>
          </c:val>
          <c:smooth val="0"/>
          <c:extLst>
            <c:ext xmlns:c16="http://schemas.microsoft.com/office/drawing/2014/chart" uri="{C3380CC4-5D6E-409C-BE32-E72D297353CC}">
              <c16:uniqueId val="{00000001-A6B2-4E8B-9BCD-96F74607E6AB}"/>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Steden!$T$3</c15:sqref>
                        </c15:formulaRef>
                      </c:ext>
                    </c:extLst>
                    <c:strCache>
                      <c:ptCount val="1"/>
                      <c:pt idx="0">
                        <c:v>7 daags voortschrijdend gemiddelde</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A6B2-4E8B-9BCD-96F74607E6AB}"/>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A6B2-4E8B-9BCD-96F74607E6AB}"/>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A6B2-4E8B-9BCD-96F74607E6AB}"/>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A6B2-4E8B-9BCD-96F74607E6AB}"/>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A6B2-4E8B-9BCD-96F74607E6AB}"/>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A6B2-4E8B-9BCD-96F74607E6AB}"/>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A6B2-4E8B-9BCD-96F74607E6AB}"/>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A6B2-4E8B-9BCD-96F74607E6AB}"/>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A6B2-4E8B-9BCD-96F74607E6AB}"/>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A6B2-4E8B-9BCD-96F74607E6AB}"/>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A6B2-4E8B-9BCD-96F74607E6AB}"/>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A6B2-4E8B-9BCD-96F74607E6AB}"/>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A6B2-4E8B-9BCD-96F74607E6AB}"/>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A6B2-4E8B-9BCD-96F74607E6AB}"/>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A6B2-4E8B-9BCD-96F74607E6AB}"/>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A6B2-4E8B-9BCD-96F74607E6AB}"/>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A6B2-4E8B-9BCD-96F74607E6AB}"/>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A6B2-4E8B-9BCD-96F74607E6AB}"/>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A6B2-4E8B-9BCD-96F74607E6AB}"/>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A6B2-4E8B-9BCD-96F74607E6AB}"/>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A6B2-4E8B-9BCD-96F74607E6AB}"/>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A6B2-4E8B-9BCD-96F74607E6AB}"/>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A6B2-4E8B-9BCD-96F74607E6AB}"/>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A6B2-4E8B-9BCD-96F74607E6AB}"/>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A6B2-4E8B-9BCD-96F74607E6AB}"/>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A6B2-4E8B-9BCD-96F74607E6AB}"/>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A6B2-4E8B-9BCD-96F74607E6AB}"/>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A6B2-4E8B-9BCD-96F74607E6AB}"/>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A6B2-4E8B-9BCD-96F74607E6AB}"/>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A6B2-4E8B-9BCD-96F74607E6AB}"/>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A6B2-4E8B-9BCD-96F74607E6AB}"/>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A6B2-4E8B-9BCD-96F74607E6AB}"/>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A6B2-4E8B-9BCD-96F74607E6AB}"/>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A6B2-4E8B-9BCD-96F74607E6AB}"/>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A6B2-4E8B-9BCD-96F74607E6AB}"/>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A6B2-4E8B-9BCD-96F74607E6AB}"/>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A6B2-4E8B-9BCD-96F74607E6AB}"/>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A6B2-4E8B-9BCD-96F74607E6AB}"/>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A6B2-4E8B-9BCD-96F74607E6AB}"/>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A6B2-4E8B-9BCD-96F74607E6AB}"/>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A6B2-4E8B-9BCD-96F74607E6AB}"/>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A6B2-4E8B-9BCD-96F74607E6AB}"/>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A6B2-4E8B-9BCD-96F74607E6AB}"/>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A6B2-4E8B-9BCD-96F74607E6AB}"/>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A6B2-4E8B-9BCD-96F74607E6AB}"/>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A6B2-4E8B-9BCD-96F74607E6AB}"/>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A6B2-4E8B-9BCD-96F74607E6AB}"/>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A6B2-4E8B-9BCD-96F74607E6AB}"/>
                    </c:ext>
                  </c:extLst>
                </c:dPt>
                <c:cat>
                  <c:numRef>
                    <c:extLst>
                      <c:ext uri="{02D57815-91ED-43cb-92C2-25804820EDAC}">
                        <c15:fullRef>
                          <c15:sqref>Steden!$O$4:$O$195</c15:sqref>
                        </c15:fullRef>
                        <c15:formulaRef>
                          <c15:sqref>Steden!$O$5:$O$193</c15:sqref>
                        </c15:formulaRef>
                      </c:ext>
                    </c:extLst>
                    <c:numCache>
                      <c:formatCode>m/d/yyyy</c:formatCode>
                      <c:ptCount val="189"/>
                      <c:pt idx="0">
                        <c:v>43904</c:v>
                      </c:pt>
                      <c:pt idx="1">
                        <c:v>43905</c:v>
                      </c:pt>
                      <c:pt idx="2">
                        <c:v>43906</c:v>
                      </c:pt>
                      <c:pt idx="3">
                        <c:v>43907</c:v>
                      </c:pt>
                      <c:pt idx="4">
                        <c:v>43908</c:v>
                      </c:pt>
                      <c:pt idx="5">
                        <c:v>43909</c:v>
                      </c:pt>
                      <c:pt idx="6">
                        <c:v>43910</c:v>
                      </c:pt>
                      <c:pt idx="7">
                        <c:v>43911</c:v>
                      </c:pt>
                      <c:pt idx="8">
                        <c:v>43912</c:v>
                      </c:pt>
                      <c:pt idx="9">
                        <c:v>43913</c:v>
                      </c:pt>
                      <c:pt idx="10">
                        <c:v>43914</c:v>
                      </c:pt>
                      <c:pt idx="11">
                        <c:v>43915</c:v>
                      </c:pt>
                      <c:pt idx="12">
                        <c:v>43916</c:v>
                      </c:pt>
                      <c:pt idx="13">
                        <c:v>43917</c:v>
                      </c:pt>
                      <c:pt idx="14">
                        <c:v>43918</c:v>
                      </c:pt>
                      <c:pt idx="15">
                        <c:v>43919</c:v>
                      </c:pt>
                      <c:pt idx="16">
                        <c:v>43920</c:v>
                      </c:pt>
                      <c:pt idx="17">
                        <c:v>43921</c:v>
                      </c:pt>
                      <c:pt idx="18">
                        <c:v>43922</c:v>
                      </c:pt>
                      <c:pt idx="19">
                        <c:v>43923</c:v>
                      </c:pt>
                      <c:pt idx="20">
                        <c:v>43924</c:v>
                      </c:pt>
                      <c:pt idx="21">
                        <c:v>43925</c:v>
                      </c:pt>
                      <c:pt idx="22">
                        <c:v>43926</c:v>
                      </c:pt>
                      <c:pt idx="23">
                        <c:v>43927</c:v>
                      </c:pt>
                      <c:pt idx="24">
                        <c:v>43928</c:v>
                      </c:pt>
                      <c:pt idx="25">
                        <c:v>43929</c:v>
                      </c:pt>
                      <c:pt idx="26">
                        <c:v>43930</c:v>
                      </c:pt>
                      <c:pt idx="27">
                        <c:v>43931</c:v>
                      </c:pt>
                      <c:pt idx="28">
                        <c:v>43932</c:v>
                      </c:pt>
                      <c:pt idx="29">
                        <c:v>43933</c:v>
                      </c:pt>
                      <c:pt idx="30">
                        <c:v>43934</c:v>
                      </c:pt>
                      <c:pt idx="31">
                        <c:v>43935</c:v>
                      </c:pt>
                      <c:pt idx="32">
                        <c:v>43936</c:v>
                      </c:pt>
                      <c:pt idx="33">
                        <c:v>43937</c:v>
                      </c:pt>
                      <c:pt idx="34">
                        <c:v>43938</c:v>
                      </c:pt>
                      <c:pt idx="35">
                        <c:v>43939</c:v>
                      </c:pt>
                      <c:pt idx="36">
                        <c:v>43940</c:v>
                      </c:pt>
                      <c:pt idx="37">
                        <c:v>43941</c:v>
                      </c:pt>
                      <c:pt idx="38">
                        <c:v>43942</c:v>
                      </c:pt>
                      <c:pt idx="39">
                        <c:v>43943</c:v>
                      </c:pt>
                      <c:pt idx="40">
                        <c:v>43944</c:v>
                      </c:pt>
                      <c:pt idx="41">
                        <c:v>43945</c:v>
                      </c:pt>
                      <c:pt idx="42">
                        <c:v>43946</c:v>
                      </c:pt>
                      <c:pt idx="43">
                        <c:v>43947</c:v>
                      </c:pt>
                      <c:pt idx="44">
                        <c:v>43948</c:v>
                      </c:pt>
                      <c:pt idx="45">
                        <c:v>43949</c:v>
                      </c:pt>
                      <c:pt idx="46">
                        <c:v>43950</c:v>
                      </c:pt>
                      <c:pt idx="47">
                        <c:v>43951</c:v>
                      </c:pt>
                      <c:pt idx="48">
                        <c:v>43952</c:v>
                      </c:pt>
                      <c:pt idx="49">
                        <c:v>43953</c:v>
                      </c:pt>
                      <c:pt idx="50">
                        <c:v>43954</c:v>
                      </c:pt>
                      <c:pt idx="51">
                        <c:v>43955</c:v>
                      </c:pt>
                      <c:pt idx="52">
                        <c:v>43956</c:v>
                      </c:pt>
                      <c:pt idx="53">
                        <c:v>43957</c:v>
                      </c:pt>
                      <c:pt idx="54">
                        <c:v>43958</c:v>
                      </c:pt>
                      <c:pt idx="55">
                        <c:v>43959</c:v>
                      </c:pt>
                      <c:pt idx="56">
                        <c:v>43960</c:v>
                      </c:pt>
                      <c:pt idx="57">
                        <c:v>43961</c:v>
                      </c:pt>
                      <c:pt idx="58">
                        <c:v>43962</c:v>
                      </c:pt>
                      <c:pt idx="59">
                        <c:v>43963</c:v>
                      </c:pt>
                      <c:pt idx="60">
                        <c:v>43964</c:v>
                      </c:pt>
                      <c:pt idx="61">
                        <c:v>43965</c:v>
                      </c:pt>
                      <c:pt idx="62">
                        <c:v>43966</c:v>
                      </c:pt>
                      <c:pt idx="63">
                        <c:v>43967</c:v>
                      </c:pt>
                      <c:pt idx="64">
                        <c:v>43968</c:v>
                      </c:pt>
                      <c:pt idx="65">
                        <c:v>43969</c:v>
                      </c:pt>
                      <c:pt idx="66">
                        <c:v>43970</c:v>
                      </c:pt>
                      <c:pt idx="67">
                        <c:v>43971</c:v>
                      </c:pt>
                      <c:pt idx="68">
                        <c:v>43972</c:v>
                      </c:pt>
                      <c:pt idx="69">
                        <c:v>43973</c:v>
                      </c:pt>
                      <c:pt idx="70">
                        <c:v>43974</c:v>
                      </c:pt>
                      <c:pt idx="71">
                        <c:v>43975</c:v>
                      </c:pt>
                      <c:pt idx="72">
                        <c:v>43976</c:v>
                      </c:pt>
                      <c:pt idx="73">
                        <c:v>43977</c:v>
                      </c:pt>
                      <c:pt idx="74">
                        <c:v>43978</c:v>
                      </c:pt>
                      <c:pt idx="75">
                        <c:v>43979</c:v>
                      </c:pt>
                      <c:pt idx="76">
                        <c:v>43980</c:v>
                      </c:pt>
                      <c:pt idx="77">
                        <c:v>43981</c:v>
                      </c:pt>
                      <c:pt idx="78">
                        <c:v>43982</c:v>
                      </c:pt>
                      <c:pt idx="79">
                        <c:v>43983</c:v>
                      </c:pt>
                      <c:pt idx="80">
                        <c:v>43984</c:v>
                      </c:pt>
                      <c:pt idx="81">
                        <c:v>43985</c:v>
                      </c:pt>
                      <c:pt idx="82">
                        <c:v>43986</c:v>
                      </c:pt>
                      <c:pt idx="83">
                        <c:v>43987</c:v>
                      </c:pt>
                      <c:pt idx="84">
                        <c:v>43988</c:v>
                      </c:pt>
                      <c:pt idx="85">
                        <c:v>43989</c:v>
                      </c:pt>
                      <c:pt idx="86">
                        <c:v>43990</c:v>
                      </c:pt>
                      <c:pt idx="87">
                        <c:v>43991</c:v>
                      </c:pt>
                      <c:pt idx="88">
                        <c:v>43992</c:v>
                      </c:pt>
                      <c:pt idx="89">
                        <c:v>43993</c:v>
                      </c:pt>
                      <c:pt idx="90">
                        <c:v>43994</c:v>
                      </c:pt>
                      <c:pt idx="91">
                        <c:v>43995</c:v>
                      </c:pt>
                      <c:pt idx="92">
                        <c:v>43996</c:v>
                      </c:pt>
                      <c:pt idx="93">
                        <c:v>43997</c:v>
                      </c:pt>
                      <c:pt idx="94">
                        <c:v>43998</c:v>
                      </c:pt>
                      <c:pt idx="95">
                        <c:v>43999</c:v>
                      </c:pt>
                      <c:pt idx="96">
                        <c:v>44000</c:v>
                      </c:pt>
                      <c:pt idx="97">
                        <c:v>44001</c:v>
                      </c:pt>
                      <c:pt idx="98">
                        <c:v>44002</c:v>
                      </c:pt>
                      <c:pt idx="99">
                        <c:v>44003</c:v>
                      </c:pt>
                      <c:pt idx="100">
                        <c:v>44004</c:v>
                      </c:pt>
                      <c:pt idx="101">
                        <c:v>44005</c:v>
                      </c:pt>
                      <c:pt idx="102">
                        <c:v>44006</c:v>
                      </c:pt>
                      <c:pt idx="103">
                        <c:v>44007</c:v>
                      </c:pt>
                      <c:pt idx="104">
                        <c:v>44008</c:v>
                      </c:pt>
                      <c:pt idx="105">
                        <c:v>44009</c:v>
                      </c:pt>
                      <c:pt idx="106">
                        <c:v>44010</c:v>
                      </c:pt>
                      <c:pt idx="107">
                        <c:v>44011</c:v>
                      </c:pt>
                      <c:pt idx="108">
                        <c:v>44012</c:v>
                      </c:pt>
                      <c:pt idx="109">
                        <c:v>44013</c:v>
                      </c:pt>
                      <c:pt idx="110">
                        <c:v>44014</c:v>
                      </c:pt>
                      <c:pt idx="111">
                        <c:v>44015</c:v>
                      </c:pt>
                      <c:pt idx="112">
                        <c:v>44016</c:v>
                      </c:pt>
                      <c:pt idx="113">
                        <c:v>44017</c:v>
                      </c:pt>
                      <c:pt idx="114">
                        <c:v>44018</c:v>
                      </c:pt>
                      <c:pt idx="115">
                        <c:v>44019</c:v>
                      </c:pt>
                      <c:pt idx="116">
                        <c:v>44020</c:v>
                      </c:pt>
                      <c:pt idx="117">
                        <c:v>44021</c:v>
                      </c:pt>
                      <c:pt idx="118">
                        <c:v>44022</c:v>
                      </c:pt>
                      <c:pt idx="119">
                        <c:v>44023</c:v>
                      </c:pt>
                      <c:pt idx="120">
                        <c:v>44024</c:v>
                      </c:pt>
                      <c:pt idx="121">
                        <c:v>44025</c:v>
                      </c:pt>
                      <c:pt idx="122">
                        <c:v>44026</c:v>
                      </c:pt>
                      <c:pt idx="123">
                        <c:v>44027</c:v>
                      </c:pt>
                      <c:pt idx="124">
                        <c:v>44028</c:v>
                      </c:pt>
                      <c:pt idx="125">
                        <c:v>44029</c:v>
                      </c:pt>
                      <c:pt idx="126">
                        <c:v>44030</c:v>
                      </c:pt>
                      <c:pt idx="127">
                        <c:v>44031</c:v>
                      </c:pt>
                      <c:pt idx="128">
                        <c:v>44032</c:v>
                      </c:pt>
                      <c:pt idx="129">
                        <c:v>44033</c:v>
                      </c:pt>
                      <c:pt idx="130">
                        <c:v>44034</c:v>
                      </c:pt>
                      <c:pt idx="131">
                        <c:v>44035</c:v>
                      </c:pt>
                      <c:pt idx="132">
                        <c:v>44036</c:v>
                      </c:pt>
                      <c:pt idx="133">
                        <c:v>44037</c:v>
                      </c:pt>
                      <c:pt idx="134">
                        <c:v>44038</c:v>
                      </c:pt>
                      <c:pt idx="135">
                        <c:v>44039</c:v>
                      </c:pt>
                      <c:pt idx="136">
                        <c:v>44040</c:v>
                      </c:pt>
                      <c:pt idx="137">
                        <c:v>44041</c:v>
                      </c:pt>
                      <c:pt idx="138">
                        <c:v>44042</c:v>
                      </c:pt>
                      <c:pt idx="139">
                        <c:v>44043</c:v>
                      </c:pt>
                      <c:pt idx="140">
                        <c:v>44044</c:v>
                      </c:pt>
                      <c:pt idx="141">
                        <c:v>44045</c:v>
                      </c:pt>
                      <c:pt idx="142">
                        <c:v>44046</c:v>
                      </c:pt>
                      <c:pt idx="143">
                        <c:v>44047</c:v>
                      </c:pt>
                      <c:pt idx="144">
                        <c:v>44048</c:v>
                      </c:pt>
                      <c:pt idx="145">
                        <c:v>44049</c:v>
                      </c:pt>
                      <c:pt idx="146">
                        <c:v>44050</c:v>
                      </c:pt>
                      <c:pt idx="147">
                        <c:v>44051</c:v>
                      </c:pt>
                      <c:pt idx="148">
                        <c:v>44052</c:v>
                      </c:pt>
                      <c:pt idx="149">
                        <c:v>44053</c:v>
                      </c:pt>
                      <c:pt idx="150">
                        <c:v>44054</c:v>
                      </c:pt>
                      <c:pt idx="151">
                        <c:v>44055</c:v>
                      </c:pt>
                      <c:pt idx="152">
                        <c:v>44056</c:v>
                      </c:pt>
                      <c:pt idx="153">
                        <c:v>44057</c:v>
                      </c:pt>
                      <c:pt idx="154">
                        <c:v>44058</c:v>
                      </c:pt>
                      <c:pt idx="155">
                        <c:v>44059</c:v>
                      </c:pt>
                      <c:pt idx="156">
                        <c:v>44060</c:v>
                      </c:pt>
                      <c:pt idx="157">
                        <c:v>44061</c:v>
                      </c:pt>
                      <c:pt idx="158">
                        <c:v>44062</c:v>
                      </c:pt>
                      <c:pt idx="159">
                        <c:v>44063</c:v>
                      </c:pt>
                      <c:pt idx="160">
                        <c:v>44064</c:v>
                      </c:pt>
                      <c:pt idx="161">
                        <c:v>44065</c:v>
                      </c:pt>
                      <c:pt idx="162">
                        <c:v>44066</c:v>
                      </c:pt>
                      <c:pt idx="163">
                        <c:v>44067</c:v>
                      </c:pt>
                      <c:pt idx="164">
                        <c:v>44068</c:v>
                      </c:pt>
                      <c:pt idx="165">
                        <c:v>44069</c:v>
                      </c:pt>
                      <c:pt idx="166">
                        <c:v>44070</c:v>
                      </c:pt>
                      <c:pt idx="167">
                        <c:v>44071</c:v>
                      </c:pt>
                      <c:pt idx="168">
                        <c:v>44072</c:v>
                      </c:pt>
                      <c:pt idx="169">
                        <c:v>44073</c:v>
                      </c:pt>
                      <c:pt idx="170">
                        <c:v>44074</c:v>
                      </c:pt>
                      <c:pt idx="171">
                        <c:v>44075</c:v>
                      </c:pt>
                      <c:pt idx="172">
                        <c:v>44076</c:v>
                      </c:pt>
                      <c:pt idx="173">
                        <c:v>44077</c:v>
                      </c:pt>
                      <c:pt idx="174">
                        <c:v>44078</c:v>
                      </c:pt>
                      <c:pt idx="175">
                        <c:v>44079</c:v>
                      </c:pt>
                      <c:pt idx="176">
                        <c:v>44080</c:v>
                      </c:pt>
                      <c:pt idx="177">
                        <c:v>44081</c:v>
                      </c:pt>
                      <c:pt idx="178">
                        <c:v>44082</c:v>
                      </c:pt>
                      <c:pt idx="179">
                        <c:v>44083</c:v>
                      </c:pt>
                      <c:pt idx="180">
                        <c:v>44084</c:v>
                      </c:pt>
                      <c:pt idx="181">
                        <c:v>44085</c:v>
                      </c:pt>
                      <c:pt idx="182">
                        <c:v>44086</c:v>
                      </c:pt>
                      <c:pt idx="183">
                        <c:v>44087</c:v>
                      </c:pt>
                      <c:pt idx="184">
                        <c:v>44088</c:v>
                      </c:pt>
                      <c:pt idx="185">
                        <c:v>44089</c:v>
                      </c:pt>
                      <c:pt idx="186">
                        <c:v>44090</c:v>
                      </c:pt>
                      <c:pt idx="187">
                        <c:v>44091</c:v>
                      </c:pt>
                      <c:pt idx="188">
                        <c:v>44092</c:v>
                      </c:pt>
                      <c:pt idx="189">
                        <c:v>44093</c:v>
                      </c:pt>
                      <c:pt idx="190">
                        <c:v>44094</c:v>
                      </c:pt>
                    </c:numCache>
                  </c:numRef>
                </c:cat>
                <c:val>
                  <c:numRef>
                    <c:extLst>
                      <c:ext uri="{02D57815-91ED-43cb-92C2-25804820EDAC}">
                        <c15:fullRef>
                          <c15:sqref>Steden!$T$5:$T$149</c15:sqref>
                        </c15:fullRef>
                        <c15:formulaRef>
                          <c15:sqref>Steden!$T$6:$T$149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Steden!$T$5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A6B2-4E8B-9BCD-96F74607E6AB}"/>
                  </c:ext>
                </c:extLst>
              </c15:ser>
            </c15:filteredLineSeries>
          </c:ext>
        </c:extLst>
      </c:lineChart>
      <c:dateAx>
        <c:axId val="596545392"/>
        <c:scaling>
          <c:orientation val="minMax"/>
          <c:min val="44013"/>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ax val="30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50"/>
        <c:minorUnit val="25"/>
      </c:valAx>
      <c:spPr>
        <a:noFill/>
        <a:ln w="25400">
          <a:noFill/>
        </a:ln>
        <a:effectLst/>
      </c:spPr>
    </c:plotArea>
    <c:legend>
      <c:legendPos val="t"/>
      <c:layout>
        <c:manualLayout>
          <c:xMode val="edge"/>
          <c:yMode val="edge"/>
          <c:x val="0.103195"/>
          <c:y val="0.18179527777777774"/>
          <c:w val="0.47436633591223804"/>
          <c:h val="9.043624999999999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r>
              <a:rPr lang="en-US" sz="2000" b="1" i="0" baseline="0">
                <a:solidFill>
                  <a:schemeClr val="bg2">
                    <a:lumMod val="10000"/>
                  </a:schemeClr>
                </a:solidFill>
                <a:effectLst/>
              </a:rPr>
              <a:t>Outbreak COVID-19 Tilburg</a:t>
            </a:r>
            <a:endParaRPr lang="en-NL" sz="2000">
              <a:solidFill>
                <a:schemeClr val="bg2">
                  <a:lumMod val="10000"/>
                </a:schemeClr>
              </a:solidFill>
              <a:effectLst/>
            </a:endParaRPr>
          </a:p>
        </c:rich>
      </c:tx>
      <c:layout>
        <c:manualLayout>
          <c:xMode val="edge"/>
          <c:yMode val="edge"/>
          <c:x val="0.2947501388888889"/>
          <c:y val="4.260916666666666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spc="0" baseline="0">
              <a:solidFill>
                <a:schemeClr val="bg2">
                  <a:lumMod val="10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clustered"/>
        <c:varyColors val="0"/>
        <c:ser>
          <c:idx val="3"/>
          <c:order val="3"/>
          <c:tx>
            <c:strRef>
              <c:f>Steden!$AB$3</c:f>
              <c:strCache>
                <c:ptCount val="1"/>
              </c:strCache>
            </c:strRef>
          </c:tx>
          <c:spPr>
            <a:solidFill>
              <a:srgbClr val="4472C4">
                <a:lumMod val="60000"/>
                <a:lumOff val="40000"/>
              </a:srgbClr>
            </a:solidFill>
            <a:ln>
              <a:noFill/>
            </a:ln>
            <a:effectLst/>
          </c:spPr>
          <c:invertIfNegative val="0"/>
          <c:cat>
            <c:numRef>
              <c:extLst>
                <c:ext xmlns:c15="http://schemas.microsoft.com/office/drawing/2012/chart" uri="{02D57815-91ED-43cb-92C2-25804820EDAC}">
                  <c15:fullRef>
                    <c15:sqref>Steden!$O$3:$O$157</c15:sqref>
                  </c15:fullRef>
                </c:ext>
              </c:extLst>
              <c:f>Steden!$O$4:$O$157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Steden!$AB$4:$AB$195</c15:sqref>
                  </c15:fullRef>
                </c:ext>
              </c:extLst>
              <c:f>Steden!$AB$5:$AB$195</c:f>
              <c:numCache>
                <c:formatCode>General</c:formatCode>
                <c:ptCount val="191"/>
                <c:pt idx="0">
                  <c:v>1</c:v>
                </c:pt>
                <c:pt idx="1">
                  <c:v>0</c:v>
                </c:pt>
                <c:pt idx="2">
                  <c:v>16</c:v>
                </c:pt>
                <c:pt idx="3">
                  <c:v>4</c:v>
                </c:pt>
                <c:pt idx="4">
                  <c:v>7</c:v>
                </c:pt>
                <c:pt idx="5">
                  <c:v>24</c:v>
                </c:pt>
                <c:pt idx="6">
                  <c:v>19</c:v>
                </c:pt>
                <c:pt idx="7">
                  <c:v>16</c:v>
                </c:pt>
                <c:pt idx="8">
                  <c:v>24</c:v>
                </c:pt>
                <c:pt idx="9">
                  <c:v>15</c:v>
                </c:pt>
                <c:pt idx="10">
                  <c:v>18</c:v>
                </c:pt>
                <c:pt idx="11">
                  <c:v>13</c:v>
                </c:pt>
                <c:pt idx="12">
                  <c:v>6</c:v>
                </c:pt>
                <c:pt idx="13">
                  <c:v>25</c:v>
                </c:pt>
                <c:pt idx="14">
                  <c:v>30</c:v>
                </c:pt>
                <c:pt idx="15">
                  <c:v>22</c:v>
                </c:pt>
                <c:pt idx="16">
                  <c:v>26</c:v>
                </c:pt>
                <c:pt idx="17">
                  <c:v>12</c:v>
                </c:pt>
                <c:pt idx="18">
                  <c:v>7</c:v>
                </c:pt>
                <c:pt idx="19">
                  <c:v>19</c:v>
                </c:pt>
                <c:pt idx="20">
                  <c:v>8</c:v>
                </c:pt>
                <c:pt idx="21">
                  <c:v>14</c:v>
                </c:pt>
                <c:pt idx="22">
                  <c:v>5</c:v>
                </c:pt>
                <c:pt idx="23">
                  <c:v>9</c:v>
                </c:pt>
                <c:pt idx="24">
                  <c:v>9</c:v>
                </c:pt>
                <c:pt idx="25">
                  <c:v>10</c:v>
                </c:pt>
                <c:pt idx="26">
                  <c:v>15</c:v>
                </c:pt>
                <c:pt idx="27">
                  <c:v>19</c:v>
                </c:pt>
                <c:pt idx="28">
                  <c:v>11</c:v>
                </c:pt>
                <c:pt idx="29">
                  <c:v>9</c:v>
                </c:pt>
                <c:pt idx="30">
                  <c:v>23</c:v>
                </c:pt>
                <c:pt idx="31">
                  <c:v>2</c:v>
                </c:pt>
                <c:pt idx="32">
                  <c:v>6</c:v>
                </c:pt>
                <c:pt idx="33">
                  <c:v>17</c:v>
                </c:pt>
                <c:pt idx="34">
                  <c:v>16</c:v>
                </c:pt>
                <c:pt idx="35">
                  <c:v>6</c:v>
                </c:pt>
                <c:pt idx="36">
                  <c:v>15</c:v>
                </c:pt>
                <c:pt idx="37">
                  <c:v>15</c:v>
                </c:pt>
                <c:pt idx="38">
                  <c:v>17</c:v>
                </c:pt>
                <c:pt idx="39">
                  <c:v>1</c:v>
                </c:pt>
                <c:pt idx="40">
                  <c:v>10</c:v>
                </c:pt>
                <c:pt idx="41">
                  <c:v>13</c:v>
                </c:pt>
                <c:pt idx="42">
                  <c:v>11</c:v>
                </c:pt>
                <c:pt idx="43">
                  <c:v>8</c:v>
                </c:pt>
                <c:pt idx="44">
                  <c:v>4</c:v>
                </c:pt>
                <c:pt idx="45">
                  <c:v>-1</c:v>
                </c:pt>
                <c:pt idx="46">
                  <c:v>1</c:v>
                </c:pt>
                <c:pt idx="47">
                  <c:v>5</c:v>
                </c:pt>
                <c:pt idx="48">
                  <c:v>10</c:v>
                </c:pt>
                <c:pt idx="49">
                  <c:v>12</c:v>
                </c:pt>
                <c:pt idx="50">
                  <c:v>4</c:v>
                </c:pt>
                <c:pt idx="51">
                  <c:v>1</c:v>
                </c:pt>
                <c:pt idx="52">
                  <c:v>4</c:v>
                </c:pt>
                <c:pt idx="53">
                  <c:v>2</c:v>
                </c:pt>
                <c:pt idx="54">
                  <c:v>5</c:v>
                </c:pt>
                <c:pt idx="55">
                  <c:v>1</c:v>
                </c:pt>
                <c:pt idx="56">
                  <c:v>6</c:v>
                </c:pt>
                <c:pt idx="57">
                  <c:v>6</c:v>
                </c:pt>
                <c:pt idx="58">
                  <c:v>5</c:v>
                </c:pt>
                <c:pt idx="59">
                  <c:v>3</c:v>
                </c:pt>
                <c:pt idx="60">
                  <c:v>3</c:v>
                </c:pt>
                <c:pt idx="61">
                  <c:v>3</c:v>
                </c:pt>
                <c:pt idx="62">
                  <c:v>2</c:v>
                </c:pt>
                <c:pt idx="63">
                  <c:v>1</c:v>
                </c:pt>
                <c:pt idx="64">
                  <c:v>1</c:v>
                </c:pt>
                <c:pt idx="65">
                  <c:v>1</c:v>
                </c:pt>
                <c:pt idx="66">
                  <c:v>0</c:v>
                </c:pt>
                <c:pt idx="67">
                  <c:v>8</c:v>
                </c:pt>
                <c:pt idx="68">
                  <c:v>-1</c:v>
                </c:pt>
                <c:pt idx="69">
                  <c:v>5</c:v>
                </c:pt>
                <c:pt idx="70">
                  <c:v>3</c:v>
                </c:pt>
                <c:pt idx="71">
                  <c:v>3</c:v>
                </c:pt>
                <c:pt idx="72">
                  <c:v>2</c:v>
                </c:pt>
                <c:pt idx="73">
                  <c:v>1</c:v>
                </c:pt>
                <c:pt idx="74">
                  <c:v>5</c:v>
                </c:pt>
                <c:pt idx="75">
                  <c:v>4</c:v>
                </c:pt>
                <c:pt idx="76">
                  <c:v>6</c:v>
                </c:pt>
                <c:pt idx="77">
                  <c:v>1</c:v>
                </c:pt>
                <c:pt idx="78">
                  <c:v>5</c:v>
                </c:pt>
                <c:pt idx="79">
                  <c:v>3</c:v>
                </c:pt>
                <c:pt idx="80">
                  <c:v>0</c:v>
                </c:pt>
                <c:pt idx="81">
                  <c:v>2</c:v>
                </c:pt>
                <c:pt idx="82">
                  <c:v>2</c:v>
                </c:pt>
                <c:pt idx="83">
                  <c:v>4</c:v>
                </c:pt>
                <c:pt idx="84">
                  <c:v>2</c:v>
                </c:pt>
                <c:pt idx="85">
                  <c:v>2</c:v>
                </c:pt>
                <c:pt idx="86">
                  <c:v>2</c:v>
                </c:pt>
                <c:pt idx="87">
                  <c:v>2</c:v>
                </c:pt>
                <c:pt idx="88">
                  <c:v>2</c:v>
                </c:pt>
                <c:pt idx="89">
                  <c:v>2</c:v>
                </c:pt>
                <c:pt idx="90">
                  <c:v>1</c:v>
                </c:pt>
                <c:pt idx="91">
                  <c:v>4</c:v>
                </c:pt>
                <c:pt idx="92">
                  <c:v>4</c:v>
                </c:pt>
                <c:pt idx="93">
                  <c:v>1</c:v>
                </c:pt>
                <c:pt idx="94">
                  <c:v>3</c:v>
                </c:pt>
                <c:pt idx="95">
                  <c:v>6</c:v>
                </c:pt>
                <c:pt idx="96">
                  <c:v>3</c:v>
                </c:pt>
                <c:pt idx="97">
                  <c:v>0</c:v>
                </c:pt>
                <c:pt idx="98">
                  <c:v>1</c:v>
                </c:pt>
                <c:pt idx="99">
                  <c:v>3</c:v>
                </c:pt>
                <c:pt idx="100">
                  <c:v>1</c:v>
                </c:pt>
                <c:pt idx="101">
                  <c:v>2</c:v>
                </c:pt>
                <c:pt idx="102">
                  <c:v>7</c:v>
                </c:pt>
                <c:pt idx="103">
                  <c:v>1</c:v>
                </c:pt>
                <c:pt idx="104">
                  <c:v>0</c:v>
                </c:pt>
                <c:pt idx="105">
                  <c:v>0</c:v>
                </c:pt>
                <c:pt idx="106">
                  <c:v>0</c:v>
                </c:pt>
                <c:pt idx="107">
                  <c:v>0</c:v>
                </c:pt>
                <c:pt idx="108">
                  <c:v>0</c:v>
                </c:pt>
                <c:pt idx="109">
                  <c:v>1</c:v>
                </c:pt>
                <c:pt idx="110">
                  <c:v>1</c:v>
                </c:pt>
                <c:pt idx="111">
                  <c:v>0</c:v>
                </c:pt>
                <c:pt idx="112">
                  <c:v>4</c:v>
                </c:pt>
                <c:pt idx="113">
                  <c:v>0</c:v>
                </c:pt>
                <c:pt idx="114">
                  <c:v>0</c:v>
                </c:pt>
                <c:pt idx="115">
                  <c:v>0</c:v>
                </c:pt>
                <c:pt idx="116">
                  <c:v>0</c:v>
                </c:pt>
                <c:pt idx="117">
                  <c:v>1</c:v>
                </c:pt>
                <c:pt idx="118">
                  <c:v>3</c:v>
                </c:pt>
                <c:pt idx="119">
                  <c:v>4</c:v>
                </c:pt>
                <c:pt idx="120">
                  <c:v>5</c:v>
                </c:pt>
                <c:pt idx="121">
                  <c:v>1</c:v>
                </c:pt>
                <c:pt idx="122">
                  <c:v>-8</c:v>
                </c:pt>
                <c:pt idx="123">
                  <c:v>2</c:v>
                </c:pt>
                <c:pt idx="124">
                  <c:v>1</c:v>
                </c:pt>
                <c:pt idx="125">
                  <c:v>1</c:v>
                </c:pt>
                <c:pt idx="126">
                  <c:v>1</c:v>
                </c:pt>
                <c:pt idx="127">
                  <c:v>2</c:v>
                </c:pt>
                <c:pt idx="128">
                  <c:v>0</c:v>
                </c:pt>
                <c:pt idx="129">
                  <c:v>2</c:v>
                </c:pt>
                <c:pt idx="130">
                  <c:v>3</c:v>
                </c:pt>
                <c:pt idx="131">
                  <c:v>0</c:v>
                </c:pt>
                <c:pt idx="132">
                  <c:v>1</c:v>
                </c:pt>
                <c:pt idx="133">
                  <c:v>5</c:v>
                </c:pt>
                <c:pt idx="134">
                  <c:v>0</c:v>
                </c:pt>
                <c:pt idx="135">
                  <c:v>0</c:v>
                </c:pt>
                <c:pt idx="136">
                  <c:v>3</c:v>
                </c:pt>
                <c:pt idx="137">
                  <c:v>3</c:v>
                </c:pt>
                <c:pt idx="138">
                  <c:v>7</c:v>
                </c:pt>
                <c:pt idx="139">
                  <c:v>3</c:v>
                </c:pt>
                <c:pt idx="140">
                  <c:v>4</c:v>
                </c:pt>
                <c:pt idx="141">
                  <c:v>7</c:v>
                </c:pt>
                <c:pt idx="142">
                  <c:v>2</c:v>
                </c:pt>
                <c:pt idx="143">
                  <c:v>2</c:v>
                </c:pt>
                <c:pt idx="144">
                  <c:v>9</c:v>
                </c:pt>
                <c:pt idx="145">
                  <c:v>4</c:v>
                </c:pt>
                <c:pt idx="146">
                  <c:v>3</c:v>
                </c:pt>
                <c:pt idx="147">
                  <c:v>5</c:v>
                </c:pt>
                <c:pt idx="148">
                  <c:v>9</c:v>
                </c:pt>
                <c:pt idx="149">
                  <c:v>3</c:v>
                </c:pt>
                <c:pt idx="150">
                  <c:v>7</c:v>
                </c:pt>
                <c:pt idx="151">
                  <c:v>6</c:v>
                </c:pt>
                <c:pt idx="152">
                  <c:v>4</c:v>
                </c:pt>
                <c:pt idx="153">
                  <c:v>15</c:v>
                </c:pt>
                <c:pt idx="154">
                  <c:v>8</c:v>
                </c:pt>
                <c:pt idx="155">
                  <c:v>3</c:v>
                </c:pt>
                <c:pt idx="156">
                  <c:v>3</c:v>
                </c:pt>
                <c:pt idx="157">
                  <c:v>13</c:v>
                </c:pt>
                <c:pt idx="158">
                  <c:v>10</c:v>
                </c:pt>
                <c:pt idx="159">
                  <c:v>6</c:v>
                </c:pt>
                <c:pt idx="160">
                  <c:v>11</c:v>
                </c:pt>
                <c:pt idx="161">
                  <c:v>8</c:v>
                </c:pt>
                <c:pt idx="162">
                  <c:v>7</c:v>
                </c:pt>
                <c:pt idx="163">
                  <c:v>13</c:v>
                </c:pt>
                <c:pt idx="164">
                  <c:v>5</c:v>
                </c:pt>
                <c:pt idx="165">
                  <c:v>12</c:v>
                </c:pt>
                <c:pt idx="166">
                  <c:v>13</c:v>
                </c:pt>
                <c:pt idx="167">
                  <c:v>5</c:v>
                </c:pt>
                <c:pt idx="168">
                  <c:v>20</c:v>
                </c:pt>
                <c:pt idx="169">
                  <c:v>17</c:v>
                </c:pt>
                <c:pt idx="170">
                  <c:v>15</c:v>
                </c:pt>
                <c:pt idx="171">
                  <c:v>13</c:v>
                </c:pt>
                <c:pt idx="172">
                  <c:v>13</c:v>
                </c:pt>
                <c:pt idx="173">
                  <c:v>16</c:v>
                </c:pt>
                <c:pt idx="174">
                  <c:v>20</c:v>
                </c:pt>
                <c:pt idx="175">
                  <c:v>21</c:v>
                </c:pt>
                <c:pt idx="176">
                  <c:v>19</c:v>
                </c:pt>
                <c:pt idx="177">
                  <c:v>8</c:v>
                </c:pt>
                <c:pt idx="178">
                  <c:v>11</c:v>
                </c:pt>
                <c:pt idx="179">
                  <c:v>23</c:v>
                </c:pt>
                <c:pt idx="180">
                  <c:v>-1260</c:v>
                </c:pt>
                <c:pt idx="181">
                  <c:v>0</c:v>
                </c:pt>
                <c:pt idx="182">
                  <c:v>0</c:v>
                </c:pt>
                <c:pt idx="183">
                  <c:v>0</c:v>
                </c:pt>
                <c:pt idx="184">
                  <c:v>0</c:v>
                </c:pt>
                <c:pt idx="185">
                  <c:v>0</c:v>
                </c:pt>
                <c:pt idx="186">
                  <c:v>0</c:v>
                </c:pt>
                <c:pt idx="187">
                  <c:v>0</c:v>
                </c:pt>
                <c:pt idx="188">
                  <c:v>0</c:v>
                </c:pt>
                <c:pt idx="189">
                  <c:v>0</c:v>
                </c:pt>
                <c:pt idx="190">
                  <c:v>0</c:v>
                </c:pt>
              </c:numCache>
            </c:numRef>
          </c:val>
          <c:extLst>
            <c:ext xmlns:c16="http://schemas.microsoft.com/office/drawing/2014/chart" uri="{C3380CC4-5D6E-409C-BE32-E72D297353CC}">
              <c16:uniqueId val="{00000000-D811-4014-BF72-66F198261212}"/>
            </c:ext>
          </c:extLst>
        </c:ser>
        <c:dLbls>
          <c:showLegendKey val="0"/>
          <c:showVal val="0"/>
          <c:showCatName val="0"/>
          <c:showSerName val="0"/>
          <c:showPercent val="0"/>
          <c:showBubbleSize val="0"/>
        </c:dLbls>
        <c:gapWidth val="40"/>
        <c:axId val="596545392"/>
        <c:axId val="596544408"/>
        <c:extLst>
          <c:ext xmlns:c15="http://schemas.microsoft.com/office/drawing/2012/chart" uri="{02D57815-91ED-43cb-92C2-25804820EDAC}">
            <c15:filteredBarSeries>
              <c15:ser>
                <c:idx val="1"/>
                <c:order val="0"/>
                <c:tx>
                  <c:strRef>
                    <c:extLst>
                      <c:ext uri="{02D57815-91ED-43cb-92C2-25804820EDAC}">
                        <c15:formulaRef>
                          <c15:sqref>Steden!$S$3</c15:sqref>
                        </c15:formulaRef>
                      </c:ext>
                    </c:extLst>
                    <c:strCache>
                      <c:ptCount val="1"/>
                      <c:pt idx="0">
                        <c:v>Nieuw gemelde besmettingen</c:v>
                      </c:pt>
                    </c:strCache>
                  </c:strRef>
                </c:tx>
                <c:spPr>
                  <a:solidFill>
                    <a:schemeClr val="dk1">
                      <a:tint val="55000"/>
                    </a:schemeClr>
                  </a:solidFill>
                  <a:ln w="44450">
                    <a:solidFill>
                      <a:schemeClr val="accent1"/>
                    </a:solidFill>
                  </a:ln>
                  <a:effectLst/>
                </c:spPr>
                <c:invertIfNegative val="0"/>
                <c:cat>
                  <c:numRef>
                    <c:extLst>
                      <c:ex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Steden!$S$5:$S$149</c15:sqref>
                        </c15:fullRef>
                        <c15:formulaRef>
                          <c15:sqref>Steden!$S$6:$S$149</c15:sqref>
                        </c15:formulaRef>
                      </c:ext>
                    </c:extLst>
                    <c:numCache>
                      <c:formatCode>General</c:formatCode>
                      <c:ptCount val="144"/>
                      <c:pt idx="0">
                        <c:v>1</c:v>
                      </c:pt>
                      <c:pt idx="1">
                        <c:v>5</c:v>
                      </c:pt>
                      <c:pt idx="2">
                        <c:v>11</c:v>
                      </c:pt>
                      <c:pt idx="3">
                        <c:v>17</c:v>
                      </c:pt>
                      <c:pt idx="4">
                        <c:v>23</c:v>
                      </c:pt>
                      <c:pt idx="5">
                        <c:v>33</c:v>
                      </c:pt>
                      <c:pt idx="6">
                        <c:v>7</c:v>
                      </c:pt>
                      <c:pt idx="7">
                        <c:v>19</c:v>
                      </c:pt>
                      <c:pt idx="8">
                        <c:v>10</c:v>
                      </c:pt>
                      <c:pt idx="9">
                        <c:v>15</c:v>
                      </c:pt>
                      <c:pt idx="10">
                        <c:v>23</c:v>
                      </c:pt>
                      <c:pt idx="11">
                        <c:v>18</c:v>
                      </c:pt>
                      <c:pt idx="12">
                        <c:v>45</c:v>
                      </c:pt>
                      <c:pt idx="13">
                        <c:v>59</c:v>
                      </c:pt>
                      <c:pt idx="14">
                        <c:v>34</c:v>
                      </c:pt>
                      <c:pt idx="15">
                        <c:v>34</c:v>
                      </c:pt>
                      <c:pt idx="16">
                        <c:v>27</c:v>
                      </c:pt>
                      <c:pt idx="17">
                        <c:v>53</c:v>
                      </c:pt>
                      <c:pt idx="18">
                        <c:v>48</c:v>
                      </c:pt>
                      <c:pt idx="19">
                        <c:v>48</c:v>
                      </c:pt>
                      <c:pt idx="20">
                        <c:v>30</c:v>
                      </c:pt>
                      <c:pt idx="21">
                        <c:v>90</c:v>
                      </c:pt>
                      <c:pt idx="22">
                        <c:v>83</c:v>
                      </c:pt>
                      <c:pt idx="23">
                        <c:v>35</c:v>
                      </c:pt>
                      <c:pt idx="24">
                        <c:v>71</c:v>
                      </c:pt>
                      <c:pt idx="25">
                        <c:v>84</c:v>
                      </c:pt>
                      <c:pt idx="26">
                        <c:v>38</c:v>
                      </c:pt>
                      <c:pt idx="27">
                        <c:v>135</c:v>
                      </c:pt>
                      <c:pt idx="28">
                        <c:v>60</c:v>
                      </c:pt>
                      <c:pt idx="29">
                        <c:v>50</c:v>
                      </c:pt>
                      <c:pt idx="30">
                        <c:v>51</c:v>
                      </c:pt>
                      <c:pt idx="31">
                        <c:v>42</c:v>
                      </c:pt>
                      <c:pt idx="32">
                        <c:v>51</c:v>
                      </c:pt>
                      <c:pt idx="33">
                        <c:v>46</c:v>
                      </c:pt>
                      <c:pt idx="34">
                        <c:v>82</c:v>
                      </c:pt>
                      <c:pt idx="35">
                        <c:v>55</c:v>
                      </c:pt>
                      <c:pt idx="36">
                        <c:v>29</c:v>
                      </c:pt>
                      <c:pt idx="37">
                        <c:v>34</c:v>
                      </c:pt>
                      <c:pt idx="38">
                        <c:v>31</c:v>
                      </c:pt>
                      <c:pt idx="39">
                        <c:v>50</c:v>
                      </c:pt>
                      <c:pt idx="40">
                        <c:v>45</c:v>
                      </c:pt>
                      <c:pt idx="41">
                        <c:v>42</c:v>
                      </c:pt>
                      <c:pt idx="42">
                        <c:v>35</c:v>
                      </c:pt>
                      <c:pt idx="43">
                        <c:v>34</c:v>
                      </c:pt>
                      <c:pt idx="44">
                        <c:v>3</c:v>
                      </c:pt>
                      <c:pt idx="45">
                        <c:v>30</c:v>
                      </c:pt>
                      <c:pt idx="46">
                        <c:v>36</c:v>
                      </c:pt>
                      <c:pt idx="47">
                        <c:v>41</c:v>
                      </c:pt>
                      <c:pt idx="48">
                        <c:v>32</c:v>
                      </c:pt>
                      <c:pt idx="49">
                        <c:v>26</c:v>
                      </c:pt>
                      <c:pt idx="50">
                        <c:v>0</c:v>
                      </c:pt>
                      <c:pt idx="51">
                        <c:v>31</c:v>
                      </c:pt>
                      <c:pt idx="52">
                        <c:v>5</c:v>
                      </c:pt>
                      <c:pt idx="53">
                        <c:v>34</c:v>
                      </c:pt>
                      <c:pt idx="54">
                        <c:v>9</c:v>
                      </c:pt>
                      <c:pt idx="55">
                        <c:v>18</c:v>
                      </c:pt>
                      <c:pt idx="56">
                        <c:v>13</c:v>
                      </c:pt>
                      <c:pt idx="57">
                        <c:v>4</c:v>
                      </c:pt>
                      <c:pt idx="58">
                        <c:v>22</c:v>
                      </c:pt>
                      <c:pt idx="59">
                        <c:v>17</c:v>
                      </c:pt>
                      <c:pt idx="60">
                        <c:v>16</c:v>
                      </c:pt>
                      <c:pt idx="61">
                        <c:v>11</c:v>
                      </c:pt>
                      <c:pt idx="62">
                        <c:v>24</c:v>
                      </c:pt>
                      <c:pt idx="63">
                        <c:v>7</c:v>
                      </c:pt>
                      <c:pt idx="64">
                        <c:v>22</c:v>
                      </c:pt>
                      <c:pt idx="65">
                        <c:v>6</c:v>
                      </c:pt>
                      <c:pt idx="66">
                        <c:v>9</c:v>
                      </c:pt>
                      <c:pt idx="67">
                        <c:v>26</c:v>
                      </c:pt>
                      <c:pt idx="68">
                        <c:v>13</c:v>
                      </c:pt>
                      <c:pt idx="69">
                        <c:v>5</c:v>
                      </c:pt>
                      <c:pt idx="70">
                        <c:v>10</c:v>
                      </c:pt>
                      <c:pt idx="71">
                        <c:v>14</c:v>
                      </c:pt>
                      <c:pt idx="72">
                        <c:v>5</c:v>
                      </c:pt>
                      <c:pt idx="73">
                        <c:v>11</c:v>
                      </c:pt>
                      <c:pt idx="74">
                        <c:v>6</c:v>
                      </c:pt>
                      <c:pt idx="75">
                        <c:v>3</c:v>
                      </c:pt>
                      <c:pt idx="76">
                        <c:v>6</c:v>
                      </c:pt>
                      <c:pt idx="77">
                        <c:v>1</c:v>
                      </c:pt>
                      <c:pt idx="78">
                        <c:v>3</c:v>
                      </c:pt>
                      <c:pt idx="79">
                        <c:v>2</c:v>
                      </c:pt>
                      <c:pt idx="80">
                        <c:v>6</c:v>
                      </c:pt>
                      <c:pt idx="81">
                        <c:v>11</c:v>
                      </c:pt>
                      <c:pt idx="82">
                        <c:v>21</c:v>
                      </c:pt>
                      <c:pt idx="83">
                        <c:v>18</c:v>
                      </c:pt>
                      <c:pt idx="84">
                        <c:v>20</c:v>
                      </c:pt>
                      <c:pt idx="85">
                        <c:v>11</c:v>
                      </c:pt>
                      <c:pt idx="86">
                        <c:v>14</c:v>
                      </c:pt>
                      <c:pt idx="87">
                        <c:v>14</c:v>
                      </c:pt>
                      <c:pt idx="88">
                        <c:v>12</c:v>
                      </c:pt>
                      <c:pt idx="89">
                        <c:v>27</c:v>
                      </c:pt>
                      <c:pt idx="90">
                        <c:v>18</c:v>
                      </c:pt>
                      <c:pt idx="91">
                        <c:v>9</c:v>
                      </c:pt>
                      <c:pt idx="92">
                        <c:v>9</c:v>
                      </c:pt>
                      <c:pt idx="93">
                        <c:v>17</c:v>
                      </c:pt>
                      <c:pt idx="94">
                        <c:v>9</c:v>
                      </c:pt>
                      <c:pt idx="95">
                        <c:v>8</c:v>
                      </c:pt>
                      <c:pt idx="96">
                        <c:v>8</c:v>
                      </c:pt>
                      <c:pt idx="97">
                        <c:v>12</c:v>
                      </c:pt>
                      <c:pt idx="98">
                        <c:v>6</c:v>
                      </c:pt>
                      <c:pt idx="99">
                        <c:v>1</c:v>
                      </c:pt>
                      <c:pt idx="100">
                        <c:v>3</c:v>
                      </c:pt>
                      <c:pt idx="101">
                        <c:v>7</c:v>
                      </c:pt>
                      <c:pt idx="102">
                        <c:v>7</c:v>
                      </c:pt>
                      <c:pt idx="103">
                        <c:v>8</c:v>
                      </c:pt>
                      <c:pt idx="104">
                        <c:v>6</c:v>
                      </c:pt>
                      <c:pt idx="105">
                        <c:v>13</c:v>
                      </c:pt>
                      <c:pt idx="106">
                        <c:v>8</c:v>
                      </c:pt>
                      <c:pt idx="107">
                        <c:v>5</c:v>
                      </c:pt>
                      <c:pt idx="108">
                        <c:v>8</c:v>
                      </c:pt>
                      <c:pt idx="109">
                        <c:v>8</c:v>
                      </c:pt>
                      <c:pt idx="110">
                        <c:v>4</c:v>
                      </c:pt>
                      <c:pt idx="111">
                        <c:v>7</c:v>
                      </c:pt>
                      <c:pt idx="112">
                        <c:v>7</c:v>
                      </c:pt>
                      <c:pt idx="113">
                        <c:v>12</c:v>
                      </c:pt>
                      <c:pt idx="114">
                        <c:v>0</c:v>
                      </c:pt>
                      <c:pt idx="115">
                        <c:v>4</c:v>
                      </c:pt>
                      <c:pt idx="116">
                        <c:v>10</c:v>
                      </c:pt>
                      <c:pt idx="117">
                        <c:v>7</c:v>
                      </c:pt>
                      <c:pt idx="118">
                        <c:v>14</c:v>
                      </c:pt>
                      <c:pt idx="119">
                        <c:v>30</c:v>
                      </c:pt>
                      <c:pt idx="120">
                        <c:v>7</c:v>
                      </c:pt>
                      <c:pt idx="121">
                        <c:v>31</c:v>
                      </c:pt>
                      <c:pt idx="122">
                        <c:v>20</c:v>
                      </c:pt>
                      <c:pt idx="123">
                        <c:v>15</c:v>
                      </c:pt>
                      <c:pt idx="124">
                        <c:v>15</c:v>
                      </c:pt>
                      <c:pt idx="125">
                        <c:v>10</c:v>
                      </c:pt>
                      <c:pt idx="126">
                        <c:v>22</c:v>
                      </c:pt>
                      <c:pt idx="127">
                        <c:v>33</c:v>
                      </c:pt>
                      <c:pt idx="128">
                        <c:v>23</c:v>
                      </c:pt>
                      <c:pt idx="129">
                        <c:v>28</c:v>
                      </c:pt>
                      <c:pt idx="130">
                        <c:v>35</c:v>
                      </c:pt>
                      <c:pt idx="131">
                        <c:v>49</c:v>
                      </c:pt>
                      <c:pt idx="132">
                        <c:v>23</c:v>
                      </c:pt>
                      <c:pt idx="133">
                        <c:v>49</c:v>
                      </c:pt>
                      <c:pt idx="134">
                        <c:v>39</c:v>
                      </c:pt>
                      <c:pt idx="135">
                        <c:v>48</c:v>
                      </c:pt>
                      <c:pt idx="136">
                        <c:v>43</c:v>
                      </c:pt>
                      <c:pt idx="137">
                        <c:v>76</c:v>
                      </c:pt>
                      <c:pt idx="138">
                        <c:v>64</c:v>
                      </c:pt>
                      <c:pt idx="139">
                        <c:v>95</c:v>
                      </c:pt>
                      <c:pt idx="140">
                        <c:v>77</c:v>
                      </c:pt>
                      <c:pt idx="141">
                        <c:v>93</c:v>
                      </c:pt>
                      <c:pt idx="142">
                        <c:v>93</c:v>
                      </c:pt>
                      <c:pt idx="143">
                        <c:v>89</c:v>
                      </c:pt>
                    </c:numCache>
                  </c:numRef>
                </c:val>
                <c:extLst>
                  <c:ext xmlns:c16="http://schemas.microsoft.com/office/drawing/2014/chart" uri="{C3380CC4-5D6E-409C-BE32-E72D297353CC}">
                    <c16:uniqueId val="{00000002-D811-4014-BF72-66F19826121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Steden!$R$3</c15:sqref>
                        </c15:formulaRef>
                      </c:ext>
                    </c:extLst>
                    <c:strCache>
                      <c:ptCount val="1"/>
                    </c:strCache>
                  </c:strRef>
                </c:tx>
                <c:spPr>
                  <a:solidFill>
                    <a:schemeClr val="accent1">
                      <a:lumMod val="60000"/>
                      <a:lumOff val="40000"/>
                    </a:schemeClr>
                  </a:solidFill>
                  <a:ln>
                    <a:noFill/>
                  </a:ln>
                  <a:effectLst/>
                </c:spPr>
                <c:invertIfNegative val="0"/>
                <c:cat>
                  <c:numRef>
                    <c:extLst>
                      <c:ext xmlns:c15="http://schemas.microsoft.com/office/drawing/2012/char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Steden!$R$5:$R$149</c15:sqref>
                        </c15:fullRef>
                        <c15:formulaRef>
                          <c15:sqref>Steden!$R$6:$R$149</c15:sqref>
                        </c15:formulaRef>
                      </c:ext>
                    </c:extLst>
                    <c:numCache>
                      <c:formatCode>General</c:formatCode>
                      <c:ptCount val="144"/>
                    </c:numCache>
                  </c:numRef>
                </c:val>
                <c:extLst xmlns:c15="http://schemas.microsoft.com/office/drawing/2012/chart">
                  <c:ext xmlns:c16="http://schemas.microsoft.com/office/drawing/2014/chart" uri="{C3380CC4-5D6E-409C-BE32-E72D297353CC}">
                    <c16:uniqueId val="{00000064-D811-4014-BF72-66F198261212}"/>
                  </c:ext>
                </c:extLst>
              </c15:ser>
            </c15:filteredBarSeries>
          </c:ext>
        </c:extLst>
      </c:barChart>
      <c:lineChart>
        <c:grouping val="standard"/>
        <c:varyColors val="0"/>
        <c:ser>
          <c:idx val="4"/>
          <c:order val="4"/>
          <c:tx>
            <c:strRef>
              <c:f>Steden!$AC$3</c:f>
              <c:strCache>
                <c:ptCount val="1"/>
                <c:pt idx="0">
                  <c:v>Nieuw gemelde besmettingen</c:v>
                </c:pt>
              </c:strCache>
            </c:strRef>
          </c:tx>
          <c:spPr>
            <a:ln w="44450" cap="rnd">
              <a:solidFill>
                <a:srgbClr val="4472C4"/>
              </a:solidFill>
              <a:round/>
            </a:ln>
            <a:effectLst/>
          </c:spPr>
          <c:marker>
            <c:symbol val="none"/>
          </c:marker>
          <c:cat>
            <c:numRef>
              <c:extLst>
                <c:ext xmlns:c15="http://schemas.microsoft.com/office/drawing/2012/chart" uri="{02D57815-91ED-43cb-92C2-25804820EDAC}">
                  <c15:fullRef>
                    <c15:sqref>Steden!$O$3:$O$157</c15:sqref>
                  </c15:fullRef>
                </c:ext>
              </c:extLst>
              <c:f>Steden!$O$4:$O$157</c:f>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xmlns:c15="http://schemas.microsoft.com/office/drawing/2012/chart" uri="{02D57815-91ED-43cb-92C2-25804820EDAC}">
                  <c15:fullRef>
                    <c15:sqref>Steden!$AC$4:$AC$184</c15:sqref>
                  </c15:fullRef>
                </c:ext>
              </c:extLst>
              <c:f>Steden!$AC$5:$AC$184</c:f>
              <c:numCache>
                <c:formatCode>General</c:formatCode>
                <c:ptCount val="180"/>
                <c:pt idx="6">
                  <c:v>10.142857142857142</c:v>
                </c:pt>
                <c:pt idx="7">
                  <c:v>12.285714285714286</c:v>
                </c:pt>
                <c:pt idx="8">
                  <c:v>15.714285714285714</c:v>
                </c:pt>
                <c:pt idx="9">
                  <c:v>15.571428571428571</c:v>
                </c:pt>
                <c:pt idx="10">
                  <c:v>17.571428571428573</c:v>
                </c:pt>
                <c:pt idx="11">
                  <c:v>18.428571428571427</c:v>
                </c:pt>
                <c:pt idx="12">
                  <c:v>15.857142857142858</c:v>
                </c:pt>
                <c:pt idx="13">
                  <c:v>16.714285714285715</c:v>
                </c:pt>
                <c:pt idx="14">
                  <c:v>18.714285714285715</c:v>
                </c:pt>
                <c:pt idx="15">
                  <c:v>18.428571428571427</c:v>
                </c:pt>
                <c:pt idx="16">
                  <c:v>20</c:v>
                </c:pt>
                <c:pt idx="17">
                  <c:v>19.142857142857142</c:v>
                </c:pt>
                <c:pt idx="18">
                  <c:v>18.285714285714285</c:v>
                </c:pt>
                <c:pt idx="19">
                  <c:v>20.142857142857142</c:v>
                </c:pt>
                <c:pt idx="20">
                  <c:v>17.714285714285715</c:v>
                </c:pt>
                <c:pt idx="21">
                  <c:v>15.428571428571429</c:v>
                </c:pt>
                <c:pt idx="22">
                  <c:v>13</c:v>
                </c:pt>
                <c:pt idx="23">
                  <c:v>10.571428571428571</c:v>
                </c:pt>
                <c:pt idx="24">
                  <c:v>10.142857142857142</c:v>
                </c:pt>
                <c:pt idx="25">
                  <c:v>10.571428571428571</c:v>
                </c:pt>
                <c:pt idx="26">
                  <c:v>10</c:v>
                </c:pt>
                <c:pt idx="27">
                  <c:v>11.571428571428571</c:v>
                </c:pt>
                <c:pt idx="28">
                  <c:v>11.142857142857142</c:v>
                </c:pt>
                <c:pt idx="29">
                  <c:v>11.714285714285714</c:v>
                </c:pt>
                <c:pt idx="30">
                  <c:v>13.714285714285714</c:v>
                </c:pt>
                <c:pt idx="31">
                  <c:v>12.714285714285714</c:v>
                </c:pt>
                <c:pt idx="32">
                  <c:v>12.142857142857142</c:v>
                </c:pt>
                <c:pt idx="33">
                  <c:v>12.428571428571429</c:v>
                </c:pt>
                <c:pt idx="34">
                  <c:v>12</c:v>
                </c:pt>
                <c:pt idx="35">
                  <c:v>11.285714285714286</c:v>
                </c:pt>
                <c:pt idx="36">
                  <c:v>12.142857142857142</c:v>
                </c:pt>
                <c:pt idx="37">
                  <c:v>11</c:v>
                </c:pt>
                <c:pt idx="38">
                  <c:v>13.142857142857142</c:v>
                </c:pt>
                <c:pt idx="39">
                  <c:v>12.428571428571429</c:v>
                </c:pt>
                <c:pt idx="40">
                  <c:v>11.428571428571429</c:v>
                </c:pt>
                <c:pt idx="41">
                  <c:v>11</c:v>
                </c:pt>
                <c:pt idx="42">
                  <c:v>11.714285714285714</c:v>
                </c:pt>
                <c:pt idx="43">
                  <c:v>10.714285714285714</c:v>
                </c:pt>
                <c:pt idx="44">
                  <c:v>9.1428571428571423</c:v>
                </c:pt>
                <c:pt idx="45">
                  <c:v>6.5714285714285712</c:v>
                </c:pt>
                <c:pt idx="46">
                  <c:v>6.5714285714285712</c:v>
                </c:pt>
                <c:pt idx="47">
                  <c:v>5.8571428571428568</c:v>
                </c:pt>
                <c:pt idx="48">
                  <c:v>5.4285714285714288</c:v>
                </c:pt>
                <c:pt idx="49">
                  <c:v>5.5714285714285712</c:v>
                </c:pt>
                <c:pt idx="50">
                  <c:v>5</c:v>
                </c:pt>
                <c:pt idx="51">
                  <c:v>4.5714285714285712</c:v>
                </c:pt>
                <c:pt idx="52">
                  <c:v>5.2857142857142856</c:v>
                </c:pt>
                <c:pt idx="53">
                  <c:v>5.4285714285714288</c:v>
                </c:pt>
                <c:pt idx="54">
                  <c:v>5.4285714285714288</c:v>
                </c:pt>
                <c:pt idx="55">
                  <c:v>4.1428571428571432</c:v>
                </c:pt>
                <c:pt idx="56">
                  <c:v>3.2857142857142856</c:v>
                </c:pt>
                <c:pt idx="57">
                  <c:v>3.5714285714285716</c:v>
                </c:pt>
                <c:pt idx="58">
                  <c:v>4.1428571428571432</c:v>
                </c:pt>
                <c:pt idx="59">
                  <c:v>4</c:v>
                </c:pt>
                <c:pt idx="60">
                  <c:v>4.1428571428571432</c:v>
                </c:pt>
                <c:pt idx="61">
                  <c:v>3.8571428571428572</c:v>
                </c:pt>
                <c:pt idx="62">
                  <c:v>4</c:v>
                </c:pt>
                <c:pt idx="63">
                  <c:v>3.2857142857142856</c:v>
                </c:pt>
                <c:pt idx="64">
                  <c:v>2.5714285714285716</c:v>
                </c:pt>
                <c:pt idx="65">
                  <c:v>2</c:v>
                </c:pt>
                <c:pt idx="66">
                  <c:v>1.5714285714285714</c:v>
                </c:pt>
                <c:pt idx="67">
                  <c:v>2.2857142857142856</c:v>
                </c:pt>
                <c:pt idx="68">
                  <c:v>1.7142857142857142</c:v>
                </c:pt>
                <c:pt idx="69">
                  <c:v>2.1428571428571428</c:v>
                </c:pt>
                <c:pt idx="70">
                  <c:v>2.4285714285714284</c:v>
                </c:pt>
                <c:pt idx="71">
                  <c:v>2.7142857142857144</c:v>
                </c:pt>
                <c:pt idx="72">
                  <c:v>2.8571428571428572</c:v>
                </c:pt>
                <c:pt idx="73">
                  <c:v>3</c:v>
                </c:pt>
                <c:pt idx="74">
                  <c:v>2.5714285714285716</c:v>
                </c:pt>
                <c:pt idx="75">
                  <c:v>3.2857142857142856</c:v>
                </c:pt>
                <c:pt idx="76">
                  <c:v>3.4285714285714284</c:v>
                </c:pt>
                <c:pt idx="77">
                  <c:v>3.1428571428571428</c:v>
                </c:pt>
                <c:pt idx="78">
                  <c:v>3.4285714285714284</c:v>
                </c:pt>
                <c:pt idx="79">
                  <c:v>3.5714285714285716</c:v>
                </c:pt>
                <c:pt idx="80">
                  <c:v>3.4285714285714284</c:v>
                </c:pt>
                <c:pt idx="81">
                  <c:v>3</c:v>
                </c:pt>
                <c:pt idx="82">
                  <c:v>2.7142857142857144</c:v>
                </c:pt>
                <c:pt idx="83">
                  <c:v>2.4285714285714284</c:v>
                </c:pt>
                <c:pt idx="84">
                  <c:v>2.5714285714285716</c:v>
                </c:pt>
                <c:pt idx="85">
                  <c:v>2.1428571428571428</c:v>
                </c:pt>
                <c:pt idx="86">
                  <c:v>2</c:v>
                </c:pt>
                <c:pt idx="87">
                  <c:v>2.2857142857142856</c:v>
                </c:pt>
                <c:pt idx="88">
                  <c:v>2.2857142857142856</c:v>
                </c:pt>
                <c:pt idx="89">
                  <c:v>2.2857142857142856</c:v>
                </c:pt>
                <c:pt idx="90">
                  <c:v>1.8571428571428572</c:v>
                </c:pt>
                <c:pt idx="91">
                  <c:v>2.1428571428571428</c:v>
                </c:pt>
                <c:pt idx="92">
                  <c:v>2.4285714285714284</c:v>
                </c:pt>
                <c:pt idx="93">
                  <c:v>2.2857142857142856</c:v>
                </c:pt>
                <c:pt idx="94">
                  <c:v>2.4285714285714284</c:v>
                </c:pt>
                <c:pt idx="95">
                  <c:v>3</c:v>
                </c:pt>
                <c:pt idx="96">
                  <c:v>3.1428571428571428</c:v>
                </c:pt>
                <c:pt idx="97">
                  <c:v>3</c:v>
                </c:pt>
                <c:pt idx="98">
                  <c:v>2.5714285714285716</c:v>
                </c:pt>
                <c:pt idx="99">
                  <c:v>2.4285714285714284</c:v>
                </c:pt>
                <c:pt idx="100">
                  <c:v>2.4285714285714284</c:v>
                </c:pt>
                <c:pt idx="101">
                  <c:v>2.2857142857142856</c:v>
                </c:pt>
                <c:pt idx="102">
                  <c:v>2.4285714285714284</c:v>
                </c:pt>
                <c:pt idx="103">
                  <c:v>2.1428571428571428</c:v>
                </c:pt>
                <c:pt idx="104">
                  <c:v>2.1428571428571428</c:v>
                </c:pt>
                <c:pt idx="105">
                  <c:v>2</c:v>
                </c:pt>
                <c:pt idx="106">
                  <c:v>1.5714285714285714</c:v>
                </c:pt>
                <c:pt idx="107">
                  <c:v>1.4285714285714286</c:v>
                </c:pt>
                <c:pt idx="108">
                  <c:v>1.1428571428571428</c:v>
                </c:pt>
                <c:pt idx="109">
                  <c:v>0.2857142857142857</c:v>
                </c:pt>
                <c:pt idx="110">
                  <c:v>0.2857142857142857</c:v>
                </c:pt>
                <c:pt idx="111">
                  <c:v>0.2857142857142857</c:v>
                </c:pt>
                <c:pt idx="112">
                  <c:v>0.8571428571428571</c:v>
                </c:pt>
                <c:pt idx="113">
                  <c:v>0.8571428571428571</c:v>
                </c:pt>
                <c:pt idx="114">
                  <c:v>0.8571428571428571</c:v>
                </c:pt>
                <c:pt idx="115">
                  <c:v>0.8571428571428571</c:v>
                </c:pt>
                <c:pt idx="116">
                  <c:v>0.7142857142857143</c:v>
                </c:pt>
                <c:pt idx="117">
                  <c:v>0.7142857142857143</c:v>
                </c:pt>
                <c:pt idx="118">
                  <c:v>1.1428571428571428</c:v>
                </c:pt>
                <c:pt idx="119">
                  <c:v>1.1428571428571428</c:v>
                </c:pt>
                <c:pt idx="120">
                  <c:v>1.8571428571428572</c:v>
                </c:pt>
                <c:pt idx="121">
                  <c:v>2</c:v>
                </c:pt>
                <c:pt idx="122">
                  <c:v>0.8571428571428571</c:v>
                </c:pt>
                <c:pt idx="123">
                  <c:v>1.1428571428571428</c:v>
                </c:pt>
                <c:pt idx="124">
                  <c:v>1.1428571428571428</c:v>
                </c:pt>
                <c:pt idx="125">
                  <c:v>0.8571428571428571</c:v>
                </c:pt>
                <c:pt idx="126">
                  <c:v>0.42857142857142855</c:v>
                </c:pt>
                <c:pt idx="127">
                  <c:v>0</c:v>
                </c:pt>
                <c:pt idx="128">
                  <c:v>-0.14285714285714285</c:v>
                </c:pt>
                <c:pt idx="129">
                  <c:v>1.2857142857142858</c:v>
                </c:pt>
                <c:pt idx="130">
                  <c:v>1.4285714285714286</c:v>
                </c:pt>
                <c:pt idx="131">
                  <c:v>1.2857142857142858</c:v>
                </c:pt>
                <c:pt idx="132">
                  <c:v>1.2857142857142858</c:v>
                </c:pt>
                <c:pt idx="133">
                  <c:v>1.8571428571428572</c:v>
                </c:pt>
                <c:pt idx="134">
                  <c:v>1.5714285714285714</c:v>
                </c:pt>
                <c:pt idx="135">
                  <c:v>1.5714285714285714</c:v>
                </c:pt>
                <c:pt idx="136">
                  <c:v>1.7142857142857142</c:v>
                </c:pt>
                <c:pt idx="137">
                  <c:v>1.7142857142857142</c:v>
                </c:pt>
                <c:pt idx="138">
                  <c:v>2.7142857142857144</c:v>
                </c:pt>
                <c:pt idx="139">
                  <c:v>3</c:v>
                </c:pt>
                <c:pt idx="140">
                  <c:v>2.8571428571428572</c:v>
                </c:pt>
                <c:pt idx="141">
                  <c:v>3.8571428571428572</c:v>
                </c:pt>
                <c:pt idx="142">
                  <c:v>4.1428571428571432</c:v>
                </c:pt>
                <c:pt idx="143">
                  <c:v>4</c:v>
                </c:pt>
                <c:pt idx="144">
                  <c:v>4.8571428571428568</c:v>
                </c:pt>
                <c:pt idx="145">
                  <c:v>4.4285714285714288</c:v>
                </c:pt>
                <c:pt idx="146">
                  <c:v>4.4285714285714288</c:v>
                </c:pt>
                <c:pt idx="147">
                  <c:v>4.5714285714285712</c:v>
                </c:pt>
                <c:pt idx="148">
                  <c:v>4.8571428571428568</c:v>
                </c:pt>
                <c:pt idx="149">
                  <c:v>5</c:v>
                </c:pt>
                <c:pt idx="150">
                  <c:v>5.7142857142857144</c:v>
                </c:pt>
                <c:pt idx="151">
                  <c:v>5.2857142857142856</c:v>
                </c:pt>
                <c:pt idx="152">
                  <c:v>5.2857142857142856</c:v>
                </c:pt>
                <c:pt idx="153">
                  <c:v>7</c:v>
                </c:pt>
                <c:pt idx="154">
                  <c:v>7.4285714285714288</c:v>
                </c:pt>
                <c:pt idx="155">
                  <c:v>6.5714285714285712</c:v>
                </c:pt>
                <c:pt idx="156">
                  <c:v>6.5714285714285712</c:v>
                </c:pt>
                <c:pt idx="157">
                  <c:v>7.4285714285714288</c:v>
                </c:pt>
                <c:pt idx="158">
                  <c:v>8</c:v>
                </c:pt>
                <c:pt idx="159">
                  <c:v>8.2857142857142865</c:v>
                </c:pt>
                <c:pt idx="160">
                  <c:v>7.7142857142857144</c:v>
                </c:pt>
                <c:pt idx="161">
                  <c:v>7.7142857142857144</c:v>
                </c:pt>
                <c:pt idx="162">
                  <c:v>8.2857142857142865</c:v>
                </c:pt>
                <c:pt idx="163">
                  <c:v>9.7142857142857135</c:v>
                </c:pt>
                <c:pt idx="164">
                  <c:v>8.5714285714285712</c:v>
                </c:pt>
                <c:pt idx="165">
                  <c:v>8.8571428571428577</c:v>
                </c:pt>
                <c:pt idx="166">
                  <c:v>9.8571428571428577</c:v>
                </c:pt>
                <c:pt idx="167">
                  <c:v>9</c:v>
                </c:pt>
                <c:pt idx="168">
                  <c:v>10.714285714285714</c:v>
                </c:pt>
                <c:pt idx="169">
                  <c:v>12.142857142857142</c:v>
                </c:pt>
                <c:pt idx="170">
                  <c:v>12.428571428571429</c:v>
                </c:pt>
                <c:pt idx="171">
                  <c:v>13.571428571428571</c:v>
                </c:pt>
                <c:pt idx="172">
                  <c:v>13.714285714285714</c:v>
                </c:pt>
                <c:pt idx="173">
                  <c:v>14.142857142857142</c:v>
                </c:pt>
                <c:pt idx="174">
                  <c:v>16.285714285714285</c:v>
                </c:pt>
                <c:pt idx="175">
                  <c:v>16.428571428571427</c:v>
                </c:pt>
                <c:pt idx="176">
                  <c:v>16.714285714285715</c:v>
                </c:pt>
                <c:pt idx="177">
                  <c:v>15.714285714285714</c:v>
                </c:pt>
                <c:pt idx="178">
                  <c:v>15.428571428571429</c:v>
                </c:pt>
                <c:pt idx="179">
                  <c:v>16.857142857142858</c:v>
                </c:pt>
              </c:numCache>
            </c:numRef>
          </c:val>
          <c:smooth val="0"/>
          <c:extLst>
            <c:ext xmlns:c16="http://schemas.microsoft.com/office/drawing/2014/chart" uri="{C3380CC4-5D6E-409C-BE32-E72D297353CC}">
              <c16:uniqueId val="{00000001-D811-4014-BF72-66F198261212}"/>
            </c:ext>
          </c:extLst>
        </c:ser>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0"/>
                <c:order val="1"/>
                <c:tx>
                  <c:strRef>
                    <c:extLst>
                      <c:ext uri="{02D57815-91ED-43cb-92C2-25804820EDAC}">
                        <c15:formulaRef>
                          <c15:sqref>Steden!$T$3</c15:sqref>
                        </c15:formulaRef>
                      </c:ext>
                    </c:extLst>
                    <c:strCache>
                      <c:ptCount val="1"/>
                      <c:pt idx="0">
                        <c:v>7 daags voortschrijdend gemiddelde</c:v>
                      </c:pt>
                    </c:strCache>
                  </c:strRef>
                </c:tx>
                <c:spPr>
                  <a:ln w="41275" cap="rnd">
                    <a:solidFill>
                      <a:sysClr val="windowText" lastClr="000000">
                        <a:lumMod val="95000"/>
                        <a:lumOff val="5000"/>
                      </a:sysClr>
                    </a:solidFill>
                    <a:round/>
                  </a:ln>
                  <a:effectLst/>
                </c:spPr>
                <c:marker>
                  <c:symbol val="none"/>
                </c:marker>
                <c:dPt>
                  <c:idx val="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4-D811-4014-BF72-66F198261212}"/>
                    </c:ext>
                  </c:extLst>
                </c:dPt>
                <c:dPt>
                  <c:idx val="1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6-D811-4014-BF72-66F198261212}"/>
                    </c:ext>
                  </c:extLst>
                </c:dPt>
                <c:dPt>
                  <c:idx val="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8-D811-4014-BF72-66F198261212}"/>
                    </c:ext>
                  </c:extLst>
                </c:dPt>
                <c:dPt>
                  <c:idx val="1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A-D811-4014-BF72-66F198261212}"/>
                    </c:ext>
                  </c:extLst>
                </c:dPt>
                <c:dPt>
                  <c:idx val="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C-D811-4014-BF72-66F198261212}"/>
                    </c:ext>
                  </c:extLst>
                </c:dPt>
                <c:dPt>
                  <c:idx val="2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0E-D811-4014-BF72-66F198261212}"/>
                    </c:ext>
                  </c:extLst>
                </c:dPt>
                <c:dPt>
                  <c:idx val="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0-D811-4014-BF72-66F198261212}"/>
                    </c:ext>
                  </c:extLst>
                </c:dPt>
                <c:dPt>
                  <c:idx val="3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2-D811-4014-BF72-66F198261212}"/>
                    </c:ext>
                  </c:extLst>
                </c:dPt>
                <c:dPt>
                  <c:idx val="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4-D811-4014-BF72-66F198261212}"/>
                    </c:ext>
                  </c:extLst>
                </c:dPt>
                <c:dPt>
                  <c:idx val="3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6-D811-4014-BF72-66F198261212}"/>
                    </c:ext>
                  </c:extLst>
                </c:dPt>
                <c:dPt>
                  <c:idx val="4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8-D811-4014-BF72-66F198261212}"/>
                    </c:ext>
                  </c:extLst>
                </c:dPt>
                <c:dPt>
                  <c:idx val="4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A-D811-4014-BF72-66F198261212}"/>
                    </c:ext>
                  </c:extLst>
                </c:dPt>
                <c:dPt>
                  <c:idx val="4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C-D811-4014-BF72-66F198261212}"/>
                    </c:ext>
                  </c:extLst>
                </c:dPt>
                <c:dPt>
                  <c:idx val="5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1E-D811-4014-BF72-66F198261212}"/>
                    </c:ext>
                  </c:extLst>
                </c:dPt>
                <c:dPt>
                  <c:idx val="5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0-D811-4014-BF72-66F198261212}"/>
                    </c:ext>
                  </c:extLst>
                </c:dPt>
                <c:dPt>
                  <c:idx val="5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2-D811-4014-BF72-66F198261212}"/>
                    </c:ext>
                  </c:extLst>
                </c:dPt>
                <c:dPt>
                  <c:idx val="6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4-D811-4014-BF72-66F198261212}"/>
                    </c:ext>
                  </c:extLst>
                </c:dPt>
                <c:dPt>
                  <c:idx val="6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6-D811-4014-BF72-66F198261212}"/>
                    </c:ext>
                  </c:extLst>
                </c:dPt>
                <c:dPt>
                  <c:idx val="6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8-D811-4014-BF72-66F198261212}"/>
                    </c:ext>
                  </c:extLst>
                </c:dPt>
                <c:dPt>
                  <c:idx val="7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A-D811-4014-BF72-66F198261212}"/>
                    </c:ext>
                  </c:extLst>
                </c:dPt>
                <c:dPt>
                  <c:idx val="7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C-D811-4014-BF72-66F198261212}"/>
                    </c:ext>
                  </c:extLst>
                </c:dPt>
                <c:dPt>
                  <c:idx val="7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2E-D811-4014-BF72-66F198261212}"/>
                    </c:ext>
                  </c:extLst>
                </c:dPt>
                <c:dPt>
                  <c:idx val="8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0-D811-4014-BF72-66F198261212}"/>
                    </c:ext>
                  </c:extLst>
                </c:dPt>
                <c:dPt>
                  <c:idx val="8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2-D811-4014-BF72-66F198261212}"/>
                    </c:ext>
                  </c:extLst>
                </c:dPt>
                <c:dPt>
                  <c:idx val="8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4-D811-4014-BF72-66F198261212}"/>
                    </c:ext>
                  </c:extLst>
                </c:dPt>
                <c:dPt>
                  <c:idx val="8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6-D811-4014-BF72-66F198261212}"/>
                    </c:ext>
                  </c:extLst>
                </c:dPt>
                <c:dPt>
                  <c:idx val="9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8-D811-4014-BF72-66F198261212}"/>
                    </c:ext>
                  </c:extLst>
                </c:dPt>
                <c:dPt>
                  <c:idx val="9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A-D811-4014-BF72-66F198261212}"/>
                    </c:ext>
                  </c:extLst>
                </c:dPt>
                <c:dPt>
                  <c:idx val="10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C-D811-4014-BF72-66F198261212}"/>
                    </c:ext>
                  </c:extLst>
                </c:dPt>
                <c:dPt>
                  <c:idx val="10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3E-D811-4014-BF72-66F198261212}"/>
                    </c:ext>
                  </c:extLst>
                </c:dPt>
                <c:dPt>
                  <c:idx val="10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0-D811-4014-BF72-66F198261212}"/>
                    </c:ext>
                  </c:extLst>
                </c:dPt>
                <c:dPt>
                  <c:idx val="10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2-D811-4014-BF72-66F198261212}"/>
                    </c:ext>
                  </c:extLst>
                </c:dPt>
                <c:dPt>
                  <c:idx val="114"/>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4-D811-4014-BF72-66F198261212}"/>
                    </c:ext>
                  </c:extLst>
                </c:dPt>
                <c:dPt>
                  <c:idx val="11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6-D811-4014-BF72-66F198261212}"/>
                    </c:ext>
                  </c:extLst>
                </c:dPt>
                <c:dPt>
                  <c:idx val="121"/>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8-D811-4014-BF72-66F198261212}"/>
                    </c:ext>
                  </c:extLst>
                </c:dPt>
                <c:dPt>
                  <c:idx val="123"/>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A-D811-4014-BF72-66F198261212}"/>
                    </c:ext>
                  </c:extLst>
                </c:dPt>
                <c:dPt>
                  <c:idx val="128"/>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C-D811-4014-BF72-66F198261212}"/>
                    </c:ext>
                  </c:extLst>
                </c:dPt>
                <c:dPt>
                  <c:idx val="13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4E-D811-4014-BF72-66F198261212}"/>
                    </c:ext>
                  </c:extLst>
                </c:dPt>
                <c:dPt>
                  <c:idx val="13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0-D811-4014-BF72-66F198261212}"/>
                    </c:ext>
                  </c:extLst>
                </c:dPt>
                <c:dPt>
                  <c:idx val="13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2-D811-4014-BF72-66F198261212}"/>
                    </c:ext>
                  </c:extLst>
                </c:dPt>
                <c:dPt>
                  <c:idx val="14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4-D811-4014-BF72-66F198261212}"/>
                    </c:ext>
                  </c:extLst>
                </c:dPt>
                <c:dPt>
                  <c:idx val="145"/>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6-D811-4014-BF72-66F198261212}"/>
                    </c:ext>
                  </c:extLst>
                </c:dPt>
                <c:dPt>
                  <c:idx val="14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8-D811-4014-BF72-66F198261212}"/>
                    </c:ext>
                  </c:extLst>
                </c:dPt>
                <c:dPt>
                  <c:idx val="150"/>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A-D811-4014-BF72-66F198261212}"/>
                    </c:ext>
                  </c:extLst>
                </c:dPt>
                <c:dPt>
                  <c:idx val="152"/>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C-D811-4014-BF72-66F198261212}"/>
                    </c:ext>
                  </c:extLst>
                </c:dPt>
                <c:dPt>
                  <c:idx val="156"/>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5E-D811-4014-BF72-66F198261212}"/>
                    </c:ext>
                  </c:extLst>
                </c:dPt>
                <c:dPt>
                  <c:idx val="157"/>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0-D811-4014-BF72-66F198261212}"/>
                    </c:ext>
                  </c:extLst>
                </c:dPt>
                <c:dPt>
                  <c:idx val="159"/>
                  <c:marker>
                    <c:symbol val="none"/>
                  </c:marker>
                  <c:bubble3D val="0"/>
                  <c:spPr>
                    <a:ln w="41275" cap="rnd">
                      <a:solidFill>
                        <a:sysClr val="windowText" lastClr="000000">
                          <a:lumMod val="95000"/>
                          <a:lumOff val="5000"/>
                        </a:sysClr>
                      </a:solidFill>
                      <a:round/>
                    </a:ln>
                    <a:effectLst/>
                  </c:spPr>
                  <c:extLst>
                    <c:ext xmlns:c16="http://schemas.microsoft.com/office/drawing/2014/chart" uri="{C3380CC4-5D6E-409C-BE32-E72D297353CC}">
                      <c16:uniqueId val="{00000062-D811-4014-BF72-66F198261212}"/>
                    </c:ext>
                  </c:extLst>
                </c:dPt>
                <c:cat>
                  <c:numRef>
                    <c:extLst>
                      <c:ext uri="{02D57815-91ED-43cb-92C2-25804820EDAC}">
                        <c15:fullRef>
                          <c15:sqref>Steden!$O$3:$O$157</c15:sqref>
                        </c15:fullRef>
                        <c15:formulaRef>
                          <c15:sqref>Steden!$O$4:$O$157</c15:sqref>
                        </c15:formulaRef>
                      </c:ext>
                    </c:extLst>
                    <c:numCache>
                      <c:formatCode>m/d/yyyy</c:formatCode>
                      <c:ptCount val="154"/>
                      <c:pt idx="0">
                        <c:v>43903</c:v>
                      </c:pt>
                      <c:pt idx="1">
                        <c:v>43904</c:v>
                      </c:pt>
                      <c:pt idx="2">
                        <c:v>43905</c:v>
                      </c:pt>
                      <c:pt idx="3">
                        <c:v>43906</c:v>
                      </c:pt>
                      <c:pt idx="4">
                        <c:v>43907</c:v>
                      </c:pt>
                      <c:pt idx="5">
                        <c:v>43908</c:v>
                      </c:pt>
                      <c:pt idx="6">
                        <c:v>43909</c:v>
                      </c:pt>
                      <c:pt idx="7">
                        <c:v>43910</c:v>
                      </c:pt>
                      <c:pt idx="8">
                        <c:v>43911</c:v>
                      </c:pt>
                      <c:pt idx="9">
                        <c:v>43912</c:v>
                      </c:pt>
                      <c:pt idx="10">
                        <c:v>43913</c:v>
                      </c:pt>
                      <c:pt idx="11">
                        <c:v>43914</c:v>
                      </c:pt>
                      <c:pt idx="12">
                        <c:v>43915</c:v>
                      </c:pt>
                      <c:pt idx="13">
                        <c:v>43916</c:v>
                      </c:pt>
                      <c:pt idx="14">
                        <c:v>43917</c:v>
                      </c:pt>
                      <c:pt idx="15">
                        <c:v>43918</c:v>
                      </c:pt>
                      <c:pt idx="16">
                        <c:v>43919</c:v>
                      </c:pt>
                      <c:pt idx="17">
                        <c:v>43920</c:v>
                      </c:pt>
                      <c:pt idx="18">
                        <c:v>43921</c:v>
                      </c:pt>
                      <c:pt idx="19">
                        <c:v>43922</c:v>
                      </c:pt>
                      <c:pt idx="20">
                        <c:v>43923</c:v>
                      </c:pt>
                      <c:pt idx="21">
                        <c:v>43924</c:v>
                      </c:pt>
                      <c:pt idx="22">
                        <c:v>43925</c:v>
                      </c:pt>
                      <c:pt idx="23">
                        <c:v>43926</c:v>
                      </c:pt>
                      <c:pt idx="24">
                        <c:v>43927</c:v>
                      </c:pt>
                      <c:pt idx="25">
                        <c:v>43928</c:v>
                      </c:pt>
                      <c:pt idx="26">
                        <c:v>43929</c:v>
                      </c:pt>
                      <c:pt idx="27">
                        <c:v>43930</c:v>
                      </c:pt>
                      <c:pt idx="28">
                        <c:v>43931</c:v>
                      </c:pt>
                      <c:pt idx="29">
                        <c:v>43932</c:v>
                      </c:pt>
                      <c:pt idx="30">
                        <c:v>43933</c:v>
                      </c:pt>
                      <c:pt idx="31">
                        <c:v>43934</c:v>
                      </c:pt>
                      <c:pt idx="32">
                        <c:v>43935</c:v>
                      </c:pt>
                      <c:pt idx="33">
                        <c:v>43936</c:v>
                      </c:pt>
                      <c:pt idx="34">
                        <c:v>43937</c:v>
                      </c:pt>
                      <c:pt idx="35">
                        <c:v>43938</c:v>
                      </c:pt>
                      <c:pt idx="36">
                        <c:v>43939</c:v>
                      </c:pt>
                      <c:pt idx="37">
                        <c:v>43940</c:v>
                      </c:pt>
                      <c:pt idx="38">
                        <c:v>43941</c:v>
                      </c:pt>
                      <c:pt idx="39">
                        <c:v>43942</c:v>
                      </c:pt>
                      <c:pt idx="40">
                        <c:v>43943</c:v>
                      </c:pt>
                      <c:pt idx="41">
                        <c:v>43944</c:v>
                      </c:pt>
                      <c:pt idx="42">
                        <c:v>43945</c:v>
                      </c:pt>
                      <c:pt idx="43">
                        <c:v>43946</c:v>
                      </c:pt>
                      <c:pt idx="44">
                        <c:v>43947</c:v>
                      </c:pt>
                      <c:pt idx="45">
                        <c:v>43948</c:v>
                      </c:pt>
                      <c:pt idx="46">
                        <c:v>43949</c:v>
                      </c:pt>
                      <c:pt idx="47">
                        <c:v>43950</c:v>
                      </c:pt>
                      <c:pt idx="48">
                        <c:v>43951</c:v>
                      </c:pt>
                      <c:pt idx="49">
                        <c:v>43952</c:v>
                      </c:pt>
                      <c:pt idx="50">
                        <c:v>43953</c:v>
                      </c:pt>
                      <c:pt idx="51">
                        <c:v>43954</c:v>
                      </c:pt>
                      <c:pt idx="52">
                        <c:v>43955</c:v>
                      </c:pt>
                      <c:pt idx="53">
                        <c:v>43956</c:v>
                      </c:pt>
                      <c:pt idx="54">
                        <c:v>43957</c:v>
                      </c:pt>
                      <c:pt idx="55">
                        <c:v>43958</c:v>
                      </c:pt>
                      <c:pt idx="56">
                        <c:v>43959</c:v>
                      </c:pt>
                      <c:pt idx="57">
                        <c:v>43960</c:v>
                      </c:pt>
                      <c:pt idx="58">
                        <c:v>43961</c:v>
                      </c:pt>
                      <c:pt idx="59">
                        <c:v>43962</c:v>
                      </c:pt>
                      <c:pt idx="60">
                        <c:v>43963</c:v>
                      </c:pt>
                      <c:pt idx="61">
                        <c:v>43964</c:v>
                      </c:pt>
                      <c:pt idx="62">
                        <c:v>43965</c:v>
                      </c:pt>
                      <c:pt idx="63">
                        <c:v>43966</c:v>
                      </c:pt>
                      <c:pt idx="64">
                        <c:v>43967</c:v>
                      </c:pt>
                      <c:pt idx="65">
                        <c:v>43968</c:v>
                      </c:pt>
                      <c:pt idx="66">
                        <c:v>43969</c:v>
                      </c:pt>
                      <c:pt idx="67">
                        <c:v>43970</c:v>
                      </c:pt>
                      <c:pt idx="68">
                        <c:v>43971</c:v>
                      </c:pt>
                      <c:pt idx="69">
                        <c:v>43972</c:v>
                      </c:pt>
                      <c:pt idx="70">
                        <c:v>43973</c:v>
                      </c:pt>
                      <c:pt idx="71">
                        <c:v>43974</c:v>
                      </c:pt>
                      <c:pt idx="72">
                        <c:v>43975</c:v>
                      </c:pt>
                      <c:pt idx="73">
                        <c:v>43976</c:v>
                      </c:pt>
                      <c:pt idx="74">
                        <c:v>43977</c:v>
                      </c:pt>
                      <c:pt idx="75">
                        <c:v>43978</c:v>
                      </c:pt>
                      <c:pt idx="76">
                        <c:v>43979</c:v>
                      </c:pt>
                      <c:pt idx="77">
                        <c:v>43980</c:v>
                      </c:pt>
                      <c:pt idx="78">
                        <c:v>43981</c:v>
                      </c:pt>
                      <c:pt idx="79">
                        <c:v>43982</c:v>
                      </c:pt>
                      <c:pt idx="80">
                        <c:v>43983</c:v>
                      </c:pt>
                      <c:pt idx="81">
                        <c:v>43984</c:v>
                      </c:pt>
                      <c:pt idx="82">
                        <c:v>43985</c:v>
                      </c:pt>
                      <c:pt idx="83">
                        <c:v>43986</c:v>
                      </c:pt>
                      <c:pt idx="84">
                        <c:v>43987</c:v>
                      </c:pt>
                      <c:pt idx="85">
                        <c:v>43988</c:v>
                      </c:pt>
                      <c:pt idx="86">
                        <c:v>43989</c:v>
                      </c:pt>
                      <c:pt idx="87">
                        <c:v>43990</c:v>
                      </c:pt>
                      <c:pt idx="88">
                        <c:v>43991</c:v>
                      </c:pt>
                      <c:pt idx="89">
                        <c:v>43992</c:v>
                      </c:pt>
                      <c:pt idx="90">
                        <c:v>43993</c:v>
                      </c:pt>
                      <c:pt idx="91">
                        <c:v>43994</c:v>
                      </c:pt>
                      <c:pt idx="92">
                        <c:v>43995</c:v>
                      </c:pt>
                      <c:pt idx="93">
                        <c:v>43996</c:v>
                      </c:pt>
                      <c:pt idx="94">
                        <c:v>43997</c:v>
                      </c:pt>
                      <c:pt idx="95">
                        <c:v>43998</c:v>
                      </c:pt>
                      <c:pt idx="96">
                        <c:v>43999</c:v>
                      </c:pt>
                      <c:pt idx="97">
                        <c:v>44000</c:v>
                      </c:pt>
                      <c:pt idx="98">
                        <c:v>44001</c:v>
                      </c:pt>
                      <c:pt idx="99">
                        <c:v>44002</c:v>
                      </c:pt>
                      <c:pt idx="100">
                        <c:v>44003</c:v>
                      </c:pt>
                      <c:pt idx="101">
                        <c:v>44004</c:v>
                      </c:pt>
                      <c:pt idx="102">
                        <c:v>44005</c:v>
                      </c:pt>
                      <c:pt idx="103">
                        <c:v>44006</c:v>
                      </c:pt>
                      <c:pt idx="104">
                        <c:v>44007</c:v>
                      </c:pt>
                      <c:pt idx="105">
                        <c:v>44008</c:v>
                      </c:pt>
                      <c:pt idx="106">
                        <c:v>44009</c:v>
                      </c:pt>
                      <c:pt idx="107">
                        <c:v>44010</c:v>
                      </c:pt>
                      <c:pt idx="108">
                        <c:v>44011</c:v>
                      </c:pt>
                      <c:pt idx="109">
                        <c:v>44012</c:v>
                      </c:pt>
                      <c:pt idx="110">
                        <c:v>44013</c:v>
                      </c:pt>
                      <c:pt idx="111">
                        <c:v>44014</c:v>
                      </c:pt>
                      <c:pt idx="112">
                        <c:v>44015</c:v>
                      </c:pt>
                      <c:pt idx="113">
                        <c:v>44016</c:v>
                      </c:pt>
                      <c:pt idx="114">
                        <c:v>44017</c:v>
                      </c:pt>
                      <c:pt idx="115">
                        <c:v>44018</c:v>
                      </c:pt>
                      <c:pt idx="116">
                        <c:v>44019</c:v>
                      </c:pt>
                      <c:pt idx="117">
                        <c:v>44020</c:v>
                      </c:pt>
                      <c:pt idx="118">
                        <c:v>44021</c:v>
                      </c:pt>
                      <c:pt idx="119">
                        <c:v>44022</c:v>
                      </c:pt>
                      <c:pt idx="120">
                        <c:v>44023</c:v>
                      </c:pt>
                      <c:pt idx="121">
                        <c:v>44024</c:v>
                      </c:pt>
                      <c:pt idx="122">
                        <c:v>44025</c:v>
                      </c:pt>
                      <c:pt idx="123">
                        <c:v>44026</c:v>
                      </c:pt>
                      <c:pt idx="124">
                        <c:v>44027</c:v>
                      </c:pt>
                      <c:pt idx="125">
                        <c:v>44028</c:v>
                      </c:pt>
                      <c:pt idx="126">
                        <c:v>44029</c:v>
                      </c:pt>
                      <c:pt idx="127">
                        <c:v>44030</c:v>
                      </c:pt>
                      <c:pt idx="128">
                        <c:v>44031</c:v>
                      </c:pt>
                      <c:pt idx="129">
                        <c:v>44032</c:v>
                      </c:pt>
                      <c:pt idx="130">
                        <c:v>44033</c:v>
                      </c:pt>
                      <c:pt idx="131">
                        <c:v>44034</c:v>
                      </c:pt>
                      <c:pt idx="132">
                        <c:v>44035</c:v>
                      </c:pt>
                      <c:pt idx="133">
                        <c:v>44036</c:v>
                      </c:pt>
                      <c:pt idx="134">
                        <c:v>44037</c:v>
                      </c:pt>
                      <c:pt idx="135">
                        <c:v>44038</c:v>
                      </c:pt>
                      <c:pt idx="136">
                        <c:v>44039</c:v>
                      </c:pt>
                      <c:pt idx="137">
                        <c:v>44040</c:v>
                      </c:pt>
                      <c:pt idx="138">
                        <c:v>44041</c:v>
                      </c:pt>
                      <c:pt idx="139">
                        <c:v>44042</c:v>
                      </c:pt>
                      <c:pt idx="140">
                        <c:v>44043</c:v>
                      </c:pt>
                      <c:pt idx="141">
                        <c:v>44044</c:v>
                      </c:pt>
                      <c:pt idx="142">
                        <c:v>44045</c:v>
                      </c:pt>
                      <c:pt idx="143">
                        <c:v>44046</c:v>
                      </c:pt>
                      <c:pt idx="144">
                        <c:v>44047</c:v>
                      </c:pt>
                      <c:pt idx="145">
                        <c:v>44048</c:v>
                      </c:pt>
                      <c:pt idx="146">
                        <c:v>44049</c:v>
                      </c:pt>
                      <c:pt idx="147">
                        <c:v>44050</c:v>
                      </c:pt>
                      <c:pt idx="148">
                        <c:v>44051</c:v>
                      </c:pt>
                      <c:pt idx="149">
                        <c:v>44052</c:v>
                      </c:pt>
                      <c:pt idx="150">
                        <c:v>44053</c:v>
                      </c:pt>
                      <c:pt idx="151">
                        <c:v>44054</c:v>
                      </c:pt>
                      <c:pt idx="152">
                        <c:v>44055</c:v>
                      </c:pt>
                      <c:pt idx="153">
                        <c:v>44056</c:v>
                      </c:pt>
                    </c:numCache>
                  </c:numRef>
                </c:cat>
                <c:val>
                  <c:numRef>
                    <c:extLst>
                      <c:ext uri="{02D57815-91ED-43cb-92C2-25804820EDAC}">
                        <c15:fullRef>
                          <c15:sqref>Steden!$T$5:$T$149</c15:sqref>
                        </c15:fullRef>
                        <c15:formulaRef>
                          <c15:sqref>Steden!$T$6:$T$149</c15:sqref>
                        </c15:formulaRef>
                      </c:ext>
                    </c:extLst>
                    <c:numCache>
                      <c:formatCode>General</c:formatCode>
                      <c:ptCount val="144"/>
                      <c:pt idx="5">
                        <c:v>13.428571428571429</c:v>
                      </c:pt>
                      <c:pt idx="6">
                        <c:v>13.857142857142858</c:v>
                      </c:pt>
                      <c:pt idx="7">
                        <c:v>16.428571428571427</c:v>
                      </c:pt>
                      <c:pt idx="8">
                        <c:v>17.142857142857142</c:v>
                      </c:pt>
                      <c:pt idx="9">
                        <c:v>17.714285714285715</c:v>
                      </c:pt>
                      <c:pt idx="10">
                        <c:v>18.571428571428573</c:v>
                      </c:pt>
                      <c:pt idx="11">
                        <c:v>17.857142857142858</c:v>
                      </c:pt>
                      <c:pt idx="12">
                        <c:v>19.571428571428573</c:v>
                      </c:pt>
                      <c:pt idx="13">
                        <c:v>27</c:v>
                      </c:pt>
                      <c:pt idx="14">
                        <c:v>29.142857142857142</c:v>
                      </c:pt>
                      <c:pt idx="15">
                        <c:v>32.571428571428569</c:v>
                      </c:pt>
                      <c:pt idx="16">
                        <c:v>34.285714285714285</c:v>
                      </c:pt>
                      <c:pt idx="17">
                        <c:v>38.571428571428569</c:v>
                      </c:pt>
                      <c:pt idx="18">
                        <c:v>42.857142857142854</c:v>
                      </c:pt>
                      <c:pt idx="19">
                        <c:v>43.285714285714285</c:v>
                      </c:pt>
                      <c:pt idx="20">
                        <c:v>39.142857142857146</c:v>
                      </c:pt>
                      <c:pt idx="21">
                        <c:v>47.142857142857146</c:v>
                      </c:pt>
                      <c:pt idx="22">
                        <c:v>54.142857142857146</c:v>
                      </c:pt>
                      <c:pt idx="23">
                        <c:v>55.285714285714285</c:v>
                      </c:pt>
                      <c:pt idx="24">
                        <c:v>57.857142857142854</c:v>
                      </c:pt>
                      <c:pt idx="25">
                        <c:v>63</c:v>
                      </c:pt>
                      <c:pt idx="26">
                        <c:v>61.571428571428569</c:v>
                      </c:pt>
                      <c:pt idx="27">
                        <c:v>76.571428571428569</c:v>
                      </c:pt>
                      <c:pt idx="28">
                        <c:v>72.285714285714292</c:v>
                      </c:pt>
                      <c:pt idx="29">
                        <c:v>67.571428571428569</c:v>
                      </c:pt>
                      <c:pt idx="30">
                        <c:v>69.857142857142861</c:v>
                      </c:pt>
                      <c:pt idx="31">
                        <c:v>65.714285714285708</c:v>
                      </c:pt>
                      <c:pt idx="32">
                        <c:v>61</c:v>
                      </c:pt>
                      <c:pt idx="33">
                        <c:v>62.142857142857146</c:v>
                      </c:pt>
                      <c:pt idx="34">
                        <c:v>54.571428571428569</c:v>
                      </c:pt>
                      <c:pt idx="35">
                        <c:v>53.857142857142854</c:v>
                      </c:pt>
                      <c:pt idx="36">
                        <c:v>50.857142857142854</c:v>
                      </c:pt>
                      <c:pt idx="37">
                        <c:v>48.428571428571431</c:v>
                      </c:pt>
                      <c:pt idx="38">
                        <c:v>46.857142857142854</c:v>
                      </c:pt>
                      <c:pt idx="39">
                        <c:v>46.714285714285715</c:v>
                      </c:pt>
                      <c:pt idx="40">
                        <c:v>46.571428571428569</c:v>
                      </c:pt>
                      <c:pt idx="41">
                        <c:v>40.857142857142854</c:v>
                      </c:pt>
                      <c:pt idx="42">
                        <c:v>38</c:v>
                      </c:pt>
                      <c:pt idx="43">
                        <c:v>38.714285714285715</c:v>
                      </c:pt>
                      <c:pt idx="44">
                        <c:v>34.285714285714285</c:v>
                      </c:pt>
                      <c:pt idx="45">
                        <c:v>34.142857142857146</c:v>
                      </c:pt>
                      <c:pt idx="46">
                        <c:v>32.142857142857146</c:v>
                      </c:pt>
                      <c:pt idx="47">
                        <c:v>31.571428571428573</c:v>
                      </c:pt>
                      <c:pt idx="48">
                        <c:v>30.142857142857142</c:v>
                      </c:pt>
                      <c:pt idx="49">
                        <c:v>28.857142857142858</c:v>
                      </c:pt>
                      <c:pt idx="50">
                        <c:v>24</c:v>
                      </c:pt>
                      <c:pt idx="51">
                        <c:v>28</c:v>
                      </c:pt>
                      <c:pt idx="52">
                        <c:v>24.428571428571427</c:v>
                      </c:pt>
                      <c:pt idx="53">
                        <c:v>24.142857142857142</c:v>
                      </c:pt>
                      <c:pt idx="54">
                        <c:v>19.571428571428573</c:v>
                      </c:pt>
                      <c:pt idx="55">
                        <c:v>17.571428571428573</c:v>
                      </c:pt>
                      <c:pt idx="56">
                        <c:v>15.714285714285714</c:v>
                      </c:pt>
                      <c:pt idx="57">
                        <c:v>16.285714285714285</c:v>
                      </c:pt>
                      <c:pt idx="58">
                        <c:v>15</c:v>
                      </c:pt>
                      <c:pt idx="59">
                        <c:v>16.714285714285715</c:v>
                      </c:pt>
                      <c:pt idx="60">
                        <c:v>14.142857142857142</c:v>
                      </c:pt>
                      <c:pt idx="61">
                        <c:v>14.428571428571429</c:v>
                      </c:pt>
                      <c:pt idx="62">
                        <c:v>15.285714285714286</c:v>
                      </c:pt>
                      <c:pt idx="63">
                        <c:v>14.428571428571429</c:v>
                      </c:pt>
                      <c:pt idx="64">
                        <c:v>17</c:v>
                      </c:pt>
                      <c:pt idx="65">
                        <c:v>14.714285714285714</c:v>
                      </c:pt>
                      <c:pt idx="66">
                        <c:v>13.571428571428571</c:v>
                      </c:pt>
                      <c:pt idx="67">
                        <c:v>15</c:v>
                      </c:pt>
                      <c:pt idx="68">
                        <c:v>15.285714285714286</c:v>
                      </c:pt>
                      <c:pt idx="69">
                        <c:v>12.571428571428571</c:v>
                      </c:pt>
                      <c:pt idx="70">
                        <c:v>13</c:v>
                      </c:pt>
                      <c:pt idx="71">
                        <c:v>11.857142857142858</c:v>
                      </c:pt>
                      <c:pt idx="72">
                        <c:v>11.714285714285714</c:v>
                      </c:pt>
                      <c:pt idx="73">
                        <c:v>12</c:v>
                      </c:pt>
                      <c:pt idx="74">
                        <c:v>9.1428571428571423</c:v>
                      </c:pt>
                      <c:pt idx="75">
                        <c:v>7.7142857142857144</c:v>
                      </c:pt>
                      <c:pt idx="76">
                        <c:v>7.8571428571428568</c:v>
                      </c:pt>
                      <c:pt idx="77">
                        <c:v>6.5714285714285712</c:v>
                      </c:pt>
                      <c:pt idx="78">
                        <c:v>5</c:v>
                      </c:pt>
                      <c:pt idx="79">
                        <c:v>4.5714285714285712</c:v>
                      </c:pt>
                      <c:pt idx="80">
                        <c:v>3.8571428571428572</c:v>
                      </c:pt>
                      <c:pt idx="81">
                        <c:v>4.5714285714285712</c:v>
                      </c:pt>
                      <c:pt idx="82">
                        <c:v>7.1428571428571432</c:v>
                      </c:pt>
                      <c:pt idx="83">
                        <c:v>8.8571428571428577</c:v>
                      </c:pt>
                      <c:pt idx="84">
                        <c:v>11.571428571428571</c:v>
                      </c:pt>
                      <c:pt idx="85">
                        <c:v>12.714285714285714</c:v>
                      </c:pt>
                      <c:pt idx="86">
                        <c:v>14.428571428571429</c:v>
                      </c:pt>
                      <c:pt idx="87">
                        <c:v>15.571428571428571</c:v>
                      </c:pt>
                      <c:pt idx="88">
                        <c:v>15.714285714285714</c:v>
                      </c:pt>
                      <c:pt idx="89">
                        <c:v>16.571428571428573</c:v>
                      </c:pt>
                      <c:pt idx="90">
                        <c:v>16.571428571428573</c:v>
                      </c:pt>
                      <c:pt idx="91">
                        <c:v>15</c:v>
                      </c:pt>
                      <c:pt idx="92">
                        <c:v>14.714285714285714</c:v>
                      </c:pt>
                      <c:pt idx="93">
                        <c:v>15.142857142857142</c:v>
                      </c:pt>
                      <c:pt idx="94">
                        <c:v>14.428571428571429</c:v>
                      </c:pt>
                      <c:pt idx="95">
                        <c:v>13.857142857142858</c:v>
                      </c:pt>
                      <c:pt idx="96">
                        <c:v>11.142857142857142</c:v>
                      </c:pt>
                      <c:pt idx="97">
                        <c:v>10.285714285714286</c:v>
                      </c:pt>
                      <c:pt idx="98">
                        <c:v>9.8571428571428577</c:v>
                      </c:pt>
                      <c:pt idx="99">
                        <c:v>8.7142857142857135</c:v>
                      </c:pt>
                      <c:pt idx="100">
                        <c:v>6.7142857142857144</c:v>
                      </c:pt>
                      <c:pt idx="101">
                        <c:v>6.4285714285714288</c:v>
                      </c:pt>
                      <c:pt idx="102">
                        <c:v>6.2857142857142856</c:v>
                      </c:pt>
                      <c:pt idx="103">
                        <c:v>6.2857142857142856</c:v>
                      </c:pt>
                      <c:pt idx="104">
                        <c:v>5.4285714285714288</c:v>
                      </c:pt>
                      <c:pt idx="105">
                        <c:v>6.4285714285714288</c:v>
                      </c:pt>
                      <c:pt idx="106">
                        <c:v>7.4285714285714288</c:v>
                      </c:pt>
                      <c:pt idx="107">
                        <c:v>7.7142857142857144</c:v>
                      </c:pt>
                      <c:pt idx="108">
                        <c:v>7.8571428571428568</c:v>
                      </c:pt>
                      <c:pt idx="109">
                        <c:v>8</c:v>
                      </c:pt>
                      <c:pt idx="110">
                        <c:v>7.4285714285714288</c:v>
                      </c:pt>
                      <c:pt idx="111">
                        <c:v>7.5714285714285712</c:v>
                      </c:pt>
                      <c:pt idx="112">
                        <c:v>6.7142857142857144</c:v>
                      </c:pt>
                      <c:pt idx="113">
                        <c:v>7.2857142857142856</c:v>
                      </c:pt>
                      <c:pt idx="114">
                        <c:v>6.5714285714285712</c:v>
                      </c:pt>
                      <c:pt idx="115">
                        <c:v>6</c:v>
                      </c:pt>
                      <c:pt idx="116">
                        <c:v>6.2857142857142856</c:v>
                      </c:pt>
                      <c:pt idx="117">
                        <c:v>6.7142857142857144</c:v>
                      </c:pt>
                      <c:pt idx="118">
                        <c:v>7.7142857142857144</c:v>
                      </c:pt>
                      <c:pt idx="119">
                        <c:v>11</c:v>
                      </c:pt>
                      <c:pt idx="120">
                        <c:v>10.285714285714286</c:v>
                      </c:pt>
                      <c:pt idx="121">
                        <c:v>14.714285714285714</c:v>
                      </c:pt>
                      <c:pt idx="122">
                        <c:v>17</c:v>
                      </c:pt>
                      <c:pt idx="123">
                        <c:v>17.714285714285715</c:v>
                      </c:pt>
                      <c:pt idx="124">
                        <c:v>18.857142857142858</c:v>
                      </c:pt>
                      <c:pt idx="125">
                        <c:v>18.285714285714285</c:v>
                      </c:pt>
                      <c:pt idx="126">
                        <c:v>17.142857142857142</c:v>
                      </c:pt>
                      <c:pt idx="127">
                        <c:v>20.857142857142858</c:v>
                      </c:pt>
                      <c:pt idx="128">
                        <c:v>19.714285714285715</c:v>
                      </c:pt>
                      <c:pt idx="129">
                        <c:v>20.857142857142858</c:v>
                      </c:pt>
                      <c:pt idx="130">
                        <c:v>23.714285714285715</c:v>
                      </c:pt>
                      <c:pt idx="131">
                        <c:v>28.571428571428573</c:v>
                      </c:pt>
                      <c:pt idx="132">
                        <c:v>30.428571428571427</c:v>
                      </c:pt>
                      <c:pt idx="133">
                        <c:v>34.285714285714285</c:v>
                      </c:pt>
                      <c:pt idx="134">
                        <c:v>35.142857142857146</c:v>
                      </c:pt>
                      <c:pt idx="135">
                        <c:v>38.714285714285715</c:v>
                      </c:pt>
                      <c:pt idx="136">
                        <c:v>40.857142857142854</c:v>
                      </c:pt>
                      <c:pt idx="137">
                        <c:v>46.714285714285715</c:v>
                      </c:pt>
                      <c:pt idx="138">
                        <c:v>48.857142857142854</c:v>
                      </c:pt>
                      <c:pt idx="139">
                        <c:v>59.142857142857146</c:v>
                      </c:pt>
                      <c:pt idx="140">
                        <c:v>63.142857142857146</c:v>
                      </c:pt>
                      <c:pt idx="141">
                        <c:v>70.857142857142861</c:v>
                      </c:pt>
                      <c:pt idx="142">
                        <c:v>77.285714285714292</c:v>
                      </c:pt>
                      <c:pt idx="143">
                        <c:v>83.857142857142861</c:v>
                      </c:pt>
                    </c:numCache>
                  </c:numRef>
                </c:val>
                <c:smooth val="0"/>
                <c:extLst>
                  <c:ext uri="{02D57815-91ED-43cb-92C2-25804820EDAC}">
                    <c15:categoryFilterExceptions>
                      <c15:categoryFilterException>
                        <c15:sqref>Steden!$T$5</c15:sqref>
                        <c15:spPr xmlns:c15="http://schemas.microsoft.com/office/drawing/2012/chart">
                          <a:ln w="41275" cap="rnd">
                            <a:solidFill>
                              <a:sysClr val="windowText" lastClr="000000">
                                <a:lumMod val="95000"/>
                                <a:lumOff val="5000"/>
                              </a:sysClr>
                            </a:solidFill>
                            <a:round/>
                          </a:ln>
                          <a:effectLst/>
                        </c15:spPr>
                        <c15:bubble3D val="0"/>
                        <c15:marker>
                          <c:symbol val="none"/>
                        </c15:marker>
                      </c15:categoryFilterException>
                    </c15:categoryFilterExceptions>
                  </c:ext>
                  <c:ext xmlns:c16="http://schemas.microsoft.com/office/drawing/2014/chart" uri="{C3380CC4-5D6E-409C-BE32-E72D297353CC}">
                    <c16:uniqueId val="{00000063-D811-4014-BF72-66F198261212}"/>
                  </c:ext>
                </c:extLst>
              </c15:ser>
            </c15:filteredLineSeries>
          </c:ext>
        </c:extLst>
      </c:lineChart>
      <c:date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ajorTimeUnit val="days"/>
        <c:minorUnit val="14"/>
        <c:minorTimeUnit val="days"/>
      </c:date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
        <c:minorUnit val="25"/>
      </c:valAx>
      <c:spPr>
        <a:noFill/>
        <a:ln w="25400">
          <a:noFill/>
        </a:ln>
        <a:effectLst/>
      </c:spPr>
    </c:plotArea>
    <c:plotVisOnly val="1"/>
    <c:dispBlanksAs val="gap"/>
    <c:showDLblsOverMax val="0"/>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800" b="0" u="none">
                <a:solidFill>
                  <a:schemeClr val="bg2">
                    <a:lumMod val="25000"/>
                  </a:schemeClr>
                </a:solidFill>
              </a:rPr>
              <a:t>Cumulatief</a:t>
            </a:r>
            <a:endParaRPr lang="nl-NL" sz="2000" b="0" u="none">
              <a:solidFill>
                <a:schemeClr val="bg2">
                  <a:lumMod val="25000"/>
                </a:schemeClr>
              </a:solidFill>
            </a:endParaRPr>
          </a:p>
        </c:rich>
      </c:tx>
      <c:layout>
        <c:manualLayout>
          <c:xMode val="edge"/>
          <c:yMode val="edge"/>
          <c:x val="0.27996677777777779"/>
          <c:y val="1.859883842002117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3807883630056889"/>
          <c:y val="0.1089026388888889"/>
          <c:w val="0.66870741019414992"/>
          <c:h val="0.82726791666666666"/>
        </c:manualLayout>
      </c:layout>
      <c:lineChart>
        <c:grouping val="standard"/>
        <c:varyColors val="0"/>
        <c:ser>
          <c:idx val="1"/>
          <c:order val="0"/>
          <c:tx>
            <c:strRef>
              <c:f>prov!$C$52</c:f>
              <c:strCache>
                <c:ptCount val="1"/>
                <c:pt idx="0">
                  <c:v>Zuid-Holland</c:v>
                </c:pt>
              </c:strCache>
            </c:strRef>
          </c:tx>
          <c:spPr>
            <a:ln w="53975"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prov!$D$52:$HQ$52</c15:sqref>
                  </c15:fullRef>
                </c:ext>
              </c:extLst>
              <c:f>(prov!$D$52:$DM$52,prov!$DO$52:$GV$52)</c:f>
              <c:numCache>
                <c:formatCode>General</c:formatCode>
                <c:ptCount val="200"/>
                <c:pt idx="0">
                  <c:v>3</c:v>
                </c:pt>
                <c:pt idx="1">
                  <c:v>7</c:v>
                </c:pt>
                <c:pt idx="2">
                  <c:v>12</c:v>
                </c:pt>
                <c:pt idx="3">
                  <c:v>20</c:v>
                </c:pt>
                <c:pt idx="4">
                  <c:v>29</c:v>
                </c:pt>
                <c:pt idx="5">
                  <c:v>31</c:v>
                </c:pt>
                <c:pt idx="6">
                  <c:v>36</c:v>
                </c:pt>
                <c:pt idx="7">
                  <c:v>46</c:v>
                </c:pt>
                <c:pt idx="8">
                  <c:v>50</c:v>
                </c:pt>
                <c:pt idx="9">
                  <c:v>63</c:v>
                </c:pt>
                <c:pt idx="10">
                  <c:v>83</c:v>
                </c:pt>
                <c:pt idx="11">
                  <c:v>97</c:v>
                </c:pt>
                <c:pt idx="12">
                  <c:v>115</c:v>
                </c:pt>
                <c:pt idx="13">
                  <c:v>145</c:v>
                </c:pt>
                <c:pt idx="14">
                  <c:v>186</c:v>
                </c:pt>
                <c:pt idx="15">
                  <c:v>241</c:v>
                </c:pt>
                <c:pt idx="16">
                  <c:v>312</c:v>
                </c:pt>
                <c:pt idx="17">
                  <c:v>539</c:v>
                </c:pt>
                <c:pt idx="18">
                  <c:v>491</c:v>
                </c:pt>
                <c:pt idx="19">
                  <c:v>591</c:v>
                </c:pt>
                <c:pt idx="20">
                  <c:v>653</c:v>
                </c:pt>
                <c:pt idx="21">
                  <c:v>767</c:v>
                </c:pt>
                <c:pt idx="22">
                  <c:v>895</c:v>
                </c:pt>
                <c:pt idx="23">
                  <c:v>1050</c:v>
                </c:pt>
                <c:pt idx="24">
                  <c:v>1257</c:v>
                </c:pt>
                <c:pt idx="25">
                  <c:v>1515</c:v>
                </c:pt>
                <c:pt idx="26">
                  <c:v>1675</c:v>
                </c:pt>
                <c:pt idx="27">
                  <c:v>1817</c:v>
                </c:pt>
                <c:pt idx="28">
                  <c:v>1956</c:v>
                </c:pt>
                <c:pt idx="29">
                  <c:v>2204</c:v>
                </c:pt>
                <c:pt idx="30">
                  <c:v>2426</c:v>
                </c:pt>
                <c:pt idx="31">
                  <c:v>2631</c:v>
                </c:pt>
                <c:pt idx="32">
                  <c:v>2827</c:v>
                </c:pt>
                <c:pt idx="33">
                  <c:v>3125</c:v>
                </c:pt>
                <c:pt idx="34">
                  <c:v>3372</c:v>
                </c:pt>
                <c:pt idx="35">
                  <c:v>3511</c:v>
                </c:pt>
                <c:pt idx="36">
                  <c:v>3755</c:v>
                </c:pt>
                <c:pt idx="37">
                  <c:v>4072</c:v>
                </c:pt>
                <c:pt idx="38">
                  <c:v>4282</c:v>
                </c:pt>
                <c:pt idx="39">
                  <c:v>4693</c:v>
                </c:pt>
                <c:pt idx="40">
                  <c:v>4917</c:v>
                </c:pt>
                <c:pt idx="41">
                  <c:v>5177</c:v>
                </c:pt>
                <c:pt idx="42">
                  <c:v>5318</c:v>
                </c:pt>
                <c:pt idx="43">
                  <c:v>5513</c:v>
                </c:pt>
                <c:pt idx="44">
                  <c:v>5787</c:v>
                </c:pt>
                <c:pt idx="45">
                  <c:v>6047</c:v>
                </c:pt>
                <c:pt idx="46">
                  <c:v>6351</c:v>
                </c:pt>
                <c:pt idx="47">
                  <c:v>6612</c:v>
                </c:pt>
                <c:pt idx="48">
                  <c:v>6753</c:v>
                </c:pt>
                <c:pt idx="49">
                  <c:v>6898</c:v>
                </c:pt>
                <c:pt idx="50">
                  <c:v>7063</c:v>
                </c:pt>
                <c:pt idx="51">
                  <c:v>7274</c:v>
                </c:pt>
                <c:pt idx="52">
                  <c:v>7456</c:v>
                </c:pt>
                <c:pt idx="53">
                  <c:v>7642</c:v>
                </c:pt>
                <c:pt idx="54">
                  <c:v>7784</c:v>
                </c:pt>
                <c:pt idx="55">
                  <c:v>7880</c:v>
                </c:pt>
                <c:pt idx="56">
                  <c:v>7899</c:v>
                </c:pt>
                <c:pt idx="57">
                  <c:v>7995</c:v>
                </c:pt>
                <c:pt idx="58">
                  <c:v>8133</c:v>
                </c:pt>
                <c:pt idx="59">
                  <c:v>8251</c:v>
                </c:pt>
                <c:pt idx="60">
                  <c:v>8345</c:v>
                </c:pt>
                <c:pt idx="61">
                  <c:v>8435</c:v>
                </c:pt>
                <c:pt idx="62">
                  <c:v>8466</c:v>
                </c:pt>
                <c:pt idx="63">
                  <c:v>8544</c:v>
                </c:pt>
                <c:pt idx="64">
                  <c:v>8599</c:v>
                </c:pt>
                <c:pt idx="65">
                  <c:v>8696</c:v>
                </c:pt>
                <c:pt idx="66">
                  <c:v>8776</c:v>
                </c:pt>
                <c:pt idx="67">
                  <c:v>8859</c:v>
                </c:pt>
                <c:pt idx="68">
                  <c:v>8928</c:v>
                </c:pt>
                <c:pt idx="69">
                  <c:v>8974</c:v>
                </c:pt>
                <c:pt idx="70">
                  <c:v>9035</c:v>
                </c:pt>
                <c:pt idx="71">
                  <c:v>9132</c:v>
                </c:pt>
                <c:pt idx="72">
                  <c:v>9219</c:v>
                </c:pt>
                <c:pt idx="73">
                  <c:v>9275</c:v>
                </c:pt>
                <c:pt idx="74">
                  <c:v>9331</c:v>
                </c:pt>
                <c:pt idx="75">
                  <c:v>9370</c:v>
                </c:pt>
                <c:pt idx="76">
                  <c:v>9432</c:v>
                </c:pt>
                <c:pt idx="77">
                  <c:v>9467</c:v>
                </c:pt>
                <c:pt idx="78">
                  <c:v>9526</c:v>
                </c:pt>
                <c:pt idx="79">
                  <c:v>9618</c:v>
                </c:pt>
                <c:pt idx="80">
                  <c:v>9667</c:v>
                </c:pt>
                <c:pt idx="81">
                  <c:v>9704</c:v>
                </c:pt>
                <c:pt idx="82">
                  <c:v>9749</c:v>
                </c:pt>
                <c:pt idx="83">
                  <c:v>9799</c:v>
                </c:pt>
                <c:pt idx="84">
                  <c:v>9830</c:v>
                </c:pt>
                <c:pt idx="85">
                  <c:v>9895</c:v>
                </c:pt>
                <c:pt idx="86">
                  <c:v>9934</c:v>
                </c:pt>
                <c:pt idx="87">
                  <c:v>9976</c:v>
                </c:pt>
                <c:pt idx="88">
                  <c:v>10004</c:v>
                </c:pt>
                <c:pt idx="89">
                  <c:v>10035</c:v>
                </c:pt>
                <c:pt idx="90">
                  <c:v>10070</c:v>
                </c:pt>
                <c:pt idx="91">
                  <c:v>10094</c:v>
                </c:pt>
                <c:pt idx="92">
                  <c:v>10120</c:v>
                </c:pt>
                <c:pt idx="93">
                  <c:v>10186</c:v>
                </c:pt>
                <c:pt idx="94">
                  <c:v>10247</c:v>
                </c:pt>
                <c:pt idx="95">
                  <c:v>10317</c:v>
                </c:pt>
                <c:pt idx="96">
                  <c:v>10375</c:v>
                </c:pt>
                <c:pt idx="97">
                  <c:v>10413</c:v>
                </c:pt>
                <c:pt idx="98">
                  <c:v>10489</c:v>
                </c:pt>
                <c:pt idx="99">
                  <c:v>10539</c:v>
                </c:pt>
                <c:pt idx="100">
                  <c:v>10595</c:v>
                </c:pt>
                <c:pt idx="101">
                  <c:v>10679</c:v>
                </c:pt>
                <c:pt idx="102">
                  <c:v>10734</c:v>
                </c:pt>
                <c:pt idx="103">
                  <c:v>10775</c:v>
                </c:pt>
                <c:pt idx="104">
                  <c:v>10820</c:v>
                </c:pt>
                <c:pt idx="105">
                  <c:v>10867</c:v>
                </c:pt>
                <c:pt idx="106">
                  <c:v>10907</c:v>
                </c:pt>
                <c:pt idx="107">
                  <c:v>10954</c:v>
                </c:pt>
                <c:pt idx="108">
                  <c:v>10993</c:v>
                </c:pt>
                <c:pt idx="109">
                  <c:v>11027</c:v>
                </c:pt>
                <c:pt idx="110">
                  <c:v>11052</c:v>
                </c:pt>
                <c:pt idx="111">
                  <c:v>11077</c:v>
                </c:pt>
                <c:pt idx="112">
                  <c:v>11102</c:v>
                </c:pt>
                <c:pt idx="113">
                  <c:v>11127</c:v>
                </c:pt>
                <c:pt idx="114">
                  <c:v>11207</c:v>
                </c:pt>
                <c:pt idx="115">
                  <c:v>11229</c:v>
                </c:pt>
                <c:pt idx="116">
                  <c:v>11266</c:v>
                </c:pt>
                <c:pt idx="117">
                  <c:v>11300</c:v>
                </c:pt>
                <c:pt idx="118">
                  <c:v>11327</c:v>
                </c:pt>
                <c:pt idx="119">
                  <c:v>11353</c:v>
                </c:pt>
                <c:pt idx="120">
                  <c:v>11385</c:v>
                </c:pt>
                <c:pt idx="121">
                  <c:v>11417</c:v>
                </c:pt>
                <c:pt idx="122">
                  <c:v>11438</c:v>
                </c:pt>
                <c:pt idx="123">
                  <c:v>11465</c:v>
                </c:pt>
                <c:pt idx="124">
                  <c:v>11484</c:v>
                </c:pt>
                <c:pt idx="125">
                  <c:v>11494</c:v>
                </c:pt>
                <c:pt idx="126">
                  <c:v>11512</c:v>
                </c:pt>
                <c:pt idx="127">
                  <c:v>11536</c:v>
                </c:pt>
                <c:pt idx="128">
                  <c:v>11554</c:v>
                </c:pt>
                <c:pt idx="129">
                  <c:v>11589</c:v>
                </c:pt>
                <c:pt idx="130">
                  <c:v>11639</c:v>
                </c:pt>
                <c:pt idx="131">
                  <c:v>11664</c:v>
                </c:pt>
                <c:pt idx="132">
                  <c:v>11716</c:v>
                </c:pt>
                <c:pt idx="133">
                  <c:v>11764</c:v>
                </c:pt>
                <c:pt idx="134">
                  <c:v>11811</c:v>
                </c:pt>
                <c:pt idx="135">
                  <c:v>11858</c:v>
                </c:pt>
                <c:pt idx="136">
                  <c:v>11907</c:v>
                </c:pt>
                <c:pt idx="137">
                  <c:v>11959</c:v>
                </c:pt>
                <c:pt idx="138">
                  <c:v>12033</c:v>
                </c:pt>
                <c:pt idx="139">
                  <c:v>12113</c:v>
                </c:pt>
                <c:pt idx="140">
                  <c:v>12188</c:v>
                </c:pt>
                <c:pt idx="141">
                  <c:v>12280</c:v>
                </c:pt>
                <c:pt idx="142">
                  <c:v>12381</c:v>
                </c:pt>
                <c:pt idx="143">
                  <c:v>12428</c:v>
                </c:pt>
                <c:pt idx="144">
                  <c:v>12527</c:v>
                </c:pt>
                <c:pt idx="145">
                  <c:v>12620</c:v>
                </c:pt>
                <c:pt idx="146">
                  <c:v>12731</c:v>
                </c:pt>
                <c:pt idx="147">
                  <c:v>12842</c:v>
                </c:pt>
                <c:pt idx="148">
                  <c:v>12991</c:v>
                </c:pt>
                <c:pt idx="149">
                  <c:v>13146</c:v>
                </c:pt>
                <c:pt idx="150">
                  <c:v>13353</c:v>
                </c:pt>
                <c:pt idx="151">
                  <c:v>13536</c:v>
                </c:pt>
                <c:pt idx="152">
                  <c:v>13732</c:v>
                </c:pt>
                <c:pt idx="153">
                  <c:v>13924</c:v>
                </c:pt>
                <c:pt idx="154">
                  <c:v>14141</c:v>
                </c:pt>
                <c:pt idx="155">
                  <c:v>14382</c:v>
                </c:pt>
                <c:pt idx="156">
                  <c:v>14603</c:v>
                </c:pt>
                <c:pt idx="157">
                  <c:v>14786</c:v>
                </c:pt>
                <c:pt idx="158">
                  <c:v>15029</c:v>
                </c:pt>
                <c:pt idx="159">
                  <c:v>15284</c:v>
                </c:pt>
                <c:pt idx="160">
                  <c:v>15572</c:v>
                </c:pt>
                <c:pt idx="161">
                  <c:v>15869</c:v>
                </c:pt>
                <c:pt idx="162">
                  <c:v>16120</c:v>
                </c:pt>
                <c:pt idx="163">
                  <c:v>16349</c:v>
                </c:pt>
                <c:pt idx="164">
                  <c:v>16619</c:v>
                </c:pt>
                <c:pt idx="165">
                  <c:v>16787</c:v>
                </c:pt>
                <c:pt idx="166">
                  <c:v>16944</c:v>
                </c:pt>
                <c:pt idx="167">
                  <c:v>17105</c:v>
                </c:pt>
                <c:pt idx="168">
                  <c:v>17293</c:v>
                </c:pt>
                <c:pt idx="169">
                  <c:v>17474</c:v>
                </c:pt>
                <c:pt idx="170">
                  <c:v>17635</c:v>
                </c:pt>
                <c:pt idx="171">
                  <c:v>17827</c:v>
                </c:pt>
                <c:pt idx="172">
                  <c:v>17954</c:v>
                </c:pt>
                <c:pt idx="173">
                  <c:v>18141</c:v>
                </c:pt>
                <c:pt idx="174">
                  <c:v>18238</c:v>
                </c:pt>
                <c:pt idx="175">
                  <c:v>18444</c:v>
                </c:pt>
                <c:pt idx="176">
                  <c:v>18609</c:v>
                </c:pt>
                <c:pt idx="177">
                  <c:v>18760</c:v>
                </c:pt>
                <c:pt idx="178">
                  <c:v>18898</c:v>
                </c:pt>
                <c:pt idx="179">
                  <c:v>19104</c:v>
                </c:pt>
                <c:pt idx="180">
                  <c:v>19269</c:v>
                </c:pt>
                <c:pt idx="181">
                  <c:v>19446</c:v>
                </c:pt>
                <c:pt idx="182">
                  <c:v>19734</c:v>
                </c:pt>
                <c:pt idx="183">
                  <c:v>19983</c:v>
                </c:pt>
                <c:pt idx="184">
                  <c:v>20262</c:v>
                </c:pt>
                <c:pt idx="185">
                  <c:v>20464</c:v>
                </c:pt>
                <c:pt idx="186">
                  <c:v>20840</c:v>
                </c:pt>
                <c:pt idx="187">
                  <c:v>21100</c:v>
                </c:pt>
                <c:pt idx="188">
                  <c:v>21430</c:v>
                </c:pt>
                <c:pt idx="189">
                  <c:v>21885</c:v>
                </c:pt>
                <c:pt idx="190">
                  <c:v>22163</c:v>
                </c:pt>
                <c:pt idx="191">
                  <c:v>22696</c:v>
                </c:pt>
                <c:pt idx="192">
                  <c:v>23141</c:v>
                </c:pt>
                <c:pt idx="193">
                  <c:v>23492</c:v>
                </c:pt>
                <c:pt idx="194">
                  <c:v>23969</c:v>
                </c:pt>
                <c:pt idx="195">
                  <c:v>24424</c:v>
                </c:pt>
                <c:pt idx="196">
                  <c:v>24984</c:v>
                </c:pt>
                <c:pt idx="197">
                  <c:v>25574</c:v>
                </c:pt>
              </c:numCache>
            </c:numRef>
          </c:val>
          <c:smooth val="0"/>
          <c:extLst>
            <c:ext xmlns:c16="http://schemas.microsoft.com/office/drawing/2014/chart" uri="{C3380CC4-5D6E-409C-BE32-E72D297353CC}">
              <c16:uniqueId val="{00000000-FBD2-4BE5-BB44-E200FF3017D4}"/>
            </c:ext>
          </c:extLst>
        </c:ser>
        <c:ser>
          <c:idx val="2"/>
          <c:order val="1"/>
          <c:tx>
            <c:strRef>
              <c:f>prov!$C$53</c:f>
              <c:strCache>
                <c:ptCount val="1"/>
                <c:pt idx="0">
                  <c:v>Noord-Holland</c:v>
                </c:pt>
              </c:strCache>
            </c:strRef>
          </c:tx>
          <c:spPr>
            <a:ln w="47625" cap="rnd">
              <a:solidFill>
                <a:srgbClr val="C00000"/>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prov!$D$53:$HQ$53</c15:sqref>
                  </c15:fullRef>
                </c:ext>
              </c:extLst>
              <c:f>(prov!$D$53:$DM$53,prov!$DO$53:$GV$53)</c:f>
              <c:numCache>
                <c:formatCode>General</c:formatCode>
                <c:ptCount val="200"/>
                <c:pt idx="0">
                  <c:v>4</c:v>
                </c:pt>
                <c:pt idx="1">
                  <c:v>7</c:v>
                </c:pt>
                <c:pt idx="2">
                  <c:v>9</c:v>
                </c:pt>
                <c:pt idx="3">
                  <c:v>10</c:v>
                </c:pt>
                <c:pt idx="4">
                  <c:v>17</c:v>
                </c:pt>
                <c:pt idx="5">
                  <c:v>22</c:v>
                </c:pt>
                <c:pt idx="6">
                  <c:v>23</c:v>
                </c:pt>
                <c:pt idx="7">
                  <c:v>29</c:v>
                </c:pt>
                <c:pt idx="8">
                  <c:v>49</c:v>
                </c:pt>
                <c:pt idx="9">
                  <c:v>42</c:v>
                </c:pt>
                <c:pt idx="10">
                  <c:v>66</c:v>
                </c:pt>
                <c:pt idx="11">
                  <c:v>89</c:v>
                </c:pt>
                <c:pt idx="12">
                  <c:v>101</c:v>
                </c:pt>
                <c:pt idx="13">
                  <c:v>129</c:v>
                </c:pt>
                <c:pt idx="14">
                  <c:v>166</c:v>
                </c:pt>
                <c:pt idx="15">
                  <c:v>194</c:v>
                </c:pt>
                <c:pt idx="16">
                  <c:v>265</c:v>
                </c:pt>
                <c:pt idx="17">
                  <c:v>492</c:v>
                </c:pt>
                <c:pt idx="18">
                  <c:v>459</c:v>
                </c:pt>
                <c:pt idx="19">
                  <c:v>533</c:v>
                </c:pt>
                <c:pt idx="20">
                  <c:v>599</c:v>
                </c:pt>
                <c:pt idx="21">
                  <c:v>738</c:v>
                </c:pt>
                <c:pt idx="22">
                  <c:v>868</c:v>
                </c:pt>
                <c:pt idx="23">
                  <c:v>1027</c:v>
                </c:pt>
                <c:pt idx="24">
                  <c:v>1232</c:v>
                </c:pt>
                <c:pt idx="25">
                  <c:v>1399</c:v>
                </c:pt>
                <c:pt idx="26">
                  <c:v>1552</c:v>
                </c:pt>
                <c:pt idx="27">
                  <c:v>1699</c:v>
                </c:pt>
                <c:pt idx="28">
                  <c:v>1844</c:v>
                </c:pt>
                <c:pt idx="29">
                  <c:v>2015</c:v>
                </c:pt>
                <c:pt idx="30">
                  <c:v>2199</c:v>
                </c:pt>
                <c:pt idx="31">
                  <c:v>2370</c:v>
                </c:pt>
                <c:pt idx="32">
                  <c:v>2543</c:v>
                </c:pt>
                <c:pt idx="33">
                  <c:v>2772</c:v>
                </c:pt>
                <c:pt idx="34">
                  <c:v>2888</c:v>
                </c:pt>
                <c:pt idx="35">
                  <c:v>3011</c:v>
                </c:pt>
                <c:pt idx="36">
                  <c:v>3141</c:v>
                </c:pt>
                <c:pt idx="37">
                  <c:v>3318</c:v>
                </c:pt>
                <c:pt idx="38">
                  <c:v>3550</c:v>
                </c:pt>
                <c:pt idx="39">
                  <c:v>3707</c:v>
                </c:pt>
                <c:pt idx="40">
                  <c:v>3891</c:v>
                </c:pt>
                <c:pt idx="41">
                  <c:v>3987</c:v>
                </c:pt>
                <c:pt idx="42">
                  <c:v>4087</c:v>
                </c:pt>
                <c:pt idx="43">
                  <c:v>4194</c:v>
                </c:pt>
                <c:pt idx="44">
                  <c:v>4327</c:v>
                </c:pt>
                <c:pt idx="45">
                  <c:v>4533</c:v>
                </c:pt>
                <c:pt idx="46">
                  <c:v>4688</c:v>
                </c:pt>
                <c:pt idx="47">
                  <c:v>4818</c:v>
                </c:pt>
                <c:pt idx="48">
                  <c:v>4917</c:v>
                </c:pt>
                <c:pt idx="49">
                  <c:v>5018</c:v>
                </c:pt>
                <c:pt idx="50">
                  <c:v>5125</c:v>
                </c:pt>
                <c:pt idx="51">
                  <c:v>5266</c:v>
                </c:pt>
                <c:pt idx="52">
                  <c:v>5350</c:v>
                </c:pt>
                <c:pt idx="53">
                  <c:v>5424</c:v>
                </c:pt>
                <c:pt idx="54">
                  <c:v>5514</c:v>
                </c:pt>
                <c:pt idx="55">
                  <c:v>5559</c:v>
                </c:pt>
                <c:pt idx="56">
                  <c:v>5594</c:v>
                </c:pt>
                <c:pt idx="57">
                  <c:v>5663</c:v>
                </c:pt>
                <c:pt idx="58">
                  <c:v>5714</c:v>
                </c:pt>
                <c:pt idx="59">
                  <c:v>5793</c:v>
                </c:pt>
                <c:pt idx="60">
                  <c:v>5864</c:v>
                </c:pt>
                <c:pt idx="61">
                  <c:v>5898</c:v>
                </c:pt>
                <c:pt idx="62">
                  <c:v>5921</c:v>
                </c:pt>
                <c:pt idx="63">
                  <c:v>5991</c:v>
                </c:pt>
                <c:pt idx="64">
                  <c:v>6049</c:v>
                </c:pt>
                <c:pt idx="65">
                  <c:v>6099</c:v>
                </c:pt>
                <c:pt idx="66">
                  <c:v>6141</c:v>
                </c:pt>
                <c:pt idx="67">
                  <c:v>6190</c:v>
                </c:pt>
                <c:pt idx="68">
                  <c:v>6230</c:v>
                </c:pt>
                <c:pt idx="69">
                  <c:v>6265</c:v>
                </c:pt>
                <c:pt idx="70">
                  <c:v>6290</c:v>
                </c:pt>
                <c:pt idx="71">
                  <c:v>6323</c:v>
                </c:pt>
                <c:pt idx="72">
                  <c:v>6377</c:v>
                </c:pt>
                <c:pt idx="73">
                  <c:v>6416</c:v>
                </c:pt>
                <c:pt idx="74">
                  <c:v>6442</c:v>
                </c:pt>
                <c:pt idx="75">
                  <c:v>6456</c:v>
                </c:pt>
                <c:pt idx="76">
                  <c:v>6472</c:v>
                </c:pt>
                <c:pt idx="77">
                  <c:v>6489</c:v>
                </c:pt>
                <c:pt idx="78">
                  <c:v>6519</c:v>
                </c:pt>
                <c:pt idx="79">
                  <c:v>6551</c:v>
                </c:pt>
                <c:pt idx="80">
                  <c:v>6586</c:v>
                </c:pt>
                <c:pt idx="81">
                  <c:v>6608</c:v>
                </c:pt>
                <c:pt idx="82">
                  <c:v>6620</c:v>
                </c:pt>
                <c:pt idx="83">
                  <c:v>6630</c:v>
                </c:pt>
                <c:pt idx="84">
                  <c:v>6637</c:v>
                </c:pt>
                <c:pt idx="85">
                  <c:v>6665</c:v>
                </c:pt>
                <c:pt idx="86">
                  <c:v>6676</c:v>
                </c:pt>
                <c:pt idx="87">
                  <c:v>6690</c:v>
                </c:pt>
                <c:pt idx="88">
                  <c:v>6711</c:v>
                </c:pt>
                <c:pt idx="89">
                  <c:v>6734</c:v>
                </c:pt>
                <c:pt idx="90">
                  <c:v>6743</c:v>
                </c:pt>
                <c:pt idx="91">
                  <c:v>6748</c:v>
                </c:pt>
                <c:pt idx="92">
                  <c:v>6756</c:v>
                </c:pt>
                <c:pt idx="93">
                  <c:v>6767</c:v>
                </c:pt>
                <c:pt idx="94">
                  <c:v>6778</c:v>
                </c:pt>
                <c:pt idx="95">
                  <c:v>6787</c:v>
                </c:pt>
                <c:pt idx="96">
                  <c:v>6870</c:v>
                </c:pt>
                <c:pt idx="97">
                  <c:v>6898</c:v>
                </c:pt>
                <c:pt idx="98">
                  <c:v>6912</c:v>
                </c:pt>
                <c:pt idx="99">
                  <c:v>6945</c:v>
                </c:pt>
                <c:pt idx="100">
                  <c:v>6974</c:v>
                </c:pt>
                <c:pt idx="101">
                  <c:v>6989</c:v>
                </c:pt>
                <c:pt idx="102">
                  <c:v>7020</c:v>
                </c:pt>
                <c:pt idx="103">
                  <c:v>7042</c:v>
                </c:pt>
                <c:pt idx="104">
                  <c:v>7067</c:v>
                </c:pt>
                <c:pt idx="105">
                  <c:v>7098</c:v>
                </c:pt>
                <c:pt idx="106">
                  <c:v>7119</c:v>
                </c:pt>
                <c:pt idx="107">
                  <c:v>7143</c:v>
                </c:pt>
                <c:pt idx="108">
                  <c:v>7155</c:v>
                </c:pt>
                <c:pt idx="109">
                  <c:v>7165</c:v>
                </c:pt>
                <c:pt idx="110">
                  <c:v>7170</c:v>
                </c:pt>
                <c:pt idx="111">
                  <c:v>7177</c:v>
                </c:pt>
                <c:pt idx="112">
                  <c:v>7189</c:v>
                </c:pt>
                <c:pt idx="113">
                  <c:v>7206</c:v>
                </c:pt>
                <c:pt idx="114">
                  <c:v>7234</c:v>
                </c:pt>
                <c:pt idx="115">
                  <c:v>7247</c:v>
                </c:pt>
                <c:pt idx="116">
                  <c:v>7258</c:v>
                </c:pt>
                <c:pt idx="117">
                  <c:v>7267</c:v>
                </c:pt>
                <c:pt idx="118">
                  <c:v>7276</c:v>
                </c:pt>
                <c:pt idx="119">
                  <c:v>7288</c:v>
                </c:pt>
                <c:pt idx="120">
                  <c:v>7307</c:v>
                </c:pt>
                <c:pt idx="121">
                  <c:v>7327</c:v>
                </c:pt>
                <c:pt idx="122">
                  <c:v>7339</c:v>
                </c:pt>
                <c:pt idx="123">
                  <c:v>7349</c:v>
                </c:pt>
                <c:pt idx="124">
                  <c:v>7354</c:v>
                </c:pt>
                <c:pt idx="125">
                  <c:v>7361</c:v>
                </c:pt>
                <c:pt idx="126">
                  <c:v>7373</c:v>
                </c:pt>
                <c:pt idx="127">
                  <c:v>7380</c:v>
                </c:pt>
                <c:pt idx="128">
                  <c:v>7393</c:v>
                </c:pt>
                <c:pt idx="129">
                  <c:v>7406</c:v>
                </c:pt>
                <c:pt idx="130">
                  <c:v>7415</c:v>
                </c:pt>
                <c:pt idx="131">
                  <c:v>7431</c:v>
                </c:pt>
                <c:pt idx="132">
                  <c:v>7439</c:v>
                </c:pt>
                <c:pt idx="133">
                  <c:v>7453</c:v>
                </c:pt>
                <c:pt idx="134">
                  <c:v>7477</c:v>
                </c:pt>
                <c:pt idx="135">
                  <c:v>7496</c:v>
                </c:pt>
                <c:pt idx="136">
                  <c:v>7517</c:v>
                </c:pt>
                <c:pt idx="137">
                  <c:v>7560</c:v>
                </c:pt>
                <c:pt idx="138">
                  <c:v>7595</c:v>
                </c:pt>
                <c:pt idx="139">
                  <c:v>7631</c:v>
                </c:pt>
                <c:pt idx="140">
                  <c:v>7667</c:v>
                </c:pt>
                <c:pt idx="141">
                  <c:v>7699</c:v>
                </c:pt>
                <c:pt idx="142">
                  <c:v>7739</c:v>
                </c:pt>
                <c:pt idx="143">
                  <c:v>7770</c:v>
                </c:pt>
                <c:pt idx="144">
                  <c:v>7817</c:v>
                </c:pt>
                <c:pt idx="145">
                  <c:v>7878</c:v>
                </c:pt>
                <c:pt idx="146">
                  <c:v>7927</c:v>
                </c:pt>
                <c:pt idx="147">
                  <c:v>7972</c:v>
                </c:pt>
                <c:pt idx="148">
                  <c:v>8067</c:v>
                </c:pt>
                <c:pt idx="149">
                  <c:v>8139</c:v>
                </c:pt>
                <c:pt idx="150">
                  <c:v>8234</c:v>
                </c:pt>
                <c:pt idx="151">
                  <c:v>8293</c:v>
                </c:pt>
                <c:pt idx="152">
                  <c:v>8365</c:v>
                </c:pt>
                <c:pt idx="153">
                  <c:v>8543</c:v>
                </c:pt>
                <c:pt idx="154">
                  <c:v>8636</c:v>
                </c:pt>
                <c:pt idx="155">
                  <c:v>8834</c:v>
                </c:pt>
                <c:pt idx="156">
                  <c:v>8951</c:v>
                </c:pt>
                <c:pt idx="157">
                  <c:v>9086</c:v>
                </c:pt>
                <c:pt idx="158">
                  <c:v>9214</c:v>
                </c:pt>
                <c:pt idx="159">
                  <c:v>9425</c:v>
                </c:pt>
                <c:pt idx="160">
                  <c:v>9608</c:v>
                </c:pt>
                <c:pt idx="161">
                  <c:v>9764</c:v>
                </c:pt>
                <c:pt idx="162">
                  <c:v>9885</c:v>
                </c:pt>
                <c:pt idx="163">
                  <c:v>10080</c:v>
                </c:pt>
                <c:pt idx="164">
                  <c:v>10274</c:v>
                </c:pt>
                <c:pt idx="165">
                  <c:v>10405</c:v>
                </c:pt>
                <c:pt idx="166">
                  <c:v>10567</c:v>
                </c:pt>
                <c:pt idx="167">
                  <c:v>10724</c:v>
                </c:pt>
                <c:pt idx="168">
                  <c:v>10886</c:v>
                </c:pt>
                <c:pt idx="169">
                  <c:v>11049</c:v>
                </c:pt>
                <c:pt idx="170">
                  <c:v>11190</c:v>
                </c:pt>
                <c:pt idx="171">
                  <c:v>11278</c:v>
                </c:pt>
                <c:pt idx="172">
                  <c:v>11387</c:v>
                </c:pt>
                <c:pt idx="173">
                  <c:v>11553</c:v>
                </c:pt>
                <c:pt idx="174">
                  <c:v>11696</c:v>
                </c:pt>
                <c:pt idx="175">
                  <c:v>11828</c:v>
                </c:pt>
                <c:pt idx="176">
                  <c:v>11961</c:v>
                </c:pt>
                <c:pt idx="177">
                  <c:v>12094</c:v>
                </c:pt>
                <c:pt idx="178">
                  <c:v>12221</c:v>
                </c:pt>
                <c:pt idx="179">
                  <c:v>12325</c:v>
                </c:pt>
                <c:pt idx="180">
                  <c:v>12485</c:v>
                </c:pt>
                <c:pt idx="181">
                  <c:v>12617</c:v>
                </c:pt>
                <c:pt idx="182">
                  <c:v>12817</c:v>
                </c:pt>
                <c:pt idx="183">
                  <c:v>12970</c:v>
                </c:pt>
                <c:pt idx="184">
                  <c:v>13178</c:v>
                </c:pt>
                <c:pt idx="185">
                  <c:v>13362</c:v>
                </c:pt>
                <c:pt idx="186">
                  <c:v>13571</c:v>
                </c:pt>
                <c:pt idx="187">
                  <c:v>13788</c:v>
                </c:pt>
                <c:pt idx="188">
                  <c:v>14092</c:v>
                </c:pt>
                <c:pt idx="189">
                  <c:v>14359</c:v>
                </c:pt>
                <c:pt idx="190">
                  <c:v>14581</c:v>
                </c:pt>
                <c:pt idx="191">
                  <c:v>14888</c:v>
                </c:pt>
                <c:pt idx="192">
                  <c:v>15209</c:v>
                </c:pt>
                <c:pt idx="193">
                  <c:v>15540</c:v>
                </c:pt>
                <c:pt idx="194">
                  <c:v>15853</c:v>
                </c:pt>
                <c:pt idx="195">
                  <c:v>16266</c:v>
                </c:pt>
                <c:pt idx="196">
                  <c:v>16680</c:v>
                </c:pt>
                <c:pt idx="197">
                  <c:v>17120</c:v>
                </c:pt>
              </c:numCache>
            </c:numRef>
          </c:val>
          <c:smooth val="0"/>
          <c:extLst>
            <c:ext xmlns:c16="http://schemas.microsoft.com/office/drawing/2014/chart" uri="{C3380CC4-5D6E-409C-BE32-E72D297353CC}">
              <c16:uniqueId val="{00000001-FBD2-4BE5-BB44-E200FF3017D4}"/>
            </c:ext>
          </c:extLst>
        </c:ser>
        <c:ser>
          <c:idx val="3"/>
          <c:order val="2"/>
          <c:tx>
            <c:strRef>
              <c:f>prov!$C$54</c:f>
              <c:strCache>
                <c:ptCount val="1"/>
                <c:pt idx="0">
                  <c:v>Noord-Brabant</c:v>
                </c:pt>
              </c:strCache>
            </c:strRef>
          </c:tx>
          <c:spPr>
            <a:ln w="4445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prov!$D$54:$HQ$54</c15:sqref>
                  </c15:fullRef>
                </c:ext>
              </c:extLst>
              <c:f>(prov!$D$54:$DM$54,prov!$DO$54:$GV$54)</c:f>
              <c:numCache>
                <c:formatCode>General</c:formatCode>
                <c:ptCount val="200"/>
                <c:pt idx="0">
                  <c:v>12</c:v>
                </c:pt>
                <c:pt idx="1">
                  <c:v>17</c:v>
                </c:pt>
                <c:pt idx="2">
                  <c:v>26</c:v>
                </c:pt>
                <c:pt idx="3">
                  <c:v>41</c:v>
                </c:pt>
                <c:pt idx="4">
                  <c:v>61</c:v>
                </c:pt>
                <c:pt idx="5">
                  <c:v>96</c:v>
                </c:pt>
                <c:pt idx="6">
                  <c:v>141</c:v>
                </c:pt>
                <c:pt idx="7">
                  <c:v>168</c:v>
                </c:pt>
                <c:pt idx="8">
                  <c:v>212</c:v>
                </c:pt>
                <c:pt idx="9">
                  <c:v>265</c:v>
                </c:pt>
                <c:pt idx="10">
                  <c:v>377</c:v>
                </c:pt>
                <c:pt idx="11">
                  <c:v>424</c:v>
                </c:pt>
                <c:pt idx="12">
                  <c:v>477</c:v>
                </c:pt>
                <c:pt idx="13">
                  <c:v>589</c:v>
                </c:pt>
                <c:pt idx="14">
                  <c:v>662</c:v>
                </c:pt>
                <c:pt idx="15">
                  <c:v>759</c:v>
                </c:pt>
                <c:pt idx="16">
                  <c:v>870</c:v>
                </c:pt>
                <c:pt idx="17">
                  <c:v>1144</c:v>
                </c:pt>
                <c:pt idx="18">
                  <c:v>1179</c:v>
                </c:pt>
                <c:pt idx="19">
                  <c:v>1403</c:v>
                </c:pt>
                <c:pt idx="20">
                  <c:v>1558</c:v>
                </c:pt>
                <c:pt idx="21">
                  <c:v>1739</c:v>
                </c:pt>
                <c:pt idx="22">
                  <c:v>1916</c:v>
                </c:pt>
                <c:pt idx="23">
                  <c:v>2163</c:v>
                </c:pt>
                <c:pt idx="24">
                  <c:v>2490</c:v>
                </c:pt>
                <c:pt idx="25">
                  <c:v>2750</c:v>
                </c:pt>
                <c:pt idx="26">
                  <c:v>3020</c:v>
                </c:pt>
                <c:pt idx="27">
                  <c:v>3235</c:v>
                </c:pt>
                <c:pt idx="28">
                  <c:v>3415</c:v>
                </c:pt>
                <c:pt idx="29">
                  <c:v>3563</c:v>
                </c:pt>
                <c:pt idx="30">
                  <c:v>3792</c:v>
                </c:pt>
                <c:pt idx="31">
                  <c:v>3948</c:v>
                </c:pt>
                <c:pt idx="32">
                  <c:v>4085</c:v>
                </c:pt>
                <c:pt idx="33">
                  <c:v>4262</c:v>
                </c:pt>
                <c:pt idx="34">
                  <c:v>4455</c:v>
                </c:pt>
                <c:pt idx="35">
                  <c:v>4611</c:v>
                </c:pt>
                <c:pt idx="36">
                  <c:v>4795</c:v>
                </c:pt>
                <c:pt idx="37">
                  <c:v>5009</c:v>
                </c:pt>
                <c:pt idx="38">
                  <c:v>5261</c:v>
                </c:pt>
                <c:pt idx="39">
                  <c:v>5465</c:v>
                </c:pt>
                <c:pt idx="40">
                  <c:v>5718</c:v>
                </c:pt>
                <c:pt idx="41">
                  <c:v>5856</c:v>
                </c:pt>
                <c:pt idx="42">
                  <c:v>6029</c:v>
                </c:pt>
                <c:pt idx="43">
                  <c:v>6144</c:v>
                </c:pt>
                <c:pt idx="44">
                  <c:v>6352</c:v>
                </c:pt>
                <c:pt idx="45">
                  <c:v>6527</c:v>
                </c:pt>
                <c:pt idx="46">
                  <c:v>6723</c:v>
                </c:pt>
                <c:pt idx="47">
                  <c:v>6898</c:v>
                </c:pt>
                <c:pt idx="48">
                  <c:v>7055</c:v>
                </c:pt>
                <c:pt idx="49">
                  <c:v>7194</c:v>
                </c:pt>
                <c:pt idx="50">
                  <c:v>7315</c:v>
                </c:pt>
                <c:pt idx="51">
                  <c:v>7442</c:v>
                </c:pt>
                <c:pt idx="52">
                  <c:v>7599</c:v>
                </c:pt>
                <c:pt idx="53">
                  <c:v>7724</c:v>
                </c:pt>
                <c:pt idx="54">
                  <c:v>7871</c:v>
                </c:pt>
                <c:pt idx="55">
                  <c:v>7969</c:v>
                </c:pt>
                <c:pt idx="56">
                  <c:v>8003</c:v>
                </c:pt>
                <c:pt idx="57">
                  <c:v>8036</c:v>
                </c:pt>
                <c:pt idx="58">
                  <c:v>8136</c:v>
                </c:pt>
                <c:pt idx="59">
                  <c:v>8225</c:v>
                </c:pt>
                <c:pt idx="60">
                  <c:v>8303</c:v>
                </c:pt>
                <c:pt idx="61">
                  <c:v>8376</c:v>
                </c:pt>
                <c:pt idx="62">
                  <c:v>8407</c:v>
                </c:pt>
                <c:pt idx="63">
                  <c:v>8440</c:v>
                </c:pt>
                <c:pt idx="64">
                  <c:v>8456</c:v>
                </c:pt>
                <c:pt idx="65">
                  <c:v>8508</c:v>
                </c:pt>
                <c:pt idx="66">
                  <c:v>8545</c:v>
                </c:pt>
                <c:pt idx="67">
                  <c:v>8599</c:v>
                </c:pt>
                <c:pt idx="68">
                  <c:v>8628</c:v>
                </c:pt>
                <c:pt idx="69">
                  <c:v>8647</c:v>
                </c:pt>
                <c:pt idx="70">
                  <c:v>8685</c:v>
                </c:pt>
                <c:pt idx="71">
                  <c:v>8702</c:v>
                </c:pt>
                <c:pt idx="72">
                  <c:v>8748</c:v>
                </c:pt>
                <c:pt idx="73">
                  <c:v>8770</c:v>
                </c:pt>
                <c:pt idx="74">
                  <c:v>8803</c:v>
                </c:pt>
                <c:pt idx="75">
                  <c:v>8813</c:v>
                </c:pt>
                <c:pt idx="76">
                  <c:v>8831</c:v>
                </c:pt>
                <c:pt idx="77">
                  <c:v>8851</c:v>
                </c:pt>
                <c:pt idx="78">
                  <c:v>8879</c:v>
                </c:pt>
                <c:pt idx="79">
                  <c:v>8900</c:v>
                </c:pt>
                <c:pt idx="80">
                  <c:v>8916</c:v>
                </c:pt>
                <c:pt idx="81">
                  <c:v>8949</c:v>
                </c:pt>
                <c:pt idx="82">
                  <c:v>8972</c:v>
                </c:pt>
                <c:pt idx="83">
                  <c:v>8992</c:v>
                </c:pt>
                <c:pt idx="84">
                  <c:v>9017</c:v>
                </c:pt>
                <c:pt idx="85">
                  <c:v>9038</c:v>
                </c:pt>
                <c:pt idx="86">
                  <c:v>9083</c:v>
                </c:pt>
                <c:pt idx="87">
                  <c:v>9106</c:v>
                </c:pt>
                <c:pt idx="88">
                  <c:v>9130</c:v>
                </c:pt>
                <c:pt idx="89">
                  <c:v>9167</c:v>
                </c:pt>
                <c:pt idx="90">
                  <c:v>9173</c:v>
                </c:pt>
                <c:pt idx="91">
                  <c:v>9194</c:v>
                </c:pt>
                <c:pt idx="92">
                  <c:v>9212</c:v>
                </c:pt>
                <c:pt idx="93">
                  <c:v>9261</c:v>
                </c:pt>
                <c:pt idx="94">
                  <c:v>9304</c:v>
                </c:pt>
                <c:pt idx="95">
                  <c:v>9333</c:v>
                </c:pt>
                <c:pt idx="96">
                  <c:v>9353</c:v>
                </c:pt>
                <c:pt idx="97">
                  <c:v>9390</c:v>
                </c:pt>
                <c:pt idx="98">
                  <c:v>9412</c:v>
                </c:pt>
                <c:pt idx="99">
                  <c:v>9439</c:v>
                </c:pt>
                <c:pt idx="100">
                  <c:v>9467</c:v>
                </c:pt>
                <c:pt idx="101">
                  <c:v>9509</c:v>
                </c:pt>
                <c:pt idx="102">
                  <c:v>9551</c:v>
                </c:pt>
                <c:pt idx="103">
                  <c:v>9575</c:v>
                </c:pt>
                <c:pt idx="104">
                  <c:v>9586</c:v>
                </c:pt>
                <c:pt idx="105">
                  <c:v>9615</c:v>
                </c:pt>
                <c:pt idx="106">
                  <c:v>9637</c:v>
                </c:pt>
                <c:pt idx="107">
                  <c:v>9651</c:v>
                </c:pt>
                <c:pt idx="108">
                  <c:v>9671</c:v>
                </c:pt>
                <c:pt idx="109">
                  <c:v>9675</c:v>
                </c:pt>
                <c:pt idx="110">
                  <c:v>9691</c:v>
                </c:pt>
                <c:pt idx="111">
                  <c:v>9699</c:v>
                </c:pt>
                <c:pt idx="112">
                  <c:v>9709</c:v>
                </c:pt>
                <c:pt idx="113">
                  <c:v>9726</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pt idx="192">
                  <c:v>13441</c:v>
                </c:pt>
                <c:pt idx="193">
                  <c:v>13561</c:v>
                </c:pt>
                <c:pt idx="194">
                  <c:v>13674</c:v>
                </c:pt>
                <c:pt idx="195">
                  <c:v>13786</c:v>
                </c:pt>
                <c:pt idx="196">
                  <c:v>13910</c:v>
                </c:pt>
                <c:pt idx="197">
                  <c:v>14077</c:v>
                </c:pt>
              </c:numCache>
            </c:numRef>
          </c:val>
          <c:smooth val="0"/>
          <c:extLst>
            <c:ext xmlns:c16="http://schemas.microsoft.com/office/drawing/2014/chart" uri="{C3380CC4-5D6E-409C-BE32-E72D297353CC}">
              <c16:uniqueId val="{00000002-FBD2-4BE5-BB44-E200FF3017D4}"/>
            </c:ext>
          </c:extLst>
        </c:ser>
        <c:ser>
          <c:idx val="4"/>
          <c:order val="3"/>
          <c:tx>
            <c:strRef>
              <c:f>prov!$C$55</c:f>
              <c:strCache>
                <c:ptCount val="1"/>
                <c:pt idx="0">
                  <c:v>Gelderland</c:v>
                </c:pt>
              </c:strCache>
            </c:strRef>
          </c:tx>
          <c:spPr>
            <a:ln w="4445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prov!$D$55:$HQ$55</c15:sqref>
                  </c15:fullRef>
                </c:ext>
              </c:extLst>
              <c:f>(prov!$D$55:$DM$55,prov!$DO$55:$GV$55)</c:f>
              <c:numCache>
                <c:formatCode>General</c:formatCode>
                <c:ptCount val="200"/>
                <c:pt idx="1">
                  <c:v>1</c:v>
                </c:pt>
                <c:pt idx="2">
                  <c:v>2</c:v>
                </c:pt>
                <c:pt idx="3">
                  <c:v>10</c:v>
                </c:pt>
                <c:pt idx="4">
                  <c:v>13</c:v>
                </c:pt>
                <c:pt idx="5">
                  <c:v>23</c:v>
                </c:pt>
                <c:pt idx="6">
                  <c:v>27</c:v>
                </c:pt>
                <c:pt idx="7">
                  <c:v>30</c:v>
                </c:pt>
                <c:pt idx="8">
                  <c:v>34</c:v>
                </c:pt>
                <c:pt idx="9">
                  <c:v>54</c:v>
                </c:pt>
                <c:pt idx="10">
                  <c:v>64</c:v>
                </c:pt>
                <c:pt idx="11">
                  <c:v>77</c:v>
                </c:pt>
                <c:pt idx="12">
                  <c:v>101</c:v>
                </c:pt>
                <c:pt idx="13">
                  <c:v>136</c:v>
                </c:pt>
                <c:pt idx="14">
                  <c:v>176</c:v>
                </c:pt>
                <c:pt idx="15">
                  <c:v>216</c:v>
                </c:pt>
                <c:pt idx="16">
                  <c:v>250</c:v>
                </c:pt>
                <c:pt idx="17">
                  <c:v>374</c:v>
                </c:pt>
                <c:pt idx="18">
                  <c:v>377</c:v>
                </c:pt>
                <c:pt idx="19">
                  <c:v>439</c:v>
                </c:pt>
                <c:pt idx="20">
                  <c:v>522</c:v>
                </c:pt>
                <c:pt idx="21">
                  <c:v>595</c:v>
                </c:pt>
                <c:pt idx="22">
                  <c:v>701</c:v>
                </c:pt>
                <c:pt idx="23">
                  <c:v>826</c:v>
                </c:pt>
                <c:pt idx="24">
                  <c:v>958</c:v>
                </c:pt>
                <c:pt idx="25">
                  <c:v>1091</c:v>
                </c:pt>
                <c:pt idx="26">
                  <c:v>1274</c:v>
                </c:pt>
                <c:pt idx="27">
                  <c:v>1378</c:v>
                </c:pt>
                <c:pt idx="28">
                  <c:v>1478</c:v>
                </c:pt>
                <c:pt idx="29">
                  <c:v>1618</c:v>
                </c:pt>
                <c:pt idx="30">
                  <c:v>1732</c:v>
                </c:pt>
                <c:pt idx="31">
                  <c:v>1884</c:v>
                </c:pt>
                <c:pt idx="32">
                  <c:v>1985</c:v>
                </c:pt>
                <c:pt idx="33">
                  <c:v>2114</c:v>
                </c:pt>
                <c:pt idx="34">
                  <c:v>2210</c:v>
                </c:pt>
                <c:pt idx="35">
                  <c:v>2301</c:v>
                </c:pt>
                <c:pt idx="36">
                  <c:v>2392</c:v>
                </c:pt>
                <c:pt idx="37">
                  <c:v>2530</c:v>
                </c:pt>
                <c:pt idx="38">
                  <c:v>2692</c:v>
                </c:pt>
                <c:pt idx="39">
                  <c:v>2847</c:v>
                </c:pt>
                <c:pt idx="40">
                  <c:v>3015</c:v>
                </c:pt>
                <c:pt idx="41">
                  <c:v>3225</c:v>
                </c:pt>
                <c:pt idx="42">
                  <c:v>3341</c:v>
                </c:pt>
                <c:pt idx="43">
                  <c:v>3457</c:v>
                </c:pt>
                <c:pt idx="44">
                  <c:v>3579</c:v>
                </c:pt>
                <c:pt idx="45">
                  <c:v>3742</c:v>
                </c:pt>
                <c:pt idx="46">
                  <c:v>3902</c:v>
                </c:pt>
                <c:pt idx="47">
                  <c:v>4106</c:v>
                </c:pt>
                <c:pt idx="48">
                  <c:v>4253</c:v>
                </c:pt>
                <c:pt idx="49">
                  <c:v>4351</c:v>
                </c:pt>
                <c:pt idx="50">
                  <c:v>4438</c:v>
                </c:pt>
                <c:pt idx="51">
                  <c:v>4574</c:v>
                </c:pt>
                <c:pt idx="52">
                  <c:v>4685</c:v>
                </c:pt>
                <c:pt idx="53">
                  <c:v>4779</c:v>
                </c:pt>
                <c:pt idx="54">
                  <c:v>4853</c:v>
                </c:pt>
                <c:pt idx="55">
                  <c:v>4894</c:v>
                </c:pt>
                <c:pt idx="56">
                  <c:v>4916</c:v>
                </c:pt>
                <c:pt idx="57">
                  <c:v>4990</c:v>
                </c:pt>
                <c:pt idx="58">
                  <c:v>5048</c:v>
                </c:pt>
                <c:pt idx="59">
                  <c:v>5119</c:v>
                </c:pt>
                <c:pt idx="60">
                  <c:v>5188</c:v>
                </c:pt>
                <c:pt idx="61">
                  <c:v>5249</c:v>
                </c:pt>
                <c:pt idx="62">
                  <c:v>5273</c:v>
                </c:pt>
                <c:pt idx="63">
                  <c:v>5303</c:v>
                </c:pt>
                <c:pt idx="64">
                  <c:v>5336</c:v>
                </c:pt>
                <c:pt idx="65">
                  <c:v>5362</c:v>
                </c:pt>
                <c:pt idx="66">
                  <c:v>5397</c:v>
                </c:pt>
                <c:pt idx="67">
                  <c:v>5413</c:v>
                </c:pt>
                <c:pt idx="68">
                  <c:v>5438</c:v>
                </c:pt>
                <c:pt idx="69">
                  <c:v>5462</c:v>
                </c:pt>
                <c:pt idx="70">
                  <c:v>5486</c:v>
                </c:pt>
                <c:pt idx="71">
                  <c:v>5505</c:v>
                </c:pt>
                <c:pt idx="72">
                  <c:v>5529</c:v>
                </c:pt>
                <c:pt idx="73">
                  <c:v>5544</c:v>
                </c:pt>
                <c:pt idx="74">
                  <c:v>5560</c:v>
                </c:pt>
                <c:pt idx="75">
                  <c:v>5586</c:v>
                </c:pt>
                <c:pt idx="76">
                  <c:v>5598</c:v>
                </c:pt>
                <c:pt idx="77">
                  <c:v>5613</c:v>
                </c:pt>
                <c:pt idx="78">
                  <c:v>5651</c:v>
                </c:pt>
                <c:pt idx="79">
                  <c:v>5692</c:v>
                </c:pt>
                <c:pt idx="80">
                  <c:v>5722</c:v>
                </c:pt>
                <c:pt idx="81">
                  <c:v>5741</c:v>
                </c:pt>
                <c:pt idx="82">
                  <c:v>5793</c:v>
                </c:pt>
                <c:pt idx="83">
                  <c:v>5869</c:v>
                </c:pt>
                <c:pt idx="84">
                  <c:v>5910</c:v>
                </c:pt>
                <c:pt idx="85">
                  <c:v>5944</c:v>
                </c:pt>
                <c:pt idx="86">
                  <c:v>5982</c:v>
                </c:pt>
                <c:pt idx="87">
                  <c:v>6027</c:v>
                </c:pt>
                <c:pt idx="88">
                  <c:v>6058</c:v>
                </c:pt>
                <c:pt idx="89">
                  <c:v>6085</c:v>
                </c:pt>
                <c:pt idx="90">
                  <c:v>6109</c:v>
                </c:pt>
                <c:pt idx="91">
                  <c:v>6125</c:v>
                </c:pt>
                <c:pt idx="92">
                  <c:v>6134</c:v>
                </c:pt>
                <c:pt idx="93">
                  <c:v>6155</c:v>
                </c:pt>
                <c:pt idx="94">
                  <c:v>6191</c:v>
                </c:pt>
                <c:pt idx="95">
                  <c:v>6217</c:v>
                </c:pt>
                <c:pt idx="96">
                  <c:v>6246</c:v>
                </c:pt>
                <c:pt idx="97">
                  <c:v>6283</c:v>
                </c:pt>
                <c:pt idx="98">
                  <c:v>6303</c:v>
                </c:pt>
                <c:pt idx="99">
                  <c:v>6334</c:v>
                </c:pt>
                <c:pt idx="100">
                  <c:v>6353</c:v>
                </c:pt>
                <c:pt idx="101">
                  <c:v>6384</c:v>
                </c:pt>
                <c:pt idx="102">
                  <c:v>6405</c:v>
                </c:pt>
                <c:pt idx="103">
                  <c:v>6423</c:v>
                </c:pt>
                <c:pt idx="104">
                  <c:v>6463</c:v>
                </c:pt>
                <c:pt idx="105">
                  <c:v>6467</c:v>
                </c:pt>
                <c:pt idx="106">
                  <c:v>6476</c:v>
                </c:pt>
                <c:pt idx="107">
                  <c:v>6490</c:v>
                </c:pt>
                <c:pt idx="108">
                  <c:v>6507</c:v>
                </c:pt>
                <c:pt idx="109">
                  <c:v>6517</c:v>
                </c:pt>
                <c:pt idx="110">
                  <c:v>6530</c:v>
                </c:pt>
                <c:pt idx="111">
                  <c:v>6541</c:v>
                </c:pt>
                <c:pt idx="112">
                  <c:v>6546</c:v>
                </c:pt>
                <c:pt idx="113">
                  <c:v>6549</c:v>
                </c:pt>
                <c:pt idx="114">
                  <c:v>6573</c:v>
                </c:pt>
                <c:pt idx="115">
                  <c:v>6589</c:v>
                </c:pt>
                <c:pt idx="116">
                  <c:v>6595</c:v>
                </c:pt>
                <c:pt idx="117">
                  <c:v>6604</c:v>
                </c:pt>
                <c:pt idx="118">
                  <c:v>6605</c:v>
                </c:pt>
                <c:pt idx="119">
                  <c:v>6611</c:v>
                </c:pt>
                <c:pt idx="120">
                  <c:v>6617</c:v>
                </c:pt>
                <c:pt idx="121">
                  <c:v>6619</c:v>
                </c:pt>
                <c:pt idx="122">
                  <c:v>6620</c:v>
                </c:pt>
                <c:pt idx="123">
                  <c:v>6624</c:v>
                </c:pt>
                <c:pt idx="124">
                  <c:v>6626</c:v>
                </c:pt>
                <c:pt idx="125">
                  <c:v>6627</c:v>
                </c:pt>
                <c:pt idx="126">
                  <c:v>6632</c:v>
                </c:pt>
                <c:pt idx="127">
                  <c:v>6634</c:v>
                </c:pt>
                <c:pt idx="128">
                  <c:v>6638</c:v>
                </c:pt>
                <c:pt idx="129">
                  <c:v>6640</c:v>
                </c:pt>
                <c:pt idx="130">
                  <c:v>6645</c:v>
                </c:pt>
                <c:pt idx="131">
                  <c:v>6649</c:v>
                </c:pt>
                <c:pt idx="132">
                  <c:v>6657</c:v>
                </c:pt>
                <c:pt idx="133">
                  <c:v>6662</c:v>
                </c:pt>
                <c:pt idx="134">
                  <c:v>6651</c:v>
                </c:pt>
                <c:pt idx="135">
                  <c:v>6649</c:v>
                </c:pt>
                <c:pt idx="136">
                  <c:v>6655</c:v>
                </c:pt>
                <c:pt idx="137">
                  <c:v>6658</c:v>
                </c:pt>
                <c:pt idx="138">
                  <c:v>6665</c:v>
                </c:pt>
                <c:pt idx="139">
                  <c:v>6675</c:v>
                </c:pt>
                <c:pt idx="140">
                  <c:v>6681</c:v>
                </c:pt>
                <c:pt idx="141">
                  <c:v>6684</c:v>
                </c:pt>
                <c:pt idx="142">
                  <c:v>6690</c:v>
                </c:pt>
                <c:pt idx="143">
                  <c:v>6696</c:v>
                </c:pt>
                <c:pt idx="144">
                  <c:v>6708</c:v>
                </c:pt>
                <c:pt idx="145">
                  <c:v>6714</c:v>
                </c:pt>
                <c:pt idx="146">
                  <c:v>6719</c:v>
                </c:pt>
                <c:pt idx="147">
                  <c:v>6724</c:v>
                </c:pt>
                <c:pt idx="148">
                  <c:v>6736</c:v>
                </c:pt>
                <c:pt idx="149">
                  <c:v>6751</c:v>
                </c:pt>
                <c:pt idx="150">
                  <c:v>6775</c:v>
                </c:pt>
                <c:pt idx="151">
                  <c:v>6789</c:v>
                </c:pt>
                <c:pt idx="152">
                  <c:v>6790</c:v>
                </c:pt>
                <c:pt idx="153">
                  <c:v>6798</c:v>
                </c:pt>
                <c:pt idx="154">
                  <c:v>6805</c:v>
                </c:pt>
                <c:pt idx="155">
                  <c:v>6824</c:v>
                </c:pt>
                <c:pt idx="156">
                  <c:v>6847</c:v>
                </c:pt>
                <c:pt idx="157">
                  <c:v>6866</c:v>
                </c:pt>
                <c:pt idx="158">
                  <c:v>6905</c:v>
                </c:pt>
                <c:pt idx="159">
                  <c:v>6926</c:v>
                </c:pt>
                <c:pt idx="160">
                  <c:v>6961</c:v>
                </c:pt>
                <c:pt idx="161">
                  <c:v>6993</c:v>
                </c:pt>
                <c:pt idx="162">
                  <c:v>7018</c:v>
                </c:pt>
                <c:pt idx="163">
                  <c:v>7044</c:v>
                </c:pt>
                <c:pt idx="164">
                  <c:v>7066</c:v>
                </c:pt>
                <c:pt idx="165">
                  <c:v>7097</c:v>
                </c:pt>
                <c:pt idx="166">
                  <c:v>7116</c:v>
                </c:pt>
                <c:pt idx="167">
                  <c:v>7137</c:v>
                </c:pt>
                <c:pt idx="168">
                  <c:v>7170</c:v>
                </c:pt>
                <c:pt idx="169">
                  <c:v>7196</c:v>
                </c:pt>
                <c:pt idx="170">
                  <c:v>7233</c:v>
                </c:pt>
                <c:pt idx="171">
                  <c:v>7263</c:v>
                </c:pt>
                <c:pt idx="172">
                  <c:v>7305</c:v>
                </c:pt>
                <c:pt idx="173">
                  <c:v>7356</c:v>
                </c:pt>
                <c:pt idx="174">
                  <c:v>7394</c:v>
                </c:pt>
                <c:pt idx="175">
                  <c:v>7428</c:v>
                </c:pt>
                <c:pt idx="176">
                  <c:v>7463</c:v>
                </c:pt>
                <c:pt idx="177">
                  <c:v>7507</c:v>
                </c:pt>
                <c:pt idx="178">
                  <c:v>7539</c:v>
                </c:pt>
                <c:pt idx="179">
                  <c:v>7574</c:v>
                </c:pt>
                <c:pt idx="180">
                  <c:v>7602</c:v>
                </c:pt>
                <c:pt idx="181">
                  <c:v>7630</c:v>
                </c:pt>
                <c:pt idx="182">
                  <c:v>7671</c:v>
                </c:pt>
                <c:pt idx="183">
                  <c:v>7704</c:v>
                </c:pt>
                <c:pt idx="184">
                  <c:v>7743</c:v>
                </c:pt>
                <c:pt idx="185">
                  <c:v>7788</c:v>
                </c:pt>
                <c:pt idx="186">
                  <c:v>7861</c:v>
                </c:pt>
                <c:pt idx="187">
                  <c:v>7930</c:v>
                </c:pt>
                <c:pt idx="188">
                  <c:v>7999</c:v>
                </c:pt>
                <c:pt idx="189">
                  <c:v>8087</c:v>
                </c:pt>
                <c:pt idx="190">
                  <c:v>8180</c:v>
                </c:pt>
                <c:pt idx="191">
                  <c:v>8270</c:v>
                </c:pt>
                <c:pt idx="192">
                  <c:v>8382</c:v>
                </c:pt>
                <c:pt idx="193">
                  <c:v>8454</c:v>
                </c:pt>
                <c:pt idx="194">
                  <c:v>8585</c:v>
                </c:pt>
                <c:pt idx="195">
                  <c:v>8703</c:v>
                </c:pt>
                <c:pt idx="196">
                  <c:v>8845</c:v>
                </c:pt>
                <c:pt idx="197">
                  <c:v>8984</c:v>
                </c:pt>
              </c:numCache>
            </c:numRef>
          </c:val>
          <c:smooth val="0"/>
          <c:extLst>
            <c:ext xmlns:c16="http://schemas.microsoft.com/office/drawing/2014/chart" uri="{C3380CC4-5D6E-409C-BE32-E72D297353CC}">
              <c16:uniqueId val="{00000003-FBD2-4BE5-BB44-E200FF3017D4}"/>
            </c:ext>
          </c:extLst>
        </c:ser>
        <c:ser>
          <c:idx val="5"/>
          <c:order val="4"/>
          <c:tx>
            <c:strRef>
              <c:f>prov!$C$56</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prov!$D$56:$HQ$56</c15:sqref>
                  </c15:fullRef>
                </c:ext>
              </c:extLst>
              <c:f>(prov!$D$56:$DM$56,prov!$DO$56:$GV$56)</c:f>
              <c:numCache>
                <c:formatCode>General</c:formatCode>
                <c:ptCount val="200"/>
                <c:pt idx="2">
                  <c:v>2</c:v>
                </c:pt>
                <c:pt idx="3">
                  <c:v>6</c:v>
                </c:pt>
                <c:pt idx="4">
                  <c:v>9</c:v>
                </c:pt>
                <c:pt idx="5">
                  <c:v>11</c:v>
                </c:pt>
                <c:pt idx="6">
                  <c:v>18</c:v>
                </c:pt>
                <c:pt idx="7">
                  <c:v>22</c:v>
                </c:pt>
                <c:pt idx="8">
                  <c:v>48</c:v>
                </c:pt>
                <c:pt idx="9">
                  <c:v>48</c:v>
                </c:pt>
                <c:pt idx="10">
                  <c:v>83</c:v>
                </c:pt>
                <c:pt idx="11">
                  <c:v>88</c:v>
                </c:pt>
                <c:pt idx="12">
                  <c:v>111</c:v>
                </c:pt>
                <c:pt idx="13">
                  <c:v>142</c:v>
                </c:pt>
                <c:pt idx="14">
                  <c:v>176</c:v>
                </c:pt>
                <c:pt idx="15">
                  <c:v>201</c:v>
                </c:pt>
                <c:pt idx="16">
                  <c:v>240</c:v>
                </c:pt>
                <c:pt idx="17">
                  <c:v>342</c:v>
                </c:pt>
                <c:pt idx="18">
                  <c:v>323</c:v>
                </c:pt>
                <c:pt idx="19">
                  <c:v>354</c:v>
                </c:pt>
                <c:pt idx="20">
                  <c:v>416</c:v>
                </c:pt>
                <c:pt idx="21">
                  <c:v>479</c:v>
                </c:pt>
                <c:pt idx="22">
                  <c:v>572</c:v>
                </c:pt>
                <c:pt idx="23">
                  <c:v>655</c:v>
                </c:pt>
                <c:pt idx="24">
                  <c:v>742</c:v>
                </c:pt>
                <c:pt idx="25">
                  <c:v>822</c:v>
                </c:pt>
                <c:pt idx="26">
                  <c:v>912</c:v>
                </c:pt>
                <c:pt idx="27">
                  <c:v>981</c:v>
                </c:pt>
                <c:pt idx="28">
                  <c:v>1044</c:v>
                </c:pt>
                <c:pt idx="29">
                  <c:v>1106</c:v>
                </c:pt>
                <c:pt idx="30">
                  <c:v>1195</c:v>
                </c:pt>
                <c:pt idx="31">
                  <c:v>1268</c:v>
                </c:pt>
                <c:pt idx="32">
                  <c:v>1330</c:v>
                </c:pt>
                <c:pt idx="33">
                  <c:v>1423</c:v>
                </c:pt>
                <c:pt idx="34">
                  <c:v>1476</c:v>
                </c:pt>
                <c:pt idx="35">
                  <c:v>1530</c:v>
                </c:pt>
                <c:pt idx="36">
                  <c:v>1604</c:v>
                </c:pt>
                <c:pt idx="37">
                  <c:v>1663</c:v>
                </c:pt>
                <c:pt idx="38">
                  <c:v>1726</c:v>
                </c:pt>
                <c:pt idx="39">
                  <c:v>1779</c:v>
                </c:pt>
                <c:pt idx="40">
                  <c:v>1860</c:v>
                </c:pt>
                <c:pt idx="41">
                  <c:v>1930</c:v>
                </c:pt>
                <c:pt idx="42">
                  <c:v>1984</c:v>
                </c:pt>
                <c:pt idx="43">
                  <c:v>2051</c:v>
                </c:pt>
                <c:pt idx="44">
                  <c:v>2117</c:v>
                </c:pt>
                <c:pt idx="45">
                  <c:v>2185</c:v>
                </c:pt>
                <c:pt idx="46">
                  <c:v>2254</c:v>
                </c:pt>
                <c:pt idx="47">
                  <c:v>2310</c:v>
                </c:pt>
                <c:pt idx="48">
                  <c:v>2355</c:v>
                </c:pt>
                <c:pt idx="49">
                  <c:v>2409</c:v>
                </c:pt>
                <c:pt idx="50">
                  <c:v>2459</c:v>
                </c:pt>
                <c:pt idx="51">
                  <c:v>2523</c:v>
                </c:pt>
                <c:pt idx="52">
                  <c:v>2592</c:v>
                </c:pt>
                <c:pt idx="53">
                  <c:v>2636</c:v>
                </c:pt>
                <c:pt idx="54">
                  <c:v>2709</c:v>
                </c:pt>
                <c:pt idx="55">
                  <c:v>2735</c:v>
                </c:pt>
                <c:pt idx="56">
                  <c:v>2757</c:v>
                </c:pt>
                <c:pt idx="57">
                  <c:v>2777</c:v>
                </c:pt>
                <c:pt idx="58">
                  <c:v>2823</c:v>
                </c:pt>
                <c:pt idx="59">
                  <c:v>2859</c:v>
                </c:pt>
                <c:pt idx="60">
                  <c:v>2888</c:v>
                </c:pt>
                <c:pt idx="61">
                  <c:v>2913</c:v>
                </c:pt>
                <c:pt idx="62">
                  <c:v>2929</c:v>
                </c:pt>
                <c:pt idx="63">
                  <c:v>2980</c:v>
                </c:pt>
                <c:pt idx="64">
                  <c:v>2984</c:v>
                </c:pt>
                <c:pt idx="65">
                  <c:v>3155</c:v>
                </c:pt>
                <c:pt idx="66">
                  <c:v>3178</c:v>
                </c:pt>
                <c:pt idx="67">
                  <c:v>3205</c:v>
                </c:pt>
                <c:pt idx="68">
                  <c:v>3228</c:v>
                </c:pt>
                <c:pt idx="69">
                  <c:v>3240</c:v>
                </c:pt>
                <c:pt idx="70">
                  <c:v>3250</c:v>
                </c:pt>
                <c:pt idx="71">
                  <c:v>3270</c:v>
                </c:pt>
                <c:pt idx="72">
                  <c:v>3291</c:v>
                </c:pt>
                <c:pt idx="73">
                  <c:v>3305</c:v>
                </c:pt>
                <c:pt idx="74">
                  <c:v>3330</c:v>
                </c:pt>
                <c:pt idx="75">
                  <c:v>3346</c:v>
                </c:pt>
                <c:pt idx="76">
                  <c:v>3363</c:v>
                </c:pt>
                <c:pt idx="77">
                  <c:v>3373</c:v>
                </c:pt>
                <c:pt idx="78">
                  <c:v>3391</c:v>
                </c:pt>
                <c:pt idx="79">
                  <c:v>3416</c:v>
                </c:pt>
                <c:pt idx="80">
                  <c:v>3439</c:v>
                </c:pt>
                <c:pt idx="81">
                  <c:v>3458</c:v>
                </c:pt>
                <c:pt idx="82">
                  <c:v>3477</c:v>
                </c:pt>
                <c:pt idx="83">
                  <c:v>3500</c:v>
                </c:pt>
                <c:pt idx="84">
                  <c:v>3509</c:v>
                </c:pt>
                <c:pt idx="85">
                  <c:v>3531</c:v>
                </c:pt>
                <c:pt idx="86">
                  <c:v>3553</c:v>
                </c:pt>
                <c:pt idx="87">
                  <c:v>3575</c:v>
                </c:pt>
                <c:pt idx="88">
                  <c:v>3588</c:v>
                </c:pt>
                <c:pt idx="89">
                  <c:v>3626</c:v>
                </c:pt>
                <c:pt idx="90">
                  <c:v>3642</c:v>
                </c:pt>
                <c:pt idx="91">
                  <c:v>3665</c:v>
                </c:pt>
                <c:pt idx="92">
                  <c:v>3677</c:v>
                </c:pt>
                <c:pt idx="93">
                  <c:v>3707</c:v>
                </c:pt>
                <c:pt idx="94">
                  <c:v>3734</c:v>
                </c:pt>
                <c:pt idx="95">
                  <c:v>3753</c:v>
                </c:pt>
                <c:pt idx="96">
                  <c:v>3775</c:v>
                </c:pt>
                <c:pt idx="97">
                  <c:v>3787</c:v>
                </c:pt>
                <c:pt idx="98">
                  <c:v>3802</c:v>
                </c:pt>
                <c:pt idx="99">
                  <c:v>3825</c:v>
                </c:pt>
                <c:pt idx="100">
                  <c:v>3840</c:v>
                </c:pt>
                <c:pt idx="101">
                  <c:v>3861</c:v>
                </c:pt>
                <c:pt idx="102">
                  <c:v>3871</c:v>
                </c:pt>
                <c:pt idx="103">
                  <c:v>3883</c:v>
                </c:pt>
                <c:pt idx="104">
                  <c:v>3901</c:v>
                </c:pt>
                <c:pt idx="105">
                  <c:v>3917</c:v>
                </c:pt>
                <c:pt idx="106">
                  <c:v>3929</c:v>
                </c:pt>
                <c:pt idx="107">
                  <c:v>3928</c:v>
                </c:pt>
                <c:pt idx="108">
                  <c:v>3936</c:v>
                </c:pt>
                <c:pt idx="109">
                  <c:v>3946</c:v>
                </c:pt>
                <c:pt idx="110">
                  <c:v>3960</c:v>
                </c:pt>
                <c:pt idx="111">
                  <c:v>3967</c:v>
                </c:pt>
                <c:pt idx="112">
                  <c:v>3977</c:v>
                </c:pt>
                <c:pt idx="113">
                  <c:v>3982</c:v>
                </c:pt>
                <c:pt idx="114">
                  <c:v>4007</c:v>
                </c:pt>
                <c:pt idx="115">
                  <c:v>4013</c:v>
                </c:pt>
                <c:pt idx="116">
                  <c:v>4021</c:v>
                </c:pt>
                <c:pt idx="117">
                  <c:v>4030</c:v>
                </c:pt>
                <c:pt idx="118">
                  <c:v>4035</c:v>
                </c:pt>
                <c:pt idx="119">
                  <c:v>4039</c:v>
                </c:pt>
                <c:pt idx="120">
                  <c:v>4040</c:v>
                </c:pt>
                <c:pt idx="121">
                  <c:v>4042</c:v>
                </c:pt>
                <c:pt idx="122">
                  <c:v>4053</c:v>
                </c:pt>
                <c:pt idx="123">
                  <c:v>4066</c:v>
                </c:pt>
                <c:pt idx="124">
                  <c:v>4072</c:v>
                </c:pt>
                <c:pt idx="125">
                  <c:v>4075</c:v>
                </c:pt>
                <c:pt idx="126">
                  <c:v>4075</c:v>
                </c:pt>
                <c:pt idx="127">
                  <c:v>4087</c:v>
                </c:pt>
                <c:pt idx="128">
                  <c:v>4084</c:v>
                </c:pt>
                <c:pt idx="129">
                  <c:v>4094</c:v>
                </c:pt>
                <c:pt idx="130">
                  <c:v>4102</c:v>
                </c:pt>
                <c:pt idx="131">
                  <c:v>4111</c:v>
                </c:pt>
                <c:pt idx="132">
                  <c:v>4117</c:v>
                </c:pt>
                <c:pt idx="133">
                  <c:v>4131</c:v>
                </c:pt>
                <c:pt idx="134">
                  <c:v>4145</c:v>
                </c:pt>
                <c:pt idx="135">
                  <c:v>4154</c:v>
                </c:pt>
                <c:pt idx="136">
                  <c:v>4164</c:v>
                </c:pt>
                <c:pt idx="137">
                  <c:v>4179</c:v>
                </c:pt>
                <c:pt idx="138">
                  <c:v>4204</c:v>
                </c:pt>
                <c:pt idx="139">
                  <c:v>4215</c:v>
                </c:pt>
                <c:pt idx="140">
                  <c:v>4228</c:v>
                </c:pt>
                <c:pt idx="141">
                  <c:v>4244</c:v>
                </c:pt>
                <c:pt idx="142">
                  <c:v>4248</c:v>
                </c:pt>
                <c:pt idx="143">
                  <c:v>4268</c:v>
                </c:pt>
                <c:pt idx="144">
                  <c:v>4284</c:v>
                </c:pt>
                <c:pt idx="145">
                  <c:v>4293</c:v>
                </c:pt>
                <c:pt idx="146">
                  <c:v>4302</c:v>
                </c:pt>
                <c:pt idx="147">
                  <c:v>4326</c:v>
                </c:pt>
                <c:pt idx="148">
                  <c:v>4350</c:v>
                </c:pt>
                <c:pt idx="149">
                  <c:v>4385</c:v>
                </c:pt>
                <c:pt idx="150">
                  <c:v>4409</c:v>
                </c:pt>
                <c:pt idx="151">
                  <c:v>4433</c:v>
                </c:pt>
                <c:pt idx="152">
                  <c:v>4450</c:v>
                </c:pt>
                <c:pt idx="153">
                  <c:v>4477</c:v>
                </c:pt>
                <c:pt idx="154">
                  <c:v>4502</c:v>
                </c:pt>
                <c:pt idx="155">
                  <c:v>4553</c:v>
                </c:pt>
                <c:pt idx="156">
                  <c:v>4602</c:v>
                </c:pt>
                <c:pt idx="157">
                  <c:v>4638</c:v>
                </c:pt>
                <c:pt idx="158">
                  <c:v>4672</c:v>
                </c:pt>
                <c:pt idx="159">
                  <c:v>4705</c:v>
                </c:pt>
                <c:pt idx="160">
                  <c:v>4750</c:v>
                </c:pt>
                <c:pt idx="161">
                  <c:v>4795</c:v>
                </c:pt>
                <c:pt idx="162">
                  <c:v>4847</c:v>
                </c:pt>
                <c:pt idx="163">
                  <c:v>4883</c:v>
                </c:pt>
                <c:pt idx="164">
                  <c:v>4913</c:v>
                </c:pt>
                <c:pt idx="165">
                  <c:v>4949</c:v>
                </c:pt>
                <c:pt idx="166">
                  <c:v>4980</c:v>
                </c:pt>
                <c:pt idx="167">
                  <c:v>5003</c:v>
                </c:pt>
                <c:pt idx="168">
                  <c:v>5047</c:v>
                </c:pt>
                <c:pt idx="169">
                  <c:v>5080</c:v>
                </c:pt>
                <c:pt idx="170">
                  <c:v>5114</c:v>
                </c:pt>
                <c:pt idx="171">
                  <c:v>5162</c:v>
                </c:pt>
                <c:pt idx="172">
                  <c:v>5194</c:v>
                </c:pt>
                <c:pt idx="173">
                  <c:v>5227</c:v>
                </c:pt>
                <c:pt idx="174">
                  <c:v>5251</c:v>
                </c:pt>
                <c:pt idx="175">
                  <c:v>5289</c:v>
                </c:pt>
                <c:pt idx="176">
                  <c:v>5338</c:v>
                </c:pt>
                <c:pt idx="177">
                  <c:v>5373</c:v>
                </c:pt>
                <c:pt idx="178">
                  <c:v>5412</c:v>
                </c:pt>
                <c:pt idx="179">
                  <c:v>5461</c:v>
                </c:pt>
                <c:pt idx="180">
                  <c:v>5511</c:v>
                </c:pt>
                <c:pt idx="181">
                  <c:v>5547</c:v>
                </c:pt>
                <c:pt idx="182">
                  <c:v>5620</c:v>
                </c:pt>
                <c:pt idx="183">
                  <c:v>5654</c:v>
                </c:pt>
                <c:pt idx="184">
                  <c:v>5727</c:v>
                </c:pt>
                <c:pt idx="185">
                  <c:v>5792</c:v>
                </c:pt>
                <c:pt idx="186">
                  <c:v>5862</c:v>
                </c:pt>
                <c:pt idx="187">
                  <c:v>5947</c:v>
                </c:pt>
                <c:pt idx="188">
                  <c:v>6047</c:v>
                </c:pt>
                <c:pt idx="189">
                  <c:v>6149</c:v>
                </c:pt>
                <c:pt idx="190">
                  <c:v>6193</c:v>
                </c:pt>
                <c:pt idx="191">
                  <c:v>6290</c:v>
                </c:pt>
                <c:pt idx="192">
                  <c:v>6401</c:v>
                </c:pt>
                <c:pt idx="193">
                  <c:v>6470</c:v>
                </c:pt>
                <c:pt idx="194">
                  <c:v>6575</c:v>
                </c:pt>
                <c:pt idx="195">
                  <c:v>6688</c:v>
                </c:pt>
                <c:pt idx="196">
                  <c:v>6804</c:v>
                </c:pt>
                <c:pt idx="197">
                  <c:v>6984</c:v>
                </c:pt>
              </c:numCache>
            </c:numRef>
          </c:val>
          <c:smooth val="0"/>
          <c:extLst>
            <c:ext xmlns:c16="http://schemas.microsoft.com/office/drawing/2014/chart" uri="{C3380CC4-5D6E-409C-BE32-E72D297353CC}">
              <c16:uniqueId val="{00000004-FBD2-4BE5-BB44-E200FF3017D4}"/>
            </c:ext>
          </c:extLst>
        </c:ser>
        <c:ser>
          <c:idx val="6"/>
          <c:order val="5"/>
          <c:tx>
            <c:strRef>
              <c:f>prov!$C$57</c:f>
              <c:strCache>
                <c:ptCount val="1"/>
                <c:pt idx="0">
                  <c:v>Limburg</c:v>
                </c:pt>
              </c:strCache>
            </c:strRef>
          </c:tx>
          <c:spPr>
            <a:ln w="4445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prov!$D$57:$HQ$57</c15:sqref>
                  </c15:fullRef>
                </c:ext>
              </c:extLst>
              <c:f>(prov!$D$57:$DM$57,prov!$DO$57:$GV$57)</c:f>
              <c:numCache>
                <c:formatCode>General</c:formatCode>
                <c:ptCount val="200"/>
                <c:pt idx="0">
                  <c:v>3</c:v>
                </c:pt>
                <c:pt idx="1">
                  <c:v>3</c:v>
                </c:pt>
                <c:pt idx="2">
                  <c:v>17</c:v>
                </c:pt>
                <c:pt idx="3">
                  <c:v>24</c:v>
                </c:pt>
                <c:pt idx="4">
                  <c:v>36</c:v>
                </c:pt>
                <c:pt idx="5">
                  <c:v>38</c:v>
                </c:pt>
                <c:pt idx="6">
                  <c:v>40</c:v>
                </c:pt>
                <c:pt idx="7">
                  <c:v>42</c:v>
                </c:pt>
                <c:pt idx="8">
                  <c:v>63</c:v>
                </c:pt>
                <c:pt idx="9">
                  <c:v>80</c:v>
                </c:pt>
                <c:pt idx="10">
                  <c:v>71</c:v>
                </c:pt>
                <c:pt idx="11">
                  <c:v>106</c:v>
                </c:pt>
                <c:pt idx="12">
                  <c:v>131</c:v>
                </c:pt>
                <c:pt idx="13">
                  <c:v>153</c:v>
                </c:pt>
                <c:pt idx="14">
                  <c:v>203</c:v>
                </c:pt>
                <c:pt idx="15">
                  <c:v>265</c:v>
                </c:pt>
                <c:pt idx="16">
                  <c:v>301</c:v>
                </c:pt>
                <c:pt idx="17">
                  <c:v>405</c:v>
                </c:pt>
                <c:pt idx="18">
                  <c:v>418</c:v>
                </c:pt>
                <c:pt idx="19">
                  <c:v>449</c:v>
                </c:pt>
                <c:pt idx="20">
                  <c:v>501</c:v>
                </c:pt>
                <c:pt idx="21">
                  <c:v>687</c:v>
                </c:pt>
                <c:pt idx="22">
                  <c:v>782</c:v>
                </c:pt>
                <c:pt idx="23">
                  <c:v>876</c:v>
                </c:pt>
                <c:pt idx="24">
                  <c:v>967</c:v>
                </c:pt>
                <c:pt idx="25">
                  <c:v>1094</c:v>
                </c:pt>
                <c:pt idx="26">
                  <c:v>1191</c:v>
                </c:pt>
                <c:pt idx="27">
                  <c:v>1306</c:v>
                </c:pt>
                <c:pt idx="28">
                  <c:v>1424</c:v>
                </c:pt>
                <c:pt idx="29">
                  <c:v>1511</c:v>
                </c:pt>
                <c:pt idx="30">
                  <c:v>1597</c:v>
                </c:pt>
                <c:pt idx="31">
                  <c:v>1709</c:v>
                </c:pt>
                <c:pt idx="32">
                  <c:v>1760</c:v>
                </c:pt>
                <c:pt idx="33">
                  <c:v>1903</c:v>
                </c:pt>
                <c:pt idx="34">
                  <c:v>2010</c:v>
                </c:pt>
                <c:pt idx="35">
                  <c:v>2100</c:v>
                </c:pt>
                <c:pt idx="36">
                  <c:v>2181</c:v>
                </c:pt>
                <c:pt idx="37">
                  <c:v>2305</c:v>
                </c:pt>
                <c:pt idx="38">
                  <c:v>2408</c:v>
                </c:pt>
                <c:pt idx="39">
                  <c:v>2533</c:v>
                </c:pt>
                <c:pt idx="40">
                  <c:v>2650</c:v>
                </c:pt>
                <c:pt idx="41">
                  <c:v>2694</c:v>
                </c:pt>
                <c:pt idx="42">
                  <c:v>2880</c:v>
                </c:pt>
                <c:pt idx="43">
                  <c:v>2922</c:v>
                </c:pt>
                <c:pt idx="44">
                  <c:v>3020</c:v>
                </c:pt>
                <c:pt idx="45">
                  <c:v>3156</c:v>
                </c:pt>
                <c:pt idx="46">
                  <c:v>3271</c:v>
                </c:pt>
                <c:pt idx="47">
                  <c:v>3371</c:v>
                </c:pt>
                <c:pt idx="48">
                  <c:v>3455</c:v>
                </c:pt>
                <c:pt idx="49">
                  <c:v>3541</c:v>
                </c:pt>
                <c:pt idx="50">
                  <c:v>3634</c:v>
                </c:pt>
                <c:pt idx="51">
                  <c:v>3711</c:v>
                </c:pt>
                <c:pt idx="52">
                  <c:v>3814</c:v>
                </c:pt>
                <c:pt idx="53">
                  <c:v>3861</c:v>
                </c:pt>
                <c:pt idx="54">
                  <c:v>3914</c:v>
                </c:pt>
                <c:pt idx="55">
                  <c:v>3979</c:v>
                </c:pt>
                <c:pt idx="56">
                  <c:v>3997</c:v>
                </c:pt>
                <c:pt idx="57">
                  <c:v>4045</c:v>
                </c:pt>
                <c:pt idx="58">
                  <c:v>4105</c:v>
                </c:pt>
                <c:pt idx="59">
                  <c:v>4144</c:v>
                </c:pt>
                <c:pt idx="60">
                  <c:v>4193</c:v>
                </c:pt>
                <c:pt idx="61">
                  <c:v>4219</c:v>
                </c:pt>
                <c:pt idx="62">
                  <c:v>4263</c:v>
                </c:pt>
                <c:pt idx="63">
                  <c:v>4278</c:v>
                </c:pt>
                <c:pt idx="64">
                  <c:v>4298</c:v>
                </c:pt>
                <c:pt idx="65">
                  <c:v>4322</c:v>
                </c:pt>
                <c:pt idx="66">
                  <c:v>4366</c:v>
                </c:pt>
                <c:pt idx="67">
                  <c:v>4389</c:v>
                </c:pt>
                <c:pt idx="68">
                  <c:v>4416</c:v>
                </c:pt>
                <c:pt idx="69">
                  <c:v>4434</c:v>
                </c:pt>
                <c:pt idx="70">
                  <c:v>4444</c:v>
                </c:pt>
                <c:pt idx="71">
                  <c:v>4465</c:v>
                </c:pt>
                <c:pt idx="72">
                  <c:v>4484</c:v>
                </c:pt>
                <c:pt idx="73">
                  <c:v>4520</c:v>
                </c:pt>
                <c:pt idx="74">
                  <c:v>4536</c:v>
                </c:pt>
                <c:pt idx="75">
                  <c:v>4544</c:v>
                </c:pt>
                <c:pt idx="76">
                  <c:v>4555</c:v>
                </c:pt>
                <c:pt idx="77">
                  <c:v>4558</c:v>
                </c:pt>
                <c:pt idx="78">
                  <c:v>4562</c:v>
                </c:pt>
                <c:pt idx="79">
                  <c:v>4579</c:v>
                </c:pt>
                <c:pt idx="80">
                  <c:v>4597</c:v>
                </c:pt>
                <c:pt idx="81">
                  <c:v>4627</c:v>
                </c:pt>
                <c:pt idx="82">
                  <c:v>4634</c:v>
                </c:pt>
                <c:pt idx="83">
                  <c:v>4651</c:v>
                </c:pt>
                <c:pt idx="84">
                  <c:v>4658</c:v>
                </c:pt>
                <c:pt idx="85">
                  <c:v>4663</c:v>
                </c:pt>
                <c:pt idx="86">
                  <c:v>4677</c:v>
                </c:pt>
                <c:pt idx="87">
                  <c:v>4688</c:v>
                </c:pt>
                <c:pt idx="88">
                  <c:v>4694</c:v>
                </c:pt>
                <c:pt idx="89">
                  <c:v>4703</c:v>
                </c:pt>
                <c:pt idx="90">
                  <c:v>4712</c:v>
                </c:pt>
                <c:pt idx="91">
                  <c:v>4719</c:v>
                </c:pt>
                <c:pt idx="92">
                  <c:v>4728</c:v>
                </c:pt>
                <c:pt idx="93">
                  <c:v>4735</c:v>
                </c:pt>
                <c:pt idx="94">
                  <c:v>4753</c:v>
                </c:pt>
                <c:pt idx="95">
                  <c:v>4768</c:v>
                </c:pt>
                <c:pt idx="96">
                  <c:v>4782</c:v>
                </c:pt>
                <c:pt idx="97">
                  <c:v>4791</c:v>
                </c:pt>
                <c:pt idx="98">
                  <c:v>4801</c:v>
                </c:pt>
                <c:pt idx="99">
                  <c:v>4807</c:v>
                </c:pt>
                <c:pt idx="100">
                  <c:v>4815</c:v>
                </c:pt>
                <c:pt idx="101">
                  <c:v>4823</c:v>
                </c:pt>
                <c:pt idx="102">
                  <c:v>4835</c:v>
                </c:pt>
                <c:pt idx="103">
                  <c:v>4844</c:v>
                </c:pt>
                <c:pt idx="104">
                  <c:v>4847</c:v>
                </c:pt>
                <c:pt idx="105">
                  <c:v>4852</c:v>
                </c:pt>
                <c:pt idx="106">
                  <c:v>4857</c:v>
                </c:pt>
                <c:pt idx="107">
                  <c:v>4863</c:v>
                </c:pt>
                <c:pt idx="108">
                  <c:v>4866</c:v>
                </c:pt>
                <c:pt idx="109">
                  <c:v>4869</c:v>
                </c:pt>
                <c:pt idx="110">
                  <c:v>4874</c:v>
                </c:pt>
                <c:pt idx="111">
                  <c:v>4876</c:v>
                </c:pt>
                <c:pt idx="112">
                  <c:v>4878</c:v>
                </c:pt>
                <c:pt idx="113">
                  <c:v>4881</c:v>
                </c:pt>
                <c:pt idx="114">
                  <c:v>4886</c:v>
                </c:pt>
                <c:pt idx="115">
                  <c:v>4886</c:v>
                </c:pt>
                <c:pt idx="116">
                  <c:v>4887</c:v>
                </c:pt>
                <c:pt idx="117">
                  <c:v>4888</c:v>
                </c:pt>
                <c:pt idx="118">
                  <c:v>4888</c:v>
                </c:pt>
                <c:pt idx="119">
                  <c:v>4891</c:v>
                </c:pt>
                <c:pt idx="120">
                  <c:v>4894</c:v>
                </c:pt>
                <c:pt idx="121">
                  <c:v>4899</c:v>
                </c:pt>
                <c:pt idx="122">
                  <c:v>4900</c:v>
                </c:pt>
                <c:pt idx="123">
                  <c:v>4901</c:v>
                </c:pt>
                <c:pt idx="124">
                  <c:v>4902</c:v>
                </c:pt>
                <c:pt idx="125">
                  <c:v>4903</c:v>
                </c:pt>
                <c:pt idx="126">
                  <c:v>4904</c:v>
                </c:pt>
                <c:pt idx="127">
                  <c:v>4906</c:v>
                </c:pt>
                <c:pt idx="128">
                  <c:v>4907</c:v>
                </c:pt>
                <c:pt idx="129">
                  <c:v>4907</c:v>
                </c:pt>
                <c:pt idx="130">
                  <c:v>4910</c:v>
                </c:pt>
                <c:pt idx="131">
                  <c:v>4911</c:v>
                </c:pt>
                <c:pt idx="132">
                  <c:v>4902</c:v>
                </c:pt>
                <c:pt idx="133">
                  <c:v>4907</c:v>
                </c:pt>
                <c:pt idx="134">
                  <c:v>4908</c:v>
                </c:pt>
                <c:pt idx="135">
                  <c:v>4909</c:v>
                </c:pt>
                <c:pt idx="136">
                  <c:v>4914</c:v>
                </c:pt>
                <c:pt idx="137">
                  <c:v>4915</c:v>
                </c:pt>
                <c:pt idx="138">
                  <c:v>4919</c:v>
                </c:pt>
                <c:pt idx="139">
                  <c:v>4922</c:v>
                </c:pt>
                <c:pt idx="140">
                  <c:v>4923</c:v>
                </c:pt>
                <c:pt idx="141">
                  <c:v>4923</c:v>
                </c:pt>
                <c:pt idx="142">
                  <c:v>4927</c:v>
                </c:pt>
                <c:pt idx="143">
                  <c:v>4930</c:v>
                </c:pt>
                <c:pt idx="144">
                  <c:v>4932</c:v>
                </c:pt>
                <c:pt idx="145">
                  <c:v>4936</c:v>
                </c:pt>
                <c:pt idx="146">
                  <c:v>4938</c:v>
                </c:pt>
                <c:pt idx="147">
                  <c:v>4941</c:v>
                </c:pt>
                <c:pt idx="148">
                  <c:v>4945</c:v>
                </c:pt>
                <c:pt idx="149">
                  <c:v>4947</c:v>
                </c:pt>
                <c:pt idx="150">
                  <c:v>4954</c:v>
                </c:pt>
                <c:pt idx="151">
                  <c:v>4957</c:v>
                </c:pt>
                <c:pt idx="152">
                  <c:v>4962</c:v>
                </c:pt>
                <c:pt idx="153">
                  <c:v>4966</c:v>
                </c:pt>
                <c:pt idx="154">
                  <c:v>4973</c:v>
                </c:pt>
                <c:pt idx="155">
                  <c:v>4975</c:v>
                </c:pt>
                <c:pt idx="156">
                  <c:v>4984</c:v>
                </c:pt>
                <c:pt idx="157">
                  <c:v>4991</c:v>
                </c:pt>
                <c:pt idx="158">
                  <c:v>5008</c:v>
                </c:pt>
                <c:pt idx="159">
                  <c:v>5020</c:v>
                </c:pt>
                <c:pt idx="160">
                  <c:v>5041</c:v>
                </c:pt>
                <c:pt idx="161">
                  <c:v>5054</c:v>
                </c:pt>
                <c:pt idx="162">
                  <c:v>5071</c:v>
                </c:pt>
                <c:pt idx="163">
                  <c:v>5089</c:v>
                </c:pt>
                <c:pt idx="164">
                  <c:v>5125</c:v>
                </c:pt>
                <c:pt idx="165">
                  <c:v>5146</c:v>
                </c:pt>
                <c:pt idx="166">
                  <c:v>5152</c:v>
                </c:pt>
                <c:pt idx="167">
                  <c:v>5163</c:v>
                </c:pt>
                <c:pt idx="168">
                  <c:v>5176</c:v>
                </c:pt>
                <c:pt idx="169">
                  <c:v>5199</c:v>
                </c:pt>
                <c:pt idx="170">
                  <c:v>5222</c:v>
                </c:pt>
                <c:pt idx="171">
                  <c:v>5245</c:v>
                </c:pt>
                <c:pt idx="172">
                  <c:v>5274</c:v>
                </c:pt>
                <c:pt idx="173">
                  <c:v>5294</c:v>
                </c:pt>
                <c:pt idx="174">
                  <c:v>5319</c:v>
                </c:pt>
                <c:pt idx="175">
                  <c:v>5342</c:v>
                </c:pt>
                <c:pt idx="176">
                  <c:v>5364</c:v>
                </c:pt>
                <c:pt idx="177">
                  <c:v>5383</c:v>
                </c:pt>
                <c:pt idx="178">
                  <c:v>5409</c:v>
                </c:pt>
                <c:pt idx="179">
                  <c:v>5426</c:v>
                </c:pt>
                <c:pt idx="180">
                  <c:v>5450</c:v>
                </c:pt>
                <c:pt idx="181">
                  <c:v>5469</c:v>
                </c:pt>
                <c:pt idx="182">
                  <c:v>5492</c:v>
                </c:pt>
                <c:pt idx="183">
                  <c:v>5509</c:v>
                </c:pt>
                <c:pt idx="184">
                  <c:v>5537</c:v>
                </c:pt>
                <c:pt idx="185">
                  <c:v>5559</c:v>
                </c:pt>
                <c:pt idx="186">
                  <c:v>5585</c:v>
                </c:pt>
                <c:pt idx="187">
                  <c:v>5603</c:v>
                </c:pt>
                <c:pt idx="188">
                  <c:v>5621</c:v>
                </c:pt>
                <c:pt idx="189">
                  <c:v>5647</c:v>
                </c:pt>
                <c:pt idx="190">
                  <c:v>5678</c:v>
                </c:pt>
                <c:pt idx="191">
                  <c:v>5714</c:v>
                </c:pt>
                <c:pt idx="192">
                  <c:v>5751</c:v>
                </c:pt>
                <c:pt idx="193">
                  <c:v>5789</c:v>
                </c:pt>
                <c:pt idx="194">
                  <c:v>5823</c:v>
                </c:pt>
                <c:pt idx="195">
                  <c:v>5848</c:v>
                </c:pt>
                <c:pt idx="196">
                  <c:v>5881</c:v>
                </c:pt>
                <c:pt idx="197">
                  <c:v>5929</c:v>
                </c:pt>
              </c:numCache>
            </c:numRef>
          </c:val>
          <c:smooth val="0"/>
          <c:extLst>
            <c:ext xmlns:c16="http://schemas.microsoft.com/office/drawing/2014/chart" uri="{C3380CC4-5D6E-409C-BE32-E72D297353CC}">
              <c16:uniqueId val="{00000005-FBD2-4BE5-BB44-E200FF3017D4}"/>
            </c:ext>
          </c:extLst>
        </c:ser>
        <c:ser>
          <c:idx val="7"/>
          <c:order val="6"/>
          <c:tx>
            <c:strRef>
              <c:f>prov!$C$58</c:f>
              <c:strCache>
                <c:ptCount val="1"/>
                <c:pt idx="0">
                  <c:v>Overijssel</c:v>
                </c:pt>
              </c:strCache>
            </c:strRef>
          </c:tx>
          <c:spPr>
            <a:ln w="41275"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prov!$D$58:$HQ$58</c15:sqref>
                  </c15:fullRef>
                </c:ext>
              </c:extLst>
              <c:f>(prov!$D$58:$DM$58,prov!$DO$58:$GV$58)</c:f>
              <c:numCache>
                <c:formatCode>General</c:formatCode>
                <c:ptCount val="200"/>
                <c:pt idx="2">
                  <c:v>1</c:v>
                </c:pt>
                <c:pt idx="3">
                  <c:v>1</c:v>
                </c:pt>
                <c:pt idx="4">
                  <c:v>4</c:v>
                </c:pt>
                <c:pt idx="5">
                  <c:v>9</c:v>
                </c:pt>
                <c:pt idx="6">
                  <c:v>10</c:v>
                </c:pt>
                <c:pt idx="7">
                  <c:v>10</c:v>
                </c:pt>
                <c:pt idx="8">
                  <c:v>12</c:v>
                </c:pt>
                <c:pt idx="9">
                  <c:v>13</c:v>
                </c:pt>
                <c:pt idx="10">
                  <c:v>18</c:v>
                </c:pt>
                <c:pt idx="11">
                  <c:v>24</c:v>
                </c:pt>
                <c:pt idx="12">
                  <c:v>29</c:v>
                </c:pt>
                <c:pt idx="13">
                  <c:v>37</c:v>
                </c:pt>
                <c:pt idx="14">
                  <c:v>46</c:v>
                </c:pt>
                <c:pt idx="15">
                  <c:v>60</c:v>
                </c:pt>
                <c:pt idx="16">
                  <c:v>76</c:v>
                </c:pt>
                <c:pt idx="17">
                  <c:v>136</c:v>
                </c:pt>
                <c:pt idx="18">
                  <c:v>165</c:v>
                </c:pt>
                <c:pt idx="19">
                  <c:v>192</c:v>
                </c:pt>
                <c:pt idx="20">
                  <c:v>221</c:v>
                </c:pt>
                <c:pt idx="21">
                  <c:v>252</c:v>
                </c:pt>
                <c:pt idx="22">
                  <c:v>321</c:v>
                </c:pt>
                <c:pt idx="23">
                  <c:v>393</c:v>
                </c:pt>
                <c:pt idx="24">
                  <c:v>453</c:v>
                </c:pt>
                <c:pt idx="25">
                  <c:v>521</c:v>
                </c:pt>
                <c:pt idx="26">
                  <c:v>595</c:v>
                </c:pt>
                <c:pt idx="27">
                  <c:v>652</c:v>
                </c:pt>
                <c:pt idx="28">
                  <c:v>693</c:v>
                </c:pt>
                <c:pt idx="29">
                  <c:v>773</c:v>
                </c:pt>
                <c:pt idx="30">
                  <c:v>860</c:v>
                </c:pt>
                <c:pt idx="31">
                  <c:v>939</c:v>
                </c:pt>
                <c:pt idx="32">
                  <c:v>1051</c:v>
                </c:pt>
                <c:pt idx="33">
                  <c:v>1133</c:v>
                </c:pt>
                <c:pt idx="34">
                  <c:v>1206</c:v>
                </c:pt>
                <c:pt idx="35">
                  <c:v>1271</c:v>
                </c:pt>
                <c:pt idx="36">
                  <c:v>1338</c:v>
                </c:pt>
                <c:pt idx="37">
                  <c:v>1416</c:v>
                </c:pt>
                <c:pt idx="38">
                  <c:v>1607</c:v>
                </c:pt>
                <c:pt idx="39">
                  <c:v>1703</c:v>
                </c:pt>
                <c:pt idx="40">
                  <c:v>1776</c:v>
                </c:pt>
                <c:pt idx="41">
                  <c:v>1832</c:v>
                </c:pt>
                <c:pt idx="42">
                  <c:v>1889</c:v>
                </c:pt>
                <c:pt idx="43">
                  <c:v>1941</c:v>
                </c:pt>
                <c:pt idx="44">
                  <c:v>2032</c:v>
                </c:pt>
                <c:pt idx="45">
                  <c:v>2149</c:v>
                </c:pt>
                <c:pt idx="46">
                  <c:v>2202</c:v>
                </c:pt>
                <c:pt idx="47">
                  <c:v>2277</c:v>
                </c:pt>
                <c:pt idx="48">
                  <c:v>2325</c:v>
                </c:pt>
                <c:pt idx="49">
                  <c:v>2389</c:v>
                </c:pt>
                <c:pt idx="50">
                  <c:v>2427</c:v>
                </c:pt>
                <c:pt idx="51">
                  <c:v>2488</c:v>
                </c:pt>
                <c:pt idx="52">
                  <c:v>2536</c:v>
                </c:pt>
                <c:pt idx="53">
                  <c:v>2574</c:v>
                </c:pt>
                <c:pt idx="54">
                  <c:v>2621</c:v>
                </c:pt>
                <c:pt idx="55">
                  <c:v>2630</c:v>
                </c:pt>
                <c:pt idx="56">
                  <c:v>2635</c:v>
                </c:pt>
                <c:pt idx="57">
                  <c:v>2665</c:v>
                </c:pt>
                <c:pt idx="58">
                  <c:v>2702</c:v>
                </c:pt>
                <c:pt idx="59">
                  <c:v>2720</c:v>
                </c:pt>
                <c:pt idx="60">
                  <c:v>2746</c:v>
                </c:pt>
                <c:pt idx="61">
                  <c:v>2767</c:v>
                </c:pt>
                <c:pt idx="62">
                  <c:v>2779</c:v>
                </c:pt>
                <c:pt idx="63">
                  <c:v>2795</c:v>
                </c:pt>
                <c:pt idx="64">
                  <c:v>2804</c:v>
                </c:pt>
                <c:pt idx="65">
                  <c:v>2822</c:v>
                </c:pt>
                <c:pt idx="66">
                  <c:v>2843</c:v>
                </c:pt>
                <c:pt idx="67">
                  <c:v>2860</c:v>
                </c:pt>
                <c:pt idx="68">
                  <c:v>2867</c:v>
                </c:pt>
                <c:pt idx="69">
                  <c:v>2861</c:v>
                </c:pt>
                <c:pt idx="70">
                  <c:v>2873</c:v>
                </c:pt>
                <c:pt idx="71">
                  <c:v>2886</c:v>
                </c:pt>
                <c:pt idx="72">
                  <c:v>2898</c:v>
                </c:pt>
                <c:pt idx="73">
                  <c:v>2903</c:v>
                </c:pt>
                <c:pt idx="74">
                  <c:v>2914</c:v>
                </c:pt>
                <c:pt idx="75">
                  <c:v>2918</c:v>
                </c:pt>
                <c:pt idx="76">
                  <c:v>2919</c:v>
                </c:pt>
                <c:pt idx="77">
                  <c:v>2925</c:v>
                </c:pt>
                <c:pt idx="78">
                  <c:v>2933</c:v>
                </c:pt>
                <c:pt idx="79">
                  <c:v>2941</c:v>
                </c:pt>
                <c:pt idx="80">
                  <c:v>2948</c:v>
                </c:pt>
                <c:pt idx="81">
                  <c:v>2957</c:v>
                </c:pt>
                <c:pt idx="82">
                  <c:v>2964</c:v>
                </c:pt>
                <c:pt idx="83">
                  <c:v>2969</c:v>
                </c:pt>
                <c:pt idx="84">
                  <c:v>2975</c:v>
                </c:pt>
                <c:pt idx="85">
                  <c:v>2981</c:v>
                </c:pt>
                <c:pt idx="86">
                  <c:v>2986</c:v>
                </c:pt>
                <c:pt idx="87">
                  <c:v>2988</c:v>
                </c:pt>
                <c:pt idx="88">
                  <c:v>2991</c:v>
                </c:pt>
                <c:pt idx="89">
                  <c:v>2995</c:v>
                </c:pt>
                <c:pt idx="90">
                  <c:v>2996</c:v>
                </c:pt>
                <c:pt idx="91">
                  <c:v>2996</c:v>
                </c:pt>
                <c:pt idx="92">
                  <c:v>2996</c:v>
                </c:pt>
                <c:pt idx="93">
                  <c:v>3001</c:v>
                </c:pt>
                <c:pt idx="94">
                  <c:v>3005</c:v>
                </c:pt>
                <c:pt idx="95">
                  <c:v>3012</c:v>
                </c:pt>
                <c:pt idx="96">
                  <c:v>3016</c:v>
                </c:pt>
                <c:pt idx="97">
                  <c:v>3020</c:v>
                </c:pt>
                <c:pt idx="98">
                  <c:v>3024</c:v>
                </c:pt>
                <c:pt idx="99">
                  <c:v>3028</c:v>
                </c:pt>
                <c:pt idx="100">
                  <c:v>3030</c:v>
                </c:pt>
                <c:pt idx="101">
                  <c:v>3031</c:v>
                </c:pt>
                <c:pt idx="102">
                  <c:v>3031</c:v>
                </c:pt>
                <c:pt idx="103">
                  <c:v>3040</c:v>
                </c:pt>
                <c:pt idx="104">
                  <c:v>3052</c:v>
                </c:pt>
                <c:pt idx="105">
                  <c:v>3058</c:v>
                </c:pt>
                <c:pt idx="106">
                  <c:v>3059</c:v>
                </c:pt>
                <c:pt idx="107">
                  <c:v>3062</c:v>
                </c:pt>
                <c:pt idx="108">
                  <c:v>3066</c:v>
                </c:pt>
                <c:pt idx="109">
                  <c:v>3070</c:v>
                </c:pt>
                <c:pt idx="110">
                  <c:v>3083</c:v>
                </c:pt>
                <c:pt idx="111">
                  <c:v>3087</c:v>
                </c:pt>
                <c:pt idx="112">
                  <c:v>3088</c:v>
                </c:pt>
                <c:pt idx="113">
                  <c:v>3091</c:v>
                </c:pt>
                <c:pt idx="114">
                  <c:v>3098</c:v>
                </c:pt>
                <c:pt idx="115">
                  <c:v>3099</c:v>
                </c:pt>
                <c:pt idx="116">
                  <c:v>3105</c:v>
                </c:pt>
                <c:pt idx="117">
                  <c:v>3109</c:v>
                </c:pt>
                <c:pt idx="118">
                  <c:v>3112</c:v>
                </c:pt>
                <c:pt idx="119">
                  <c:v>3114</c:v>
                </c:pt>
                <c:pt idx="120">
                  <c:v>3116</c:v>
                </c:pt>
                <c:pt idx="121">
                  <c:v>3121</c:v>
                </c:pt>
                <c:pt idx="122">
                  <c:v>3121</c:v>
                </c:pt>
                <c:pt idx="123">
                  <c:v>3124</c:v>
                </c:pt>
                <c:pt idx="124">
                  <c:v>3125</c:v>
                </c:pt>
                <c:pt idx="125">
                  <c:v>3129</c:v>
                </c:pt>
                <c:pt idx="126">
                  <c:v>3131</c:v>
                </c:pt>
                <c:pt idx="127">
                  <c:v>3128</c:v>
                </c:pt>
                <c:pt idx="128">
                  <c:v>3129</c:v>
                </c:pt>
                <c:pt idx="129">
                  <c:v>3133</c:v>
                </c:pt>
                <c:pt idx="130">
                  <c:v>3137</c:v>
                </c:pt>
                <c:pt idx="131">
                  <c:v>3138</c:v>
                </c:pt>
                <c:pt idx="132">
                  <c:v>3139</c:v>
                </c:pt>
                <c:pt idx="133">
                  <c:v>3144</c:v>
                </c:pt>
                <c:pt idx="134">
                  <c:v>3146</c:v>
                </c:pt>
                <c:pt idx="135">
                  <c:v>3150</c:v>
                </c:pt>
                <c:pt idx="136">
                  <c:v>3152</c:v>
                </c:pt>
                <c:pt idx="137">
                  <c:v>3156</c:v>
                </c:pt>
                <c:pt idx="138">
                  <c:v>3166</c:v>
                </c:pt>
                <c:pt idx="139">
                  <c:v>3169</c:v>
                </c:pt>
                <c:pt idx="140">
                  <c:v>3173</c:v>
                </c:pt>
                <c:pt idx="141">
                  <c:v>3173</c:v>
                </c:pt>
                <c:pt idx="142">
                  <c:v>3174</c:v>
                </c:pt>
                <c:pt idx="143">
                  <c:v>3176</c:v>
                </c:pt>
                <c:pt idx="144">
                  <c:v>3177</c:v>
                </c:pt>
                <c:pt idx="145">
                  <c:v>3181</c:v>
                </c:pt>
                <c:pt idx="146">
                  <c:v>3181</c:v>
                </c:pt>
                <c:pt idx="147">
                  <c:v>3187</c:v>
                </c:pt>
                <c:pt idx="148">
                  <c:v>3187</c:v>
                </c:pt>
                <c:pt idx="149">
                  <c:v>3190</c:v>
                </c:pt>
                <c:pt idx="150">
                  <c:v>3197</c:v>
                </c:pt>
                <c:pt idx="151">
                  <c:v>3200</c:v>
                </c:pt>
                <c:pt idx="152">
                  <c:v>3207</c:v>
                </c:pt>
                <c:pt idx="153">
                  <c:v>3210</c:v>
                </c:pt>
                <c:pt idx="154">
                  <c:v>3215</c:v>
                </c:pt>
                <c:pt idx="155">
                  <c:v>3226</c:v>
                </c:pt>
                <c:pt idx="156">
                  <c:v>3238</c:v>
                </c:pt>
                <c:pt idx="157">
                  <c:v>3248</c:v>
                </c:pt>
                <c:pt idx="158">
                  <c:v>3253</c:v>
                </c:pt>
                <c:pt idx="159">
                  <c:v>3261</c:v>
                </c:pt>
                <c:pt idx="160">
                  <c:v>3268</c:v>
                </c:pt>
                <c:pt idx="161">
                  <c:v>3282</c:v>
                </c:pt>
                <c:pt idx="162">
                  <c:v>3299</c:v>
                </c:pt>
                <c:pt idx="163">
                  <c:v>3316</c:v>
                </c:pt>
                <c:pt idx="164">
                  <c:v>3323</c:v>
                </c:pt>
                <c:pt idx="165">
                  <c:v>3334</c:v>
                </c:pt>
                <c:pt idx="166">
                  <c:v>3343</c:v>
                </c:pt>
                <c:pt idx="167">
                  <c:v>3356</c:v>
                </c:pt>
                <c:pt idx="168">
                  <c:v>3364</c:v>
                </c:pt>
                <c:pt idx="169">
                  <c:v>3382</c:v>
                </c:pt>
                <c:pt idx="170">
                  <c:v>3406</c:v>
                </c:pt>
                <c:pt idx="171">
                  <c:v>3422</c:v>
                </c:pt>
                <c:pt idx="172">
                  <c:v>3435</c:v>
                </c:pt>
                <c:pt idx="173">
                  <c:v>3447</c:v>
                </c:pt>
                <c:pt idx="174">
                  <c:v>3452</c:v>
                </c:pt>
                <c:pt idx="175">
                  <c:v>3468</c:v>
                </c:pt>
                <c:pt idx="176">
                  <c:v>3474</c:v>
                </c:pt>
                <c:pt idx="177">
                  <c:v>3481</c:v>
                </c:pt>
                <c:pt idx="178">
                  <c:v>3494</c:v>
                </c:pt>
                <c:pt idx="179">
                  <c:v>3506</c:v>
                </c:pt>
                <c:pt idx="180">
                  <c:v>3516</c:v>
                </c:pt>
                <c:pt idx="181">
                  <c:v>3519</c:v>
                </c:pt>
                <c:pt idx="182">
                  <c:v>3537</c:v>
                </c:pt>
                <c:pt idx="183">
                  <c:v>3553</c:v>
                </c:pt>
                <c:pt idx="184">
                  <c:v>3562</c:v>
                </c:pt>
                <c:pt idx="185">
                  <c:v>3579</c:v>
                </c:pt>
                <c:pt idx="186">
                  <c:v>3603</c:v>
                </c:pt>
                <c:pt idx="187">
                  <c:v>3618</c:v>
                </c:pt>
                <c:pt idx="188">
                  <c:v>3631</c:v>
                </c:pt>
                <c:pt idx="189">
                  <c:v>3658</c:v>
                </c:pt>
                <c:pt idx="190">
                  <c:v>3682</c:v>
                </c:pt>
                <c:pt idx="191">
                  <c:v>3715</c:v>
                </c:pt>
                <c:pt idx="192">
                  <c:v>3732</c:v>
                </c:pt>
                <c:pt idx="193">
                  <c:v>3763</c:v>
                </c:pt>
                <c:pt idx="194">
                  <c:v>3807</c:v>
                </c:pt>
                <c:pt idx="195">
                  <c:v>3848</c:v>
                </c:pt>
                <c:pt idx="196">
                  <c:v>3892</c:v>
                </c:pt>
                <c:pt idx="197">
                  <c:v>3953</c:v>
                </c:pt>
              </c:numCache>
            </c:numRef>
          </c:val>
          <c:smooth val="0"/>
          <c:extLst>
            <c:ext xmlns:c16="http://schemas.microsoft.com/office/drawing/2014/chart" uri="{C3380CC4-5D6E-409C-BE32-E72D297353CC}">
              <c16:uniqueId val="{00000006-FBD2-4BE5-BB44-E200FF3017D4}"/>
            </c:ext>
          </c:extLst>
        </c:ser>
        <c:ser>
          <c:idx val="8"/>
          <c:order val="7"/>
          <c:tx>
            <c:strRef>
              <c:f>prov!$C$59</c:f>
              <c:strCache>
                <c:ptCount val="1"/>
                <c:pt idx="0">
                  <c:v>Flevoland</c:v>
                </c:pt>
              </c:strCache>
            </c:strRef>
          </c:tx>
          <c:spPr>
            <a:ln w="28575"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prov!$D$59:$HQ$59</c15:sqref>
                  </c15:fullRef>
                </c:ext>
              </c:extLst>
              <c:f>(prov!$D$59:$DM$59,prov!$DO$59:$GV$59)</c:f>
              <c:numCache>
                <c:formatCode>General</c:formatCode>
                <c:ptCount val="200"/>
                <c:pt idx="2">
                  <c:v>1</c:v>
                </c:pt>
                <c:pt idx="3">
                  <c:v>2</c:v>
                </c:pt>
                <c:pt idx="4">
                  <c:v>2</c:v>
                </c:pt>
                <c:pt idx="5">
                  <c:v>2</c:v>
                </c:pt>
                <c:pt idx="6">
                  <c:v>2</c:v>
                </c:pt>
                <c:pt idx="7">
                  <c:v>2</c:v>
                </c:pt>
                <c:pt idx="8">
                  <c:v>4</c:v>
                </c:pt>
                <c:pt idx="9">
                  <c:v>3</c:v>
                </c:pt>
                <c:pt idx="10">
                  <c:v>7</c:v>
                </c:pt>
                <c:pt idx="11">
                  <c:v>14</c:v>
                </c:pt>
                <c:pt idx="12">
                  <c:v>21</c:v>
                </c:pt>
                <c:pt idx="13">
                  <c:v>23</c:v>
                </c:pt>
                <c:pt idx="14">
                  <c:v>25</c:v>
                </c:pt>
                <c:pt idx="15">
                  <c:v>31</c:v>
                </c:pt>
                <c:pt idx="16">
                  <c:v>38</c:v>
                </c:pt>
                <c:pt idx="17">
                  <c:v>52</c:v>
                </c:pt>
                <c:pt idx="18">
                  <c:v>52</c:v>
                </c:pt>
                <c:pt idx="19">
                  <c:v>59</c:v>
                </c:pt>
                <c:pt idx="20">
                  <c:v>66</c:v>
                </c:pt>
                <c:pt idx="21">
                  <c:v>73</c:v>
                </c:pt>
                <c:pt idx="22">
                  <c:v>84</c:v>
                </c:pt>
                <c:pt idx="23">
                  <c:v>94</c:v>
                </c:pt>
                <c:pt idx="24">
                  <c:v>107</c:v>
                </c:pt>
                <c:pt idx="25">
                  <c:v>119</c:v>
                </c:pt>
                <c:pt idx="26">
                  <c:v>137</c:v>
                </c:pt>
                <c:pt idx="27">
                  <c:v>144</c:v>
                </c:pt>
                <c:pt idx="28">
                  <c:v>163</c:v>
                </c:pt>
                <c:pt idx="29">
                  <c:v>186</c:v>
                </c:pt>
                <c:pt idx="30">
                  <c:v>200</c:v>
                </c:pt>
                <c:pt idx="31">
                  <c:v>222</c:v>
                </c:pt>
                <c:pt idx="32">
                  <c:v>231</c:v>
                </c:pt>
                <c:pt idx="33">
                  <c:v>250</c:v>
                </c:pt>
                <c:pt idx="34">
                  <c:v>260</c:v>
                </c:pt>
                <c:pt idx="35">
                  <c:v>271</c:v>
                </c:pt>
                <c:pt idx="36">
                  <c:v>290</c:v>
                </c:pt>
                <c:pt idx="37">
                  <c:v>303</c:v>
                </c:pt>
                <c:pt idx="38">
                  <c:v>331</c:v>
                </c:pt>
                <c:pt idx="39">
                  <c:v>369</c:v>
                </c:pt>
                <c:pt idx="40">
                  <c:v>385</c:v>
                </c:pt>
                <c:pt idx="41">
                  <c:v>419</c:v>
                </c:pt>
                <c:pt idx="42">
                  <c:v>427</c:v>
                </c:pt>
                <c:pt idx="43">
                  <c:v>440</c:v>
                </c:pt>
                <c:pt idx="44">
                  <c:v>461</c:v>
                </c:pt>
                <c:pt idx="45">
                  <c:v>510</c:v>
                </c:pt>
                <c:pt idx="46">
                  <c:v>556</c:v>
                </c:pt>
                <c:pt idx="47">
                  <c:v>577</c:v>
                </c:pt>
                <c:pt idx="48">
                  <c:v>583</c:v>
                </c:pt>
                <c:pt idx="49">
                  <c:v>606</c:v>
                </c:pt>
                <c:pt idx="50">
                  <c:v>625</c:v>
                </c:pt>
                <c:pt idx="51">
                  <c:v>653</c:v>
                </c:pt>
                <c:pt idx="52">
                  <c:v>665</c:v>
                </c:pt>
                <c:pt idx="53">
                  <c:v>690</c:v>
                </c:pt>
                <c:pt idx="54">
                  <c:v>711</c:v>
                </c:pt>
                <c:pt idx="55">
                  <c:v>716</c:v>
                </c:pt>
                <c:pt idx="56">
                  <c:v>719</c:v>
                </c:pt>
                <c:pt idx="57">
                  <c:v>726</c:v>
                </c:pt>
                <c:pt idx="58">
                  <c:v>735</c:v>
                </c:pt>
                <c:pt idx="59">
                  <c:v>749</c:v>
                </c:pt>
                <c:pt idx="60">
                  <c:v>764</c:v>
                </c:pt>
                <c:pt idx="61">
                  <c:v>766</c:v>
                </c:pt>
                <c:pt idx="62">
                  <c:v>772</c:v>
                </c:pt>
                <c:pt idx="63">
                  <c:v>787</c:v>
                </c:pt>
                <c:pt idx="64">
                  <c:v>804</c:v>
                </c:pt>
                <c:pt idx="65">
                  <c:v>809</c:v>
                </c:pt>
                <c:pt idx="66">
                  <c:v>821</c:v>
                </c:pt>
                <c:pt idx="67">
                  <c:v>835</c:v>
                </c:pt>
                <c:pt idx="68">
                  <c:v>850</c:v>
                </c:pt>
                <c:pt idx="69">
                  <c:v>851</c:v>
                </c:pt>
                <c:pt idx="70">
                  <c:v>859</c:v>
                </c:pt>
                <c:pt idx="71">
                  <c:v>862</c:v>
                </c:pt>
                <c:pt idx="72">
                  <c:v>864</c:v>
                </c:pt>
                <c:pt idx="73">
                  <c:v>870</c:v>
                </c:pt>
                <c:pt idx="74">
                  <c:v>874</c:v>
                </c:pt>
                <c:pt idx="75">
                  <c:v>880</c:v>
                </c:pt>
                <c:pt idx="76">
                  <c:v>882</c:v>
                </c:pt>
                <c:pt idx="77">
                  <c:v>883</c:v>
                </c:pt>
                <c:pt idx="78">
                  <c:v>889</c:v>
                </c:pt>
                <c:pt idx="79">
                  <c:v>894</c:v>
                </c:pt>
                <c:pt idx="80">
                  <c:v>898</c:v>
                </c:pt>
                <c:pt idx="81">
                  <c:v>898</c:v>
                </c:pt>
                <c:pt idx="82">
                  <c:v>900</c:v>
                </c:pt>
                <c:pt idx="83">
                  <c:v>901</c:v>
                </c:pt>
                <c:pt idx="84">
                  <c:v>907</c:v>
                </c:pt>
                <c:pt idx="85">
                  <c:v>912</c:v>
                </c:pt>
                <c:pt idx="86">
                  <c:v>916</c:v>
                </c:pt>
                <c:pt idx="87">
                  <c:v>919</c:v>
                </c:pt>
                <c:pt idx="88">
                  <c:v>921</c:v>
                </c:pt>
                <c:pt idx="89">
                  <c:v>927</c:v>
                </c:pt>
                <c:pt idx="90">
                  <c:v>929</c:v>
                </c:pt>
                <c:pt idx="91">
                  <c:v>929</c:v>
                </c:pt>
                <c:pt idx="92">
                  <c:v>931</c:v>
                </c:pt>
                <c:pt idx="93">
                  <c:v>939</c:v>
                </c:pt>
                <c:pt idx="94">
                  <c:v>942</c:v>
                </c:pt>
                <c:pt idx="95">
                  <c:v>946</c:v>
                </c:pt>
                <c:pt idx="96">
                  <c:v>948</c:v>
                </c:pt>
                <c:pt idx="97">
                  <c:v>948</c:v>
                </c:pt>
                <c:pt idx="98">
                  <c:v>949</c:v>
                </c:pt>
                <c:pt idx="99">
                  <c:v>952</c:v>
                </c:pt>
                <c:pt idx="100">
                  <c:v>953</c:v>
                </c:pt>
                <c:pt idx="101">
                  <c:v>956</c:v>
                </c:pt>
                <c:pt idx="102">
                  <c:v>957</c:v>
                </c:pt>
                <c:pt idx="103">
                  <c:v>959</c:v>
                </c:pt>
                <c:pt idx="104">
                  <c:v>966</c:v>
                </c:pt>
                <c:pt idx="105">
                  <c:v>967</c:v>
                </c:pt>
                <c:pt idx="106">
                  <c:v>969</c:v>
                </c:pt>
                <c:pt idx="107">
                  <c:v>972</c:v>
                </c:pt>
                <c:pt idx="108">
                  <c:v>975</c:v>
                </c:pt>
                <c:pt idx="109">
                  <c:v>975</c:v>
                </c:pt>
                <c:pt idx="110">
                  <c:v>975</c:v>
                </c:pt>
                <c:pt idx="111">
                  <c:v>975</c:v>
                </c:pt>
                <c:pt idx="112">
                  <c:v>973</c:v>
                </c:pt>
                <c:pt idx="113">
                  <c:v>977</c:v>
                </c:pt>
                <c:pt idx="114">
                  <c:v>978</c:v>
                </c:pt>
                <c:pt idx="115">
                  <c:v>980</c:v>
                </c:pt>
                <c:pt idx="116">
                  <c:v>982</c:v>
                </c:pt>
                <c:pt idx="117">
                  <c:v>982</c:v>
                </c:pt>
                <c:pt idx="118">
                  <c:v>985</c:v>
                </c:pt>
                <c:pt idx="119">
                  <c:v>986</c:v>
                </c:pt>
                <c:pt idx="120">
                  <c:v>986</c:v>
                </c:pt>
                <c:pt idx="121">
                  <c:v>987</c:v>
                </c:pt>
                <c:pt idx="122">
                  <c:v>989</c:v>
                </c:pt>
                <c:pt idx="123">
                  <c:v>989</c:v>
                </c:pt>
                <c:pt idx="124">
                  <c:v>989</c:v>
                </c:pt>
                <c:pt idx="125">
                  <c:v>989</c:v>
                </c:pt>
                <c:pt idx="126">
                  <c:v>989</c:v>
                </c:pt>
                <c:pt idx="127">
                  <c:v>989</c:v>
                </c:pt>
                <c:pt idx="128">
                  <c:v>983</c:v>
                </c:pt>
                <c:pt idx="129">
                  <c:v>983</c:v>
                </c:pt>
                <c:pt idx="130">
                  <c:v>983</c:v>
                </c:pt>
                <c:pt idx="131">
                  <c:v>983</c:v>
                </c:pt>
                <c:pt idx="132">
                  <c:v>983</c:v>
                </c:pt>
                <c:pt idx="133">
                  <c:v>983</c:v>
                </c:pt>
                <c:pt idx="134">
                  <c:v>983</c:v>
                </c:pt>
                <c:pt idx="135">
                  <c:v>982</c:v>
                </c:pt>
                <c:pt idx="136">
                  <c:v>982</c:v>
                </c:pt>
                <c:pt idx="137">
                  <c:v>982</c:v>
                </c:pt>
                <c:pt idx="138">
                  <c:v>983</c:v>
                </c:pt>
                <c:pt idx="139">
                  <c:v>984</c:v>
                </c:pt>
                <c:pt idx="140">
                  <c:v>984</c:v>
                </c:pt>
                <c:pt idx="141">
                  <c:v>985</c:v>
                </c:pt>
                <c:pt idx="142">
                  <c:v>987</c:v>
                </c:pt>
                <c:pt idx="143">
                  <c:v>990</c:v>
                </c:pt>
                <c:pt idx="144">
                  <c:v>991</c:v>
                </c:pt>
                <c:pt idx="145">
                  <c:v>992</c:v>
                </c:pt>
                <c:pt idx="146">
                  <c:v>994</c:v>
                </c:pt>
                <c:pt idx="147">
                  <c:v>998</c:v>
                </c:pt>
                <c:pt idx="148">
                  <c:v>999</c:v>
                </c:pt>
                <c:pt idx="149">
                  <c:v>1008</c:v>
                </c:pt>
                <c:pt idx="150">
                  <c:v>1016</c:v>
                </c:pt>
                <c:pt idx="151">
                  <c:v>1020</c:v>
                </c:pt>
                <c:pt idx="152">
                  <c:v>1028</c:v>
                </c:pt>
                <c:pt idx="153">
                  <c:v>1034</c:v>
                </c:pt>
                <c:pt idx="154">
                  <c:v>1037</c:v>
                </c:pt>
                <c:pt idx="155">
                  <c:v>1042</c:v>
                </c:pt>
                <c:pt idx="156">
                  <c:v>1047</c:v>
                </c:pt>
                <c:pt idx="157">
                  <c:v>1051</c:v>
                </c:pt>
                <c:pt idx="158">
                  <c:v>1056</c:v>
                </c:pt>
                <c:pt idx="159">
                  <c:v>1058</c:v>
                </c:pt>
                <c:pt idx="160">
                  <c:v>1104</c:v>
                </c:pt>
                <c:pt idx="161">
                  <c:v>1114</c:v>
                </c:pt>
                <c:pt idx="162">
                  <c:v>1123</c:v>
                </c:pt>
                <c:pt idx="163">
                  <c:v>1142</c:v>
                </c:pt>
                <c:pt idx="164">
                  <c:v>1148</c:v>
                </c:pt>
                <c:pt idx="165">
                  <c:v>1158</c:v>
                </c:pt>
                <c:pt idx="166">
                  <c:v>1171</c:v>
                </c:pt>
                <c:pt idx="167">
                  <c:v>1178</c:v>
                </c:pt>
                <c:pt idx="168">
                  <c:v>1193</c:v>
                </c:pt>
                <c:pt idx="169">
                  <c:v>1206</c:v>
                </c:pt>
                <c:pt idx="170">
                  <c:v>1220</c:v>
                </c:pt>
                <c:pt idx="171">
                  <c:v>1236</c:v>
                </c:pt>
                <c:pt idx="172">
                  <c:v>1247</c:v>
                </c:pt>
                <c:pt idx="173">
                  <c:v>1253</c:v>
                </c:pt>
                <c:pt idx="174">
                  <c:v>1265</c:v>
                </c:pt>
                <c:pt idx="175">
                  <c:v>1273</c:v>
                </c:pt>
                <c:pt idx="176">
                  <c:v>1282</c:v>
                </c:pt>
                <c:pt idx="177">
                  <c:v>1294</c:v>
                </c:pt>
                <c:pt idx="178">
                  <c:v>1310</c:v>
                </c:pt>
                <c:pt idx="179">
                  <c:v>1318</c:v>
                </c:pt>
                <c:pt idx="180">
                  <c:v>1321</c:v>
                </c:pt>
                <c:pt idx="181">
                  <c:v>1334</c:v>
                </c:pt>
                <c:pt idx="182">
                  <c:v>1348</c:v>
                </c:pt>
                <c:pt idx="183">
                  <c:v>1365</c:v>
                </c:pt>
                <c:pt idx="184">
                  <c:v>1373</c:v>
                </c:pt>
                <c:pt idx="185">
                  <c:v>1390</c:v>
                </c:pt>
                <c:pt idx="186">
                  <c:v>1414</c:v>
                </c:pt>
                <c:pt idx="187">
                  <c:v>1432</c:v>
                </c:pt>
                <c:pt idx="188">
                  <c:v>1451</c:v>
                </c:pt>
                <c:pt idx="189">
                  <c:v>1478</c:v>
                </c:pt>
                <c:pt idx="190">
                  <c:v>1494</c:v>
                </c:pt>
                <c:pt idx="191">
                  <c:v>1519</c:v>
                </c:pt>
                <c:pt idx="192">
                  <c:v>1541</c:v>
                </c:pt>
                <c:pt idx="193">
                  <c:v>1564</c:v>
                </c:pt>
                <c:pt idx="194">
                  <c:v>1591</c:v>
                </c:pt>
                <c:pt idx="195">
                  <c:v>1616</c:v>
                </c:pt>
                <c:pt idx="196">
                  <c:v>1656</c:v>
                </c:pt>
                <c:pt idx="197">
                  <c:v>1686</c:v>
                </c:pt>
              </c:numCache>
            </c:numRef>
          </c:val>
          <c:smooth val="0"/>
          <c:extLst>
            <c:ext xmlns:c16="http://schemas.microsoft.com/office/drawing/2014/chart" uri="{C3380CC4-5D6E-409C-BE32-E72D297353CC}">
              <c16:uniqueId val="{00000007-FBD2-4BE5-BB44-E200FF3017D4}"/>
            </c:ext>
          </c:extLst>
        </c:ser>
        <c:ser>
          <c:idx val="9"/>
          <c:order val="8"/>
          <c:tx>
            <c:strRef>
              <c:f>prov!$C$60</c:f>
              <c:strCache>
                <c:ptCount val="1"/>
                <c:pt idx="0">
                  <c:v>Zeeland</c:v>
                </c:pt>
              </c:strCache>
            </c:strRef>
          </c:tx>
          <c:spPr>
            <a:ln w="28575"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prov!$D$60:$HQ$60</c15:sqref>
                  </c15:fullRef>
                </c:ext>
              </c:extLst>
              <c:f>(prov!$D$60:$DM$60,prov!$DO$60:$GV$60)</c:f>
              <c:numCache>
                <c:formatCode>General</c:formatCode>
                <c:ptCount val="200"/>
                <c:pt idx="3">
                  <c:v>3</c:v>
                </c:pt>
                <c:pt idx="4">
                  <c:v>2</c:v>
                </c:pt>
                <c:pt idx="5">
                  <c:v>2</c:v>
                </c:pt>
                <c:pt idx="6">
                  <c:v>2</c:v>
                </c:pt>
                <c:pt idx="7">
                  <c:v>4</c:v>
                </c:pt>
                <c:pt idx="8">
                  <c:v>8</c:v>
                </c:pt>
                <c:pt idx="9">
                  <c:v>9</c:v>
                </c:pt>
                <c:pt idx="10">
                  <c:v>9</c:v>
                </c:pt>
                <c:pt idx="11">
                  <c:v>10</c:v>
                </c:pt>
                <c:pt idx="12">
                  <c:v>12</c:v>
                </c:pt>
                <c:pt idx="13">
                  <c:v>17</c:v>
                </c:pt>
                <c:pt idx="14">
                  <c:v>20</c:v>
                </c:pt>
                <c:pt idx="15">
                  <c:v>26</c:v>
                </c:pt>
                <c:pt idx="16">
                  <c:v>31</c:v>
                </c:pt>
                <c:pt idx="17">
                  <c:v>45</c:v>
                </c:pt>
                <c:pt idx="18">
                  <c:v>47</c:v>
                </c:pt>
                <c:pt idx="19">
                  <c:v>49</c:v>
                </c:pt>
                <c:pt idx="20">
                  <c:v>55</c:v>
                </c:pt>
                <c:pt idx="21">
                  <c:v>63</c:v>
                </c:pt>
                <c:pt idx="22">
                  <c:v>77</c:v>
                </c:pt>
                <c:pt idx="23">
                  <c:v>91</c:v>
                </c:pt>
                <c:pt idx="24">
                  <c:v>109</c:v>
                </c:pt>
                <c:pt idx="25">
                  <c:v>121</c:v>
                </c:pt>
                <c:pt idx="26">
                  <c:v>134</c:v>
                </c:pt>
                <c:pt idx="27">
                  <c:v>148</c:v>
                </c:pt>
                <c:pt idx="28">
                  <c:v>161</c:v>
                </c:pt>
                <c:pt idx="29">
                  <c:v>178</c:v>
                </c:pt>
                <c:pt idx="30">
                  <c:v>194</c:v>
                </c:pt>
                <c:pt idx="31">
                  <c:v>217</c:v>
                </c:pt>
                <c:pt idx="32">
                  <c:v>236</c:v>
                </c:pt>
                <c:pt idx="33">
                  <c:v>243</c:v>
                </c:pt>
                <c:pt idx="34">
                  <c:v>280</c:v>
                </c:pt>
                <c:pt idx="35">
                  <c:v>313</c:v>
                </c:pt>
                <c:pt idx="36">
                  <c:v>332</c:v>
                </c:pt>
                <c:pt idx="37">
                  <c:v>362</c:v>
                </c:pt>
                <c:pt idx="38">
                  <c:v>388</c:v>
                </c:pt>
                <c:pt idx="39">
                  <c:v>415</c:v>
                </c:pt>
                <c:pt idx="40">
                  <c:v>430</c:v>
                </c:pt>
                <c:pt idx="41">
                  <c:v>456</c:v>
                </c:pt>
                <c:pt idx="42">
                  <c:v>474</c:v>
                </c:pt>
                <c:pt idx="43">
                  <c:v>479</c:v>
                </c:pt>
                <c:pt idx="44">
                  <c:v>481</c:v>
                </c:pt>
                <c:pt idx="45">
                  <c:v>501</c:v>
                </c:pt>
                <c:pt idx="46">
                  <c:v>512</c:v>
                </c:pt>
                <c:pt idx="47">
                  <c:v>525</c:v>
                </c:pt>
                <c:pt idx="48">
                  <c:v>532</c:v>
                </c:pt>
                <c:pt idx="49">
                  <c:v>536</c:v>
                </c:pt>
                <c:pt idx="50">
                  <c:v>544</c:v>
                </c:pt>
                <c:pt idx="51">
                  <c:v>558</c:v>
                </c:pt>
                <c:pt idx="52">
                  <c:v>561</c:v>
                </c:pt>
                <c:pt idx="53">
                  <c:v>564</c:v>
                </c:pt>
                <c:pt idx="54">
                  <c:v>568</c:v>
                </c:pt>
                <c:pt idx="55">
                  <c:v>570</c:v>
                </c:pt>
                <c:pt idx="56">
                  <c:v>580</c:v>
                </c:pt>
                <c:pt idx="57">
                  <c:v>581</c:v>
                </c:pt>
                <c:pt idx="58">
                  <c:v>584</c:v>
                </c:pt>
                <c:pt idx="59">
                  <c:v>587</c:v>
                </c:pt>
                <c:pt idx="60">
                  <c:v>590</c:v>
                </c:pt>
                <c:pt idx="61">
                  <c:v>592</c:v>
                </c:pt>
                <c:pt idx="62">
                  <c:v>597</c:v>
                </c:pt>
                <c:pt idx="63">
                  <c:v>599</c:v>
                </c:pt>
                <c:pt idx="64">
                  <c:v>611</c:v>
                </c:pt>
                <c:pt idx="65">
                  <c:v>619</c:v>
                </c:pt>
                <c:pt idx="66">
                  <c:v>624</c:v>
                </c:pt>
                <c:pt idx="67">
                  <c:v>625</c:v>
                </c:pt>
                <c:pt idx="68">
                  <c:v>628</c:v>
                </c:pt>
                <c:pt idx="69">
                  <c:v>630</c:v>
                </c:pt>
                <c:pt idx="70">
                  <c:v>631</c:v>
                </c:pt>
                <c:pt idx="71">
                  <c:v>632</c:v>
                </c:pt>
                <c:pt idx="72">
                  <c:v>634</c:v>
                </c:pt>
                <c:pt idx="73">
                  <c:v>638</c:v>
                </c:pt>
                <c:pt idx="74">
                  <c:v>638</c:v>
                </c:pt>
                <c:pt idx="75">
                  <c:v>639</c:v>
                </c:pt>
                <c:pt idx="76">
                  <c:v>643</c:v>
                </c:pt>
                <c:pt idx="77">
                  <c:v>644</c:v>
                </c:pt>
                <c:pt idx="78">
                  <c:v>647</c:v>
                </c:pt>
                <c:pt idx="79">
                  <c:v>655</c:v>
                </c:pt>
                <c:pt idx="80">
                  <c:v>657</c:v>
                </c:pt>
                <c:pt idx="81">
                  <c:v>661</c:v>
                </c:pt>
                <c:pt idx="82">
                  <c:v>665</c:v>
                </c:pt>
                <c:pt idx="83">
                  <c:v>671</c:v>
                </c:pt>
                <c:pt idx="84">
                  <c:v>672</c:v>
                </c:pt>
                <c:pt idx="85">
                  <c:v>675</c:v>
                </c:pt>
                <c:pt idx="86">
                  <c:v>678</c:v>
                </c:pt>
                <c:pt idx="87">
                  <c:v>690</c:v>
                </c:pt>
                <c:pt idx="88">
                  <c:v>691</c:v>
                </c:pt>
                <c:pt idx="89">
                  <c:v>696</c:v>
                </c:pt>
                <c:pt idx="90">
                  <c:v>697</c:v>
                </c:pt>
                <c:pt idx="91">
                  <c:v>701</c:v>
                </c:pt>
                <c:pt idx="92">
                  <c:v>703</c:v>
                </c:pt>
                <c:pt idx="93">
                  <c:v>709</c:v>
                </c:pt>
                <c:pt idx="94">
                  <c:v>712</c:v>
                </c:pt>
                <c:pt idx="95">
                  <c:v>713</c:v>
                </c:pt>
                <c:pt idx="96">
                  <c:v>715</c:v>
                </c:pt>
                <c:pt idx="97">
                  <c:v>715</c:v>
                </c:pt>
                <c:pt idx="98">
                  <c:v>715</c:v>
                </c:pt>
                <c:pt idx="99">
                  <c:v>720</c:v>
                </c:pt>
                <c:pt idx="100">
                  <c:v>721</c:v>
                </c:pt>
                <c:pt idx="101">
                  <c:v>722</c:v>
                </c:pt>
                <c:pt idx="102">
                  <c:v>725</c:v>
                </c:pt>
                <c:pt idx="103">
                  <c:v>726</c:v>
                </c:pt>
                <c:pt idx="104">
                  <c:v>728</c:v>
                </c:pt>
                <c:pt idx="105">
                  <c:v>728</c:v>
                </c:pt>
                <c:pt idx="106">
                  <c:v>728</c:v>
                </c:pt>
                <c:pt idx="107">
                  <c:v>730</c:v>
                </c:pt>
                <c:pt idx="108">
                  <c:v>730</c:v>
                </c:pt>
                <c:pt idx="109">
                  <c:v>731</c:v>
                </c:pt>
                <c:pt idx="110">
                  <c:v>731</c:v>
                </c:pt>
                <c:pt idx="111">
                  <c:v>732</c:v>
                </c:pt>
                <c:pt idx="112">
                  <c:v>733</c:v>
                </c:pt>
                <c:pt idx="113">
                  <c:v>734</c:v>
                </c:pt>
                <c:pt idx="114">
                  <c:v>736</c:v>
                </c:pt>
                <c:pt idx="115">
                  <c:v>736</c:v>
                </c:pt>
                <c:pt idx="116">
                  <c:v>736</c:v>
                </c:pt>
                <c:pt idx="117">
                  <c:v>736</c:v>
                </c:pt>
                <c:pt idx="118">
                  <c:v>736</c:v>
                </c:pt>
                <c:pt idx="119">
                  <c:v>736</c:v>
                </c:pt>
                <c:pt idx="120">
                  <c:v>738</c:v>
                </c:pt>
                <c:pt idx="121">
                  <c:v>739</c:v>
                </c:pt>
                <c:pt idx="122">
                  <c:v>740</c:v>
                </c:pt>
                <c:pt idx="123">
                  <c:v>743</c:v>
                </c:pt>
                <c:pt idx="124">
                  <c:v>743</c:v>
                </c:pt>
                <c:pt idx="125">
                  <c:v>743</c:v>
                </c:pt>
                <c:pt idx="126">
                  <c:v>744</c:v>
                </c:pt>
                <c:pt idx="127">
                  <c:v>744</c:v>
                </c:pt>
                <c:pt idx="128">
                  <c:v>744</c:v>
                </c:pt>
                <c:pt idx="129">
                  <c:v>746</c:v>
                </c:pt>
                <c:pt idx="130">
                  <c:v>746</c:v>
                </c:pt>
                <c:pt idx="131">
                  <c:v>748</c:v>
                </c:pt>
                <c:pt idx="132">
                  <c:v>755</c:v>
                </c:pt>
                <c:pt idx="133">
                  <c:v>763</c:v>
                </c:pt>
                <c:pt idx="134">
                  <c:v>769</c:v>
                </c:pt>
                <c:pt idx="135">
                  <c:v>775</c:v>
                </c:pt>
                <c:pt idx="136">
                  <c:v>789</c:v>
                </c:pt>
                <c:pt idx="137">
                  <c:v>795</c:v>
                </c:pt>
                <c:pt idx="138">
                  <c:v>801</c:v>
                </c:pt>
                <c:pt idx="139">
                  <c:v>804</c:v>
                </c:pt>
                <c:pt idx="140">
                  <c:v>807</c:v>
                </c:pt>
                <c:pt idx="141">
                  <c:v>813</c:v>
                </c:pt>
                <c:pt idx="142">
                  <c:v>819</c:v>
                </c:pt>
                <c:pt idx="143">
                  <c:v>826</c:v>
                </c:pt>
                <c:pt idx="144">
                  <c:v>831</c:v>
                </c:pt>
                <c:pt idx="145">
                  <c:v>839</c:v>
                </c:pt>
                <c:pt idx="146">
                  <c:v>847</c:v>
                </c:pt>
                <c:pt idx="147">
                  <c:v>855</c:v>
                </c:pt>
                <c:pt idx="148">
                  <c:v>863</c:v>
                </c:pt>
                <c:pt idx="149">
                  <c:v>867</c:v>
                </c:pt>
                <c:pt idx="150">
                  <c:v>871</c:v>
                </c:pt>
                <c:pt idx="151">
                  <c:v>876</c:v>
                </c:pt>
                <c:pt idx="152">
                  <c:v>884</c:v>
                </c:pt>
                <c:pt idx="153">
                  <c:v>894</c:v>
                </c:pt>
                <c:pt idx="154">
                  <c:v>900</c:v>
                </c:pt>
                <c:pt idx="155">
                  <c:v>905</c:v>
                </c:pt>
                <c:pt idx="156">
                  <c:v>909</c:v>
                </c:pt>
                <c:pt idx="157">
                  <c:v>916</c:v>
                </c:pt>
                <c:pt idx="158">
                  <c:v>922</c:v>
                </c:pt>
                <c:pt idx="159">
                  <c:v>922</c:v>
                </c:pt>
                <c:pt idx="160">
                  <c:v>948</c:v>
                </c:pt>
                <c:pt idx="161">
                  <c:v>954</c:v>
                </c:pt>
                <c:pt idx="162">
                  <c:v>958</c:v>
                </c:pt>
                <c:pt idx="163">
                  <c:v>961</c:v>
                </c:pt>
                <c:pt idx="164">
                  <c:v>966</c:v>
                </c:pt>
                <c:pt idx="165">
                  <c:v>971</c:v>
                </c:pt>
                <c:pt idx="166">
                  <c:v>972</c:v>
                </c:pt>
                <c:pt idx="167">
                  <c:v>975</c:v>
                </c:pt>
                <c:pt idx="168">
                  <c:v>984</c:v>
                </c:pt>
                <c:pt idx="169">
                  <c:v>991</c:v>
                </c:pt>
                <c:pt idx="170">
                  <c:v>998</c:v>
                </c:pt>
                <c:pt idx="171">
                  <c:v>1013</c:v>
                </c:pt>
                <c:pt idx="172">
                  <c:v>1022</c:v>
                </c:pt>
                <c:pt idx="173">
                  <c:v>1027</c:v>
                </c:pt>
                <c:pt idx="174">
                  <c:v>1029</c:v>
                </c:pt>
                <c:pt idx="175">
                  <c:v>1030</c:v>
                </c:pt>
                <c:pt idx="176">
                  <c:v>1037</c:v>
                </c:pt>
                <c:pt idx="177">
                  <c:v>1041</c:v>
                </c:pt>
                <c:pt idx="178">
                  <c:v>1053</c:v>
                </c:pt>
                <c:pt idx="179">
                  <c:v>1056</c:v>
                </c:pt>
                <c:pt idx="180">
                  <c:v>1059</c:v>
                </c:pt>
                <c:pt idx="181">
                  <c:v>1059</c:v>
                </c:pt>
                <c:pt idx="182">
                  <c:v>1061</c:v>
                </c:pt>
                <c:pt idx="183">
                  <c:v>1064</c:v>
                </c:pt>
                <c:pt idx="184">
                  <c:v>1070</c:v>
                </c:pt>
                <c:pt idx="185">
                  <c:v>1080</c:v>
                </c:pt>
                <c:pt idx="186">
                  <c:v>1092</c:v>
                </c:pt>
                <c:pt idx="187">
                  <c:v>1095</c:v>
                </c:pt>
                <c:pt idx="188">
                  <c:v>1102</c:v>
                </c:pt>
                <c:pt idx="189">
                  <c:v>1106</c:v>
                </c:pt>
                <c:pt idx="190">
                  <c:v>1107</c:v>
                </c:pt>
                <c:pt idx="191">
                  <c:v>1120</c:v>
                </c:pt>
                <c:pt idx="192">
                  <c:v>1130</c:v>
                </c:pt>
                <c:pt idx="193">
                  <c:v>1140</c:v>
                </c:pt>
                <c:pt idx="194">
                  <c:v>1144</c:v>
                </c:pt>
                <c:pt idx="195">
                  <c:v>1152</c:v>
                </c:pt>
                <c:pt idx="196">
                  <c:v>1160</c:v>
                </c:pt>
                <c:pt idx="197">
                  <c:v>1182</c:v>
                </c:pt>
              </c:numCache>
            </c:numRef>
          </c:val>
          <c:smooth val="0"/>
          <c:extLst>
            <c:ext xmlns:c16="http://schemas.microsoft.com/office/drawing/2014/chart" uri="{C3380CC4-5D6E-409C-BE32-E72D297353CC}">
              <c16:uniqueId val="{00000008-FBD2-4BE5-BB44-E200FF3017D4}"/>
            </c:ext>
          </c:extLst>
        </c:ser>
        <c:ser>
          <c:idx val="10"/>
          <c:order val="9"/>
          <c:tx>
            <c:strRef>
              <c:f>prov!$C$61</c:f>
              <c:strCache>
                <c:ptCount val="1"/>
                <c:pt idx="0">
                  <c:v>Friesland</c:v>
                </c:pt>
              </c:strCache>
            </c:strRef>
          </c:tx>
          <c:spPr>
            <a:ln w="28575"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prov!$D$61:$HQ$61</c15:sqref>
                  </c15:fullRef>
                </c:ext>
              </c:extLst>
              <c:f>(prov!$D$61:$DM$61,prov!$DO$61:$GV$61)</c:f>
              <c:numCache>
                <c:formatCode>General</c:formatCode>
                <c:ptCount val="200"/>
                <c:pt idx="2">
                  <c:v>4</c:v>
                </c:pt>
                <c:pt idx="3">
                  <c:v>6</c:v>
                </c:pt>
                <c:pt idx="4">
                  <c:v>8</c:v>
                </c:pt>
                <c:pt idx="5">
                  <c:v>9</c:v>
                </c:pt>
                <c:pt idx="6">
                  <c:v>11</c:v>
                </c:pt>
                <c:pt idx="7">
                  <c:v>15</c:v>
                </c:pt>
                <c:pt idx="8">
                  <c:v>5</c:v>
                </c:pt>
                <c:pt idx="9">
                  <c:v>8</c:v>
                </c:pt>
                <c:pt idx="10">
                  <c:v>8</c:v>
                </c:pt>
                <c:pt idx="11">
                  <c:v>9</c:v>
                </c:pt>
                <c:pt idx="12">
                  <c:v>11</c:v>
                </c:pt>
                <c:pt idx="13">
                  <c:v>14</c:v>
                </c:pt>
                <c:pt idx="14">
                  <c:v>15</c:v>
                </c:pt>
                <c:pt idx="15">
                  <c:v>19</c:v>
                </c:pt>
                <c:pt idx="16">
                  <c:v>21</c:v>
                </c:pt>
                <c:pt idx="17">
                  <c:v>39</c:v>
                </c:pt>
                <c:pt idx="18">
                  <c:v>33</c:v>
                </c:pt>
                <c:pt idx="19">
                  <c:v>34</c:v>
                </c:pt>
                <c:pt idx="20">
                  <c:v>39</c:v>
                </c:pt>
                <c:pt idx="21">
                  <c:v>42</c:v>
                </c:pt>
                <c:pt idx="22">
                  <c:v>52</c:v>
                </c:pt>
                <c:pt idx="23">
                  <c:v>70</c:v>
                </c:pt>
                <c:pt idx="24">
                  <c:v>82</c:v>
                </c:pt>
                <c:pt idx="25">
                  <c:v>96</c:v>
                </c:pt>
                <c:pt idx="26">
                  <c:v>119</c:v>
                </c:pt>
                <c:pt idx="27">
                  <c:v>124</c:v>
                </c:pt>
                <c:pt idx="28">
                  <c:v>131</c:v>
                </c:pt>
                <c:pt idx="29">
                  <c:v>145</c:v>
                </c:pt>
                <c:pt idx="30">
                  <c:v>166</c:v>
                </c:pt>
                <c:pt idx="31">
                  <c:v>182</c:v>
                </c:pt>
                <c:pt idx="32">
                  <c:v>199</c:v>
                </c:pt>
                <c:pt idx="33">
                  <c:v>217</c:v>
                </c:pt>
                <c:pt idx="34">
                  <c:v>225</c:v>
                </c:pt>
                <c:pt idx="35">
                  <c:v>230</c:v>
                </c:pt>
                <c:pt idx="36">
                  <c:v>263</c:v>
                </c:pt>
                <c:pt idx="37">
                  <c:v>300</c:v>
                </c:pt>
                <c:pt idx="38">
                  <c:v>332</c:v>
                </c:pt>
                <c:pt idx="39">
                  <c:v>347</c:v>
                </c:pt>
                <c:pt idx="40">
                  <c:v>365</c:v>
                </c:pt>
                <c:pt idx="41">
                  <c:v>378</c:v>
                </c:pt>
                <c:pt idx="42">
                  <c:v>386</c:v>
                </c:pt>
                <c:pt idx="43">
                  <c:v>396</c:v>
                </c:pt>
                <c:pt idx="44">
                  <c:v>426</c:v>
                </c:pt>
                <c:pt idx="45">
                  <c:v>448</c:v>
                </c:pt>
                <c:pt idx="46">
                  <c:v>458</c:v>
                </c:pt>
                <c:pt idx="47">
                  <c:v>472</c:v>
                </c:pt>
                <c:pt idx="48">
                  <c:v>475</c:v>
                </c:pt>
                <c:pt idx="49">
                  <c:v>481</c:v>
                </c:pt>
                <c:pt idx="50">
                  <c:v>493</c:v>
                </c:pt>
                <c:pt idx="51">
                  <c:v>501</c:v>
                </c:pt>
                <c:pt idx="52">
                  <c:v>513</c:v>
                </c:pt>
                <c:pt idx="53">
                  <c:v>517</c:v>
                </c:pt>
                <c:pt idx="54">
                  <c:v>521</c:v>
                </c:pt>
                <c:pt idx="55">
                  <c:v>522</c:v>
                </c:pt>
                <c:pt idx="56">
                  <c:v>525</c:v>
                </c:pt>
                <c:pt idx="57">
                  <c:v>528</c:v>
                </c:pt>
                <c:pt idx="58">
                  <c:v>531</c:v>
                </c:pt>
                <c:pt idx="59">
                  <c:v>534</c:v>
                </c:pt>
                <c:pt idx="60">
                  <c:v>539</c:v>
                </c:pt>
                <c:pt idx="61">
                  <c:v>539</c:v>
                </c:pt>
                <c:pt idx="62">
                  <c:v>541</c:v>
                </c:pt>
                <c:pt idx="63">
                  <c:v>541</c:v>
                </c:pt>
                <c:pt idx="64">
                  <c:v>546</c:v>
                </c:pt>
                <c:pt idx="65">
                  <c:v>549</c:v>
                </c:pt>
                <c:pt idx="66">
                  <c:v>568</c:v>
                </c:pt>
                <c:pt idx="67">
                  <c:v>572</c:v>
                </c:pt>
                <c:pt idx="68">
                  <c:v>577</c:v>
                </c:pt>
                <c:pt idx="69">
                  <c:v>583</c:v>
                </c:pt>
                <c:pt idx="70">
                  <c:v>589</c:v>
                </c:pt>
                <c:pt idx="71">
                  <c:v>591</c:v>
                </c:pt>
                <c:pt idx="72">
                  <c:v>593</c:v>
                </c:pt>
                <c:pt idx="73">
                  <c:v>595</c:v>
                </c:pt>
                <c:pt idx="74">
                  <c:v>597</c:v>
                </c:pt>
                <c:pt idx="75">
                  <c:v>598</c:v>
                </c:pt>
                <c:pt idx="76">
                  <c:v>600</c:v>
                </c:pt>
                <c:pt idx="77">
                  <c:v>600</c:v>
                </c:pt>
                <c:pt idx="78">
                  <c:v>602</c:v>
                </c:pt>
                <c:pt idx="79">
                  <c:v>604</c:v>
                </c:pt>
                <c:pt idx="80">
                  <c:v>606</c:v>
                </c:pt>
                <c:pt idx="81">
                  <c:v>606</c:v>
                </c:pt>
                <c:pt idx="82">
                  <c:v>607</c:v>
                </c:pt>
                <c:pt idx="83">
                  <c:v>607</c:v>
                </c:pt>
                <c:pt idx="84">
                  <c:v>607</c:v>
                </c:pt>
                <c:pt idx="85">
                  <c:v>608</c:v>
                </c:pt>
                <c:pt idx="86">
                  <c:v>608</c:v>
                </c:pt>
                <c:pt idx="87">
                  <c:v>610</c:v>
                </c:pt>
                <c:pt idx="88">
                  <c:v>611</c:v>
                </c:pt>
                <c:pt idx="89">
                  <c:v>611</c:v>
                </c:pt>
                <c:pt idx="90">
                  <c:v>611</c:v>
                </c:pt>
                <c:pt idx="91">
                  <c:v>611</c:v>
                </c:pt>
                <c:pt idx="92">
                  <c:v>611</c:v>
                </c:pt>
                <c:pt idx="93">
                  <c:v>614</c:v>
                </c:pt>
                <c:pt idx="94">
                  <c:v>615</c:v>
                </c:pt>
                <c:pt idx="95">
                  <c:v>615</c:v>
                </c:pt>
                <c:pt idx="96">
                  <c:v>616</c:v>
                </c:pt>
                <c:pt idx="97">
                  <c:v>616</c:v>
                </c:pt>
                <c:pt idx="98">
                  <c:v>618</c:v>
                </c:pt>
                <c:pt idx="99">
                  <c:v>619</c:v>
                </c:pt>
                <c:pt idx="100">
                  <c:v>621</c:v>
                </c:pt>
                <c:pt idx="101">
                  <c:v>625</c:v>
                </c:pt>
                <c:pt idx="102">
                  <c:v>629</c:v>
                </c:pt>
                <c:pt idx="103">
                  <c:v>629</c:v>
                </c:pt>
                <c:pt idx="104">
                  <c:v>630</c:v>
                </c:pt>
                <c:pt idx="105">
                  <c:v>630</c:v>
                </c:pt>
                <c:pt idx="106">
                  <c:v>632</c:v>
                </c:pt>
                <c:pt idx="107">
                  <c:v>632</c:v>
                </c:pt>
                <c:pt idx="108">
                  <c:v>633</c:v>
                </c:pt>
                <c:pt idx="109">
                  <c:v>632</c:v>
                </c:pt>
                <c:pt idx="110">
                  <c:v>632</c:v>
                </c:pt>
                <c:pt idx="111">
                  <c:v>632</c:v>
                </c:pt>
                <c:pt idx="112">
                  <c:v>632</c:v>
                </c:pt>
                <c:pt idx="113">
                  <c:v>633</c:v>
                </c:pt>
                <c:pt idx="114">
                  <c:v>635</c:v>
                </c:pt>
                <c:pt idx="115">
                  <c:v>636</c:v>
                </c:pt>
                <c:pt idx="116">
                  <c:v>636</c:v>
                </c:pt>
                <c:pt idx="117">
                  <c:v>636</c:v>
                </c:pt>
                <c:pt idx="118">
                  <c:v>633</c:v>
                </c:pt>
                <c:pt idx="119">
                  <c:v>633</c:v>
                </c:pt>
                <c:pt idx="120">
                  <c:v>635</c:v>
                </c:pt>
                <c:pt idx="121">
                  <c:v>635</c:v>
                </c:pt>
                <c:pt idx="122">
                  <c:v>636</c:v>
                </c:pt>
                <c:pt idx="123">
                  <c:v>637</c:v>
                </c:pt>
                <c:pt idx="124">
                  <c:v>637</c:v>
                </c:pt>
                <c:pt idx="125">
                  <c:v>637</c:v>
                </c:pt>
                <c:pt idx="126">
                  <c:v>638</c:v>
                </c:pt>
                <c:pt idx="127">
                  <c:v>638</c:v>
                </c:pt>
                <c:pt idx="128">
                  <c:v>639</c:v>
                </c:pt>
                <c:pt idx="129">
                  <c:v>639</c:v>
                </c:pt>
                <c:pt idx="130">
                  <c:v>640</c:v>
                </c:pt>
                <c:pt idx="131">
                  <c:v>640</c:v>
                </c:pt>
                <c:pt idx="132">
                  <c:v>641</c:v>
                </c:pt>
                <c:pt idx="133">
                  <c:v>641</c:v>
                </c:pt>
                <c:pt idx="134">
                  <c:v>643</c:v>
                </c:pt>
                <c:pt idx="135">
                  <c:v>644</c:v>
                </c:pt>
                <c:pt idx="136">
                  <c:v>645</c:v>
                </c:pt>
                <c:pt idx="137">
                  <c:v>645</c:v>
                </c:pt>
                <c:pt idx="138">
                  <c:v>645</c:v>
                </c:pt>
                <c:pt idx="139">
                  <c:v>645</c:v>
                </c:pt>
                <c:pt idx="140">
                  <c:v>647</c:v>
                </c:pt>
                <c:pt idx="141">
                  <c:v>647</c:v>
                </c:pt>
                <c:pt idx="142">
                  <c:v>649</c:v>
                </c:pt>
                <c:pt idx="143">
                  <c:v>649</c:v>
                </c:pt>
                <c:pt idx="144">
                  <c:v>649</c:v>
                </c:pt>
                <c:pt idx="145">
                  <c:v>650</c:v>
                </c:pt>
                <c:pt idx="146">
                  <c:v>650</c:v>
                </c:pt>
                <c:pt idx="147">
                  <c:v>651</c:v>
                </c:pt>
                <c:pt idx="148">
                  <c:v>652</c:v>
                </c:pt>
                <c:pt idx="149">
                  <c:v>654</c:v>
                </c:pt>
                <c:pt idx="150">
                  <c:v>655</c:v>
                </c:pt>
                <c:pt idx="151">
                  <c:v>659</c:v>
                </c:pt>
                <c:pt idx="152">
                  <c:v>660</c:v>
                </c:pt>
                <c:pt idx="153">
                  <c:v>659</c:v>
                </c:pt>
                <c:pt idx="154">
                  <c:v>659</c:v>
                </c:pt>
                <c:pt idx="155">
                  <c:v>659</c:v>
                </c:pt>
                <c:pt idx="156">
                  <c:v>660</c:v>
                </c:pt>
                <c:pt idx="157">
                  <c:v>663</c:v>
                </c:pt>
                <c:pt idx="158">
                  <c:v>665</c:v>
                </c:pt>
                <c:pt idx="159">
                  <c:v>679</c:v>
                </c:pt>
                <c:pt idx="160">
                  <c:v>693</c:v>
                </c:pt>
                <c:pt idx="161">
                  <c:v>704</c:v>
                </c:pt>
                <c:pt idx="162">
                  <c:v>713</c:v>
                </c:pt>
                <c:pt idx="163">
                  <c:v>723</c:v>
                </c:pt>
                <c:pt idx="164">
                  <c:v>728</c:v>
                </c:pt>
                <c:pt idx="165">
                  <c:v>734</c:v>
                </c:pt>
                <c:pt idx="166">
                  <c:v>745</c:v>
                </c:pt>
                <c:pt idx="167">
                  <c:v>757</c:v>
                </c:pt>
                <c:pt idx="168">
                  <c:v>765</c:v>
                </c:pt>
                <c:pt idx="169">
                  <c:v>769</c:v>
                </c:pt>
                <c:pt idx="170">
                  <c:v>773</c:v>
                </c:pt>
                <c:pt idx="171">
                  <c:v>779</c:v>
                </c:pt>
                <c:pt idx="172">
                  <c:v>786</c:v>
                </c:pt>
                <c:pt idx="173">
                  <c:v>791</c:v>
                </c:pt>
                <c:pt idx="174">
                  <c:v>795</c:v>
                </c:pt>
                <c:pt idx="175">
                  <c:v>803</c:v>
                </c:pt>
                <c:pt idx="176">
                  <c:v>806</c:v>
                </c:pt>
                <c:pt idx="177">
                  <c:v>809</c:v>
                </c:pt>
                <c:pt idx="178">
                  <c:v>816</c:v>
                </c:pt>
                <c:pt idx="179">
                  <c:v>821</c:v>
                </c:pt>
                <c:pt idx="180">
                  <c:v>826</c:v>
                </c:pt>
                <c:pt idx="181">
                  <c:v>827</c:v>
                </c:pt>
                <c:pt idx="182">
                  <c:v>829</c:v>
                </c:pt>
                <c:pt idx="183">
                  <c:v>834</c:v>
                </c:pt>
                <c:pt idx="184">
                  <c:v>840</c:v>
                </c:pt>
                <c:pt idx="185">
                  <c:v>842</c:v>
                </c:pt>
                <c:pt idx="186">
                  <c:v>848</c:v>
                </c:pt>
                <c:pt idx="187">
                  <c:v>856</c:v>
                </c:pt>
                <c:pt idx="188">
                  <c:v>857</c:v>
                </c:pt>
                <c:pt idx="189">
                  <c:v>866</c:v>
                </c:pt>
                <c:pt idx="190">
                  <c:v>871</c:v>
                </c:pt>
                <c:pt idx="191">
                  <c:v>877</c:v>
                </c:pt>
                <c:pt idx="192">
                  <c:v>882</c:v>
                </c:pt>
                <c:pt idx="193">
                  <c:v>892</c:v>
                </c:pt>
                <c:pt idx="194">
                  <c:v>904</c:v>
                </c:pt>
                <c:pt idx="195">
                  <c:v>923</c:v>
                </c:pt>
                <c:pt idx="196">
                  <c:v>940</c:v>
                </c:pt>
                <c:pt idx="197">
                  <c:v>964</c:v>
                </c:pt>
              </c:numCache>
            </c:numRef>
          </c:val>
          <c:smooth val="0"/>
          <c:extLst>
            <c:ext xmlns:c16="http://schemas.microsoft.com/office/drawing/2014/chart" uri="{C3380CC4-5D6E-409C-BE32-E72D297353CC}">
              <c16:uniqueId val="{00000009-FBD2-4BE5-BB44-E200FF3017D4}"/>
            </c:ext>
          </c:extLst>
        </c:ser>
        <c:ser>
          <c:idx val="11"/>
          <c:order val="10"/>
          <c:tx>
            <c:strRef>
              <c:f>prov!$C$62</c:f>
              <c:strCache>
                <c:ptCount val="1"/>
                <c:pt idx="0">
                  <c:v>Groningen</c:v>
                </c:pt>
              </c:strCache>
            </c:strRef>
          </c:tx>
          <c:spPr>
            <a:ln w="28575"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prov!$D$62:$HQ$62</c15:sqref>
                  </c15:fullRef>
                </c:ext>
              </c:extLst>
              <c:f>(prov!$D$62:$DM$62,prov!$DO$62:$GV$62)</c:f>
              <c:numCache>
                <c:formatCode>General</c:formatCode>
                <c:ptCount val="200"/>
                <c:pt idx="0">
                  <c:v>2</c:v>
                </c:pt>
                <c:pt idx="1">
                  <c:v>2</c:v>
                </c:pt>
                <c:pt idx="2">
                  <c:v>3</c:v>
                </c:pt>
                <c:pt idx="3">
                  <c:v>3</c:v>
                </c:pt>
                <c:pt idx="4">
                  <c:v>3</c:v>
                </c:pt>
                <c:pt idx="5">
                  <c:v>8</c:v>
                </c:pt>
                <c:pt idx="6">
                  <c:v>10</c:v>
                </c:pt>
                <c:pt idx="7">
                  <c:v>12</c:v>
                </c:pt>
                <c:pt idx="8">
                  <c:v>12</c:v>
                </c:pt>
                <c:pt idx="9">
                  <c:v>13</c:v>
                </c:pt>
                <c:pt idx="10">
                  <c:v>4</c:v>
                </c:pt>
                <c:pt idx="11">
                  <c:v>5</c:v>
                </c:pt>
                <c:pt idx="12">
                  <c:v>10</c:v>
                </c:pt>
                <c:pt idx="13">
                  <c:v>11</c:v>
                </c:pt>
                <c:pt idx="14">
                  <c:v>11</c:v>
                </c:pt>
                <c:pt idx="15">
                  <c:v>15</c:v>
                </c:pt>
                <c:pt idx="16">
                  <c:v>29</c:v>
                </c:pt>
                <c:pt idx="17">
                  <c:v>44</c:v>
                </c:pt>
                <c:pt idx="18">
                  <c:v>48</c:v>
                </c:pt>
                <c:pt idx="19">
                  <c:v>58</c:v>
                </c:pt>
                <c:pt idx="20">
                  <c:v>69</c:v>
                </c:pt>
                <c:pt idx="21">
                  <c:v>69</c:v>
                </c:pt>
                <c:pt idx="22">
                  <c:v>83</c:v>
                </c:pt>
                <c:pt idx="23">
                  <c:v>113</c:v>
                </c:pt>
                <c:pt idx="24">
                  <c:v>124</c:v>
                </c:pt>
                <c:pt idx="25">
                  <c:v>135</c:v>
                </c:pt>
                <c:pt idx="26">
                  <c:v>143</c:v>
                </c:pt>
                <c:pt idx="27">
                  <c:v>148</c:v>
                </c:pt>
                <c:pt idx="28">
                  <c:v>159</c:v>
                </c:pt>
                <c:pt idx="29">
                  <c:v>167</c:v>
                </c:pt>
                <c:pt idx="30">
                  <c:v>173</c:v>
                </c:pt>
                <c:pt idx="31">
                  <c:v>179</c:v>
                </c:pt>
                <c:pt idx="32">
                  <c:v>186</c:v>
                </c:pt>
                <c:pt idx="33">
                  <c:v>199</c:v>
                </c:pt>
                <c:pt idx="34">
                  <c:v>203</c:v>
                </c:pt>
                <c:pt idx="35">
                  <c:v>210</c:v>
                </c:pt>
                <c:pt idx="36">
                  <c:v>223</c:v>
                </c:pt>
                <c:pt idx="37">
                  <c:v>231</c:v>
                </c:pt>
                <c:pt idx="38">
                  <c:v>243</c:v>
                </c:pt>
                <c:pt idx="39">
                  <c:v>257</c:v>
                </c:pt>
                <c:pt idx="40">
                  <c:v>267</c:v>
                </c:pt>
                <c:pt idx="41">
                  <c:v>275</c:v>
                </c:pt>
                <c:pt idx="42">
                  <c:v>276</c:v>
                </c:pt>
                <c:pt idx="43">
                  <c:v>281</c:v>
                </c:pt>
                <c:pt idx="44">
                  <c:v>286</c:v>
                </c:pt>
                <c:pt idx="45">
                  <c:v>292</c:v>
                </c:pt>
                <c:pt idx="46">
                  <c:v>295</c:v>
                </c:pt>
                <c:pt idx="47">
                  <c:v>300</c:v>
                </c:pt>
                <c:pt idx="48">
                  <c:v>304</c:v>
                </c:pt>
                <c:pt idx="49">
                  <c:v>308</c:v>
                </c:pt>
                <c:pt idx="50">
                  <c:v>311</c:v>
                </c:pt>
                <c:pt idx="51">
                  <c:v>315</c:v>
                </c:pt>
                <c:pt idx="52">
                  <c:v>324</c:v>
                </c:pt>
                <c:pt idx="53">
                  <c:v>327</c:v>
                </c:pt>
                <c:pt idx="54">
                  <c:v>327</c:v>
                </c:pt>
                <c:pt idx="55">
                  <c:v>327</c:v>
                </c:pt>
                <c:pt idx="56">
                  <c:v>327</c:v>
                </c:pt>
                <c:pt idx="57">
                  <c:v>328</c:v>
                </c:pt>
                <c:pt idx="58">
                  <c:v>331</c:v>
                </c:pt>
                <c:pt idx="59">
                  <c:v>334</c:v>
                </c:pt>
                <c:pt idx="60">
                  <c:v>334</c:v>
                </c:pt>
                <c:pt idx="61">
                  <c:v>334</c:v>
                </c:pt>
                <c:pt idx="62">
                  <c:v>335</c:v>
                </c:pt>
                <c:pt idx="63">
                  <c:v>338</c:v>
                </c:pt>
                <c:pt idx="64">
                  <c:v>339</c:v>
                </c:pt>
                <c:pt idx="65">
                  <c:v>340</c:v>
                </c:pt>
                <c:pt idx="66">
                  <c:v>340</c:v>
                </c:pt>
                <c:pt idx="67">
                  <c:v>340</c:v>
                </c:pt>
                <c:pt idx="68">
                  <c:v>341</c:v>
                </c:pt>
                <c:pt idx="69">
                  <c:v>344</c:v>
                </c:pt>
                <c:pt idx="70">
                  <c:v>344</c:v>
                </c:pt>
                <c:pt idx="71">
                  <c:v>344</c:v>
                </c:pt>
                <c:pt idx="72">
                  <c:v>345</c:v>
                </c:pt>
                <c:pt idx="73">
                  <c:v>345</c:v>
                </c:pt>
                <c:pt idx="74">
                  <c:v>345</c:v>
                </c:pt>
                <c:pt idx="75">
                  <c:v>345</c:v>
                </c:pt>
                <c:pt idx="76">
                  <c:v>345</c:v>
                </c:pt>
                <c:pt idx="77">
                  <c:v>345</c:v>
                </c:pt>
                <c:pt idx="78">
                  <c:v>345</c:v>
                </c:pt>
                <c:pt idx="79">
                  <c:v>347</c:v>
                </c:pt>
                <c:pt idx="80">
                  <c:v>347</c:v>
                </c:pt>
                <c:pt idx="81">
                  <c:v>347</c:v>
                </c:pt>
                <c:pt idx="82">
                  <c:v>347</c:v>
                </c:pt>
                <c:pt idx="83">
                  <c:v>347</c:v>
                </c:pt>
                <c:pt idx="84">
                  <c:v>347</c:v>
                </c:pt>
                <c:pt idx="85">
                  <c:v>347</c:v>
                </c:pt>
                <c:pt idx="86">
                  <c:v>348</c:v>
                </c:pt>
                <c:pt idx="87">
                  <c:v>348</c:v>
                </c:pt>
                <c:pt idx="88">
                  <c:v>349</c:v>
                </c:pt>
                <c:pt idx="89">
                  <c:v>350</c:v>
                </c:pt>
                <c:pt idx="90">
                  <c:v>350</c:v>
                </c:pt>
                <c:pt idx="91">
                  <c:v>350</c:v>
                </c:pt>
                <c:pt idx="92">
                  <c:v>350</c:v>
                </c:pt>
                <c:pt idx="93">
                  <c:v>351</c:v>
                </c:pt>
                <c:pt idx="94">
                  <c:v>351</c:v>
                </c:pt>
                <c:pt idx="95">
                  <c:v>353</c:v>
                </c:pt>
                <c:pt idx="96">
                  <c:v>353</c:v>
                </c:pt>
                <c:pt idx="97">
                  <c:v>353</c:v>
                </c:pt>
                <c:pt idx="98">
                  <c:v>353</c:v>
                </c:pt>
                <c:pt idx="99">
                  <c:v>353</c:v>
                </c:pt>
                <c:pt idx="100">
                  <c:v>354</c:v>
                </c:pt>
                <c:pt idx="101">
                  <c:v>355</c:v>
                </c:pt>
                <c:pt idx="102">
                  <c:v>355</c:v>
                </c:pt>
                <c:pt idx="103">
                  <c:v>357</c:v>
                </c:pt>
                <c:pt idx="104">
                  <c:v>357</c:v>
                </c:pt>
                <c:pt idx="105">
                  <c:v>357</c:v>
                </c:pt>
                <c:pt idx="106">
                  <c:v>358</c:v>
                </c:pt>
                <c:pt idx="107">
                  <c:v>360</c:v>
                </c:pt>
                <c:pt idx="108">
                  <c:v>360</c:v>
                </c:pt>
                <c:pt idx="109">
                  <c:v>360</c:v>
                </c:pt>
                <c:pt idx="110">
                  <c:v>360</c:v>
                </c:pt>
                <c:pt idx="111">
                  <c:v>360</c:v>
                </c:pt>
                <c:pt idx="112">
                  <c:v>360</c:v>
                </c:pt>
                <c:pt idx="113">
                  <c:v>363</c:v>
                </c:pt>
                <c:pt idx="114">
                  <c:v>363</c:v>
                </c:pt>
                <c:pt idx="115">
                  <c:v>363</c:v>
                </c:pt>
                <c:pt idx="116">
                  <c:v>363</c:v>
                </c:pt>
                <c:pt idx="117">
                  <c:v>363</c:v>
                </c:pt>
                <c:pt idx="118">
                  <c:v>363</c:v>
                </c:pt>
                <c:pt idx="119">
                  <c:v>363</c:v>
                </c:pt>
                <c:pt idx="120">
                  <c:v>363</c:v>
                </c:pt>
                <c:pt idx="121">
                  <c:v>363</c:v>
                </c:pt>
                <c:pt idx="122">
                  <c:v>363</c:v>
                </c:pt>
                <c:pt idx="123">
                  <c:v>365</c:v>
                </c:pt>
                <c:pt idx="124">
                  <c:v>365</c:v>
                </c:pt>
                <c:pt idx="125">
                  <c:v>365</c:v>
                </c:pt>
                <c:pt idx="126">
                  <c:v>366</c:v>
                </c:pt>
                <c:pt idx="127">
                  <c:v>367</c:v>
                </c:pt>
                <c:pt idx="128">
                  <c:v>367</c:v>
                </c:pt>
                <c:pt idx="129">
                  <c:v>368</c:v>
                </c:pt>
                <c:pt idx="130">
                  <c:v>368</c:v>
                </c:pt>
                <c:pt idx="131">
                  <c:v>368</c:v>
                </c:pt>
                <c:pt idx="132">
                  <c:v>368</c:v>
                </c:pt>
                <c:pt idx="133">
                  <c:v>368</c:v>
                </c:pt>
                <c:pt idx="134">
                  <c:v>368</c:v>
                </c:pt>
                <c:pt idx="135">
                  <c:v>368</c:v>
                </c:pt>
                <c:pt idx="136">
                  <c:v>368</c:v>
                </c:pt>
                <c:pt idx="137">
                  <c:v>369</c:v>
                </c:pt>
                <c:pt idx="138">
                  <c:v>369</c:v>
                </c:pt>
                <c:pt idx="139">
                  <c:v>370</c:v>
                </c:pt>
                <c:pt idx="140">
                  <c:v>370</c:v>
                </c:pt>
                <c:pt idx="141">
                  <c:v>370</c:v>
                </c:pt>
                <c:pt idx="142">
                  <c:v>371</c:v>
                </c:pt>
                <c:pt idx="143">
                  <c:v>373</c:v>
                </c:pt>
                <c:pt idx="144">
                  <c:v>376</c:v>
                </c:pt>
                <c:pt idx="145">
                  <c:v>378</c:v>
                </c:pt>
                <c:pt idx="146">
                  <c:v>380</c:v>
                </c:pt>
                <c:pt idx="147">
                  <c:v>381</c:v>
                </c:pt>
                <c:pt idx="148">
                  <c:v>383</c:v>
                </c:pt>
                <c:pt idx="149">
                  <c:v>386</c:v>
                </c:pt>
                <c:pt idx="150">
                  <c:v>389</c:v>
                </c:pt>
                <c:pt idx="151">
                  <c:v>394</c:v>
                </c:pt>
                <c:pt idx="152">
                  <c:v>397</c:v>
                </c:pt>
                <c:pt idx="153">
                  <c:v>404</c:v>
                </c:pt>
                <c:pt idx="154">
                  <c:v>409</c:v>
                </c:pt>
                <c:pt idx="155">
                  <c:v>415</c:v>
                </c:pt>
                <c:pt idx="156">
                  <c:v>422</c:v>
                </c:pt>
                <c:pt idx="157">
                  <c:v>429</c:v>
                </c:pt>
                <c:pt idx="158">
                  <c:v>436</c:v>
                </c:pt>
                <c:pt idx="159">
                  <c:v>445</c:v>
                </c:pt>
                <c:pt idx="160">
                  <c:v>450</c:v>
                </c:pt>
                <c:pt idx="161">
                  <c:v>460</c:v>
                </c:pt>
                <c:pt idx="162">
                  <c:v>473</c:v>
                </c:pt>
                <c:pt idx="163">
                  <c:v>485</c:v>
                </c:pt>
                <c:pt idx="164">
                  <c:v>493</c:v>
                </c:pt>
                <c:pt idx="165">
                  <c:v>503</c:v>
                </c:pt>
                <c:pt idx="166">
                  <c:v>513</c:v>
                </c:pt>
                <c:pt idx="167">
                  <c:v>524</c:v>
                </c:pt>
                <c:pt idx="168">
                  <c:v>529</c:v>
                </c:pt>
                <c:pt idx="169">
                  <c:v>537</c:v>
                </c:pt>
                <c:pt idx="170">
                  <c:v>544</c:v>
                </c:pt>
                <c:pt idx="171">
                  <c:v>553</c:v>
                </c:pt>
                <c:pt idx="172">
                  <c:v>559</c:v>
                </c:pt>
                <c:pt idx="173">
                  <c:v>562</c:v>
                </c:pt>
                <c:pt idx="174">
                  <c:v>567</c:v>
                </c:pt>
                <c:pt idx="175">
                  <c:v>572</c:v>
                </c:pt>
                <c:pt idx="176">
                  <c:v>578</c:v>
                </c:pt>
                <c:pt idx="177">
                  <c:v>588</c:v>
                </c:pt>
                <c:pt idx="178">
                  <c:v>592</c:v>
                </c:pt>
                <c:pt idx="179">
                  <c:v>594</c:v>
                </c:pt>
                <c:pt idx="180">
                  <c:v>602</c:v>
                </c:pt>
                <c:pt idx="181">
                  <c:v>604</c:v>
                </c:pt>
                <c:pt idx="182">
                  <c:v>608</c:v>
                </c:pt>
                <c:pt idx="183">
                  <c:v>616</c:v>
                </c:pt>
                <c:pt idx="184">
                  <c:v>623</c:v>
                </c:pt>
                <c:pt idx="185">
                  <c:v>630</c:v>
                </c:pt>
                <c:pt idx="186">
                  <c:v>636</c:v>
                </c:pt>
                <c:pt idx="187">
                  <c:v>648</c:v>
                </c:pt>
                <c:pt idx="188">
                  <c:v>661</c:v>
                </c:pt>
                <c:pt idx="189">
                  <c:v>677</c:v>
                </c:pt>
                <c:pt idx="190">
                  <c:v>694</c:v>
                </c:pt>
                <c:pt idx="191">
                  <c:v>723</c:v>
                </c:pt>
                <c:pt idx="192">
                  <c:v>758</c:v>
                </c:pt>
                <c:pt idx="193">
                  <c:v>782</c:v>
                </c:pt>
                <c:pt idx="194">
                  <c:v>817</c:v>
                </c:pt>
                <c:pt idx="195">
                  <c:v>859</c:v>
                </c:pt>
                <c:pt idx="196">
                  <c:v>893</c:v>
                </c:pt>
                <c:pt idx="197">
                  <c:v>930</c:v>
                </c:pt>
              </c:numCache>
            </c:numRef>
          </c:val>
          <c:smooth val="0"/>
          <c:extLst>
            <c:ext xmlns:c16="http://schemas.microsoft.com/office/drawing/2014/chart" uri="{C3380CC4-5D6E-409C-BE32-E72D297353CC}">
              <c16:uniqueId val="{0000000A-FBD2-4BE5-BB44-E200FF3017D4}"/>
            </c:ext>
          </c:extLst>
        </c:ser>
        <c:ser>
          <c:idx val="0"/>
          <c:order val="11"/>
          <c:tx>
            <c:strRef>
              <c:f>prov!$C$63</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prov!$D$51:$HQ$51</c15:sqref>
                  </c15:fullRef>
                </c:ext>
              </c:extLst>
              <c:f>(prov!$D$51:$DM$51,prov!$DO$51:$GV$51)</c:f>
              <c:numCache>
                <c:formatCode>d\-mmm</c:formatCode>
                <c:ptCount val="200"/>
                <c:pt idx="0">
                  <c:v>43893</c:v>
                </c:pt>
                <c:pt idx="1">
                  <c:v>43894</c:v>
                </c:pt>
                <c:pt idx="2">
                  <c:v>43895</c:v>
                </c:pt>
                <c:pt idx="3">
                  <c:v>43896</c:v>
                </c:pt>
                <c:pt idx="4">
                  <c:v>43897</c:v>
                </c:pt>
                <c:pt idx="5">
                  <c:v>43898</c:v>
                </c:pt>
                <c:pt idx="6">
                  <c:v>43899</c:v>
                </c:pt>
                <c:pt idx="7">
                  <c:v>43900</c:v>
                </c:pt>
                <c:pt idx="8">
                  <c:v>43901</c:v>
                </c:pt>
                <c:pt idx="9">
                  <c:v>43902</c:v>
                </c:pt>
                <c:pt idx="10">
                  <c:v>43903</c:v>
                </c:pt>
                <c:pt idx="11">
                  <c:v>43904</c:v>
                </c:pt>
                <c:pt idx="12">
                  <c:v>43905</c:v>
                </c:pt>
                <c:pt idx="13">
                  <c:v>43906</c:v>
                </c:pt>
                <c:pt idx="14">
                  <c:v>43907</c:v>
                </c:pt>
                <c:pt idx="15">
                  <c:v>43908</c:v>
                </c:pt>
                <c:pt idx="16">
                  <c:v>43909</c:v>
                </c:pt>
                <c:pt idx="17">
                  <c:v>43910</c:v>
                </c:pt>
                <c:pt idx="18">
                  <c:v>43911</c:v>
                </c:pt>
                <c:pt idx="19">
                  <c:v>43912</c:v>
                </c:pt>
                <c:pt idx="20">
                  <c:v>43913</c:v>
                </c:pt>
                <c:pt idx="21">
                  <c:v>43914</c:v>
                </c:pt>
                <c:pt idx="22">
                  <c:v>43915</c:v>
                </c:pt>
                <c:pt idx="23">
                  <c:v>43916</c:v>
                </c:pt>
                <c:pt idx="24">
                  <c:v>43917</c:v>
                </c:pt>
                <c:pt idx="25">
                  <c:v>43918</c:v>
                </c:pt>
                <c:pt idx="26">
                  <c:v>43919</c:v>
                </c:pt>
                <c:pt idx="27">
                  <c:v>43920</c:v>
                </c:pt>
                <c:pt idx="28">
                  <c:v>43921</c:v>
                </c:pt>
                <c:pt idx="29">
                  <c:v>43922</c:v>
                </c:pt>
                <c:pt idx="30">
                  <c:v>43923</c:v>
                </c:pt>
                <c:pt idx="31">
                  <c:v>43924</c:v>
                </c:pt>
                <c:pt idx="32">
                  <c:v>43925</c:v>
                </c:pt>
                <c:pt idx="33">
                  <c:v>43926</c:v>
                </c:pt>
                <c:pt idx="34">
                  <c:v>43927</c:v>
                </c:pt>
                <c:pt idx="35">
                  <c:v>43928</c:v>
                </c:pt>
                <c:pt idx="36">
                  <c:v>43929</c:v>
                </c:pt>
                <c:pt idx="37">
                  <c:v>43930</c:v>
                </c:pt>
                <c:pt idx="38">
                  <c:v>43931</c:v>
                </c:pt>
                <c:pt idx="39">
                  <c:v>43932</c:v>
                </c:pt>
                <c:pt idx="40">
                  <c:v>43933</c:v>
                </c:pt>
                <c:pt idx="41">
                  <c:v>43934</c:v>
                </c:pt>
                <c:pt idx="42">
                  <c:v>43935</c:v>
                </c:pt>
                <c:pt idx="43">
                  <c:v>43936</c:v>
                </c:pt>
                <c:pt idx="44">
                  <c:v>43937</c:v>
                </c:pt>
                <c:pt idx="45">
                  <c:v>43938</c:v>
                </c:pt>
                <c:pt idx="46">
                  <c:v>43939</c:v>
                </c:pt>
                <c:pt idx="47">
                  <c:v>43940</c:v>
                </c:pt>
                <c:pt idx="48">
                  <c:v>43941</c:v>
                </c:pt>
                <c:pt idx="49">
                  <c:v>43942</c:v>
                </c:pt>
                <c:pt idx="50">
                  <c:v>43943</c:v>
                </c:pt>
                <c:pt idx="51">
                  <c:v>43944</c:v>
                </c:pt>
                <c:pt idx="52">
                  <c:v>43945</c:v>
                </c:pt>
                <c:pt idx="53">
                  <c:v>43946</c:v>
                </c:pt>
                <c:pt idx="54">
                  <c:v>43947</c:v>
                </c:pt>
                <c:pt idx="55">
                  <c:v>43948</c:v>
                </c:pt>
                <c:pt idx="56">
                  <c:v>43949</c:v>
                </c:pt>
                <c:pt idx="57">
                  <c:v>43950</c:v>
                </c:pt>
                <c:pt idx="58">
                  <c:v>43951</c:v>
                </c:pt>
                <c:pt idx="59">
                  <c:v>43952</c:v>
                </c:pt>
                <c:pt idx="60">
                  <c:v>43953</c:v>
                </c:pt>
                <c:pt idx="61">
                  <c:v>43954</c:v>
                </c:pt>
                <c:pt idx="62">
                  <c:v>43955</c:v>
                </c:pt>
                <c:pt idx="63">
                  <c:v>43956</c:v>
                </c:pt>
                <c:pt idx="64">
                  <c:v>43957</c:v>
                </c:pt>
                <c:pt idx="65">
                  <c:v>43958</c:v>
                </c:pt>
                <c:pt idx="66">
                  <c:v>43959</c:v>
                </c:pt>
                <c:pt idx="67">
                  <c:v>43960</c:v>
                </c:pt>
                <c:pt idx="68">
                  <c:v>43961</c:v>
                </c:pt>
                <c:pt idx="69">
                  <c:v>43962</c:v>
                </c:pt>
                <c:pt idx="70">
                  <c:v>43963</c:v>
                </c:pt>
                <c:pt idx="71">
                  <c:v>43964</c:v>
                </c:pt>
                <c:pt idx="72">
                  <c:v>43965</c:v>
                </c:pt>
                <c:pt idx="73">
                  <c:v>43966</c:v>
                </c:pt>
                <c:pt idx="74">
                  <c:v>43967</c:v>
                </c:pt>
                <c:pt idx="75">
                  <c:v>43968</c:v>
                </c:pt>
                <c:pt idx="76">
                  <c:v>43969</c:v>
                </c:pt>
                <c:pt idx="77">
                  <c:v>43970</c:v>
                </c:pt>
                <c:pt idx="78">
                  <c:v>43971</c:v>
                </c:pt>
                <c:pt idx="79">
                  <c:v>43972</c:v>
                </c:pt>
                <c:pt idx="80">
                  <c:v>43973</c:v>
                </c:pt>
                <c:pt idx="81">
                  <c:v>43974</c:v>
                </c:pt>
                <c:pt idx="82">
                  <c:v>43975</c:v>
                </c:pt>
                <c:pt idx="83">
                  <c:v>43976</c:v>
                </c:pt>
                <c:pt idx="84">
                  <c:v>43977</c:v>
                </c:pt>
                <c:pt idx="85">
                  <c:v>43978</c:v>
                </c:pt>
                <c:pt idx="86">
                  <c:v>43979</c:v>
                </c:pt>
                <c:pt idx="87">
                  <c:v>43980</c:v>
                </c:pt>
                <c:pt idx="88">
                  <c:v>43981</c:v>
                </c:pt>
                <c:pt idx="89">
                  <c:v>43982</c:v>
                </c:pt>
                <c:pt idx="90">
                  <c:v>43983</c:v>
                </c:pt>
                <c:pt idx="91">
                  <c:v>43984</c:v>
                </c:pt>
                <c:pt idx="92">
                  <c:v>43985</c:v>
                </c:pt>
                <c:pt idx="93">
                  <c:v>43986</c:v>
                </c:pt>
                <c:pt idx="94">
                  <c:v>43987</c:v>
                </c:pt>
                <c:pt idx="95">
                  <c:v>43988</c:v>
                </c:pt>
                <c:pt idx="96">
                  <c:v>43989</c:v>
                </c:pt>
                <c:pt idx="97">
                  <c:v>43990</c:v>
                </c:pt>
                <c:pt idx="98">
                  <c:v>43991</c:v>
                </c:pt>
                <c:pt idx="99">
                  <c:v>43992</c:v>
                </c:pt>
                <c:pt idx="100">
                  <c:v>43993</c:v>
                </c:pt>
                <c:pt idx="101">
                  <c:v>43994</c:v>
                </c:pt>
                <c:pt idx="102">
                  <c:v>43995</c:v>
                </c:pt>
                <c:pt idx="103">
                  <c:v>43996</c:v>
                </c:pt>
                <c:pt idx="104">
                  <c:v>43997</c:v>
                </c:pt>
                <c:pt idx="105">
                  <c:v>43998</c:v>
                </c:pt>
                <c:pt idx="106">
                  <c:v>43999</c:v>
                </c:pt>
                <c:pt idx="107">
                  <c:v>44000</c:v>
                </c:pt>
                <c:pt idx="108">
                  <c:v>44001</c:v>
                </c:pt>
                <c:pt idx="109">
                  <c:v>44002</c:v>
                </c:pt>
                <c:pt idx="110">
                  <c:v>44003</c:v>
                </c:pt>
                <c:pt idx="111">
                  <c:v>44004</c:v>
                </c:pt>
                <c:pt idx="112">
                  <c:v>44005</c:v>
                </c:pt>
                <c:pt idx="113">
                  <c:v>44006</c:v>
                </c:pt>
                <c:pt idx="114">
                  <c:v>44008</c:v>
                </c:pt>
                <c:pt idx="115">
                  <c:v>44009</c:v>
                </c:pt>
                <c:pt idx="116">
                  <c:v>44010</c:v>
                </c:pt>
                <c:pt idx="117">
                  <c:v>44011</c:v>
                </c:pt>
                <c:pt idx="118">
                  <c:v>44012</c:v>
                </c:pt>
                <c:pt idx="119">
                  <c:v>44013</c:v>
                </c:pt>
                <c:pt idx="120">
                  <c:v>44014</c:v>
                </c:pt>
                <c:pt idx="121">
                  <c:v>44015</c:v>
                </c:pt>
                <c:pt idx="122">
                  <c:v>44016</c:v>
                </c:pt>
                <c:pt idx="123">
                  <c:v>44017</c:v>
                </c:pt>
                <c:pt idx="124">
                  <c:v>44018</c:v>
                </c:pt>
                <c:pt idx="125">
                  <c:v>44019</c:v>
                </c:pt>
                <c:pt idx="126">
                  <c:v>44020</c:v>
                </c:pt>
                <c:pt idx="127">
                  <c:v>44021</c:v>
                </c:pt>
                <c:pt idx="128">
                  <c:v>44022</c:v>
                </c:pt>
                <c:pt idx="129">
                  <c:v>44023</c:v>
                </c:pt>
                <c:pt idx="130">
                  <c:v>44024</c:v>
                </c:pt>
                <c:pt idx="131">
                  <c:v>44025</c:v>
                </c:pt>
                <c:pt idx="132">
                  <c:v>44026</c:v>
                </c:pt>
                <c:pt idx="133">
                  <c:v>44027</c:v>
                </c:pt>
                <c:pt idx="134">
                  <c:v>44028</c:v>
                </c:pt>
                <c:pt idx="135">
                  <c:v>44029</c:v>
                </c:pt>
                <c:pt idx="136">
                  <c:v>44030</c:v>
                </c:pt>
                <c:pt idx="137">
                  <c:v>44031</c:v>
                </c:pt>
                <c:pt idx="138">
                  <c:v>44032</c:v>
                </c:pt>
                <c:pt idx="139">
                  <c:v>44033</c:v>
                </c:pt>
                <c:pt idx="140">
                  <c:v>44034</c:v>
                </c:pt>
                <c:pt idx="141">
                  <c:v>44035</c:v>
                </c:pt>
                <c:pt idx="142">
                  <c:v>44036</c:v>
                </c:pt>
                <c:pt idx="143">
                  <c:v>44037</c:v>
                </c:pt>
                <c:pt idx="144">
                  <c:v>44038</c:v>
                </c:pt>
                <c:pt idx="145">
                  <c:v>44039</c:v>
                </c:pt>
                <c:pt idx="146">
                  <c:v>44040</c:v>
                </c:pt>
                <c:pt idx="147">
                  <c:v>44041</c:v>
                </c:pt>
                <c:pt idx="148">
                  <c:v>44042</c:v>
                </c:pt>
                <c:pt idx="149">
                  <c:v>44043</c:v>
                </c:pt>
                <c:pt idx="150">
                  <c:v>44044</c:v>
                </c:pt>
                <c:pt idx="151">
                  <c:v>44045</c:v>
                </c:pt>
                <c:pt idx="152">
                  <c:v>44046</c:v>
                </c:pt>
                <c:pt idx="153">
                  <c:v>44047</c:v>
                </c:pt>
                <c:pt idx="154">
                  <c:v>44048</c:v>
                </c:pt>
                <c:pt idx="155">
                  <c:v>44049</c:v>
                </c:pt>
                <c:pt idx="156">
                  <c:v>44050</c:v>
                </c:pt>
                <c:pt idx="157">
                  <c:v>44051</c:v>
                </c:pt>
                <c:pt idx="158">
                  <c:v>44052</c:v>
                </c:pt>
                <c:pt idx="159">
                  <c:v>44053</c:v>
                </c:pt>
                <c:pt idx="160">
                  <c:v>44054</c:v>
                </c:pt>
                <c:pt idx="161">
                  <c:v>44055</c:v>
                </c:pt>
                <c:pt idx="162">
                  <c:v>44056</c:v>
                </c:pt>
                <c:pt idx="163">
                  <c:v>44057</c:v>
                </c:pt>
                <c:pt idx="164">
                  <c:v>44058</c:v>
                </c:pt>
                <c:pt idx="165">
                  <c:v>44059</c:v>
                </c:pt>
                <c:pt idx="166">
                  <c:v>44060</c:v>
                </c:pt>
                <c:pt idx="167">
                  <c:v>44061</c:v>
                </c:pt>
                <c:pt idx="168">
                  <c:v>44062</c:v>
                </c:pt>
                <c:pt idx="169">
                  <c:v>44063</c:v>
                </c:pt>
                <c:pt idx="170">
                  <c:v>44064</c:v>
                </c:pt>
                <c:pt idx="171">
                  <c:v>44065</c:v>
                </c:pt>
                <c:pt idx="172">
                  <c:v>44066</c:v>
                </c:pt>
                <c:pt idx="173">
                  <c:v>44067</c:v>
                </c:pt>
                <c:pt idx="174">
                  <c:v>44068</c:v>
                </c:pt>
                <c:pt idx="175">
                  <c:v>44069</c:v>
                </c:pt>
                <c:pt idx="176">
                  <c:v>44070</c:v>
                </c:pt>
                <c:pt idx="177">
                  <c:v>44071</c:v>
                </c:pt>
                <c:pt idx="178">
                  <c:v>44072</c:v>
                </c:pt>
                <c:pt idx="179">
                  <c:v>44073</c:v>
                </c:pt>
                <c:pt idx="180">
                  <c:v>44074</c:v>
                </c:pt>
                <c:pt idx="181">
                  <c:v>44075</c:v>
                </c:pt>
                <c:pt idx="182">
                  <c:v>44076</c:v>
                </c:pt>
                <c:pt idx="183">
                  <c:v>44077</c:v>
                </c:pt>
                <c:pt idx="184">
                  <c:v>44078</c:v>
                </c:pt>
                <c:pt idx="185">
                  <c:v>44079</c:v>
                </c:pt>
                <c:pt idx="186">
                  <c:v>44080</c:v>
                </c:pt>
                <c:pt idx="187">
                  <c:v>44081</c:v>
                </c:pt>
                <c:pt idx="188">
                  <c:v>44082</c:v>
                </c:pt>
                <c:pt idx="189">
                  <c:v>44083</c:v>
                </c:pt>
                <c:pt idx="190">
                  <c:v>44084</c:v>
                </c:pt>
                <c:pt idx="191">
                  <c:v>44085</c:v>
                </c:pt>
                <c:pt idx="192">
                  <c:v>44086</c:v>
                </c:pt>
                <c:pt idx="193">
                  <c:v>44087</c:v>
                </c:pt>
                <c:pt idx="194">
                  <c:v>44088</c:v>
                </c:pt>
                <c:pt idx="195">
                  <c:v>44089</c:v>
                </c:pt>
                <c:pt idx="196">
                  <c:v>44090</c:v>
                </c:pt>
                <c:pt idx="197">
                  <c:v>44091</c:v>
                </c:pt>
                <c:pt idx="198">
                  <c:v>44092</c:v>
                </c:pt>
                <c:pt idx="199">
                  <c:v>44093</c:v>
                </c:pt>
              </c:numCache>
            </c:numRef>
          </c:cat>
          <c:val>
            <c:numRef>
              <c:extLst>
                <c:ext xmlns:c15="http://schemas.microsoft.com/office/drawing/2012/chart" uri="{02D57815-91ED-43cb-92C2-25804820EDAC}">
                  <c15:fullRef>
                    <c15:sqref>prov!$D$63:$HQ$63</c15:sqref>
                  </c15:fullRef>
                </c:ext>
              </c:extLst>
              <c:f>(prov!$D$63:$DM$63,prov!$DO$63:$GV$63)</c:f>
              <c:numCache>
                <c:formatCode>General</c:formatCode>
                <c:ptCount val="200"/>
                <c:pt idx="9">
                  <c:v>3</c:v>
                </c:pt>
                <c:pt idx="10">
                  <c:v>14</c:v>
                </c:pt>
                <c:pt idx="11">
                  <c:v>16</c:v>
                </c:pt>
                <c:pt idx="12">
                  <c:v>16</c:v>
                </c:pt>
                <c:pt idx="13">
                  <c:v>17</c:v>
                </c:pt>
                <c:pt idx="14">
                  <c:v>19</c:v>
                </c:pt>
                <c:pt idx="15">
                  <c:v>24</c:v>
                </c:pt>
                <c:pt idx="16">
                  <c:v>27</c:v>
                </c:pt>
                <c:pt idx="17">
                  <c:v>39</c:v>
                </c:pt>
                <c:pt idx="18">
                  <c:v>39</c:v>
                </c:pt>
                <c:pt idx="19">
                  <c:v>43</c:v>
                </c:pt>
                <c:pt idx="20">
                  <c:v>50</c:v>
                </c:pt>
                <c:pt idx="21">
                  <c:v>56</c:v>
                </c:pt>
                <c:pt idx="22">
                  <c:v>61</c:v>
                </c:pt>
                <c:pt idx="23">
                  <c:v>73</c:v>
                </c:pt>
                <c:pt idx="24">
                  <c:v>82</c:v>
                </c:pt>
                <c:pt idx="25">
                  <c:v>99</c:v>
                </c:pt>
                <c:pt idx="26">
                  <c:v>114</c:v>
                </c:pt>
                <c:pt idx="27">
                  <c:v>118</c:v>
                </c:pt>
                <c:pt idx="28">
                  <c:v>127</c:v>
                </c:pt>
                <c:pt idx="29">
                  <c:v>148</c:v>
                </c:pt>
                <c:pt idx="30">
                  <c:v>163</c:v>
                </c:pt>
                <c:pt idx="31">
                  <c:v>174</c:v>
                </c:pt>
                <c:pt idx="32">
                  <c:v>194</c:v>
                </c:pt>
                <c:pt idx="33">
                  <c:v>210</c:v>
                </c:pt>
                <c:pt idx="34">
                  <c:v>218</c:v>
                </c:pt>
                <c:pt idx="35">
                  <c:v>221</c:v>
                </c:pt>
                <c:pt idx="36">
                  <c:v>235</c:v>
                </c:pt>
                <c:pt idx="37">
                  <c:v>253</c:v>
                </c:pt>
                <c:pt idx="38">
                  <c:v>277</c:v>
                </c:pt>
                <c:pt idx="39">
                  <c:v>298</c:v>
                </c:pt>
                <c:pt idx="40">
                  <c:v>313</c:v>
                </c:pt>
                <c:pt idx="41">
                  <c:v>322</c:v>
                </c:pt>
                <c:pt idx="42">
                  <c:v>328</c:v>
                </c:pt>
                <c:pt idx="43">
                  <c:v>335</c:v>
                </c:pt>
                <c:pt idx="44">
                  <c:v>346</c:v>
                </c:pt>
                <c:pt idx="45">
                  <c:v>359</c:v>
                </c:pt>
                <c:pt idx="46">
                  <c:v>377</c:v>
                </c:pt>
                <c:pt idx="47">
                  <c:v>389</c:v>
                </c:pt>
                <c:pt idx="48">
                  <c:v>398</c:v>
                </c:pt>
                <c:pt idx="49">
                  <c:v>403</c:v>
                </c:pt>
                <c:pt idx="50">
                  <c:v>408</c:v>
                </c:pt>
                <c:pt idx="51">
                  <c:v>424</c:v>
                </c:pt>
                <c:pt idx="52">
                  <c:v>440</c:v>
                </c:pt>
                <c:pt idx="53">
                  <c:v>452</c:v>
                </c:pt>
                <c:pt idx="54">
                  <c:v>452</c:v>
                </c:pt>
                <c:pt idx="55">
                  <c:v>464</c:v>
                </c:pt>
                <c:pt idx="56">
                  <c:v>464</c:v>
                </c:pt>
                <c:pt idx="57">
                  <c:v>468</c:v>
                </c:pt>
                <c:pt idx="58">
                  <c:v>474</c:v>
                </c:pt>
                <c:pt idx="59">
                  <c:v>476</c:v>
                </c:pt>
                <c:pt idx="60">
                  <c:v>482</c:v>
                </c:pt>
                <c:pt idx="61">
                  <c:v>483</c:v>
                </c:pt>
                <c:pt idx="62">
                  <c:v>487</c:v>
                </c:pt>
                <c:pt idx="63">
                  <c:v>491</c:v>
                </c:pt>
                <c:pt idx="64">
                  <c:v>493</c:v>
                </c:pt>
                <c:pt idx="65">
                  <c:v>493</c:v>
                </c:pt>
                <c:pt idx="66">
                  <c:v>494</c:v>
                </c:pt>
                <c:pt idx="67">
                  <c:v>495</c:v>
                </c:pt>
                <c:pt idx="68">
                  <c:v>496</c:v>
                </c:pt>
                <c:pt idx="69">
                  <c:v>497</c:v>
                </c:pt>
                <c:pt idx="70">
                  <c:v>498</c:v>
                </c:pt>
                <c:pt idx="71">
                  <c:v>499</c:v>
                </c:pt>
                <c:pt idx="72">
                  <c:v>499</c:v>
                </c:pt>
                <c:pt idx="73">
                  <c:v>500</c:v>
                </c:pt>
                <c:pt idx="74">
                  <c:v>500</c:v>
                </c:pt>
                <c:pt idx="75">
                  <c:v>500</c:v>
                </c:pt>
                <c:pt idx="76">
                  <c:v>501</c:v>
                </c:pt>
                <c:pt idx="77">
                  <c:v>501</c:v>
                </c:pt>
                <c:pt idx="78">
                  <c:v>503</c:v>
                </c:pt>
                <c:pt idx="79">
                  <c:v>503</c:v>
                </c:pt>
                <c:pt idx="80">
                  <c:v>505</c:v>
                </c:pt>
                <c:pt idx="81">
                  <c:v>508</c:v>
                </c:pt>
                <c:pt idx="82">
                  <c:v>508</c:v>
                </c:pt>
                <c:pt idx="83">
                  <c:v>509</c:v>
                </c:pt>
                <c:pt idx="84">
                  <c:v>509</c:v>
                </c:pt>
                <c:pt idx="85">
                  <c:v>509</c:v>
                </c:pt>
                <c:pt idx="86">
                  <c:v>509</c:v>
                </c:pt>
                <c:pt idx="87">
                  <c:v>509</c:v>
                </c:pt>
                <c:pt idx="88">
                  <c:v>509</c:v>
                </c:pt>
                <c:pt idx="89">
                  <c:v>513</c:v>
                </c:pt>
                <c:pt idx="90">
                  <c:v>513</c:v>
                </c:pt>
                <c:pt idx="91">
                  <c:v>515</c:v>
                </c:pt>
                <c:pt idx="92">
                  <c:v>515</c:v>
                </c:pt>
                <c:pt idx="93">
                  <c:v>517</c:v>
                </c:pt>
                <c:pt idx="94">
                  <c:v>520</c:v>
                </c:pt>
                <c:pt idx="95">
                  <c:v>521</c:v>
                </c:pt>
                <c:pt idx="96">
                  <c:v>525</c:v>
                </c:pt>
                <c:pt idx="97">
                  <c:v>525</c:v>
                </c:pt>
                <c:pt idx="98">
                  <c:v>525</c:v>
                </c:pt>
                <c:pt idx="99">
                  <c:v>526</c:v>
                </c:pt>
                <c:pt idx="100">
                  <c:v>528</c:v>
                </c:pt>
                <c:pt idx="101">
                  <c:v>527</c:v>
                </c:pt>
                <c:pt idx="102">
                  <c:v>527</c:v>
                </c:pt>
                <c:pt idx="103">
                  <c:v>530</c:v>
                </c:pt>
                <c:pt idx="104">
                  <c:v>531</c:v>
                </c:pt>
                <c:pt idx="105">
                  <c:v>531</c:v>
                </c:pt>
                <c:pt idx="106">
                  <c:v>533</c:v>
                </c:pt>
                <c:pt idx="107">
                  <c:v>534</c:v>
                </c:pt>
                <c:pt idx="108">
                  <c:v>534</c:v>
                </c:pt>
                <c:pt idx="109">
                  <c:v>535</c:v>
                </c:pt>
                <c:pt idx="110">
                  <c:v>535</c:v>
                </c:pt>
                <c:pt idx="111">
                  <c:v>535</c:v>
                </c:pt>
                <c:pt idx="112">
                  <c:v>535</c:v>
                </c:pt>
                <c:pt idx="113">
                  <c:v>535</c:v>
                </c:pt>
                <c:pt idx="114">
                  <c:v>535</c:v>
                </c:pt>
                <c:pt idx="115">
                  <c:v>535</c:v>
                </c:pt>
                <c:pt idx="116">
                  <c:v>535</c:v>
                </c:pt>
                <c:pt idx="117">
                  <c:v>535</c:v>
                </c:pt>
                <c:pt idx="118">
                  <c:v>535</c:v>
                </c:pt>
                <c:pt idx="119">
                  <c:v>535</c:v>
                </c:pt>
                <c:pt idx="120">
                  <c:v>536</c:v>
                </c:pt>
                <c:pt idx="121">
                  <c:v>536</c:v>
                </c:pt>
                <c:pt idx="122">
                  <c:v>534</c:v>
                </c:pt>
                <c:pt idx="123">
                  <c:v>534</c:v>
                </c:pt>
                <c:pt idx="124">
                  <c:v>533</c:v>
                </c:pt>
                <c:pt idx="125">
                  <c:v>533</c:v>
                </c:pt>
                <c:pt idx="126">
                  <c:v>534</c:v>
                </c:pt>
                <c:pt idx="127">
                  <c:v>533</c:v>
                </c:pt>
                <c:pt idx="128">
                  <c:v>534</c:v>
                </c:pt>
                <c:pt idx="129">
                  <c:v>534</c:v>
                </c:pt>
                <c:pt idx="130">
                  <c:v>534</c:v>
                </c:pt>
                <c:pt idx="131">
                  <c:v>534</c:v>
                </c:pt>
                <c:pt idx="132">
                  <c:v>534</c:v>
                </c:pt>
                <c:pt idx="133">
                  <c:v>536</c:v>
                </c:pt>
                <c:pt idx="134">
                  <c:v>536</c:v>
                </c:pt>
                <c:pt idx="135">
                  <c:v>538</c:v>
                </c:pt>
                <c:pt idx="136">
                  <c:v>541</c:v>
                </c:pt>
                <c:pt idx="137">
                  <c:v>541</c:v>
                </c:pt>
                <c:pt idx="138">
                  <c:v>541</c:v>
                </c:pt>
                <c:pt idx="139">
                  <c:v>542</c:v>
                </c:pt>
                <c:pt idx="140">
                  <c:v>544</c:v>
                </c:pt>
                <c:pt idx="141">
                  <c:v>547</c:v>
                </c:pt>
                <c:pt idx="142">
                  <c:v>548</c:v>
                </c:pt>
                <c:pt idx="143">
                  <c:v>550</c:v>
                </c:pt>
                <c:pt idx="144">
                  <c:v>551</c:v>
                </c:pt>
                <c:pt idx="145">
                  <c:v>551</c:v>
                </c:pt>
                <c:pt idx="146">
                  <c:v>551</c:v>
                </c:pt>
                <c:pt idx="147">
                  <c:v>551</c:v>
                </c:pt>
                <c:pt idx="148">
                  <c:v>552</c:v>
                </c:pt>
                <c:pt idx="149">
                  <c:v>553</c:v>
                </c:pt>
                <c:pt idx="150">
                  <c:v>554</c:v>
                </c:pt>
                <c:pt idx="151">
                  <c:v>555</c:v>
                </c:pt>
                <c:pt idx="152">
                  <c:v>556</c:v>
                </c:pt>
                <c:pt idx="153">
                  <c:v>556</c:v>
                </c:pt>
                <c:pt idx="154">
                  <c:v>561</c:v>
                </c:pt>
                <c:pt idx="155">
                  <c:v>564</c:v>
                </c:pt>
                <c:pt idx="156">
                  <c:v>565</c:v>
                </c:pt>
                <c:pt idx="157">
                  <c:v>568</c:v>
                </c:pt>
                <c:pt idx="158">
                  <c:v>573</c:v>
                </c:pt>
                <c:pt idx="159">
                  <c:v>573</c:v>
                </c:pt>
                <c:pt idx="160">
                  <c:v>575</c:v>
                </c:pt>
                <c:pt idx="161">
                  <c:v>577</c:v>
                </c:pt>
                <c:pt idx="162">
                  <c:v>580</c:v>
                </c:pt>
                <c:pt idx="163">
                  <c:v>581</c:v>
                </c:pt>
                <c:pt idx="164">
                  <c:v>583</c:v>
                </c:pt>
                <c:pt idx="165">
                  <c:v>584</c:v>
                </c:pt>
                <c:pt idx="166">
                  <c:v>587</c:v>
                </c:pt>
                <c:pt idx="167">
                  <c:v>588</c:v>
                </c:pt>
                <c:pt idx="168">
                  <c:v>589</c:v>
                </c:pt>
                <c:pt idx="169">
                  <c:v>592</c:v>
                </c:pt>
                <c:pt idx="170">
                  <c:v>594</c:v>
                </c:pt>
                <c:pt idx="171">
                  <c:v>597</c:v>
                </c:pt>
                <c:pt idx="172">
                  <c:v>601</c:v>
                </c:pt>
                <c:pt idx="173">
                  <c:v>601</c:v>
                </c:pt>
                <c:pt idx="174">
                  <c:v>604</c:v>
                </c:pt>
                <c:pt idx="175">
                  <c:v>605</c:v>
                </c:pt>
                <c:pt idx="176">
                  <c:v>607</c:v>
                </c:pt>
                <c:pt idx="177">
                  <c:v>608</c:v>
                </c:pt>
                <c:pt idx="178">
                  <c:v>609</c:v>
                </c:pt>
                <c:pt idx="179">
                  <c:v>611</c:v>
                </c:pt>
                <c:pt idx="180">
                  <c:v>612</c:v>
                </c:pt>
                <c:pt idx="181">
                  <c:v>612</c:v>
                </c:pt>
                <c:pt idx="182">
                  <c:v>612</c:v>
                </c:pt>
                <c:pt idx="183">
                  <c:v>614</c:v>
                </c:pt>
                <c:pt idx="184">
                  <c:v>617</c:v>
                </c:pt>
                <c:pt idx="185">
                  <c:v>619</c:v>
                </c:pt>
                <c:pt idx="186">
                  <c:v>622</c:v>
                </c:pt>
                <c:pt idx="187">
                  <c:v>628</c:v>
                </c:pt>
                <c:pt idx="188">
                  <c:v>628</c:v>
                </c:pt>
                <c:pt idx="189">
                  <c:v>631</c:v>
                </c:pt>
                <c:pt idx="190">
                  <c:v>638</c:v>
                </c:pt>
                <c:pt idx="191">
                  <c:v>639</c:v>
                </c:pt>
                <c:pt idx="192">
                  <c:v>644</c:v>
                </c:pt>
                <c:pt idx="193">
                  <c:v>652</c:v>
                </c:pt>
                <c:pt idx="194">
                  <c:v>657</c:v>
                </c:pt>
                <c:pt idx="195">
                  <c:v>665</c:v>
                </c:pt>
                <c:pt idx="196">
                  <c:v>675</c:v>
                </c:pt>
                <c:pt idx="197">
                  <c:v>690</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ax val="30000"/>
          <c:min val="0"/>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majorUnit val="5000"/>
      </c:valAx>
      <c:spPr>
        <a:noFill/>
        <a:ln>
          <a:solidFill>
            <a:schemeClr val="bg1">
              <a:lumMod val="50000"/>
            </a:schemeClr>
          </a:solidFill>
        </a:ln>
        <a:effectLst/>
      </c:spPr>
    </c:plotArea>
    <c:legend>
      <c:legendPos val="r"/>
      <c:layout>
        <c:manualLayout>
          <c:xMode val="edge"/>
          <c:yMode val="edge"/>
          <c:x val="0.79881130837376801"/>
          <c:y val="0.10980260753269627"/>
          <c:w val="0.19060530720517962"/>
          <c:h val="0.849329959758548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u="none">
                <a:solidFill>
                  <a:schemeClr val="bg2">
                    <a:lumMod val="25000"/>
                  </a:schemeClr>
                </a:solidFill>
              </a:rPr>
              <a:t>Besmettingen COVID-19 per provincie</a:t>
            </a:r>
            <a:br>
              <a:rPr lang="nl-NL" sz="2000" b="1" u="none">
                <a:solidFill>
                  <a:schemeClr val="bg2">
                    <a:lumMod val="25000"/>
                  </a:schemeClr>
                </a:solidFill>
              </a:rPr>
            </a:br>
            <a:r>
              <a:rPr lang="nl-NL" sz="1600" b="0" u="none">
                <a:solidFill>
                  <a:schemeClr val="bg2">
                    <a:lumMod val="25000"/>
                  </a:schemeClr>
                </a:solidFill>
              </a:rPr>
              <a:t>cumulatief, logaritmisch, vanaf</a:t>
            </a:r>
            <a:r>
              <a:rPr lang="nl-NL" sz="1600" b="0" u="none" baseline="0">
                <a:solidFill>
                  <a:schemeClr val="bg2">
                    <a:lumMod val="25000"/>
                  </a:schemeClr>
                </a:solidFill>
              </a:rPr>
              <a:t> het 16de geval</a:t>
            </a:r>
            <a:endParaRPr lang="nl-NL" sz="2000" b="0" u="none">
              <a:solidFill>
                <a:schemeClr val="bg2">
                  <a:lumMod val="25000"/>
                </a:schemeClr>
              </a:solidFill>
            </a:endParaRPr>
          </a:p>
        </c:rich>
      </c:tx>
      <c:layout>
        <c:manualLayout>
          <c:xMode val="edge"/>
          <c:yMode val="edge"/>
          <c:x val="0.26860480893278171"/>
          <c:y val="9.60129983752031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1025082705435876"/>
          <c:y val="9.4791527777777773E-2"/>
          <c:w val="0.73043205983558501"/>
          <c:h val="0.80626166666666654"/>
        </c:manualLayout>
      </c:layout>
      <c:lineChart>
        <c:grouping val="standard"/>
        <c:varyColors val="0"/>
        <c:ser>
          <c:idx val="1"/>
          <c:order val="0"/>
          <c:tx>
            <c:strRef>
              <c:f>prov!$C$52</c:f>
              <c:strCache>
                <c:ptCount val="1"/>
                <c:pt idx="0">
                  <c:v>Zuid-Holland</c:v>
                </c:pt>
              </c:strCache>
            </c:strRef>
          </c:tx>
          <c:spPr>
            <a:ln w="44450" cap="rnd">
              <a:solidFill>
                <a:schemeClr val="accent2">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219</c:v>
                </c:pt>
                <c:pt idx="201">
                  <c:v>220</c:v>
                </c:pt>
                <c:pt idx="202">
                  <c:v>221</c:v>
                </c:pt>
              </c:numCache>
            </c:numRef>
          </c:cat>
          <c:val>
            <c:numRef>
              <c:extLst>
                <c:ext xmlns:c15="http://schemas.microsoft.com/office/drawing/2012/chart" uri="{02D57815-91ED-43cb-92C2-25804820EDAC}">
                  <c15:fullRef>
                    <c15:sqref>prov!$G$52:$HQ$52</c15:sqref>
                  </c15:fullRef>
                </c:ext>
              </c:extLst>
              <c:f>prov!$G$52:$GX$52</c:f>
              <c:numCache>
                <c:formatCode>General</c:formatCode>
                <c:ptCount val="200"/>
                <c:pt idx="0">
                  <c:v>20</c:v>
                </c:pt>
                <c:pt idx="1">
                  <c:v>29</c:v>
                </c:pt>
                <c:pt idx="2">
                  <c:v>31</c:v>
                </c:pt>
                <c:pt idx="3">
                  <c:v>36</c:v>
                </c:pt>
                <c:pt idx="4">
                  <c:v>46</c:v>
                </c:pt>
                <c:pt idx="5">
                  <c:v>50</c:v>
                </c:pt>
                <c:pt idx="6">
                  <c:v>63</c:v>
                </c:pt>
                <c:pt idx="7">
                  <c:v>83</c:v>
                </c:pt>
                <c:pt idx="8">
                  <c:v>97</c:v>
                </c:pt>
                <c:pt idx="9">
                  <c:v>115</c:v>
                </c:pt>
                <c:pt idx="10">
                  <c:v>145</c:v>
                </c:pt>
                <c:pt idx="11">
                  <c:v>186</c:v>
                </c:pt>
                <c:pt idx="12">
                  <c:v>241</c:v>
                </c:pt>
                <c:pt idx="13">
                  <c:v>312</c:v>
                </c:pt>
                <c:pt idx="14">
                  <c:v>539</c:v>
                </c:pt>
                <c:pt idx="15">
                  <c:v>491</c:v>
                </c:pt>
                <c:pt idx="16">
                  <c:v>591</c:v>
                </c:pt>
                <c:pt idx="17">
                  <c:v>653</c:v>
                </c:pt>
                <c:pt idx="18">
                  <c:v>767</c:v>
                </c:pt>
                <c:pt idx="19">
                  <c:v>895</c:v>
                </c:pt>
                <c:pt idx="20">
                  <c:v>1050</c:v>
                </c:pt>
                <c:pt idx="21">
                  <c:v>1257</c:v>
                </c:pt>
                <c:pt idx="22">
                  <c:v>1515</c:v>
                </c:pt>
                <c:pt idx="23">
                  <c:v>1675</c:v>
                </c:pt>
                <c:pt idx="24">
                  <c:v>1817</c:v>
                </c:pt>
                <c:pt idx="25">
                  <c:v>1956</c:v>
                </c:pt>
                <c:pt idx="26">
                  <c:v>2204</c:v>
                </c:pt>
                <c:pt idx="27">
                  <c:v>2426</c:v>
                </c:pt>
                <c:pt idx="28">
                  <c:v>2631</c:v>
                </c:pt>
                <c:pt idx="29">
                  <c:v>2827</c:v>
                </c:pt>
                <c:pt idx="30">
                  <c:v>3125</c:v>
                </c:pt>
                <c:pt idx="31">
                  <c:v>3372</c:v>
                </c:pt>
                <c:pt idx="32">
                  <c:v>3511</c:v>
                </c:pt>
                <c:pt idx="33">
                  <c:v>3755</c:v>
                </c:pt>
                <c:pt idx="34">
                  <c:v>4072</c:v>
                </c:pt>
                <c:pt idx="35">
                  <c:v>4282</c:v>
                </c:pt>
                <c:pt idx="36">
                  <c:v>4693</c:v>
                </c:pt>
                <c:pt idx="37">
                  <c:v>4917</c:v>
                </c:pt>
                <c:pt idx="38">
                  <c:v>5177</c:v>
                </c:pt>
                <c:pt idx="39">
                  <c:v>5318</c:v>
                </c:pt>
                <c:pt idx="40">
                  <c:v>5513</c:v>
                </c:pt>
                <c:pt idx="41">
                  <c:v>5787</c:v>
                </c:pt>
                <c:pt idx="42">
                  <c:v>6047</c:v>
                </c:pt>
                <c:pt idx="43">
                  <c:v>6351</c:v>
                </c:pt>
                <c:pt idx="44">
                  <c:v>6612</c:v>
                </c:pt>
                <c:pt idx="45">
                  <c:v>6753</c:v>
                </c:pt>
                <c:pt idx="46">
                  <c:v>6898</c:v>
                </c:pt>
                <c:pt idx="47">
                  <c:v>7063</c:v>
                </c:pt>
                <c:pt idx="48">
                  <c:v>7274</c:v>
                </c:pt>
                <c:pt idx="49">
                  <c:v>7456</c:v>
                </c:pt>
                <c:pt idx="50">
                  <c:v>7642</c:v>
                </c:pt>
                <c:pt idx="51">
                  <c:v>7784</c:v>
                </c:pt>
                <c:pt idx="52">
                  <c:v>7880</c:v>
                </c:pt>
                <c:pt idx="53">
                  <c:v>7899</c:v>
                </c:pt>
                <c:pt idx="54">
                  <c:v>7995</c:v>
                </c:pt>
                <c:pt idx="55">
                  <c:v>8133</c:v>
                </c:pt>
                <c:pt idx="56">
                  <c:v>8251</c:v>
                </c:pt>
                <c:pt idx="57">
                  <c:v>8345</c:v>
                </c:pt>
                <c:pt idx="58">
                  <c:v>8435</c:v>
                </c:pt>
                <c:pt idx="59">
                  <c:v>8466</c:v>
                </c:pt>
                <c:pt idx="60">
                  <c:v>8544</c:v>
                </c:pt>
                <c:pt idx="61">
                  <c:v>8599</c:v>
                </c:pt>
                <c:pt idx="62">
                  <c:v>8696</c:v>
                </c:pt>
                <c:pt idx="63">
                  <c:v>8776</c:v>
                </c:pt>
                <c:pt idx="64">
                  <c:v>8859</c:v>
                </c:pt>
                <c:pt idx="65">
                  <c:v>8928</c:v>
                </c:pt>
                <c:pt idx="66">
                  <c:v>8974</c:v>
                </c:pt>
                <c:pt idx="67">
                  <c:v>9035</c:v>
                </c:pt>
                <c:pt idx="68">
                  <c:v>9132</c:v>
                </c:pt>
                <c:pt idx="69">
                  <c:v>9219</c:v>
                </c:pt>
                <c:pt idx="70">
                  <c:v>9275</c:v>
                </c:pt>
                <c:pt idx="71">
                  <c:v>9331</c:v>
                </c:pt>
                <c:pt idx="72">
                  <c:v>9370</c:v>
                </c:pt>
                <c:pt idx="73">
                  <c:v>9432</c:v>
                </c:pt>
                <c:pt idx="74">
                  <c:v>9467</c:v>
                </c:pt>
                <c:pt idx="75">
                  <c:v>9526</c:v>
                </c:pt>
                <c:pt idx="76">
                  <c:v>9618</c:v>
                </c:pt>
                <c:pt idx="77">
                  <c:v>9667</c:v>
                </c:pt>
                <c:pt idx="78">
                  <c:v>9704</c:v>
                </c:pt>
                <c:pt idx="79">
                  <c:v>9749</c:v>
                </c:pt>
                <c:pt idx="80">
                  <c:v>9799</c:v>
                </c:pt>
                <c:pt idx="81">
                  <c:v>9830</c:v>
                </c:pt>
                <c:pt idx="82">
                  <c:v>9895</c:v>
                </c:pt>
                <c:pt idx="83">
                  <c:v>9934</c:v>
                </c:pt>
                <c:pt idx="84">
                  <c:v>9976</c:v>
                </c:pt>
                <c:pt idx="85">
                  <c:v>10004</c:v>
                </c:pt>
                <c:pt idx="86">
                  <c:v>10035</c:v>
                </c:pt>
                <c:pt idx="87">
                  <c:v>10070</c:v>
                </c:pt>
                <c:pt idx="88">
                  <c:v>10094</c:v>
                </c:pt>
                <c:pt idx="89">
                  <c:v>10120</c:v>
                </c:pt>
                <c:pt idx="90">
                  <c:v>10186</c:v>
                </c:pt>
                <c:pt idx="91">
                  <c:v>10247</c:v>
                </c:pt>
                <c:pt idx="92">
                  <c:v>10317</c:v>
                </c:pt>
                <c:pt idx="93">
                  <c:v>10375</c:v>
                </c:pt>
                <c:pt idx="94">
                  <c:v>10413</c:v>
                </c:pt>
                <c:pt idx="95">
                  <c:v>10489</c:v>
                </c:pt>
                <c:pt idx="96">
                  <c:v>10539</c:v>
                </c:pt>
                <c:pt idx="97">
                  <c:v>10595</c:v>
                </c:pt>
                <c:pt idx="98">
                  <c:v>10679</c:v>
                </c:pt>
                <c:pt idx="99">
                  <c:v>10734</c:v>
                </c:pt>
                <c:pt idx="100">
                  <c:v>10775</c:v>
                </c:pt>
                <c:pt idx="101">
                  <c:v>10820</c:v>
                </c:pt>
                <c:pt idx="102">
                  <c:v>10867</c:v>
                </c:pt>
                <c:pt idx="103">
                  <c:v>10907</c:v>
                </c:pt>
                <c:pt idx="104">
                  <c:v>10954</c:v>
                </c:pt>
                <c:pt idx="105">
                  <c:v>10993</c:v>
                </c:pt>
                <c:pt idx="106">
                  <c:v>11027</c:v>
                </c:pt>
                <c:pt idx="107">
                  <c:v>11052</c:v>
                </c:pt>
                <c:pt idx="108">
                  <c:v>11077</c:v>
                </c:pt>
                <c:pt idx="109">
                  <c:v>11102</c:v>
                </c:pt>
                <c:pt idx="110">
                  <c:v>11127</c:v>
                </c:pt>
                <c:pt idx="111">
                  <c:v>11169</c:v>
                </c:pt>
                <c:pt idx="112">
                  <c:v>11207</c:v>
                </c:pt>
                <c:pt idx="113">
                  <c:v>11229</c:v>
                </c:pt>
                <c:pt idx="114">
                  <c:v>11266</c:v>
                </c:pt>
                <c:pt idx="115">
                  <c:v>11300</c:v>
                </c:pt>
                <c:pt idx="116">
                  <c:v>11327</c:v>
                </c:pt>
                <c:pt idx="117">
                  <c:v>11353</c:v>
                </c:pt>
                <c:pt idx="118">
                  <c:v>11385</c:v>
                </c:pt>
                <c:pt idx="119">
                  <c:v>11417</c:v>
                </c:pt>
                <c:pt idx="120">
                  <c:v>11438</c:v>
                </c:pt>
                <c:pt idx="121">
                  <c:v>11465</c:v>
                </c:pt>
                <c:pt idx="122">
                  <c:v>11484</c:v>
                </c:pt>
                <c:pt idx="123">
                  <c:v>11494</c:v>
                </c:pt>
                <c:pt idx="124">
                  <c:v>11512</c:v>
                </c:pt>
                <c:pt idx="125">
                  <c:v>11536</c:v>
                </c:pt>
                <c:pt idx="126">
                  <c:v>11554</c:v>
                </c:pt>
                <c:pt idx="127">
                  <c:v>11589</c:v>
                </c:pt>
                <c:pt idx="128">
                  <c:v>11639</c:v>
                </c:pt>
                <c:pt idx="129">
                  <c:v>11664</c:v>
                </c:pt>
                <c:pt idx="130">
                  <c:v>11716</c:v>
                </c:pt>
                <c:pt idx="131">
                  <c:v>11764</c:v>
                </c:pt>
                <c:pt idx="132">
                  <c:v>11811</c:v>
                </c:pt>
                <c:pt idx="133">
                  <c:v>11858</c:v>
                </c:pt>
                <c:pt idx="134">
                  <c:v>11907</c:v>
                </c:pt>
                <c:pt idx="135">
                  <c:v>11959</c:v>
                </c:pt>
                <c:pt idx="136">
                  <c:v>12033</c:v>
                </c:pt>
                <c:pt idx="137">
                  <c:v>12113</c:v>
                </c:pt>
                <c:pt idx="138">
                  <c:v>12188</c:v>
                </c:pt>
                <c:pt idx="139">
                  <c:v>12280</c:v>
                </c:pt>
                <c:pt idx="140">
                  <c:v>12381</c:v>
                </c:pt>
                <c:pt idx="141">
                  <c:v>12428</c:v>
                </c:pt>
                <c:pt idx="142">
                  <c:v>12527</c:v>
                </c:pt>
                <c:pt idx="143">
                  <c:v>12620</c:v>
                </c:pt>
                <c:pt idx="144">
                  <c:v>12731</c:v>
                </c:pt>
                <c:pt idx="145">
                  <c:v>12842</c:v>
                </c:pt>
                <c:pt idx="146">
                  <c:v>12991</c:v>
                </c:pt>
                <c:pt idx="147">
                  <c:v>13146</c:v>
                </c:pt>
                <c:pt idx="148">
                  <c:v>13353</c:v>
                </c:pt>
                <c:pt idx="149">
                  <c:v>13536</c:v>
                </c:pt>
                <c:pt idx="150">
                  <c:v>13732</c:v>
                </c:pt>
                <c:pt idx="151">
                  <c:v>13924</c:v>
                </c:pt>
                <c:pt idx="152">
                  <c:v>14141</c:v>
                </c:pt>
                <c:pt idx="153">
                  <c:v>14382</c:v>
                </c:pt>
                <c:pt idx="154">
                  <c:v>14603</c:v>
                </c:pt>
                <c:pt idx="155">
                  <c:v>14786</c:v>
                </c:pt>
                <c:pt idx="156">
                  <c:v>15029</c:v>
                </c:pt>
                <c:pt idx="157">
                  <c:v>15284</c:v>
                </c:pt>
                <c:pt idx="158">
                  <c:v>15572</c:v>
                </c:pt>
                <c:pt idx="159">
                  <c:v>15869</c:v>
                </c:pt>
                <c:pt idx="160">
                  <c:v>16120</c:v>
                </c:pt>
                <c:pt idx="161">
                  <c:v>16349</c:v>
                </c:pt>
                <c:pt idx="162">
                  <c:v>16619</c:v>
                </c:pt>
                <c:pt idx="163">
                  <c:v>16787</c:v>
                </c:pt>
                <c:pt idx="164">
                  <c:v>16944</c:v>
                </c:pt>
                <c:pt idx="165">
                  <c:v>17105</c:v>
                </c:pt>
                <c:pt idx="166">
                  <c:v>17293</c:v>
                </c:pt>
                <c:pt idx="167">
                  <c:v>17474</c:v>
                </c:pt>
                <c:pt idx="168">
                  <c:v>17635</c:v>
                </c:pt>
                <c:pt idx="169">
                  <c:v>17827</c:v>
                </c:pt>
                <c:pt idx="170">
                  <c:v>17954</c:v>
                </c:pt>
                <c:pt idx="171">
                  <c:v>18141</c:v>
                </c:pt>
                <c:pt idx="172">
                  <c:v>18238</c:v>
                </c:pt>
                <c:pt idx="173">
                  <c:v>18444</c:v>
                </c:pt>
                <c:pt idx="174">
                  <c:v>18609</c:v>
                </c:pt>
                <c:pt idx="175">
                  <c:v>18760</c:v>
                </c:pt>
                <c:pt idx="176">
                  <c:v>18898</c:v>
                </c:pt>
                <c:pt idx="177">
                  <c:v>19104</c:v>
                </c:pt>
                <c:pt idx="178">
                  <c:v>19269</c:v>
                </c:pt>
                <c:pt idx="179">
                  <c:v>19446</c:v>
                </c:pt>
                <c:pt idx="180">
                  <c:v>19734</c:v>
                </c:pt>
                <c:pt idx="181">
                  <c:v>19983</c:v>
                </c:pt>
                <c:pt idx="182">
                  <c:v>20262</c:v>
                </c:pt>
                <c:pt idx="183">
                  <c:v>20464</c:v>
                </c:pt>
                <c:pt idx="184">
                  <c:v>20840</c:v>
                </c:pt>
                <c:pt idx="185">
                  <c:v>21100</c:v>
                </c:pt>
                <c:pt idx="186">
                  <c:v>21430</c:v>
                </c:pt>
                <c:pt idx="187">
                  <c:v>21885</c:v>
                </c:pt>
                <c:pt idx="188">
                  <c:v>22163</c:v>
                </c:pt>
                <c:pt idx="189">
                  <c:v>22696</c:v>
                </c:pt>
                <c:pt idx="190">
                  <c:v>23141</c:v>
                </c:pt>
                <c:pt idx="191">
                  <c:v>23492</c:v>
                </c:pt>
                <c:pt idx="192">
                  <c:v>23969</c:v>
                </c:pt>
                <c:pt idx="193">
                  <c:v>24424</c:v>
                </c:pt>
                <c:pt idx="194">
                  <c:v>24984</c:v>
                </c:pt>
                <c:pt idx="195">
                  <c:v>25574</c:v>
                </c:pt>
              </c:numCache>
            </c:numRef>
          </c:val>
          <c:smooth val="0"/>
          <c:extLst>
            <c:ext xmlns:c16="http://schemas.microsoft.com/office/drawing/2014/chart" uri="{C3380CC4-5D6E-409C-BE32-E72D297353CC}">
              <c16:uniqueId val="{00000000-D494-4000-82F3-B2170E27C78D}"/>
            </c:ext>
          </c:extLst>
        </c:ser>
        <c:ser>
          <c:idx val="2"/>
          <c:order val="1"/>
          <c:tx>
            <c:strRef>
              <c:f>prov!$C$53</c:f>
              <c:strCache>
                <c:ptCount val="1"/>
                <c:pt idx="0">
                  <c:v>Noord-Holland</c:v>
                </c:pt>
              </c:strCache>
            </c:strRef>
          </c:tx>
          <c:spPr>
            <a:ln w="38100" cap="rnd">
              <a:solidFill>
                <a:srgbClr val="C00000"/>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218</c:v>
                </c:pt>
                <c:pt idx="201">
                  <c:v>219</c:v>
                </c:pt>
                <c:pt idx="202">
                  <c:v>220</c:v>
                </c:pt>
                <c:pt idx="203">
                  <c:v>221</c:v>
                </c:pt>
              </c:numCache>
            </c:numRef>
          </c:cat>
          <c:val>
            <c:numRef>
              <c:extLst>
                <c:ext xmlns:c15="http://schemas.microsoft.com/office/drawing/2012/chart" uri="{02D57815-91ED-43cb-92C2-25804820EDAC}">
                  <c15:fullRef>
                    <c15:sqref>prov!$H$53:$HQ$53</c15:sqref>
                  </c15:fullRef>
                </c:ext>
              </c:extLst>
              <c:f>prov!$H$53:$GY$53</c:f>
              <c:numCache>
                <c:formatCode>General</c:formatCode>
                <c:ptCount val="200"/>
                <c:pt idx="0">
                  <c:v>17</c:v>
                </c:pt>
                <c:pt idx="1">
                  <c:v>22</c:v>
                </c:pt>
                <c:pt idx="2">
                  <c:v>23</c:v>
                </c:pt>
                <c:pt idx="3">
                  <c:v>29</c:v>
                </c:pt>
                <c:pt idx="4">
                  <c:v>49</c:v>
                </c:pt>
                <c:pt idx="5">
                  <c:v>42</c:v>
                </c:pt>
                <c:pt idx="6">
                  <c:v>66</c:v>
                </c:pt>
                <c:pt idx="7">
                  <c:v>89</c:v>
                </c:pt>
                <c:pt idx="8">
                  <c:v>101</c:v>
                </c:pt>
                <c:pt idx="9">
                  <c:v>129</c:v>
                </c:pt>
                <c:pt idx="10">
                  <c:v>166</c:v>
                </c:pt>
                <c:pt idx="11">
                  <c:v>194</c:v>
                </c:pt>
                <c:pt idx="12">
                  <c:v>265</c:v>
                </c:pt>
                <c:pt idx="13">
                  <c:v>492</c:v>
                </c:pt>
                <c:pt idx="14">
                  <c:v>459</c:v>
                </c:pt>
                <c:pt idx="15">
                  <c:v>533</c:v>
                </c:pt>
                <c:pt idx="16">
                  <c:v>599</c:v>
                </c:pt>
                <c:pt idx="17">
                  <c:v>738</c:v>
                </c:pt>
                <c:pt idx="18">
                  <c:v>868</c:v>
                </c:pt>
                <c:pt idx="19">
                  <c:v>1027</c:v>
                </c:pt>
                <c:pt idx="20">
                  <c:v>1232</c:v>
                </c:pt>
                <c:pt idx="21">
                  <c:v>1399</c:v>
                </c:pt>
                <c:pt idx="22">
                  <c:v>1552</c:v>
                </c:pt>
                <c:pt idx="23">
                  <c:v>1699</c:v>
                </c:pt>
                <c:pt idx="24">
                  <c:v>1844</c:v>
                </c:pt>
                <c:pt idx="25">
                  <c:v>2015</c:v>
                </c:pt>
                <c:pt idx="26">
                  <c:v>2199</c:v>
                </c:pt>
                <c:pt idx="27">
                  <c:v>2370</c:v>
                </c:pt>
                <c:pt idx="28">
                  <c:v>2543</c:v>
                </c:pt>
                <c:pt idx="29">
                  <c:v>2772</c:v>
                </c:pt>
                <c:pt idx="30">
                  <c:v>2888</c:v>
                </c:pt>
                <c:pt idx="31">
                  <c:v>3011</c:v>
                </c:pt>
                <c:pt idx="32">
                  <c:v>3141</c:v>
                </c:pt>
                <c:pt idx="33">
                  <c:v>3318</c:v>
                </c:pt>
                <c:pt idx="34">
                  <c:v>3550</c:v>
                </c:pt>
                <c:pt idx="35">
                  <c:v>3707</c:v>
                </c:pt>
                <c:pt idx="36">
                  <c:v>3891</c:v>
                </c:pt>
                <c:pt idx="37">
                  <c:v>3987</c:v>
                </c:pt>
                <c:pt idx="38">
                  <c:v>4087</c:v>
                </c:pt>
                <c:pt idx="39">
                  <c:v>4194</c:v>
                </c:pt>
                <c:pt idx="40">
                  <c:v>4327</c:v>
                </c:pt>
                <c:pt idx="41">
                  <c:v>4533</c:v>
                </c:pt>
                <c:pt idx="42">
                  <c:v>4688</c:v>
                </c:pt>
                <c:pt idx="43">
                  <c:v>4818</c:v>
                </c:pt>
                <c:pt idx="44">
                  <c:v>4917</c:v>
                </c:pt>
                <c:pt idx="45">
                  <c:v>5018</c:v>
                </c:pt>
                <c:pt idx="46">
                  <c:v>5125</c:v>
                </c:pt>
                <c:pt idx="47">
                  <c:v>5266</c:v>
                </c:pt>
                <c:pt idx="48">
                  <c:v>5350</c:v>
                </c:pt>
                <c:pt idx="49">
                  <c:v>5424</c:v>
                </c:pt>
                <c:pt idx="50">
                  <c:v>5514</c:v>
                </c:pt>
                <c:pt idx="51">
                  <c:v>5559</c:v>
                </c:pt>
                <c:pt idx="52">
                  <c:v>5594</c:v>
                </c:pt>
                <c:pt idx="53">
                  <c:v>5663</c:v>
                </c:pt>
                <c:pt idx="54">
                  <c:v>5714</c:v>
                </c:pt>
                <c:pt idx="55">
                  <c:v>5793</c:v>
                </c:pt>
                <c:pt idx="56">
                  <c:v>5864</c:v>
                </c:pt>
                <c:pt idx="57">
                  <c:v>5898</c:v>
                </c:pt>
                <c:pt idx="58">
                  <c:v>5921</c:v>
                </c:pt>
                <c:pt idx="59">
                  <c:v>5991</c:v>
                </c:pt>
                <c:pt idx="60">
                  <c:v>6049</c:v>
                </c:pt>
                <c:pt idx="61">
                  <c:v>6099</c:v>
                </c:pt>
                <c:pt idx="62">
                  <c:v>6141</c:v>
                </c:pt>
                <c:pt idx="63">
                  <c:v>6190</c:v>
                </c:pt>
                <c:pt idx="64">
                  <c:v>6230</c:v>
                </c:pt>
                <c:pt idx="65">
                  <c:v>6265</c:v>
                </c:pt>
                <c:pt idx="66">
                  <c:v>6290</c:v>
                </c:pt>
                <c:pt idx="67">
                  <c:v>6323</c:v>
                </c:pt>
                <c:pt idx="68">
                  <c:v>6377</c:v>
                </c:pt>
                <c:pt idx="69">
                  <c:v>6416</c:v>
                </c:pt>
                <c:pt idx="70">
                  <c:v>6442</c:v>
                </c:pt>
                <c:pt idx="71">
                  <c:v>6456</c:v>
                </c:pt>
                <c:pt idx="72">
                  <c:v>6472</c:v>
                </c:pt>
                <c:pt idx="73">
                  <c:v>6489</c:v>
                </c:pt>
                <c:pt idx="74">
                  <c:v>6519</c:v>
                </c:pt>
                <c:pt idx="75">
                  <c:v>6551</c:v>
                </c:pt>
                <c:pt idx="76">
                  <c:v>6586</c:v>
                </c:pt>
                <c:pt idx="77">
                  <c:v>6608</c:v>
                </c:pt>
                <c:pt idx="78">
                  <c:v>6620</c:v>
                </c:pt>
                <c:pt idx="79">
                  <c:v>6630</c:v>
                </c:pt>
                <c:pt idx="80">
                  <c:v>6637</c:v>
                </c:pt>
                <c:pt idx="81">
                  <c:v>6665</c:v>
                </c:pt>
                <c:pt idx="82">
                  <c:v>6676</c:v>
                </c:pt>
                <c:pt idx="83">
                  <c:v>6690</c:v>
                </c:pt>
                <c:pt idx="84">
                  <c:v>6711</c:v>
                </c:pt>
                <c:pt idx="85">
                  <c:v>6734</c:v>
                </c:pt>
                <c:pt idx="86">
                  <c:v>6743</c:v>
                </c:pt>
                <c:pt idx="87">
                  <c:v>6748</c:v>
                </c:pt>
                <c:pt idx="88">
                  <c:v>6756</c:v>
                </c:pt>
                <c:pt idx="89">
                  <c:v>6767</c:v>
                </c:pt>
                <c:pt idx="90">
                  <c:v>6778</c:v>
                </c:pt>
                <c:pt idx="91">
                  <c:v>6787</c:v>
                </c:pt>
                <c:pt idx="92">
                  <c:v>6870</c:v>
                </c:pt>
                <c:pt idx="93">
                  <c:v>6898</c:v>
                </c:pt>
                <c:pt idx="94">
                  <c:v>6912</c:v>
                </c:pt>
                <c:pt idx="95">
                  <c:v>6945</c:v>
                </c:pt>
                <c:pt idx="96">
                  <c:v>6974</c:v>
                </c:pt>
                <c:pt idx="97">
                  <c:v>6989</c:v>
                </c:pt>
                <c:pt idx="98">
                  <c:v>7020</c:v>
                </c:pt>
                <c:pt idx="99">
                  <c:v>7042</c:v>
                </c:pt>
                <c:pt idx="100">
                  <c:v>7067</c:v>
                </c:pt>
                <c:pt idx="101">
                  <c:v>7098</c:v>
                </c:pt>
                <c:pt idx="102">
                  <c:v>7119</c:v>
                </c:pt>
                <c:pt idx="103">
                  <c:v>7143</c:v>
                </c:pt>
                <c:pt idx="104">
                  <c:v>7155</c:v>
                </c:pt>
                <c:pt idx="105">
                  <c:v>7165</c:v>
                </c:pt>
                <c:pt idx="106">
                  <c:v>7170</c:v>
                </c:pt>
                <c:pt idx="107">
                  <c:v>7177</c:v>
                </c:pt>
                <c:pt idx="108">
                  <c:v>7189</c:v>
                </c:pt>
                <c:pt idx="109">
                  <c:v>7206</c:v>
                </c:pt>
                <c:pt idx="110">
                  <c:v>7216</c:v>
                </c:pt>
                <c:pt idx="111">
                  <c:v>7234</c:v>
                </c:pt>
                <c:pt idx="112">
                  <c:v>7247</c:v>
                </c:pt>
                <c:pt idx="113">
                  <c:v>7258</c:v>
                </c:pt>
                <c:pt idx="114">
                  <c:v>7267</c:v>
                </c:pt>
                <c:pt idx="115">
                  <c:v>7276</c:v>
                </c:pt>
                <c:pt idx="116">
                  <c:v>7288</c:v>
                </c:pt>
                <c:pt idx="117">
                  <c:v>7307</c:v>
                </c:pt>
                <c:pt idx="118">
                  <c:v>7327</c:v>
                </c:pt>
                <c:pt idx="119">
                  <c:v>7339</c:v>
                </c:pt>
                <c:pt idx="120">
                  <c:v>7349</c:v>
                </c:pt>
                <c:pt idx="121">
                  <c:v>7354</c:v>
                </c:pt>
                <c:pt idx="122">
                  <c:v>7361</c:v>
                </c:pt>
                <c:pt idx="123">
                  <c:v>7373</c:v>
                </c:pt>
                <c:pt idx="124">
                  <c:v>7380</c:v>
                </c:pt>
                <c:pt idx="125">
                  <c:v>7393</c:v>
                </c:pt>
                <c:pt idx="126">
                  <c:v>7406</c:v>
                </c:pt>
                <c:pt idx="127">
                  <c:v>7415</c:v>
                </c:pt>
                <c:pt idx="128">
                  <c:v>7431</c:v>
                </c:pt>
                <c:pt idx="129">
                  <c:v>7439</c:v>
                </c:pt>
                <c:pt idx="130">
                  <c:v>7453</c:v>
                </c:pt>
                <c:pt idx="131">
                  <c:v>7477</c:v>
                </c:pt>
                <c:pt idx="132">
                  <c:v>7496</c:v>
                </c:pt>
                <c:pt idx="133">
                  <c:v>7517</c:v>
                </c:pt>
                <c:pt idx="134">
                  <c:v>7560</c:v>
                </c:pt>
                <c:pt idx="135">
                  <c:v>7595</c:v>
                </c:pt>
                <c:pt idx="136">
                  <c:v>7631</c:v>
                </c:pt>
                <c:pt idx="137">
                  <c:v>7667</c:v>
                </c:pt>
                <c:pt idx="138">
                  <c:v>7699</c:v>
                </c:pt>
                <c:pt idx="139">
                  <c:v>7739</c:v>
                </c:pt>
                <c:pt idx="140">
                  <c:v>7770</c:v>
                </c:pt>
                <c:pt idx="141">
                  <c:v>7817</c:v>
                </c:pt>
                <c:pt idx="142">
                  <c:v>7878</c:v>
                </c:pt>
                <c:pt idx="143">
                  <c:v>7927</c:v>
                </c:pt>
                <c:pt idx="144">
                  <c:v>7972</c:v>
                </c:pt>
                <c:pt idx="145">
                  <c:v>8067</c:v>
                </c:pt>
                <c:pt idx="146">
                  <c:v>8139</c:v>
                </c:pt>
                <c:pt idx="147">
                  <c:v>8234</c:v>
                </c:pt>
                <c:pt idx="148">
                  <c:v>8293</c:v>
                </c:pt>
                <c:pt idx="149">
                  <c:v>8365</c:v>
                </c:pt>
                <c:pt idx="150">
                  <c:v>8543</c:v>
                </c:pt>
                <c:pt idx="151">
                  <c:v>8636</c:v>
                </c:pt>
                <c:pt idx="152">
                  <c:v>8834</c:v>
                </c:pt>
                <c:pt idx="153">
                  <c:v>8951</c:v>
                </c:pt>
                <c:pt idx="154">
                  <c:v>9086</c:v>
                </c:pt>
                <c:pt idx="155">
                  <c:v>9214</c:v>
                </c:pt>
                <c:pt idx="156">
                  <c:v>9425</c:v>
                </c:pt>
                <c:pt idx="157">
                  <c:v>9608</c:v>
                </c:pt>
                <c:pt idx="158">
                  <c:v>9764</c:v>
                </c:pt>
                <c:pt idx="159">
                  <c:v>9885</c:v>
                </c:pt>
                <c:pt idx="160">
                  <c:v>10080</c:v>
                </c:pt>
                <c:pt idx="161">
                  <c:v>10274</c:v>
                </c:pt>
                <c:pt idx="162">
                  <c:v>10405</c:v>
                </c:pt>
                <c:pt idx="163">
                  <c:v>10567</c:v>
                </c:pt>
                <c:pt idx="164">
                  <c:v>10724</c:v>
                </c:pt>
                <c:pt idx="165">
                  <c:v>10886</c:v>
                </c:pt>
                <c:pt idx="166">
                  <c:v>11049</c:v>
                </c:pt>
                <c:pt idx="167">
                  <c:v>11190</c:v>
                </c:pt>
                <c:pt idx="168">
                  <c:v>11278</c:v>
                </c:pt>
                <c:pt idx="169">
                  <c:v>11387</c:v>
                </c:pt>
                <c:pt idx="170">
                  <c:v>11553</c:v>
                </c:pt>
                <c:pt idx="171">
                  <c:v>11696</c:v>
                </c:pt>
                <c:pt idx="172">
                  <c:v>11828</c:v>
                </c:pt>
                <c:pt idx="173">
                  <c:v>11961</c:v>
                </c:pt>
                <c:pt idx="174">
                  <c:v>12094</c:v>
                </c:pt>
                <c:pt idx="175">
                  <c:v>12221</c:v>
                </c:pt>
                <c:pt idx="176">
                  <c:v>12325</c:v>
                </c:pt>
                <c:pt idx="177">
                  <c:v>12485</c:v>
                </c:pt>
                <c:pt idx="178">
                  <c:v>12617</c:v>
                </c:pt>
                <c:pt idx="179">
                  <c:v>12817</c:v>
                </c:pt>
                <c:pt idx="180">
                  <c:v>12970</c:v>
                </c:pt>
                <c:pt idx="181">
                  <c:v>13178</c:v>
                </c:pt>
                <c:pt idx="182">
                  <c:v>13362</c:v>
                </c:pt>
                <c:pt idx="183">
                  <c:v>13571</c:v>
                </c:pt>
                <c:pt idx="184">
                  <c:v>13788</c:v>
                </c:pt>
                <c:pt idx="185">
                  <c:v>14092</c:v>
                </c:pt>
                <c:pt idx="186">
                  <c:v>14359</c:v>
                </c:pt>
                <c:pt idx="187">
                  <c:v>14581</c:v>
                </c:pt>
                <c:pt idx="188">
                  <c:v>14888</c:v>
                </c:pt>
                <c:pt idx="189">
                  <c:v>15209</c:v>
                </c:pt>
                <c:pt idx="190">
                  <c:v>15540</c:v>
                </c:pt>
                <c:pt idx="191">
                  <c:v>15853</c:v>
                </c:pt>
                <c:pt idx="192">
                  <c:v>16266</c:v>
                </c:pt>
                <c:pt idx="193">
                  <c:v>16680</c:v>
                </c:pt>
                <c:pt idx="194">
                  <c:v>17120</c:v>
                </c:pt>
              </c:numCache>
            </c:numRef>
          </c:val>
          <c:smooth val="0"/>
          <c:extLst>
            <c:ext xmlns:c16="http://schemas.microsoft.com/office/drawing/2014/chart" uri="{C3380CC4-5D6E-409C-BE32-E72D297353CC}">
              <c16:uniqueId val="{00000001-D494-4000-82F3-B2170E27C78D}"/>
            </c:ext>
          </c:extLst>
        </c:ser>
        <c:ser>
          <c:idx val="3"/>
          <c:order val="2"/>
          <c:tx>
            <c:strRef>
              <c:f>prov!$C$54</c:f>
              <c:strCache>
                <c:ptCount val="1"/>
                <c:pt idx="0">
                  <c:v>Noord-Brabant</c:v>
                </c:pt>
              </c:strCache>
            </c:strRef>
          </c:tx>
          <c:spPr>
            <a:ln w="38100" cap="rnd">
              <a:solidFill>
                <a:schemeClr val="accent2">
                  <a:lumMod val="75000"/>
                  <a:alpha val="67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221</c:v>
                </c:pt>
              </c:numCache>
            </c:numRef>
          </c:cat>
          <c:val>
            <c:numRef>
              <c:extLst>
                <c:ext xmlns:c15="http://schemas.microsoft.com/office/drawing/2012/chart" uri="{02D57815-91ED-43cb-92C2-25804820EDAC}">
                  <c15:fullRef>
                    <c15:sqref>prov!$E$54:$HQ$54</c15:sqref>
                  </c15:fullRef>
                </c:ext>
              </c:extLst>
              <c:f>prov!$E$54:$GV$54</c:f>
              <c:numCache>
                <c:formatCode>General</c:formatCode>
                <c:ptCount val="200"/>
                <c:pt idx="0">
                  <c:v>17</c:v>
                </c:pt>
                <c:pt idx="1">
                  <c:v>26</c:v>
                </c:pt>
                <c:pt idx="2">
                  <c:v>41</c:v>
                </c:pt>
                <c:pt idx="3">
                  <c:v>61</c:v>
                </c:pt>
                <c:pt idx="4">
                  <c:v>96</c:v>
                </c:pt>
                <c:pt idx="5">
                  <c:v>141</c:v>
                </c:pt>
                <c:pt idx="6">
                  <c:v>168</c:v>
                </c:pt>
                <c:pt idx="7">
                  <c:v>212</c:v>
                </c:pt>
                <c:pt idx="8">
                  <c:v>265</c:v>
                </c:pt>
                <c:pt idx="9">
                  <c:v>377</c:v>
                </c:pt>
                <c:pt idx="10">
                  <c:v>424</c:v>
                </c:pt>
                <c:pt idx="11">
                  <c:v>477</c:v>
                </c:pt>
                <c:pt idx="12">
                  <c:v>589</c:v>
                </c:pt>
                <c:pt idx="13">
                  <c:v>662</c:v>
                </c:pt>
                <c:pt idx="14">
                  <c:v>759</c:v>
                </c:pt>
                <c:pt idx="15">
                  <c:v>870</c:v>
                </c:pt>
                <c:pt idx="16">
                  <c:v>1144</c:v>
                </c:pt>
                <c:pt idx="17">
                  <c:v>1179</c:v>
                </c:pt>
                <c:pt idx="18">
                  <c:v>1403</c:v>
                </c:pt>
                <c:pt idx="19">
                  <c:v>1558</c:v>
                </c:pt>
                <c:pt idx="20">
                  <c:v>1739</c:v>
                </c:pt>
                <c:pt idx="21">
                  <c:v>1916</c:v>
                </c:pt>
                <c:pt idx="22">
                  <c:v>2163</c:v>
                </c:pt>
                <c:pt idx="23">
                  <c:v>2490</c:v>
                </c:pt>
                <c:pt idx="24">
                  <c:v>2750</c:v>
                </c:pt>
                <c:pt idx="25">
                  <c:v>3020</c:v>
                </c:pt>
                <c:pt idx="26">
                  <c:v>3235</c:v>
                </c:pt>
                <c:pt idx="27">
                  <c:v>3415</c:v>
                </c:pt>
                <c:pt idx="28">
                  <c:v>3563</c:v>
                </c:pt>
                <c:pt idx="29">
                  <c:v>3792</c:v>
                </c:pt>
                <c:pt idx="30">
                  <c:v>3948</c:v>
                </c:pt>
                <c:pt idx="31">
                  <c:v>4085</c:v>
                </c:pt>
                <c:pt idx="32">
                  <c:v>4262</c:v>
                </c:pt>
                <c:pt idx="33">
                  <c:v>4455</c:v>
                </c:pt>
                <c:pt idx="34">
                  <c:v>4611</c:v>
                </c:pt>
                <c:pt idx="35">
                  <c:v>4795</c:v>
                </c:pt>
                <c:pt idx="36">
                  <c:v>5009</c:v>
                </c:pt>
                <c:pt idx="37">
                  <c:v>5261</c:v>
                </c:pt>
                <c:pt idx="38">
                  <c:v>5465</c:v>
                </c:pt>
                <c:pt idx="39">
                  <c:v>5718</c:v>
                </c:pt>
                <c:pt idx="40">
                  <c:v>5856</c:v>
                </c:pt>
                <c:pt idx="41">
                  <c:v>6029</c:v>
                </c:pt>
                <c:pt idx="42">
                  <c:v>6144</c:v>
                </c:pt>
                <c:pt idx="43">
                  <c:v>6352</c:v>
                </c:pt>
                <c:pt idx="44">
                  <c:v>6527</c:v>
                </c:pt>
                <c:pt idx="45">
                  <c:v>6723</c:v>
                </c:pt>
                <c:pt idx="46">
                  <c:v>6898</c:v>
                </c:pt>
                <c:pt idx="47">
                  <c:v>7055</c:v>
                </c:pt>
                <c:pt idx="48">
                  <c:v>7194</c:v>
                </c:pt>
                <c:pt idx="49">
                  <c:v>7315</c:v>
                </c:pt>
                <c:pt idx="50">
                  <c:v>7442</c:v>
                </c:pt>
                <c:pt idx="51">
                  <c:v>7599</c:v>
                </c:pt>
                <c:pt idx="52">
                  <c:v>7724</c:v>
                </c:pt>
                <c:pt idx="53">
                  <c:v>7871</c:v>
                </c:pt>
                <c:pt idx="54">
                  <c:v>7969</c:v>
                </c:pt>
                <c:pt idx="55">
                  <c:v>8003</c:v>
                </c:pt>
                <c:pt idx="56">
                  <c:v>8036</c:v>
                </c:pt>
                <c:pt idx="57">
                  <c:v>8136</c:v>
                </c:pt>
                <c:pt idx="58">
                  <c:v>8225</c:v>
                </c:pt>
                <c:pt idx="59">
                  <c:v>8303</c:v>
                </c:pt>
                <c:pt idx="60">
                  <c:v>8376</c:v>
                </c:pt>
                <c:pt idx="61">
                  <c:v>8407</c:v>
                </c:pt>
                <c:pt idx="62">
                  <c:v>8440</c:v>
                </c:pt>
                <c:pt idx="63">
                  <c:v>8456</c:v>
                </c:pt>
                <c:pt idx="64">
                  <c:v>8508</c:v>
                </c:pt>
                <c:pt idx="65">
                  <c:v>8545</c:v>
                </c:pt>
                <c:pt idx="66">
                  <c:v>8599</c:v>
                </c:pt>
                <c:pt idx="67">
                  <c:v>8628</c:v>
                </c:pt>
                <c:pt idx="68">
                  <c:v>8647</c:v>
                </c:pt>
                <c:pt idx="69">
                  <c:v>8685</c:v>
                </c:pt>
                <c:pt idx="70">
                  <c:v>8702</c:v>
                </c:pt>
                <c:pt idx="71">
                  <c:v>8748</c:v>
                </c:pt>
                <c:pt idx="72">
                  <c:v>8770</c:v>
                </c:pt>
                <c:pt idx="73">
                  <c:v>8803</c:v>
                </c:pt>
                <c:pt idx="74">
                  <c:v>8813</c:v>
                </c:pt>
                <c:pt idx="75">
                  <c:v>8831</c:v>
                </c:pt>
                <c:pt idx="76">
                  <c:v>8851</c:v>
                </c:pt>
                <c:pt idx="77">
                  <c:v>8879</c:v>
                </c:pt>
                <c:pt idx="78">
                  <c:v>8900</c:v>
                </c:pt>
                <c:pt idx="79">
                  <c:v>8916</c:v>
                </c:pt>
                <c:pt idx="80">
                  <c:v>8949</c:v>
                </c:pt>
                <c:pt idx="81">
                  <c:v>8972</c:v>
                </c:pt>
                <c:pt idx="82">
                  <c:v>8992</c:v>
                </c:pt>
                <c:pt idx="83">
                  <c:v>9017</c:v>
                </c:pt>
                <c:pt idx="84">
                  <c:v>9038</c:v>
                </c:pt>
                <c:pt idx="85">
                  <c:v>9083</c:v>
                </c:pt>
                <c:pt idx="86">
                  <c:v>9106</c:v>
                </c:pt>
                <c:pt idx="87">
                  <c:v>9130</c:v>
                </c:pt>
                <c:pt idx="88">
                  <c:v>9167</c:v>
                </c:pt>
                <c:pt idx="89">
                  <c:v>9173</c:v>
                </c:pt>
                <c:pt idx="90">
                  <c:v>9194</c:v>
                </c:pt>
                <c:pt idx="91">
                  <c:v>9212</c:v>
                </c:pt>
                <c:pt idx="92">
                  <c:v>9261</c:v>
                </c:pt>
                <c:pt idx="93">
                  <c:v>9304</c:v>
                </c:pt>
                <c:pt idx="94">
                  <c:v>9333</c:v>
                </c:pt>
                <c:pt idx="95">
                  <c:v>9353</c:v>
                </c:pt>
                <c:pt idx="96">
                  <c:v>9390</c:v>
                </c:pt>
                <c:pt idx="97">
                  <c:v>9412</c:v>
                </c:pt>
                <c:pt idx="98">
                  <c:v>9439</c:v>
                </c:pt>
                <c:pt idx="99">
                  <c:v>9467</c:v>
                </c:pt>
                <c:pt idx="100">
                  <c:v>9509</c:v>
                </c:pt>
                <c:pt idx="101">
                  <c:v>9551</c:v>
                </c:pt>
                <c:pt idx="102">
                  <c:v>9575</c:v>
                </c:pt>
                <c:pt idx="103">
                  <c:v>9586</c:v>
                </c:pt>
                <c:pt idx="104">
                  <c:v>9615</c:v>
                </c:pt>
                <c:pt idx="105">
                  <c:v>9637</c:v>
                </c:pt>
                <c:pt idx="106">
                  <c:v>9651</c:v>
                </c:pt>
                <c:pt idx="107">
                  <c:v>9671</c:v>
                </c:pt>
                <c:pt idx="108">
                  <c:v>9675</c:v>
                </c:pt>
                <c:pt idx="109">
                  <c:v>9691</c:v>
                </c:pt>
                <c:pt idx="110">
                  <c:v>9699</c:v>
                </c:pt>
                <c:pt idx="111">
                  <c:v>9709</c:v>
                </c:pt>
                <c:pt idx="112">
                  <c:v>9726</c:v>
                </c:pt>
                <c:pt idx="113">
                  <c:v>9742</c:v>
                </c:pt>
                <c:pt idx="114">
                  <c:v>9753</c:v>
                </c:pt>
                <c:pt idx="115">
                  <c:v>9761</c:v>
                </c:pt>
                <c:pt idx="116">
                  <c:v>9763</c:v>
                </c:pt>
                <c:pt idx="117">
                  <c:v>9773</c:v>
                </c:pt>
                <c:pt idx="118">
                  <c:v>9778</c:v>
                </c:pt>
                <c:pt idx="119">
                  <c:v>9786</c:v>
                </c:pt>
                <c:pt idx="120">
                  <c:v>9795</c:v>
                </c:pt>
                <c:pt idx="121">
                  <c:v>9802</c:v>
                </c:pt>
                <c:pt idx="122">
                  <c:v>9815</c:v>
                </c:pt>
                <c:pt idx="123">
                  <c:v>9824</c:v>
                </c:pt>
                <c:pt idx="124">
                  <c:v>9827</c:v>
                </c:pt>
                <c:pt idx="125">
                  <c:v>9838</c:v>
                </c:pt>
                <c:pt idx="126">
                  <c:v>9848</c:v>
                </c:pt>
                <c:pt idx="127">
                  <c:v>9856</c:v>
                </c:pt>
                <c:pt idx="128">
                  <c:v>9868</c:v>
                </c:pt>
                <c:pt idx="129">
                  <c:v>9882</c:v>
                </c:pt>
                <c:pt idx="130">
                  <c:v>9903</c:v>
                </c:pt>
                <c:pt idx="131">
                  <c:v>9916</c:v>
                </c:pt>
                <c:pt idx="132">
                  <c:v>9895</c:v>
                </c:pt>
                <c:pt idx="133">
                  <c:v>9900</c:v>
                </c:pt>
                <c:pt idx="134">
                  <c:v>9914</c:v>
                </c:pt>
                <c:pt idx="135">
                  <c:v>9931</c:v>
                </c:pt>
                <c:pt idx="136">
                  <c:v>9947</c:v>
                </c:pt>
                <c:pt idx="137">
                  <c:v>9966</c:v>
                </c:pt>
                <c:pt idx="138">
                  <c:v>9989</c:v>
                </c:pt>
                <c:pt idx="139">
                  <c:v>10003</c:v>
                </c:pt>
                <c:pt idx="140">
                  <c:v>10029</c:v>
                </c:pt>
                <c:pt idx="141">
                  <c:v>10039</c:v>
                </c:pt>
                <c:pt idx="142">
                  <c:v>10062</c:v>
                </c:pt>
                <c:pt idx="143">
                  <c:v>10076</c:v>
                </c:pt>
                <c:pt idx="144">
                  <c:v>10103</c:v>
                </c:pt>
                <c:pt idx="145">
                  <c:v>10119</c:v>
                </c:pt>
                <c:pt idx="146">
                  <c:v>10154</c:v>
                </c:pt>
                <c:pt idx="147">
                  <c:v>10193</c:v>
                </c:pt>
                <c:pt idx="148">
                  <c:v>10238</c:v>
                </c:pt>
                <c:pt idx="149">
                  <c:v>10275</c:v>
                </c:pt>
                <c:pt idx="150">
                  <c:v>10325</c:v>
                </c:pt>
                <c:pt idx="151">
                  <c:v>10386</c:v>
                </c:pt>
                <c:pt idx="152">
                  <c:v>10439</c:v>
                </c:pt>
                <c:pt idx="153">
                  <c:v>10490</c:v>
                </c:pt>
                <c:pt idx="154">
                  <c:v>10543</c:v>
                </c:pt>
                <c:pt idx="155">
                  <c:v>10603</c:v>
                </c:pt>
                <c:pt idx="156">
                  <c:v>10673</c:v>
                </c:pt>
                <c:pt idx="157">
                  <c:v>10745</c:v>
                </c:pt>
                <c:pt idx="158">
                  <c:v>10831</c:v>
                </c:pt>
                <c:pt idx="159">
                  <c:v>10896</c:v>
                </c:pt>
                <c:pt idx="160">
                  <c:v>11003</c:v>
                </c:pt>
                <c:pt idx="161">
                  <c:v>11061</c:v>
                </c:pt>
                <c:pt idx="162">
                  <c:v>11117</c:v>
                </c:pt>
                <c:pt idx="163">
                  <c:v>11187</c:v>
                </c:pt>
                <c:pt idx="164">
                  <c:v>11257</c:v>
                </c:pt>
                <c:pt idx="165">
                  <c:v>11334</c:v>
                </c:pt>
                <c:pt idx="166">
                  <c:v>11394</c:v>
                </c:pt>
                <c:pt idx="167">
                  <c:v>11463</c:v>
                </c:pt>
                <c:pt idx="168">
                  <c:v>11529</c:v>
                </c:pt>
                <c:pt idx="169">
                  <c:v>11579</c:v>
                </c:pt>
                <c:pt idx="170">
                  <c:v>11660</c:v>
                </c:pt>
                <c:pt idx="171">
                  <c:v>11722</c:v>
                </c:pt>
                <c:pt idx="172">
                  <c:v>11790</c:v>
                </c:pt>
                <c:pt idx="173">
                  <c:v>11876</c:v>
                </c:pt>
                <c:pt idx="174">
                  <c:v>11933</c:v>
                </c:pt>
                <c:pt idx="175">
                  <c:v>12032</c:v>
                </c:pt>
                <c:pt idx="176">
                  <c:v>12105</c:v>
                </c:pt>
                <c:pt idx="177">
                  <c:v>12193</c:v>
                </c:pt>
                <c:pt idx="178">
                  <c:v>12279</c:v>
                </c:pt>
                <c:pt idx="179">
                  <c:v>12344</c:v>
                </c:pt>
                <c:pt idx="180">
                  <c:v>12414</c:v>
                </c:pt>
                <c:pt idx="181">
                  <c:v>12465</c:v>
                </c:pt>
                <c:pt idx="182">
                  <c:v>12534</c:v>
                </c:pt>
                <c:pt idx="183">
                  <c:v>12598</c:v>
                </c:pt>
                <c:pt idx="184">
                  <c:v>12676</c:v>
                </c:pt>
                <c:pt idx="185">
                  <c:v>12757</c:v>
                </c:pt>
                <c:pt idx="186">
                  <c:v>12853</c:v>
                </c:pt>
                <c:pt idx="187">
                  <c:v>12939</c:v>
                </c:pt>
                <c:pt idx="188">
                  <c:v>13029</c:v>
                </c:pt>
                <c:pt idx="189">
                  <c:v>13145</c:v>
                </c:pt>
                <c:pt idx="190">
                  <c:v>13230</c:v>
                </c:pt>
                <c:pt idx="191">
                  <c:v>13330</c:v>
                </c:pt>
                <c:pt idx="192">
                  <c:v>13441</c:v>
                </c:pt>
                <c:pt idx="193">
                  <c:v>13561</c:v>
                </c:pt>
                <c:pt idx="194">
                  <c:v>13674</c:v>
                </c:pt>
                <c:pt idx="195">
                  <c:v>13786</c:v>
                </c:pt>
                <c:pt idx="196">
                  <c:v>13910</c:v>
                </c:pt>
                <c:pt idx="197">
                  <c:v>14077</c:v>
                </c:pt>
              </c:numCache>
            </c:numRef>
          </c:val>
          <c:smooth val="0"/>
          <c:extLst>
            <c:ext xmlns:c16="http://schemas.microsoft.com/office/drawing/2014/chart" uri="{C3380CC4-5D6E-409C-BE32-E72D297353CC}">
              <c16:uniqueId val="{00000002-D494-4000-82F3-B2170E27C78D}"/>
            </c:ext>
          </c:extLst>
        </c:ser>
        <c:ser>
          <c:idx val="4"/>
          <c:order val="3"/>
          <c:tx>
            <c:strRef>
              <c:f>prov!$C$55</c:f>
              <c:strCache>
                <c:ptCount val="1"/>
                <c:pt idx="0">
                  <c:v>Gelderland</c:v>
                </c:pt>
              </c:strCache>
            </c:strRef>
          </c:tx>
          <c:spPr>
            <a:ln w="38100" cap="rnd">
              <a:solidFill>
                <a:schemeClr val="accent2">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217</c:v>
                </c:pt>
                <c:pt idx="201">
                  <c:v>218</c:v>
                </c:pt>
                <c:pt idx="202">
                  <c:v>219</c:v>
                </c:pt>
                <c:pt idx="203">
                  <c:v>220</c:v>
                </c:pt>
                <c:pt idx="204">
                  <c:v>221</c:v>
                </c:pt>
              </c:numCache>
            </c:numRef>
          </c:cat>
          <c:val>
            <c:numRef>
              <c:extLst>
                <c:ext xmlns:c15="http://schemas.microsoft.com/office/drawing/2012/chart" uri="{02D57815-91ED-43cb-92C2-25804820EDAC}">
                  <c15:fullRef>
                    <c15:sqref>prov!$I$55:$HQ$55</c15:sqref>
                  </c15:fullRef>
                </c:ext>
              </c:extLst>
              <c:f>prov!$I$55:$GZ$55</c:f>
              <c:numCache>
                <c:formatCode>General</c:formatCode>
                <c:ptCount val="200"/>
                <c:pt idx="0">
                  <c:v>23</c:v>
                </c:pt>
                <c:pt idx="1">
                  <c:v>27</c:v>
                </c:pt>
                <c:pt idx="2">
                  <c:v>30</c:v>
                </c:pt>
                <c:pt idx="3">
                  <c:v>34</c:v>
                </c:pt>
                <c:pt idx="4">
                  <c:v>54</c:v>
                </c:pt>
                <c:pt idx="5">
                  <c:v>64</c:v>
                </c:pt>
                <c:pt idx="6">
                  <c:v>77</c:v>
                </c:pt>
                <c:pt idx="7">
                  <c:v>101</c:v>
                </c:pt>
                <c:pt idx="8">
                  <c:v>136</c:v>
                </c:pt>
                <c:pt idx="9">
                  <c:v>176</c:v>
                </c:pt>
                <c:pt idx="10">
                  <c:v>216</c:v>
                </c:pt>
                <c:pt idx="11">
                  <c:v>250</c:v>
                </c:pt>
                <c:pt idx="12">
                  <c:v>374</c:v>
                </c:pt>
                <c:pt idx="13">
                  <c:v>377</c:v>
                </c:pt>
                <c:pt idx="14">
                  <c:v>439</c:v>
                </c:pt>
                <c:pt idx="15">
                  <c:v>522</c:v>
                </c:pt>
                <c:pt idx="16">
                  <c:v>595</c:v>
                </c:pt>
                <c:pt idx="17">
                  <c:v>701</c:v>
                </c:pt>
                <c:pt idx="18">
                  <c:v>826</c:v>
                </c:pt>
                <c:pt idx="19">
                  <c:v>958</c:v>
                </c:pt>
                <c:pt idx="20">
                  <c:v>1091</c:v>
                </c:pt>
                <c:pt idx="21">
                  <c:v>1274</c:v>
                </c:pt>
                <c:pt idx="22">
                  <c:v>1378</c:v>
                </c:pt>
                <c:pt idx="23">
                  <c:v>1478</c:v>
                </c:pt>
                <c:pt idx="24">
                  <c:v>1618</c:v>
                </c:pt>
                <c:pt idx="25">
                  <c:v>1732</c:v>
                </c:pt>
                <c:pt idx="26">
                  <c:v>1884</c:v>
                </c:pt>
                <c:pt idx="27">
                  <c:v>1985</c:v>
                </c:pt>
                <c:pt idx="28">
                  <c:v>2114</c:v>
                </c:pt>
                <c:pt idx="29">
                  <c:v>2210</c:v>
                </c:pt>
                <c:pt idx="30">
                  <c:v>2301</c:v>
                </c:pt>
                <c:pt idx="31">
                  <c:v>2392</c:v>
                </c:pt>
                <c:pt idx="32">
                  <c:v>2530</c:v>
                </c:pt>
                <c:pt idx="33">
                  <c:v>2692</c:v>
                </c:pt>
                <c:pt idx="34">
                  <c:v>2847</c:v>
                </c:pt>
                <c:pt idx="35">
                  <c:v>3015</c:v>
                </c:pt>
                <c:pt idx="36">
                  <c:v>3225</c:v>
                </c:pt>
                <c:pt idx="37">
                  <c:v>3341</c:v>
                </c:pt>
                <c:pt idx="38">
                  <c:v>3457</c:v>
                </c:pt>
                <c:pt idx="39">
                  <c:v>3579</c:v>
                </c:pt>
                <c:pt idx="40">
                  <c:v>3742</c:v>
                </c:pt>
                <c:pt idx="41">
                  <c:v>3902</c:v>
                </c:pt>
                <c:pt idx="42">
                  <c:v>4106</c:v>
                </c:pt>
                <c:pt idx="43">
                  <c:v>4253</c:v>
                </c:pt>
                <c:pt idx="44">
                  <c:v>4351</c:v>
                </c:pt>
                <c:pt idx="45">
                  <c:v>4438</c:v>
                </c:pt>
                <c:pt idx="46">
                  <c:v>4574</c:v>
                </c:pt>
                <c:pt idx="47">
                  <c:v>4685</c:v>
                </c:pt>
                <c:pt idx="48">
                  <c:v>4779</c:v>
                </c:pt>
                <c:pt idx="49">
                  <c:v>4853</c:v>
                </c:pt>
                <c:pt idx="50">
                  <c:v>4894</c:v>
                </c:pt>
                <c:pt idx="51">
                  <c:v>4916</c:v>
                </c:pt>
                <c:pt idx="52">
                  <c:v>4990</c:v>
                </c:pt>
                <c:pt idx="53">
                  <c:v>5048</c:v>
                </c:pt>
                <c:pt idx="54">
                  <c:v>5119</c:v>
                </c:pt>
                <c:pt idx="55">
                  <c:v>5188</c:v>
                </c:pt>
                <c:pt idx="56">
                  <c:v>5249</c:v>
                </c:pt>
                <c:pt idx="57">
                  <c:v>5273</c:v>
                </c:pt>
                <c:pt idx="58">
                  <c:v>5303</c:v>
                </c:pt>
                <c:pt idx="59">
                  <c:v>5336</c:v>
                </c:pt>
                <c:pt idx="60">
                  <c:v>5362</c:v>
                </c:pt>
                <c:pt idx="61">
                  <c:v>5397</c:v>
                </c:pt>
                <c:pt idx="62">
                  <c:v>5413</c:v>
                </c:pt>
                <c:pt idx="63">
                  <c:v>5438</c:v>
                </c:pt>
                <c:pt idx="64">
                  <c:v>5462</c:v>
                </c:pt>
                <c:pt idx="65">
                  <c:v>5486</c:v>
                </c:pt>
                <c:pt idx="66">
                  <c:v>5505</c:v>
                </c:pt>
                <c:pt idx="67">
                  <c:v>5529</c:v>
                </c:pt>
                <c:pt idx="68">
                  <c:v>5544</c:v>
                </c:pt>
                <c:pt idx="69">
                  <c:v>5560</c:v>
                </c:pt>
                <c:pt idx="70">
                  <c:v>5586</c:v>
                </c:pt>
                <c:pt idx="71">
                  <c:v>5598</c:v>
                </c:pt>
                <c:pt idx="72">
                  <c:v>5613</c:v>
                </c:pt>
                <c:pt idx="73">
                  <c:v>5651</c:v>
                </c:pt>
                <c:pt idx="74">
                  <c:v>5692</c:v>
                </c:pt>
                <c:pt idx="75">
                  <c:v>5722</c:v>
                </c:pt>
                <c:pt idx="76">
                  <c:v>5741</c:v>
                </c:pt>
                <c:pt idx="77">
                  <c:v>5793</c:v>
                </c:pt>
                <c:pt idx="78">
                  <c:v>5869</c:v>
                </c:pt>
                <c:pt idx="79">
                  <c:v>5910</c:v>
                </c:pt>
                <c:pt idx="80">
                  <c:v>5944</c:v>
                </c:pt>
                <c:pt idx="81">
                  <c:v>5982</c:v>
                </c:pt>
                <c:pt idx="82">
                  <c:v>6027</c:v>
                </c:pt>
                <c:pt idx="83">
                  <c:v>6058</c:v>
                </c:pt>
                <c:pt idx="84">
                  <c:v>6085</c:v>
                </c:pt>
                <c:pt idx="85">
                  <c:v>6109</c:v>
                </c:pt>
                <c:pt idx="86">
                  <c:v>6125</c:v>
                </c:pt>
                <c:pt idx="87">
                  <c:v>6134</c:v>
                </c:pt>
                <c:pt idx="88">
                  <c:v>6155</c:v>
                </c:pt>
                <c:pt idx="89">
                  <c:v>6191</c:v>
                </c:pt>
                <c:pt idx="90">
                  <c:v>6217</c:v>
                </c:pt>
                <c:pt idx="91">
                  <c:v>6246</c:v>
                </c:pt>
                <c:pt idx="92">
                  <c:v>6283</c:v>
                </c:pt>
                <c:pt idx="93">
                  <c:v>6303</c:v>
                </c:pt>
                <c:pt idx="94">
                  <c:v>6334</c:v>
                </c:pt>
                <c:pt idx="95">
                  <c:v>6353</c:v>
                </c:pt>
                <c:pt idx="96">
                  <c:v>6384</c:v>
                </c:pt>
                <c:pt idx="97">
                  <c:v>6405</c:v>
                </c:pt>
                <c:pt idx="98">
                  <c:v>6423</c:v>
                </c:pt>
                <c:pt idx="99">
                  <c:v>6463</c:v>
                </c:pt>
                <c:pt idx="100">
                  <c:v>6467</c:v>
                </c:pt>
                <c:pt idx="101">
                  <c:v>6476</c:v>
                </c:pt>
                <c:pt idx="102">
                  <c:v>6490</c:v>
                </c:pt>
                <c:pt idx="103">
                  <c:v>6507</c:v>
                </c:pt>
                <c:pt idx="104">
                  <c:v>6517</c:v>
                </c:pt>
                <c:pt idx="105">
                  <c:v>6530</c:v>
                </c:pt>
                <c:pt idx="106">
                  <c:v>6541</c:v>
                </c:pt>
                <c:pt idx="107">
                  <c:v>6546</c:v>
                </c:pt>
                <c:pt idx="108">
                  <c:v>6549</c:v>
                </c:pt>
                <c:pt idx="109">
                  <c:v>6564</c:v>
                </c:pt>
                <c:pt idx="110">
                  <c:v>6573</c:v>
                </c:pt>
                <c:pt idx="111">
                  <c:v>6589</c:v>
                </c:pt>
                <c:pt idx="112">
                  <c:v>6595</c:v>
                </c:pt>
                <c:pt idx="113">
                  <c:v>6604</c:v>
                </c:pt>
                <c:pt idx="114">
                  <c:v>6605</c:v>
                </c:pt>
                <c:pt idx="115">
                  <c:v>6611</c:v>
                </c:pt>
                <c:pt idx="116">
                  <c:v>6617</c:v>
                </c:pt>
                <c:pt idx="117">
                  <c:v>6619</c:v>
                </c:pt>
                <c:pt idx="118">
                  <c:v>6620</c:v>
                </c:pt>
                <c:pt idx="119">
                  <c:v>6624</c:v>
                </c:pt>
                <c:pt idx="120">
                  <c:v>6626</c:v>
                </c:pt>
                <c:pt idx="121">
                  <c:v>6627</c:v>
                </c:pt>
                <c:pt idx="122">
                  <c:v>6632</c:v>
                </c:pt>
                <c:pt idx="123">
                  <c:v>6634</c:v>
                </c:pt>
                <c:pt idx="124">
                  <c:v>6638</c:v>
                </c:pt>
                <c:pt idx="125">
                  <c:v>6640</c:v>
                </c:pt>
                <c:pt idx="126">
                  <c:v>6645</c:v>
                </c:pt>
                <c:pt idx="127">
                  <c:v>6649</c:v>
                </c:pt>
                <c:pt idx="128">
                  <c:v>6657</c:v>
                </c:pt>
                <c:pt idx="129">
                  <c:v>6662</c:v>
                </c:pt>
                <c:pt idx="130">
                  <c:v>6651</c:v>
                </c:pt>
                <c:pt idx="131">
                  <c:v>6649</c:v>
                </c:pt>
                <c:pt idx="132">
                  <c:v>6655</c:v>
                </c:pt>
                <c:pt idx="133">
                  <c:v>6658</c:v>
                </c:pt>
                <c:pt idx="134">
                  <c:v>6665</c:v>
                </c:pt>
                <c:pt idx="135">
                  <c:v>6675</c:v>
                </c:pt>
                <c:pt idx="136">
                  <c:v>6681</c:v>
                </c:pt>
                <c:pt idx="137">
                  <c:v>6684</c:v>
                </c:pt>
                <c:pt idx="138">
                  <c:v>6690</c:v>
                </c:pt>
                <c:pt idx="139">
                  <c:v>6696</c:v>
                </c:pt>
                <c:pt idx="140">
                  <c:v>6708</c:v>
                </c:pt>
                <c:pt idx="141">
                  <c:v>6714</c:v>
                </c:pt>
                <c:pt idx="142">
                  <c:v>6719</c:v>
                </c:pt>
                <c:pt idx="143">
                  <c:v>6724</c:v>
                </c:pt>
                <c:pt idx="144">
                  <c:v>6736</c:v>
                </c:pt>
                <c:pt idx="145">
                  <c:v>6751</c:v>
                </c:pt>
                <c:pt idx="146">
                  <c:v>6775</c:v>
                </c:pt>
                <c:pt idx="147">
                  <c:v>6789</c:v>
                </c:pt>
                <c:pt idx="148">
                  <c:v>6790</c:v>
                </c:pt>
                <c:pt idx="149">
                  <c:v>6798</c:v>
                </c:pt>
                <c:pt idx="150">
                  <c:v>6805</c:v>
                </c:pt>
                <c:pt idx="151">
                  <c:v>6824</c:v>
                </c:pt>
                <c:pt idx="152">
                  <c:v>6847</c:v>
                </c:pt>
                <c:pt idx="153">
                  <c:v>6866</c:v>
                </c:pt>
                <c:pt idx="154">
                  <c:v>6905</c:v>
                </c:pt>
                <c:pt idx="155">
                  <c:v>6926</c:v>
                </c:pt>
                <c:pt idx="156">
                  <c:v>6961</c:v>
                </c:pt>
                <c:pt idx="157">
                  <c:v>6993</c:v>
                </c:pt>
                <c:pt idx="158">
                  <c:v>7018</c:v>
                </c:pt>
                <c:pt idx="159">
                  <c:v>7044</c:v>
                </c:pt>
                <c:pt idx="160">
                  <c:v>7066</c:v>
                </c:pt>
                <c:pt idx="161">
                  <c:v>7097</c:v>
                </c:pt>
                <c:pt idx="162">
                  <c:v>7116</c:v>
                </c:pt>
                <c:pt idx="163">
                  <c:v>7137</c:v>
                </c:pt>
                <c:pt idx="164">
                  <c:v>7170</c:v>
                </c:pt>
                <c:pt idx="165">
                  <c:v>7196</c:v>
                </c:pt>
                <c:pt idx="166">
                  <c:v>7233</c:v>
                </c:pt>
                <c:pt idx="167">
                  <c:v>7263</c:v>
                </c:pt>
                <c:pt idx="168">
                  <c:v>7305</c:v>
                </c:pt>
                <c:pt idx="169">
                  <c:v>7356</c:v>
                </c:pt>
                <c:pt idx="170">
                  <c:v>7394</c:v>
                </c:pt>
                <c:pt idx="171">
                  <c:v>7428</c:v>
                </c:pt>
                <c:pt idx="172">
                  <c:v>7463</c:v>
                </c:pt>
                <c:pt idx="173">
                  <c:v>7507</c:v>
                </c:pt>
                <c:pt idx="174">
                  <c:v>7539</c:v>
                </c:pt>
                <c:pt idx="175">
                  <c:v>7574</c:v>
                </c:pt>
                <c:pt idx="176">
                  <c:v>7602</c:v>
                </c:pt>
                <c:pt idx="177">
                  <c:v>7630</c:v>
                </c:pt>
                <c:pt idx="178">
                  <c:v>7671</c:v>
                </c:pt>
                <c:pt idx="179">
                  <c:v>7704</c:v>
                </c:pt>
                <c:pt idx="180">
                  <c:v>7743</c:v>
                </c:pt>
                <c:pt idx="181">
                  <c:v>7788</c:v>
                </c:pt>
                <c:pt idx="182">
                  <c:v>7861</c:v>
                </c:pt>
                <c:pt idx="183">
                  <c:v>7930</c:v>
                </c:pt>
                <c:pt idx="184">
                  <c:v>7999</c:v>
                </c:pt>
                <c:pt idx="185">
                  <c:v>8087</c:v>
                </c:pt>
                <c:pt idx="186">
                  <c:v>8180</c:v>
                </c:pt>
                <c:pt idx="187">
                  <c:v>8270</c:v>
                </c:pt>
                <c:pt idx="188">
                  <c:v>8382</c:v>
                </c:pt>
                <c:pt idx="189">
                  <c:v>8454</c:v>
                </c:pt>
                <c:pt idx="190">
                  <c:v>8585</c:v>
                </c:pt>
                <c:pt idx="191">
                  <c:v>8703</c:v>
                </c:pt>
                <c:pt idx="192">
                  <c:v>8845</c:v>
                </c:pt>
                <c:pt idx="193">
                  <c:v>8984</c:v>
                </c:pt>
              </c:numCache>
            </c:numRef>
          </c:val>
          <c:smooth val="0"/>
          <c:extLst>
            <c:ext xmlns:c16="http://schemas.microsoft.com/office/drawing/2014/chart" uri="{C3380CC4-5D6E-409C-BE32-E72D297353CC}">
              <c16:uniqueId val="{00000003-D494-4000-82F3-B2170E27C78D}"/>
            </c:ext>
          </c:extLst>
        </c:ser>
        <c:ser>
          <c:idx val="5"/>
          <c:order val="4"/>
          <c:tx>
            <c:strRef>
              <c:f>prov!$C$56</c:f>
              <c:strCache>
                <c:ptCount val="1"/>
                <c:pt idx="0">
                  <c:v>Utrecht</c:v>
                </c:pt>
              </c:strCache>
            </c:strRef>
          </c:tx>
          <c:spPr>
            <a:ln w="3810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216</c:v>
                </c:pt>
                <c:pt idx="201">
                  <c:v>217</c:v>
                </c:pt>
                <c:pt idx="202">
                  <c:v>218</c:v>
                </c:pt>
                <c:pt idx="203">
                  <c:v>219</c:v>
                </c:pt>
                <c:pt idx="204">
                  <c:v>220</c:v>
                </c:pt>
                <c:pt idx="205">
                  <c:v>221</c:v>
                </c:pt>
              </c:numCache>
            </c:numRef>
          </c:cat>
          <c:val>
            <c:numRef>
              <c:extLst>
                <c:ext xmlns:c15="http://schemas.microsoft.com/office/drawing/2012/chart" uri="{02D57815-91ED-43cb-92C2-25804820EDAC}">
                  <c15:fullRef>
                    <c15:sqref>prov!$J$56:$HQ$56</c15:sqref>
                  </c15:fullRef>
                </c:ext>
              </c:extLst>
              <c:f>prov!$J$56:$HA$56</c:f>
              <c:numCache>
                <c:formatCode>General</c:formatCode>
                <c:ptCount val="200"/>
                <c:pt idx="0">
                  <c:v>18</c:v>
                </c:pt>
                <c:pt idx="1">
                  <c:v>22</c:v>
                </c:pt>
                <c:pt idx="2">
                  <c:v>48</c:v>
                </c:pt>
                <c:pt idx="3">
                  <c:v>48</c:v>
                </c:pt>
                <c:pt idx="4">
                  <c:v>83</c:v>
                </c:pt>
                <c:pt idx="5">
                  <c:v>88</c:v>
                </c:pt>
                <c:pt idx="6">
                  <c:v>111</c:v>
                </c:pt>
                <c:pt idx="7">
                  <c:v>142</c:v>
                </c:pt>
                <c:pt idx="8">
                  <c:v>176</c:v>
                </c:pt>
                <c:pt idx="9">
                  <c:v>201</c:v>
                </c:pt>
                <c:pt idx="10">
                  <c:v>240</c:v>
                </c:pt>
                <c:pt idx="11">
                  <c:v>342</c:v>
                </c:pt>
                <c:pt idx="12">
                  <c:v>323</c:v>
                </c:pt>
                <c:pt idx="13">
                  <c:v>354</c:v>
                </c:pt>
                <c:pt idx="14">
                  <c:v>416</c:v>
                </c:pt>
                <c:pt idx="15">
                  <c:v>479</c:v>
                </c:pt>
                <c:pt idx="16">
                  <c:v>572</c:v>
                </c:pt>
                <c:pt idx="17">
                  <c:v>655</c:v>
                </c:pt>
                <c:pt idx="18">
                  <c:v>742</c:v>
                </c:pt>
                <c:pt idx="19">
                  <c:v>822</c:v>
                </c:pt>
                <c:pt idx="20">
                  <c:v>912</c:v>
                </c:pt>
                <c:pt idx="21">
                  <c:v>981</c:v>
                </c:pt>
                <c:pt idx="22">
                  <c:v>1044</c:v>
                </c:pt>
                <c:pt idx="23">
                  <c:v>1106</c:v>
                </c:pt>
                <c:pt idx="24">
                  <c:v>1195</c:v>
                </c:pt>
                <c:pt idx="25">
                  <c:v>1268</c:v>
                </c:pt>
                <c:pt idx="26">
                  <c:v>1330</c:v>
                </c:pt>
                <c:pt idx="27">
                  <c:v>1423</c:v>
                </c:pt>
                <c:pt idx="28">
                  <c:v>1476</c:v>
                </c:pt>
                <c:pt idx="29">
                  <c:v>1530</c:v>
                </c:pt>
                <c:pt idx="30">
                  <c:v>1604</c:v>
                </c:pt>
                <c:pt idx="31">
                  <c:v>1663</c:v>
                </c:pt>
                <c:pt idx="32">
                  <c:v>1726</c:v>
                </c:pt>
                <c:pt idx="33">
                  <c:v>1779</c:v>
                </c:pt>
                <c:pt idx="34">
                  <c:v>1860</c:v>
                </c:pt>
                <c:pt idx="35">
                  <c:v>1930</c:v>
                </c:pt>
                <c:pt idx="36">
                  <c:v>1984</c:v>
                </c:pt>
                <c:pt idx="37">
                  <c:v>2051</c:v>
                </c:pt>
                <c:pt idx="38">
                  <c:v>2117</c:v>
                </c:pt>
                <c:pt idx="39">
                  <c:v>2185</c:v>
                </c:pt>
                <c:pt idx="40">
                  <c:v>2254</c:v>
                </c:pt>
                <c:pt idx="41">
                  <c:v>2310</c:v>
                </c:pt>
                <c:pt idx="42">
                  <c:v>2355</c:v>
                </c:pt>
                <c:pt idx="43">
                  <c:v>2409</c:v>
                </c:pt>
                <c:pt idx="44">
                  <c:v>2459</c:v>
                </c:pt>
                <c:pt idx="45">
                  <c:v>2523</c:v>
                </c:pt>
                <c:pt idx="46">
                  <c:v>2592</c:v>
                </c:pt>
                <c:pt idx="47">
                  <c:v>2636</c:v>
                </c:pt>
                <c:pt idx="48">
                  <c:v>2709</c:v>
                </c:pt>
                <c:pt idx="49">
                  <c:v>2735</c:v>
                </c:pt>
                <c:pt idx="50">
                  <c:v>2757</c:v>
                </c:pt>
                <c:pt idx="51">
                  <c:v>2777</c:v>
                </c:pt>
                <c:pt idx="52">
                  <c:v>2823</c:v>
                </c:pt>
                <c:pt idx="53">
                  <c:v>2859</c:v>
                </c:pt>
                <c:pt idx="54">
                  <c:v>2888</c:v>
                </c:pt>
                <c:pt idx="55">
                  <c:v>2913</c:v>
                </c:pt>
                <c:pt idx="56">
                  <c:v>2929</c:v>
                </c:pt>
                <c:pt idx="57">
                  <c:v>2980</c:v>
                </c:pt>
                <c:pt idx="58">
                  <c:v>2984</c:v>
                </c:pt>
                <c:pt idx="59">
                  <c:v>3155</c:v>
                </c:pt>
                <c:pt idx="60">
                  <c:v>3178</c:v>
                </c:pt>
                <c:pt idx="61">
                  <c:v>3205</c:v>
                </c:pt>
                <c:pt idx="62">
                  <c:v>3228</c:v>
                </c:pt>
                <c:pt idx="63">
                  <c:v>3240</c:v>
                </c:pt>
                <c:pt idx="64">
                  <c:v>3250</c:v>
                </c:pt>
                <c:pt idx="65">
                  <c:v>3270</c:v>
                </c:pt>
                <c:pt idx="66">
                  <c:v>3291</c:v>
                </c:pt>
                <c:pt idx="67">
                  <c:v>3305</c:v>
                </c:pt>
                <c:pt idx="68">
                  <c:v>3330</c:v>
                </c:pt>
                <c:pt idx="69">
                  <c:v>3346</c:v>
                </c:pt>
                <c:pt idx="70">
                  <c:v>3363</c:v>
                </c:pt>
                <c:pt idx="71">
                  <c:v>3373</c:v>
                </c:pt>
                <c:pt idx="72">
                  <c:v>3391</c:v>
                </c:pt>
                <c:pt idx="73">
                  <c:v>3416</c:v>
                </c:pt>
                <c:pt idx="74">
                  <c:v>3439</c:v>
                </c:pt>
                <c:pt idx="75">
                  <c:v>3458</c:v>
                </c:pt>
                <c:pt idx="76">
                  <c:v>3477</c:v>
                </c:pt>
                <c:pt idx="77">
                  <c:v>3500</c:v>
                </c:pt>
                <c:pt idx="78">
                  <c:v>3509</c:v>
                </c:pt>
                <c:pt idx="79">
                  <c:v>3531</c:v>
                </c:pt>
                <c:pt idx="80">
                  <c:v>3553</c:v>
                </c:pt>
                <c:pt idx="81">
                  <c:v>3575</c:v>
                </c:pt>
                <c:pt idx="82">
                  <c:v>3588</c:v>
                </c:pt>
                <c:pt idx="83">
                  <c:v>3626</c:v>
                </c:pt>
                <c:pt idx="84">
                  <c:v>3642</c:v>
                </c:pt>
                <c:pt idx="85">
                  <c:v>3665</c:v>
                </c:pt>
                <c:pt idx="86">
                  <c:v>3677</c:v>
                </c:pt>
                <c:pt idx="87">
                  <c:v>3707</c:v>
                </c:pt>
                <c:pt idx="88">
                  <c:v>3734</c:v>
                </c:pt>
                <c:pt idx="89">
                  <c:v>3753</c:v>
                </c:pt>
                <c:pt idx="90">
                  <c:v>3775</c:v>
                </c:pt>
                <c:pt idx="91">
                  <c:v>3787</c:v>
                </c:pt>
                <c:pt idx="92">
                  <c:v>3802</c:v>
                </c:pt>
                <c:pt idx="93">
                  <c:v>3825</c:v>
                </c:pt>
                <c:pt idx="94">
                  <c:v>3840</c:v>
                </c:pt>
                <c:pt idx="95">
                  <c:v>3861</c:v>
                </c:pt>
                <c:pt idx="96">
                  <c:v>3871</c:v>
                </c:pt>
                <c:pt idx="97">
                  <c:v>3883</c:v>
                </c:pt>
                <c:pt idx="98">
                  <c:v>3901</c:v>
                </c:pt>
                <c:pt idx="99">
                  <c:v>3917</c:v>
                </c:pt>
                <c:pt idx="100">
                  <c:v>3929</c:v>
                </c:pt>
                <c:pt idx="101">
                  <c:v>3928</c:v>
                </c:pt>
                <c:pt idx="102">
                  <c:v>3936</c:v>
                </c:pt>
                <c:pt idx="103">
                  <c:v>3946</c:v>
                </c:pt>
                <c:pt idx="104">
                  <c:v>3960</c:v>
                </c:pt>
                <c:pt idx="105">
                  <c:v>3967</c:v>
                </c:pt>
                <c:pt idx="106">
                  <c:v>3977</c:v>
                </c:pt>
                <c:pt idx="107">
                  <c:v>3982</c:v>
                </c:pt>
                <c:pt idx="108">
                  <c:v>3999</c:v>
                </c:pt>
                <c:pt idx="109">
                  <c:v>4007</c:v>
                </c:pt>
                <c:pt idx="110">
                  <c:v>4013</c:v>
                </c:pt>
                <c:pt idx="111">
                  <c:v>4021</c:v>
                </c:pt>
                <c:pt idx="112">
                  <c:v>4030</c:v>
                </c:pt>
                <c:pt idx="113">
                  <c:v>4035</c:v>
                </c:pt>
                <c:pt idx="114">
                  <c:v>4039</c:v>
                </c:pt>
                <c:pt idx="115">
                  <c:v>4040</c:v>
                </c:pt>
                <c:pt idx="116">
                  <c:v>4042</c:v>
                </c:pt>
                <c:pt idx="117">
                  <c:v>4053</c:v>
                </c:pt>
                <c:pt idx="118">
                  <c:v>4066</c:v>
                </c:pt>
                <c:pt idx="119">
                  <c:v>4072</c:v>
                </c:pt>
                <c:pt idx="120">
                  <c:v>4075</c:v>
                </c:pt>
                <c:pt idx="121">
                  <c:v>4075</c:v>
                </c:pt>
                <c:pt idx="122">
                  <c:v>4087</c:v>
                </c:pt>
                <c:pt idx="123">
                  <c:v>4084</c:v>
                </c:pt>
                <c:pt idx="124">
                  <c:v>4094</c:v>
                </c:pt>
                <c:pt idx="125">
                  <c:v>4102</c:v>
                </c:pt>
                <c:pt idx="126">
                  <c:v>4111</c:v>
                </c:pt>
                <c:pt idx="127">
                  <c:v>4117</c:v>
                </c:pt>
                <c:pt idx="128">
                  <c:v>4131</c:v>
                </c:pt>
                <c:pt idx="129">
                  <c:v>4145</c:v>
                </c:pt>
                <c:pt idx="130">
                  <c:v>4154</c:v>
                </c:pt>
                <c:pt idx="131">
                  <c:v>4164</c:v>
                </c:pt>
                <c:pt idx="132">
                  <c:v>4179</c:v>
                </c:pt>
                <c:pt idx="133">
                  <c:v>4204</c:v>
                </c:pt>
                <c:pt idx="134">
                  <c:v>4215</c:v>
                </c:pt>
                <c:pt idx="135">
                  <c:v>4228</c:v>
                </c:pt>
                <c:pt idx="136">
                  <c:v>4244</c:v>
                </c:pt>
                <c:pt idx="137">
                  <c:v>4248</c:v>
                </c:pt>
                <c:pt idx="138">
                  <c:v>4268</c:v>
                </c:pt>
                <c:pt idx="139">
                  <c:v>4284</c:v>
                </c:pt>
                <c:pt idx="140">
                  <c:v>4293</c:v>
                </c:pt>
                <c:pt idx="141">
                  <c:v>4302</c:v>
                </c:pt>
                <c:pt idx="142">
                  <c:v>4326</c:v>
                </c:pt>
                <c:pt idx="143">
                  <c:v>4350</c:v>
                </c:pt>
                <c:pt idx="144">
                  <c:v>4385</c:v>
                </c:pt>
                <c:pt idx="145">
                  <c:v>4409</c:v>
                </c:pt>
                <c:pt idx="146">
                  <c:v>4433</c:v>
                </c:pt>
                <c:pt idx="147">
                  <c:v>4450</c:v>
                </c:pt>
                <c:pt idx="148">
                  <c:v>4477</c:v>
                </c:pt>
                <c:pt idx="149">
                  <c:v>4502</c:v>
                </c:pt>
                <c:pt idx="150">
                  <c:v>4553</c:v>
                </c:pt>
                <c:pt idx="151">
                  <c:v>4602</c:v>
                </c:pt>
                <c:pt idx="152">
                  <c:v>4638</c:v>
                </c:pt>
                <c:pt idx="153">
                  <c:v>4672</c:v>
                </c:pt>
                <c:pt idx="154">
                  <c:v>4705</c:v>
                </c:pt>
                <c:pt idx="155">
                  <c:v>4750</c:v>
                </c:pt>
                <c:pt idx="156">
                  <c:v>4795</c:v>
                </c:pt>
                <c:pt idx="157">
                  <c:v>4847</c:v>
                </c:pt>
                <c:pt idx="158">
                  <c:v>4883</c:v>
                </c:pt>
                <c:pt idx="159">
                  <c:v>4913</c:v>
                </c:pt>
                <c:pt idx="160">
                  <c:v>4949</c:v>
                </c:pt>
                <c:pt idx="161">
                  <c:v>4980</c:v>
                </c:pt>
                <c:pt idx="162">
                  <c:v>5003</c:v>
                </c:pt>
                <c:pt idx="163">
                  <c:v>5047</c:v>
                </c:pt>
                <c:pt idx="164">
                  <c:v>5080</c:v>
                </c:pt>
                <c:pt idx="165">
                  <c:v>5114</c:v>
                </c:pt>
                <c:pt idx="166">
                  <c:v>5162</c:v>
                </c:pt>
                <c:pt idx="167">
                  <c:v>5194</c:v>
                </c:pt>
                <c:pt idx="168">
                  <c:v>5227</c:v>
                </c:pt>
                <c:pt idx="169">
                  <c:v>5251</c:v>
                </c:pt>
                <c:pt idx="170">
                  <c:v>5289</c:v>
                </c:pt>
                <c:pt idx="171">
                  <c:v>5338</c:v>
                </c:pt>
                <c:pt idx="172">
                  <c:v>5373</c:v>
                </c:pt>
                <c:pt idx="173">
                  <c:v>5412</c:v>
                </c:pt>
                <c:pt idx="174">
                  <c:v>5461</c:v>
                </c:pt>
                <c:pt idx="175">
                  <c:v>5511</c:v>
                </c:pt>
                <c:pt idx="176">
                  <c:v>5547</c:v>
                </c:pt>
                <c:pt idx="177">
                  <c:v>5620</c:v>
                </c:pt>
                <c:pt idx="178">
                  <c:v>5654</c:v>
                </c:pt>
                <c:pt idx="179">
                  <c:v>5727</c:v>
                </c:pt>
                <c:pt idx="180">
                  <c:v>5792</c:v>
                </c:pt>
                <c:pt idx="181">
                  <c:v>5862</c:v>
                </c:pt>
                <c:pt idx="182">
                  <c:v>5947</c:v>
                </c:pt>
                <c:pt idx="183">
                  <c:v>6047</c:v>
                </c:pt>
                <c:pt idx="184">
                  <c:v>6149</c:v>
                </c:pt>
                <c:pt idx="185">
                  <c:v>6193</c:v>
                </c:pt>
                <c:pt idx="186">
                  <c:v>6290</c:v>
                </c:pt>
                <c:pt idx="187">
                  <c:v>6401</c:v>
                </c:pt>
                <c:pt idx="188">
                  <c:v>6470</c:v>
                </c:pt>
                <c:pt idx="189">
                  <c:v>6575</c:v>
                </c:pt>
                <c:pt idx="190">
                  <c:v>6688</c:v>
                </c:pt>
                <c:pt idx="191">
                  <c:v>6804</c:v>
                </c:pt>
                <c:pt idx="192">
                  <c:v>6984</c:v>
                </c:pt>
              </c:numCache>
            </c:numRef>
          </c:val>
          <c:smooth val="0"/>
          <c:extLst>
            <c:ext xmlns:c16="http://schemas.microsoft.com/office/drawing/2014/chart" uri="{C3380CC4-5D6E-409C-BE32-E72D297353CC}">
              <c16:uniqueId val="{00000004-D494-4000-82F3-B2170E27C78D}"/>
            </c:ext>
          </c:extLst>
        </c:ser>
        <c:ser>
          <c:idx val="6"/>
          <c:order val="5"/>
          <c:tx>
            <c:strRef>
              <c:f>prov!$C$57</c:f>
              <c:strCache>
                <c:ptCount val="1"/>
                <c:pt idx="0">
                  <c:v>Limburg</c:v>
                </c:pt>
              </c:strCache>
            </c:strRef>
          </c:tx>
          <c:spPr>
            <a:ln w="38100" cap="rnd">
              <a:solidFill>
                <a:schemeClr val="accent4">
                  <a:lumMod val="75000"/>
                  <a:alpha val="7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220</c:v>
                </c:pt>
                <c:pt idx="201">
                  <c:v>221</c:v>
                </c:pt>
              </c:numCache>
            </c:numRef>
          </c:cat>
          <c:val>
            <c:numRef>
              <c:extLst>
                <c:ext xmlns:c15="http://schemas.microsoft.com/office/drawing/2012/chart" uri="{02D57815-91ED-43cb-92C2-25804820EDAC}">
                  <c15:fullRef>
                    <c15:sqref>prov!$F$57:$HQ$57</c15:sqref>
                  </c15:fullRef>
                </c:ext>
              </c:extLst>
              <c:f>prov!$F$57:$GW$57</c:f>
              <c:numCache>
                <c:formatCode>General</c:formatCode>
                <c:ptCount val="200"/>
                <c:pt idx="0">
                  <c:v>17</c:v>
                </c:pt>
                <c:pt idx="1">
                  <c:v>24</c:v>
                </c:pt>
                <c:pt idx="2">
                  <c:v>36</c:v>
                </c:pt>
                <c:pt idx="3">
                  <c:v>38</c:v>
                </c:pt>
                <c:pt idx="4">
                  <c:v>40</c:v>
                </c:pt>
                <c:pt idx="5">
                  <c:v>42</c:v>
                </c:pt>
                <c:pt idx="6">
                  <c:v>63</c:v>
                </c:pt>
                <c:pt idx="7">
                  <c:v>80</c:v>
                </c:pt>
                <c:pt idx="8">
                  <c:v>71</c:v>
                </c:pt>
                <c:pt idx="9">
                  <c:v>106</c:v>
                </c:pt>
                <c:pt idx="10">
                  <c:v>131</c:v>
                </c:pt>
                <c:pt idx="11">
                  <c:v>153</c:v>
                </c:pt>
                <c:pt idx="12">
                  <c:v>203</c:v>
                </c:pt>
                <c:pt idx="13">
                  <c:v>265</c:v>
                </c:pt>
                <c:pt idx="14">
                  <c:v>301</c:v>
                </c:pt>
                <c:pt idx="15">
                  <c:v>405</c:v>
                </c:pt>
                <c:pt idx="16">
                  <c:v>418</c:v>
                </c:pt>
                <c:pt idx="17">
                  <c:v>449</c:v>
                </c:pt>
                <c:pt idx="18">
                  <c:v>501</c:v>
                </c:pt>
                <c:pt idx="19">
                  <c:v>687</c:v>
                </c:pt>
                <c:pt idx="20">
                  <c:v>782</c:v>
                </c:pt>
                <c:pt idx="21">
                  <c:v>876</c:v>
                </c:pt>
                <c:pt idx="22">
                  <c:v>967</c:v>
                </c:pt>
                <c:pt idx="23">
                  <c:v>1094</c:v>
                </c:pt>
                <c:pt idx="24">
                  <c:v>1191</c:v>
                </c:pt>
                <c:pt idx="25">
                  <c:v>1306</c:v>
                </c:pt>
                <c:pt idx="26">
                  <c:v>1424</c:v>
                </c:pt>
                <c:pt idx="27">
                  <c:v>1511</c:v>
                </c:pt>
                <c:pt idx="28">
                  <c:v>1597</c:v>
                </c:pt>
                <c:pt idx="29">
                  <c:v>1709</c:v>
                </c:pt>
                <c:pt idx="30">
                  <c:v>1760</c:v>
                </c:pt>
                <c:pt idx="31">
                  <c:v>1903</c:v>
                </c:pt>
                <c:pt idx="32">
                  <c:v>2010</c:v>
                </c:pt>
                <c:pt idx="33">
                  <c:v>2100</c:v>
                </c:pt>
                <c:pt idx="34">
                  <c:v>2181</c:v>
                </c:pt>
                <c:pt idx="35">
                  <c:v>2305</c:v>
                </c:pt>
                <c:pt idx="36">
                  <c:v>2408</c:v>
                </c:pt>
                <c:pt idx="37">
                  <c:v>2533</c:v>
                </c:pt>
                <c:pt idx="38">
                  <c:v>2650</c:v>
                </c:pt>
                <c:pt idx="39">
                  <c:v>2694</c:v>
                </c:pt>
                <c:pt idx="40">
                  <c:v>2880</c:v>
                </c:pt>
                <c:pt idx="41">
                  <c:v>2922</c:v>
                </c:pt>
                <c:pt idx="42">
                  <c:v>3020</c:v>
                </c:pt>
                <c:pt idx="43">
                  <c:v>3156</c:v>
                </c:pt>
                <c:pt idx="44">
                  <c:v>3271</c:v>
                </c:pt>
                <c:pt idx="45">
                  <c:v>3371</c:v>
                </c:pt>
                <c:pt idx="46">
                  <c:v>3455</c:v>
                </c:pt>
                <c:pt idx="47">
                  <c:v>3541</c:v>
                </c:pt>
                <c:pt idx="48">
                  <c:v>3634</c:v>
                </c:pt>
                <c:pt idx="49">
                  <c:v>3711</c:v>
                </c:pt>
                <c:pt idx="50">
                  <c:v>3814</c:v>
                </c:pt>
                <c:pt idx="51">
                  <c:v>3861</c:v>
                </c:pt>
                <c:pt idx="52">
                  <c:v>3914</c:v>
                </c:pt>
                <c:pt idx="53">
                  <c:v>3979</c:v>
                </c:pt>
                <c:pt idx="54">
                  <c:v>3997</c:v>
                </c:pt>
                <c:pt idx="55">
                  <c:v>4045</c:v>
                </c:pt>
                <c:pt idx="56">
                  <c:v>4105</c:v>
                </c:pt>
                <c:pt idx="57">
                  <c:v>4144</c:v>
                </c:pt>
                <c:pt idx="58">
                  <c:v>4193</c:v>
                </c:pt>
                <c:pt idx="59">
                  <c:v>4219</c:v>
                </c:pt>
                <c:pt idx="60">
                  <c:v>4263</c:v>
                </c:pt>
                <c:pt idx="61">
                  <c:v>4278</c:v>
                </c:pt>
                <c:pt idx="62">
                  <c:v>4298</c:v>
                </c:pt>
                <c:pt idx="63">
                  <c:v>4322</c:v>
                </c:pt>
                <c:pt idx="64">
                  <c:v>4366</c:v>
                </c:pt>
                <c:pt idx="65">
                  <c:v>4389</c:v>
                </c:pt>
                <c:pt idx="66">
                  <c:v>4416</c:v>
                </c:pt>
                <c:pt idx="67">
                  <c:v>4434</c:v>
                </c:pt>
                <c:pt idx="68">
                  <c:v>4444</c:v>
                </c:pt>
                <c:pt idx="69">
                  <c:v>4465</c:v>
                </c:pt>
                <c:pt idx="70">
                  <c:v>4484</c:v>
                </c:pt>
                <c:pt idx="71">
                  <c:v>4520</c:v>
                </c:pt>
                <c:pt idx="72">
                  <c:v>4536</c:v>
                </c:pt>
                <c:pt idx="73">
                  <c:v>4544</c:v>
                </c:pt>
                <c:pt idx="74">
                  <c:v>4555</c:v>
                </c:pt>
                <c:pt idx="75">
                  <c:v>4558</c:v>
                </c:pt>
                <c:pt idx="76">
                  <c:v>4562</c:v>
                </c:pt>
                <c:pt idx="77">
                  <c:v>4579</c:v>
                </c:pt>
                <c:pt idx="78">
                  <c:v>4597</c:v>
                </c:pt>
                <c:pt idx="79">
                  <c:v>4627</c:v>
                </c:pt>
                <c:pt idx="80">
                  <c:v>4634</c:v>
                </c:pt>
                <c:pt idx="81">
                  <c:v>4651</c:v>
                </c:pt>
                <c:pt idx="82">
                  <c:v>4658</c:v>
                </c:pt>
                <c:pt idx="83">
                  <c:v>4663</c:v>
                </c:pt>
                <c:pt idx="84">
                  <c:v>4677</c:v>
                </c:pt>
                <c:pt idx="85">
                  <c:v>4688</c:v>
                </c:pt>
                <c:pt idx="86">
                  <c:v>4694</c:v>
                </c:pt>
                <c:pt idx="87">
                  <c:v>4703</c:v>
                </c:pt>
                <c:pt idx="88">
                  <c:v>4712</c:v>
                </c:pt>
                <c:pt idx="89">
                  <c:v>4719</c:v>
                </c:pt>
                <c:pt idx="90">
                  <c:v>4728</c:v>
                </c:pt>
                <c:pt idx="91">
                  <c:v>4735</c:v>
                </c:pt>
                <c:pt idx="92">
                  <c:v>4753</c:v>
                </c:pt>
                <c:pt idx="93">
                  <c:v>4768</c:v>
                </c:pt>
                <c:pt idx="94">
                  <c:v>4782</c:v>
                </c:pt>
                <c:pt idx="95">
                  <c:v>4791</c:v>
                </c:pt>
                <c:pt idx="96">
                  <c:v>4801</c:v>
                </c:pt>
                <c:pt idx="97">
                  <c:v>4807</c:v>
                </c:pt>
                <c:pt idx="98">
                  <c:v>4815</c:v>
                </c:pt>
                <c:pt idx="99">
                  <c:v>4823</c:v>
                </c:pt>
                <c:pt idx="100">
                  <c:v>4835</c:v>
                </c:pt>
                <c:pt idx="101">
                  <c:v>4844</c:v>
                </c:pt>
                <c:pt idx="102">
                  <c:v>4847</c:v>
                </c:pt>
                <c:pt idx="103">
                  <c:v>4852</c:v>
                </c:pt>
                <c:pt idx="104">
                  <c:v>4857</c:v>
                </c:pt>
                <c:pt idx="105">
                  <c:v>4863</c:v>
                </c:pt>
                <c:pt idx="106">
                  <c:v>4866</c:v>
                </c:pt>
                <c:pt idx="107">
                  <c:v>4869</c:v>
                </c:pt>
                <c:pt idx="108">
                  <c:v>4874</c:v>
                </c:pt>
                <c:pt idx="109">
                  <c:v>4876</c:v>
                </c:pt>
                <c:pt idx="110">
                  <c:v>4878</c:v>
                </c:pt>
                <c:pt idx="111">
                  <c:v>4881</c:v>
                </c:pt>
                <c:pt idx="112">
                  <c:v>4885</c:v>
                </c:pt>
                <c:pt idx="113">
                  <c:v>4886</c:v>
                </c:pt>
                <c:pt idx="114">
                  <c:v>4886</c:v>
                </c:pt>
                <c:pt idx="115">
                  <c:v>4887</c:v>
                </c:pt>
                <c:pt idx="116">
                  <c:v>4888</c:v>
                </c:pt>
                <c:pt idx="117">
                  <c:v>4888</c:v>
                </c:pt>
                <c:pt idx="118">
                  <c:v>4891</c:v>
                </c:pt>
                <c:pt idx="119">
                  <c:v>4894</c:v>
                </c:pt>
                <c:pt idx="120">
                  <c:v>4899</c:v>
                </c:pt>
                <c:pt idx="121">
                  <c:v>4900</c:v>
                </c:pt>
                <c:pt idx="122">
                  <c:v>4901</c:v>
                </c:pt>
                <c:pt idx="123">
                  <c:v>4902</c:v>
                </c:pt>
                <c:pt idx="124">
                  <c:v>4903</c:v>
                </c:pt>
                <c:pt idx="125">
                  <c:v>4904</c:v>
                </c:pt>
                <c:pt idx="126">
                  <c:v>4906</c:v>
                </c:pt>
                <c:pt idx="127">
                  <c:v>4907</c:v>
                </c:pt>
                <c:pt idx="128">
                  <c:v>4907</c:v>
                </c:pt>
                <c:pt idx="129">
                  <c:v>4910</c:v>
                </c:pt>
                <c:pt idx="130">
                  <c:v>4911</c:v>
                </c:pt>
                <c:pt idx="131">
                  <c:v>4902</c:v>
                </c:pt>
                <c:pt idx="132">
                  <c:v>4907</c:v>
                </c:pt>
                <c:pt idx="133">
                  <c:v>4908</c:v>
                </c:pt>
                <c:pt idx="134">
                  <c:v>4909</c:v>
                </c:pt>
                <c:pt idx="135">
                  <c:v>4914</c:v>
                </c:pt>
                <c:pt idx="136">
                  <c:v>4915</c:v>
                </c:pt>
                <c:pt idx="137">
                  <c:v>4919</c:v>
                </c:pt>
                <c:pt idx="138">
                  <c:v>4922</c:v>
                </c:pt>
                <c:pt idx="139">
                  <c:v>4923</c:v>
                </c:pt>
                <c:pt idx="140">
                  <c:v>4923</c:v>
                </c:pt>
                <c:pt idx="141">
                  <c:v>4927</c:v>
                </c:pt>
                <c:pt idx="142">
                  <c:v>4930</c:v>
                </c:pt>
                <c:pt idx="143">
                  <c:v>4932</c:v>
                </c:pt>
                <c:pt idx="144">
                  <c:v>4936</c:v>
                </c:pt>
                <c:pt idx="145">
                  <c:v>4938</c:v>
                </c:pt>
                <c:pt idx="146">
                  <c:v>4941</c:v>
                </c:pt>
                <c:pt idx="147">
                  <c:v>4945</c:v>
                </c:pt>
                <c:pt idx="148">
                  <c:v>4947</c:v>
                </c:pt>
                <c:pt idx="149">
                  <c:v>4954</c:v>
                </c:pt>
                <c:pt idx="150">
                  <c:v>4957</c:v>
                </c:pt>
                <c:pt idx="151">
                  <c:v>4962</c:v>
                </c:pt>
                <c:pt idx="152">
                  <c:v>4966</c:v>
                </c:pt>
                <c:pt idx="153">
                  <c:v>4973</c:v>
                </c:pt>
                <c:pt idx="154">
                  <c:v>4975</c:v>
                </c:pt>
                <c:pt idx="155">
                  <c:v>4984</c:v>
                </c:pt>
                <c:pt idx="156">
                  <c:v>4991</c:v>
                </c:pt>
                <c:pt idx="157">
                  <c:v>5008</c:v>
                </c:pt>
                <c:pt idx="158">
                  <c:v>5020</c:v>
                </c:pt>
                <c:pt idx="159">
                  <c:v>5041</c:v>
                </c:pt>
                <c:pt idx="160">
                  <c:v>5054</c:v>
                </c:pt>
                <c:pt idx="161">
                  <c:v>5071</c:v>
                </c:pt>
                <c:pt idx="162">
                  <c:v>5089</c:v>
                </c:pt>
                <c:pt idx="163">
                  <c:v>5125</c:v>
                </c:pt>
                <c:pt idx="164">
                  <c:v>5146</c:v>
                </c:pt>
                <c:pt idx="165">
                  <c:v>5152</c:v>
                </c:pt>
                <c:pt idx="166">
                  <c:v>5163</c:v>
                </c:pt>
                <c:pt idx="167">
                  <c:v>5176</c:v>
                </c:pt>
                <c:pt idx="168">
                  <c:v>5199</c:v>
                </c:pt>
                <c:pt idx="169">
                  <c:v>5222</c:v>
                </c:pt>
                <c:pt idx="170">
                  <c:v>5245</c:v>
                </c:pt>
                <c:pt idx="171">
                  <c:v>5274</c:v>
                </c:pt>
                <c:pt idx="172">
                  <c:v>5294</c:v>
                </c:pt>
                <c:pt idx="173">
                  <c:v>5319</c:v>
                </c:pt>
                <c:pt idx="174">
                  <c:v>5342</c:v>
                </c:pt>
                <c:pt idx="175">
                  <c:v>5364</c:v>
                </c:pt>
                <c:pt idx="176">
                  <c:v>5383</c:v>
                </c:pt>
                <c:pt idx="177">
                  <c:v>5409</c:v>
                </c:pt>
                <c:pt idx="178">
                  <c:v>5426</c:v>
                </c:pt>
                <c:pt idx="179">
                  <c:v>5450</c:v>
                </c:pt>
                <c:pt idx="180">
                  <c:v>5469</c:v>
                </c:pt>
                <c:pt idx="181">
                  <c:v>5492</c:v>
                </c:pt>
                <c:pt idx="182">
                  <c:v>5509</c:v>
                </c:pt>
                <c:pt idx="183">
                  <c:v>5537</c:v>
                </c:pt>
                <c:pt idx="184">
                  <c:v>5559</c:v>
                </c:pt>
                <c:pt idx="185">
                  <c:v>5585</c:v>
                </c:pt>
                <c:pt idx="186">
                  <c:v>5603</c:v>
                </c:pt>
                <c:pt idx="187">
                  <c:v>5621</c:v>
                </c:pt>
                <c:pt idx="188">
                  <c:v>5647</c:v>
                </c:pt>
                <c:pt idx="189">
                  <c:v>5678</c:v>
                </c:pt>
                <c:pt idx="190">
                  <c:v>5714</c:v>
                </c:pt>
                <c:pt idx="191">
                  <c:v>5751</c:v>
                </c:pt>
                <c:pt idx="192">
                  <c:v>5789</c:v>
                </c:pt>
                <c:pt idx="193">
                  <c:v>5823</c:v>
                </c:pt>
                <c:pt idx="194">
                  <c:v>5848</c:v>
                </c:pt>
                <c:pt idx="195">
                  <c:v>5881</c:v>
                </c:pt>
                <c:pt idx="196">
                  <c:v>5929</c:v>
                </c:pt>
              </c:numCache>
            </c:numRef>
          </c:val>
          <c:smooth val="0"/>
          <c:extLst>
            <c:ext xmlns:c16="http://schemas.microsoft.com/office/drawing/2014/chart" uri="{C3380CC4-5D6E-409C-BE32-E72D297353CC}">
              <c16:uniqueId val="{00000005-D494-4000-82F3-B2170E27C78D}"/>
            </c:ext>
          </c:extLst>
        </c:ser>
        <c:ser>
          <c:idx val="7"/>
          <c:order val="6"/>
          <c:tx>
            <c:strRef>
              <c:f>prov!$C$58</c:f>
              <c:strCache>
                <c:ptCount val="1"/>
                <c:pt idx="0">
                  <c:v>Overijssel</c:v>
                </c:pt>
              </c:strCache>
            </c:strRef>
          </c:tx>
          <c:spPr>
            <a:ln w="38100" cap="rnd">
              <a:solidFill>
                <a:schemeClr val="accent1">
                  <a:lumMod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212</c:v>
                </c:pt>
                <c:pt idx="201">
                  <c:v>213</c:v>
                </c:pt>
                <c:pt idx="202">
                  <c:v>214</c:v>
                </c:pt>
                <c:pt idx="203">
                  <c:v>215</c:v>
                </c:pt>
                <c:pt idx="204">
                  <c:v>216</c:v>
                </c:pt>
                <c:pt idx="205">
                  <c:v>217</c:v>
                </c:pt>
                <c:pt idx="206">
                  <c:v>218</c:v>
                </c:pt>
                <c:pt idx="207">
                  <c:v>219</c:v>
                </c:pt>
                <c:pt idx="208">
                  <c:v>220</c:v>
                </c:pt>
                <c:pt idx="209">
                  <c:v>221</c:v>
                </c:pt>
              </c:numCache>
            </c:numRef>
          </c:cat>
          <c:val>
            <c:numRef>
              <c:extLst>
                <c:ext xmlns:c15="http://schemas.microsoft.com/office/drawing/2012/chart" uri="{02D57815-91ED-43cb-92C2-25804820EDAC}">
                  <c15:fullRef>
                    <c15:sqref>prov!$N$58:$HQ$58</c15:sqref>
                  </c15:fullRef>
                </c:ext>
              </c:extLst>
              <c:f>prov!$N$58:$HE$58</c:f>
              <c:numCache>
                <c:formatCode>General</c:formatCode>
                <c:ptCount val="200"/>
                <c:pt idx="0">
                  <c:v>18</c:v>
                </c:pt>
                <c:pt idx="1">
                  <c:v>24</c:v>
                </c:pt>
                <c:pt idx="2">
                  <c:v>29</c:v>
                </c:pt>
                <c:pt idx="3">
                  <c:v>37</c:v>
                </c:pt>
                <c:pt idx="4">
                  <c:v>46</c:v>
                </c:pt>
                <c:pt idx="5">
                  <c:v>60</c:v>
                </c:pt>
                <c:pt idx="6">
                  <c:v>76</c:v>
                </c:pt>
                <c:pt idx="7">
                  <c:v>136</c:v>
                </c:pt>
                <c:pt idx="8">
                  <c:v>165</c:v>
                </c:pt>
                <c:pt idx="9">
                  <c:v>192</c:v>
                </c:pt>
                <c:pt idx="10">
                  <c:v>221</c:v>
                </c:pt>
                <c:pt idx="11">
                  <c:v>252</c:v>
                </c:pt>
                <c:pt idx="12">
                  <c:v>321</c:v>
                </c:pt>
                <c:pt idx="13">
                  <c:v>393</c:v>
                </c:pt>
                <c:pt idx="14">
                  <c:v>453</c:v>
                </c:pt>
                <c:pt idx="15">
                  <c:v>521</c:v>
                </c:pt>
                <c:pt idx="16">
                  <c:v>595</c:v>
                </c:pt>
                <c:pt idx="17">
                  <c:v>652</c:v>
                </c:pt>
                <c:pt idx="18">
                  <c:v>693</c:v>
                </c:pt>
                <c:pt idx="19">
                  <c:v>773</c:v>
                </c:pt>
                <c:pt idx="20">
                  <c:v>860</c:v>
                </c:pt>
                <c:pt idx="21">
                  <c:v>939</c:v>
                </c:pt>
                <c:pt idx="22">
                  <c:v>1051</c:v>
                </c:pt>
                <c:pt idx="23">
                  <c:v>1133</c:v>
                </c:pt>
                <c:pt idx="24">
                  <c:v>1206</c:v>
                </c:pt>
                <c:pt idx="25">
                  <c:v>1271</c:v>
                </c:pt>
                <c:pt idx="26">
                  <c:v>1338</c:v>
                </c:pt>
                <c:pt idx="27">
                  <c:v>1416</c:v>
                </c:pt>
                <c:pt idx="28">
                  <c:v>1607</c:v>
                </c:pt>
                <c:pt idx="29">
                  <c:v>1703</c:v>
                </c:pt>
                <c:pt idx="30">
                  <c:v>1776</c:v>
                </c:pt>
                <c:pt idx="31">
                  <c:v>1832</c:v>
                </c:pt>
                <c:pt idx="32">
                  <c:v>1889</c:v>
                </c:pt>
                <c:pt idx="33">
                  <c:v>1941</c:v>
                </c:pt>
                <c:pt idx="34">
                  <c:v>2032</c:v>
                </c:pt>
                <c:pt idx="35">
                  <c:v>2149</c:v>
                </c:pt>
                <c:pt idx="36">
                  <c:v>2202</c:v>
                </c:pt>
                <c:pt idx="37">
                  <c:v>2277</c:v>
                </c:pt>
                <c:pt idx="38">
                  <c:v>2325</c:v>
                </c:pt>
                <c:pt idx="39">
                  <c:v>2389</c:v>
                </c:pt>
                <c:pt idx="40">
                  <c:v>2427</c:v>
                </c:pt>
                <c:pt idx="41">
                  <c:v>2488</c:v>
                </c:pt>
                <c:pt idx="42">
                  <c:v>2536</c:v>
                </c:pt>
                <c:pt idx="43">
                  <c:v>2574</c:v>
                </c:pt>
                <c:pt idx="44">
                  <c:v>2621</c:v>
                </c:pt>
                <c:pt idx="45">
                  <c:v>2630</c:v>
                </c:pt>
                <c:pt idx="46">
                  <c:v>2635</c:v>
                </c:pt>
                <c:pt idx="47">
                  <c:v>2665</c:v>
                </c:pt>
                <c:pt idx="48">
                  <c:v>2702</c:v>
                </c:pt>
                <c:pt idx="49">
                  <c:v>2720</c:v>
                </c:pt>
                <c:pt idx="50">
                  <c:v>2746</c:v>
                </c:pt>
                <c:pt idx="51">
                  <c:v>2767</c:v>
                </c:pt>
                <c:pt idx="52">
                  <c:v>2779</c:v>
                </c:pt>
                <c:pt idx="53">
                  <c:v>2795</c:v>
                </c:pt>
                <c:pt idx="54">
                  <c:v>2804</c:v>
                </c:pt>
                <c:pt idx="55">
                  <c:v>2822</c:v>
                </c:pt>
                <c:pt idx="56">
                  <c:v>2843</c:v>
                </c:pt>
                <c:pt idx="57">
                  <c:v>2860</c:v>
                </c:pt>
                <c:pt idx="58">
                  <c:v>2867</c:v>
                </c:pt>
                <c:pt idx="59">
                  <c:v>2861</c:v>
                </c:pt>
                <c:pt idx="60">
                  <c:v>2873</c:v>
                </c:pt>
                <c:pt idx="61">
                  <c:v>2886</c:v>
                </c:pt>
                <c:pt idx="62">
                  <c:v>2898</c:v>
                </c:pt>
                <c:pt idx="63">
                  <c:v>2903</c:v>
                </c:pt>
                <c:pt idx="64">
                  <c:v>2914</c:v>
                </c:pt>
                <c:pt idx="65">
                  <c:v>2918</c:v>
                </c:pt>
                <c:pt idx="66">
                  <c:v>2919</c:v>
                </c:pt>
                <c:pt idx="67">
                  <c:v>2925</c:v>
                </c:pt>
                <c:pt idx="68">
                  <c:v>2933</c:v>
                </c:pt>
                <c:pt idx="69">
                  <c:v>2941</c:v>
                </c:pt>
                <c:pt idx="70">
                  <c:v>2948</c:v>
                </c:pt>
                <c:pt idx="71">
                  <c:v>2957</c:v>
                </c:pt>
                <c:pt idx="72">
                  <c:v>2964</c:v>
                </c:pt>
                <c:pt idx="73">
                  <c:v>2969</c:v>
                </c:pt>
                <c:pt idx="74">
                  <c:v>2975</c:v>
                </c:pt>
                <c:pt idx="75">
                  <c:v>2981</c:v>
                </c:pt>
                <c:pt idx="76">
                  <c:v>2986</c:v>
                </c:pt>
                <c:pt idx="77">
                  <c:v>2988</c:v>
                </c:pt>
                <c:pt idx="78">
                  <c:v>2991</c:v>
                </c:pt>
                <c:pt idx="79">
                  <c:v>2995</c:v>
                </c:pt>
                <c:pt idx="80">
                  <c:v>2996</c:v>
                </c:pt>
                <c:pt idx="81">
                  <c:v>2996</c:v>
                </c:pt>
                <c:pt idx="82">
                  <c:v>2996</c:v>
                </c:pt>
                <c:pt idx="83">
                  <c:v>3001</c:v>
                </c:pt>
                <c:pt idx="84">
                  <c:v>3005</c:v>
                </c:pt>
                <c:pt idx="85">
                  <c:v>3012</c:v>
                </c:pt>
                <c:pt idx="86">
                  <c:v>3016</c:v>
                </c:pt>
                <c:pt idx="87">
                  <c:v>3020</c:v>
                </c:pt>
                <c:pt idx="88">
                  <c:v>3024</c:v>
                </c:pt>
                <c:pt idx="89">
                  <c:v>3028</c:v>
                </c:pt>
                <c:pt idx="90">
                  <c:v>3030</c:v>
                </c:pt>
                <c:pt idx="91">
                  <c:v>3031</c:v>
                </c:pt>
                <c:pt idx="92">
                  <c:v>3031</c:v>
                </c:pt>
                <c:pt idx="93">
                  <c:v>3040</c:v>
                </c:pt>
                <c:pt idx="94">
                  <c:v>3052</c:v>
                </c:pt>
                <c:pt idx="95">
                  <c:v>3058</c:v>
                </c:pt>
                <c:pt idx="96">
                  <c:v>3059</c:v>
                </c:pt>
                <c:pt idx="97">
                  <c:v>3062</c:v>
                </c:pt>
                <c:pt idx="98">
                  <c:v>3066</c:v>
                </c:pt>
                <c:pt idx="99">
                  <c:v>3070</c:v>
                </c:pt>
                <c:pt idx="100">
                  <c:v>3083</c:v>
                </c:pt>
                <c:pt idx="101">
                  <c:v>3087</c:v>
                </c:pt>
                <c:pt idx="102">
                  <c:v>3088</c:v>
                </c:pt>
                <c:pt idx="103">
                  <c:v>3091</c:v>
                </c:pt>
                <c:pt idx="104">
                  <c:v>3093</c:v>
                </c:pt>
                <c:pt idx="105">
                  <c:v>3098</c:v>
                </c:pt>
                <c:pt idx="106">
                  <c:v>3099</c:v>
                </c:pt>
                <c:pt idx="107">
                  <c:v>3105</c:v>
                </c:pt>
                <c:pt idx="108">
                  <c:v>3109</c:v>
                </c:pt>
                <c:pt idx="109">
                  <c:v>3112</c:v>
                </c:pt>
                <c:pt idx="110">
                  <c:v>3114</c:v>
                </c:pt>
                <c:pt idx="111">
                  <c:v>3116</c:v>
                </c:pt>
                <c:pt idx="112">
                  <c:v>3121</c:v>
                </c:pt>
                <c:pt idx="113">
                  <c:v>3121</c:v>
                </c:pt>
                <c:pt idx="114">
                  <c:v>3124</c:v>
                </c:pt>
                <c:pt idx="115">
                  <c:v>3125</c:v>
                </c:pt>
                <c:pt idx="116">
                  <c:v>3129</c:v>
                </c:pt>
                <c:pt idx="117">
                  <c:v>3131</c:v>
                </c:pt>
                <c:pt idx="118">
                  <c:v>3128</c:v>
                </c:pt>
                <c:pt idx="119">
                  <c:v>3129</c:v>
                </c:pt>
                <c:pt idx="120">
                  <c:v>3133</c:v>
                </c:pt>
                <c:pt idx="121">
                  <c:v>3137</c:v>
                </c:pt>
                <c:pt idx="122">
                  <c:v>3138</c:v>
                </c:pt>
                <c:pt idx="123">
                  <c:v>3139</c:v>
                </c:pt>
                <c:pt idx="124">
                  <c:v>3144</c:v>
                </c:pt>
                <c:pt idx="125">
                  <c:v>3146</c:v>
                </c:pt>
                <c:pt idx="126">
                  <c:v>3150</c:v>
                </c:pt>
                <c:pt idx="127">
                  <c:v>3152</c:v>
                </c:pt>
                <c:pt idx="128">
                  <c:v>3156</c:v>
                </c:pt>
                <c:pt idx="129">
                  <c:v>3166</c:v>
                </c:pt>
                <c:pt idx="130">
                  <c:v>3169</c:v>
                </c:pt>
                <c:pt idx="131">
                  <c:v>3173</c:v>
                </c:pt>
                <c:pt idx="132">
                  <c:v>3173</c:v>
                </c:pt>
                <c:pt idx="133">
                  <c:v>3174</c:v>
                </c:pt>
                <c:pt idx="134">
                  <c:v>3176</c:v>
                </c:pt>
                <c:pt idx="135">
                  <c:v>3177</c:v>
                </c:pt>
                <c:pt idx="136">
                  <c:v>3181</c:v>
                </c:pt>
                <c:pt idx="137">
                  <c:v>3181</c:v>
                </c:pt>
                <c:pt idx="138">
                  <c:v>3187</c:v>
                </c:pt>
                <c:pt idx="139">
                  <c:v>3187</c:v>
                </c:pt>
                <c:pt idx="140">
                  <c:v>3190</c:v>
                </c:pt>
                <c:pt idx="141">
                  <c:v>3197</c:v>
                </c:pt>
                <c:pt idx="142">
                  <c:v>3200</c:v>
                </c:pt>
                <c:pt idx="143">
                  <c:v>3207</c:v>
                </c:pt>
                <c:pt idx="144">
                  <c:v>3210</c:v>
                </c:pt>
                <c:pt idx="145">
                  <c:v>3215</c:v>
                </c:pt>
                <c:pt idx="146">
                  <c:v>3226</c:v>
                </c:pt>
                <c:pt idx="147">
                  <c:v>3238</c:v>
                </c:pt>
                <c:pt idx="148">
                  <c:v>3248</c:v>
                </c:pt>
                <c:pt idx="149">
                  <c:v>3253</c:v>
                </c:pt>
                <c:pt idx="150">
                  <c:v>3261</c:v>
                </c:pt>
                <c:pt idx="151">
                  <c:v>3268</c:v>
                </c:pt>
                <c:pt idx="152">
                  <c:v>3282</c:v>
                </c:pt>
                <c:pt idx="153">
                  <c:v>3299</c:v>
                </c:pt>
                <c:pt idx="154">
                  <c:v>3316</c:v>
                </c:pt>
                <c:pt idx="155">
                  <c:v>3323</c:v>
                </c:pt>
                <c:pt idx="156">
                  <c:v>3334</c:v>
                </c:pt>
                <c:pt idx="157">
                  <c:v>3343</c:v>
                </c:pt>
                <c:pt idx="158">
                  <c:v>3356</c:v>
                </c:pt>
                <c:pt idx="159">
                  <c:v>3364</c:v>
                </c:pt>
                <c:pt idx="160">
                  <c:v>3382</c:v>
                </c:pt>
                <c:pt idx="161">
                  <c:v>3406</c:v>
                </c:pt>
                <c:pt idx="162">
                  <c:v>3422</c:v>
                </c:pt>
                <c:pt idx="163">
                  <c:v>3435</c:v>
                </c:pt>
                <c:pt idx="164">
                  <c:v>3447</c:v>
                </c:pt>
                <c:pt idx="165">
                  <c:v>3452</c:v>
                </c:pt>
                <c:pt idx="166">
                  <c:v>3468</c:v>
                </c:pt>
                <c:pt idx="167">
                  <c:v>3474</c:v>
                </c:pt>
                <c:pt idx="168">
                  <c:v>3481</c:v>
                </c:pt>
                <c:pt idx="169">
                  <c:v>3494</c:v>
                </c:pt>
                <c:pt idx="170">
                  <c:v>3506</c:v>
                </c:pt>
                <c:pt idx="171">
                  <c:v>3516</c:v>
                </c:pt>
                <c:pt idx="172">
                  <c:v>3519</c:v>
                </c:pt>
                <c:pt idx="173">
                  <c:v>3537</c:v>
                </c:pt>
                <c:pt idx="174">
                  <c:v>3553</c:v>
                </c:pt>
                <c:pt idx="175">
                  <c:v>3562</c:v>
                </c:pt>
                <c:pt idx="176">
                  <c:v>3579</c:v>
                </c:pt>
                <c:pt idx="177">
                  <c:v>3603</c:v>
                </c:pt>
                <c:pt idx="178">
                  <c:v>3618</c:v>
                </c:pt>
                <c:pt idx="179">
                  <c:v>3631</c:v>
                </c:pt>
                <c:pt idx="180">
                  <c:v>3658</c:v>
                </c:pt>
                <c:pt idx="181">
                  <c:v>3682</c:v>
                </c:pt>
                <c:pt idx="182">
                  <c:v>3715</c:v>
                </c:pt>
                <c:pt idx="183">
                  <c:v>3732</c:v>
                </c:pt>
                <c:pt idx="184">
                  <c:v>3763</c:v>
                </c:pt>
                <c:pt idx="185">
                  <c:v>3807</c:v>
                </c:pt>
                <c:pt idx="186">
                  <c:v>3848</c:v>
                </c:pt>
                <c:pt idx="187">
                  <c:v>3892</c:v>
                </c:pt>
                <c:pt idx="188">
                  <c:v>3953</c:v>
                </c:pt>
              </c:numCache>
            </c:numRef>
          </c:val>
          <c:smooth val="0"/>
          <c:extLst>
            <c:ext xmlns:c16="http://schemas.microsoft.com/office/drawing/2014/chart" uri="{C3380CC4-5D6E-409C-BE32-E72D297353CC}">
              <c16:uniqueId val="{00000006-D494-4000-82F3-B2170E27C78D}"/>
            </c:ext>
          </c:extLst>
        </c:ser>
        <c:ser>
          <c:idx val="8"/>
          <c:order val="7"/>
          <c:tx>
            <c:strRef>
              <c:f>prov!$C$59</c:f>
              <c:strCache>
                <c:ptCount val="1"/>
                <c:pt idx="0">
                  <c:v>Flevoland</c:v>
                </c:pt>
              </c:strCache>
            </c:strRef>
          </c:tx>
          <c:spPr>
            <a:ln w="38100" cap="rnd">
              <a:solidFill>
                <a:schemeClr val="accent1">
                  <a:lumMod val="60000"/>
                  <a:lumOff val="4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210</c:v>
                </c:pt>
                <c:pt idx="201">
                  <c:v>211</c:v>
                </c:pt>
                <c:pt idx="202">
                  <c:v>212</c:v>
                </c:pt>
                <c:pt idx="203">
                  <c:v>213</c:v>
                </c:pt>
                <c:pt idx="204">
                  <c:v>214</c:v>
                </c:pt>
                <c:pt idx="205">
                  <c:v>215</c:v>
                </c:pt>
                <c:pt idx="206">
                  <c:v>216</c:v>
                </c:pt>
                <c:pt idx="207">
                  <c:v>217</c:v>
                </c:pt>
                <c:pt idx="208">
                  <c:v>218</c:v>
                </c:pt>
                <c:pt idx="209">
                  <c:v>219</c:v>
                </c:pt>
                <c:pt idx="210">
                  <c:v>220</c:v>
                </c:pt>
                <c:pt idx="211">
                  <c:v>221</c:v>
                </c:pt>
              </c:numCache>
            </c:numRef>
          </c:cat>
          <c:val>
            <c:numRef>
              <c:extLst>
                <c:ext xmlns:c15="http://schemas.microsoft.com/office/drawing/2012/chart" uri="{02D57815-91ED-43cb-92C2-25804820EDAC}">
                  <c15:fullRef>
                    <c15:sqref>prov!$P$59:$HQ$59</c15:sqref>
                  </c15:fullRef>
                </c:ext>
              </c:extLst>
              <c:f>prov!$P$59:$HG$59</c:f>
              <c:numCache>
                <c:formatCode>General</c:formatCode>
                <c:ptCount val="200"/>
                <c:pt idx="0">
                  <c:v>21</c:v>
                </c:pt>
                <c:pt idx="1">
                  <c:v>23</c:v>
                </c:pt>
                <c:pt idx="2">
                  <c:v>25</c:v>
                </c:pt>
                <c:pt idx="3">
                  <c:v>31</c:v>
                </c:pt>
                <c:pt idx="4">
                  <c:v>38</c:v>
                </c:pt>
                <c:pt idx="5">
                  <c:v>52</c:v>
                </c:pt>
                <c:pt idx="6">
                  <c:v>52</c:v>
                </c:pt>
                <c:pt idx="7">
                  <c:v>59</c:v>
                </c:pt>
                <c:pt idx="8">
                  <c:v>66</c:v>
                </c:pt>
                <c:pt idx="9">
                  <c:v>73</c:v>
                </c:pt>
                <c:pt idx="10">
                  <c:v>84</c:v>
                </c:pt>
                <c:pt idx="11">
                  <c:v>94</c:v>
                </c:pt>
                <c:pt idx="12">
                  <c:v>107</c:v>
                </c:pt>
                <c:pt idx="13">
                  <c:v>119</c:v>
                </c:pt>
                <c:pt idx="14">
                  <c:v>137</c:v>
                </c:pt>
                <c:pt idx="15">
                  <c:v>144</c:v>
                </c:pt>
                <c:pt idx="16">
                  <c:v>163</c:v>
                </c:pt>
                <c:pt idx="17">
                  <c:v>186</c:v>
                </c:pt>
                <c:pt idx="18">
                  <c:v>200</c:v>
                </c:pt>
                <c:pt idx="19">
                  <c:v>222</c:v>
                </c:pt>
                <c:pt idx="20">
                  <c:v>231</c:v>
                </c:pt>
                <c:pt idx="21">
                  <c:v>250</c:v>
                </c:pt>
                <c:pt idx="22">
                  <c:v>260</c:v>
                </c:pt>
                <c:pt idx="23">
                  <c:v>271</c:v>
                </c:pt>
                <c:pt idx="24">
                  <c:v>290</c:v>
                </c:pt>
                <c:pt idx="25">
                  <c:v>303</c:v>
                </c:pt>
                <c:pt idx="26">
                  <c:v>331</c:v>
                </c:pt>
                <c:pt idx="27">
                  <c:v>369</c:v>
                </c:pt>
                <c:pt idx="28">
                  <c:v>385</c:v>
                </c:pt>
                <c:pt idx="29">
                  <c:v>419</c:v>
                </c:pt>
                <c:pt idx="30">
                  <c:v>427</c:v>
                </c:pt>
                <c:pt idx="31">
                  <c:v>440</c:v>
                </c:pt>
                <c:pt idx="32">
                  <c:v>461</c:v>
                </c:pt>
                <c:pt idx="33">
                  <c:v>510</c:v>
                </c:pt>
                <c:pt idx="34">
                  <c:v>556</c:v>
                </c:pt>
                <c:pt idx="35">
                  <c:v>577</c:v>
                </c:pt>
                <c:pt idx="36">
                  <c:v>583</c:v>
                </c:pt>
                <c:pt idx="37">
                  <c:v>606</c:v>
                </c:pt>
                <c:pt idx="38">
                  <c:v>625</c:v>
                </c:pt>
                <c:pt idx="39">
                  <c:v>653</c:v>
                </c:pt>
                <c:pt idx="40">
                  <c:v>665</c:v>
                </c:pt>
                <c:pt idx="41">
                  <c:v>690</c:v>
                </c:pt>
                <c:pt idx="42">
                  <c:v>711</c:v>
                </c:pt>
                <c:pt idx="43">
                  <c:v>716</c:v>
                </c:pt>
                <c:pt idx="44">
                  <c:v>719</c:v>
                </c:pt>
                <c:pt idx="45">
                  <c:v>726</c:v>
                </c:pt>
                <c:pt idx="46">
                  <c:v>735</c:v>
                </c:pt>
                <c:pt idx="47">
                  <c:v>749</c:v>
                </c:pt>
                <c:pt idx="48">
                  <c:v>764</c:v>
                </c:pt>
                <c:pt idx="49">
                  <c:v>766</c:v>
                </c:pt>
                <c:pt idx="50">
                  <c:v>772</c:v>
                </c:pt>
                <c:pt idx="51">
                  <c:v>787</c:v>
                </c:pt>
                <c:pt idx="52">
                  <c:v>804</c:v>
                </c:pt>
                <c:pt idx="53">
                  <c:v>809</c:v>
                </c:pt>
                <c:pt idx="54">
                  <c:v>821</c:v>
                </c:pt>
                <c:pt idx="55">
                  <c:v>835</c:v>
                </c:pt>
                <c:pt idx="56">
                  <c:v>850</c:v>
                </c:pt>
                <c:pt idx="57">
                  <c:v>851</c:v>
                </c:pt>
                <c:pt idx="58">
                  <c:v>859</c:v>
                </c:pt>
                <c:pt idx="59">
                  <c:v>862</c:v>
                </c:pt>
                <c:pt idx="60">
                  <c:v>864</c:v>
                </c:pt>
                <c:pt idx="61">
                  <c:v>870</c:v>
                </c:pt>
                <c:pt idx="62">
                  <c:v>874</c:v>
                </c:pt>
                <c:pt idx="63">
                  <c:v>880</c:v>
                </c:pt>
                <c:pt idx="64">
                  <c:v>882</c:v>
                </c:pt>
                <c:pt idx="65">
                  <c:v>883</c:v>
                </c:pt>
                <c:pt idx="66">
                  <c:v>889</c:v>
                </c:pt>
                <c:pt idx="67">
                  <c:v>894</c:v>
                </c:pt>
                <c:pt idx="68">
                  <c:v>898</c:v>
                </c:pt>
                <c:pt idx="69">
                  <c:v>898</c:v>
                </c:pt>
                <c:pt idx="70">
                  <c:v>900</c:v>
                </c:pt>
                <c:pt idx="71">
                  <c:v>901</c:v>
                </c:pt>
                <c:pt idx="72">
                  <c:v>907</c:v>
                </c:pt>
                <c:pt idx="73">
                  <c:v>912</c:v>
                </c:pt>
                <c:pt idx="74">
                  <c:v>916</c:v>
                </c:pt>
                <c:pt idx="75">
                  <c:v>919</c:v>
                </c:pt>
                <c:pt idx="76">
                  <c:v>921</c:v>
                </c:pt>
                <c:pt idx="77">
                  <c:v>927</c:v>
                </c:pt>
                <c:pt idx="78">
                  <c:v>929</c:v>
                </c:pt>
                <c:pt idx="79">
                  <c:v>929</c:v>
                </c:pt>
                <c:pt idx="80">
                  <c:v>931</c:v>
                </c:pt>
                <c:pt idx="81">
                  <c:v>939</c:v>
                </c:pt>
                <c:pt idx="82">
                  <c:v>942</c:v>
                </c:pt>
                <c:pt idx="83">
                  <c:v>946</c:v>
                </c:pt>
                <c:pt idx="84">
                  <c:v>948</c:v>
                </c:pt>
                <c:pt idx="85">
                  <c:v>948</c:v>
                </c:pt>
                <c:pt idx="86">
                  <c:v>949</c:v>
                </c:pt>
                <c:pt idx="87">
                  <c:v>952</c:v>
                </c:pt>
                <c:pt idx="88">
                  <c:v>953</c:v>
                </c:pt>
                <c:pt idx="89">
                  <c:v>956</c:v>
                </c:pt>
                <c:pt idx="90">
                  <c:v>957</c:v>
                </c:pt>
                <c:pt idx="91">
                  <c:v>959</c:v>
                </c:pt>
                <c:pt idx="92">
                  <c:v>966</c:v>
                </c:pt>
                <c:pt idx="93">
                  <c:v>967</c:v>
                </c:pt>
                <c:pt idx="94">
                  <c:v>969</c:v>
                </c:pt>
                <c:pt idx="95">
                  <c:v>972</c:v>
                </c:pt>
                <c:pt idx="96">
                  <c:v>975</c:v>
                </c:pt>
                <c:pt idx="97">
                  <c:v>975</c:v>
                </c:pt>
                <c:pt idx="98">
                  <c:v>975</c:v>
                </c:pt>
                <c:pt idx="99">
                  <c:v>975</c:v>
                </c:pt>
                <c:pt idx="100">
                  <c:v>973</c:v>
                </c:pt>
                <c:pt idx="101">
                  <c:v>977</c:v>
                </c:pt>
                <c:pt idx="102">
                  <c:v>978</c:v>
                </c:pt>
                <c:pt idx="103">
                  <c:v>978</c:v>
                </c:pt>
                <c:pt idx="104">
                  <c:v>980</c:v>
                </c:pt>
                <c:pt idx="105">
                  <c:v>982</c:v>
                </c:pt>
                <c:pt idx="106">
                  <c:v>982</c:v>
                </c:pt>
                <c:pt idx="107">
                  <c:v>985</c:v>
                </c:pt>
                <c:pt idx="108">
                  <c:v>986</c:v>
                </c:pt>
                <c:pt idx="109">
                  <c:v>986</c:v>
                </c:pt>
                <c:pt idx="110">
                  <c:v>987</c:v>
                </c:pt>
                <c:pt idx="111">
                  <c:v>989</c:v>
                </c:pt>
                <c:pt idx="112">
                  <c:v>989</c:v>
                </c:pt>
                <c:pt idx="113">
                  <c:v>989</c:v>
                </c:pt>
                <c:pt idx="114">
                  <c:v>989</c:v>
                </c:pt>
                <c:pt idx="115">
                  <c:v>989</c:v>
                </c:pt>
                <c:pt idx="116">
                  <c:v>989</c:v>
                </c:pt>
                <c:pt idx="117">
                  <c:v>983</c:v>
                </c:pt>
                <c:pt idx="118">
                  <c:v>983</c:v>
                </c:pt>
                <c:pt idx="119">
                  <c:v>983</c:v>
                </c:pt>
                <c:pt idx="120">
                  <c:v>983</c:v>
                </c:pt>
                <c:pt idx="121">
                  <c:v>983</c:v>
                </c:pt>
                <c:pt idx="122">
                  <c:v>983</c:v>
                </c:pt>
                <c:pt idx="123">
                  <c:v>983</c:v>
                </c:pt>
                <c:pt idx="124">
                  <c:v>982</c:v>
                </c:pt>
                <c:pt idx="125">
                  <c:v>982</c:v>
                </c:pt>
                <c:pt idx="126">
                  <c:v>982</c:v>
                </c:pt>
                <c:pt idx="127">
                  <c:v>983</c:v>
                </c:pt>
                <c:pt idx="128">
                  <c:v>984</c:v>
                </c:pt>
                <c:pt idx="129">
                  <c:v>984</c:v>
                </c:pt>
                <c:pt idx="130">
                  <c:v>985</c:v>
                </c:pt>
                <c:pt idx="131">
                  <c:v>987</c:v>
                </c:pt>
                <c:pt idx="132">
                  <c:v>990</c:v>
                </c:pt>
                <c:pt idx="133">
                  <c:v>991</c:v>
                </c:pt>
                <c:pt idx="134">
                  <c:v>992</c:v>
                </c:pt>
                <c:pt idx="135">
                  <c:v>994</c:v>
                </c:pt>
                <c:pt idx="136">
                  <c:v>998</c:v>
                </c:pt>
                <c:pt idx="137">
                  <c:v>999</c:v>
                </c:pt>
                <c:pt idx="138">
                  <c:v>1008</c:v>
                </c:pt>
                <c:pt idx="139">
                  <c:v>1016</c:v>
                </c:pt>
                <c:pt idx="140">
                  <c:v>1020</c:v>
                </c:pt>
                <c:pt idx="141">
                  <c:v>1028</c:v>
                </c:pt>
                <c:pt idx="142">
                  <c:v>1034</c:v>
                </c:pt>
                <c:pt idx="143">
                  <c:v>1037</c:v>
                </c:pt>
                <c:pt idx="144">
                  <c:v>1042</c:v>
                </c:pt>
                <c:pt idx="145">
                  <c:v>1047</c:v>
                </c:pt>
                <c:pt idx="146">
                  <c:v>1051</c:v>
                </c:pt>
                <c:pt idx="147">
                  <c:v>1056</c:v>
                </c:pt>
                <c:pt idx="148">
                  <c:v>1058</c:v>
                </c:pt>
                <c:pt idx="149">
                  <c:v>1104</c:v>
                </c:pt>
                <c:pt idx="150">
                  <c:v>1114</c:v>
                </c:pt>
                <c:pt idx="151">
                  <c:v>1123</c:v>
                </c:pt>
                <c:pt idx="152">
                  <c:v>1142</c:v>
                </c:pt>
                <c:pt idx="153">
                  <c:v>1148</c:v>
                </c:pt>
                <c:pt idx="154">
                  <c:v>1158</c:v>
                </c:pt>
                <c:pt idx="155">
                  <c:v>1171</c:v>
                </c:pt>
                <c:pt idx="156">
                  <c:v>1178</c:v>
                </c:pt>
                <c:pt idx="157">
                  <c:v>1193</c:v>
                </c:pt>
                <c:pt idx="158">
                  <c:v>1206</c:v>
                </c:pt>
                <c:pt idx="159">
                  <c:v>1220</c:v>
                </c:pt>
                <c:pt idx="160">
                  <c:v>1236</c:v>
                </c:pt>
                <c:pt idx="161">
                  <c:v>1247</c:v>
                </c:pt>
                <c:pt idx="162">
                  <c:v>1253</c:v>
                </c:pt>
                <c:pt idx="163">
                  <c:v>1265</c:v>
                </c:pt>
                <c:pt idx="164">
                  <c:v>1273</c:v>
                </c:pt>
                <c:pt idx="165">
                  <c:v>1282</c:v>
                </c:pt>
                <c:pt idx="166">
                  <c:v>1294</c:v>
                </c:pt>
                <c:pt idx="167">
                  <c:v>1310</c:v>
                </c:pt>
                <c:pt idx="168">
                  <c:v>1318</c:v>
                </c:pt>
                <c:pt idx="169">
                  <c:v>1321</c:v>
                </c:pt>
                <c:pt idx="170">
                  <c:v>1334</c:v>
                </c:pt>
                <c:pt idx="171">
                  <c:v>1348</c:v>
                </c:pt>
                <c:pt idx="172">
                  <c:v>1365</c:v>
                </c:pt>
                <c:pt idx="173">
                  <c:v>1373</c:v>
                </c:pt>
                <c:pt idx="174">
                  <c:v>1390</c:v>
                </c:pt>
                <c:pt idx="175">
                  <c:v>1414</c:v>
                </c:pt>
                <c:pt idx="176">
                  <c:v>1432</c:v>
                </c:pt>
                <c:pt idx="177">
                  <c:v>1451</c:v>
                </c:pt>
                <c:pt idx="178">
                  <c:v>1478</c:v>
                </c:pt>
                <c:pt idx="179">
                  <c:v>1494</c:v>
                </c:pt>
                <c:pt idx="180">
                  <c:v>1519</c:v>
                </c:pt>
                <c:pt idx="181">
                  <c:v>1541</c:v>
                </c:pt>
                <c:pt idx="182">
                  <c:v>1564</c:v>
                </c:pt>
                <c:pt idx="183">
                  <c:v>1591</c:v>
                </c:pt>
                <c:pt idx="184">
                  <c:v>1616</c:v>
                </c:pt>
                <c:pt idx="185">
                  <c:v>1656</c:v>
                </c:pt>
                <c:pt idx="186">
                  <c:v>1686</c:v>
                </c:pt>
              </c:numCache>
            </c:numRef>
          </c:val>
          <c:smooth val="0"/>
          <c:extLst>
            <c:ext xmlns:c16="http://schemas.microsoft.com/office/drawing/2014/chart" uri="{C3380CC4-5D6E-409C-BE32-E72D297353CC}">
              <c16:uniqueId val="{00000007-D494-4000-82F3-B2170E27C78D}"/>
            </c:ext>
          </c:extLst>
        </c:ser>
        <c:ser>
          <c:idx val="9"/>
          <c:order val="8"/>
          <c:tx>
            <c:strRef>
              <c:f>prov!$C$60</c:f>
              <c:strCache>
                <c:ptCount val="1"/>
                <c:pt idx="0">
                  <c:v>Zeeland</c:v>
                </c:pt>
              </c:strCache>
            </c:strRef>
          </c:tx>
          <c:spPr>
            <a:ln w="38100" cap="rnd">
              <a:solidFill>
                <a:schemeClr val="accent1">
                  <a:lumMod val="40000"/>
                  <a:lumOff val="6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209</c:v>
                </c:pt>
                <c:pt idx="201">
                  <c:v>210</c:v>
                </c:pt>
                <c:pt idx="202">
                  <c:v>211</c:v>
                </c:pt>
                <c:pt idx="203">
                  <c:v>212</c:v>
                </c:pt>
                <c:pt idx="204">
                  <c:v>213</c:v>
                </c:pt>
                <c:pt idx="205">
                  <c:v>214</c:v>
                </c:pt>
                <c:pt idx="206">
                  <c:v>215</c:v>
                </c:pt>
                <c:pt idx="207">
                  <c:v>216</c:v>
                </c:pt>
                <c:pt idx="208">
                  <c:v>217</c:v>
                </c:pt>
                <c:pt idx="209">
                  <c:v>218</c:v>
                </c:pt>
                <c:pt idx="210">
                  <c:v>219</c:v>
                </c:pt>
                <c:pt idx="211">
                  <c:v>220</c:v>
                </c:pt>
                <c:pt idx="212">
                  <c:v>221</c:v>
                </c:pt>
              </c:numCache>
            </c:numRef>
          </c:cat>
          <c:val>
            <c:numRef>
              <c:extLst>
                <c:ext xmlns:c15="http://schemas.microsoft.com/office/drawing/2012/chart" uri="{02D57815-91ED-43cb-92C2-25804820EDAC}">
                  <c15:fullRef>
                    <c15:sqref>prov!$Q$60:$HQ$60</c15:sqref>
                  </c15:fullRef>
                </c:ext>
              </c:extLst>
              <c:f>prov!$Q$60:$HH$60</c:f>
              <c:numCache>
                <c:formatCode>General</c:formatCode>
                <c:ptCount val="200"/>
                <c:pt idx="0">
                  <c:v>17</c:v>
                </c:pt>
                <c:pt idx="1">
                  <c:v>20</c:v>
                </c:pt>
                <c:pt idx="2">
                  <c:v>26</c:v>
                </c:pt>
                <c:pt idx="3">
                  <c:v>31</c:v>
                </c:pt>
                <c:pt idx="4">
                  <c:v>45</c:v>
                </c:pt>
                <c:pt idx="5">
                  <c:v>47</c:v>
                </c:pt>
                <c:pt idx="6">
                  <c:v>49</c:v>
                </c:pt>
                <c:pt idx="7">
                  <c:v>55</c:v>
                </c:pt>
                <c:pt idx="8">
                  <c:v>63</c:v>
                </c:pt>
                <c:pt idx="9">
                  <c:v>77</c:v>
                </c:pt>
                <c:pt idx="10">
                  <c:v>91</c:v>
                </c:pt>
                <c:pt idx="11">
                  <c:v>109</c:v>
                </c:pt>
                <c:pt idx="12">
                  <c:v>121</c:v>
                </c:pt>
                <c:pt idx="13">
                  <c:v>134</c:v>
                </c:pt>
                <c:pt idx="14">
                  <c:v>148</c:v>
                </c:pt>
                <c:pt idx="15">
                  <c:v>161</c:v>
                </c:pt>
                <c:pt idx="16">
                  <c:v>178</c:v>
                </c:pt>
                <c:pt idx="17">
                  <c:v>194</c:v>
                </c:pt>
                <c:pt idx="18">
                  <c:v>217</c:v>
                </c:pt>
                <c:pt idx="19">
                  <c:v>236</c:v>
                </c:pt>
                <c:pt idx="20">
                  <c:v>243</c:v>
                </c:pt>
                <c:pt idx="21">
                  <c:v>280</c:v>
                </c:pt>
                <c:pt idx="22">
                  <c:v>313</c:v>
                </c:pt>
                <c:pt idx="23">
                  <c:v>332</c:v>
                </c:pt>
                <c:pt idx="24">
                  <c:v>362</c:v>
                </c:pt>
                <c:pt idx="25">
                  <c:v>388</c:v>
                </c:pt>
                <c:pt idx="26">
                  <c:v>415</c:v>
                </c:pt>
                <c:pt idx="27">
                  <c:v>430</c:v>
                </c:pt>
                <c:pt idx="28">
                  <c:v>456</c:v>
                </c:pt>
                <c:pt idx="29">
                  <c:v>474</c:v>
                </c:pt>
                <c:pt idx="30">
                  <c:v>479</c:v>
                </c:pt>
                <c:pt idx="31">
                  <c:v>481</c:v>
                </c:pt>
                <c:pt idx="32">
                  <c:v>501</c:v>
                </c:pt>
                <c:pt idx="33">
                  <c:v>512</c:v>
                </c:pt>
                <c:pt idx="34">
                  <c:v>525</c:v>
                </c:pt>
                <c:pt idx="35">
                  <c:v>532</c:v>
                </c:pt>
                <c:pt idx="36">
                  <c:v>536</c:v>
                </c:pt>
                <c:pt idx="37">
                  <c:v>544</c:v>
                </c:pt>
                <c:pt idx="38">
                  <c:v>558</c:v>
                </c:pt>
                <c:pt idx="39">
                  <c:v>561</c:v>
                </c:pt>
                <c:pt idx="40">
                  <c:v>564</c:v>
                </c:pt>
                <c:pt idx="41">
                  <c:v>568</c:v>
                </c:pt>
                <c:pt idx="42">
                  <c:v>570</c:v>
                </c:pt>
                <c:pt idx="43">
                  <c:v>580</c:v>
                </c:pt>
                <c:pt idx="44">
                  <c:v>581</c:v>
                </c:pt>
                <c:pt idx="45">
                  <c:v>584</c:v>
                </c:pt>
                <c:pt idx="46">
                  <c:v>587</c:v>
                </c:pt>
                <c:pt idx="47">
                  <c:v>590</c:v>
                </c:pt>
                <c:pt idx="48">
                  <c:v>592</c:v>
                </c:pt>
                <c:pt idx="49">
                  <c:v>597</c:v>
                </c:pt>
                <c:pt idx="50">
                  <c:v>599</c:v>
                </c:pt>
                <c:pt idx="51">
                  <c:v>611</c:v>
                </c:pt>
                <c:pt idx="52">
                  <c:v>619</c:v>
                </c:pt>
                <c:pt idx="53">
                  <c:v>624</c:v>
                </c:pt>
                <c:pt idx="54">
                  <c:v>625</c:v>
                </c:pt>
                <c:pt idx="55">
                  <c:v>628</c:v>
                </c:pt>
                <c:pt idx="56">
                  <c:v>630</c:v>
                </c:pt>
                <c:pt idx="57">
                  <c:v>631</c:v>
                </c:pt>
                <c:pt idx="58">
                  <c:v>632</c:v>
                </c:pt>
                <c:pt idx="59">
                  <c:v>634</c:v>
                </c:pt>
                <c:pt idx="60">
                  <c:v>638</c:v>
                </c:pt>
                <c:pt idx="61">
                  <c:v>638</c:v>
                </c:pt>
                <c:pt idx="62">
                  <c:v>639</c:v>
                </c:pt>
                <c:pt idx="63">
                  <c:v>643</c:v>
                </c:pt>
                <c:pt idx="64">
                  <c:v>644</c:v>
                </c:pt>
                <c:pt idx="65">
                  <c:v>647</c:v>
                </c:pt>
                <c:pt idx="66">
                  <c:v>655</c:v>
                </c:pt>
                <c:pt idx="67">
                  <c:v>657</c:v>
                </c:pt>
                <c:pt idx="68">
                  <c:v>661</c:v>
                </c:pt>
                <c:pt idx="69">
                  <c:v>665</c:v>
                </c:pt>
                <c:pt idx="70">
                  <c:v>671</c:v>
                </c:pt>
                <c:pt idx="71">
                  <c:v>672</c:v>
                </c:pt>
                <c:pt idx="72">
                  <c:v>675</c:v>
                </c:pt>
                <c:pt idx="73">
                  <c:v>678</c:v>
                </c:pt>
                <c:pt idx="74">
                  <c:v>690</c:v>
                </c:pt>
                <c:pt idx="75">
                  <c:v>691</c:v>
                </c:pt>
                <c:pt idx="76">
                  <c:v>696</c:v>
                </c:pt>
                <c:pt idx="77">
                  <c:v>697</c:v>
                </c:pt>
                <c:pt idx="78">
                  <c:v>701</c:v>
                </c:pt>
                <c:pt idx="79">
                  <c:v>703</c:v>
                </c:pt>
                <c:pt idx="80">
                  <c:v>709</c:v>
                </c:pt>
                <c:pt idx="81">
                  <c:v>712</c:v>
                </c:pt>
                <c:pt idx="82">
                  <c:v>713</c:v>
                </c:pt>
                <c:pt idx="83">
                  <c:v>715</c:v>
                </c:pt>
                <c:pt idx="84">
                  <c:v>715</c:v>
                </c:pt>
                <c:pt idx="85">
                  <c:v>715</c:v>
                </c:pt>
                <c:pt idx="86">
                  <c:v>720</c:v>
                </c:pt>
                <c:pt idx="87">
                  <c:v>721</c:v>
                </c:pt>
                <c:pt idx="88">
                  <c:v>722</c:v>
                </c:pt>
                <c:pt idx="89">
                  <c:v>725</c:v>
                </c:pt>
                <c:pt idx="90">
                  <c:v>726</c:v>
                </c:pt>
                <c:pt idx="91">
                  <c:v>728</c:v>
                </c:pt>
                <c:pt idx="92">
                  <c:v>728</c:v>
                </c:pt>
                <c:pt idx="93">
                  <c:v>728</c:v>
                </c:pt>
                <c:pt idx="94">
                  <c:v>730</c:v>
                </c:pt>
                <c:pt idx="95">
                  <c:v>730</c:v>
                </c:pt>
                <c:pt idx="96">
                  <c:v>731</c:v>
                </c:pt>
                <c:pt idx="97">
                  <c:v>731</c:v>
                </c:pt>
                <c:pt idx="98">
                  <c:v>732</c:v>
                </c:pt>
                <c:pt idx="99">
                  <c:v>733</c:v>
                </c:pt>
                <c:pt idx="100">
                  <c:v>734</c:v>
                </c:pt>
                <c:pt idx="101">
                  <c:v>735</c:v>
                </c:pt>
                <c:pt idx="102">
                  <c:v>736</c:v>
                </c:pt>
                <c:pt idx="103">
                  <c:v>736</c:v>
                </c:pt>
                <c:pt idx="104">
                  <c:v>736</c:v>
                </c:pt>
                <c:pt idx="105">
                  <c:v>736</c:v>
                </c:pt>
                <c:pt idx="106">
                  <c:v>736</c:v>
                </c:pt>
                <c:pt idx="107">
                  <c:v>736</c:v>
                </c:pt>
                <c:pt idx="108">
                  <c:v>738</c:v>
                </c:pt>
                <c:pt idx="109">
                  <c:v>739</c:v>
                </c:pt>
                <c:pt idx="110">
                  <c:v>740</c:v>
                </c:pt>
                <c:pt idx="111">
                  <c:v>743</c:v>
                </c:pt>
                <c:pt idx="112">
                  <c:v>743</c:v>
                </c:pt>
                <c:pt idx="113">
                  <c:v>743</c:v>
                </c:pt>
                <c:pt idx="114">
                  <c:v>744</c:v>
                </c:pt>
                <c:pt idx="115">
                  <c:v>744</c:v>
                </c:pt>
                <c:pt idx="116">
                  <c:v>744</c:v>
                </c:pt>
                <c:pt idx="117">
                  <c:v>746</c:v>
                </c:pt>
                <c:pt idx="118">
                  <c:v>746</c:v>
                </c:pt>
                <c:pt idx="119">
                  <c:v>748</c:v>
                </c:pt>
                <c:pt idx="120">
                  <c:v>755</c:v>
                </c:pt>
                <c:pt idx="121">
                  <c:v>763</c:v>
                </c:pt>
                <c:pt idx="122">
                  <c:v>769</c:v>
                </c:pt>
                <c:pt idx="123">
                  <c:v>775</c:v>
                </c:pt>
                <c:pt idx="124">
                  <c:v>789</c:v>
                </c:pt>
                <c:pt idx="125">
                  <c:v>795</c:v>
                </c:pt>
                <c:pt idx="126">
                  <c:v>801</c:v>
                </c:pt>
                <c:pt idx="127">
                  <c:v>804</c:v>
                </c:pt>
                <c:pt idx="128">
                  <c:v>807</c:v>
                </c:pt>
                <c:pt idx="129">
                  <c:v>813</c:v>
                </c:pt>
                <c:pt idx="130">
                  <c:v>819</c:v>
                </c:pt>
                <c:pt idx="131">
                  <c:v>826</c:v>
                </c:pt>
                <c:pt idx="132">
                  <c:v>831</c:v>
                </c:pt>
                <c:pt idx="133">
                  <c:v>839</c:v>
                </c:pt>
                <c:pt idx="134">
                  <c:v>847</c:v>
                </c:pt>
                <c:pt idx="135">
                  <c:v>855</c:v>
                </c:pt>
                <c:pt idx="136">
                  <c:v>863</c:v>
                </c:pt>
                <c:pt idx="137">
                  <c:v>867</c:v>
                </c:pt>
                <c:pt idx="138">
                  <c:v>871</c:v>
                </c:pt>
                <c:pt idx="139">
                  <c:v>876</c:v>
                </c:pt>
                <c:pt idx="140">
                  <c:v>884</c:v>
                </c:pt>
                <c:pt idx="141">
                  <c:v>894</c:v>
                </c:pt>
                <c:pt idx="142">
                  <c:v>900</c:v>
                </c:pt>
                <c:pt idx="143">
                  <c:v>905</c:v>
                </c:pt>
                <c:pt idx="144">
                  <c:v>909</c:v>
                </c:pt>
                <c:pt idx="145">
                  <c:v>916</c:v>
                </c:pt>
                <c:pt idx="146">
                  <c:v>922</c:v>
                </c:pt>
                <c:pt idx="147">
                  <c:v>922</c:v>
                </c:pt>
                <c:pt idx="148">
                  <c:v>948</c:v>
                </c:pt>
                <c:pt idx="149">
                  <c:v>954</c:v>
                </c:pt>
                <c:pt idx="150">
                  <c:v>958</c:v>
                </c:pt>
                <c:pt idx="151">
                  <c:v>961</c:v>
                </c:pt>
                <c:pt idx="152">
                  <c:v>966</c:v>
                </c:pt>
                <c:pt idx="153">
                  <c:v>971</c:v>
                </c:pt>
                <c:pt idx="154">
                  <c:v>972</c:v>
                </c:pt>
                <c:pt idx="155">
                  <c:v>975</c:v>
                </c:pt>
                <c:pt idx="156">
                  <c:v>984</c:v>
                </c:pt>
                <c:pt idx="157">
                  <c:v>991</c:v>
                </c:pt>
                <c:pt idx="158">
                  <c:v>998</c:v>
                </c:pt>
                <c:pt idx="159">
                  <c:v>1013</c:v>
                </c:pt>
                <c:pt idx="160">
                  <c:v>1022</c:v>
                </c:pt>
                <c:pt idx="161">
                  <c:v>1027</c:v>
                </c:pt>
                <c:pt idx="162">
                  <c:v>1029</c:v>
                </c:pt>
                <c:pt idx="163">
                  <c:v>1030</c:v>
                </c:pt>
                <c:pt idx="164">
                  <c:v>1037</c:v>
                </c:pt>
                <c:pt idx="165">
                  <c:v>1041</c:v>
                </c:pt>
                <c:pt idx="166">
                  <c:v>1053</c:v>
                </c:pt>
                <c:pt idx="167">
                  <c:v>1056</c:v>
                </c:pt>
                <c:pt idx="168">
                  <c:v>1059</c:v>
                </c:pt>
                <c:pt idx="169">
                  <c:v>1059</c:v>
                </c:pt>
                <c:pt idx="170">
                  <c:v>1061</c:v>
                </c:pt>
                <c:pt idx="171">
                  <c:v>1064</c:v>
                </c:pt>
                <c:pt idx="172">
                  <c:v>1070</c:v>
                </c:pt>
                <c:pt idx="173">
                  <c:v>1080</c:v>
                </c:pt>
                <c:pt idx="174">
                  <c:v>1092</c:v>
                </c:pt>
                <c:pt idx="175">
                  <c:v>1095</c:v>
                </c:pt>
                <c:pt idx="176">
                  <c:v>1102</c:v>
                </c:pt>
                <c:pt idx="177">
                  <c:v>1106</c:v>
                </c:pt>
                <c:pt idx="178">
                  <c:v>1107</c:v>
                </c:pt>
                <c:pt idx="179">
                  <c:v>1120</c:v>
                </c:pt>
                <c:pt idx="180">
                  <c:v>1130</c:v>
                </c:pt>
                <c:pt idx="181">
                  <c:v>1140</c:v>
                </c:pt>
                <c:pt idx="182">
                  <c:v>1144</c:v>
                </c:pt>
                <c:pt idx="183">
                  <c:v>1152</c:v>
                </c:pt>
                <c:pt idx="184">
                  <c:v>1160</c:v>
                </c:pt>
                <c:pt idx="185">
                  <c:v>1182</c:v>
                </c:pt>
              </c:numCache>
            </c:numRef>
          </c:val>
          <c:smooth val="0"/>
          <c:extLst>
            <c:ext xmlns:c16="http://schemas.microsoft.com/office/drawing/2014/chart" uri="{C3380CC4-5D6E-409C-BE32-E72D297353CC}">
              <c16:uniqueId val="{00000008-D494-4000-82F3-B2170E27C78D}"/>
            </c:ext>
          </c:extLst>
        </c:ser>
        <c:ser>
          <c:idx val="10"/>
          <c:order val="9"/>
          <c:tx>
            <c:strRef>
              <c:f>prov!$C$61</c:f>
              <c:strCache>
                <c:ptCount val="1"/>
                <c:pt idx="0">
                  <c:v>Friesland</c:v>
                </c:pt>
              </c:strCache>
            </c:strRef>
          </c:tx>
          <c:spPr>
            <a:ln w="38100" cap="rnd">
              <a:solidFill>
                <a:schemeClr val="accent6"/>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208</c:v>
                </c:pt>
                <c:pt idx="201">
                  <c:v>209</c:v>
                </c:pt>
                <c:pt idx="202">
                  <c:v>210</c:v>
                </c:pt>
                <c:pt idx="203">
                  <c:v>211</c:v>
                </c:pt>
                <c:pt idx="204">
                  <c:v>212</c:v>
                </c:pt>
                <c:pt idx="205">
                  <c:v>213</c:v>
                </c:pt>
                <c:pt idx="206">
                  <c:v>214</c:v>
                </c:pt>
                <c:pt idx="207">
                  <c:v>215</c:v>
                </c:pt>
                <c:pt idx="208">
                  <c:v>216</c:v>
                </c:pt>
                <c:pt idx="209">
                  <c:v>217</c:v>
                </c:pt>
                <c:pt idx="210">
                  <c:v>218</c:v>
                </c:pt>
                <c:pt idx="211">
                  <c:v>219</c:v>
                </c:pt>
                <c:pt idx="212">
                  <c:v>220</c:v>
                </c:pt>
                <c:pt idx="213">
                  <c:v>221</c:v>
                </c:pt>
              </c:numCache>
            </c:numRef>
          </c:cat>
          <c:val>
            <c:numRef>
              <c:extLst>
                <c:ext xmlns:c15="http://schemas.microsoft.com/office/drawing/2012/chart" uri="{02D57815-91ED-43cb-92C2-25804820EDAC}">
                  <c15:fullRef>
                    <c15:sqref>prov!$R$61:$HQ$61</c15:sqref>
                  </c15:fullRef>
                </c:ext>
              </c:extLst>
              <c:f>prov!$R$61:$HI$61</c:f>
              <c:numCache>
                <c:formatCode>General</c:formatCode>
                <c:ptCount val="200"/>
                <c:pt idx="0">
                  <c:v>15</c:v>
                </c:pt>
                <c:pt idx="1">
                  <c:v>19</c:v>
                </c:pt>
                <c:pt idx="2">
                  <c:v>21</c:v>
                </c:pt>
                <c:pt idx="3">
                  <c:v>39</c:v>
                </c:pt>
                <c:pt idx="4">
                  <c:v>33</c:v>
                </c:pt>
                <c:pt idx="5">
                  <c:v>34</c:v>
                </c:pt>
                <c:pt idx="6">
                  <c:v>39</c:v>
                </c:pt>
                <c:pt idx="7">
                  <c:v>42</c:v>
                </c:pt>
                <c:pt idx="8">
                  <c:v>52</c:v>
                </c:pt>
                <c:pt idx="9">
                  <c:v>70</c:v>
                </c:pt>
                <c:pt idx="10">
                  <c:v>82</c:v>
                </c:pt>
                <c:pt idx="11">
                  <c:v>96</c:v>
                </c:pt>
                <c:pt idx="12">
                  <c:v>119</c:v>
                </c:pt>
                <c:pt idx="13">
                  <c:v>124</c:v>
                </c:pt>
                <c:pt idx="14">
                  <c:v>131</c:v>
                </c:pt>
                <c:pt idx="15">
                  <c:v>145</c:v>
                </c:pt>
                <c:pt idx="16">
                  <c:v>166</c:v>
                </c:pt>
                <c:pt idx="17">
                  <c:v>182</c:v>
                </c:pt>
                <c:pt idx="18">
                  <c:v>199</c:v>
                </c:pt>
                <c:pt idx="19">
                  <c:v>217</c:v>
                </c:pt>
                <c:pt idx="20">
                  <c:v>225</c:v>
                </c:pt>
                <c:pt idx="21">
                  <c:v>230</c:v>
                </c:pt>
                <c:pt idx="22">
                  <c:v>263</c:v>
                </c:pt>
                <c:pt idx="23">
                  <c:v>300</c:v>
                </c:pt>
                <c:pt idx="24">
                  <c:v>332</c:v>
                </c:pt>
                <c:pt idx="25">
                  <c:v>347</c:v>
                </c:pt>
                <c:pt idx="26">
                  <c:v>365</c:v>
                </c:pt>
                <c:pt idx="27">
                  <c:v>378</c:v>
                </c:pt>
                <c:pt idx="28">
                  <c:v>386</c:v>
                </c:pt>
                <c:pt idx="29">
                  <c:v>396</c:v>
                </c:pt>
                <c:pt idx="30">
                  <c:v>426</c:v>
                </c:pt>
                <c:pt idx="31">
                  <c:v>448</c:v>
                </c:pt>
                <c:pt idx="32">
                  <c:v>458</c:v>
                </c:pt>
                <c:pt idx="33">
                  <c:v>472</c:v>
                </c:pt>
                <c:pt idx="34">
                  <c:v>475</c:v>
                </c:pt>
                <c:pt idx="35">
                  <c:v>481</c:v>
                </c:pt>
                <c:pt idx="36">
                  <c:v>493</c:v>
                </c:pt>
                <c:pt idx="37">
                  <c:v>501</c:v>
                </c:pt>
                <c:pt idx="38">
                  <c:v>513</c:v>
                </c:pt>
                <c:pt idx="39">
                  <c:v>517</c:v>
                </c:pt>
                <c:pt idx="40">
                  <c:v>521</c:v>
                </c:pt>
                <c:pt idx="41">
                  <c:v>522</c:v>
                </c:pt>
                <c:pt idx="42">
                  <c:v>525</c:v>
                </c:pt>
                <c:pt idx="43">
                  <c:v>528</c:v>
                </c:pt>
                <c:pt idx="44">
                  <c:v>531</c:v>
                </c:pt>
                <c:pt idx="45">
                  <c:v>534</c:v>
                </c:pt>
                <c:pt idx="46">
                  <c:v>539</c:v>
                </c:pt>
                <c:pt idx="47">
                  <c:v>539</c:v>
                </c:pt>
                <c:pt idx="48">
                  <c:v>541</c:v>
                </c:pt>
                <c:pt idx="49">
                  <c:v>541</c:v>
                </c:pt>
                <c:pt idx="50">
                  <c:v>546</c:v>
                </c:pt>
                <c:pt idx="51">
                  <c:v>549</c:v>
                </c:pt>
                <c:pt idx="52">
                  <c:v>568</c:v>
                </c:pt>
                <c:pt idx="53">
                  <c:v>572</c:v>
                </c:pt>
                <c:pt idx="54">
                  <c:v>577</c:v>
                </c:pt>
                <c:pt idx="55">
                  <c:v>583</c:v>
                </c:pt>
                <c:pt idx="56">
                  <c:v>589</c:v>
                </c:pt>
                <c:pt idx="57">
                  <c:v>591</c:v>
                </c:pt>
                <c:pt idx="58">
                  <c:v>593</c:v>
                </c:pt>
                <c:pt idx="59">
                  <c:v>595</c:v>
                </c:pt>
                <c:pt idx="60">
                  <c:v>597</c:v>
                </c:pt>
                <c:pt idx="61">
                  <c:v>598</c:v>
                </c:pt>
                <c:pt idx="62">
                  <c:v>600</c:v>
                </c:pt>
                <c:pt idx="63">
                  <c:v>600</c:v>
                </c:pt>
                <c:pt idx="64">
                  <c:v>602</c:v>
                </c:pt>
                <c:pt idx="65">
                  <c:v>604</c:v>
                </c:pt>
                <c:pt idx="66">
                  <c:v>606</c:v>
                </c:pt>
                <c:pt idx="67">
                  <c:v>606</c:v>
                </c:pt>
                <c:pt idx="68">
                  <c:v>607</c:v>
                </c:pt>
                <c:pt idx="69">
                  <c:v>607</c:v>
                </c:pt>
                <c:pt idx="70">
                  <c:v>607</c:v>
                </c:pt>
                <c:pt idx="71">
                  <c:v>608</c:v>
                </c:pt>
                <c:pt idx="72">
                  <c:v>608</c:v>
                </c:pt>
                <c:pt idx="73">
                  <c:v>610</c:v>
                </c:pt>
                <c:pt idx="74">
                  <c:v>611</c:v>
                </c:pt>
                <c:pt idx="75">
                  <c:v>611</c:v>
                </c:pt>
                <c:pt idx="76">
                  <c:v>611</c:v>
                </c:pt>
                <c:pt idx="77">
                  <c:v>611</c:v>
                </c:pt>
                <c:pt idx="78">
                  <c:v>611</c:v>
                </c:pt>
                <c:pt idx="79">
                  <c:v>614</c:v>
                </c:pt>
                <c:pt idx="80">
                  <c:v>615</c:v>
                </c:pt>
                <c:pt idx="81">
                  <c:v>615</c:v>
                </c:pt>
                <c:pt idx="82">
                  <c:v>616</c:v>
                </c:pt>
                <c:pt idx="83">
                  <c:v>616</c:v>
                </c:pt>
                <c:pt idx="84">
                  <c:v>618</c:v>
                </c:pt>
                <c:pt idx="85">
                  <c:v>619</c:v>
                </c:pt>
                <c:pt idx="86">
                  <c:v>621</c:v>
                </c:pt>
                <c:pt idx="87">
                  <c:v>625</c:v>
                </c:pt>
                <c:pt idx="88">
                  <c:v>629</c:v>
                </c:pt>
                <c:pt idx="89">
                  <c:v>629</c:v>
                </c:pt>
                <c:pt idx="90">
                  <c:v>630</c:v>
                </c:pt>
                <c:pt idx="91">
                  <c:v>630</c:v>
                </c:pt>
                <c:pt idx="92">
                  <c:v>632</c:v>
                </c:pt>
                <c:pt idx="93">
                  <c:v>632</c:v>
                </c:pt>
                <c:pt idx="94">
                  <c:v>633</c:v>
                </c:pt>
                <c:pt idx="95">
                  <c:v>632</c:v>
                </c:pt>
                <c:pt idx="96">
                  <c:v>632</c:v>
                </c:pt>
                <c:pt idx="97">
                  <c:v>632</c:v>
                </c:pt>
                <c:pt idx="98">
                  <c:v>632</c:v>
                </c:pt>
                <c:pt idx="99">
                  <c:v>633</c:v>
                </c:pt>
                <c:pt idx="100">
                  <c:v>635</c:v>
                </c:pt>
                <c:pt idx="101">
                  <c:v>635</c:v>
                </c:pt>
                <c:pt idx="102">
                  <c:v>636</c:v>
                </c:pt>
                <c:pt idx="103">
                  <c:v>636</c:v>
                </c:pt>
                <c:pt idx="104">
                  <c:v>636</c:v>
                </c:pt>
                <c:pt idx="105">
                  <c:v>633</c:v>
                </c:pt>
                <c:pt idx="106">
                  <c:v>633</c:v>
                </c:pt>
                <c:pt idx="107">
                  <c:v>635</c:v>
                </c:pt>
                <c:pt idx="108">
                  <c:v>635</c:v>
                </c:pt>
                <c:pt idx="109">
                  <c:v>636</c:v>
                </c:pt>
                <c:pt idx="110">
                  <c:v>637</c:v>
                </c:pt>
                <c:pt idx="111">
                  <c:v>637</c:v>
                </c:pt>
                <c:pt idx="112">
                  <c:v>637</c:v>
                </c:pt>
                <c:pt idx="113">
                  <c:v>638</c:v>
                </c:pt>
                <c:pt idx="114">
                  <c:v>638</c:v>
                </c:pt>
                <c:pt idx="115">
                  <c:v>639</c:v>
                </c:pt>
                <c:pt idx="116">
                  <c:v>639</c:v>
                </c:pt>
                <c:pt idx="117">
                  <c:v>640</c:v>
                </c:pt>
                <c:pt idx="118">
                  <c:v>640</c:v>
                </c:pt>
                <c:pt idx="119">
                  <c:v>641</c:v>
                </c:pt>
                <c:pt idx="120">
                  <c:v>641</c:v>
                </c:pt>
                <c:pt idx="121">
                  <c:v>643</c:v>
                </c:pt>
                <c:pt idx="122">
                  <c:v>644</c:v>
                </c:pt>
                <c:pt idx="123">
                  <c:v>645</c:v>
                </c:pt>
                <c:pt idx="124">
                  <c:v>645</c:v>
                </c:pt>
                <c:pt idx="125">
                  <c:v>645</c:v>
                </c:pt>
                <c:pt idx="126">
                  <c:v>645</c:v>
                </c:pt>
                <c:pt idx="127">
                  <c:v>647</c:v>
                </c:pt>
                <c:pt idx="128">
                  <c:v>647</c:v>
                </c:pt>
                <c:pt idx="129">
                  <c:v>649</c:v>
                </c:pt>
                <c:pt idx="130">
                  <c:v>649</c:v>
                </c:pt>
                <c:pt idx="131">
                  <c:v>649</c:v>
                </c:pt>
                <c:pt idx="132">
                  <c:v>650</c:v>
                </c:pt>
                <c:pt idx="133">
                  <c:v>650</c:v>
                </c:pt>
                <c:pt idx="134">
                  <c:v>651</c:v>
                </c:pt>
                <c:pt idx="135">
                  <c:v>652</c:v>
                </c:pt>
                <c:pt idx="136">
                  <c:v>654</c:v>
                </c:pt>
                <c:pt idx="137">
                  <c:v>655</c:v>
                </c:pt>
                <c:pt idx="138">
                  <c:v>659</c:v>
                </c:pt>
                <c:pt idx="139">
                  <c:v>660</c:v>
                </c:pt>
                <c:pt idx="140">
                  <c:v>659</c:v>
                </c:pt>
                <c:pt idx="141">
                  <c:v>659</c:v>
                </c:pt>
                <c:pt idx="142">
                  <c:v>659</c:v>
                </c:pt>
                <c:pt idx="143">
                  <c:v>660</c:v>
                </c:pt>
                <c:pt idx="144">
                  <c:v>663</c:v>
                </c:pt>
                <c:pt idx="145">
                  <c:v>665</c:v>
                </c:pt>
                <c:pt idx="146">
                  <c:v>679</c:v>
                </c:pt>
                <c:pt idx="147">
                  <c:v>693</c:v>
                </c:pt>
                <c:pt idx="148">
                  <c:v>704</c:v>
                </c:pt>
                <c:pt idx="149">
                  <c:v>713</c:v>
                </c:pt>
                <c:pt idx="150">
                  <c:v>723</c:v>
                </c:pt>
                <c:pt idx="151">
                  <c:v>728</c:v>
                </c:pt>
                <c:pt idx="152">
                  <c:v>734</c:v>
                </c:pt>
                <c:pt idx="153">
                  <c:v>745</c:v>
                </c:pt>
                <c:pt idx="154">
                  <c:v>757</c:v>
                </c:pt>
                <c:pt idx="155">
                  <c:v>765</c:v>
                </c:pt>
                <c:pt idx="156">
                  <c:v>769</c:v>
                </c:pt>
                <c:pt idx="157">
                  <c:v>773</c:v>
                </c:pt>
                <c:pt idx="158">
                  <c:v>779</c:v>
                </c:pt>
                <c:pt idx="159">
                  <c:v>786</c:v>
                </c:pt>
                <c:pt idx="160">
                  <c:v>791</c:v>
                </c:pt>
                <c:pt idx="161">
                  <c:v>795</c:v>
                </c:pt>
                <c:pt idx="162">
                  <c:v>803</c:v>
                </c:pt>
                <c:pt idx="163">
                  <c:v>806</c:v>
                </c:pt>
                <c:pt idx="164">
                  <c:v>809</c:v>
                </c:pt>
                <c:pt idx="165">
                  <c:v>816</c:v>
                </c:pt>
                <c:pt idx="166">
                  <c:v>821</c:v>
                </c:pt>
                <c:pt idx="167">
                  <c:v>826</c:v>
                </c:pt>
                <c:pt idx="168">
                  <c:v>827</c:v>
                </c:pt>
                <c:pt idx="169">
                  <c:v>829</c:v>
                </c:pt>
                <c:pt idx="170">
                  <c:v>834</c:v>
                </c:pt>
                <c:pt idx="171">
                  <c:v>840</c:v>
                </c:pt>
                <c:pt idx="172">
                  <c:v>842</c:v>
                </c:pt>
                <c:pt idx="173">
                  <c:v>848</c:v>
                </c:pt>
                <c:pt idx="174">
                  <c:v>856</c:v>
                </c:pt>
                <c:pt idx="175">
                  <c:v>857</c:v>
                </c:pt>
                <c:pt idx="176">
                  <c:v>866</c:v>
                </c:pt>
                <c:pt idx="177">
                  <c:v>871</c:v>
                </c:pt>
                <c:pt idx="178">
                  <c:v>877</c:v>
                </c:pt>
                <c:pt idx="179">
                  <c:v>882</c:v>
                </c:pt>
                <c:pt idx="180">
                  <c:v>892</c:v>
                </c:pt>
                <c:pt idx="181">
                  <c:v>904</c:v>
                </c:pt>
                <c:pt idx="182">
                  <c:v>923</c:v>
                </c:pt>
                <c:pt idx="183">
                  <c:v>940</c:v>
                </c:pt>
                <c:pt idx="184">
                  <c:v>964</c:v>
                </c:pt>
              </c:numCache>
            </c:numRef>
          </c:val>
          <c:smooth val="0"/>
          <c:extLst>
            <c:ext xmlns:c16="http://schemas.microsoft.com/office/drawing/2014/chart" uri="{C3380CC4-5D6E-409C-BE32-E72D297353CC}">
              <c16:uniqueId val="{00000009-D494-4000-82F3-B2170E27C78D}"/>
            </c:ext>
          </c:extLst>
        </c:ser>
        <c:ser>
          <c:idx val="11"/>
          <c:order val="10"/>
          <c:tx>
            <c:strRef>
              <c:f>prov!$C$62</c:f>
              <c:strCache>
                <c:ptCount val="1"/>
                <c:pt idx="0">
                  <c:v>Groningen</c:v>
                </c:pt>
              </c:strCache>
            </c:strRef>
          </c:tx>
          <c:spPr>
            <a:ln w="38100" cap="rnd">
              <a:solidFill>
                <a:schemeClr val="accent6">
                  <a:lumMod val="75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206</c:v>
                </c:pt>
                <c:pt idx="201">
                  <c:v>207</c:v>
                </c:pt>
                <c:pt idx="202">
                  <c:v>208</c:v>
                </c:pt>
                <c:pt idx="203">
                  <c:v>209</c:v>
                </c:pt>
                <c:pt idx="204">
                  <c:v>210</c:v>
                </c:pt>
                <c:pt idx="205">
                  <c:v>211</c:v>
                </c:pt>
                <c:pt idx="206">
                  <c:v>212</c:v>
                </c:pt>
                <c:pt idx="207">
                  <c:v>213</c:v>
                </c:pt>
                <c:pt idx="208">
                  <c:v>214</c:v>
                </c:pt>
                <c:pt idx="209">
                  <c:v>215</c:v>
                </c:pt>
                <c:pt idx="210">
                  <c:v>216</c:v>
                </c:pt>
                <c:pt idx="211">
                  <c:v>217</c:v>
                </c:pt>
                <c:pt idx="212">
                  <c:v>218</c:v>
                </c:pt>
                <c:pt idx="213">
                  <c:v>219</c:v>
                </c:pt>
                <c:pt idx="214">
                  <c:v>220</c:v>
                </c:pt>
                <c:pt idx="215">
                  <c:v>221</c:v>
                </c:pt>
              </c:numCache>
            </c:numRef>
          </c:cat>
          <c:val>
            <c:numRef>
              <c:extLst>
                <c:ext xmlns:c15="http://schemas.microsoft.com/office/drawing/2012/chart" uri="{02D57815-91ED-43cb-92C2-25804820EDAC}">
                  <c15:fullRef>
                    <c15:sqref>prov!$T$62:$HQ$62</c15:sqref>
                  </c15:fullRef>
                </c:ext>
              </c:extLst>
              <c:f>prov!$T$62:$HK$62</c:f>
              <c:numCache>
                <c:formatCode>General</c:formatCode>
                <c:ptCount val="200"/>
                <c:pt idx="0">
                  <c:v>29</c:v>
                </c:pt>
                <c:pt idx="1">
                  <c:v>44</c:v>
                </c:pt>
                <c:pt idx="2">
                  <c:v>48</c:v>
                </c:pt>
                <c:pt idx="3">
                  <c:v>58</c:v>
                </c:pt>
                <c:pt idx="4">
                  <c:v>69</c:v>
                </c:pt>
                <c:pt idx="5">
                  <c:v>69</c:v>
                </c:pt>
                <c:pt idx="6">
                  <c:v>83</c:v>
                </c:pt>
                <c:pt idx="7">
                  <c:v>113</c:v>
                </c:pt>
                <c:pt idx="8">
                  <c:v>124</c:v>
                </c:pt>
                <c:pt idx="9">
                  <c:v>135</c:v>
                </c:pt>
                <c:pt idx="10">
                  <c:v>143</c:v>
                </c:pt>
                <c:pt idx="11">
                  <c:v>148</c:v>
                </c:pt>
                <c:pt idx="12">
                  <c:v>159</c:v>
                </c:pt>
                <c:pt idx="13">
                  <c:v>167</c:v>
                </c:pt>
                <c:pt idx="14">
                  <c:v>173</c:v>
                </c:pt>
                <c:pt idx="15">
                  <c:v>179</c:v>
                </c:pt>
                <c:pt idx="16">
                  <c:v>186</c:v>
                </c:pt>
                <c:pt idx="17">
                  <c:v>199</c:v>
                </c:pt>
                <c:pt idx="18">
                  <c:v>203</c:v>
                </c:pt>
                <c:pt idx="19">
                  <c:v>210</c:v>
                </c:pt>
                <c:pt idx="20">
                  <c:v>223</c:v>
                </c:pt>
                <c:pt idx="21">
                  <c:v>231</c:v>
                </c:pt>
                <c:pt idx="22">
                  <c:v>243</c:v>
                </c:pt>
                <c:pt idx="23">
                  <c:v>257</c:v>
                </c:pt>
                <c:pt idx="24">
                  <c:v>267</c:v>
                </c:pt>
                <c:pt idx="25">
                  <c:v>275</c:v>
                </c:pt>
                <c:pt idx="26">
                  <c:v>276</c:v>
                </c:pt>
                <c:pt idx="27">
                  <c:v>281</c:v>
                </c:pt>
                <c:pt idx="28">
                  <c:v>286</c:v>
                </c:pt>
                <c:pt idx="29">
                  <c:v>292</c:v>
                </c:pt>
                <c:pt idx="30">
                  <c:v>295</c:v>
                </c:pt>
                <c:pt idx="31">
                  <c:v>300</c:v>
                </c:pt>
                <c:pt idx="32">
                  <c:v>304</c:v>
                </c:pt>
                <c:pt idx="33">
                  <c:v>308</c:v>
                </c:pt>
                <c:pt idx="34">
                  <c:v>311</c:v>
                </c:pt>
                <c:pt idx="35">
                  <c:v>315</c:v>
                </c:pt>
                <c:pt idx="36">
                  <c:v>324</c:v>
                </c:pt>
                <c:pt idx="37">
                  <c:v>327</c:v>
                </c:pt>
                <c:pt idx="38">
                  <c:v>327</c:v>
                </c:pt>
                <c:pt idx="39">
                  <c:v>327</c:v>
                </c:pt>
                <c:pt idx="40">
                  <c:v>327</c:v>
                </c:pt>
                <c:pt idx="41">
                  <c:v>328</c:v>
                </c:pt>
                <c:pt idx="42">
                  <c:v>331</c:v>
                </c:pt>
                <c:pt idx="43">
                  <c:v>334</c:v>
                </c:pt>
                <c:pt idx="44">
                  <c:v>334</c:v>
                </c:pt>
                <c:pt idx="45">
                  <c:v>334</c:v>
                </c:pt>
                <c:pt idx="46">
                  <c:v>335</c:v>
                </c:pt>
                <c:pt idx="47">
                  <c:v>338</c:v>
                </c:pt>
                <c:pt idx="48">
                  <c:v>339</c:v>
                </c:pt>
                <c:pt idx="49">
                  <c:v>340</c:v>
                </c:pt>
                <c:pt idx="50">
                  <c:v>340</c:v>
                </c:pt>
                <c:pt idx="51">
                  <c:v>340</c:v>
                </c:pt>
                <c:pt idx="52">
                  <c:v>341</c:v>
                </c:pt>
                <c:pt idx="53">
                  <c:v>344</c:v>
                </c:pt>
                <c:pt idx="54">
                  <c:v>344</c:v>
                </c:pt>
                <c:pt idx="55">
                  <c:v>344</c:v>
                </c:pt>
                <c:pt idx="56">
                  <c:v>345</c:v>
                </c:pt>
                <c:pt idx="57">
                  <c:v>345</c:v>
                </c:pt>
                <c:pt idx="58">
                  <c:v>345</c:v>
                </c:pt>
                <c:pt idx="59">
                  <c:v>345</c:v>
                </c:pt>
                <c:pt idx="60">
                  <c:v>345</c:v>
                </c:pt>
                <c:pt idx="61">
                  <c:v>345</c:v>
                </c:pt>
                <c:pt idx="62">
                  <c:v>345</c:v>
                </c:pt>
                <c:pt idx="63">
                  <c:v>347</c:v>
                </c:pt>
                <c:pt idx="64">
                  <c:v>347</c:v>
                </c:pt>
                <c:pt idx="65">
                  <c:v>347</c:v>
                </c:pt>
                <c:pt idx="66">
                  <c:v>347</c:v>
                </c:pt>
                <c:pt idx="67">
                  <c:v>347</c:v>
                </c:pt>
                <c:pt idx="68">
                  <c:v>347</c:v>
                </c:pt>
                <c:pt idx="69">
                  <c:v>347</c:v>
                </c:pt>
                <c:pt idx="70">
                  <c:v>348</c:v>
                </c:pt>
                <c:pt idx="71">
                  <c:v>348</c:v>
                </c:pt>
                <c:pt idx="72">
                  <c:v>349</c:v>
                </c:pt>
                <c:pt idx="73">
                  <c:v>350</c:v>
                </c:pt>
                <c:pt idx="74">
                  <c:v>350</c:v>
                </c:pt>
                <c:pt idx="75">
                  <c:v>350</c:v>
                </c:pt>
                <c:pt idx="76">
                  <c:v>350</c:v>
                </c:pt>
                <c:pt idx="77">
                  <c:v>351</c:v>
                </c:pt>
                <c:pt idx="78">
                  <c:v>351</c:v>
                </c:pt>
                <c:pt idx="79">
                  <c:v>353</c:v>
                </c:pt>
                <c:pt idx="80">
                  <c:v>353</c:v>
                </c:pt>
                <c:pt idx="81">
                  <c:v>353</c:v>
                </c:pt>
                <c:pt idx="82">
                  <c:v>353</c:v>
                </c:pt>
                <c:pt idx="83">
                  <c:v>353</c:v>
                </c:pt>
                <c:pt idx="84">
                  <c:v>354</c:v>
                </c:pt>
                <c:pt idx="85">
                  <c:v>355</c:v>
                </c:pt>
                <c:pt idx="86">
                  <c:v>355</c:v>
                </c:pt>
                <c:pt idx="87">
                  <c:v>357</c:v>
                </c:pt>
                <c:pt idx="88">
                  <c:v>357</c:v>
                </c:pt>
                <c:pt idx="89">
                  <c:v>357</c:v>
                </c:pt>
                <c:pt idx="90">
                  <c:v>358</c:v>
                </c:pt>
                <c:pt idx="91">
                  <c:v>360</c:v>
                </c:pt>
                <c:pt idx="92">
                  <c:v>360</c:v>
                </c:pt>
                <c:pt idx="93">
                  <c:v>360</c:v>
                </c:pt>
                <c:pt idx="94">
                  <c:v>360</c:v>
                </c:pt>
                <c:pt idx="95">
                  <c:v>360</c:v>
                </c:pt>
                <c:pt idx="96">
                  <c:v>360</c:v>
                </c:pt>
                <c:pt idx="97">
                  <c:v>363</c:v>
                </c:pt>
                <c:pt idx="98">
                  <c:v>363</c:v>
                </c:pt>
                <c:pt idx="99">
                  <c:v>363</c:v>
                </c:pt>
                <c:pt idx="100">
                  <c:v>363</c:v>
                </c:pt>
                <c:pt idx="101">
                  <c:v>363</c:v>
                </c:pt>
                <c:pt idx="102">
                  <c:v>363</c:v>
                </c:pt>
                <c:pt idx="103">
                  <c:v>363</c:v>
                </c:pt>
                <c:pt idx="104">
                  <c:v>363</c:v>
                </c:pt>
                <c:pt idx="105">
                  <c:v>363</c:v>
                </c:pt>
                <c:pt idx="106">
                  <c:v>363</c:v>
                </c:pt>
                <c:pt idx="107">
                  <c:v>363</c:v>
                </c:pt>
                <c:pt idx="108">
                  <c:v>365</c:v>
                </c:pt>
                <c:pt idx="109">
                  <c:v>365</c:v>
                </c:pt>
                <c:pt idx="110">
                  <c:v>365</c:v>
                </c:pt>
                <c:pt idx="111">
                  <c:v>366</c:v>
                </c:pt>
                <c:pt idx="112">
                  <c:v>367</c:v>
                </c:pt>
                <c:pt idx="113">
                  <c:v>367</c:v>
                </c:pt>
                <c:pt idx="114">
                  <c:v>368</c:v>
                </c:pt>
                <c:pt idx="115">
                  <c:v>368</c:v>
                </c:pt>
                <c:pt idx="116">
                  <c:v>368</c:v>
                </c:pt>
                <c:pt idx="117">
                  <c:v>368</c:v>
                </c:pt>
                <c:pt idx="118">
                  <c:v>368</c:v>
                </c:pt>
                <c:pt idx="119">
                  <c:v>368</c:v>
                </c:pt>
                <c:pt idx="120">
                  <c:v>368</c:v>
                </c:pt>
                <c:pt idx="121">
                  <c:v>368</c:v>
                </c:pt>
                <c:pt idx="122">
                  <c:v>369</c:v>
                </c:pt>
                <c:pt idx="123">
                  <c:v>369</c:v>
                </c:pt>
                <c:pt idx="124">
                  <c:v>370</c:v>
                </c:pt>
                <c:pt idx="125">
                  <c:v>370</c:v>
                </c:pt>
                <c:pt idx="126">
                  <c:v>370</c:v>
                </c:pt>
                <c:pt idx="127">
                  <c:v>371</c:v>
                </c:pt>
                <c:pt idx="128">
                  <c:v>373</c:v>
                </c:pt>
                <c:pt idx="129">
                  <c:v>376</c:v>
                </c:pt>
                <c:pt idx="130">
                  <c:v>378</c:v>
                </c:pt>
                <c:pt idx="131">
                  <c:v>380</c:v>
                </c:pt>
                <c:pt idx="132">
                  <c:v>381</c:v>
                </c:pt>
                <c:pt idx="133">
                  <c:v>383</c:v>
                </c:pt>
                <c:pt idx="134">
                  <c:v>386</c:v>
                </c:pt>
                <c:pt idx="135">
                  <c:v>389</c:v>
                </c:pt>
                <c:pt idx="136">
                  <c:v>394</c:v>
                </c:pt>
                <c:pt idx="137">
                  <c:v>397</c:v>
                </c:pt>
                <c:pt idx="138">
                  <c:v>404</c:v>
                </c:pt>
                <c:pt idx="139">
                  <c:v>409</c:v>
                </c:pt>
                <c:pt idx="140">
                  <c:v>415</c:v>
                </c:pt>
                <c:pt idx="141">
                  <c:v>422</c:v>
                </c:pt>
                <c:pt idx="142">
                  <c:v>429</c:v>
                </c:pt>
                <c:pt idx="143">
                  <c:v>436</c:v>
                </c:pt>
                <c:pt idx="144">
                  <c:v>445</c:v>
                </c:pt>
                <c:pt idx="145">
                  <c:v>450</c:v>
                </c:pt>
                <c:pt idx="146">
                  <c:v>460</c:v>
                </c:pt>
                <c:pt idx="147">
                  <c:v>473</c:v>
                </c:pt>
                <c:pt idx="148">
                  <c:v>485</c:v>
                </c:pt>
                <c:pt idx="149">
                  <c:v>493</c:v>
                </c:pt>
                <c:pt idx="150">
                  <c:v>503</c:v>
                </c:pt>
                <c:pt idx="151">
                  <c:v>513</c:v>
                </c:pt>
                <c:pt idx="152">
                  <c:v>524</c:v>
                </c:pt>
                <c:pt idx="153">
                  <c:v>529</c:v>
                </c:pt>
                <c:pt idx="154">
                  <c:v>537</c:v>
                </c:pt>
                <c:pt idx="155">
                  <c:v>544</c:v>
                </c:pt>
                <c:pt idx="156">
                  <c:v>553</c:v>
                </c:pt>
                <c:pt idx="157">
                  <c:v>559</c:v>
                </c:pt>
                <c:pt idx="158">
                  <c:v>562</c:v>
                </c:pt>
                <c:pt idx="159">
                  <c:v>567</c:v>
                </c:pt>
                <c:pt idx="160">
                  <c:v>572</c:v>
                </c:pt>
                <c:pt idx="161">
                  <c:v>578</c:v>
                </c:pt>
                <c:pt idx="162">
                  <c:v>588</c:v>
                </c:pt>
                <c:pt idx="163">
                  <c:v>592</c:v>
                </c:pt>
                <c:pt idx="164">
                  <c:v>594</c:v>
                </c:pt>
                <c:pt idx="165">
                  <c:v>602</c:v>
                </c:pt>
                <c:pt idx="166">
                  <c:v>604</c:v>
                </c:pt>
                <c:pt idx="167">
                  <c:v>608</c:v>
                </c:pt>
                <c:pt idx="168">
                  <c:v>616</c:v>
                </c:pt>
                <c:pt idx="169">
                  <c:v>623</c:v>
                </c:pt>
                <c:pt idx="170">
                  <c:v>630</c:v>
                </c:pt>
                <c:pt idx="171">
                  <c:v>636</c:v>
                </c:pt>
                <c:pt idx="172">
                  <c:v>648</c:v>
                </c:pt>
                <c:pt idx="173">
                  <c:v>661</c:v>
                </c:pt>
                <c:pt idx="174">
                  <c:v>677</c:v>
                </c:pt>
                <c:pt idx="175">
                  <c:v>694</c:v>
                </c:pt>
                <c:pt idx="176">
                  <c:v>723</c:v>
                </c:pt>
                <c:pt idx="177">
                  <c:v>758</c:v>
                </c:pt>
                <c:pt idx="178">
                  <c:v>782</c:v>
                </c:pt>
                <c:pt idx="179">
                  <c:v>817</c:v>
                </c:pt>
                <c:pt idx="180">
                  <c:v>859</c:v>
                </c:pt>
                <c:pt idx="181">
                  <c:v>893</c:v>
                </c:pt>
                <c:pt idx="182">
                  <c:v>930</c:v>
                </c:pt>
              </c:numCache>
            </c:numRef>
          </c:val>
          <c:smooth val="0"/>
          <c:extLst>
            <c:ext xmlns:c16="http://schemas.microsoft.com/office/drawing/2014/chart" uri="{C3380CC4-5D6E-409C-BE32-E72D297353CC}">
              <c16:uniqueId val="{0000000A-D494-4000-82F3-B2170E27C78D}"/>
            </c:ext>
          </c:extLst>
        </c:ser>
        <c:ser>
          <c:idx val="0"/>
          <c:order val="11"/>
          <c:tx>
            <c:strRef>
              <c:f>prov!$C$63</c:f>
              <c:strCache>
                <c:ptCount val="1"/>
                <c:pt idx="0">
                  <c:v>Drenthe</c:v>
                </c:pt>
              </c:strCache>
            </c:strRef>
          </c:tx>
          <c:spPr>
            <a:ln w="38100"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prov!$D$50:$HQ$50</c15:sqref>
                  </c15:fullRef>
                </c:ext>
              </c:extLst>
              <c:f>(prov!$D$50:$GU$50,prov!$HQ$50)</c:f>
              <c:numCache>
                <c:formatCode>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209</c:v>
                </c:pt>
                <c:pt idx="201">
                  <c:v>210</c:v>
                </c:pt>
                <c:pt idx="202">
                  <c:v>211</c:v>
                </c:pt>
                <c:pt idx="203">
                  <c:v>212</c:v>
                </c:pt>
                <c:pt idx="204">
                  <c:v>213</c:v>
                </c:pt>
                <c:pt idx="205">
                  <c:v>214</c:v>
                </c:pt>
                <c:pt idx="206">
                  <c:v>215</c:v>
                </c:pt>
                <c:pt idx="207">
                  <c:v>216</c:v>
                </c:pt>
                <c:pt idx="208">
                  <c:v>217</c:v>
                </c:pt>
                <c:pt idx="209">
                  <c:v>218</c:v>
                </c:pt>
                <c:pt idx="210">
                  <c:v>219</c:v>
                </c:pt>
                <c:pt idx="211">
                  <c:v>220</c:v>
                </c:pt>
                <c:pt idx="212">
                  <c:v>221</c:v>
                </c:pt>
              </c:numCache>
            </c:numRef>
          </c:cat>
          <c:val>
            <c:numRef>
              <c:extLst>
                <c:ext xmlns:c15="http://schemas.microsoft.com/office/drawing/2012/chart" uri="{02D57815-91ED-43cb-92C2-25804820EDAC}">
                  <c15:fullRef>
                    <c15:sqref>prov!$Q$63:$HQ$63</c15:sqref>
                  </c15:fullRef>
                </c:ext>
              </c:extLst>
              <c:f>prov!$Q$63:$HH$63</c:f>
              <c:numCache>
                <c:formatCode>General</c:formatCode>
                <c:ptCount val="200"/>
                <c:pt idx="0">
                  <c:v>17</c:v>
                </c:pt>
                <c:pt idx="1">
                  <c:v>19</c:v>
                </c:pt>
                <c:pt idx="2">
                  <c:v>24</c:v>
                </c:pt>
                <c:pt idx="3">
                  <c:v>27</c:v>
                </c:pt>
                <c:pt idx="4">
                  <c:v>39</c:v>
                </c:pt>
                <c:pt idx="5">
                  <c:v>39</c:v>
                </c:pt>
                <c:pt idx="6">
                  <c:v>43</c:v>
                </c:pt>
                <c:pt idx="7">
                  <c:v>50</c:v>
                </c:pt>
                <c:pt idx="8">
                  <c:v>56</c:v>
                </c:pt>
                <c:pt idx="9">
                  <c:v>61</c:v>
                </c:pt>
                <c:pt idx="10">
                  <c:v>73</c:v>
                </c:pt>
                <c:pt idx="11">
                  <c:v>82</c:v>
                </c:pt>
                <c:pt idx="12">
                  <c:v>99</c:v>
                </c:pt>
                <c:pt idx="13">
                  <c:v>114</c:v>
                </c:pt>
                <c:pt idx="14">
                  <c:v>118</c:v>
                </c:pt>
                <c:pt idx="15">
                  <c:v>127</c:v>
                </c:pt>
                <c:pt idx="16">
                  <c:v>148</c:v>
                </c:pt>
                <c:pt idx="17">
                  <c:v>163</c:v>
                </c:pt>
                <c:pt idx="18">
                  <c:v>174</c:v>
                </c:pt>
                <c:pt idx="19">
                  <c:v>194</c:v>
                </c:pt>
                <c:pt idx="20">
                  <c:v>210</c:v>
                </c:pt>
                <c:pt idx="21">
                  <c:v>218</c:v>
                </c:pt>
                <c:pt idx="22">
                  <c:v>221</c:v>
                </c:pt>
                <c:pt idx="23">
                  <c:v>235</c:v>
                </c:pt>
                <c:pt idx="24">
                  <c:v>253</c:v>
                </c:pt>
                <c:pt idx="25">
                  <c:v>277</c:v>
                </c:pt>
                <c:pt idx="26">
                  <c:v>298</c:v>
                </c:pt>
                <c:pt idx="27">
                  <c:v>313</c:v>
                </c:pt>
                <c:pt idx="28">
                  <c:v>322</c:v>
                </c:pt>
                <c:pt idx="29">
                  <c:v>328</c:v>
                </c:pt>
                <c:pt idx="30">
                  <c:v>335</c:v>
                </c:pt>
                <c:pt idx="31">
                  <c:v>346</c:v>
                </c:pt>
                <c:pt idx="32">
                  <c:v>359</c:v>
                </c:pt>
                <c:pt idx="33">
                  <c:v>377</c:v>
                </c:pt>
                <c:pt idx="34">
                  <c:v>389</c:v>
                </c:pt>
                <c:pt idx="35">
                  <c:v>398</c:v>
                </c:pt>
                <c:pt idx="36">
                  <c:v>403</c:v>
                </c:pt>
                <c:pt idx="37">
                  <c:v>408</c:v>
                </c:pt>
                <c:pt idx="38">
                  <c:v>424</c:v>
                </c:pt>
                <c:pt idx="39">
                  <c:v>440</c:v>
                </c:pt>
                <c:pt idx="40">
                  <c:v>452</c:v>
                </c:pt>
                <c:pt idx="41">
                  <c:v>452</c:v>
                </c:pt>
                <c:pt idx="42">
                  <c:v>464</c:v>
                </c:pt>
                <c:pt idx="43">
                  <c:v>464</c:v>
                </c:pt>
                <c:pt idx="44">
                  <c:v>468</c:v>
                </c:pt>
                <c:pt idx="45">
                  <c:v>474</c:v>
                </c:pt>
                <c:pt idx="46">
                  <c:v>476</c:v>
                </c:pt>
                <c:pt idx="47">
                  <c:v>482</c:v>
                </c:pt>
                <c:pt idx="48">
                  <c:v>483</c:v>
                </c:pt>
                <c:pt idx="49">
                  <c:v>487</c:v>
                </c:pt>
                <c:pt idx="50">
                  <c:v>491</c:v>
                </c:pt>
                <c:pt idx="51">
                  <c:v>493</c:v>
                </c:pt>
                <c:pt idx="52">
                  <c:v>493</c:v>
                </c:pt>
                <c:pt idx="53">
                  <c:v>494</c:v>
                </c:pt>
                <c:pt idx="54">
                  <c:v>495</c:v>
                </c:pt>
                <c:pt idx="55">
                  <c:v>496</c:v>
                </c:pt>
                <c:pt idx="56">
                  <c:v>497</c:v>
                </c:pt>
                <c:pt idx="57">
                  <c:v>498</c:v>
                </c:pt>
                <c:pt idx="58">
                  <c:v>499</c:v>
                </c:pt>
                <c:pt idx="59">
                  <c:v>499</c:v>
                </c:pt>
                <c:pt idx="60">
                  <c:v>500</c:v>
                </c:pt>
                <c:pt idx="61">
                  <c:v>500</c:v>
                </c:pt>
                <c:pt idx="62">
                  <c:v>500</c:v>
                </c:pt>
                <c:pt idx="63">
                  <c:v>501</c:v>
                </c:pt>
                <c:pt idx="64">
                  <c:v>501</c:v>
                </c:pt>
                <c:pt idx="65">
                  <c:v>503</c:v>
                </c:pt>
                <c:pt idx="66">
                  <c:v>503</c:v>
                </c:pt>
                <c:pt idx="67">
                  <c:v>505</c:v>
                </c:pt>
                <c:pt idx="68">
                  <c:v>508</c:v>
                </c:pt>
                <c:pt idx="69">
                  <c:v>508</c:v>
                </c:pt>
                <c:pt idx="70">
                  <c:v>509</c:v>
                </c:pt>
                <c:pt idx="71">
                  <c:v>509</c:v>
                </c:pt>
                <c:pt idx="72">
                  <c:v>509</c:v>
                </c:pt>
                <c:pt idx="73">
                  <c:v>509</c:v>
                </c:pt>
                <c:pt idx="74">
                  <c:v>509</c:v>
                </c:pt>
                <c:pt idx="75">
                  <c:v>509</c:v>
                </c:pt>
                <c:pt idx="76">
                  <c:v>513</c:v>
                </c:pt>
                <c:pt idx="77">
                  <c:v>513</c:v>
                </c:pt>
                <c:pt idx="78">
                  <c:v>515</c:v>
                </c:pt>
                <c:pt idx="79">
                  <c:v>515</c:v>
                </c:pt>
                <c:pt idx="80">
                  <c:v>517</c:v>
                </c:pt>
                <c:pt idx="81">
                  <c:v>520</c:v>
                </c:pt>
                <c:pt idx="82">
                  <c:v>521</c:v>
                </c:pt>
                <c:pt idx="83">
                  <c:v>525</c:v>
                </c:pt>
                <c:pt idx="84">
                  <c:v>525</c:v>
                </c:pt>
                <c:pt idx="85">
                  <c:v>525</c:v>
                </c:pt>
                <c:pt idx="86">
                  <c:v>526</c:v>
                </c:pt>
                <c:pt idx="87">
                  <c:v>528</c:v>
                </c:pt>
                <c:pt idx="88">
                  <c:v>527</c:v>
                </c:pt>
                <c:pt idx="89">
                  <c:v>527</c:v>
                </c:pt>
                <c:pt idx="90">
                  <c:v>530</c:v>
                </c:pt>
                <c:pt idx="91">
                  <c:v>531</c:v>
                </c:pt>
                <c:pt idx="92">
                  <c:v>531</c:v>
                </c:pt>
                <c:pt idx="93">
                  <c:v>533</c:v>
                </c:pt>
                <c:pt idx="94">
                  <c:v>534</c:v>
                </c:pt>
                <c:pt idx="95">
                  <c:v>534</c:v>
                </c:pt>
                <c:pt idx="96">
                  <c:v>535</c:v>
                </c:pt>
                <c:pt idx="97">
                  <c:v>535</c:v>
                </c:pt>
                <c:pt idx="98">
                  <c:v>535</c:v>
                </c:pt>
                <c:pt idx="99">
                  <c:v>535</c:v>
                </c:pt>
                <c:pt idx="100">
                  <c:v>535</c:v>
                </c:pt>
                <c:pt idx="101">
                  <c:v>535</c:v>
                </c:pt>
                <c:pt idx="102">
                  <c:v>535</c:v>
                </c:pt>
                <c:pt idx="103">
                  <c:v>535</c:v>
                </c:pt>
                <c:pt idx="104">
                  <c:v>535</c:v>
                </c:pt>
                <c:pt idx="105">
                  <c:v>535</c:v>
                </c:pt>
                <c:pt idx="106">
                  <c:v>535</c:v>
                </c:pt>
                <c:pt idx="107">
                  <c:v>535</c:v>
                </c:pt>
                <c:pt idx="108">
                  <c:v>536</c:v>
                </c:pt>
                <c:pt idx="109">
                  <c:v>536</c:v>
                </c:pt>
                <c:pt idx="110">
                  <c:v>534</c:v>
                </c:pt>
                <c:pt idx="111">
                  <c:v>534</c:v>
                </c:pt>
                <c:pt idx="112">
                  <c:v>533</c:v>
                </c:pt>
                <c:pt idx="113">
                  <c:v>533</c:v>
                </c:pt>
                <c:pt idx="114">
                  <c:v>534</c:v>
                </c:pt>
                <c:pt idx="115">
                  <c:v>533</c:v>
                </c:pt>
                <c:pt idx="116">
                  <c:v>534</c:v>
                </c:pt>
                <c:pt idx="117">
                  <c:v>534</c:v>
                </c:pt>
                <c:pt idx="118">
                  <c:v>534</c:v>
                </c:pt>
                <c:pt idx="119">
                  <c:v>534</c:v>
                </c:pt>
                <c:pt idx="120">
                  <c:v>534</c:v>
                </c:pt>
                <c:pt idx="121">
                  <c:v>536</c:v>
                </c:pt>
                <c:pt idx="122">
                  <c:v>536</c:v>
                </c:pt>
                <c:pt idx="123">
                  <c:v>538</c:v>
                </c:pt>
                <c:pt idx="124">
                  <c:v>541</c:v>
                </c:pt>
                <c:pt idx="125">
                  <c:v>541</c:v>
                </c:pt>
                <c:pt idx="126">
                  <c:v>541</c:v>
                </c:pt>
                <c:pt idx="127">
                  <c:v>542</c:v>
                </c:pt>
                <c:pt idx="128">
                  <c:v>544</c:v>
                </c:pt>
                <c:pt idx="129">
                  <c:v>547</c:v>
                </c:pt>
                <c:pt idx="130">
                  <c:v>548</c:v>
                </c:pt>
                <c:pt idx="131">
                  <c:v>550</c:v>
                </c:pt>
                <c:pt idx="132">
                  <c:v>551</c:v>
                </c:pt>
                <c:pt idx="133">
                  <c:v>551</c:v>
                </c:pt>
                <c:pt idx="134">
                  <c:v>551</c:v>
                </c:pt>
                <c:pt idx="135">
                  <c:v>551</c:v>
                </c:pt>
                <c:pt idx="136">
                  <c:v>552</c:v>
                </c:pt>
                <c:pt idx="137">
                  <c:v>553</c:v>
                </c:pt>
                <c:pt idx="138">
                  <c:v>554</c:v>
                </c:pt>
                <c:pt idx="139">
                  <c:v>555</c:v>
                </c:pt>
                <c:pt idx="140">
                  <c:v>556</c:v>
                </c:pt>
                <c:pt idx="141">
                  <c:v>556</c:v>
                </c:pt>
                <c:pt idx="142">
                  <c:v>561</c:v>
                </c:pt>
                <c:pt idx="143">
                  <c:v>564</c:v>
                </c:pt>
                <c:pt idx="144">
                  <c:v>565</c:v>
                </c:pt>
                <c:pt idx="145">
                  <c:v>568</c:v>
                </c:pt>
                <c:pt idx="146">
                  <c:v>573</c:v>
                </c:pt>
                <c:pt idx="147">
                  <c:v>573</c:v>
                </c:pt>
                <c:pt idx="148">
                  <c:v>575</c:v>
                </c:pt>
                <c:pt idx="149">
                  <c:v>577</c:v>
                </c:pt>
                <c:pt idx="150">
                  <c:v>580</c:v>
                </c:pt>
                <c:pt idx="151">
                  <c:v>581</c:v>
                </c:pt>
                <c:pt idx="152">
                  <c:v>583</c:v>
                </c:pt>
                <c:pt idx="153">
                  <c:v>584</c:v>
                </c:pt>
                <c:pt idx="154">
                  <c:v>587</c:v>
                </c:pt>
                <c:pt idx="155">
                  <c:v>588</c:v>
                </c:pt>
                <c:pt idx="156">
                  <c:v>589</c:v>
                </c:pt>
                <c:pt idx="157">
                  <c:v>592</c:v>
                </c:pt>
                <c:pt idx="158">
                  <c:v>594</c:v>
                </c:pt>
                <c:pt idx="159">
                  <c:v>597</c:v>
                </c:pt>
                <c:pt idx="160">
                  <c:v>601</c:v>
                </c:pt>
                <c:pt idx="161">
                  <c:v>601</c:v>
                </c:pt>
                <c:pt idx="162">
                  <c:v>604</c:v>
                </c:pt>
                <c:pt idx="163">
                  <c:v>605</c:v>
                </c:pt>
                <c:pt idx="164">
                  <c:v>607</c:v>
                </c:pt>
                <c:pt idx="165">
                  <c:v>608</c:v>
                </c:pt>
                <c:pt idx="166">
                  <c:v>609</c:v>
                </c:pt>
                <c:pt idx="167">
                  <c:v>611</c:v>
                </c:pt>
                <c:pt idx="168">
                  <c:v>612</c:v>
                </c:pt>
                <c:pt idx="169">
                  <c:v>612</c:v>
                </c:pt>
                <c:pt idx="170">
                  <c:v>612</c:v>
                </c:pt>
                <c:pt idx="171">
                  <c:v>614</c:v>
                </c:pt>
                <c:pt idx="172">
                  <c:v>617</c:v>
                </c:pt>
                <c:pt idx="173">
                  <c:v>619</c:v>
                </c:pt>
                <c:pt idx="174">
                  <c:v>622</c:v>
                </c:pt>
                <c:pt idx="175">
                  <c:v>628</c:v>
                </c:pt>
                <c:pt idx="176">
                  <c:v>628</c:v>
                </c:pt>
                <c:pt idx="177">
                  <c:v>631</c:v>
                </c:pt>
                <c:pt idx="178">
                  <c:v>638</c:v>
                </c:pt>
                <c:pt idx="179">
                  <c:v>639</c:v>
                </c:pt>
                <c:pt idx="180">
                  <c:v>644</c:v>
                </c:pt>
                <c:pt idx="181">
                  <c:v>652</c:v>
                </c:pt>
                <c:pt idx="182">
                  <c:v>657</c:v>
                </c:pt>
                <c:pt idx="183">
                  <c:v>665</c:v>
                </c:pt>
                <c:pt idx="184">
                  <c:v>675</c:v>
                </c:pt>
                <c:pt idx="185">
                  <c:v>690</c:v>
                </c:pt>
              </c:numCache>
            </c:numRef>
          </c:val>
          <c:smooth val="0"/>
          <c:extLst>
            <c:ext xmlns:c16="http://schemas.microsoft.com/office/drawing/2014/chart" uri="{C3380CC4-5D6E-409C-BE32-E72D297353CC}">
              <c16:uniqueId val="{0000000B-D494-4000-82F3-B2170E27C78D}"/>
            </c:ext>
          </c:extLst>
        </c:ser>
        <c:dLbls>
          <c:dLblPos val="ctr"/>
          <c:showLegendKey val="0"/>
          <c:showVal val="1"/>
          <c:showCatName val="0"/>
          <c:showSerName val="0"/>
          <c:showPercent val="0"/>
          <c:showBubbleSize val="0"/>
        </c:dLbls>
        <c:smooth val="0"/>
        <c:axId val="615351552"/>
        <c:axId val="615358112"/>
        <c:extLst/>
      </c:lineChart>
      <c:catAx>
        <c:axId val="6153515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noFill/>
              <a:round/>
            </a:ln>
            <a:effectLst/>
          </c:spPr>
        </c:min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nl-NL" sz="1800" b="1"/>
                  <a:t>Number of days since 16th case  -----&gt;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title>
        <c:numFmt formatCode="#,##0" sourceLinked="0"/>
        <c:majorTickMark val="out"/>
        <c:minorTickMark val="none"/>
        <c:tickLblPos val="nextTo"/>
        <c:spPr>
          <a:noFill/>
          <a:ln w="9525" cap="flat" cmpd="sng" algn="ctr">
            <a:solidFill>
              <a:schemeClr val="bg1">
                <a:lumMod val="50000"/>
              </a:scheme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Algn val="ctr"/>
        <c:lblOffset val="100"/>
        <c:tickLblSkip val="20"/>
        <c:tickMarkSkip val="20"/>
        <c:noMultiLvlLbl val="0"/>
      </c:catAx>
      <c:valAx>
        <c:axId val="615358112"/>
        <c:scaling>
          <c:logBase val="2"/>
          <c:orientation val="minMax"/>
          <c:max val="32770"/>
          <c:min val="16"/>
        </c:scaling>
        <c:delete val="0"/>
        <c:axPos val="l"/>
        <c:majorGridlines>
          <c:spPr>
            <a:ln w="9525" cap="flat" cmpd="sng" algn="ctr">
              <a:solidFill>
                <a:schemeClr val="bg2">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4254456135692246"/>
          <c:y val="8.867581077140585E-2"/>
          <c:w val="0.14731802038038969"/>
          <c:h val="0.8246637156917209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r>
              <a:rPr lang="nl-NL" sz="2000" b="1">
                <a:solidFill>
                  <a:schemeClr val="bg2">
                    <a:lumMod val="25000"/>
                  </a:schemeClr>
                </a:solidFill>
              </a:rPr>
              <a:t>Nieuwe besmettingen</a:t>
            </a:r>
            <a:r>
              <a:rPr lang="nl-NL" sz="2000" b="1" baseline="0">
                <a:solidFill>
                  <a:schemeClr val="bg2">
                    <a:lumMod val="25000"/>
                  </a:schemeClr>
                </a:solidFill>
              </a:rPr>
              <a:t> per dag, per provincie</a:t>
            </a:r>
            <a:br>
              <a:rPr lang="nl-NL" sz="2000" b="1" baseline="0">
                <a:solidFill>
                  <a:schemeClr val="bg2">
                    <a:lumMod val="25000"/>
                  </a:schemeClr>
                </a:solidFill>
              </a:rPr>
            </a:br>
            <a:r>
              <a:rPr lang="nl-NL" sz="1800" b="0">
                <a:solidFill>
                  <a:schemeClr val="bg2">
                    <a:lumMod val="25000"/>
                  </a:schemeClr>
                </a:solidFill>
              </a:rPr>
              <a:t>7 daags</a:t>
            </a:r>
            <a:r>
              <a:rPr lang="nl-NL" sz="1800" b="0" baseline="0">
                <a:solidFill>
                  <a:schemeClr val="bg2">
                    <a:lumMod val="25000"/>
                  </a:schemeClr>
                </a:solidFill>
              </a:rPr>
              <a:t> voortschrijdend gemiddelde</a:t>
            </a:r>
            <a:endParaRPr lang="nl-NL" sz="1800" b="0">
              <a:solidFill>
                <a:schemeClr val="bg2">
                  <a:lumMod val="25000"/>
                </a:schemeClr>
              </a:solidFill>
            </a:endParaRPr>
          </a:p>
        </c:rich>
      </c:tx>
      <c:layout>
        <c:manualLayout>
          <c:xMode val="edge"/>
          <c:yMode val="edge"/>
          <c:x val="0.32452439390069188"/>
          <c:y val="5.3112805343776479E-3"/>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7.5871878654987818E-2"/>
          <c:y val="9.3027638888888889E-2"/>
          <c:w val="0.75132625745783621"/>
          <c:h val="0.84314291666666663"/>
        </c:manualLayout>
      </c:layout>
      <c:lineChart>
        <c:grouping val="standard"/>
        <c:varyColors val="0"/>
        <c:ser>
          <c:idx val="1"/>
          <c:order val="0"/>
          <c:tx>
            <c:strRef>
              <c:f>prov!$C$98</c:f>
              <c:strCache>
                <c:ptCount val="1"/>
                <c:pt idx="0">
                  <c:v>Zuid-Holland</c:v>
                </c:pt>
              </c:strCache>
            </c:strRef>
          </c:tx>
          <c:spPr>
            <a:ln w="44450" cap="rnd">
              <a:solidFill>
                <a:srgbClr val="ED7D31">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prov!$M$98:$HQ$98</c15:sqref>
                  </c15:fullRef>
                </c:ext>
              </c:extLst>
              <c:f>prov!$M$98:$GV$98</c:f>
              <c:numCache>
                <c:formatCode>0</c:formatCode>
                <c:ptCount val="192"/>
                <c:pt idx="0">
                  <c:v>7.2857142857142856</c:v>
                </c:pt>
                <c:pt idx="1">
                  <c:v>9</c:v>
                </c:pt>
                <c:pt idx="2">
                  <c:v>9.7142857142857135</c:v>
                </c:pt>
                <c:pt idx="3">
                  <c:v>12</c:v>
                </c:pt>
                <c:pt idx="4">
                  <c:v>15.571428571428571</c:v>
                </c:pt>
                <c:pt idx="5">
                  <c:v>20</c:v>
                </c:pt>
                <c:pt idx="6">
                  <c:v>27.285714285714285</c:v>
                </c:pt>
                <c:pt idx="7">
                  <c:v>35.571428571428569</c:v>
                </c:pt>
                <c:pt idx="8">
                  <c:v>65.142857142857139</c:v>
                </c:pt>
                <c:pt idx="9">
                  <c:v>56.285714285714285</c:v>
                </c:pt>
                <c:pt idx="10">
                  <c:v>68</c:v>
                </c:pt>
                <c:pt idx="11">
                  <c:v>72.571428571428569</c:v>
                </c:pt>
                <c:pt idx="12">
                  <c:v>83</c:v>
                </c:pt>
                <c:pt idx="13">
                  <c:v>93.428571428571431</c:v>
                </c:pt>
                <c:pt idx="14">
                  <c:v>105.42857142857143</c:v>
                </c:pt>
                <c:pt idx="15">
                  <c:v>102.57142857142857</c:v>
                </c:pt>
                <c:pt idx="16">
                  <c:v>146.28571428571428</c:v>
                </c:pt>
                <c:pt idx="17">
                  <c:v>154.85714285714286</c:v>
                </c:pt>
                <c:pt idx="18">
                  <c:v>166.28571428571428</c:v>
                </c:pt>
                <c:pt idx="19">
                  <c:v>169.85714285714286</c:v>
                </c:pt>
                <c:pt idx="20">
                  <c:v>187</c:v>
                </c:pt>
                <c:pt idx="21">
                  <c:v>196.57142857142858</c:v>
                </c:pt>
                <c:pt idx="22">
                  <c:v>196.28571428571428</c:v>
                </c:pt>
                <c:pt idx="23">
                  <c:v>187.42857142857142</c:v>
                </c:pt>
                <c:pt idx="24">
                  <c:v>207.14285714285714</c:v>
                </c:pt>
                <c:pt idx="25">
                  <c:v>222.14285714285714</c:v>
                </c:pt>
                <c:pt idx="26">
                  <c:v>222.14285714285714</c:v>
                </c:pt>
                <c:pt idx="27">
                  <c:v>221.57142857142858</c:v>
                </c:pt>
                <c:pt idx="28">
                  <c:v>235.14285714285714</c:v>
                </c:pt>
                <c:pt idx="29">
                  <c:v>235.85714285714286</c:v>
                </c:pt>
                <c:pt idx="30">
                  <c:v>266.57142857142856</c:v>
                </c:pt>
                <c:pt idx="31">
                  <c:v>256</c:v>
                </c:pt>
                <c:pt idx="32">
                  <c:v>257.85714285714283</c:v>
                </c:pt>
                <c:pt idx="33">
                  <c:v>258.14285714285717</c:v>
                </c:pt>
                <c:pt idx="34">
                  <c:v>251.14285714285714</c:v>
                </c:pt>
                <c:pt idx="35">
                  <c:v>245</c:v>
                </c:pt>
                <c:pt idx="36">
                  <c:v>252.14285714285714</c:v>
                </c:pt>
                <c:pt idx="37">
                  <c:v>236.85714285714286</c:v>
                </c:pt>
                <c:pt idx="38">
                  <c:v>242.14285714285714</c:v>
                </c:pt>
                <c:pt idx="39">
                  <c:v>225.14285714285714</c:v>
                </c:pt>
                <c:pt idx="40">
                  <c:v>225.71428571428572</c:v>
                </c:pt>
                <c:pt idx="41">
                  <c:v>221.42857142857142</c:v>
                </c:pt>
                <c:pt idx="42">
                  <c:v>212.42857142857142</c:v>
                </c:pt>
                <c:pt idx="43">
                  <c:v>201.28571428571428</c:v>
                </c:pt>
                <c:pt idx="44">
                  <c:v>184.42857142857142</c:v>
                </c:pt>
                <c:pt idx="45">
                  <c:v>167.42857142857142</c:v>
                </c:pt>
                <c:pt idx="46">
                  <c:v>161</c:v>
                </c:pt>
                <c:pt idx="47">
                  <c:v>143</c:v>
                </c:pt>
                <c:pt idx="48">
                  <c:v>133.14285714285714</c:v>
                </c:pt>
                <c:pt idx="49">
                  <c:v>122.71428571428571</c:v>
                </c:pt>
                <c:pt idx="50">
                  <c:v>113.57142857142857</c:v>
                </c:pt>
                <c:pt idx="51">
                  <c:v>100.42857142857143</c:v>
                </c:pt>
                <c:pt idx="52">
                  <c:v>93</c:v>
                </c:pt>
                <c:pt idx="53">
                  <c:v>83.714285714285708</c:v>
                </c:pt>
                <c:pt idx="54">
                  <c:v>92.142857142857139</c:v>
                </c:pt>
                <c:pt idx="55">
                  <c:v>86.285714285714292</c:v>
                </c:pt>
                <c:pt idx="56">
                  <c:v>80.428571428571431</c:v>
                </c:pt>
                <c:pt idx="57">
                  <c:v>75</c:v>
                </c:pt>
                <c:pt idx="58">
                  <c:v>73.428571428571431</c:v>
                </c:pt>
                <c:pt idx="59">
                  <c:v>70.428571428571431</c:v>
                </c:pt>
                <c:pt idx="60">
                  <c:v>72.571428571428569</c:v>
                </c:pt>
                <c:pt idx="61">
                  <c:v>70.142857142857139</c:v>
                </c:pt>
                <c:pt idx="62">
                  <c:v>76.142857142857139</c:v>
                </c:pt>
                <c:pt idx="63">
                  <c:v>74.714285714285708</c:v>
                </c:pt>
                <c:pt idx="64">
                  <c:v>71.285714285714292</c:v>
                </c:pt>
                <c:pt idx="65">
                  <c:v>67.428571428571431</c:v>
                </c:pt>
                <c:pt idx="66">
                  <c:v>63.142857142857146</c:v>
                </c:pt>
                <c:pt idx="67">
                  <c:v>65.428571428571431</c:v>
                </c:pt>
                <c:pt idx="68">
                  <c:v>61.714285714285715</c:v>
                </c:pt>
                <c:pt idx="69">
                  <c:v>56.285714285714285</c:v>
                </c:pt>
                <c:pt idx="70">
                  <c:v>57</c:v>
                </c:pt>
                <c:pt idx="71">
                  <c:v>56</c:v>
                </c:pt>
                <c:pt idx="72">
                  <c:v>53.285714285714285</c:v>
                </c:pt>
                <c:pt idx="73">
                  <c:v>54.142857142857146</c:v>
                </c:pt>
                <c:pt idx="74">
                  <c:v>52.428571428571431</c:v>
                </c:pt>
                <c:pt idx="75">
                  <c:v>51.857142857142854</c:v>
                </c:pt>
                <c:pt idx="76">
                  <c:v>52.714285714285715</c:v>
                </c:pt>
                <c:pt idx="77">
                  <c:v>45.142857142857146</c:v>
                </c:pt>
                <c:pt idx="78">
                  <c:v>44.142857142857146</c:v>
                </c:pt>
                <c:pt idx="79">
                  <c:v>42.857142857142854</c:v>
                </c:pt>
                <c:pt idx="80">
                  <c:v>40.857142857142854</c:v>
                </c:pt>
                <c:pt idx="81">
                  <c:v>38.714285714285715</c:v>
                </c:pt>
                <c:pt idx="82">
                  <c:v>37.714285714285715</c:v>
                </c:pt>
                <c:pt idx="83">
                  <c:v>32.142857142857146</c:v>
                </c:pt>
                <c:pt idx="84">
                  <c:v>36</c:v>
                </c:pt>
                <c:pt idx="85">
                  <c:v>38.714285714285715</c:v>
                </c:pt>
                <c:pt idx="86">
                  <c:v>44.714285714285715</c:v>
                </c:pt>
                <c:pt idx="87">
                  <c:v>48.571428571428569</c:v>
                </c:pt>
                <c:pt idx="88">
                  <c:v>49</c:v>
                </c:pt>
                <c:pt idx="89">
                  <c:v>56.428571428571431</c:v>
                </c:pt>
                <c:pt idx="90">
                  <c:v>59.857142857142854</c:v>
                </c:pt>
                <c:pt idx="91">
                  <c:v>58.428571428571431</c:v>
                </c:pt>
                <c:pt idx="92">
                  <c:v>61.714285714285715</c:v>
                </c:pt>
                <c:pt idx="93">
                  <c:v>59.571428571428569</c:v>
                </c:pt>
                <c:pt idx="94">
                  <c:v>57.142857142857146</c:v>
                </c:pt>
                <c:pt idx="95">
                  <c:v>58.142857142857146</c:v>
                </c:pt>
                <c:pt idx="96">
                  <c:v>54</c:v>
                </c:pt>
                <c:pt idx="97">
                  <c:v>52.571428571428569</c:v>
                </c:pt>
                <c:pt idx="98">
                  <c:v>51.285714285714285</c:v>
                </c:pt>
                <c:pt idx="99">
                  <c:v>44.857142857142854</c:v>
                </c:pt>
                <c:pt idx="100">
                  <c:v>41.857142857142854</c:v>
                </c:pt>
                <c:pt idx="101">
                  <c:v>39.571428571428569</c:v>
                </c:pt>
                <c:pt idx="102">
                  <c:v>36.714285714285715</c:v>
                </c:pt>
                <c:pt idx="103">
                  <c:v>33.571428571428569</c:v>
                </c:pt>
                <c:pt idx="104">
                  <c:v>31.428571428571427</c:v>
                </c:pt>
                <c:pt idx="105">
                  <c:v>30.714285714285715</c:v>
                </c:pt>
                <c:pt idx="106">
                  <c:v>30.571428571428573</c:v>
                </c:pt>
                <c:pt idx="107">
                  <c:v>28.857142857142858</c:v>
                </c:pt>
                <c:pt idx="108">
                  <c:v>30.571428571428573</c:v>
                </c:pt>
                <c:pt idx="109">
                  <c:v>31.857142857142858</c:v>
                </c:pt>
                <c:pt idx="110">
                  <c:v>32.142857142857146</c:v>
                </c:pt>
                <c:pt idx="111">
                  <c:v>32.285714285714285</c:v>
                </c:pt>
                <c:pt idx="112">
                  <c:v>30.857142857142858</c:v>
                </c:pt>
                <c:pt idx="113">
                  <c:v>30</c:v>
                </c:pt>
                <c:pt idx="114">
                  <c:v>29.857142857142858</c:v>
                </c:pt>
                <c:pt idx="115">
                  <c:v>28.428571428571427</c:v>
                </c:pt>
                <c:pt idx="116">
                  <c:v>26.285714285714285</c:v>
                </c:pt>
                <c:pt idx="117">
                  <c:v>23.857142857142858</c:v>
                </c:pt>
                <c:pt idx="118">
                  <c:v>22.714285714285715</c:v>
                </c:pt>
                <c:pt idx="119">
                  <c:v>21.571428571428573</c:v>
                </c:pt>
                <c:pt idx="120">
                  <c:v>19.571428571428573</c:v>
                </c:pt>
                <c:pt idx="121">
                  <c:v>21.571428571428573</c:v>
                </c:pt>
                <c:pt idx="122">
                  <c:v>24.857142857142858</c:v>
                </c:pt>
                <c:pt idx="123">
                  <c:v>25.714285714285715</c:v>
                </c:pt>
                <c:pt idx="124">
                  <c:v>31.714285714285715</c:v>
                </c:pt>
                <c:pt idx="125">
                  <c:v>36</c:v>
                </c:pt>
                <c:pt idx="126">
                  <c:v>39.285714285714285</c:v>
                </c:pt>
                <c:pt idx="127">
                  <c:v>43.428571428571431</c:v>
                </c:pt>
                <c:pt idx="128">
                  <c:v>45.428571428571431</c:v>
                </c:pt>
                <c:pt idx="129">
                  <c:v>45.714285714285715</c:v>
                </c:pt>
                <c:pt idx="130">
                  <c:v>52.714285714285715</c:v>
                </c:pt>
                <c:pt idx="131">
                  <c:v>56.714285714285715</c:v>
                </c:pt>
                <c:pt idx="132">
                  <c:v>60.571428571428569</c:v>
                </c:pt>
                <c:pt idx="133">
                  <c:v>67</c:v>
                </c:pt>
                <c:pt idx="134">
                  <c:v>74.714285714285708</c:v>
                </c:pt>
                <c:pt idx="135">
                  <c:v>74.428571428571431</c:v>
                </c:pt>
                <c:pt idx="136">
                  <c:v>81.142857142857139</c:v>
                </c:pt>
                <c:pt idx="137">
                  <c:v>83.857142857142861</c:v>
                </c:pt>
                <c:pt idx="138">
                  <c:v>88.285714285714292</c:v>
                </c:pt>
                <c:pt idx="139">
                  <c:v>93.428571428571431</c:v>
                </c:pt>
                <c:pt idx="140">
                  <c:v>101.57142857142857</c:v>
                </c:pt>
                <c:pt idx="141">
                  <c:v>109.28571428571429</c:v>
                </c:pt>
                <c:pt idx="142">
                  <c:v>132.14285714285714</c:v>
                </c:pt>
                <c:pt idx="143">
                  <c:v>144.14285714285714</c:v>
                </c:pt>
                <c:pt idx="144">
                  <c:v>158.85714285714286</c:v>
                </c:pt>
                <c:pt idx="145">
                  <c:v>170.42857142857142</c:v>
                </c:pt>
                <c:pt idx="146">
                  <c:v>185.57142857142858</c:v>
                </c:pt>
                <c:pt idx="147">
                  <c:v>198.71428571428572</c:v>
                </c:pt>
                <c:pt idx="148">
                  <c:v>208.14285714285714</c:v>
                </c:pt>
                <c:pt idx="149">
                  <c:v>204.71428571428572</c:v>
                </c:pt>
                <c:pt idx="150">
                  <c:v>213.28571428571428</c:v>
                </c:pt>
                <c:pt idx="151">
                  <c:v>221.71428571428572</c:v>
                </c:pt>
                <c:pt idx="152">
                  <c:v>235.42857142857142</c:v>
                </c:pt>
                <c:pt idx="153">
                  <c:v>246.85714285714286</c:v>
                </c:pt>
                <c:pt idx="154">
                  <c:v>248.28571428571428</c:v>
                </c:pt>
                <c:pt idx="155">
                  <c:v>249.42857142857142</c:v>
                </c:pt>
                <c:pt idx="156">
                  <c:v>261.85714285714283</c:v>
                </c:pt>
                <c:pt idx="157">
                  <c:v>251.14285714285714</c:v>
                </c:pt>
                <c:pt idx="158">
                  <c:v>237.14285714285714</c:v>
                </c:pt>
                <c:pt idx="159">
                  <c:v>219</c:v>
                </c:pt>
                <c:pt idx="160">
                  <c:v>203.42857142857142</c:v>
                </c:pt>
                <c:pt idx="161">
                  <c:v>193.42857142857142</c:v>
                </c:pt>
                <c:pt idx="162">
                  <c:v>183.71428571428572</c:v>
                </c:pt>
                <c:pt idx="163">
                  <c:v>172.57142857142858</c:v>
                </c:pt>
                <c:pt idx="164">
                  <c:v>166.71428571428572</c:v>
                </c:pt>
                <c:pt idx="165">
                  <c:v>171</c:v>
                </c:pt>
                <c:pt idx="166">
                  <c:v>161.85714285714286</c:v>
                </c:pt>
                <c:pt idx="167">
                  <c:v>164.42857142857142</c:v>
                </c:pt>
                <c:pt idx="168">
                  <c:v>162.14285714285714</c:v>
                </c:pt>
                <c:pt idx="169">
                  <c:v>160.71428571428572</c:v>
                </c:pt>
                <c:pt idx="170">
                  <c:v>153</c:v>
                </c:pt>
                <c:pt idx="171">
                  <c:v>164.28571428571428</c:v>
                </c:pt>
                <c:pt idx="172">
                  <c:v>161.14285714285714</c:v>
                </c:pt>
                <c:pt idx="173">
                  <c:v>172.57142857142858</c:v>
                </c:pt>
                <c:pt idx="174">
                  <c:v>184.28571428571428</c:v>
                </c:pt>
                <c:pt idx="175">
                  <c:v>196.28571428571428</c:v>
                </c:pt>
                <c:pt idx="176">
                  <c:v>214.57142857142858</c:v>
                </c:pt>
                <c:pt idx="177">
                  <c:v>223.71428571428572</c:v>
                </c:pt>
                <c:pt idx="178">
                  <c:v>248</c:v>
                </c:pt>
                <c:pt idx="179">
                  <c:v>261.57142857142856</c:v>
                </c:pt>
                <c:pt idx="180">
                  <c:v>283.42857142857144</c:v>
                </c:pt>
                <c:pt idx="181">
                  <c:v>307.28571428571428</c:v>
                </c:pt>
                <c:pt idx="182">
                  <c:v>311.42857142857144</c:v>
                </c:pt>
                <c:pt idx="183">
                  <c:v>347.71428571428572</c:v>
                </c:pt>
                <c:pt idx="184">
                  <c:v>382.42857142857144</c:v>
                </c:pt>
                <c:pt idx="185">
                  <c:v>378.85714285714283</c:v>
                </c:pt>
                <c:pt idx="186">
                  <c:v>409.85714285714283</c:v>
                </c:pt>
                <c:pt idx="187">
                  <c:v>427.71428571428572</c:v>
                </c:pt>
                <c:pt idx="188">
                  <c:v>442.71428571428572</c:v>
                </c:pt>
                <c:pt idx="189">
                  <c:v>487.28571428571428</c:v>
                </c:pt>
              </c:numCache>
            </c:numRef>
          </c:val>
          <c:smooth val="0"/>
          <c:extLst>
            <c:ext xmlns:c16="http://schemas.microsoft.com/office/drawing/2014/chart" uri="{C3380CC4-5D6E-409C-BE32-E72D297353CC}">
              <c16:uniqueId val="{00000000-FBD2-4BE5-BB44-E200FF3017D4}"/>
            </c:ext>
          </c:extLst>
        </c:ser>
        <c:ser>
          <c:idx val="2"/>
          <c:order val="1"/>
          <c:tx>
            <c:strRef>
              <c:f>prov!$C$99</c:f>
              <c:strCache>
                <c:ptCount val="1"/>
                <c:pt idx="0">
                  <c:v>Noord-Holland</c:v>
                </c:pt>
              </c:strCache>
            </c:strRef>
          </c:tx>
          <c:spPr>
            <a:ln w="44450" cap="rnd">
              <a:solidFill>
                <a:srgbClr val="C00000"/>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prov!$M$99:$HQ$99</c15:sqref>
                  </c15:fullRef>
                </c:ext>
              </c:extLst>
              <c:f>prov!$M$99:$GV$99</c:f>
              <c:numCache>
                <c:formatCode>0</c:formatCode>
                <c:ptCount val="192"/>
                <c:pt idx="0">
                  <c:v>34.142857142857146</c:v>
                </c:pt>
                <c:pt idx="1">
                  <c:v>3.5714285714285716</c:v>
                </c:pt>
                <c:pt idx="2">
                  <c:v>4</c:v>
                </c:pt>
                <c:pt idx="3">
                  <c:v>0.7142857142857143</c:v>
                </c:pt>
                <c:pt idx="4">
                  <c:v>-1.7142857142857142</c:v>
                </c:pt>
                <c:pt idx="5">
                  <c:v>-0.2857142857142857</c:v>
                </c:pt>
                <c:pt idx="6">
                  <c:v>-2.5714285714285716</c:v>
                </c:pt>
                <c:pt idx="7">
                  <c:v>0</c:v>
                </c:pt>
                <c:pt idx="8">
                  <c:v>60.857142857142854</c:v>
                </c:pt>
                <c:pt idx="9">
                  <c:v>52.857142857142854</c:v>
                </c:pt>
                <c:pt idx="10">
                  <c:v>61.714285714285715</c:v>
                </c:pt>
                <c:pt idx="11">
                  <c:v>67.142857142857139</c:v>
                </c:pt>
                <c:pt idx="12">
                  <c:v>81.714285714285708</c:v>
                </c:pt>
                <c:pt idx="13">
                  <c:v>96.285714285714292</c:v>
                </c:pt>
                <c:pt idx="14">
                  <c:v>108.85714285714286</c:v>
                </c:pt>
                <c:pt idx="15">
                  <c:v>105.71428571428571</c:v>
                </c:pt>
                <c:pt idx="16">
                  <c:v>134.28571428571428</c:v>
                </c:pt>
                <c:pt idx="17">
                  <c:v>145.57142857142858</c:v>
                </c:pt>
                <c:pt idx="18">
                  <c:v>157.14285714285714</c:v>
                </c:pt>
                <c:pt idx="19">
                  <c:v>158</c:v>
                </c:pt>
                <c:pt idx="20">
                  <c:v>163.85714285714286</c:v>
                </c:pt>
                <c:pt idx="21">
                  <c:v>167.42857142857142</c:v>
                </c:pt>
                <c:pt idx="22">
                  <c:v>162.57142857142858</c:v>
                </c:pt>
                <c:pt idx="23">
                  <c:v>163.42857142857142</c:v>
                </c:pt>
                <c:pt idx="24">
                  <c:v>174.28571428571428</c:v>
                </c:pt>
                <c:pt idx="25">
                  <c:v>169.85714285714286</c:v>
                </c:pt>
                <c:pt idx="26">
                  <c:v>166.71428571428572</c:v>
                </c:pt>
                <c:pt idx="27">
                  <c:v>160.85714285714286</c:v>
                </c:pt>
                <c:pt idx="28">
                  <c:v>159.85714285714286</c:v>
                </c:pt>
                <c:pt idx="29">
                  <c:v>168.57142857142858</c:v>
                </c:pt>
                <c:pt idx="30">
                  <c:v>166.28571428571428</c:v>
                </c:pt>
                <c:pt idx="31">
                  <c:v>159.85714285714286</c:v>
                </c:pt>
                <c:pt idx="32">
                  <c:v>157</c:v>
                </c:pt>
                <c:pt idx="33">
                  <c:v>153.71428571428572</c:v>
                </c:pt>
                <c:pt idx="34">
                  <c:v>150.42857142857142</c:v>
                </c:pt>
                <c:pt idx="35">
                  <c:v>144.14285714285714</c:v>
                </c:pt>
                <c:pt idx="36">
                  <c:v>140.42857142857142</c:v>
                </c:pt>
                <c:pt idx="37">
                  <c:v>140.14285714285714</c:v>
                </c:pt>
                <c:pt idx="38">
                  <c:v>132.42857142857142</c:v>
                </c:pt>
                <c:pt idx="39">
                  <c:v>132.85714285714286</c:v>
                </c:pt>
                <c:pt idx="40">
                  <c:v>133</c:v>
                </c:pt>
                <c:pt idx="41">
                  <c:v>133</c:v>
                </c:pt>
                <c:pt idx="42">
                  <c:v>134.14285714285714</c:v>
                </c:pt>
                <c:pt idx="43">
                  <c:v>116.71428571428571</c:v>
                </c:pt>
                <c:pt idx="44">
                  <c:v>105.14285714285714</c:v>
                </c:pt>
                <c:pt idx="45">
                  <c:v>99.428571428571431</c:v>
                </c:pt>
                <c:pt idx="46">
                  <c:v>91.714285714285708</c:v>
                </c:pt>
                <c:pt idx="47">
                  <c:v>82.285714285714292</c:v>
                </c:pt>
                <c:pt idx="48">
                  <c:v>76.857142857142861</c:v>
                </c:pt>
                <c:pt idx="49">
                  <c:v>64</c:v>
                </c:pt>
                <c:pt idx="50">
                  <c:v>63.285714285714285</c:v>
                </c:pt>
                <c:pt idx="51">
                  <c:v>62.857142857142854</c:v>
                </c:pt>
                <c:pt idx="52">
                  <c:v>54.857142857142854</c:v>
                </c:pt>
                <c:pt idx="53">
                  <c:v>51.714285714285715</c:v>
                </c:pt>
                <c:pt idx="54">
                  <c:v>56.714285714285715</c:v>
                </c:pt>
                <c:pt idx="55">
                  <c:v>55.142857142857146</c:v>
                </c:pt>
                <c:pt idx="56">
                  <c:v>55</c:v>
                </c:pt>
                <c:pt idx="57">
                  <c:v>49.714285714285715</c:v>
                </c:pt>
                <c:pt idx="58">
                  <c:v>46.571428571428569</c:v>
                </c:pt>
                <c:pt idx="59">
                  <c:v>47.428571428571431</c:v>
                </c:pt>
                <c:pt idx="60">
                  <c:v>49.142857142857146</c:v>
                </c:pt>
                <c:pt idx="61">
                  <c:v>42.714285714285715</c:v>
                </c:pt>
                <c:pt idx="62">
                  <c:v>39.142857142857146</c:v>
                </c:pt>
                <c:pt idx="63">
                  <c:v>39.714285714285715</c:v>
                </c:pt>
                <c:pt idx="64">
                  <c:v>39.285714285714285</c:v>
                </c:pt>
                <c:pt idx="65">
                  <c:v>36</c:v>
                </c:pt>
                <c:pt idx="66">
                  <c:v>32.285714285714285</c:v>
                </c:pt>
                <c:pt idx="67">
                  <c:v>29.571428571428573</c:v>
                </c:pt>
                <c:pt idx="68">
                  <c:v>28.428571428571427</c:v>
                </c:pt>
                <c:pt idx="69">
                  <c:v>28</c:v>
                </c:pt>
                <c:pt idx="70">
                  <c:v>24.857142857142858</c:v>
                </c:pt>
                <c:pt idx="71">
                  <c:v>24.285714285714285</c:v>
                </c:pt>
                <c:pt idx="72">
                  <c:v>23.714285714285715</c:v>
                </c:pt>
                <c:pt idx="73">
                  <c:v>23.428571428571427</c:v>
                </c:pt>
                <c:pt idx="74">
                  <c:v>22.571428571428573</c:v>
                </c:pt>
                <c:pt idx="75">
                  <c:v>21.142857142857142</c:v>
                </c:pt>
                <c:pt idx="76">
                  <c:v>20.857142857142858</c:v>
                </c:pt>
                <c:pt idx="77">
                  <c:v>17.857142857142858</c:v>
                </c:pt>
                <c:pt idx="78">
                  <c:v>14.857142857142858</c:v>
                </c:pt>
                <c:pt idx="79">
                  <c:v>14.714285714285714</c:v>
                </c:pt>
                <c:pt idx="80">
                  <c:v>16.285714285714285</c:v>
                </c:pt>
                <c:pt idx="81">
                  <c:v>16.142857142857142</c:v>
                </c:pt>
                <c:pt idx="82">
                  <c:v>15.857142857142858</c:v>
                </c:pt>
                <c:pt idx="83">
                  <c:v>13</c:v>
                </c:pt>
                <c:pt idx="84">
                  <c:v>13</c:v>
                </c:pt>
                <c:pt idx="85">
                  <c:v>12.571428571428571</c:v>
                </c:pt>
                <c:pt idx="86">
                  <c:v>10.857142857142858</c:v>
                </c:pt>
                <c:pt idx="87">
                  <c:v>19.428571428571427</c:v>
                </c:pt>
                <c:pt idx="88">
                  <c:v>22.142857142857142</c:v>
                </c:pt>
                <c:pt idx="89">
                  <c:v>23.428571428571427</c:v>
                </c:pt>
                <c:pt idx="90">
                  <c:v>27</c:v>
                </c:pt>
                <c:pt idx="91">
                  <c:v>29.571428571428573</c:v>
                </c:pt>
                <c:pt idx="92">
                  <c:v>30.142857142857142</c:v>
                </c:pt>
                <c:pt idx="93">
                  <c:v>33.285714285714285</c:v>
                </c:pt>
                <c:pt idx="94">
                  <c:v>24.571428571428573</c:v>
                </c:pt>
                <c:pt idx="95">
                  <c:v>24.142857142857142</c:v>
                </c:pt>
                <c:pt idx="96">
                  <c:v>26.571428571428573</c:v>
                </c:pt>
                <c:pt idx="97">
                  <c:v>24.857142857142858</c:v>
                </c:pt>
                <c:pt idx="98">
                  <c:v>24.142857142857142</c:v>
                </c:pt>
                <c:pt idx="99">
                  <c:v>23.714285714285715</c:v>
                </c:pt>
                <c:pt idx="100">
                  <c:v>20.714285714285715</c:v>
                </c:pt>
                <c:pt idx="101">
                  <c:v>18.285714285714285</c:v>
                </c:pt>
                <c:pt idx="102">
                  <c:v>15.714285714285714</c:v>
                </c:pt>
                <c:pt idx="103">
                  <c:v>13</c:v>
                </c:pt>
                <c:pt idx="104">
                  <c:v>12.428571428571429</c:v>
                </c:pt>
                <c:pt idx="105">
                  <c:v>10.428571428571429</c:v>
                </c:pt>
                <c:pt idx="106">
                  <c:v>11.285714285714286</c:v>
                </c:pt>
                <c:pt idx="107">
                  <c:v>11.714285714285714</c:v>
                </c:pt>
                <c:pt idx="108">
                  <c:v>12.571428571428571</c:v>
                </c:pt>
                <c:pt idx="109">
                  <c:v>12.857142857142858</c:v>
                </c:pt>
                <c:pt idx="110">
                  <c:v>12.428571428571429</c:v>
                </c:pt>
                <c:pt idx="111">
                  <c:v>11.714285714285714</c:v>
                </c:pt>
                <c:pt idx="112">
                  <c:v>13</c:v>
                </c:pt>
                <c:pt idx="113">
                  <c:v>13.285714285714286</c:v>
                </c:pt>
                <c:pt idx="114">
                  <c:v>13.142857142857142</c:v>
                </c:pt>
                <c:pt idx="115">
                  <c:v>13</c:v>
                </c:pt>
                <c:pt idx="116">
                  <c:v>12.428571428571429</c:v>
                </c:pt>
                <c:pt idx="117">
                  <c:v>12.142857142857142</c:v>
                </c:pt>
                <c:pt idx="118">
                  <c:v>12.142857142857142</c:v>
                </c:pt>
                <c:pt idx="119">
                  <c:v>10.428571428571429</c:v>
                </c:pt>
                <c:pt idx="120">
                  <c:v>9.4285714285714288</c:v>
                </c:pt>
                <c:pt idx="121">
                  <c:v>9.5714285714285712</c:v>
                </c:pt>
                <c:pt idx="122">
                  <c:v>9.4285714285714288</c:v>
                </c:pt>
                <c:pt idx="123">
                  <c:v>11</c:v>
                </c:pt>
                <c:pt idx="124">
                  <c:v>11.142857142857142</c:v>
                </c:pt>
                <c:pt idx="125">
                  <c:v>11.428571428571429</c:v>
                </c:pt>
                <c:pt idx="126">
                  <c:v>13.857142857142858</c:v>
                </c:pt>
                <c:pt idx="127">
                  <c:v>14.714285714285714</c:v>
                </c:pt>
                <c:pt idx="128">
                  <c:v>15.857142857142858</c:v>
                </c:pt>
                <c:pt idx="129">
                  <c:v>20.714285714285715</c:v>
                </c:pt>
                <c:pt idx="130">
                  <c:v>23.428571428571427</c:v>
                </c:pt>
                <c:pt idx="131">
                  <c:v>27.428571428571427</c:v>
                </c:pt>
                <c:pt idx="132">
                  <c:v>30.571428571428573</c:v>
                </c:pt>
                <c:pt idx="133">
                  <c:v>31.714285714285715</c:v>
                </c:pt>
                <c:pt idx="134">
                  <c:v>34.714285714285715</c:v>
                </c:pt>
                <c:pt idx="135">
                  <c:v>36.142857142857146</c:v>
                </c:pt>
                <c:pt idx="136">
                  <c:v>36.714285714285715</c:v>
                </c:pt>
                <c:pt idx="137">
                  <c:v>40.428571428571431</c:v>
                </c:pt>
                <c:pt idx="138">
                  <c:v>42.285714285714285</c:v>
                </c:pt>
                <c:pt idx="139">
                  <c:v>43.571428571428569</c:v>
                </c:pt>
                <c:pt idx="140">
                  <c:v>52.571428571428569</c:v>
                </c:pt>
                <c:pt idx="141">
                  <c:v>57.142857142857146</c:v>
                </c:pt>
                <c:pt idx="142">
                  <c:v>66.285714285714292</c:v>
                </c:pt>
                <c:pt idx="143">
                  <c:v>68</c:v>
                </c:pt>
                <c:pt idx="144">
                  <c:v>69.571428571428569</c:v>
                </c:pt>
                <c:pt idx="145">
                  <c:v>88</c:v>
                </c:pt>
                <c:pt idx="146">
                  <c:v>94.857142857142861</c:v>
                </c:pt>
                <c:pt idx="147">
                  <c:v>109.57142857142857</c:v>
                </c:pt>
                <c:pt idx="148">
                  <c:v>116</c:v>
                </c:pt>
                <c:pt idx="149">
                  <c:v>121.71428571428571</c:v>
                </c:pt>
                <c:pt idx="150">
                  <c:v>131.57142857142858</c:v>
                </c:pt>
                <c:pt idx="151">
                  <c:v>151.42857142857142</c:v>
                </c:pt>
                <c:pt idx="152">
                  <c:v>152.14285714285714</c:v>
                </c:pt>
                <c:pt idx="153">
                  <c:v>161.14285714285714</c:v>
                </c:pt>
                <c:pt idx="154">
                  <c:v>150.14285714285714</c:v>
                </c:pt>
                <c:pt idx="155">
                  <c:v>161.28571428571428</c:v>
                </c:pt>
                <c:pt idx="156">
                  <c:v>169.71428571428572</c:v>
                </c:pt>
                <c:pt idx="157">
                  <c:v>170.14285714285714</c:v>
                </c:pt>
                <c:pt idx="158">
                  <c:v>163.14285714285714</c:v>
                </c:pt>
                <c:pt idx="159">
                  <c:v>159.42857142857142</c:v>
                </c:pt>
                <c:pt idx="160">
                  <c:v>160.28571428571428</c:v>
                </c:pt>
                <c:pt idx="161">
                  <c:v>166.28571428571428</c:v>
                </c:pt>
                <c:pt idx="162">
                  <c:v>158.57142857142858</c:v>
                </c:pt>
                <c:pt idx="163">
                  <c:v>143.42857142857142</c:v>
                </c:pt>
                <c:pt idx="164">
                  <c:v>140.28571428571428</c:v>
                </c:pt>
                <c:pt idx="165">
                  <c:v>140.85714285714286</c:v>
                </c:pt>
                <c:pt idx="166">
                  <c:v>138.85714285714286</c:v>
                </c:pt>
                <c:pt idx="167">
                  <c:v>134.57142857142858</c:v>
                </c:pt>
                <c:pt idx="168">
                  <c:v>130.28571428571428</c:v>
                </c:pt>
                <c:pt idx="169">
                  <c:v>129.14285714285714</c:v>
                </c:pt>
                <c:pt idx="170">
                  <c:v>134.71428571428572</c:v>
                </c:pt>
                <c:pt idx="171">
                  <c:v>134</c:v>
                </c:pt>
                <c:pt idx="172">
                  <c:v>133.14285714285714</c:v>
                </c:pt>
                <c:pt idx="173">
                  <c:v>131.57142857142858</c:v>
                </c:pt>
                <c:pt idx="174">
                  <c:v>141.28571428571428</c:v>
                </c:pt>
                <c:pt idx="175">
                  <c:v>144.14285714285714</c:v>
                </c:pt>
                <c:pt idx="176">
                  <c:v>154.85714285714286</c:v>
                </c:pt>
                <c:pt idx="177">
                  <c:v>163</c:v>
                </c:pt>
                <c:pt idx="178">
                  <c:v>178</c:v>
                </c:pt>
                <c:pt idx="179">
                  <c:v>186.14285714285714</c:v>
                </c:pt>
                <c:pt idx="180">
                  <c:v>210.71428571428572</c:v>
                </c:pt>
                <c:pt idx="181">
                  <c:v>220.28571428571428</c:v>
                </c:pt>
                <c:pt idx="182">
                  <c:v>230.14285714285714</c:v>
                </c:pt>
                <c:pt idx="183">
                  <c:v>244.28571428571428</c:v>
                </c:pt>
                <c:pt idx="184">
                  <c:v>263.85714285714283</c:v>
                </c:pt>
                <c:pt idx="185">
                  <c:v>281.28571428571428</c:v>
                </c:pt>
                <c:pt idx="186">
                  <c:v>295</c:v>
                </c:pt>
                <c:pt idx="187">
                  <c:v>310.57142857142856</c:v>
                </c:pt>
                <c:pt idx="188">
                  <c:v>331.57142857142856</c:v>
                </c:pt>
                <c:pt idx="189">
                  <c:v>362.71428571428572</c:v>
                </c:pt>
              </c:numCache>
            </c:numRef>
          </c:val>
          <c:smooth val="0"/>
          <c:extLst>
            <c:ext xmlns:c16="http://schemas.microsoft.com/office/drawing/2014/chart" uri="{C3380CC4-5D6E-409C-BE32-E72D297353CC}">
              <c16:uniqueId val="{00000001-FBD2-4BE5-BB44-E200FF3017D4}"/>
            </c:ext>
          </c:extLst>
        </c:ser>
        <c:ser>
          <c:idx val="3"/>
          <c:order val="2"/>
          <c:tx>
            <c:strRef>
              <c:f>prov!$C$100</c:f>
              <c:strCache>
                <c:ptCount val="1"/>
                <c:pt idx="0">
                  <c:v>Noord-Brabant</c:v>
                </c:pt>
              </c:strCache>
            </c:strRef>
          </c:tx>
          <c:spPr>
            <a:ln w="44450" cap="rnd">
              <a:solidFill>
                <a:srgbClr val="ED7D31">
                  <a:lumMod val="75000"/>
                  <a:alpha val="67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prov!$M$100:$HQ$100</c15:sqref>
                  </c15:fullRef>
                </c:ext>
              </c:extLst>
              <c:f>prov!$M$100:$GV$100</c:f>
              <c:numCache>
                <c:formatCode>0</c:formatCode>
                <c:ptCount val="192"/>
                <c:pt idx="0">
                  <c:v>4.7142857142857144</c:v>
                </c:pt>
                <c:pt idx="1">
                  <c:v>52.428571428571431</c:v>
                </c:pt>
                <c:pt idx="2">
                  <c:v>58.142857142857146</c:v>
                </c:pt>
                <c:pt idx="3">
                  <c:v>65</c:v>
                </c:pt>
                <c:pt idx="4">
                  <c:v>80.857142857142861</c:v>
                </c:pt>
                <c:pt idx="5">
                  <c:v>90.428571428571431</c:v>
                </c:pt>
                <c:pt idx="6">
                  <c:v>101.42857142857143</c:v>
                </c:pt>
                <c:pt idx="7">
                  <c:v>118.28571428571429</c:v>
                </c:pt>
                <c:pt idx="8">
                  <c:v>109.57142857142857</c:v>
                </c:pt>
                <c:pt idx="9">
                  <c:v>107.85714285714286</c:v>
                </c:pt>
                <c:pt idx="10">
                  <c:v>132.28571428571428</c:v>
                </c:pt>
                <c:pt idx="11">
                  <c:v>138.42857142857142</c:v>
                </c:pt>
                <c:pt idx="12">
                  <c:v>153.85714285714286</c:v>
                </c:pt>
                <c:pt idx="13">
                  <c:v>165.28571428571428</c:v>
                </c:pt>
                <c:pt idx="14">
                  <c:v>184.71428571428572</c:v>
                </c:pt>
                <c:pt idx="15">
                  <c:v>192.28571428571428</c:v>
                </c:pt>
                <c:pt idx="16">
                  <c:v>224.42857142857142</c:v>
                </c:pt>
                <c:pt idx="17">
                  <c:v>231</c:v>
                </c:pt>
                <c:pt idx="18">
                  <c:v>239.57142857142858</c:v>
                </c:pt>
                <c:pt idx="19">
                  <c:v>239.42857142857142</c:v>
                </c:pt>
                <c:pt idx="20">
                  <c:v>235.28571428571428</c:v>
                </c:pt>
                <c:pt idx="21">
                  <c:v>232.71428571428572</c:v>
                </c:pt>
                <c:pt idx="22">
                  <c:v>208.28571428571428</c:v>
                </c:pt>
                <c:pt idx="23">
                  <c:v>190.71428571428572</c:v>
                </c:pt>
                <c:pt idx="24">
                  <c:v>177.42857142857142</c:v>
                </c:pt>
                <c:pt idx="25">
                  <c:v>174.28571428571428</c:v>
                </c:pt>
                <c:pt idx="26">
                  <c:v>170.85714285714286</c:v>
                </c:pt>
                <c:pt idx="27">
                  <c:v>176</c:v>
                </c:pt>
                <c:pt idx="28">
                  <c:v>173.85714285714286</c:v>
                </c:pt>
                <c:pt idx="29">
                  <c:v>187.57142857142858</c:v>
                </c:pt>
                <c:pt idx="30">
                  <c:v>197.14285714285714</c:v>
                </c:pt>
                <c:pt idx="31">
                  <c:v>208</c:v>
                </c:pt>
                <c:pt idx="32">
                  <c:v>200.14285714285714</c:v>
                </c:pt>
                <c:pt idx="33">
                  <c:v>202.57142857142858</c:v>
                </c:pt>
                <c:pt idx="34">
                  <c:v>192.71428571428572</c:v>
                </c:pt>
                <c:pt idx="35">
                  <c:v>191.85714285714286</c:v>
                </c:pt>
                <c:pt idx="36">
                  <c:v>180.85714285714286</c:v>
                </c:pt>
                <c:pt idx="37">
                  <c:v>179.71428571428572</c:v>
                </c:pt>
                <c:pt idx="38">
                  <c:v>168.57142857142858</c:v>
                </c:pt>
                <c:pt idx="39">
                  <c:v>171.28571428571428</c:v>
                </c:pt>
                <c:pt idx="40">
                  <c:v>166.42857142857142</c:v>
                </c:pt>
                <c:pt idx="41">
                  <c:v>167.28571428571428</c:v>
                </c:pt>
                <c:pt idx="42">
                  <c:v>155.71428571428572</c:v>
                </c:pt>
                <c:pt idx="43">
                  <c:v>153.14285714285714</c:v>
                </c:pt>
                <c:pt idx="44">
                  <c:v>143</c:v>
                </c:pt>
                <c:pt idx="45">
                  <c:v>139</c:v>
                </c:pt>
                <c:pt idx="46">
                  <c:v>130.57142857142858</c:v>
                </c:pt>
                <c:pt idx="47">
                  <c:v>115.57142857142857</c:v>
                </c:pt>
                <c:pt idx="48">
                  <c:v>103</c:v>
                </c:pt>
                <c:pt idx="49">
                  <c:v>99.142857142857139</c:v>
                </c:pt>
                <c:pt idx="50">
                  <c:v>89.428571428571431</c:v>
                </c:pt>
                <c:pt idx="51">
                  <c:v>82.714285714285708</c:v>
                </c:pt>
                <c:pt idx="52">
                  <c:v>72.142857142857139</c:v>
                </c:pt>
                <c:pt idx="53">
                  <c:v>62.571428571428569</c:v>
                </c:pt>
                <c:pt idx="54">
                  <c:v>62.428571428571431</c:v>
                </c:pt>
                <c:pt idx="55">
                  <c:v>60</c:v>
                </c:pt>
                <c:pt idx="56">
                  <c:v>53.142857142857146</c:v>
                </c:pt>
                <c:pt idx="57">
                  <c:v>45.714285714285715</c:v>
                </c:pt>
                <c:pt idx="58">
                  <c:v>42.285714285714285</c:v>
                </c:pt>
                <c:pt idx="59">
                  <c:v>36</c:v>
                </c:pt>
                <c:pt idx="60">
                  <c:v>34.285714285714285</c:v>
                </c:pt>
                <c:pt idx="61">
                  <c:v>35</c:v>
                </c:pt>
                <c:pt idx="62">
                  <c:v>35.142857142857146</c:v>
                </c:pt>
                <c:pt idx="63">
                  <c:v>34.285714285714285</c:v>
                </c:pt>
                <c:pt idx="64">
                  <c:v>32.142857142857146</c:v>
                </c:pt>
                <c:pt idx="65">
                  <c:v>29.142857142857142</c:v>
                </c:pt>
                <c:pt idx="66">
                  <c:v>26.428571428571427</c:v>
                </c:pt>
                <c:pt idx="67">
                  <c:v>26.285714285714285</c:v>
                </c:pt>
                <c:pt idx="68">
                  <c:v>23.714285714285715</c:v>
                </c:pt>
                <c:pt idx="69">
                  <c:v>25.285714285714285</c:v>
                </c:pt>
                <c:pt idx="70">
                  <c:v>21.714285714285715</c:v>
                </c:pt>
                <c:pt idx="71">
                  <c:v>20.857142857142858</c:v>
                </c:pt>
                <c:pt idx="72">
                  <c:v>20.857142857142858</c:v>
                </c:pt>
                <c:pt idx="73">
                  <c:v>22.714285714285715</c:v>
                </c:pt>
                <c:pt idx="74">
                  <c:v>23</c:v>
                </c:pt>
                <c:pt idx="75">
                  <c:v>23.714285714285715</c:v>
                </c:pt>
                <c:pt idx="76">
                  <c:v>22.714285714285715</c:v>
                </c:pt>
                <c:pt idx="77">
                  <c:v>26.142857142857142</c:v>
                </c:pt>
                <c:pt idx="78">
                  <c:v>27.142857142857142</c:v>
                </c:pt>
                <c:pt idx="79">
                  <c:v>25.857142857142858</c:v>
                </c:pt>
                <c:pt idx="80">
                  <c:v>27.857142857142858</c:v>
                </c:pt>
                <c:pt idx="81">
                  <c:v>25.857142857142858</c:v>
                </c:pt>
                <c:pt idx="82">
                  <c:v>25.285714285714285</c:v>
                </c:pt>
                <c:pt idx="83">
                  <c:v>24.857142857142858</c:v>
                </c:pt>
                <c:pt idx="84">
                  <c:v>25.428571428571427</c:v>
                </c:pt>
                <c:pt idx="85">
                  <c:v>28.285714285714285</c:v>
                </c:pt>
                <c:pt idx="86">
                  <c:v>29</c:v>
                </c:pt>
                <c:pt idx="87">
                  <c:v>26.571428571428573</c:v>
                </c:pt>
                <c:pt idx="88">
                  <c:v>31</c:v>
                </c:pt>
                <c:pt idx="89">
                  <c:v>31.142857142857142</c:v>
                </c:pt>
                <c:pt idx="90">
                  <c:v>32.428571428571431</c:v>
                </c:pt>
                <c:pt idx="91">
                  <c:v>29.428571428571427</c:v>
                </c:pt>
                <c:pt idx="92">
                  <c:v>29.285714285714285</c:v>
                </c:pt>
                <c:pt idx="93">
                  <c:v>31.142857142857142</c:v>
                </c:pt>
                <c:pt idx="94">
                  <c:v>31.714285714285715</c:v>
                </c:pt>
                <c:pt idx="95">
                  <c:v>28</c:v>
                </c:pt>
                <c:pt idx="96">
                  <c:v>29</c:v>
                </c:pt>
                <c:pt idx="97">
                  <c:v>28.285714285714285</c:v>
                </c:pt>
                <c:pt idx="98">
                  <c:v>26.285714285714285</c:v>
                </c:pt>
                <c:pt idx="99">
                  <c:v>23.142857142857142</c:v>
                </c:pt>
                <c:pt idx="100">
                  <c:v>17.714285714285715</c:v>
                </c:pt>
                <c:pt idx="101">
                  <c:v>16.571428571428573</c:v>
                </c:pt>
                <c:pt idx="102">
                  <c:v>16.142857142857142</c:v>
                </c:pt>
                <c:pt idx="103">
                  <c:v>13.428571428571429</c:v>
                </c:pt>
                <c:pt idx="104">
                  <c:v>12.714285714285714</c:v>
                </c:pt>
                <c:pt idx="105">
                  <c:v>13</c:v>
                </c:pt>
                <c:pt idx="106">
                  <c:v>11.714285714285714</c:v>
                </c:pt>
                <c:pt idx="107">
                  <c:v>12.285714285714286</c:v>
                </c:pt>
                <c:pt idx="108">
                  <c:v>10.285714285714286</c:v>
                </c:pt>
                <c:pt idx="109">
                  <c:v>10.571428571428571</c:v>
                </c:pt>
                <c:pt idx="110">
                  <c:v>9.8571428571428577</c:v>
                </c:pt>
                <c:pt idx="111">
                  <c:v>8.5714285714285712</c:v>
                </c:pt>
                <c:pt idx="112">
                  <c:v>7.5714285714285712</c:v>
                </c:pt>
                <c:pt idx="113">
                  <c:v>7</c:v>
                </c:pt>
                <c:pt idx="114">
                  <c:v>7.7142857142857144</c:v>
                </c:pt>
                <c:pt idx="115">
                  <c:v>8.7142857142857135</c:v>
                </c:pt>
                <c:pt idx="116">
                  <c:v>7.7142857142857144</c:v>
                </c:pt>
                <c:pt idx="117">
                  <c:v>8.5714285714285712</c:v>
                </c:pt>
                <c:pt idx="118">
                  <c:v>8.8571428571428577</c:v>
                </c:pt>
                <c:pt idx="119">
                  <c:v>8.7142857142857135</c:v>
                </c:pt>
                <c:pt idx="120">
                  <c:v>9.4285714285714288</c:v>
                </c:pt>
                <c:pt idx="121">
                  <c:v>9.5714285714285712</c:v>
                </c:pt>
                <c:pt idx="122">
                  <c:v>11.285714285714286</c:v>
                </c:pt>
                <c:pt idx="123">
                  <c:v>12.714285714285714</c:v>
                </c:pt>
                <c:pt idx="124">
                  <c:v>8.1428571428571423</c:v>
                </c:pt>
                <c:pt idx="125">
                  <c:v>7.4285714285714288</c:v>
                </c:pt>
                <c:pt idx="126">
                  <c:v>8.2857142857142865</c:v>
                </c:pt>
                <c:pt idx="127">
                  <c:v>9</c:v>
                </c:pt>
                <c:pt idx="128">
                  <c:v>9.2857142857142865</c:v>
                </c:pt>
                <c:pt idx="129">
                  <c:v>9</c:v>
                </c:pt>
                <c:pt idx="130">
                  <c:v>10.428571428571429</c:v>
                </c:pt>
                <c:pt idx="131">
                  <c:v>15.428571428571429</c:v>
                </c:pt>
                <c:pt idx="132">
                  <c:v>18.428571428571427</c:v>
                </c:pt>
                <c:pt idx="133">
                  <c:v>17.857142857142858</c:v>
                </c:pt>
                <c:pt idx="134">
                  <c:v>18.714285714285715</c:v>
                </c:pt>
                <c:pt idx="135">
                  <c:v>18.428571428571427</c:v>
                </c:pt>
                <c:pt idx="136">
                  <c:v>19.571428571428573</c:v>
                </c:pt>
                <c:pt idx="137">
                  <c:v>18.571428571428573</c:v>
                </c:pt>
                <c:pt idx="138">
                  <c:v>21.571428571428573</c:v>
                </c:pt>
                <c:pt idx="139">
                  <c:v>23.428571428571427</c:v>
                </c:pt>
                <c:pt idx="140">
                  <c:v>28.428571428571427</c:v>
                </c:pt>
                <c:pt idx="141">
                  <c:v>30.428571428571427</c:v>
                </c:pt>
                <c:pt idx="142">
                  <c:v>35.571428571428569</c:v>
                </c:pt>
                <c:pt idx="143">
                  <c:v>40.428571428571431</c:v>
                </c:pt>
                <c:pt idx="144">
                  <c:v>45.714285714285715</c:v>
                </c:pt>
                <c:pt idx="145">
                  <c:v>48</c:v>
                </c:pt>
                <c:pt idx="146">
                  <c:v>50</c:v>
                </c:pt>
                <c:pt idx="147">
                  <c:v>52.142857142857146</c:v>
                </c:pt>
                <c:pt idx="148">
                  <c:v>56.857142857142854</c:v>
                </c:pt>
                <c:pt idx="149">
                  <c:v>60</c:v>
                </c:pt>
                <c:pt idx="150">
                  <c:v>63.571428571428569</c:v>
                </c:pt>
                <c:pt idx="151">
                  <c:v>65.285714285714292</c:v>
                </c:pt>
                <c:pt idx="152">
                  <c:v>73.285714285714292</c:v>
                </c:pt>
                <c:pt idx="153">
                  <c:v>74</c:v>
                </c:pt>
                <c:pt idx="154">
                  <c:v>73.428571428571431</c:v>
                </c:pt>
                <c:pt idx="155">
                  <c:v>73.428571428571431</c:v>
                </c:pt>
                <c:pt idx="156">
                  <c:v>73.142857142857139</c:v>
                </c:pt>
                <c:pt idx="157">
                  <c:v>71.857142857142861</c:v>
                </c:pt>
                <c:pt idx="158">
                  <c:v>71.142857142857139</c:v>
                </c:pt>
                <c:pt idx="159">
                  <c:v>65.714285714285708</c:v>
                </c:pt>
                <c:pt idx="160">
                  <c:v>66.857142857142861</c:v>
                </c:pt>
                <c:pt idx="161">
                  <c:v>66</c:v>
                </c:pt>
                <c:pt idx="162">
                  <c:v>67.571428571428569</c:v>
                </c:pt>
                <c:pt idx="163">
                  <c:v>66.428571428571431</c:v>
                </c:pt>
                <c:pt idx="164">
                  <c:v>65.142857142857139</c:v>
                </c:pt>
                <c:pt idx="165">
                  <c:v>68.857142857142861</c:v>
                </c:pt>
                <c:pt idx="166">
                  <c:v>67.142857142857139</c:v>
                </c:pt>
                <c:pt idx="167">
                  <c:v>71.857142857142861</c:v>
                </c:pt>
                <c:pt idx="168">
                  <c:v>75.142857142857139</c:v>
                </c:pt>
                <c:pt idx="169">
                  <c:v>76.142857142857139</c:v>
                </c:pt>
                <c:pt idx="170">
                  <c:v>79.571428571428569</c:v>
                </c:pt>
                <c:pt idx="171">
                  <c:v>79.142857142857139</c:v>
                </c:pt>
                <c:pt idx="172">
                  <c:v>76.857142857142861</c:v>
                </c:pt>
                <c:pt idx="173">
                  <c:v>76</c:v>
                </c:pt>
                <c:pt idx="174">
                  <c:v>71.714285714285708</c:v>
                </c:pt>
                <c:pt idx="175">
                  <c:v>70.428571428571431</c:v>
                </c:pt>
                <c:pt idx="176">
                  <c:v>69</c:v>
                </c:pt>
                <c:pt idx="177">
                  <c:v>68.285714285714292</c:v>
                </c:pt>
                <c:pt idx="178">
                  <c:v>72.714285714285708</c:v>
                </c:pt>
                <c:pt idx="179">
                  <c:v>75</c:v>
                </c:pt>
                <c:pt idx="180">
                  <c:v>80.571428571428569</c:v>
                </c:pt>
                <c:pt idx="181">
                  <c:v>87.285714285714292</c:v>
                </c:pt>
                <c:pt idx="182">
                  <c:v>90.285714285714292</c:v>
                </c:pt>
                <c:pt idx="183">
                  <c:v>93.428571428571431</c:v>
                </c:pt>
                <c:pt idx="184">
                  <c:v>97.714285714285708</c:v>
                </c:pt>
                <c:pt idx="185">
                  <c:v>101.14285714285714</c:v>
                </c:pt>
                <c:pt idx="186">
                  <c:v>105</c:v>
                </c:pt>
                <c:pt idx="187">
                  <c:v>108.14285714285714</c:v>
                </c:pt>
                <c:pt idx="188">
                  <c:v>109.28571428571429</c:v>
                </c:pt>
                <c:pt idx="189">
                  <c:v>121</c:v>
                </c:pt>
              </c:numCache>
            </c:numRef>
          </c:val>
          <c:smooth val="0"/>
          <c:extLst>
            <c:ext xmlns:c16="http://schemas.microsoft.com/office/drawing/2014/chart" uri="{C3380CC4-5D6E-409C-BE32-E72D297353CC}">
              <c16:uniqueId val="{00000002-FBD2-4BE5-BB44-E200FF3017D4}"/>
            </c:ext>
          </c:extLst>
        </c:ser>
        <c:ser>
          <c:idx val="4"/>
          <c:order val="3"/>
          <c:tx>
            <c:strRef>
              <c:f>prov!$C$101</c:f>
              <c:strCache>
                <c:ptCount val="1"/>
                <c:pt idx="0">
                  <c:v>Gelderland</c:v>
                </c:pt>
              </c:strCache>
            </c:strRef>
          </c:tx>
          <c:spPr>
            <a:ln w="44450" cap="rnd">
              <a:solidFill>
                <a:srgbClr val="ED7D31">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prov!$M$101:$HQ$101</c15:sqref>
                  </c15:fullRef>
                </c:ext>
              </c:extLst>
              <c:f>prov!$M$101:$GV$101</c:f>
              <c:numCache>
                <c:formatCode>0</c:formatCode>
                <c:ptCount val="192"/>
                <c:pt idx="0">
                  <c:v>7.4285714285714288</c:v>
                </c:pt>
                <c:pt idx="1">
                  <c:v>7.7142857142857144</c:v>
                </c:pt>
                <c:pt idx="2">
                  <c:v>9.1428571428571423</c:v>
                </c:pt>
                <c:pt idx="3">
                  <c:v>11.142857142857142</c:v>
                </c:pt>
                <c:pt idx="4">
                  <c:v>15.571428571428571</c:v>
                </c:pt>
                <c:pt idx="5">
                  <c:v>20.857142857142858</c:v>
                </c:pt>
                <c:pt idx="6">
                  <c:v>26</c:v>
                </c:pt>
                <c:pt idx="7">
                  <c:v>28</c:v>
                </c:pt>
                <c:pt idx="8">
                  <c:v>44.285714285714285</c:v>
                </c:pt>
                <c:pt idx="9">
                  <c:v>42.857142857142854</c:v>
                </c:pt>
                <c:pt idx="10">
                  <c:v>48.285714285714285</c:v>
                </c:pt>
                <c:pt idx="11">
                  <c:v>55.142857142857146</c:v>
                </c:pt>
                <c:pt idx="12">
                  <c:v>59.857142857142854</c:v>
                </c:pt>
                <c:pt idx="13">
                  <c:v>69.285714285714292</c:v>
                </c:pt>
                <c:pt idx="14">
                  <c:v>82.285714285714292</c:v>
                </c:pt>
                <c:pt idx="15">
                  <c:v>83.428571428571431</c:v>
                </c:pt>
                <c:pt idx="16">
                  <c:v>102</c:v>
                </c:pt>
                <c:pt idx="17">
                  <c:v>119.28571428571429</c:v>
                </c:pt>
                <c:pt idx="18">
                  <c:v>122.28571428571429</c:v>
                </c:pt>
                <c:pt idx="19">
                  <c:v>126.14285714285714</c:v>
                </c:pt>
                <c:pt idx="20">
                  <c:v>131</c:v>
                </c:pt>
                <c:pt idx="21">
                  <c:v>129.42857142857142</c:v>
                </c:pt>
                <c:pt idx="22">
                  <c:v>132.28571428571428</c:v>
                </c:pt>
                <c:pt idx="23">
                  <c:v>127.71428571428571</c:v>
                </c:pt>
                <c:pt idx="24">
                  <c:v>120</c:v>
                </c:pt>
                <c:pt idx="25">
                  <c:v>118.85714285714286</c:v>
                </c:pt>
                <c:pt idx="26">
                  <c:v>117.57142857142857</c:v>
                </c:pt>
                <c:pt idx="27">
                  <c:v>110.57142857142857</c:v>
                </c:pt>
                <c:pt idx="28">
                  <c:v>114</c:v>
                </c:pt>
                <c:pt idx="29">
                  <c:v>115.42857142857143</c:v>
                </c:pt>
                <c:pt idx="30">
                  <c:v>123.14285714285714</c:v>
                </c:pt>
                <c:pt idx="31">
                  <c:v>128.71428571428572</c:v>
                </c:pt>
                <c:pt idx="32">
                  <c:v>145</c:v>
                </c:pt>
                <c:pt idx="33">
                  <c:v>148.57142857142858</c:v>
                </c:pt>
                <c:pt idx="34">
                  <c:v>152.14285714285714</c:v>
                </c:pt>
                <c:pt idx="35">
                  <c:v>149.85714285714286</c:v>
                </c:pt>
                <c:pt idx="36">
                  <c:v>150</c:v>
                </c:pt>
                <c:pt idx="37">
                  <c:v>150.71428571428572</c:v>
                </c:pt>
                <c:pt idx="38">
                  <c:v>155.85714285714286</c:v>
                </c:pt>
                <c:pt idx="39">
                  <c:v>146.85714285714286</c:v>
                </c:pt>
                <c:pt idx="40">
                  <c:v>144.28571428571428</c:v>
                </c:pt>
                <c:pt idx="41">
                  <c:v>140.14285714285714</c:v>
                </c:pt>
                <c:pt idx="42">
                  <c:v>142.14285714285714</c:v>
                </c:pt>
                <c:pt idx="43">
                  <c:v>134.71428571428572</c:v>
                </c:pt>
                <c:pt idx="44">
                  <c:v>125.28571428571429</c:v>
                </c:pt>
                <c:pt idx="45">
                  <c:v>106.71428571428571</c:v>
                </c:pt>
                <c:pt idx="46">
                  <c:v>91.571428571428569</c:v>
                </c:pt>
                <c:pt idx="47">
                  <c:v>80.714285714285708</c:v>
                </c:pt>
                <c:pt idx="48">
                  <c:v>78.857142857142861</c:v>
                </c:pt>
                <c:pt idx="49">
                  <c:v>67.714285714285708</c:v>
                </c:pt>
                <c:pt idx="50">
                  <c:v>62</c:v>
                </c:pt>
                <c:pt idx="51">
                  <c:v>58.428571428571431</c:v>
                </c:pt>
                <c:pt idx="52">
                  <c:v>56.571428571428569</c:v>
                </c:pt>
                <c:pt idx="53">
                  <c:v>54.142857142857146</c:v>
                </c:pt>
                <c:pt idx="54">
                  <c:v>55.285714285714285</c:v>
                </c:pt>
                <c:pt idx="55">
                  <c:v>49.428571428571431</c:v>
                </c:pt>
                <c:pt idx="56">
                  <c:v>44.857142857142854</c:v>
                </c:pt>
                <c:pt idx="57">
                  <c:v>39.714285714285715</c:v>
                </c:pt>
                <c:pt idx="58">
                  <c:v>32.142857142857146</c:v>
                </c:pt>
                <c:pt idx="59">
                  <c:v>27</c:v>
                </c:pt>
                <c:pt idx="60">
                  <c:v>27</c:v>
                </c:pt>
                <c:pt idx="61">
                  <c:v>26.142857142857142</c:v>
                </c:pt>
                <c:pt idx="62">
                  <c:v>24.142857142857142</c:v>
                </c:pt>
                <c:pt idx="63">
                  <c:v>23.857142857142858</c:v>
                </c:pt>
                <c:pt idx="64">
                  <c:v>21</c:v>
                </c:pt>
                <c:pt idx="65">
                  <c:v>21</c:v>
                </c:pt>
                <c:pt idx="66">
                  <c:v>21.142857142857142</c:v>
                </c:pt>
                <c:pt idx="67">
                  <c:v>19.428571428571427</c:v>
                </c:pt>
                <c:pt idx="68">
                  <c:v>18.142857142857142</c:v>
                </c:pt>
                <c:pt idx="69">
                  <c:v>20.857142857142858</c:v>
                </c:pt>
                <c:pt idx="70">
                  <c:v>23.285714285714285</c:v>
                </c:pt>
                <c:pt idx="71">
                  <c:v>25.428571428571427</c:v>
                </c:pt>
                <c:pt idx="72">
                  <c:v>25.857142857142858</c:v>
                </c:pt>
                <c:pt idx="73">
                  <c:v>29.571428571428573</c:v>
                </c:pt>
                <c:pt idx="74">
                  <c:v>38.714285714285715</c:v>
                </c:pt>
                <c:pt idx="75">
                  <c:v>42.428571428571431</c:v>
                </c:pt>
                <c:pt idx="76">
                  <c:v>41.857142857142854</c:v>
                </c:pt>
                <c:pt idx="77">
                  <c:v>41.428571428571431</c:v>
                </c:pt>
                <c:pt idx="78">
                  <c:v>43.571428571428569</c:v>
                </c:pt>
                <c:pt idx="79">
                  <c:v>45.285714285714285</c:v>
                </c:pt>
                <c:pt idx="80">
                  <c:v>41.714285714285715</c:v>
                </c:pt>
                <c:pt idx="81">
                  <c:v>34.285714285714285</c:v>
                </c:pt>
                <c:pt idx="82">
                  <c:v>30.714285714285715</c:v>
                </c:pt>
                <c:pt idx="83">
                  <c:v>27.142857142857142</c:v>
                </c:pt>
                <c:pt idx="84">
                  <c:v>24.714285714285715</c:v>
                </c:pt>
                <c:pt idx="85">
                  <c:v>23.428571428571427</c:v>
                </c:pt>
                <c:pt idx="86">
                  <c:v>22.714285714285715</c:v>
                </c:pt>
                <c:pt idx="87">
                  <c:v>23</c:v>
                </c:pt>
                <c:pt idx="88">
                  <c:v>24.857142857142858</c:v>
                </c:pt>
                <c:pt idx="89">
                  <c:v>25.428571428571427</c:v>
                </c:pt>
                <c:pt idx="90">
                  <c:v>28.571428571428573</c:v>
                </c:pt>
                <c:pt idx="91">
                  <c:v>28.285714285714285</c:v>
                </c:pt>
                <c:pt idx="92">
                  <c:v>27.571428571428573</c:v>
                </c:pt>
                <c:pt idx="93">
                  <c:v>26.857142857142858</c:v>
                </c:pt>
                <c:pt idx="94">
                  <c:v>25.285714285714285</c:v>
                </c:pt>
                <c:pt idx="95">
                  <c:v>25.714285714285715</c:v>
                </c:pt>
                <c:pt idx="96">
                  <c:v>23.428571428571427</c:v>
                </c:pt>
                <c:pt idx="97">
                  <c:v>20.285714285714285</c:v>
                </c:pt>
                <c:pt idx="98">
                  <c:v>19.571428571428573</c:v>
                </c:pt>
                <c:pt idx="99">
                  <c:v>17.571428571428573</c:v>
                </c:pt>
                <c:pt idx="100">
                  <c:v>16</c:v>
                </c:pt>
                <c:pt idx="101">
                  <c:v>15.285714285714286</c:v>
                </c:pt>
                <c:pt idx="102">
                  <c:v>11.142857142857142</c:v>
                </c:pt>
                <c:pt idx="103">
                  <c:v>11.285714285714286</c:v>
                </c:pt>
                <c:pt idx="104">
                  <c:v>10.428571428571429</c:v>
                </c:pt>
                <c:pt idx="105">
                  <c:v>10.571428571428571</c:v>
                </c:pt>
                <c:pt idx="106">
                  <c:v>9.4285714285714288</c:v>
                </c:pt>
                <c:pt idx="107">
                  <c:v>10.285714285714286</c:v>
                </c:pt>
                <c:pt idx="108">
                  <c:v>9.2857142857142865</c:v>
                </c:pt>
                <c:pt idx="109">
                  <c:v>9</c:v>
                </c:pt>
                <c:pt idx="110">
                  <c:v>8.4285714285714288</c:v>
                </c:pt>
                <c:pt idx="111">
                  <c:v>8.8571428571428577</c:v>
                </c:pt>
                <c:pt idx="112">
                  <c:v>7.5714285714285712</c:v>
                </c:pt>
                <c:pt idx="113">
                  <c:v>6.5714285714285712</c:v>
                </c:pt>
                <c:pt idx="114">
                  <c:v>4.4285714285714288</c:v>
                </c:pt>
                <c:pt idx="115">
                  <c:v>4.1428571428571432</c:v>
                </c:pt>
                <c:pt idx="116">
                  <c:v>3.1428571428571428</c:v>
                </c:pt>
                <c:pt idx="117">
                  <c:v>3.1428571428571428</c:v>
                </c:pt>
                <c:pt idx="118">
                  <c:v>3</c:v>
                </c:pt>
                <c:pt idx="119">
                  <c:v>2.4285714285714284</c:v>
                </c:pt>
                <c:pt idx="120">
                  <c:v>2.7142857142857144</c:v>
                </c:pt>
                <c:pt idx="121">
                  <c:v>2.8571428571428572</c:v>
                </c:pt>
                <c:pt idx="122">
                  <c:v>3</c:v>
                </c:pt>
                <c:pt idx="123">
                  <c:v>3.2857142857142856</c:v>
                </c:pt>
                <c:pt idx="124">
                  <c:v>4.2857142857142856</c:v>
                </c:pt>
                <c:pt idx="125">
                  <c:v>4.2857142857142856</c:v>
                </c:pt>
                <c:pt idx="126">
                  <c:v>2.4285714285714284</c:v>
                </c:pt>
                <c:pt idx="127">
                  <c:v>1.5714285714285714</c:v>
                </c:pt>
                <c:pt idx="128">
                  <c:v>2.1428571428571428</c:v>
                </c:pt>
                <c:pt idx="129">
                  <c:v>1.8571428571428572</c:v>
                </c:pt>
                <c:pt idx="130">
                  <c:v>2.2857142857142856</c:v>
                </c:pt>
                <c:pt idx="131">
                  <c:v>2.5714285714285716</c:v>
                </c:pt>
                <c:pt idx="132">
                  <c:v>2.7142857142857144</c:v>
                </c:pt>
                <c:pt idx="133">
                  <c:v>4.7142857142857144</c:v>
                </c:pt>
                <c:pt idx="134">
                  <c:v>5.8571428571428568</c:v>
                </c:pt>
                <c:pt idx="135">
                  <c:v>5.8571428571428568</c:v>
                </c:pt>
                <c:pt idx="136">
                  <c:v>7.1428571428571432</c:v>
                </c:pt>
                <c:pt idx="137">
                  <c:v>7</c:v>
                </c:pt>
                <c:pt idx="138">
                  <c:v>6.2857142857142856</c:v>
                </c:pt>
                <c:pt idx="139">
                  <c:v>6.1428571428571432</c:v>
                </c:pt>
                <c:pt idx="140">
                  <c:v>7.4285714285714288</c:v>
                </c:pt>
                <c:pt idx="141">
                  <c:v>8.7142857142857135</c:v>
                </c:pt>
                <c:pt idx="142">
                  <c:v>11.285714285714286</c:v>
                </c:pt>
                <c:pt idx="143">
                  <c:v>11.571428571428571</c:v>
                </c:pt>
                <c:pt idx="144">
                  <c:v>10.857142857142858</c:v>
                </c:pt>
                <c:pt idx="145">
                  <c:v>11.285714285714286</c:v>
                </c:pt>
                <c:pt idx="146">
                  <c:v>11.571428571428571</c:v>
                </c:pt>
                <c:pt idx="147">
                  <c:v>12.571428571428571</c:v>
                </c:pt>
                <c:pt idx="148">
                  <c:v>13.714285714285714</c:v>
                </c:pt>
                <c:pt idx="149">
                  <c:v>13</c:v>
                </c:pt>
                <c:pt idx="150">
                  <c:v>16.571428571428573</c:v>
                </c:pt>
                <c:pt idx="151">
                  <c:v>19.428571428571427</c:v>
                </c:pt>
                <c:pt idx="152">
                  <c:v>23.285714285714285</c:v>
                </c:pt>
                <c:pt idx="153">
                  <c:v>26.857142857142858</c:v>
                </c:pt>
                <c:pt idx="154">
                  <c:v>27.714285714285715</c:v>
                </c:pt>
                <c:pt idx="155">
                  <c:v>28.142857142857142</c:v>
                </c:pt>
                <c:pt idx="156">
                  <c:v>28.571428571428573</c:v>
                </c:pt>
                <c:pt idx="157">
                  <c:v>27.428571428571427</c:v>
                </c:pt>
                <c:pt idx="158">
                  <c:v>27.142857142857142</c:v>
                </c:pt>
                <c:pt idx="159">
                  <c:v>25.142857142857142</c:v>
                </c:pt>
                <c:pt idx="160">
                  <c:v>25.285714285714285</c:v>
                </c:pt>
                <c:pt idx="161">
                  <c:v>25.428571428571427</c:v>
                </c:pt>
                <c:pt idx="162">
                  <c:v>27</c:v>
                </c:pt>
                <c:pt idx="163">
                  <c:v>28.142857142857142</c:v>
                </c:pt>
                <c:pt idx="164">
                  <c:v>29.714285714285715</c:v>
                </c:pt>
                <c:pt idx="165">
                  <c:v>34.285714285714285</c:v>
                </c:pt>
                <c:pt idx="166">
                  <c:v>36.714285714285715</c:v>
                </c:pt>
                <c:pt idx="167">
                  <c:v>36.857142857142854</c:v>
                </c:pt>
                <c:pt idx="168">
                  <c:v>38.142857142857146</c:v>
                </c:pt>
                <c:pt idx="169">
                  <c:v>39.142857142857146</c:v>
                </c:pt>
                <c:pt idx="170">
                  <c:v>39.428571428571431</c:v>
                </c:pt>
                <c:pt idx="171">
                  <c:v>38.428571428571431</c:v>
                </c:pt>
                <c:pt idx="172">
                  <c:v>35.142857142857146</c:v>
                </c:pt>
                <c:pt idx="173">
                  <c:v>33.714285714285715</c:v>
                </c:pt>
                <c:pt idx="174">
                  <c:v>34.714285714285715</c:v>
                </c:pt>
                <c:pt idx="175">
                  <c:v>34.428571428571431</c:v>
                </c:pt>
                <c:pt idx="176">
                  <c:v>33.714285714285715</c:v>
                </c:pt>
                <c:pt idx="177">
                  <c:v>35.571428571428569</c:v>
                </c:pt>
                <c:pt idx="178">
                  <c:v>41</c:v>
                </c:pt>
                <c:pt idx="179">
                  <c:v>46.857142857142854</c:v>
                </c:pt>
                <c:pt idx="180">
                  <c:v>52.714285714285715</c:v>
                </c:pt>
                <c:pt idx="181">
                  <c:v>59.428571428571431</c:v>
                </c:pt>
                <c:pt idx="182">
                  <c:v>68</c:v>
                </c:pt>
                <c:pt idx="183">
                  <c:v>75.285714285714292</c:v>
                </c:pt>
                <c:pt idx="184">
                  <c:v>84.857142857142861</c:v>
                </c:pt>
                <c:pt idx="185">
                  <c:v>84.714285714285708</c:v>
                </c:pt>
                <c:pt idx="186">
                  <c:v>93.571428571428569</c:v>
                </c:pt>
                <c:pt idx="187">
                  <c:v>100.57142857142857</c:v>
                </c:pt>
                <c:pt idx="188">
                  <c:v>108.28571428571429</c:v>
                </c:pt>
                <c:pt idx="189">
                  <c:v>114.85714285714286</c:v>
                </c:pt>
              </c:numCache>
            </c:numRef>
          </c:val>
          <c:smooth val="0"/>
          <c:extLst>
            <c:ext xmlns:c16="http://schemas.microsoft.com/office/drawing/2014/chart" uri="{C3380CC4-5D6E-409C-BE32-E72D297353CC}">
              <c16:uniqueId val="{00000003-FBD2-4BE5-BB44-E200FF3017D4}"/>
            </c:ext>
          </c:extLst>
        </c:ser>
        <c:ser>
          <c:idx val="5"/>
          <c:order val="4"/>
          <c:tx>
            <c:strRef>
              <c:f>prov!$C$102</c:f>
              <c:strCache>
                <c:ptCount val="1"/>
                <c:pt idx="0">
                  <c:v>Utrecht</c:v>
                </c:pt>
              </c:strCache>
            </c:strRef>
          </c:tx>
          <c:spPr>
            <a:ln w="44450" cap="rnd">
              <a:solidFill>
                <a:schemeClr val="accent2">
                  <a:lumMod val="75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prov!$M$102:$HQ$102</c15:sqref>
                  </c15:fullRef>
                </c:ext>
              </c:extLst>
              <c:f>prov!$M$102:$GV$102</c:f>
              <c:numCache>
                <c:formatCode>0</c:formatCode>
                <c:ptCount val="192"/>
                <c:pt idx="0">
                  <c:v>6.5714285714285712</c:v>
                </c:pt>
                <c:pt idx="1">
                  <c:v>11</c:v>
                </c:pt>
                <c:pt idx="2">
                  <c:v>11.285714285714286</c:v>
                </c:pt>
                <c:pt idx="3">
                  <c:v>14.285714285714286</c:v>
                </c:pt>
                <c:pt idx="4">
                  <c:v>17.714285714285715</c:v>
                </c:pt>
                <c:pt idx="5">
                  <c:v>22</c:v>
                </c:pt>
                <c:pt idx="6">
                  <c:v>21.857142857142858</c:v>
                </c:pt>
                <c:pt idx="7">
                  <c:v>27.428571428571427</c:v>
                </c:pt>
                <c:pt idx="8">
                  <c:v>37</c:v>
                </c:pt>
                <c:pt idx="9">
                  <c:v>33.571428571428569</c:v>
                </c:pt>
                <c:pt idx="10">
                  <c:v>34.714285714285715</c:v>
                </c:pt>
                <c:pt idx="11">
                  <c:v>39.142857142857146</c:v>
                </c:pt>
                <c:pt idx="12">
                  <c:v>43.285714285714285</c:v>
                </c:pt>
                <c:pt idx="13">
                  <c:v>53</c:v>
                </c:pt>
                <c:pt idx="14">
                  <c:v>59.285714285714285</c:v>
                </c:pt>
                <c:pt idx="15">
                  <c:v>57.142857142857146</c:v>
                </c:pt>
                <c:pt idx="16">
                  <c:v>71.285714285714292</c:v>
                </c:pt>
                <c:pt idx="17">
                  <c:v>79.714285714285708</c:v>
                </c:pt>
                <c:pt idx="18">
                  <c:v>80.714285714285708</c:v>
                </c:pt>
                <c:pt idx="19">
                  <c:v>80.714285714285708</c:v>
                </c:pt>
                <c:pt idx="20">
                  <c:v>76.285714285714292</c:v>
                </c:pt>
                <c:pt idx="21">
                  <c:v>77.142857142857139</c:v>
                </c:pt>
                <c:pt idx="22">
                  <c:v>75.142857142857139</c:v>
                </c:pt>
                <c:pt idx="23">
                  <c:v>72.571428571428569</c:v>
                </c:pt>
                <c:pt idx="24">
                  <c:v>73</c:v>
                </c:pt>
                <c:pt idx="25">
                  <c:v>70.714285714285708</c:v>
                </c:pt>
                <c:pt idx="26">
                  <c:v>69.428571428571431</c:v>
                </c:pt>
                <c:pt idx="27">
                  <c:v>71.142857142857139</c:v>
                </c:pt>
                <c:pt idx="28">
                  <c:v>66.857142857142861</c:v>
                </c:pt>
                <c:pt idx="29">
                  <c:v>65.428571428571431</c:v>
                </c:pt>
                <c:pt idx="30">
                  <c:v>64.142857142857139</c:v>
                </c:pt>
                <c:pt idx="31">
                  <c:v>62.428571428571431</c:v>
                </c:pt>
                <c:pt idx="32">
                  <c:v>64.857142857142861</c:v>
                </c:pt>
                <c:pt idx="33">
                  <c:v>64.857142857142861</c:v>
                </c:pt>
                <c:pt idx="34">
                  <c:v>63.857142857142854</c:v>
                </c:pt>
                <c:pt idx="35">
                  <c:v>64.857142857142861</c:v>
                </c:pt>
                <c:pt idx="36">
                  <c:v>65.571428571428569</c:v>
                </c:pt>
                <c:pt idx="37">
                  <c:v>67.857142857142861</c:v>
                </c:pt>
                <c:pt idx="38">
                  <c:v>64.285714285714292</c:v>
                </c:pt>
                <c:pt idx="39">
                  <c:v>60.714285714285715</c:v>
                </c:pt>
                <c:pt idx="40">
                  <c:v>60.714285714285715</c:v>
                </c:pt>
                <c:pt idx="41">
                  <c:v>58.285714285714285</c:v>
                </c:pt>
                <c:pt idx="42">
                  <c:v>58</c:v>
                </c:pt>
                <c:pt idx="43">
                  <c:v>58.142857142857146</c:v>
                </c:pt>
                <c:pt idx="44">
                  <c:v>54.571428571428569</c:v>
                </c:pt>
                <c:pt idx="45">
                  <c:v>57</c:v>
                </c:pt>
                <c:pt idx="46">
                  <c:v>54.285714285714285</c:v>
                </c:pt>
                <c:pt idx="47">
                  <c:v>49.714285714285715</c:v>
                </c:pt>
                <c:pt idx="48">
                  <c:v>45.428571428571431</c:v>
                </c:pt>
                <c:pt idx="49">
                  <c:v>42.857142857142854</c:v>
                </c:pt>
                <c:pt idx="50">
                  <c:v>38.142857142857146</c:v>
                </c:pt>
                <c:pt idx="51">
                  <c:v>36</c:v>
                </c:pt>
                <c:pt idx="52">
                  <c:v>29.142857142857142</c:v>
                </c:pt>
                <c:pt idx="53">
                  <c:v>27.714285714285715</c:v>
                </c:pt>
                <c:pt idx="54">
                  <c:v>31.857142857142858</c:v>
                </c:pt>
                <c:pt idx="55">
                  <c:v>29.571428571428573</c:v>
                </c:pt>
                <c:pt idx="56">
                  <c:v>47.428571428571431</c:v>
                </c:pt>
                <c:pt idx="57">
                  <c:v>45.571428571428569</c:v>
                </c:pt>
                <c:pt idx="58">
                  <c:v>45.285714285714285</c:v>
                </c:pt>
                <c:pt idx="59">
                  <c:v>45</c:v>
                </c:pt>
                <c:pt idx="60">
                  <c:v>44.428571428571431</c:v>
                </c:pt>
                <c:pt idx="61">
                  <c:v>38.571428571428569</c:v>
                </c:pt>
                <c:pt idx="62">
                  <c:v>40.857142857142854</c:v>
                </c:pt>
                <c:pt idx="63">
                  <c:v>19.428571428571427</c:v>
                </c:pt>
                <c:pt idx="64">
                  <c:v>18.142857142857142</c:v>
                </c:pt>
                <c:pt idx="65">
                  <c:v>17.857142857142858</c:v>
                </c:pt>
                <c:pt idx="66">
                  <c:v>16.857142857142858</c:v>
                </c:pt>
                <c:pt idx="67">
                  <c:v>17.571428571428573</c:v>
                </c:pt>
                <c:pt idx="68">
                  <c:v>17.571428571428573</c:v>
                </c:pt>
                <c:pt idx="69">
                  <c:v>17.285714285714285</c:v>
                </c:pt>
                <c:pt idx="70">
                  <c:v>17.857142857142858</c:v>
                </c:pt>
                <c:pt idx="71">
                  <c:v>19.142857142857142</c:v>
                </c:pt>
                <c:pt idx="72">
                  <c:v>18.285714285714285</c:v>
                </c:pt>
                <c:pt idx="73">
                  <c:v>18.714285714285715</c:v>
                </c:pt>
                <c:pt idx="74">
                  <c:v>19.571428571428573</c:v>
                </c:pt>
                <c:pt idx="75">
                  <c:v>19.428571428571427</c:v>
                </c:pt>
                <c:pt idx="76">
                  <c:v>20</c:v>
                </c:pt>
                <c:pt idx="77">
                  <c:v>19.571428571428573</c:v>
                </c:pt>
                <c:pt idx="78">
                  <c:v>19.428571428571427</c:v>
                </c:pt>
                <c:pt idx="79">
                  <c:v>18.571428571428573</c:v>
                </c:pt>
                <c:pt idx="80">
                  <c:v>21.285714285714285</c:v>
                </c:pt>
                <c:pt idx="81">
                  <c:v>20.285714285714285</c:v>
                </c:pt>
                <c:pt idx="82">
                  <c:v>22.285714285714285</c:v>
                </c:pt>
                <c:pt idx="83">
                  <c:v>20.857142857142858</c:v>
                </c:pt>
                <c:pt idx="84">
                  <c:v>22</c:v>
                </c:pt>
                <c:pt idx="85">
                  <c:v>22.714285714285715</c:v>
                </c:pt>
                <c:pt idx="86">
                  <c:v>23.571428571428573</c:v>
                </c:pt>
                <c:pt idx="87">
                  <c:v>21.285714285714285</c:v>
                </c:pt>
                <c:pt idx="88">
                  <c:v>20.714285714285715</c:v>
                </c:pt>
                <c:pt idx="89">
                  <c:v>19.571428571428573</c:v>
                </c:pt>
                <c:pt idx="90">
                  <c:v>21.142857142857142</c:v>
                </c:pt>
                <c:pt idx="91">
                  <c:v>19</c:v>
                </c:pt>
                <c:pt idx="92">
                  <c:v>18.142857142857142</c:v>
                </c:pt>
                <c:pt idx="93">
                  <c:v>16.857142857142858</c:v>
                </c:pt>
                <c:pt idx="94">
                  <c:v>15.428571428571429</c:v>
                </c:pt>
                <c:pt idx="95">
                  <c:v>16.285714285714285</c:v>
                </c:pt>
                <c:pt idx="96">
                  <c:v>16.428571428571427</c:v>
                </c:pt>
                <c:pt idx="97">
                  <c:v>14.857142857142858</c:v>
                </c:pt>
                <c:pt idx="98">
                  <c:v>12.571428571428571</c:v>
                </c:pt>
                <c:pt idx="99">
                  <c:v>10.714285714285714</c:v>
                </c:pt>
                <c:pt idx="100">
                  <c:v>10.714285714285714</c:v>
                </c:pt>
                <c:pt idx="101">
                  <c:v>11</c:v>
                </c:pt>
                <c:pt idx="102">
                  <c:v>9.4285714285714288</c:v>
                </c:pt>
                <c:pt idx="103">
                  <c:v>8.5714285714285712</c:v>
                </c:pt>
                <c:pt idx="104">
                  <c:v>7.5714285714285712</c:v>
                </c:pt>
                <c:pt idx="105">
                  <c:v>10.142857142857142</c:v>
                </c:pt>
                <c:pt idx="106">
                  <c:v>10.142857142857142</c:v>
                </c:pt>
                <c:pt idx="107">
                  <c:v>9.5714285714285712</c:v>
                </c:pt>
                <c:pt idx="108">
                  <c:v>8.7142857142857135</c:v>
                </c:pt>
                <c:pt idx="109">
                  <c:v>9</c:v>
                </c:pt>
                <c:pt idx="110">
                  <c:v>8.2857142857142865</c:v>
                </c:pt>
                <c:pt idx="111">
                  <c:v>8.1428571428571423</c:v>
                </c:pt>
                <c:pt idx="112">
                  <c:v>5.8571428571428568</c:v>
                </c:pt>
                <c:pt idx="113">
                  <c:v>5</c:v>
                </c:pt>
                <c:pt idx="114">
                  <c:v>5.7142857142857144</c:v>
                </c:pt>
                <c:pt idx="115">
                  <c:v>6.4285714285714288</c:v>
                </c:pt>
                <c:pt idx="116">
                  <c:v>6</c:v>
                </c:pt>
                <c:pt idx="117">
                  <c:v>5.7142857142857144</c:v>
                </c:pt>
                <c:pt idx="118">
                  <c:v>5.1428571428571432</c:v>
                </c:pt>
                <c:pt idx="119">
                  <c:v>6.7142857142857144</c:v>
                </c:pt>
                <c:pt idx="120">
                  <c:v>6</c:v>
                </c:pt>
                <c:pt idx="121">
                  <c:v>5.8571428571428568</c:v>
                </c:pt>
                <c:pt idx="122">
                  <c:v>5.1428571428571432</c:v>
                </c:pt>
                <c:pt idx="123">
                  <c:v>5.5714285714285712</c:v>
                </c:pt>
                <c:pt idx="124">
                  <c:v>6</c:v>
                </c:pt>
                <c:pt idx="125">
                  <c:v>8</c:v>
                </c:pt>
                <c:pt idx="126">
                  <c:v>8.2857142857142865</c:v>
                </c:pt>
                <c:pt idx="127">
                  <c:v>10</c:v>
                </c:pt>
                <c:pt idx="128">
                  <c:v>10</c:v>
                </c:pt>
                <c:pt idx="129">
                  <c:v>11</c:v>
                </c:pt>
                <c:pt idx="130">
                  <c:v>13.285714285714286</c:v>
                </c:pt>
                <c:pt idx="131">
                  <c:v>14</c:v>
                </c:pt>
                <c:pt idx="132">
                  <c:v>13.857142857142858</c:v>
                </c:pt>
                <c:pt idx="133">
                  <c:v>14.142857142857142</c:v>
                </c:pt>
                <c:pt idx="134">
                  <c:v>13.428571428571429</c:v>
                </c:pt>
                <c:pt idx="135">
                  <c:v>14.857142857142858</c:v>
                </c:pt>
                <c:pt idx="136">
                  <c:v>15</c:v>
                </c:pt>
                <c:pt idx="137">
                  <c:v>12.714285714285714</c:v>
                </c:pt>
                <c:pt idx="138">
                  <c:v>12.428571428571429</c:v>
                </c:pt>
                <c:pt idx="139">
                  <c:v>14</c:v>
                </c:pt>
                <c:pt idx="140">
                  <c:v>15.142857142857142</c:v>
                </c:pt>
                <c:pt idx="141">
                  <c:v>19.571428571428573</c:v>
                </c:pt>
                <c:pt idx="142">
                  <c:v>20.142857142857142</c:v>
                </c:pt>
                <c:pt idx="143">
                  <c:v>21.285714285714285</c:v>
                </c:pt>
                <c:pt idx="144">
                  <c:v>22.428571428571427</c:v>
                </c:pt>
                <c:pt idx="145">
                  <c:v>25</c:v>
                </c:pt>
                <c:pt idx="146">
                  <c:v>25.142857142857142</c:v>
                </c:pt>
                <c:pt idx="147">
                  <c:v>29</c:v>
                </c:pt>
                <c:pt idx="148">
                  <c:v>31</c:v>
                </c:pt>
                <c:pt idx="149">
                  <c:v>32.714285714285715</c:v>
                </c:pt>
                <c:pt idx="150">
                  <c:v>34.142857142857146</c:v>
                </c:pt>
                <c:pt idx="151">
                  <c:v>36.428571428571431</c:v>
                </c:pt>
                <c:pt idx="152">
                  <c:v>39</c:v>
                </c:pt>
                <c:pt idx="153">
                  <c:v>41.857142857142854</c:v>
                </c:pt>
                <c:pt idx="154">
                  <c:v>42</c:v>
                </c:pt>
                <c:pt idx="155">
                  <c:v>40.142857142857146</c:v>
                </c:pt>
                <c:pt idx="156">
                  <c:v>39.285714285714285</c:v>
                </c:pt>
                <c:pt idx="157">
                  <c:v>39.571428571428569</c:v>
                </c:pt>
                <c:pt idx="158">
                  <c:v>39.285714285714285</c:v>
                </c:pt>
                <c:pt idx="159">
                  <c:v>36.142857142857146</c:v>
                </c:pt>
                <c:pt idx="160">
                  <c:v>36</c:v>
                </c:pt>
                <c:pt idx="161">
                  <c:v>33.285714285714285</c:v>
                </c:pt>
                <c:pt idx="162">
                  <c:v>33</c:v>
                </c:pt>
                <c:pt idx="163">
                  <c:v>35.571428571428569</c:v>
                </c:pt>
                <c:pt idx="164">
                  <c:v>35</c:v>
                </c:pt>
                <c:pt idx="165">
                  <c:v>35.285714285714285</c:v>
                </c:pt>
                <c:pt idx="166">
                  <c:v>35.428571428571431</c:v>
                </c:pt>
                <c:pt idx="167">
                  <c:v>34.571428571428569</c:v>
                </c:pt>
                <c:pt idx="168">
                  <c:v>36.857142857142854</c:v>
                </c:pt>
                <c:pt idx="169">
                  <c:v>37</c:v>
                </c:pt>
                <c:pt idx="170">
                  <c:v>35.714285714285715</c:v>
                </c:pt>
                <c:pt idx="171">
                  <c:v>38.142857142857146</c:v>
                </c:pt>
                <c:pt idx="172">
                  <c:v>40.571428571428569</c:v>
                </c:pt>
                <c:pt idx="173">
                  <c:v>42.285714285714285</c:v>
                </c:pt>
                <c:pt idx="174">
                  <c:v>47.285714285714285</c:v>
                </c:pt>
                <c:pt idx="175">
                  <c:v>45.142857142857146</c:v>
                </c:pt>
                <c:pt idx="176">
                  <c:v>50.571428571428569</c:v>
                </c:pt>
                <c:pt idx="177">
                  <c:v>54.285714285714285</c:v>
                </c:pt>
                <c:pt idx="178">
                  <c:v>57.285714285714285</c:v>
                </c:pt>
                <c:pt idx="179">
                  <c:v>62.285714285714285</c:v>
                </c:pt>
                <c:pt idx="180">
                  <c:v>71.428571428571431</c:v>
                </c:pt>
                <c:pt idx="181">
                  <c:v>75.571428571428569</c:v>
                </c:pt>
                <c:pt idx="182">
                  <c:v>77</c:v>
                </c:pt>
                <c:pt idx="183">
                  <c:v>80.428571428571431</c:v>
                </c:pt>
                <c:pt idx="184">
                  <c:v>87</c:v>
                </c:pt>
                <c:pt idx="185">
                  <c:v>86.857142857142861</c:v>
                </c:pt>
                <c:pt idx="186">
                  <c:v>89.714285714285708</c:v>
                </c:pt>
                <c:pt idx="187">
                  <c:v>91.571428571428569</c:v>
                </c:pt>
                <c:pt idx="188">
                  <c:v>93.571428571428569</c:v>
                </c:pt>
                <c:pt idx="189">
                  <c:v>113</c:v>
                </c:pt>
              </c:numCache>
            </c:numRef>
          </c:val>
          <c:smooth val="0"/>
          <c:extLst>
            <c:ext xmlns:c16="http://schemas.microsoft.com/office/drawing/2014/chart" uri="{C3380CC4-5D6E-409C-BE32-E72D297353CC}">
              <c16:uniqueId val="{00000004-FBD2-4BE5-BB44-E200FF3017D4}"/>
            </c:ext>
          </c:extLst>
        </c:ser>
        <c:ser>
          <c:idx val="6"/>
          <c:order val="5"/>
          <c:tx>
            <c:strRef>
              <c:f>prov!$C$103</c:f>
              <c:strCache>
                <c:ptCount val="1"/>
                <c:pt idx="0">
                  <c:v>Limburg</c:v>
                </c:pt>
              </c:strCache>
            </c:strRef>
          </c:tx>
          <c:spPr>
            <a:ln w="41275" cap="rnd">
              <a:solidFill>
                <a:srgbClr val="FFC000">
                  <a:lumMod val="75000"/>
                  <a:alpha val="7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prov!$M$103:$HQ$103</c15:sqref>
                  </c15:fullRef>
                </c:ext>
              </c:extLst>
              <c:f>prov!$M$103:$GV$103</c:f>
              <c:numCache>
                <c:formatCode>0</c:formatCode>
                <c:ptCount val="192"/>
                <c:pt idx="0">
                  <c:v>9</c:v>
                </c:pt>
                <c:pt idx="1">
                  <c:v>6.7142857142857144</c:v>
                </c:pt>
                <c:pt idx="2">
                  <c:v>10</c:v>
                </c:pt>
                <c:pt idx="3">
                  <c:v>13.285714285714286</c:v>
                </c:pt>
                <c:pt idx="4">
                  <c:v>16.142857142857142</c:v>
                </c:pt>
                <c:pt idx="5">
                  <c:v>23</c:v>
                </c:pt>
                <c:pt idx="6">
                  <c:v>28.857142857142858</c:v>
                </c:pt>
                <c:pt idx="7">
                  <c:v>31.571428571428573</c:v>
                </c:pt>
                <c:pt idx="8">
                  <c:v>47.714285714285715</c:v>
                </c:pt>
                <c:pt idx="9">
                  <c:v>44.571428571428569</c:v>
                </c:pt>
                <c:pt idx="10">
                  <c:v>45.428571428571431</c:v>
                </c:pt>
                <c:pt idx="11">
                  <c:v>49.714285714285715</c:v>
                </c:pt>
                <c:pt idx="12">
                  <c:v>69.142857142857139</c:v>
                </c:pt>
                <c:pt idx="13">
                  <c:v>73.857142857142861</c:v>
                </c:pt>
                <c:pt idx="14">
                  <c:v>82.142857142857139</c:v>
                </c:pt>
                <c:pt idx="15">
                  <c:v>80.285714285714292</c:v>
                </c:pt>
                <c:pt idx="16">
                  <c:v>96.571428571428569</c:v>
                </c:pt>
                <c:pt idx="17">
                  <c:v>106</c:v>
                </c:pt>
                <c:pt idx="18">
                  <c:v>115</c:v>
                </c:pt>
                <c:pt idx="19">
                  <c:v>105.28571428571429</c:v>
                </c:pt>
                <c:pt idx="20">
                  <c:v>104.14285714285714</c:v>
                </c:pt>
                <c:pt idx="21">
                  <c:v>103</c:v>
                </c:pt>
                <c:pt idx="22">
                  <c:v>106</c:v>
                </c:pt>
                <c:pt idx="23">
                  <c:v>95.142857142857139</c:v>
                </c:pt>
                <c:pt idx="24">
                  <c:v>101.71428571428571</c:v>
                </c:pt>
                <c:pt idx="25">
                  <c:v>100.57142857142857</c:v>
                </c:pt>
                <c:pt idx="26">
                  <c:v>96.571428571428569</c:v>
                </c:pt>
                <c:pt idx="27">
                  <c:v>95.714285714285708</c:v>
                </c:pt>
                <c:pt idx="28">
                  <c:v>101.14285714285714</c:v>
                </c:pt>
                <c:pt idx="29">
                  <c:v>99.857142857142861</c:v>
                </c:pt>
                <c:pt idx="30">
                  <c:v>110.42857142857143</c:v>
                </c:pt>
                <c:pt idx="31">
                  <c:v>106.71428571428571</c:v>
                </c:pt>
                <c:pt idx="32">
                  <c:v>97.714285714285708</c:v>
                </c:pt>
                <c:pt idx="33">
                  <c:v>111.42857142857143</c:v>
                </c:pt>
                <c:pt idx="34">
                  <c:v>105.85714285714286</c:v>
                </c:pt>
                <c:pt idx="35">
                  <c:v>102.14285714285714</c:v>
                </c:pt>
                <c:pt idx="36">
                  <c:v>106.85714285714286</c:v>
                </c:pt>
                <c:pt idx="37">
                  <c:v>105.42857142857143</c:v>
                </c:pt>
                <c:pt idx="38">
                  <c:v>103</c:v>
                </c:pt>
                <c:pt idx="39">
                  <c:v>108.71428571428571</c:v>
                </c:pt>
                <c:pt idx="40">
                  <c:v>94.428571428571431</c:v>
                </c:pt>
                <c:pt idx="41">
                  <c:v>101.71428571428571</c:v>
                </c:pt>
                <c:pt idx="42">
                  <c:v>98.714285714285708</c:v>
                </c:pt>
                <c:pt idx="43">
                  <c:v>94</c:v>
                </c:pt>
                <c:pt idx="44">
                  <c:v>84.285714285714292</c:v>
                </c:pt>
                <c:pt idx="45">
                  <c:v>77.571428571428569</c:v>
                </c:pt>
                <c:pt idx="46">
                  <c:v>74.857142857142861</c:v>
                </c:pt>
                <c:pt idx="47">
                  <c:v>65.142857142857139</c:v>
                </c:pt>
                <c:pt idx="48">
                  <c:v>58.714285714285715</c:v>
                </c:pt>
                <c:pt idx="49">
                  <c:v>56.285714285714285</c:v>
                </c:pt>
                <c:pt idx="50">
                  <c:v>47.142857142857146</c:v>
                </c:pt>
                <c:pt idx="51">
                  <c:v>47.428571428571431</c:v>
                </c:pt>
                <c:pt idx="52">
                  <c:v>43.571428571428569</c:v>
                </c:pt>
                <c:pt idx="53">
                  <c:v>40.571428571428569</c:v>
                </c:pt>
                <c:pt idx="54">
                  <c:v>40.142857142857146</c:v>
                </c:pt>
                <c:pt idx="55">
                  <c:v>36.142857142857146</c:v>
                </c:pt>
                <c:pt idx="56">
                  <c:v>31</c:v>
                </c:pt>
                <c:pt idx="57">
                  <c:v>31.714285714285715</c:v>
                </c:pt>
                <c:pt idx="58">
                  <c:v>28</c:v>
                </c:pt>
                <c:pt idx="59">
                  <c:v>28.142857142857142</c:v>
                </c:pt>
                <c:pt idx="60">
                  <c:v>24.428571428571427</c:v>
                </c:pt>
                <c:pt idx="61">
                  <c:v>23.714285714285715</c:v>
                </c:pt>
                <c:pt idx="62">
                  <c:v>23.857142857142858</c:v>
                </c:pt>
                <c:pt idx="63">
                  <c:v>23.142857142857142</c:v>
                </c:pt>
                <c:pt idx="64">
                  <c:v>22</c:v>
                </c:pt>
                <c:pt idx="65">
                  <c:v>21</c:v>
                </c:pt>
                <c:pt idx="66">
                  <c:v>18.285714285714285</c:v>
                </c:pt>
                <c:pt idx="67">
                  <c:v>17.285714285714285</c:v>
                </c:pt>
                <c:pt idx="68">
                  <c:v>16.285714285714285</c:v>
                </c:pt>
                <c:pt idx="69">
                  <c:v>13.857142857142858</c:v>
                </c:pt>
                <c:pt idx="70">
                  <c:v>13.571428571428571</c:v>
                </c:pt>
                <c:pt idx="71">
                  <c:v>11</c:v>
                </c:pt>
                <c:pt idx="72">
                  <c:v>13</c:v>
                </c:pt>
                <c:pt idx="73">
                  <c:v>12.857142857142858</c:v>
                </c:pt>
                <c:pt idx="74">
                  <c:v>13.714285714285714</c:v>
                </c:pt>
                <c:pt idx="75">
                  <c:v>14.285714285714286</c:v>
                </c:pt>
                <c:pt idx="76">
                  <c:v>14.428571428571429</c:v>
                </c:pt>
                <c:pt idx="77">
                  <c:v>14</c:v>
                </c:pt>
                <c:pt idx="78">
                  <c:v>13</c:v>
                </c:pt>
                <c:pt idx="79">
                  <c:v>9.5714285714285712</c:v>
                </c:pt>
                <c:pt idx="80">
                  <c:v>9.8571428571428577</c:v>
                </c:pt>
                <c:pt idx="81">
                  <c:v>8.7142857142857135</c:v>
                </c:pt>
                <c:pt idx="82">
                  <c:v>8.7142857142857135</c:v>
                </c:pt>
                <c:pt idx="83">
                  <c:v>9.2857142857142865</c:v>
                </c:pt>
                <c:pt idx="84">
                  <c:v>8.2857142857142865</c:v>
                </c:pt>
                <c:pt idx="85">
                  <c:v>9.2857142857142865</c:v>
                </c:pt>
                <c:pt idx="86">
                  <c:v>10.571428571428571</c:v>
                </c:pt>
                <c:pt idx="87">
                  <c:v>11.285714285714286</c:v>
                </c:pt>
                <c:pt idx="88">
                  <c:v>11.285714285714286</c:v>
                </c:pt>
                <c:pt idx="89">
                  <c:v>11.714285714285714</c:v>
                </c:pt>
                <c:pt idx="90">
                  <c:v>11.285714285714286</c:v>
                </c:pt>
                <c:pt idx="91">
                  <c:v>11.428571428571429</c:v>
                </c:pt>
                <c:pt idx="92">
                  <c:v>10</c:v>
                </c:pt>
                <c:pt idx="93">
                  <c:v>9.5714285714285712</c:v>
                </c:pt>
                <c:pt idx="94">
                  <c:v>8.8571428571428577</c:v>
                </c:pt>
                <c:pt idx="95">
                  <c:v>8</c:v>
                </c:pt>
                <c:pt idx="96">
                  <c:v>7.2857142857142856</c:v>
                </c:pt>
                <c:pt idx="97">
                  <c:v>7.1428571428571432</c:v>
                </c:pt>
                <c:pt idx="98">
                  <c:v>6.8571428571428568</c:v>
                </c:pt>
                <c:pt idx="99">
                  <c:v>6.1428571428571432</c:v>
                </c:pt>
                <c:pt idx="100">
                  <c:v>4.8571428571428568</c:v>
                </c:pt>
                <c:pt idx="101">
                  <c:v>4.2857142857142856</c:v>
                </c:pt>
                <c:pt idx="102">
                  <c:v>4.1428571428571432</c:v>
                </c:pt>
                <c:pt idx="103">
                  <c:v>3.7142857142857144</c:v>
                </c:pt>
                <c:pt idx="104">
                  <c:v>3.4285714285714284</c:v>
                </c:pt>
                <c:pt idx="105">
                  <c:v>3.1428571428571428</c:v>
                </c:pt>
                <c:pt idx="106">
                  <c:v>2.8571428571428572</c:v>
                </c:pt>
                <c:pt idx="107">
                  <c:v>2.4285714285714284</c:v>
                </c:pt>
                <c:pt idx="108">
                  <c:v>1.8571428571428572</c:v>
                </c:pt>
                <c:pt idx="109">
                  <c:v>1.7142857142857142</c:v>
                </c:pt>
                <c:pt idx="110">
                  <c:v>1.4285714285714286</c:v>
                </c:pt>
                <c:pt idx="111">
                  <c:v>1.4285714285714286</c:v>
                </c:pt>
                <c:pt idx="112">
                  <c:v>1.2857142857142858</c:v>
                </c:pt>
                <c:pt idx="113">
                  <c:v>1.8571428571428572</c:v>
                </c:pt>
                <c:pt idx="114">
                  <c:v>2</c:v>
                </c:pt>
                <c:pt idx="115">
                  <c:v>2</c:v>
                </c:pt>
                <c:pt idx="116">
                  <c:v>2</c:v>
                </c:pt>
                <c:pt idx="117">
                  <c:v>2.1428571428571428</c:v>
                </c:pt>
                <c:pt idx="118">
                  <c:v>1.8571428571428572</c:v>
                </c:pt>
                <c:pt idx="119">
                  <c:v>1.7142857142857142</c:v>
                </c:pt>
                <c:pt idx="120">
                  <c:v>1.1428571428571428</c:v>
                </c:pt>
                <c:pt idx="121">
                  <c:v>1</c:v>
                </c:pt>
                <c:pt idx="122">
                  <c:v>1.2857142857142858</c:v>
                </c:pt>
                <c:pt idx="123">
                  <c:v>1.2857142857142858</c:v>
                </c:pt>
                <c:pt idx="124">
                  <c:v>-0.14285714285714285</c:v>
                </c:pt>
                <c:pt idx="125">
                  <c:v>0.42857142857142855</c:v>
                </c:pt>
                <c:pt idx="126">
                  <c:v>0.2857142857142857</c:v>
                </c:pt>
                <c:pt idx="127">
                  <c:v>0.2857142857142857</c:v>
                </c:pt>
                <c:pt idx="128">
                  <c:v>1</c:v>
                </c:pt>
                <c:pt idx="129">
                  <c:v>0.7142857142857143</c:v>
                </c:pt>
                <c:pt idx="130">
                  <c:v>1.1428571428571428</c:v>
                </c:pt>
                <c:pt idx="131">
                  <c:v>2.8571428571428572</c:v>
                </c:pt>
                <c:pt idx="132">
                  <c:v>2.2857142857142856</c:v>
                </c:pt>
                <c:pt idx="133">
                  <c:v>2.1428571428571428</c:v>
                </c:pt>
                <c:pt idx="134">
                  <c:v>2.5714285714285716</c:v>
                </c:pt>
                <c:pt idx="135">
                  <c:v>2.2857142857142856</c:v>
                </c:pt>
                <c:pt idx="136">
                  <c:v>2.4285714285714284</c:v>
                </c:pt>
                <c:pt idx="137">
                  <c:v>2.4285714285714284</c:v>
                </c:pt>
                <c:pt idx="138">
                  <c:v>2.2857142857142856</c:v>
                </c:pt>
                <c:pt idx="139">
                  <c:v>2.5714285714285716</c:v>
                </c:pt>
                <c:pt idx="140">
                  <c:v>3.1428571428571428</c:v>
                </c:pt>
                <c:pt idx="141">
                  <c:v>2.8571428571428572</c:v>
                </c:pt>
                <c:pt idx="142">
                  <c:v>3.4285714285714284</c:v>
                </c:pt>
                <c:pt idx="143">
                  <c:v>3.5714285714285716</c:v>
                </c:pt>
                <c:pt idx="144">
                  <c:v>3.7142857142857144</c:v>
                </c:pt>
                <c:pt idx="145">
                  <c:v>4</c:v>
                </c:pt>
                <c:pt idx="146">
                  <c:v>4.5714285714285712</c:v>
                </c:pt>
                <c:pt idx="147">
                  <c:v>4.2857142857142856</c:v>
                </c:pt>
                <c:pt idx="148">
                  <c:v>5.2857142857142856</c:v>
                </c:pt>
                <c:pt idx="149">
                  <c:v>5.2857142857142856</c:v>
                </c:pt>
                <c:pt idx="150">
                  <c:v>7.2857142857142856</c:v>
                </c:pt>
                <c:pt idx="151">
                  <c:v>8.2857142857142865</c:v>
                </c:pt>
                <c:pt idx="152">
                  <c:v>10.714285714285714</c:v>
                </c:pt>
                <c:pt idx="153">
                  <c:v>11.571428571428571</c:v>
                </c:pt>
                <c:pt idx="154">
                  <c:v>13.714285714285714</c:v>
                </c:pt>
                <c:pt idx="155">
                  <c:v>15</c:v>
                </c:pt>
                <c:pt idx="156">
                  <c:v>19.142857142857142</c:v>
                </c:pt>
                <c:pt idx="157">
                  <c:v>19.714285714285715</c:v>
                </c:pt>
                <c:pt idx="158">
                  <c:v>18.857142857142858</c:v>
                </c:pt>
                <c:pt idx="159">
                  <c:v>17.428571428571427</c:v>
                </c:pt>
                <c:pt idx="160">
                  <c:v>17.428571428571427</c:v>
                </c:pt>
                <c:pt idx="161">
                  <c:v>18.285714285714285</c:v>
                </c:pt>
                <c:pt idx="162">
                  <c:v>19</c:v>
                </c:pt>
                <c:pt idx="163">
                  <c:v>17.142857142857142</c:v>
                </c:pt>
                <c:pt idx="164">
                  <c:v>18.285714285714285</c:v>
                </c:pt>
                <c:pt idx="165">
                  <c:v>20.285714285714285</c:v>
                </c:pt>
                <c:pt idx="166">
                  <c:v>22.285714285714285</c:v>
                </c:pt>
                <c:pt idx="167">
                  <c:v>23.714285714285715</c:v>
                </c:pt>
                <c:pt idx="168">
                  <c:v>23.571428571428573</c:v>
                </c:pt>
                <c:pt idx="169">
                  <c:v>23</c:v>
                </c:pt>
                <c:pt idx="170">
                  <c:v>23.428571428571427</c:v>
                </c:pt>
                <c:pt idx="171">
                  <c:v>21.714285714285715</c:v>
                </c:pt>
                <c:pt idx="172">
                  <c:v>22.285714285714285</c:v>
                </c:pt>
                <c:pt idx="173">
                  <c:v>21.428571428571427</c:v>
                </c:pt>
                <c:pt idx="174">
                  <c:v>21.428571428571427</c:v>
                </c:pt>
                <c:pt idx="175">
                  <c:v>20.714285714285715</c:v>
                </c:pt>
                <c:pt idx="176">
                  <c:v>22</c:v>
                </c:pt>
                <c:pt idx="177">
                  <c:v>21.428571428571427</c:v>
                </c:pt>
                <c:pt idx="178">
                  <c:v>22.714285714285715</c:v>
                </c:pt>
                <c:pt idx="179">
                  <c:v>21.857142857142858</c:v>
                </c:pt>
                <c:pt idx="180">
                  <c:v>21.714285714285715</c:v>
                </c:pt>
                <c:pt idx="181">
                  <c:v>22.142857142857142</c:v>
                </c:pt>
                <c:pt idx="182">
                  <c:v>24.142857142857142</c:v>
                </c:pt>
                <c:pt idx="183">
                  <c:v>25.285714285714285</c:v>
                </c:pt>
                <c:pt idx="184">
                  <c:v>27.428571428571427</c:v>
                </c:pt>
                <c:pt idx="185">
                  <c:v>29.142857142857142</c:v>
                </c:pt>
                <c:pt idx="186">
                  <c:v>31.428571428571427</c:v>
                </c:pt>
                <c:pt idx="187">
                  <c:v>32.428571428571431</c:v>
                </c:pt>
                <c:pt idx="188">
                  <c:v>33.428571428571431</c:v>
                </c:pt>
                <c:pt idx="189">
                  <c:v>35.857142857142854</c:v>
                </c:pt>
              </c:numCache>
            </c:numRef>
          </c:val>
          <c:smooth val="0"/>
          <c:extLst>
            <c:ext xmlns:c16="http://schemas.microsoft.com/office/drawing/2014/chart" uri="{C3380CC4-5D6E-409C-BE32-E72D297353CC}">
              <c16:uniqueId val="{00000005-FBD2-4BE5-BB44-E200FF3017D4}"/>
            </c:ext>
          </c:extLst>
        </c:ser>
        <c:ser>
          <c:idx val="7"/>
          <c:order val="6"/>
          <c:tx>
            <c:strRef>
              <c:f>prov!$C$104</c:f>
              <c:strCache>
                <c:ptCount val="1"/>
                <c:pt idx="0">
                  <c:v>Overijssel</c:v>
                </c:pt>
              </c:strCache>
            </c:strRef>
          </c:tx>
          <c:spPr>
            <a:ln w="41275" cap="rnd">
              <a:solidFill>
                <a:srgbClr val="4472C4">
                  <a:lumMod val="5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prov!$M$104:$HQ$104</c15:sqref>
                  </c15:fullRef>
                </c:ext>
              </c:extLst>
              <c:f>prov!$M$104:$GV$104</c:f>
              <c:numCache>
                <c:formatCode>0</c:formatCode>
                <c:ptCount val="192"/>
                <c:pt idx="0">
                  <c:v>1.7142857142857142</c:v>
                </c:pt>
                <c:pt idx="1">
                  <c:v>2.4285714285714284</c:v>
                </c:pt>
                <c:pt idx="2">
                  <c:v>2.8571428571428572</c:v>
                </c:pt>
                <c:pt idx="3">
                  <c:v>2.8571428571428572</c:v>
                </c:pt>
                <c:pt idx="4">
                  <c:v>3.8571428571428572</c:v>
                </c:pt>
                <c:pt idx="5">
                  <c:v>5.1428571428571432</c:v>
                </c:pt>
                <c:pt idx="6">
                  <c:v>6.8571428571428568</c:v>
                </c:pt>
                <c:pt idx="7">
                  <c:v>9</c:v>
                </c:pt>
                <c:pt idx="8">
                  <c:v>16.857142857142858</c:v>
                </c:pt>
                <c:pt idx="9">
                  <c:v>20.142857142857142</c:v>
                </c:pt>
                <c:pt idx="10">
                  <c:v>23.285714285714285</c:v>
                </c:pt>
                <c:pt idx="11">
                  <c:v>26.285714285714285</c:v>
                </c:pt>
                <c:pt idx="12">
                  <c:v>29.428571428571427</c:v>
                </c:pt>
                <c:pt idx="13">
                  <c:v>37.285714285714285</c:v>
                </c:pt>
                <c:pt idx="14">
                  <c:v>45.285714285714285</c:v>
                </c:pt>
                <c:pt idx="15">
                  <c:v>45.285714285714285</c:v>
                </c:pt>
                <c:pt idx="16">
                  <c:v>50.857142857142854</c:v>
                </c:pt>
                <c:pt idx="17">
                  <c:v>57.571428571428569</c:v>
                </c:pt>
                <c:pt idx="18">
                  <c:v>61.571428571428569</c:v>
                </c:pt>
                <c:pt idx="19">
                  <c:v>63</c:v>
                </c:pt>
                <c:pt idx="20">
                  <c:v>64.571428571428569</c:v>
                </c:pt>
                <c:pt idx="21">
                  <c:v>66.714285714285708</c:v>
                </c:pt>
                <c:pt idx="22">
                  <c:v>69.428571428571431</c:v>
                </c:pt>
                <c:pt idx="23">
                  <c:v>75.714285714285708</c:v>
                </c:pt>
                <c:pt idx="24">
                  <c:v>76.857142857142861</c:v>
                </c:pt>
                <c:pt idx="25">
                  <c:v>79.142857142857139</c:v>
                </c:pt>
                <c:pt idx="26">
                  <c:v>82.571428571428569</c:v>
                </c:pt>
                <c:pt idx="27">
                  <c:v>80.714285714285708</c:v>
                </c:pt>
                <c:pt idx="28">
                  <c:v>79.428571428571431</c:v>
                </c:pt>
                <c:pt idx="29">
                  <c:v>95.428571428571431</c:v>
                </c:pt>
                <c:pt idx="30">
                  <c:v>93.142857142857139</c:v>
                </c:pt>
                <c:pt idx="31">
                  <c:v>91.857142857142861</c:v>
                </c:pt>
                <c:pt idx="32">
                  <c:v>89.428571428571431</c:v>
                </c:pt>
                <c:pt idx="33">
                  <c:v>88.285714285714292</c:v>
                </c:pt>
                <c:pt idx="34">
                  <c:v>86.142857142857139</c:v>
                </c:pt>
                <c:pt idx="35">
                  <c:v>88</c:v>
                </c:pt>
                <c:pt idx="36">
                  <c:v>77.428571428571431</c:v>
                </c:pt>
                <c:pt idx="37">
                  <c:v>71.285714285714292</c:v>
                </c:pt>
                <c:pt idx="38">
                  <c:v>71.571428571428569</c:v>
                </c:pt>
                <c:pt idx="39">
                  <c:v>70.428571428571431</c:v>
                </c:pt>
                <c:pt idx="40">
                  <c:v>71.428571428571431</c:v>
                </c:pt>
                <c:pt idx="41">
                  <c:v>69.428571428571431</c:v>
                </c:pt>
                <c:pt idx="42">
                  <c:v>65.142857142857139</c:v>
                </c:pt>
                <c:pt idx="43">
                  <c:v>55.285714285714285</c:v>
                </c:pt>
                <c:pt idx="44">
                  <c:v>53.142857142857146</c:v>
                </c:pt>
                <c:pt idx="45">
                  <c:v>49.142857142857146</c:v>
                </c:pt>
                <c:pt idx="46">
                  <c:v>43.571428571428569</c:v>
                </c:pt>
                <c:pt idx="47">
                  <c:v>35.142857142857146</c:v>
                </c:pt>
                <c:pt idx="48">
                  <c:v>34</c:v>
                </c:pt>
                <c:pt idx="49">
                  <c:v>30.571428571428573</c:v>
                </c:pt>
                <c:pt idx="50">
                  <c:v>26.285714285714285</c:v>
                </c:pt>
                <c:pt idx="51">
                  <c:v>24.571428571428573</c:v>
                </c:pt>
                <c:pt idx="52">
                  <c:v>20.857142857142858</c:v>
                </c:pt>
                <c:pt idx="53">
                  <c:v>21.285714285714285</c:v>
                </c:pt>
                <c:pt idx="54">
                  <c:v>22.857142857142858</c:v>
                </c:pt>
                <c:pt idx="55">
                  <c:v>19.857142857142858</c:v>
                </c:pt>
                <c:pt idx="56">
                  <c:v>17.142857142857142</c:v>
                </c:pt>
                <c:pt idx="57">
                  <c:v>17.571428571428573</c:v>
                </c:pt>
                <c:pt idx="58">
                  <c:v>16.285714285714285</c:v>
                </c:pt>
                <c:pt idx="59">
                  <c:v>14.285714285714286</c:v>
                </c:pt>
                <c:pt idx="60">
                  <c:v>11.714285714285714</c:v>
                </c:pt>
                <c:pt idx="61">
                  <c:v>11.142857142857142</c:v>
                </c:pt>
                <c:pt idx="62">
                  <c:v>11.714285714285714</c:v>
                </c:pt>
                <c:pt idx="63">
                  <c:v>10.857142857142858</c:v>
                </c:pt>
                <c:pt idx="64">
                  <c:v>8.5714285714285712</c:v>
                </c:pt>
                <c:pt idx="65">
                  <c:v>7.7142857142857144</c:v>
                </c:pt>
                <c:pt idx="66">
                  <c:v>7.2857142857142856</c:v>
                </c:pt>
                <c:pt idx="67">
                  <c:v>8.2857142857142865</c:v>
                </c:pt>
                <c:pt idx="68">
                  <c:v>7.4285714285714288</c:v>
                </c:pt>
                <c:pt idx="69">
                  <c:v>6.7142857142857144</c:v>
                </c:pt>
                <c:pt idx="70">
                  <c:v>6.1428571428571432</c:v>
                </c:pt>
                <c:pt idx="71">
                  <c:v>6.4285714285714288</c:v>
                </c:pt>
                <c:pt idx="72">
                  <c:v>6.1428571428571432</c:v>
                </c:pt>
                <c:pt idx="73">
                  <c:v>6.5714285714285712</c:v>
                </c:pt>
                <c:pt idx="74">
                  <c:v>7.1428571428571432</c:v>
                </c:pt>
                <c:pt idx="75">
                  <c:v>7.1428571428571432</c:v>
                </c:pt>
                <c:pt idx="76">
                  <c:v>6.8571428571428568</c:v>
                </c:pt>
                <c:pt idx="77">
                  <c:v>6.4285714285714288</c:v>
                </c:pt>
                <c:pt idx="78">
                  <c:v>5.7142857142857144</c:v>
                </c:pt>
                <c:pt idx="79">
                  <c:v>4.8571428571428568</c:v>
                </c:pt>
                <c:pt idx="80">
                  <c:v>4.4285714285714288</c:v>
                </c:pt>
                <c:pt idx="81">
                  <c:v>3.8571428571428572</c:v>
                </c:pt>
                <c:pt idx="82">
                  <c:v>3</c:v>
                </c:pt>
                <c:pt idx="83">
                  <c:v>2.1428571428571428</c:v>
                </c:pt>
                <c:pt idx="84">
                  <c:v>2.1428571428571428</c:v>
                </c:pt>
                <c:pt idx="85">
                  <c:v>2.4285714285714284</c:v>
                </c:pt>
                <c:pt idx="86">
                  <c:v>3</c:v>
                </c:pt>
                <c:pt idx="87">
                  <c:v>3</c:v>
                </c:pt>
                <c:pt idx="88">
                  <c:v>3.4285714285714284</c:v>
                </c:pt>
                <c:pt idx="89">
                  <c:v>4</c:v>
                </c:pt>
                <c:pt idx="90">
                  <c:v>4.5714285714285712</c:v>
                </c:pt>
                <c:pt idx="91">
                  <c:v>4.1428571428571432</c:v>
                </c:pt>
                <c:pt idx="92">
                  <c:v>3.7142857142857144</c:v>
                </c:pt>
                <c:pt idx="93">
                  <c:v>2.7142857142857144</c:v>
                </c:pt>
                <c:pt idx="94">
                  <c:v>3.4285714285714284</c:v>
                </c:pt>
                <c:pt idx="95">
                  <c:v>4.5714285714285712</c:v>
                </c:pt>
                <c:pt idx="96">
                  <c:v>4.8571428571428568</c:v>
                </c:pt>
                <c:pt idx="97">
                  <c:v>4.4285714285714288</c:v>
                </c:pt>
                <c:pt idx="98">
                  <c:v>4.5714285714285712</c:v>
                </c:pt>
                <c:pt idx="99">
                  <c:v>5</c:v>
                </c:pt>
                <c:pt idx="100">
                  <c:v>5.5714285714285712</c:v>
                </c:pt>
                <c:pt idx="101">
                  <c:v>6.1428571428571432</c:v>
                </c:pt>
                <c:pt idx="102">
                  <c:v>5</c:v>
                </c:pt>
                <c:pt idx="103">
                  <c:v>4.2857142857142856</c:v>
                </c:pt>
                <c:pt idx="104">
                  <c:v>4.5714285714285712</c:v>
                </c:pt>
                <c:pt idx="105">
                  <c:v>4.4285714285714288</c:v>
                </c:pt>
                <c:pt idx="106">
                  <c:v>4.5714285714285712</c:v>
                </c:pt>
                <c:pt idx="107">
                  <c:v>4.1428571428571432</c:v>
                </c:pt>
                <c:pt idx="108">
                  <c:v>3.1428571428571428</c:v>
                </c:pt>
                <c:pt idx="109">
                  <c:v>3.1428571428571428</c:v>
                </c:pt>
                <c:pt idx="110">
                  <c:v>3.4285714285714284</c:v>
                </c:pt>
                <c:pt idx="111">
                  <c:v>3.2857142857142856</c:v>
                </c:pt>
                <c:pt idx="112">
                  <c:v>3.2857142857142856</c:v>
                </c:pt>
                <c:pt idx="113">
                  <c:v>3.2857142857142856</c:v>
                </c:pt>
                <c:pt idx="114">
                  <c:v>3.1428571428571428</c:v>
                </c:pt>
                <c:pt idx="115">
                  <c:v>2.7142857142857144</c:v>
                </c:pt>
                <c:pt idx="116">
                  <c:v>2.2857142857142856</c:v>
                </c:pt>
                <c:pt idx="117">
                  <c:v>2.4285714285714284</c:v>
                </c:pt>
                <c:pt idx="118">
                  <c:v>2.4285714285714284</c:v>
                </c:pt>
                <c:pt idx="119">
                  <c:v>1.7142857142857142</c:v>
                </c:pt>
                <c:pt idx="120">
                  <c:v>1.1428571428571428</c:v>
                </c:pt>
                <c:pt idx="121">
                  <c:v>1.7142857142857142</c:v>
                </c:pt>
                <c:pt idx="122">
                  <c:v>1.8571428571428572</c:v>
                </c:pt>
                <c:pt idx="123">
                  <c:v>1.8571428571428572</c:v>
                </c:pt>
                <c:pt idx="124">
                  <c:v>1.4285714285714286</c:v>
                </c:pt>
                <c:pt idx="125">
                  <c:v>1.8571428571428572</c:v>
                </c:pt>
                <c:pt idx="126">
                  <c:v>2.5714285714285716</c:v>
                </c:pt>
                <c:pt idx="127">
                  <c:v>3</c:v>
                </c:pt>
                <c:pt idx="128">
                  <c:v>2.7142857142857144</c:v>
                </c:pt>
                <c:pt idx="129">
                  <c:v>2.7142857142857144</c:v>
                </c:pt>
                <c:pt idx="130">
                  <c:v>4</c:v>
                </c:pt>
                <c:pt idx="131">
                  <c:v>4.2857142857142856</c:v>
                </c:pt>
                <c:pt idx="132">
                  <c:v>4.1428571428571432</c:v>
                </c:pt>
                <c:pt idx="133">
                  <c:v>3.8571428571428572</c:v>
                </c:pt>
                <c:pt idx="134">
                  <c:v>3.4285714285714284</c:v>
                </c:pt>
                <c:pt idx="135">
                  <c:v>3.4285714285714284</c:v>
                </c:pt>
                <c:pt idx="136">
                  <c:v>3</c:v>
                </c:pt>
                <c:pt idx="137">
                  <c:v>2.1428571428571428</c:v>
                </c:pt>
                <c:pt idx="138">
                  <c:v>1.7142857142857142</c:v>
                </c:pt>
                <c:pt idx="139">
                  <c:v>2</c:v>
                </c:pt>
                <c:pt idx="140">
                  <c:v>2</c:v>
                </c:pt>
                <c:pt idx="141">
                  <c:v>2.2857142857142856</c:v>
                </c:pt>
                <c:pt idx="142">
                  <c:v>3</c:v>
                </c:pt>
                <c:pt idx="143">
                  <c:v>3.2857142857142856</c:v>
                </c:pt>
                <c:pt idx="144">
                  <c:v>3.7142857142857144</c:v>
                </c:pt>
                <c:pt idx="145">
                  <c:v>4.1428571428571432</c:v>
                </c:pt>
                <c:pt idx="146">
                  <c:v>4</c:v>
                </c:pt>
                <c:pt idx="147">
                  <c:v>5.5714285714285712</c:v>
                </c:pt>
                <c:pt idx="148">
                  <c:v>6.8571428571428568</c:v>
                </c:pt>
                <c:pt idx="149">
                  <c:v>7.2857142857142856</c:v>
                </c:pt>
                <c:pt idx="150">
                  <c:v>7.5714285714285712</c:v>
                </c:pt>
                <c:pt idx="151">
                  <c:v>7.7142857142857144</c:v>
                </c:pt>
                <c:pt idx="152">
                  <c:v>8.2857142857142865</c:v>
                </c:pt>
                <c:pt idx="153">
                  <c:v>9.5714285714285712</c:v>
                </c:pt>
                <c:pt idx="154">
                  <c:v>10.428571428571429</c:v>
                </c:pt>
                <c:pt idx="155">
                  <c:v>11.142857142857142</c:v>
                </c:pt>
                <c:pt idx="156">
                  <c:v>10.714285714285714</c:v>
                </c:pt>
                <c:pt idx="157">
                  <c:v>11.571428571428571</c:v>
                </c:pt>
                <c:pt idx="158">
                  <c:v>11.714285714285714</c:v>
                </c:pt>
                <c:pt idx="159">
                  <c:v>12.571428571428571</c:v>
                </c:pt>
                <c:pt idx="160">
                  <c:v>11.714285714285714</c:v>
                </c:pt>
                <c:pt idx="161">
                  <c:v>11.857142857142858</c:v>
                </c:pt>
                <c:pt idx="162">
                  <c:v>12.857142857142858</c:v>
                </c:pt>
                <c:pt idx="163">
                  <c:v>14.142857142857142</c:v>
                </c:pt>
                <c:pt idx="164">
                  <c:v>14.428571428571429</c:v>
                </c:pt>
                <c:pt idx="165">
                  <c:v>14.857142857142858</c:v>
                </c:pt>
                <c:pt idx="166">
                  <c:v>13.714285714285714</c:v>
                </c:pt>
                <c:pt idx="167">
                  <c:v>14.857142857142858</c:v>
                </c:pt>
                <c:pt idx="168">
                  <c:v>13.142857142857142</c:v>
                </c:pt>
                <c:pt idx="169">
                  <c:v>10.714285714285714</c:v>
                </c:pt>
                <c:pt idx="170">
                  <c:v>10.285714285714286</c:v>
                </c:pt>
                <c:pt idx="171">
                  <c:v>10.142857142857142</c:v>
                </c:pt>
                <c:pt idx="172">
                  <c:v>9.8571428571428577</c:v>
                </c:pt>
                <c:pt idx="173">
                  <c:v>9.5714285714285712</c:v>
                </c:pt>
                <c:pt idx="174">
                  <c:v>9.8571428571428577</c:v>
                </c:pt>
                <c:pt idx="175">
                  <c:v>11.285714285714286</c:v>
                </c:pt>
                <c:pt idx="176">
                  <c:v>11.571428571428571</c:v>
                </c:pt>
                <c:pt idx="177">
                  <c:v>12.142857142857142</c:v>
                </c:pt>
                <c:pt idx="178">
                  <c:v>13.857142857142858</c:v>
                </c:pt>
                <c:pt idx="179">
                  <c:v>14.571428571428571</c:v>
                </c:pt>
                <c:pt idx="180">
                  <c:v>16</c:v>
                </c:pt>
                <c:pt idx="181">
                  <c:v>17.285714285714285</c:v>
                </c:pt>
                <c:pt idx="182">
                  <c:v>18.428571428571427</c:v>
                </c:pt>
                <c:pt idx="183">
                  <c:v>21.857142857142858</c:v>
                </c:pt>
                <c:pt idx="184">
                  <c:v>21.857142857142858</c:v>
                </c:pt>
                <c:pt idx="185">
                  <c:v>22.857142857142858</c:v>
                </c:pt>
                <c:pt idx="186">
                  <c:v>27</c:v>
                </c:pt>
                <c:pt idx="187">
                  <c:v>31</c:v>
                </c:pt>
                <c:pt idx="188">
                  <c:v>33.428571428571431</c:v>
                </c:pt>
                <c:pt idx="189">
                  <c:v>38.714285714285715</c:v>
                </c:pt>
              </c:numCache>
            </c:numRef>
          </c:val>
          <c:smooth val="0"/>
          <c:extLst>
            <c:ext xmlns:c16="http://schemas.microsoft.com/office/drawing/2014/chart" uri="{C3380CC4-5D6E-409C-BE32-E72D297353CC}">
              <c16:uniqueId val="{00000006-FBD2-4BE5-BB44-E200FF3017D4}"/>
            </c:ext>
          </c:extLst>
        </c:ser>
        <c:ser>
          <c:idx val="8"/>
          <c:order val="7"/>
          <c:tx>
            <c:strRef>
              <c:f>prov!$C$105</c:f>
              <c:strCache>
                <c:ptCount val="1"/>
                <c:pt idx="0">
                  <c:v>Flevoland</c:v>
                </c:pt>
              </c:strCache>
            </c:strRef>
          </c:tx>
          <c:spPr>
            <a:ln w="28575" cap="rnd">
              <a:solidFill>
                <a:srgbClr val="4472C4">
                  <a:lumMod val="60000"/>
                  <a:lumOff val="4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prov!$M$105:$HQ$105</c15:sqref>
                  </c15:fullRef>
                </c:ext>
              </c:extLst>
              <c:f>prov!$M$105:$GV$105</c:f>
              <c:numCache>
                <c:formatCode>0</c:formatCode>
                <c:ptCount val="192"/>
                <c:pt idx="0">
                  <c:v>0.2857142857142857</c:v>
                </c:pt>
                <c:pt idx="1">
                  <c:v>0.7142857142857143</c:v>
                </c:pt>
                <c:pt idx="2">
                  <c:v>1.7142857142857142</c:v>
                </c:pt>
                <c:pt idx="3">
                  <c:v>2.7142857142857144</c:v>
                </c:pt>
                <c:pt idx="4">
                  <c:v>3</c:v>
                </c:pt>
                <c:pt idx="5">
                  <c:v>3.2857142857142856</c:v>
                </c:pt>
                <c:pt idx="6">
                  <c:v>3.8571428571428572</c:v>
                </c:pt>
                <c:pt idx="7">
                  <c:v>5</c:v>
                </c:pt>
                <c:pt idx="8">
                  <c:v>6.4285714285714288</c:v>
                </c:pt>
                <c:pt idx="9">
                  <c:v>5.4285714285714288</c:v>
                </c:pt>
                <c:pt idx="10">
                  <c:v>5.4285714285714288</c:v>
                </c:pt>
                <c:pt idx="11">
                  <c:v>6.1428571428571432</c:v>
                </c:pt>
                <c:pt idx="12">
                  <c:v>6.8571428571428568</c:v>
                </c:pt>
                <c:pt idx="13">
                  <c:v>7.5714285714285712</c:v>
                </c:pt>
                <c:pt idx="14">
                  <c:v>8</c:v>
                </c:pt>
                <c:pt idx="15">
                  <c:v>7.8571428571428568</c:v>
                </c:pt>
                <c:pt idx="16">
                  <c:v>9.5714285714285712</c:v>
                </c:pt>
                <c:pt idx="17">
                  <c:v>11.142857142857142</c:v>
                </c:pt>
                <c:pt idx="18">
                  <c:v>11.142857142857142</c:v>
                </c:pt>
                <c:pt idx="19">
                  <c:v>12.857142857142858</c:v>
                </c:pt>
                <c:pt idx="20">
                  <c:v>14.571428571428571</c:v>
                </c:pt>
                <c:pt idx="21">
                  <c:v>15.142857142857142</c:v>
                </c:pt>
                <c:pt idx="22">
                  <c:v>16.428571428571427</c:v>
                </c:pt>
                <c:pt idx="23">
                  <c:v>16</c:v>
                </c:pt>
                <c:pt idx="24">
                  <c:v>16.142857142857142</c:v>
                </c:pt>
                <c:pt idx="25">
                  <c:v>16.571428571428573</c:v>
                </c:pt>
                <c:pt idx="26">
                  <c:v>15.428571428571429</c:v>
                </c:pt>
                <c:pt idx="27">
                  <c:v>14.857142857142858</c:v>
                </c:pt>
                <c:pt idx="28">
                  <c:v>14.714285714285714</c:v>
                </c:pt>
                <c:pt idx="29">
                  <c:v>15.571428571428571</c:v>
                </c:pt>
                <c:pt idx="30">
                  <c:v>19.714285714285715</c:v>
                </c:pt>
                <c:pt idx="31">
                  <c:v>19.285714285714285</c:v>
                </c:pt>
                <c:pt idx="32">
                  <c:v>22.714285714285715</c:v>
                </c:pt>
                <c:pt idx="33">
                  <c:v>22.285714285714285</c:v>
                </c:pt>
                <c:pt idx="34">
                  <c:v>21.428571428571427</c:v>
                </c:pt>
                <c:pt idx="35">
                  <c:v>22.571428571428573</c:v>
                </c:pt>
                <c:pt idx="36">
                  <c:v>25.571428571428573</c:v>
                </c:pt>
                <c:pt idx="37">
                  <c:v>26.714285714285715</c:v>
                </c:pt>
                <c:pt idx="38">
                  <c:v>27.428571428571427</c:v>
                </c:pt>
                <c:pt idx="39">
                  <c:v>23.428571428571427</c:v>
                </c:pt>
                <c:pt idx="40">
                  <c:v>25.571428571428573</c:v>
                </c:pt>
                <c:pt idx="41">
                  <c:v>26.428571428571427</c:v>
                </c:pt>
                <c:pt idx="42">
                  <c:v>27.428571428571427</c:v>
                </c:pt>
                <c:pt idx="43">
                  <c:v>22.142857142857142</c:v>
                </c:pt>
                <c:pt idx="44">
                  <c:v>19.142857142857142</c:v>
                </c:pt>
                <c:pt idx="45">
                  <c:v>19.142857142857142</c:v>
                </c:pt>
                <c:pt idx="46">
                  <c:v>19</c:v>
                </c:pt>
                <c:pt idx="47">
                  <c:v>16.142857142857142</c:v>
                </c:pt>
                <c:pt idx="48">
                  <c:v>14.428571428571429</c:v>
                </c:pt>
                <c:pt idx="49">
                  <c:v>11.714285714285714</c:v>
                </c:pt>
                <c:pt idx="50">
                  <c:v>12</c:v>
                </c:pt>
                <c:pt idx="51">
                  <c:v>10.571428571428571</c:v>
                </c:pt>
                <c:pt idx="52">
                  <c:v>7.8571428571428568</c:v>
                </c:pt>
                <c:pt idx="53">
                  <c:v>8</c:v>
                </c:pt>
                <c:pt idx="54">
                  <c:v>9.7142857142857135</c:v>
                </c:pt>
                <c:pt idx="55">
                  <c:v>11.142857142857142</c:v>
                </c:pt>
                <c:pt idx="56">
                  <c:v>10.571428571428571</c:v>
                </c:pt>
                <c:pt idx="57">
                  <c:v>10.285714285714286</c:v>
                </c:pt>
                <c:pt idx="58">
                  <c:v>10.142857142857142</c:v>
                </c:pt>
                <c:pt idx="59">
                  <c:v>12</c:v>
                </c:pt>
                <c:pt idx="60">
                  <c:v>11.285714285714286</c:v>
                </c:pt>
                <c:pt idx="61">
                  <c:v>10.285714285714286</c:v>
                </c:pt>
                <c:pt idx="62">
                  <c:v>8.2857142857142865</c:v>
                </c:pt>
                <c:pt idx="63">
                  <c:v>7.8571428571428568</c:v>
                </c:pt>
                <c:pt idx="64">
                  <c:v>7</c:v>
                </c:pt>
                <c:pt idx="65">
                  <c:v>5.5714285714285712</c:v>
                </c:pt>
                <c:pt idx="66">
                  <c:v>4.2857142857142856</c:v>
                </c:pt>
                <c:pt idx="67">
                  <c:v>4.4285714285714288</c:v>
                </c:pt>
                <c:pt idx="68">
                  <c:v>3.4285714285714284</c:v>
                </c:pt>
                <c:pt idx="69">
                  <c:v>3.8571428571428572</c:v>
                </c:pt>
                <c:pt idx="70">
                  <c:v>4.2857142857142856</c:v>
                </c:pt>
                <c:pt idx="71">
                  <c:v>4</c:v>
                </c:pt>
                <c:pt idx="72">
                  <c:v>3.4285714285714284</c:v>
                </c:pt>
                <c:pt idx="73">
                  <c:v>2.8571428571428572</c:v>
                </c:pt>
                <c:pt idx="74">
                  <c:v>2.7142857142857144</c:v>
                </c:pt>
                <c:pt idx="75">
                  <c:v>3.4285714285714284</c:v>
                </c:pt>
                <c:pt idx="76">
                  <c:v>3.2857142857142856</c:v>
                </c:pt>
                <c:pt idx="77">
                  <c:v>3.1428571428571428</c:v>
                </c:pt>
                <c:pt idx="78">
                  <c:v>3</c:v>
                </c:pt>
                <c:pt idx="79">
                  <c:v>3.2857142857142856</c:v>
                </c:pt>
                <c:pt idx="80">
                  <c:v>3.8571428571428572</c:v>
                </c:pt>
                <c:pt idx="81">
                  <c:v>4</c:v>
                </c:pt>
                <c:pt idx="82">
                  <c:v>3.1428571428571428</c:v>
                </c:pt>
                <c:pt idx="83">
                  <c:v>2.7142857142857144</c:v>
                </c:pt>
                <c:pt idx="84">
                  <c:v>3.2857142857142856</c:v>
                </c:pt>
                <c:pt idx="85">
                  <c:v>3.2857142857142856</c:v>
                </c:pt>
                <c:pt idx="86">
                  <c:v>3.5714285714285716</c:v>
                </c:pt>
                <c:pt idx="87">
                  <c:v>3</c:v>
                </c:pt>
                <c:pt idx="88">
                  <c:v>2.7142857142857144</c:v>
                </c:pt>
                <c:pt idx="89">
                  <c:v>2.8571428571428572</c:v>
                </c:pt>
                <c:pt idx="90">
                  <c:v>3</c:v>
                </c:pt>
                <c:pt idx="91">
                  <c:v>2</c:v>
                </c:pt>
                <c:pt idx="92">
                  <c:v>2</c:v>
                </c:pt>
                <c:pt idx="93">
                  <c:v>1.5714285714285714</c:v>
                </c:pt>
                <c:pt idx="94">
                  <c:v>1.5714285714285714</c:v>
                </c:pt>
                <c:pt idx="95">
                  <c:v>2.5714285714285716</c:v>
                </c:pt>
                <c:pt idx="96">
                  <c:v>2.5714285714285716</c:v>
                </c:pt>
                <c:pt idx="97">
                  <c:v>2.4285714285714284</c:v>
                </c:pt>
                <c:pt idx="98">
                  <c:v>2.7142857142857144</c:v>
                </c:pt>
                <c:pt idx="99">
                  <c:v>2.7142857142857144</c:v>
                </c:pt>
                <c:pt idx="100">
                  <c:v>2.5714285714285716</c:v>
                </c:pt>
                <c:pt idx="101">
                  <c:v>2.2857142857142856</c:v>
                </c:pt>
                <c:pt idx="102">
                  <c:v>1.2857142857142858</c:v>
                </c:pt>
                <c:pt idx="103">
                  <c:v>0.8571428571428571</c:v>
                </c:pt>
                <c:pt idx="104">
                  <c:v>1.1428571428571428</c:v>
                </c:pt>
                <c:pt idx="105">
                  <c:v>0.8571428571428571</c:v>
                </c:pt>
                <c:pt idx="106">
                  <c:v>0.42857142857142855</c:v>
                </c:pt>
                <c:pt idx="107">
                  <c:v>0.7142857142857143</c:v>
                </c:pt>
                <c:pt idx="108">
                  <c:v>1</c:v>
                </c:pt>
                <c:pt idx="109">
                  <c:v>1</c:v>
                </c:pt>
                <c:pt idx="110">
                  <c:v>1.7142857142857142</c:v>
                </c:pt>
                <c:pt idx="111">
                  <c:v>1.2857142857142858</c:v>
                </c:pt>
                <c:pt idx="112">
                  <c:v>1.1428571428571428</c:v>
                </c:pt>
                <c:pt idx="113">
                  <c:v>1.2857142857142858</c:v>
                </c:pt>
                <c:pt idx="114">
                  <c:v>1.2857142857142858</c:v>
                </c:pt>
                <c:pt idx="115">
                  <c:v>1</c:v>
                </c:pt>
                <c:pt idx="116">
                  <c:v>1</c:v>
                </c:pt>
                <c:pt idx="117">
                  <c:v>0.5714285714285714</c:v>
                </c:pt>
                <c:pt idx="118">
                  <c:v>0.42857142857142855</c:v>
                </c:pt>
                <c:pt idx="119">
                  <c:v>0.42857142857142855</c:v>
                </c:pt>
                <c:pt idx="120">
                  <c:v>-0.5714285714285714</c:v>
                </c:pt>
                <c:pt idx="121">
                  <c:v>-0.8571428571428571</c:v>
                </c:pt>
                <c:pt idx="122">
                  <c:v>-0.8571428571428571</c:v>
                </c:pt>
                <c:pt idx="123">
                  <c:v>-0.8571428571428571</c:v>
                </c:pt>
                <c:pt idx="124">
                  <c:v>-0.8571428571428571</c:v>
                </c:pt>
                <c:pt idx="125">
                  <c:v>-0.8571428571428571</c:v>
                </c:pt>
                <c:pt idx="126">
                  <c:v>-0.8571428571428571</c:v>
                </c:pt>
                <c:pt idx="127">
                  <c:v>-0.14285714285714285</c:v>
                </c:pt>
                <c:pt idx="128">
                  <c:v>-0.14285714285714285</c:v>
                </c:pt>
                <c:pt idx="129">
                  <c:v>-0.14285714285714285</c:v>
                </c:pt>
                <c:pt idx="130">
                  <c:v>0</c:v>
                </c:pt>
                <c:pt idx="131">
                  <c:v>0.14285714285714285</c:v>
                </c:pt>
                <c:pt idx="132">
                  <c:v>0.14285714285714285</c:v>
                </c:pt>
                <c:pt idx="133">
                  <c:v>0.2857142857142857</c:v>
                </c:pt>
                <c:pt idx="134">
                  <c:v>0.7142857142857143</c:v>
                </c:pt>
                <c:pt idx="135">
                  <c:v>1.1428571428571428</c:v>
                </c:pt>
                <c:pt idx="136">
                  <c:v>1.2857142857142858</c:v>
                </c:pt>
                <c:pt idx="137">
                  <c:v>1.2857142857142858</c:v>
                </c:pt>
                <c:pt idx="138">
                  <c:v>1.4285714285714286</c:v>
                </c:pt>
                <c:pt idx="139">
                  <c:v>2</c:v>
                </c:pt>
                <c:pt idx="140">
                  <c:v>2</c:v>
                </c:pt>
                <c:pt idx="141">
                  <c:v>3</c:v>
                </c:pt>
                <c:pt idx="142">
                  <c:v>3.7142857142857144</c:v>
                </c:pt>
                <c:pt idx="143">
                  <c:v>4.1428571428571432</c:v>
                </c:pt>
                <c:pt idx="144">
                  <c:v>5.1428571428571432</c:v>
                </c:pt>
                <c:pt idx="145">
                  <c:v>5.7142857142857144</c:v>
                </c:pt>
                <c:pt idx="146">
                  <c:v>5.5714285714285712</c:v>
                </c:pt>
                <c:pt idx="147">
                  <c:v>6.1428571428571432</c:v>
                </c:pt>
                <c:pt idx="148">
                  <c:v>5.5714285714285712</c:v>
                </c:pt>
                <c:pt idx="149">
                  <c:v>5</c:v>
                </c:pt>
                <c:pt idx="150">
                  <c:v>5.1428571428571432</c:v>
                </c:pt>
                <c:pt idx="151">
                  <c:v>4.2857142857142856</c:v>
                </c:pt>
                <c:pt idx="152">
                  <c:v>10</c:v>
                </c:pt>
                <c:pt idx="153">
                  <c:v>11</c:v>
                </c:pt>
                <c:pt idx="154">
                  <c:v>11.571428571428571</c:v>
                </c:pt>
                <c:pt idx="155">
                  <c:v>13.571428571428571</c:v>
                </c:pt>
                <c:pt idx="156">
                  <c:v>13.857142857142858</c:v>
                </c:pt>
                <c:pt idx="157">
                  <c:v>14.571428571428571</c:v>
                </c:pt>
                <c:pt idx="158">
                  <c:v>16.142857142857142</c:v>
                </c:pt>
                <c:pt idx="159">
                  <c:v>10.571428571428571</c:v>
                </c:pt>
                <c:pt idx="160">
                  <c:v>11.285714285714286</c:v>
                </c:pt>
                <c:pt idx="161">
                  <c:v>11.857142857142858</c:v>
                </c:pt>
                <c:pt idx="162">
                  <c:v>11.142857142857142</c:v>
                </c:pt>
                <c:pt idx="163">
                  <c:v>12.571428571428571</c:v>
                </c:pt>
                <c:pt idx="164">
                  <c:v>12.714285714285714</c:v>
                </c:pt>
                <c:pt idx="165">
                  <c:v>11.714285714285714</c:v>
                </c:pt>
                <c:pt idx="166">
                  <c:v>12.428571428571429</c:v>
                </c:pt>
                <c:pt idx="167">
                  <c:v>11.428571428571429</c:v>
                </c:pt>
                <c:pt idx="168">
                  <c:v>10.857142857142858</c:v>
                </c:pt>
                <c:pt idx="169">
                  <c:v>10.571428571428571</c:v>
                </c:pt>
                <c:pt idx="170">
                  <c:v>10.571428571428571</c:v>
                </c:pt>
                <c:pt idx="171">
                  <c:v>10.142857142857142</c:v>
                </c:pt>
                <c:pt idx="172">
                  <c:v>9.7142857142857135</c:v>
                </c:pt>
                <c:pt idx="173">
                  <c:v>9.8571428571428577</c:v>
                </c:pt>
                <c:pt idx="174">
                  <c:v>10.714285714285714</c:v>
                </c:pt>
                <c:pt idx="175">
                  <c:v>11.857142857142858</c:v>
                </c:pt>
                <c:pt idx="176">
                  <c:v>11.285714285714286</c:v>
                </c:pt>
                <c:pt idx="177">
                  <c:v>11.428571428571429</c:v>
                </c:pt>
                <c:pt idx="178">
                  <c:v>13.714285714285714</c:v>
                </c:pt>
                <c:pt idx="179">
                  <c:v>15.857142857142858</c:v>
                </c:pt>
                <c:pt idx="180">
                  <c:v>16.714285714285715</c:v>
                </c:pt>
                <c:pt idx="181">
                  <c:v>18.571428571428573</c:v>
                </c:pt>
                <c:pt idx="182">
                  <c:v>18.428571428571427</c:v>
                </c:pt>
                <c:pt idx="183">
                  <c:v>20.857142857142858</c:v>
                </c:pt>
                <c:pt idx="184">
                  <c:v>21.571428571428573</c:v>
                </c:pt>
                <c:pt idx="185">
                  <c:v>21.428571428571427</c:v>
                </c:pt>
                <c:pt idx="186">
                  <c:v>22.714285714285715</c:v>
                </c:pt>
                <c:pt idx="187">
                  <c:v>23.571428571428573</c:v>
                </c:pt>
                <c:pt idx="188">
                  <c:v>25.428571428571427</c:v>
                </c:pt>
                <c:pt idx="189">
                  <c:v>27.428571428571427</c:v>
                </c:pt>
              </c:numCache>
            </c:numRef>
          </c:val>
          <c:smooth val="0"/>
          <c:extLst>
            <c:ext xmlns:c16="http://schemas.microsoft.com/office/drawing/2014/chart" uri="{C3380CC4-5D6E-409C-BE32-E72D297353CC}">
              <c16:uniqueId val="{00000007-FBD2-4BE5-BB44-E200FF3017D4}"/>
            </c:ext>
          </c:extLst>
        </c:ser>
        <c:ser>
          <c:idx val="9"/>
          <c:order val="8"/>
          <c:tx>
            <c:strRef>
              <c:f>prov!$C$106</c:f>
              <c:strCache>
                <c:ptCount val="1"/>
                <c:pt idx="0">
                  <c:v>Zeeland</c:v>
                </c:pt>
              </c:strCache>
            </c:strRef>
          </c:tx>
          <c:spPr>
            <a:ln w="28575" cap="rnd">
              <a:solidFill>
                <a:srgbClr val="4472C4">
                  <a:lumMod val="40000"/>
                  <a:lumOff val="60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prov!$M$106:$HQ$106</c15:sqref>
                  </c15:fullRef>
                </c:ext>
              </c:extLst>
              <c:f>prov!$M$106:$GV$106</c:f>
              <c:numCache>
                <c:formatCode>0</c:formatCode>
                <c:ptCount val="192"/>
                <c:pt idx="0">
                  <c:v>1.2857142857142858</c:v>
                </c:pt>
                <c:pt idx="1">
                  <c:v>0.8571428571428571</c:v>
                </c:pt>
                <c:pt idx="2">
                  <c:v>1.1428571428571428</c:v>
                </c:pt>
                <c:pt idx="3">
                  <c:v>1.4285714285714286</c:v>
                </c:pt>
                <c:pt idx="4">
                  <c:v>2.1428571428571428</c:v>
                </c:pt>
                <c:pt idx="5">
                  <c:v>2.2857142857142856</c:v>
                </c:pt>
                <c:pt idx="6">
                  <c:v>2.5714285714285716</c:v>
                </c:pt>
                <c:pt idx="7">
                  <c:v>3.1428571428571428</c:v>
                </c:pt>
                <c:pt idx="8">
                  <c:v>5.1428571428571432</c:v>
                </c:pt>
                <c:pt idx="9">
                  <c:v>5.2857142857142856</c:v>
                </c:pt>
                <c:pt idx="10">
                  <c:v>5.2857142857142856</c:v>
                </c:pt>
                <c:pt idx="11">
                  <c:v>5.4285714285714288</c:v>
                </c:pt>
                <c:pt idx="12">
                  <c:v>6.1428571428571432</c:v>
                </c:pt>
                <c:pt idx="13">
                  <c:v>7.2857142857142856</c:v>
                </c:pt>
                <c:pt idx="14">
                  <c:v>8.5714285714285712</c:v>
                </c:pt>
                <c:pt idx="15">
                  <c:v>9.1428571428571423</c:v>
                </c:pt>
                <c:pt idx="16">
                  <c:v>10.571428571428571</c:v>
                </c:pt>
                <c:pt idx="17">
                  <c:v>12.142857142857142</c:v>
                </c:pt>
                <c:pt idx="18">
                  <c:v>13.285714285714286</c:v>
                </c:pt>
                <c:pt idx="19">
                  <c:v>14</c:v>
                </c:pt>
                <c:pt idx="20">
                  <c:v>14.428571428571429</c:v>
                </c:pt>
                <c:pt idx="21">
                  <c:v>14.714285714285714</c:v>
                </c:pt>
                <c:pt idx="22">
                  <c:v>15.428571428571429</c:v>
                </c:pt>
                <c:pt idx="23">
                  <c:v>16.428571428571427</c:v>
                </c:pt>
                <c:pt idx="24">
                  <c:v>15.571428571428571</c:v>
                </c:pt>
                <c:pt idx="25">
                  <c:v>18.857142857142858</c:v>
                </c:pt>
                <c:pt idx="26">
                  <c:v>21.714285714285715</c:v>
                </c:pt>
                <c:pt idx="27">
                  <c:v>22</c:v>
                </c:pt>
                <c:pt idx="28">
                  <c:v>24</c:v>
                </c:pt>
                <c:pt idx="29">
                  <c:v>24.428571428571427</c:v>
                </c:pt>
                <c:pt idx="30">
                  <c:v>25.571428571428573</c:v>
                </c:pt>
                <c:pt idx="31">
                  <c:v>26.714285714285715</c:v>
                </c:pt>
                <c:pt idx="32">
                  <c:v>25.142857142857142</c:v>
                </c:pt>
                <c:pt idx="33">
                  <c:v>23</c:v>
                </c:pt>
                <c:pt idx="34">
                  <c:v>21</c:v>
                </c:pt>
                <c:pt idx="35">
                  <c:v>17</c:v>
                </c:pt>
                <c:pt idx="36">
                  <c:v>16.142857142857142</c:v>
                </c:pt>
                <c:pt idx="37">
                  <c:v>13.857142857142858</c:v>
                </c:pt>
                <c:pt idx="38">
                  <c:v>13.571428571428571</c:v>
                </c:pt>
                <c:pt idx="39">
                  <c:v>10.857142857142858</c:v>
                </c:pt>
                <c:pt idx="40">
                  <c:v>8.8571428571428577</c:v>
                </c:pt>
                <c:pt idx="41">
                  <c:v>9.2857142857142865</c:v>
                </c:pt>
                <c:pt idx="42">
                  <c:v>11</c:v>
                </c:pt>
                <c:pt idx="43">
                  <c:v>8.5714285714285712</c:v>
                </c:pt>
                <c:pt idx="44">
                  <c:v>7.4285714285714288</c:v>
                </c:pt>
                <c:pt idx="45">
                  <c:v>6.1428571428571432</c:v>
                </c:pt>
                <c:pt idx="46">
                  <c:v>5.4285714285714288</c:v>
                </c:pt>
                <c:pt idx="47">
                  <c:v>6.2857142857142856</c:v>
                </c:pt>
                <c:pt idx="48">
                  <c:v>5.2857142857142856</c:v>
                </c:pt>
                <c:pt idx="49">
                  <c:v>3.7142857142857144</c:v>
                </c:pt>
                <c:pt idx="50">
                  <c:v>3.7142857142857144</c:v>
                </c:pt>
                <c:pt idx="51">
                  <c:v>3.7142857142857144</c:v>
                </c:pt>
                <c:pt idx="52">
                  <c:v>3.4285714285714284</c:v>
                </c:pt>
                <c:pt idx="53">
                  <c:v>3.8571428571428572</c:v>
                </c:pt>
                <c:pt idx="54">
                  <c:v>2.7142857142857144</c:v>
                </c:pt>
                <c:pt idx="55">
                  <c:v>4.2857142857142856</c:v>
                </c:pt>
                <c:pt idx="56">
                  <c:v>5</c:v>
                </c:pt>
                <c:pt idx="57">
                  <c:v>5.2857142857142856</c:v>
                </c:pt>
                <c:pt idx="58">
                  <c:v>5</c:v>
                </c:pt>
                <c:pt idx="59">
                  <c:v>5.1428571428571432</c:v>
                </c:pt>
                <c:pt idx="60">
                  <c:v>4.7142857142857144</c:v>
                </c:pt>
                <c:pt idx="61">
                  <c:v>4.5714285714285712</c:v>
                </c:pt>
                <c:pt idx="62">
                  <c:v>3</c:v>
                </c:pt>
                <c:pt idx="63">
                  <c:v>2.1428571428571428</c:v>
                </c:pt>
                <c:pt idx="64">
                  <c:v>2</c:v>
                </c:pt>
                <c:pt idx="65">
                  <c:v>1.8571428571428572</c:v>
                </c:pt>
                <c:pt idx="66">
                  <c:v>1.5714285714285714</c:v>
                </c:pt>
                <c:pt idx="67">
                  <c:v>1.8571428571428572</c:v>
                </c:pt>
                <c:pt idx="68">
                  <c:v>1.8571428571428572</c:v>
                </c:pt>
                <c:pt idx="69">
                  <c:v>2.1428571428571428</c:v>
                </c:pt>
                <c:pt idx="70">
                  <c:v>3</c:v>
                </c:pt>
                <c:pt idx="71">
                  <c:v>2.7142857142857144</c:v>
                </c:pt>
                <c:pt idx="72">
                  <c:v>3.2857142857142856</c:v>
                </c:pt>
                <c:pt idx="73">
                  <c:v>3.7142857142857144</c:v>
                </c:pt>
                <c:pt idx="74">
                  <c:v>4</c:v>
                </c:pt>
                <c:pt idx="75">
                  <c:v>4</c:v>
                </c:pt>
                <c:pt idx="76">
                  <c:v>4</c:v>
                </c:pt>
                <c:pt idx="77">
                  <c:v>3.2857142857142856</c:v>
                </c:pt>
                <c:pt idx="78">
                  <c:v>4.7142857142857144</c:v>
                </c:pt>
                <c:pt idx="79">
                  <c:v>4.2857142857142856</c:v>
                </c:pt>
                <c:pt idx="80">
                  <c:v>4.4285714285714288</c:v>
                </c:pt>
                <c:pt idx="81">
                  <c:v>3.7142857142857144</c:v>
                </c:pt>
                <c:pt idx="82">
                  <c:v>4.1428571428571432</c:v>
                </c:pt>
                <c:pt idx="83">
                  <c:v>4</c:v>
                </c:pt>
                <c:pt idx="84">
                  <c:v>4.4285714285714288</c:v>
                </c:pt>
                <c:pt idx="85">
                  <c:v>3.1428571428571428</c:v>
                </c:pt>
                <c:pt idx="86">
                  <c:v>3.1428571428571428</c:v>
                </c:pt>
                <c:pt idx="87">
                  <c:v>2.7142857142857144</c:v>
                </c:pt>
                <c:pt idx="88">
                  <c:v>2.5714285714285716</c:v>
                </c:pt>
                <c:pt idx="89">
                  <c:v>2</c:v>
                </c:pt>
                <c:pt idx="90">
                  <c:v>2.4285714285714284</c:v>
                </c:pt>
                <c:pt idx="91">
                  <c:v>1.7142857142857142</c:v>
                </c:pt>
                <c:pt idx="92">
                  <c:v>1.4285714285714286</c:v>
                </c:pt>
                <c:pt idx="93">
                  <c:v>1.7142857142857142</c:v>
                </c:pt>
                <c:pt idx="94">
                  <c:v>1.5714285714285714</c:v>
                </c:pt>
                <c:pt idx="95">
                  <c:v>1.8571428571428572</c:v>
                </c:pt>
                <c:pt idx="96">
                  <c:v>1.8571428571428572</c:v>
                </c:pt>
                <c:pt idx="97">
                  <c:v>1.1428571428571428</c:v>
                </c:pt>
                <c:pt idx="98">
                  <c:v>1.2857142857142858</c:v>
                </c:pt>
                <c:pt idx="99">
                  <c:v>1.1428571428571428</c:v>
                </c:pt>
                <c:pt idx="100">
                  <c:v>0.8571428571428571</c:v>
                </c:pt>
                <c:pt idx="101">
                  <c:v>0.7142857142857143</c:v>
                </c:pt>
                <c:pt idx="102">
                  <c:v>0.5714285714285714</c:v>
                </c:pt>
                <c:pt idx="103">
                  <c:v>0.7142857142857143</c:v>
                </c:pt>
                <c:pt idx="104">
                  <c:v>0.8571428571428571</c:v>
                </c:pt>
                <c:pt idx="105">
                  <c:v>0.7142857142857143</c:v>
                </c:pt>
                <c:pt idx="106">
                  <c:v>0.8571428571428571</c:v>
                </c:pt>
                <c:pt idx="107">
                  <c:v>0.7142857142857143</c:v>
                </c:pt>
                <c:pt idx="108">
                  <c:v>0.7142857142857143</c:v>
                </c:pt>
                <c:pt idx="109">
                  <c:v>0.5714285714285714</c:v>
                </c:pt>
                <c:pt idx="110">
                  <c:v>0.42857142857142855</c:v>
                </c:pt>
                <c:pt idx="111">
                  <c:v>0.2857142857142857</c:v>
                </c:pt>
                <c:pt idx="112">
                  <c:v>0.42857142857142855</c:v>
                </c:pt>
                <c:pt idx="113">
                  <c:v>0.42857142857142855</c:v>
                </c:pt>
                <c:pt idx="114">
                  <c:v>0.5714285714285714</c:v>
                </c:pt>
                <c:pt idx="115">
                  <c:v>1</c:v>
                </c:pt>
                <c:pt idx="116">
                  <c:v>1</c:v>
                </c:pt>
                <c:pt idx="117">
                  <c:v>1</c:v>
                </c:pt>
                <c:pt idx="118">
                  <c:v>1.1428571428571428</c:v>
                </c:pt>
                <c:pt idx="119">
                  <c:v>0.8571428571428571</c:v>
                </c:pt>
                <c:pt idx="120">
                  <c:v>0.7142857142857143</c:v>
                </c:pt>
                <c:pt idx="121">
                  <c:v>0.8571428571428571</c:v>
                </c:pt>
                <c:pt idx="122">
                  <c:v>0.42857142857142855</c:v>
                </c:pt>
                <c:pt idx="123">
                  <c:v>0.7142857142857143</c:v>
                </c:pt>
                <c:pt idx="124">
                  <c:v>1.7142857142857142</c:v>
                </c:pt>
                <c:pt idx="125">
                  <c:v>2.7142857142857144</c:v>
                </c:pt>
                <c:pt idx="126">
                  <c:v>3.5714285714285716</c:v>
                </c:pt>
                <c:pt idx="127">
                  <c:v>4.4285714285714288</c:v>
                </c:pt>
                <c:pt idx="128">
                  <c:v>6.1428571428571432</c:v>
                </c:pt>
                <c:pt idx="129">
                  <c:v>7</c:v>
                </c:pt>
                <c:pt idx="130">
                  <c:v>7.5714285714285712</c:v>
                </c:pt>
                <c:pt idx="131">
                  <c:v>7</c:v>
                </c:pt>
                <c:pt idx="132">
                  <c:v>6.2857142857142856</c:v>
                </c:pt>
                <c:pt idx="133">
                  <c:v>6.2857142857142856</c:v>
                </c:pt>
                <c:pt idx="134">
                  <c:v>6.2857142857142856</c:v>
                </c:pt>
                <c:pt idx="135">
                  <c:v>5.2857142857142856</c:v>
                </c:pt>
                <c:pt idx="136">
                  <c:v>5.1428571428571432</c:v>
                </c:pt>
                <c:pt idx="137">
                  <c:v>5.4285714285714288</c:v>
                </c:pt>
                <c:pt idx="138">
                  <c:v>6.1428571428571432</c:v>
                </c:pt>
                <c:pt idx="139">
                  <c:v>6.8571428571428568</c:v>
                </c:pt>
                <c:pt idx="140">
                  <c:v>7.1428571428571432</c:v>
                </c:pt>
                <c:pt idx="141">
                  <c:v>6.8571428571428568</c:v>
                </c:pt>
                <c:pt idx="142">
                  <c:v>6.4285714285714288</c:v>
                </c:pt>
                <c:pt idx="143">
                  <c:v>6.4285714285714288</c:v>
                </c:pt>
                <c:pt idx="144">
                  <c:v>6.4285714285714288</c:v>
                </c:pt>
                <c:pt idx="145">
                  <c:v>6.7142857142857144</c:v>
                </c:pt>
                <c:pt idx="146">
                  <c:v>6.4285714285714288</c:v>
                </c:pt>
                <c:pt idx="147">
                  <c:v>6</c:v>
                </c:pt>
                <c:pt idx="148">
                  <c:v>6</c:v>
                </c:pt>
                <c:pt idx="149">
                  <c:v>6.4285714285714288</c:v>
                </c:pt>
                <c:pt idx="150">
                  <c:v>6.5714285714285712</c:v>
                </c:pt>
                <c:pt idx="151">
                  <c:v>5.4285714285714288</c:v>
                </c:pt>
                <c:pt idx="152">
                  <c:v>7.7142857142857144</c:v>
                </c:pt>
                <c:pt idx="153">
                  <c:v>7.7142857142857144</c:v>
                </c:pt>
                <c:pt idx="154">
                  <c:v>7.5714285714285712</c:v>
                </c:pt>
                <c:pt idx="155">
                  <c:v>7.4285714285714288</c:v>
                </c:pt>
                <c:pt idx="156">
                  <c:v>7.1428571428571432</c:v>
                </c:pt>
                <c:pt idx="157">
                  <c:v>7</c:v>
                </c:pt>
                <c:pt idx="158">
                  <c:v>7.1428571428571432</c:v>
                </c:pt>
                <c:pt idx="159">
                  <c:v>3.8571428571428572</c:v>
                </c:pt>
                <c:pt idx="160">
                  <c:v>4.2857142857142856</c:v>
                </c:pt>
                <c:pt idx="161">
                  <c:v>4.7142857142857144</c:v>
                </c:pt>
                <c:pt idx="162">
                  <c:v>5.2857142857142856</c:v>
                </c:pt>
                <c:pt idx="163">
                  <c:v>6.7142857142857144</c:v>
                </c:pt>
                <c:pt idx="164">
                  <c:v>7.2857142857142856</c:v>
                </c:pt>
                <c:pt idx="165">
                  <c:v>7.8571428571428568</c:v>
                </c:pt>
                <c:pt idx="166">
                  <c:v>7.7142857142857144</c:v>
                </c:pt>
                <c:pt idx="167">
                  <c:v>6.5714285714285712</c:v>
                </c:pt>
                <c:pt idx="168">
                  <c:v>6.5714285714285712</c:v>
                </c:pt>
                <c:pt idx="169">
                  <c:v>6.1428571428571432</c:v>
                </c:pt>
                <c:pt idx="170">
                  <c:v>5.7142857142857144</c:v>
                </c:pt>
                <c:pt idx="171">
                  <c:v>4.8571428571428568</c:v>
                </c:pt>
                <c:pt idx="172">
                  <c:v>4.5714285714285712</c:v>
                </c:pt>
                <c:pt idx="173">
                  <c:v>4.2857142857142856</c:v>
                </c:pt>
                <c:pt idx="174">
                  <c:v>4.4285714285714288</c:v>
                </c:pt>
                <c:pt idx="175">
                  <c:v>3.8571428571428572</c:v>
                </c:pt>
                <c:pt idx="176">
                  <c:v>4.1428571428571432</c:v>
                </c:pt>
                <c:pt idx="177">
                  <c:v>3.8571428571428572</c:v>
                </c:pt>
                <c:pt idx="178">
                  <c:v>5.1428571428571432</c:v>
                </c:pt>
                <c:pt idx="179">
                  <c:v>5.1428571428571432</c:v>
                </c:pt>
                <c:pt idx="180">
                  <c:v>6.1428571428571432</c:v>
                </c:pt>
                <c:pt idx="181">
                  <c:v>6.4285714285714288</c:v>
                </c:pt>
                <c:pt idx="182">
                  <c:v>6.1428571428571432</c:v>
                </c:pt>
                <c:pt idx="183">
                  <c:v>7.1428571428571432</c:v>
                </c:pt>
                <c:pt idx="184">
                  <c:v>7.1428571428571432</c:v>
                </c:pt>
                <c:pt idx="185">
                  <c:v>6.8571428571428568</c:v>
                </c:pt>
                <c:pt idx="186">
                  <c:v>7</c:v>
                </c:pt>
                <c:pt idx="187">
                  <c:v>7.1428571428571432</c:v>
                </c:pt>
                <c:pt idx="188">
                  <c:v>7.7142857142857144</c:v>
                </c:pt>
                <c:pt idx="189">
                  <c:v>10.714285714285714</c:v>
                </c:pt>
              </c:numCache>
            </c:numRef>
          </c:val>
          <c:smooth val="0"/>
          <c:extLst>
            <c:ext xmlns:c16="http://schemas.microsoft.com/office/drawing/2014/chart" uri="{C3380CC4-5D6E-409C-BE32-E72D297353CC}">
              <c16:uniqueId val="{00000008-FBD2-4BE5-BB44-E200FF3017D4}"/>
            </c:ext>
          </c:extLst>
        </c:ser>
        <c:ser>
          <c:idx val="10"/>
          <c:order val="9"/>
          <c:tx>
            <c:strRef>
              <c:f>prov!$C$107</c:f>
              <c:strCache>
                <c:ptCount val="1"/>
                <c:pt idx="0">
                  <c:v>Friesland</c:v>
                </c:pt>
              </c:strCache>
            </c:strRef>
          </c:tx>
          <c:spPr>
            <a:ln w="28575" cap="rnd">
              <a:solidFill>
                <a:srgbClr val="70AD47">
                  <a:lumMod val="75000"/>
                </a:srgb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prov!$M$107:$HQ$107</c15:sqref>
                  </c15:fullRef>
                </c:ext>
              </c:extLst>
              <c:f>prov!$M$107:$GV$107</c:f>
              <c:numCache>
                <c:formatCode>0</c:formatCode>
                <c:ptCount val="192"/>
                <c:pt idx="0">
                  <c:v>0.5714285714285714</c:v>
                </c:pt>
                <c:pt idx="1">
                  <c:v>0.2857142857142857</c:v>
                </c:pt>
                <c:pt idx="2">
                  <c:v>0.14285714285714285</c:v>
                </c:pt>
                <c:pt idx="3">
                  <c:v>0.2857142857142857</c:v>
                </c:pt>
                <c:pt idx="4">
                  <c:v>0.42857142857142855</c:v>
                </c:pt>
                <c:pt idx="5">
                  <c:v>0</c:v>
                </c:pt>
                <c:pt idx="6">
                  <c:v>2</c:v>
                </c:pt>
                <c:pt idx="7">
                  <c:v>1.8571428571428572</c:v>
                </c:pt>
                <c:pt idx="8">
                  <c:v>4.4285714285714288</c:v>
                </c:pt>
                <c:pt idx="9">
                  <c:v>3.4285714285714284</c:v>
                </c:pt>
                <c:pt idx="10">
                  <c:v>3.2857142857142856</c:v>
                </c:pt>
                <c:pt idx="11">
                  <c:v>3.5714285714285716</c:v>
                </c:pt>
                <c:pt idx="12">
                  <c:v>3.8571428571428572</c:v>
                </c:pt>
                <c:pt idx="13">
                  <c:v>4.7142857142857144</c:v>
                </c:pt>
                <c:pt idx="14">
                  <c:v>7</c:v>
                </c:pt>
                <c:pt idx="15">
                  <c:v>6.1428571428571432</c:v>
                </c:pt>
                <c:pt idx="16">
                  <c:v>9</c:v>
                </c:pt>
                <c:pt idx="17">
                  <c:v>12.142857142857142</c:v>
                </c:pt>
                <c:pt idx="18">
                  <c:v>12.142857142857142</c:v>
                </c:pt>
                <c:pt idx="19">
                  <c:v>12.714285714285714</c:v>
                </c:pt>
                <c:pt idx="20">
                  <c:v>13.285714285714286</c:v>
                </c:pt>
                <c:pt idx="21">
                  <c:v>13.714285714285714</c:v>
                </c:pt>
                <c:pt idx="22">
                  <c:v>14.285714285714286</c:v>
                </c:pt>
                <c:pt idx="23">
                  <c:v>14.714285714285714</c:v>
                </c:pt>
                <c:pt idx="24">
                  <c:v>14</c:v>
                </c:pt>
                <c:pt idx="25">
                  <c:v>14.428571428571429</c:v>
                </c:pt>
                <c:pt idx="26">
                  <c:v>14.142857142857142</c:v>
                </c:pt>
                <c:pt idx="27">
                  <c:v>16.857142857142858</c:v>
                </c:pt>
                <c:pt idx="28">
                  <c:v>19.142857142857142</c:v>
                </c:pt>
                <c:pt idx="29">
                  <c:v>21.428571428571427</c:v>
                </c:pt>
                <c:pt idx="30">
                  <c:v>21.142857142857142</c:v>
                </c:pt>
                <c:pt idx="31">
                  <c:v>21.142857142857142</c:v>
                </c:pt>
                <c:pt idx="32">
                  <c:v>21.857142857142858</c:v>
                </c:pt>
                <c:pt idx="33">
                  <c:v>22.285714285714285</c:v>
                </c:pt>
                <c:pt idx="34">
                  <c:v>19</c:v>
                </c:pt>
                <c:pt idx="35">
                  <c:v>18</c:v>
                </c:pt>
                <c:pt idx="36">
                  <c:v>16.571428571428573</c:v>
                </c:pt>
                <c:pt idx="37">
                  <c:v>15.857142857142858</c:v>
                </c:pt>
                <c:pt idx="38">
                  <c:v>15.285714285714286</c:v>
                </c:pt>
                <c:pt idx="39">
                  <c:v>13.857142857142858</c:v>
                </c:pt>
                <c:pt idx="40">
                  <c:v>13.571428571428571</c:v>
                </c:pt>
                <c:pt idx="41">
                  <c:v>13.857142857142858</c:v>
                </c:pt>
                <c:pt idx="42">
                  <c:v>10.714285714285714</c:v>
                </c:pt>
                <c:pt idx="43">
                  <c:v>9.2857142857142865</c:v>
                </c:pt>
                <c:pt idx="44">
                  <c:v>8.4285714285714288</c:v>
                </c:pt>
                <c:pt idx="45">
                  <c:v>7</c:v>
                </c:pt>
                <c:pt idx="46">
                  <c:v>6.7142857142857144</c:v>
                </c:pt>
                <c:pt idx="47">
                  <c:v>6.2857142857142856</c:v>
                </c:pt>
                <c:pt idx="48">
                  <c:v>5</c:v>
                </c:pt>
                <c:pt idx="49">
                  <c:v>4.2857142857142856</c:v>
                </c:pt>
                <c:pt idx="50">
                  <c:v>3</c:v>
                </c:pt>
                <c:pt idx="51">
                  <c:v>3.1428571428571428</c:v>
                </c:pt>
                <c:pt idx="52">
                  <c:v>2.5714285714285716</c:v>
                </c:pt>
                <c:pt idx="53">
                  <c:v>2.7142857142857144</c:v>
                </c:pt>
                <c:pt idx="54">
                  <c:v>2.2857142857142856</c:v>
                </c:pt>
                <c:pt idx="55">
                  <c:v>2.5714285714285716</c:v>
                </c:pt>
                <c:pt idx="56">
                  <c:v>2.5714285714285716</c:v>
                </c:pt>
                <c:pt idx="57">
                  <c:v>4.8571428571428568</c:v>
                </c:pt>
                <c:pt idx="58">
                  <c:v>4.7142857142857144</c:v>
                </c:pt>
                <c:pt idx="59">
                  <c:v>5.4285714285714288</c:v>
                </c:pt>
                <c:pt idx="60">
                  <c:v>6</c:v>
                </c:pt>
                <c:pt idx="61">
                  <c:v>6.8571428571428568</c:v>
                </c:pt>
                <c:pt idx="62">
                  <c:v>6.4285714285714288</c:v>
                </c:pt>
                <c:pt idx="63">
                  <c:v>6.2857142857142856</c:v>
                </c:pt>
                <c:pt idx="64">
                  <c:v>3.8571428571428572</c:v>
                </c:pt>
                <c:pt idx="65">
                  <c:v>3.5714285714285716</c:v>
                </c:pt>
                <c:pt idx="66">
                  <c:v>3</c:v>
                </c:pt>
                <c:pt idx="67">
                  <c:v>2.4285714285714284</c:v>
                </c:pt>
                <c:pt idx="68">
                  <c:v>1.5714285714285714</c:v>
                </c:pt>
                <c:pt idx="69">
                  <c:v>1.5714285714285714</c:v>
                </c:pt>
                <c:pt idx="70">
                  <c:v>1.5714285714285714</c:v>
                </c:pt>
                <c:pt idx="71">
                  <c:v>1.5714285714285714</c:v>
                </c:pt>
                <c:pt idx="72">
                  <c:v>1.2857142857142858</c:v>
                </c:pt>
                <c:pt idx="73">
                  <c:v>1.2857142857142858</c:v>
                </c:pt>
                <c:pt idx="74">
                  <c:v>1</c:v>
                </c:pt>
                <c:pt idx="75">
                  <c:v>1</c:v>
                </c:pt>
                <c:pt idx="76">
                  <c:v>0.8571428571428571</c:v>
                </c:pt>
                <c:pt idx="77">
                  <c:v>0.5714285714285714</c:v>
                </c:pt>
                <c:pt idx="78">
                  <c:v>0.5714285714285714</c:v>
                </c:pt>
                <c:pt idx="79">
                  <c:v>0.7142857142857143</c:v>
                </c:pt>
                <c:pt idx="80">
                  <c:v>0.5714285714285714</c:v>
                </c:pt>
                <c:pt idx="81">
                  <c:v>0.5714285714285714</c:v>
                </c:pt>
                <c:pt idx="82">
                  <c:v>0.5714285714285714</c:v>
                </c:pt>
                <c:pt idx="83">
                  <c:v>0.42857142857142855</c:v>
                </c:pt>
                <c:pt idx="84">
                  <c:v>0.8571428571428571</c:v>
                </c:pt>
                <c:pt idx="85">
                  <c:v>0.7142857142857143</c:v>
                </c:pt>
                <c:pt idx="86">
                  <c:v>0.5714285714285714</c:v>
                </c:pt>
                <c:pt idx="87">
                  <c:v>0.7142857142857143</c:v>
                </c:pt>
                <c:pt idx="88">
                  <c:v>0.7142857142857143</c:v>
                </c:pt>
                <c:pt idx="89">
                  <c:v>1</c:v>
                </c:pt>
                <c:pt idx="90">
                  <c:v>1.1428571428571428</c:v>
                </c:pt>
                <c:pt idx="91">
                  <c:v>1</c:v>
                </c:pt>
                <c:pt idx="92">
                  <c:v>1.4285714285714286</c:v>
                </c:pt>
                <c:pt idx="93">
                  <c:v>2</c:v>
                </c:pt>
                <c:pt idx="94">
                  <c:v>1.8571428571428572</c:v>
                </c:pt>
                <c:pt idx="95">
                  <c:v>2</c:v>
                </c:pt>
                <c:pt idx="96">
                  <c:v>1.7142857142857142</c:v>
                </c:pt>
                <c:pt idx="97">
                  <c:v>1.8571428571428572</c:v>
                </c:pt>
                <c:pt idx="98">
                  <c:v>1.5714285714285714</c:v>
                </c:pt>
                <c:pt idx="99">
                  <c:v>1.1428571428571428</c:v>
                </c:pt>
                <c:pt idx="100">
                  <c:v>0.42857142857142855</c:v>
                </c:pt>
                <c:pt idx="101">
                  <c:v>0.42857142857142855</c:v>
                </c:pt>
                <c:pt idx="102">
                  <c:v>0.2857142857142857</c:v>
                </c:pt>
                <c:pt idx="103">
                  <c:v>0.2857142857142857</c:v>
                </c:pt>
                <c:pt idx="104">
                  <c:v>0.14285714285714285</c:v>
                </c:pt>
                <c:pt idx="105">
                  <c:v>0.42857142857142855</c:v>
                </c:pt>
                <c:pt idx="106">
                  <c:v>0.2857142857142857</c:v>
                </c:pt>
                <c:pt idx="107">
                  <c:v>0.5714285714285714</c:v>
                </c:pt>
                <c:pt idx="108">
                  <c:v>0.5714285714285714</c:v>
                </c:pt>
                <c:pt idx="109">
                  <c:v>0.5714285714285714</c:v>
                </c:pt>
                <c:pt idx="110">
                  <c:v>0.14285714285714285</c:v>
                </c:pt>
                <c:pt idx="111">
                  <c:v>0</c:v>
                </c:pt>
                <c:pt idx="112">
                  <c:v>0</c:v>
                </c:pt>
                <c:pt idx="113">
                  <c:v>0</c:v>
                </c:pt>
                <c:pt idx="114">
                  <c:v>0</c:v>
                </c:pt>
                <c:pt idx="115">
                  <c:v>0.14285714285714285</c:v>
                </c:pt>
                <c:pt idx="116">
                  <c:v>0.14285714285714285</c:v>
                </c:pt>
                <c:pt idx="117">
                  <c:v>0.5714285714285714</c:v>
                </c:pt>
                <c:pt idx="118">
                  <c:v>0.7142857142857143</c:v>
                </c:pt>
                <c:pt idx="119">
                  <c:v>0.42857142857142855</c:v>
                </c:pt>
                <c:pt idx="120">
                  <c:v>0.5714285714285714</c:v>
                </c:pt>
                <c:pt idx="121">
                  <c:v>0.42857142857142855</c:v>
                </c:pt>
                <c:pt idx="122">
                  <c:v>0.42857142857142855</c:v>
                </c:pt>
                <c:pt idx="123">
                  <c:v>0.42857142857142855</c:v>
                </c:pt>
                <c:pt idx="124">
                  <c:v>0.5714285714285714</c:v>
                </c:pt>
                <c:pt idx="125">
                  <c:v>0.42857142857142855</c:v>
                </c:pt>
                <c:pt idx="126">
                  <c:v>0.7142857142857143</c:v>
                </c:pt>
                <c:pt idx="127">
                  <c:v>0.7142857142857143</c:v>
                </c:pt>
                <c:pt idx="128">
                  <c:v>0.8571428571428571</c:v>
                </c:pt>
                <c:pt idx="129">
                  <c:v>0.7142857142857143</c:v>
                </c:pt>
                <c:pt idx="130">
                  <c:v>0.7142857142857143</c:v>
                </c:pt>
                <c:pt idx="131">
                  <c:v>0.5714285714285714</c:v>
                </c:pt>
                <c:pt idx="132">
                  <c:v>0.8571428571428571</c:v>
                </c:pt>
                <c:pt idx="133">
                  <c:v>0.5714285714285714</c:v>
                </c:pt>
                <c:pt idx="134">
                  <c:v>0.7142857142857143</c:v>
                </c:pt>
                <c:pt idx="135">
                  <c:v>0.5714285714285714</c:v>
                </c:pt>
                <c:pt idx="136">
                  <c:v>0.5714285714285714</c:v>
                </c:pt>
                <c:pt idx="137">
                  <c:v>0.7142857142857143</c:v>
                </c:pt>
                <c:pt idx="138">
                  <c:v>0.7142857142857143</c:v>
                </c:pt>
                <c:pt idx="139">
                  <c:v>0.5714285714285714</c:v>
                </c:pt>
                <c:pt idx="140">
                  <c:v>0.7142857142857143</c:v>
                </c:pt>
                <c:pt idx="141">
                  <c:v>0.7142857142857143</c:v>
                </c:pt>
                <c:pt idx="142">
                  <c:v>0.8571428571428571</c:v>
                </c:pt>
                <c:pt idx="143">
                  <c:v>1.4285714285714286</c:v>
                </c:pt>
                <c:pt idx="144">
                  <c:v>1.4285714285714286</c:v>
                </c:pt>
                <c:pt idx="145">
                  <c:v>1.2857142857142858</c:v>
                </c:pt>
                <c:pt idx="146">
                  <c:v>1.1428571428571428</c:v>
                </c:pt>
                <c:pt idx="147">
                  <c:v>1</c:v>
                </c:pt>
                <c:pt idx="148">
                  <c:v>0.8571428571428571</c:v>
                </c:pt>
                <c:pt idx="149">
                  <c:v>1.1428571428571428</c:v>
                </c:pt>
                <c:pt idx="150">
                  <c:v>0.8571428571428571</c:v>
                </c:pt>
                <c:pt idx="151">
                  <c:v>2.7142857142857144</c:v>
                </c:pt>
                <c:pt idx="152">
                  <c:v>4.8571428571428568</c:v>
                </c:pt>
                <c:pt idx="153">
                  <c:v>6.4285714285714288</c:v>
                </c:pt>
                <c:pt idx="154">
                  <c:v>7.7142857142857144</c:v>
                </c:pt>
                <c:pt idx="155">
                  <c:v>9</c:v>
                </c:pt>
                <c:pt idx="156">
                  <c:v>9.2857142857142865</c:v>
                </c:pt>
                <c:pt idx="157">
                  <c:v>9.8571428571428577</c:v>
                </c:pt>
                <c:pt idx="158">
                  <c:v>9.4285714285714288</c:v>
                </c:pt>
                <c:pt idx="159">
                  <c:v>9.1428571428571423</c:v>
                </c:pt>
                <c:pt idx="160">
                  <c:v>8.7142857142857135</c:v>
                </c:pt>
                <c:pt idx="161">
                  <c:v>8</c:v>
                </c:pt>
                <c:pt idx="162">
                  <c:v>7.1428571428571432</c:v>
                </c:pt>
                <c:pt idx="163">
                  <c:v>7.2857142857142856</c:v>
                </c:pt>
                <c:pt idx="164">
                  <c:v>7.4285714285714288</c:v>
                </c:pt>
                <c:pt idx="165">
                  <c:v>6.5714285714285712</c:v>
                </c:pt>
                <c:pt idx="166">
                  <c:v>5.4285714285714288</c:v>
                </c:pt>
                <c:pt idx="167">
                  <c:v>5.4285714285714288</c:v>
                </c:pt>
                <c:pt idx="168">
                  <c:v>5.2857142857142856</c:v>
                </c:pt>
                <c:pt idx="169">
                  <c:v>5.1428571428571432</c:v>
                </c:pt>
                <c:pt idx="170">
                  <c:v>5.2857142857142856</c:v>
                </c:pt>
                <c:pt idx="171">
                  <c:v>5</c:v>
                </c:pt>
                <c:pt idx="172">
                  <c:v>5</c:v>
                </c:pt>
                <c:pt idx="173">
                  <c:v>4.5714285714285712</c:v>
                </c:pt>
                <c:pt idx="174">
                  <c:v>3.7142857142857144</c:v>
                </c:pt>
                <c:pt idx="175">
                  <c:v>4</c:v>
                </c:pt>
                <c:pt idx="176">
                  <c:v>4.4285714285714288</c:v>
                </c:pt>
                <c:pt idx="177">
                  <c:v>3.7142857142857144</c:v>
                </c:pt>
                <c:pt idx="178">
                  <c:v>3.8571428571428572</c:v>
                </c:pt>
                <c:pt idx="179">
                  <c:v>4.2857142857142856</c:v>
                </c:pt>
                <c:pt idx="180">
                  <c:v>4.2857142857142856</c:v>
                </c:pt>
                <c:pt idx="181">
                  <c:v>5.2857142857142856</c:v>
                </c:pt>
                <c:pt idx="182">
                  <c:v>5.2857142857142856</c:v>
                </c:pt>
                <c:pt idx="183">
                  <c:v>5.2857142857142856</c:v>
                </c:pt>
                <c:pt idx="184">
                  <c:v>5.7142857142857144</c:v>
                </c:pt>
                <c:pt idx="185">
                  <c:v>6.2857142857142856</c:v>
                </c:pt>
                <c:pt idx="186">
                  <c:v>6.8571428571428568</c:v>
                </c:pt>
                <c:pt idx="187">
                  <c:v>9.4285714285714288</c:v>
                </c:pt>
                <c:pt idx="188">
                  <c:v>10.571428571428571</c:v>
                </c:pt>
                <c:pt idx="189">
                  <c:v>13.285714285714286</c:v>
                </c:pt>
              </c:numCache>
            </c:numRef>
          </c:val>
          <c:smooth val="0"/>
          <c:extLst>
            <c:ext xmlns:c16="http://schemas.microsoft.com/office/drawing/2014/chart" uri="{C3380CC4-5D6E-409C-BE32-E72D297353CC}">
              <c16:uniqueId val="{00000009-FBD2-4BE5-BB44-E200FF3017D4}"/>
            </c:ext>
          </c:extLst>
        </c:ser>
        <c:ser>
          <c:idx val="11"/>
          <c:order val="10"/>
          <c:tx>
            <c:strRef>
              <c:f>prov!$C$108</c:f>
              <c:strCache>
                <c:ptCount val="1"/>
                <c:pt idx="0">
                  <c:v>Groningen</c:v>
                </c:pt>
              </c:strCache>
            </c:strRef>
          </c:tx>
          <c:spPr>
            <a:ln w="28575" cap="rnd">
              <a:solidFill>
                <a:srgbClr val="70AD47"/>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prov!$M$108:$HQ$108</c15:sqref>
                  </c15:fullRef>
                </c:ext>
              </c:extLst>
              <c:f>prov!$M$108:$GV$108</c:f>
              <c:numCache>
                <c:formatCode>0</c:formatCode>
                <c:ptCount val="192"/>
                <c:pt idx="0">
                  <c:v>1.4285714285714286</c:v>
                </c:pt>
                <c:pt idx="1">
                  <c:v>0.14285714285714285</c:v>
                </c:pt>
                <c:pt idx="2">
                  <c:v>0.2857142857142857</c:v>
                </c:pt>
                <c:pt idx="3">
                  <c:v>0.2857142857142857</c:v>
                </c:pt>
                <c:pt idx="4">
                  <c:v>0.14285714285714285</c:v>
                </c:pt>
                <c:pt idx="5">
                  <c:v>-0.14285714285714285</c:v>
                </c:pt>
                <c:pt idx="6">
                  <c:v>0.42857142857142855</c:v>
                </c:pt>
                <c:pt idx="7">
                  <c:v>2.2857142857142856</c:v>
                </c:pt>
                <c:pt idx="8">
                  <c:v>5.7142857142857144</c:v>
                </c:pt>
                <c:pt idx="9">
                  <c:v>6.1428571428571432</c:v>
                </c:pt>
                <c:pt idx="10">
                  <c:v>6.8571428571428568</c:v>
                </c:pt>
                <c:pt idx="11">
                  <c:v>8.2857142857142865</c:v>
                </c:pt>
                <c:pt idx="12">
                  <c:v>8.2857142857142865</c:v>
                </c:pt>
                <c:pt idx="13">
                  <c:v>9.7142857142857135</c:v>
                </c:pt>
                <c:pt idx="14">
                  <c:v>12</c:v>
                </c:pt>
                <c:pt idx="15">
                  <c:v>11.428571428571429</c:v>
                </c:pt>
                <c:pt idx="16">
                  <c:v>12.428571428571429</c:v>
                </c:pt>
                <c:pt idx="17">
                  <c:v>12.142857142857142</c:v>
                </c:pt>
                <c:pt idx="18">
                  <c:v>11.285714285714286</c:v>
                </c:pt>
                <c:pt idx="19">
                  <c:v>12.857142857142858</c:v>
                </c:pt>
                <c:pt idx="20">
                  <c:v>12</c:v>
                </c:pt>
                <c:pt idx="21">
                  <c:v>8.5714285714285712</c:v>
                </c:pt>
                <c:pt idx="22">
                  <c:v>7.8571428571428568</c:v>
                </c:pt>
                <c:pt idx="23">
                  <c:v>7.2857142857142856</c:v>
                </c:pt>
                <c:pt idx="24">
                  <c:v>8</c:v>
                </c:pt>
                <c:pt idx="25">
                  <c:v>7.8571428571428568</c:v>
                </c:pt>
                <c:pt idx="26">
                  <c:v>7.2857142857142856</c:v>
                </c:pt>
                <c:pt idx="27">
                  <c:v>8</c:v>
                </c:pt>
                <c:pt idx="28">
                  <c:v>8.2857142857142865</c:v>
                </c:pt>
                <c:pt idx="29">
                  <c:v>9.1428571428571423</c:v>
                </c:pt>
                <c:pt idx="30">
                  <c:v>10.142857142857142</c:v>
                </c:pt>
                <c:pt idx="31">
                  <c:v>9.7142857142857135</c:v>
                </c:pt>
                <c:pt idx="32">
                  <c:v>10.285714285714286</c:v>
                </c:pt>
                <c:pt idx="33">
                  <c:v>9.4285714285714288</c:v>
                </c:pt>
                <c:pt idx="34">
                  <c:v>8.2857142857142865</c:v>
                </c:pt>
                <c:pt idx="35">
                  <c:v>7.8571428571428568</c:v>
                </c:pt>
                <c:pt idx="36">
                  <c:v>7</c:v>
                </c:pt>
                <c:pt idx="37">
                  <c:v>5.4285714285714288</c:v>
                </c:pt>
                <c:pt idx="38">
                  <c:v>4.7142857142857144</c:v>
                </c:pt>
                <c:pt idx="39">
                  <c:v>4.1428571428571432</c:v>
                </c:pt>
                <c:pt idx="40">
                  <c:v>4.5714285714285712</c:v>
                </c:pt>
                <c:pt idx="41">
                  <c:v>4.2857142857142856</c:v>
                </c:pt>
                <c:pt idx="42">
                  <c:v>4.1428571428571432</c:v>
                </c:pt>
                <c:pt idx="43">
                  <c:v>4.5714285714285712</c:v>
                </c:pt>
                <c:pt idx="44">
                  <c:v>4.5714285714285712</c:v>
                </c:pt>
                <c:pt idx="45">
                  <c:v>3.8571428571428572</c:v>
                </c:pt>
                <c:pt idx="46">
                  <c:v>3.2857142857142856</c:v>
                </c:pt>
                <c:pt idx="47">
                  <c:v>2.7142857142857144</c:v>
                </c:pt>
                <c:pt idx="48">
                  <c:v>2.4285714285714284</c:v>
                </c:pt>
                <c:pt idx="49">
                  <c:v>2.2857142857142856</c:v>
                </c:pt>
                <c:pt idx="50">
                  <c:v>1.4285714285714286</c:v>
                </c:pt>
                <c:pt idx="51">
                  <c:v>1</c:v>
                </c:pt>
                <c:pt idx="52">
                  <c:v>1</c:v>
                </c:pt>
                <c:pt idx="53">
                  <c:v>1.1428571428571428</c:v>
                </c:pt>
                <c:pt idx="54">
                  <c:v>1.5714285714285714</c:v>
                </c:pt>
                <c:pt idx="55">
                  <c:v>1.5714285714285714</c:v>
                </c:pt>
                <c:pt idx="56">
                  <c:v>1.2857142857142858</c:v>
                </c:pt>
                <c:pt idx="57">
                  <c:v>0.8571428571428571</c:v>
                </c:pt>
                <c:pt idx="58">
                  <c:v>0.8571428571428571</c:v>
                </c:pt>
                <c:pt idx="59">
                  <c:v>1</c:v>
                </c:pt>
                <c:pt idx="60">
                  <c:v>1.2857142857142858</c:v>
                </c:pt>
                <c:pt idx="61">
                  <c:v>0.8571428571428571</c:v>
                </c:pt>
                <c:pt idx="62">
                  <c:v>0.7142857142857143</c:v>
                </c:pt>
                <c:pt idx="63">
                  <c:v>0.7142857142857143</c:v>
                </c:pt>
                <c:pt idx="64">
                  <c:v>0.7142857142857143</c:v>
                </c:pt>
                <c:pt idx="65">
                  <c:v>0.7142857142857143</c:v>
                </c:pt>
                <c:pt idx="66">
                  <c:v>0.5714285714285714</c:v>
                </c:pt>
                <c:pt idx="67">
                  <c:v>0.14285714285714285</c:v>
                </c:pt>
                <c:pt idx="68">
                  <c:v>0.14285714285714285</c:v>
                </c:pt>
                <c:pt idx="69">
                  <c:v>0.14285714285714285</c:v>
                </c:pt>
                <c:pt idx="70">
                  <c:v>0.2857142857142857</c:v>
                </c:pt>
                <c:pt idx="71">
                  <c:v>0.2857142857142857</c:v>
                </c:pt>
                <c:pt idx="72">
                  <c:v>0.2857142857142857</c:v>
                </c:pt>
                <c:pt idx="73">
                  <c:v>0.2857142857142857</c:v>
                </c:pt>
                <c:pt idx="74">
                  <c:v>0.2857142857142857</c:v>
                </c:pt>
                <c:pt idx="75">
                  <c:v>0.2857142857142857</c:v>
                </c:pt>
                <c:pt idx="76">
                  <c:v>0.2857142857142857</c:v>
                </c:pt>
                <c:pt idx="77">
                  <c:v>0.14285714285714285</c:v>
                </c:pt>
                <c:pt idx="78">
                  <c:v>0.14285714285714285</c:v>
                </c:pt>
                <c:pt idx="79">
                  <c:v>0.2857142857142857</c:v>
                </c:pt>
                <c:pt idx="80">
                  <c:v>0.42857142857142855</c:v>
                </c:pt>
                <c:pt idx="81">
                  <c:v>0.42857142857142855</c:v>
                </c:pt>
                <c:pt idx="82">
                  <c:v>0.42857142857142855</c:v>
                </c:pt>
                <c:pt idx="83">
                  <c:v>0.42857142857142855</c:v>
                </c:pt>
                <c:pt idx="84">
                  <c:v>0.42857142857142855</c:v>
                </c:pt>
                <c:pt idx="85">
                  <c:v>0.42857142857142855</c:v>
                </c:pt>
                <c:pt idx="86">
                  <c:v>0.5714285714285714</c:v>
                </c:pt>
                <c:pt idx="87">
                  <c:v>0.42857142857142855</c:v>
                </c:pt>
                <c:pt idx="88">
                  <c:v>0.42857142857142855</c:v>
                </c:pt>
                <c:pt idx="89">
                  <c:v>0.42857142857142855</c:v>
                </c:pt>
                <c:pt idx="90">
                  <c:v>0.42857142857142855</c:v>
                </c:pt>
                <c:pt idx="91">
                  <c:v>0.42857142857142855</c:v>
                </c:pt>
                <c:pt idx="92">
                  <c:v>0.5714285714285714</c:v>
                </c:pt>
                <c:pt idx="93">
                  <c:v>0.2857142857142857</c:v>
                </c:pt>
                <c:pt idx="94">
                  <c:v>0.5714285714285714</c:v>
                </c:pt>
                <c:pt idx="95">
                  <c:v>0.5714285714285714</c:v>
                </c:pt>
                <c:pt idx="96">
                  <c:v>0.5714285714285714</c:v>
                </c:pt>
                <c:pt idx="97">
                  <c:v>0.7142857142857143</c:v>
                </c:pt>
                <c:pt idx="98">
                  <c:v>0.8571428571428571</c:v>
                </c:pt>
                <c:pt idx="99">
                  <c:v>0.7142857142857143</c:v>
                </c:pt>
                <c:pt idx="100">
                  <c:v>0.7142857142857143</c:v>
                </c:pt>
                <c:pt idx="101">
                  <c:v>0.42857142857142855</c:v>
                </c:pt>
                <c:pt idx="102">
                  <c:v>0.42857142857142855</c:v>
                </c:pt>
                <c:pt idx="103">
                  <c:v>0.42857142857142855</c:v>
                </c:pt>
                <c:pt idx="104">
                  <c:v>0.7142857142857143</c:v>
                </c:pt>
                <c:pt idx="105">
                  <c:v>0.42857142857142855</c:v>
                </c:pt>
                <c:pt idx="106">
                  <c:v>0.42857142857142855</c:v>
                </c:pt>
                <c:pt idx="107">
                  <c:v>0.42857142857142855</c:v>
                </c:pt>
                <c:pt idx="108">
                  <c:v>0.42857142857142855</c:v>
                </c:pt>
                <c:pt idx="109">
                  <c:v>0.42857142857142855</c:v>
                </c:pt>
                <c:pt idx="110">
                  <c:v>0.42857142857142855</c:v>
                </c:pt>
                <c:pt idx="111">
                  <c:v>0</c:v>
                </c:pt>
                <c:pt idx="112">
                  <c:v>0</c:v>
                </c:pt>
                <c:pt idx="113">
                  <c:v>0</c:v>
                </c:pt>
                <c:pt idx="114">
                  <c:v>0</c:v>
                </c:pt>
                <c:pt idx="115">
                  <c:v>0.2857142857142857</c:v>
                </c:pt>
                <c:pt idx="116">
                  <c:v>0.2857142857142857</c:v>
                </c:pt>
                <c:pt idx="117">
                  <c:v>0.2857142857142857</c:v>
                </c:pt>
                <c:pt idx="118">
                  <c:v>0.42857142857142855</c:v>
                </c:pt>
                <c:pt idx="119">
                  <c:v>0.5714285714285714</c:v>
                </c:pt>
                <c:pt idx="120">
                  <c:v>0.5714285714285714</c:v>
                </c:pt>
                <c:pt idx="121">
                  <c:v>0.7142857142857143</c:v>
                </c:pt>
                <c:pt idx="122">
                  <c:v>0.42857142857142855</c:v>
                </c:pt>
                <c:pt idx="123">
                  <c:v>0.42857142857142855</c:v>
                </c:pt>
                <c:pt idx="124">
                  <c:v>0.42857142857142855</c:v>
                </c:pt>
                <c:pt idx="125">
                  <c:v>0.2857142857142857</c:v>
                </c:pt>
                <c:pt idx="126">
                  <c:v>0.14285714285714285</c:v>
                </c:pt>
                <c:pt idx="127">
                  <c:v>0.14285714285714285</c:v>
                </c:pt>
                <c:pt idx="128">
                  <c:v>0</c:v>
                </c:pt>
                <c:pt idx="129">
                  <c:v>0.14285714285714285</c:v>
                </c:pt>
                <c:pt idx="130">
                  <c:v>0.14285714285714285</c:v>
                </c:pt>
                <c:pt idx="131">
                  <c:v>0.2857142857142857</c:v>
                </c:pt>
                <c:pt idx="132">
                  <c:v>0.2857142857142857</c:v>
                </c:pt>
                <c:pt idx="133">
                  <c:v>0.2857142857142857</c:v>
                </c:pt>
                <c:pt idx="134">
                  <c:v>0.42857142857142855</c:v>
                </c:pt>
                <c:pt idx="135">
                  <c:v>0.7142857142857143</c:v>
                </c:pt>
                <c:pt idx="136">
                  <c:v>1</c:v>
                </c:pt>
                <c:pt idx="137">
                  <c:v>1.2857142857142858</c:v>
                </c:pt>
                <c:pt idx="138">
                  <c:v>1.4285714285714286</c:v>
                </c:pt>
                <c:pt idx="139">
                  <c:v>1.5714285714285714</c:v>
                </c:pt>
                <c:pt idx="140">
                  <c:v>1.8571428571428572</c:v>
                </c:pt>
                <c:pt idx="141">
                  <c:v>2.1428571428571428</c:v>
                </c:pt>
                <c:pt idx="142">
                  <c:v>2.2857142857142856</c:v>
                </c:pt>
                <c:pt idx="143">
                  <c:v>2.5714285714285716</c:v>
                </c:pt>
                <c:pt idx="144">
                  <c:v>2.7142857142857144</c:v>
                </c:pt>
                <c:pt idx="145">
                  <c:v>3.4285714285714284</c:v>
                </c:pt>
                <c:pt idx="146">
                  <c:v>4</c:v>
                </c:pt>
                <c:pt idx="147">
                  <c:v>4.5714285714285712</c:v>
                </c:pt>
                <c:pt idx="148">
                  <c:v>5.1428571428571432</c:v>
                </c:pt>
                <c:pt idx="149">
                  <c:v>5.7142857142857144</c:v>
                </c:pt>
                <c:pt idx="150">
                  <c:v>6</c:v>
                </c:pt>
                <c:pt idx="151">
                  <c:v>6.8571428571428568</c:v>
                </c:pt>
                <c:pt idx="152">
                  <c:v>6.5714285714285712</c:v>
                </c:pt>
                <c:pt idx="153">
                  <c:v>7.2857142857142856</c:v>
                </c:pt>
                <c:pt idx="154">
                  <c:v>8.2857142857142865</c:v>
                </c:pt>
                <c:pt idx="155">
                  <c:v>9</c:v>
                </c:pt>
                <c:pt idx="156">
                  <c:v>9.1428571428571423</c:v>
                </c:pt>
                <c:pt idx="157">
                  <c:v>9.5714285714285712</c:v>
                </c:pt>
                <c:pt idx="158">
                  <c:v>9.7142857142857135</c:v>
                </c:pt>
                <c:pt idx="159">
                  <c:v>10.571428571428571</c:v>
                </c:pt>
                <c:pt idx="160">
                  <c:v>9.8571428571428577</c:v>
                </c:pt>
                <c:pt idx="161">
                  <c:v>9.1428571428571423</c:v>
                </c:pt>
                <c:pt idx="162">
                  <c:v>8.4285714285714288</c:v>
                </c:pt>
                <c:pt idx="163">
                  <c:v>8.5714285714285712</c:v>
                </c:pt>
                <c:pt idx="164">
                  <c:v>8</c:v>
                </c:pt>
                <c:pt idx="165">
                  <c:v>7</c:v>
                </c:pt>
                <c:pt idx="166">
                  <c:v>6.1428571428571432</c:v>
                </c:pt>
                <c:pt idx="167">
                  <c:v>6.1428571428571432</c:v>
                </c:pt>
                <c:pt idx="168">
                  <c:v>5.8571428571428568</c:v>
                </c:pt>
                <c:pt idx="169">
                  <c:v>6.2857142857142856</c:v>
                </c:pt>
                <c:pt idx="170">
                  <c:v>5.5714285714285712</c:v>
                </c:pt>
                <c:pt idx="171">
                  <c:v>5</c:v>
                </c:pt>
                <c:pt idx="172">
                  <c:v>5.7142857142857144</c:v>
                </c:pt>
                <c:pt idx="173">
                  <c:v>5.2857142857142856</c:v>
                </c:pt>
                <c:pt idx="174">
                  <c:v>5.1428571428571432</c:v>
                </c:pt>
                <c:pt idx="175">
                  <c:v>5.4285714285714288</c:v>
                </c:pt>
                <c:pt idx="176">
                  <c:v>5</c:v>
                </c:pt>
                <c:pt idx="177">
                  <c:v>5.4285714285714288</c:v>
                </c:pt>
                <c:pt idx="178">
                  <c:v>6</c:v>
                </c:pt>
                <c:pt idx="179">
                  <c:v>6.5714285714285712</c:v>
                </c:pt>
                <c:pt idx="180">
                  <c:v>8.1428571428571423</c:v>
                </c:pt>
                <c:pt idx="181">
                  <c:v>9.8571428571428577</c:v>
                </c:pt>
                <c:pt idx="182">
                  <c:v>11.142857142857142</c:v>
                </c:pt>
                <c:pt idx="183">
                  <c:v>14.285714285714286</c:v>
                </c:pt>
                <c:pt idx="184">
                  <c:v>18.285714285714285</c:v>
                </c:pt>
                <c:pt idx="185">
                  <c:v>20.857142857142858</c:v>
                </c:pt>
                <c:pt idx="186">
                  <c:v>24.142857142857142</c:v>
                </c:pt>
                <c:pt idx="187">
                  <c:v>28.285714285714285</c:v>
                </c:pt>
                <c:pt idx="188">
                  <c:v>30.857142857142858</c:v>
                </c:pt>
                <c:pt idx="189">
                  <c:v>33.714285714285715</c:v>
                </c:pt>
              </c:numCache>
            </c:numRef>
          </c:val>
          <c:smooth val="0"/>
          <c:extLst>
            <c:ext xmlns:c16="http://schemas.microsoft.com/office/drawing/2014/chart" uri="{C3380CC4-5D6E-409C-BE32-E72D297353CC}">
              <c16:uniqueId val="{0000000A-FBD2-4BE5-BB44-E200FF3017D4}"/>
            </c:ext>
          </c:extLst>
        </c:ser>
        <c:ser>
          <c:idx val="0"/>
          <c:order val="11"/>
          <c:tx>
            <c:strRef>
              <c:f>prov!$C$109</c:f>
              <c:strCache>
                <c:ptCount val="1"/>
                <c:pt idx="0">
                  <c:v>Drenthe</c:v>
                </c:pt>
              </c:strCache>
            </c:strRef>
          </c:tx>
          <c:spPr>
            <a:ln w="28575" cap="rnd">
              <a:solidFill>
                <a:schemeClr val="tx1">
                  <a:lumMod val="50000"/>
                  <a:lumOff val="50000"/>
                </a:schemeClr>
              </a:solidFill>
              <a:round/>
            </a:ln>
            <a:effectLst/>
          </c:spPr>
          <c:marker>
            <c:symbol val="none"/>
          </c:marker>
          <c:dLbls>
            <c:delete val="1"/>
          </c:dLbls>
          <c:cat>
            <c:numRef>
              <c:extLst>
                <c:ext xmlns:c15="http://schemas.microsoft.com/office/drawing/2012/chart" uri="{02D57815-91ED-43cb-92C2-25804820EDAC}">
                  <c15:fullRef>
                    <c15:sqref>prov!$M$97:$HQ$97</c15:sqref>
                  </c15:fullRef>
                </c:ext>
              </c:extLst>
              <c:f>prov!$M$97:$GV$97</c:f>
              <c:numCache>
                <c:formatCode>d\-mmm</c:formatCode>
                <c:ptCount val="192"/>
                <c:pt idx="0">
                  <c:v>43902</c:v>
                </c:pt>
                <c:pt idx="1">
                  <c:v>43903</c:v>
                </c:pt>
                <c:pt idx="2">
                  <c:v>43904</c:v>
                </c:pt>
                <c:pt idx="3">
                  <c:v>43905</c:v>
                </c:pt>
                <c:pt idx="4">
                  <c:v>43906</c:v>
                </c:pt>
                <c:pt idx="5">
                  <c:v>43907</c:v>
                </c:pt>
                <c:pt idx="6">
                  <c:v>43908</c:v>
                </c:pt>
                <c:pt idx="7">
                  <c:v>43909</c:v>
                </c:pt>
                <c:pt idx="8">
                  <c:v>43910</c:v>
                </c:pt>
                <c:pt idx="9">
                  <c:v>43911</c:v>
                </c:pt>
                <c:pt idx="10">
                  <c:v>43912</c:v>
                </c:pt>
                <c:pt idx="11">
                  <c:v>43913</c:v>
                </c:pt>
                <c:pt idx="12">
                  <c:v>43914</c:v>
                </c:pt>
                <c:pt idx="13">
                  <c:v>43915</c:v>
                </c:pt>
                <c:pt idx="14">
                  <c:v>43916</c:v>
                </c:pt>
                <c:pt idx="15">
                  <c:v>43917</c:v>
                </c:pt>
                <c:pt idx="16">
                  <c:v>43918</c:v>
                </c:pt>
                <c:pt idx="17">
                  <c:v>43919</c:v>
                </c:pt>
                <c:pt idx="18">
                  <c:v>43920</c:v>
                </c:pt>
                <c:pt idx="19">
                  <c:v>43921</c:v>
                </c:pt>
                <c:pt idx="20">
                  <c:v>43922</c:v>
                </c:pt>
                <c:pt idx="21">
                  <c:v>43923</c:v>
                </c:pt>
                <c:pt idx="22">
                  <c:v>43924</c:v>
                </c:pt>
                <c:pt idx="23">
                  <c:v>43925</c:v>
                </c:pt>
                <c:pt idx="24">
                  <c:v>43926</c:v>
                </c:pt>
                <c:pt idx="25">
                  <c:v>43927</c:v>
                </c:pt>
                <c:pt idx="26">
                  <c:v>43928</c:v>
                </c:pt>
                <c:pt idx="27">
                  <c:v>43929</c:v>
                </c:pt>
                <c:pt idx="28">
                  <c:v>43930</c:v>
                </c:pt>
                <c:pt idx="29">
                  <c:v>43931</c:v>
                </c:pt>
                <c:pt idx="30">
                  <c:v>43932</c:v>
                </c:pt>
                <c:pt idx="31">
                  <c:v>43933</c:v>
                </c:pt>
                <c:pt idx="32">
                  <c:v>43934</c:v>
                </c:pt>
                <c:pt idx="33">
                  <c:v>43935</c:v>
                </c:pt>
                <c:pt idx="34">
                  <c:v>43936</c:v>
                </c:pt>
                <c:pt idx="35">
                  <c:v>43937</c:v>
                </c:pt>
                <c:pt idx="36">
                  <c:v>43938</c:v>
                </c:pt>
                <c:pt idx="37">
                  <c:v>43939</c:v>
                </c:pt>
                <c:pt idx="38">
                  <c:v>43940</c:v>
                </c:pt>
                <c:pt idx="39">
                  <c:v>43941</c:v>
                </c:pt>
                <c:pt idx="40">
                  <c:v>43942</c:v>
                </c:pt>
                <c:pt idx="41">
                  <c:v>43943</c:v>
                </c:pt>
                <c:pt idx="42">
                  <c:v>43944</c:v>
                </c:pt>
                <c:pt idx="43">
                  <c:v>43945</c:v>
                </c:pt>
                <c:pt idx="44">
                  <c:v>43946</c:v>
                </c:pt>
                <c:pt idx="45">
                  <c:v>43947</c:v>
                </c:pt>
                <c:pt idx="46">
                  <c:v>43948</c:v>
                </c:pt>
                <c:pt idx="47">
                  <c:v>43949</c:v>
                </c:pt>
                <c:pt idx="48">
                  <c:v>43950</c:v>
                </c:pt>
                <c:pt idx="49">
                  <c:v>43951</c:v>
                </c:pt>
                <c:pt idx="50">
                  <c:v>43952</c:v>
                </c:pt>
                <c:pt idx="51">
                  <c:v>43953</c:v>
                </c:pt>
                <c:pt idx="52">
                  <c:v>43954</c:v>
                </c:pt>
                <c:pt idx="53">
                  <c:v>43955</c:v>
                </c:pt>
                <c:pt idx="54">
                  <c:v>43956</c:v>
                </c:pt>
                <c:pt idx="55">
                  <c:v>43957</c:v>
                </c:pt>
                <c:pt idx="56">
                  <c:v>43958</c:v>
                </c:pt>
                <c:pt idx="57">
                  <c:v>43959</c:v>
                </c:pt>
                <c:pt idx="58">
                  <c:v>43960</c:v>
                </c:pt>
                <c:pt idx="59">
                  <c:v>43961</c:v>
                </c:pt>
                <c:pt idx="60">
                  <c:v>43962</c:v>
                </c:pt>
                <c:pt idx="61">
                  <c:v>43963</c:v>
                </c:pt>
                <c:pt idx="62">
                  <c:v>43964</c:v>
                </c:pt>
                <c:pt idx="63">
                  <c:v>43965</c:v>
                </c:pt>
                <c:pt idx="64">
                  <c:v>43966</c:v>
                </c:pt>
                <c:pt idx="65">
                  <c:v>43967</c:v>
                </c:pt>
                <c:pt idx="66">
                  <c:v>43968</c:v>
                </c:pt>
                <c:pt idx="67">
                  <c:v>43969</c:v>
                </c:pt>
                <c:pt idx="68">
                  <c:v>43970</c:v>
                </c:pt>
                <c:pt idx="69">
                  <c:v>43971</c:v>
                </c:pt>
                <c:pt idx="70">
                  <c:v>43972</c:v>
                </c:pt>
                <c:pt idx="71">
                  <c:v>43973</c:v>
                </c:pt>
                <c:pt idx="72">
                  <c:v>43974</c:v>
                </c:pt>
                <c:pt idx="73">
                  <c:v>43975</c:v>
                </c:pt>
                <c:pt idx="74">
                  <c:v>43976</c:v>
                </c:pt>
                <c:pt idx="75">
                  <c:v>43977</c:v>
                </c:pt>
                <c:pt idx="76">
                  <c:v>43978</c:v>
                </c:pt>
                <c:pt idx="77">
                  <c:v>43979</c:v>
                </c:pt>
                <c:pt idx="78">
                  <c:v>43980</c:v>
                </c:pt>
                <c:pt idx="79">
                  <c:v>43981</c:v>
                </c:pt>
                <c:pt idx="80">
                  <c:v>43982</c:v>
                </c:pt>
                <c:pt idx="81">
                  <c:v>43983</c:v>
                </c:pt>
                <c:pt idx="82">
                  <c:v>43984</c:v>
                </c:pt>
                <c:pt idx="83">
                  <c:v>43985</c:v>
                </c:pt>
                <c:pt idx="84">
                  <c:v>43986</c:v>
                </c:pt>
                <c:pt idx="85">
                  <c:v>43987</c:v>
                </c:pt>
                <c:pt idx="86">
                  <c:v>43988</c:v>
                </c:pt>
                <c:pt idx="87">
                  <c:v>43989</c:v>
                </c:pt>
                <c:pt idx="88">
                  <c:v>43990</c:v>
                </c:pt>
                <c:pt idx="89">
                  <c:v>43991</c:v>
                </c:pt>
                <c:pt idx="90">
                  <c:v>43992</c:v>
                </c:pt>
                <c:pt idx="91">
                  <c:v>43993</c:v>
                </c:pt>
                <c:pt idx="92">
                  <c:v>43994</c:v>
                </c:pt>
                <c:pt idx="93">
                  <c:v>43995</c:v>
                </c:pt>
                <c:pt idx="94">
                  <c:v>43996</c:v>
                </c:pt>
                <c:pt idx="95">
                  <c:v>43997</c:v>
                </c:pt>
                <c:pt idx="96">
                  <c:v>43998</c:v>
                </c:pt>
                <c:pt idx="97">
                  <c:v>43999</c:v>
                </c:pt>
                <c:pt idx="98">
                  <c:v>44000</c:v>
                </c:pt>
                <c:pt idx="99">
                  <c:v>44001</c:v>
                </c:pt>
                <c:pt idx="100">
                  <c:v>44002</c:v>
                </c:pt>
                <c:pt idx="101">
                  <c:v>44003</c:v>
                </c:pt>
                <c:pt idx="102">
                  <c:v>44004</c:v>
                </c:pt>
                <c:pt idx="103">
                  <c:v>44005</c:v>
                </c:pt>
                <c:pt idx="104">
                  <c:v>44006</c:v>
                </c:pt>
                <c:pt idx="105">
                  <c:v>44007</c:v>
                </c:pt>
                <c:pt idx="106">
                  <c:v>44008</c:v>
                </c:pt>
                <c:pt idx="107">
                  <c:v>44009</c:v>
                </c:pt>
                <c:pt idx="108">
                  <c:v>44010</c:v>
                </c:pt>
                <c:pt idx="109">
                  <c:v>44011</c:v>
                </c:pt>
                <c:pt idx="110">
                  <c:v>44012</c:v>
                </c:pt>
                <c:pt idx="111">
                  <c:v>44013</c:v>
                </c:pt>
                <c:pt idx="112">
                  <c:v>44014</c:v>
                </c:pt>
                <c:pt idx="113">
                  <c:v>44015</c:v>
                </c:pt>
                <c:pt idx="114">
                  <c:v>44016</c:v>
                </c:pt>
                <c:pt idx="115">
                  <c:v>44017</c:v>
                </c:pt>
                <c:pt idx="116">
                  <c:v>44018</c:v>
                </c:pt>
                <c:pt idx="117">
                  <c:v>44019</c:v>
                </c:pt>
                <c:pt idx="118">
                  <c:v>44020</c:v>
                </c:pt>
                <c:pt idx="119">
                  <c:v>44021</c:v>
                </c:pt>
                <c:pt idx="120">
                  <c:v>44022</c:v>
                </c:pt>
                <c:pt idx="121">
                  <c:v>44023</c:v>
                </c:pt>
                <c:pt idx="122">
                  <c:v>44024</c:v>
                </c:pt>
                <c:pt idx="123">
                  <c:v>44025</c:v>
                </c:pt>
                <c:pt idx="124">
                  <c:v>44026</c:v>
                </c:pt>
                <c:pt idx="125">
                  <c:v>44027</c:v>
                </c:pt>
                <c:pt idx="126">
                  <c:v>44028</c:v>
                </c:pt>
                <c:pt idx="127">
                  <c:v>44029</c:v>
                </c:pt>
                <c:pt idx="128">
                  <c:v>44030</c:v>
                </c:pt>
                <c:pt idx="129">
                  <c:v>44031</c:v>
                </c:pt>
                <c:pt idx="130">
                  <c:v>44032</c:v>
                </c:pt>
                <c:pt idx="131">
                  <c:v>44033</c:v>
                </c:pt>
                <c:pt idx="132">
                  <c:v>44034</c:v>
                </c:pt>
                <c:pt idx="133">
                  <c:v>44035</c:v>
                </c:pt>
                <c:pt idx="134">
                  <c:v>44036</c:v>
                </c:pt>
                <c:pt idx="135">
                  <c:v>44037</c:v>
                </c:pt>
                <c:pt idx="136">
                  <c:v>44038</c:v>
                </c:pt>
                <c:pt idx="137">
                  <c:v>44039</c:v>
                </c:pt>
                <c:pt idx="138">
                  <c:v>44040</c:v>
                </c:pt>
                <c:pt idx="139">
                  <c:v>44041</c:v>
                </c:pt>
                <c:pt idx="140">
                  <c:v>44042</c:v>
                </c:pt>
                <c:pt idx="141">
                  <c:v>44043</c:v>
                </c:pt>
                <c:pt idx="142">
                  <c:v>44044</c:v>
                </c:pt>
                <c:pt idx="143">
                  <c:v>44045</c:v>
                </c:pt>
                <c:pt idx="144">
                  <c:v>44046</c:v>
                </c:pt>
                <c:pt idx="145">
                  <c:v>44047</c:v>
                </c:pt>
                <c:pt idx="146">
                  <c:v>44048</c:v>
                </c:pt>
                <c:pt idx="147">
                  <c:v>44049</c:v>
                </c:pt>
                <c:pt idx="148">
                  <c:v>44050</c:v>
                </c:pt>
                <c:pt idx="149">
                  <c:v>44051</c:v>
                </c:pt>
                <c:pt idx="150">
                  <c:v>44052</c:v>
                </c:pt>
                <c:pt idx="151">
                  <c:v>44053</c:v>
                </c:pt>
                <c:pt idx="152">
                  <c:v>44054</c:v>
                </c:pt>
                <c:pt idx="153">
                  <c:v>44055</c:v>
                </c:pt>
                <c:pt idx="154">
                  <c:v>44056</c:v>
                </c:pt>
                <c:pt idx="155">
                  <c:v>44057</c:v>
                </c:pt>
                <c:pt idx="156">
                  <c:v>44058</c:v>
                </c:pt>
                <c:pt idx="157">
                  <c:v>44059</c:v>
                </c:pt>
                <c:pt idx="158">
                  <c:v>44060</c:v>
                </c:pt>
                <c:pt idx="159">
                  <c:v>44061</c:v>
                </c:pt>
                <c:pt idx="160">
                  <c:v>44062</c:v>
                </c:pt>
                <c:pt idx="161">
                  <c:v>44063</c:v>
                </c:pt>
                <c:pt idx="162">
                  <c:v>44064</c:v>
                </c:pt>
                <c:pt idx="163">
                  <c:v>44065</c:v>
                </c:pt>
                <c:pt idx="164">
                  <c:v>44066</c:v>
                </c:pt>
                <c:pt idx="165">
                  <c:v>44067</c:v>
                </c:pt>
                <c:pt idx="166">
                  <c:v>44068</c:v>
                </c:pt>
                <c:pt idx="167">
                  <c:v>44069</c:v>
                </c:pt>
                <c:pt idx="168">
                  <c:v>44070</c:v>
                </c:pt>
                <c:pt idx="169">
                  <c:v>44071</c:v>
                </c:pt>
                <c:pt idx="170">
                  <c:v>44072</c:v>
                </c:pt>
                <c:pt idx="171">
                  <c:v>44073</c:v>
                </c:pt>
                <c:pt idx="172">
                  <c:v>44074</c:v>
                </c:pt>
                <c:pt idx="173">
                  <c:v>44075</c:v>
                </c:pt>
                <c:pt idx="174">
                  <c:v>44076</c:v>
                </c:pt>
                <c:pt idx="175">
                  <c:v>44077</c:v>
                </c:pt>
                <c:pt idx="176">
                  <c:v>44078</c:v>
                </c:pt>
                <c:pt idx="177">
                  <c:v>44079</c:v>
                </c:pt>
                <c:pt idx="178">
                  <c:v>44080</c:v>
                </c:pt>
                <c:pt idx="179">
                  <c:v>44081</c:v>
                </c:pt>
                <c:pt idx="180">
                  <c:v>44082</c:v>
                </c:pt>
                <c:pt idx="181">
                  <c:v>44083</c:v>
                </c:pt>
                <c:pt idx="182">
                  <c:v>44084</c:v>
                </c:pt>
                <c:pt idx="183">
                  <c:v>44085</c:v>
                </c:pt>
                <c:pt idx="184">
                  <c:v>44086</c:v>
                </c:pt>
                <c:pt idx="185">
                  <c:v>44087</c:v>
                </c:pt>
                <c:pt idx="186">
                  <c:v>44088</c:v>
                </c:pt>
                <c:pt idx="187">
                  <c:v>44089</c:v>
                </c:pt>
                <c:pt idx="188">
                  <c:v>44090</c:v>
                </c:pt>
                <c:pt idx="189">
                  <c:v>44091</c:v>
                </c:pt>
                <c:pt idx="190">
                  <c:v>44092</c:v>
                </c:pt>
                <c:pt idx="191">
                  <c:v>44093</c:v>
                </c:pt>
              </c:numCache>
            </c:numRef>
          </c:cat>
          <c:val>
            <c:numRef>
              <c:extLst>
                <c:ext xmlns:c15="http://schemas.microsoft.com/office/drawing/2012/chart" uri="{02D57815-91ED-43cb-92C2-25804820EDAC}">
                  <c15:fullRef>
                    <c15:sqref>prov!$M$109:$HQ$109</c15:sqref>
                  </c15:fullRef>
                </c:ext>
              </c:extLst>
              <c:f>prov!$M$109:$GV$109</c:f>
              <c:numCache>
                <c:formatCode>0</c:formatCode>
                <c:ptCount val="192"/>
                <c:pt idx="0">
                  <c:v>0.42857142857142855</c:v>
                </c:pt>
                <c:pt idx="1">
                  <c:v>2</c:v>
                </c:pt>
                <c:pt idx="2">
                  <c:v>2.2857142857142856</c:v>
                </c:pt>
                <c:pt idx="3">
                  <c:v>2.2857142857142856</c:v>
                </c:pt>
                <c:pt idx="4">
                  <c:v>2.4285714285714284</c:v>
                </c:pt>
                <c:pt idx="5">
                  <c:v>2.7142857142857144</c:v>
                </c:pt>
                <c:pt idx="6">
                  <c:v>3.4285714285714284</c:v>
                </c:pt>
                <c:pt idx="7">
                  <c:v>3.4285714285714284</c:v>
                </c:pt>
                <c:pt idx="8">
                  <c:v>3.5714285714285716</c:v>
                </c:pt>
                <c:pt idx="9">
                  <c:v>3.2857142857142856</c:v>
                </c:pt>
                <c:pt idx="10">
                  <c:v>3.8571428571428572</c:v>
                </c:pt>
                <c:pt idx="11">
                  <c:v>4.7142857142857144</c:v>
                </c:pt>
                <c:pt idx="12">
                  <c:v>5.2857142857142856</c:v>
                </c:pt>
                <c:pt idx="13">
                  <c:v>5.2857142857142856</c:v>
                </c:pt>
                <c:pt idx="14">
                  <c:v>6.5714285714285712</c:v>
                </c:pt>
                <c:pt idx="15">
                  <c:v>6.1428571428571432</c:v>
                </c:pt>
                <c:pt idx="16">
                  <c:v>8.5714285714285712</c:v>
                </c:pt>
                <c:pt idx="17">
                  <c:v>10.142857142857142</c:v>
                </c:pt>
                <c:pt idx="18">
                  <c:v>9.7142857142857135</c:v>
                </c:pt>
                <c:pt idx="19">
                  <c:v>10.142857142857142</c:v>
                </c:pt>
                <c:pt idx="20">
                  <c:v>12.428571428571429</c:v>
                </c:pt>
                <c:pt idx="21">
                  <c:v>12.857142857142858</c:v>
                </c:pt>
                <c:pt idx="22">
                  <c:v>13.142857142857142</c:v>
                </c:pt>
                <c:pt idx="23">
                  <c:v>13.571428571428571</c:v>
                </c:pt>
                <c:pt idx="24">
                  <c:v>13.714285714285714</c:v>
                </c:pt>
                <c:pt idx="25">
                  <c:v>14.285714285714286</c:v>
                </c:pt>
                <c:pt idx="26">
                  <c:v>13.428571428571429</c:v>
                </c:pt>
                <c:pt idx="27">
                  <c:v>12.428571428571429</c:v>
                </c:pt>
                <c:pt idx="28">
                  <c:v>12.857142857142858</c:v>
                </c:pt>
                <c:pt idx="29">
                  <c:v>14.714285714285714</c:v>
                </c:pt>
                <c:pt idx="30">
                  <c:v>14.857142857142858</c:v>
                </c:pt>
                <c:pt idx="31">
                  <c:v>14.714285714285714</c:v>
                </c:pt>
                <c:pt idx="32">
                  <c:v>14.857142857142858</c:v>
                </c:pt>
                <c:pt idx="33">
                  <c:v>15.285714285714286</c:v>
                </c:pt>
                <c:pt idx="34">
                  <c:v>14.285714285714286</c:v>
                </c:pt>
                <c:pt idx="35">
                  <c:v>13.285714285714286</c:v>
                </c:pt>
                <c:pt idx="36">
                  <c:v>11.714285714285714</c:v>
                </c:pt>
                <c:pt idx="37">
                  <c:v>11.285714285714286</c:v>
                </c:pt>
                <c:pt idx="38">
                  <c:v>10.857142857142858</c:v>
                </c:pt>
                <c:pt idx="39">
                  <c:v>10.857142857142858</c:v>
                </c:pt>
                <c:pt idx="40">
                  <c:v>10.714285714285714</c:v>
                </c:pt>
                <c:pt idx="41">
                  <c:v>10.428571428571429</c:v>
                </c:pt>
                <c:pt idx="42">
                  <c:v>11.142857142857142</c:v>
                </c:pt>
                <c:pt idx="43">
                  <c:v>11.571428571428571</c:v>
                </c:pt>
                <c:pt idx="44">
                  <c:v>10.714285714285714</c:v>
                </c:pt>
                <c:pt idx="45">
                  <c:v>9</c:v>
                </c:pt>
                <c:pt idx="46">
                  <c:v>9.4285714285714288</c:v>
                </c:pt>
                <c:pt idx="47">
                  <c:v>8.7142857142857135</c:v>
                </c:pt>
                <c:pt idx="48">
                  <c:v>8.5714285714285712</c:v>
                </c:pt>
                <c:pt idx="49">
                  <c:v>7.1428571428571432</c:v>
                </c:pt>
                <c:pt idx="50">
                  <c:v>5.1428571428571432</c:v>
                </c:pt>
                <c:pt idx="51">
                  <c:v>4.2857142857142856</c:v>
                </c:pt>
                <c:pt idx="52">
                  <c:v>4.4285714285714288</c:v>
                </c:pt>
                <c:pt idx="53">
                  <c:v>3.2857142857142856</c:v>
                </c:pt>
                <c:pt idx="54">
                  <c:v>3.8571428571428572</c:v>
                </c:pt>
                <c:pt idx="55">
                  <c:v>3.5714285714285716</c:v>
                </c:pt>
                <c:pt idx="56">
                  <c:v>2.7142857142857144</c:v>
                </c:pt>
                <c:pt idx="57">
                  <c:v>2.5714285714285716</c:v>
                </c:pt>
                <c:pt idx="58">
                  <c:v>1.8571428571428572</c:v>
                </c:pt>
                <c:pt idx="59">
                  <c:v>1.8571428571428572</c:v>
                </c:pt>
                <c:pt idx="60">
                  <c:v>1.4285714285714286</c:v>
                </c:pt>
                <c:pt idx="61">
                  <c:v>1</c:v>
                </c:pt>
                <c:pt idx="62">
                  <c:v>0.8571428571428571</c:v>
                </c:pt>
                <c:pt idx="63">
                  <c:v>0.8571428571428571</c:v>
                </c:pt>
                <c:pt idx="64">
                  <c:v>0.8571428571428571</c:v>
                </c:pt>
                <c:pt idx="65">
                  <c:v>0.7142857142857143</c:v>
                </c:pt>
                <c:pt idx="66" formatCode="0.0">
                  <c:v>0.5714285714285714</c:v>
                </c:pt>
                <c:pt idx="67" formatCode="0.00">
                  <c:v>0.5714285714285714</c:v>
                </c:pt>
                <c:pt idx="68" formatCode="0.00">
                  <c:v>0.42857142857142855</c:v>
                </c:pt>
                <c:pt idx="69" formatCode="0.00">
                  <c:v>0.5714285714285714</c:v>
                </c:pt>
                <c:pt idx="70" formatCode="0.00">
                  <c:v>0.5714285714285714</c:v>
                </c:pt>
                <c:pt idx="71" formatCode="0.00">
                  <c:v>0.7142857142857143</c:v>
                </c:pt>
                <c:pt idx="72" formatCode="0.00">
                  <c:v>1.1428571428571428</c:v>
                </c:pt>
                <c:pt idx="73" formatCode="0.00">
                  <c:v>1.1428571428571428</c:v>
                </c:pt>
                <c:pt idx="74" formatCode="0.00">
                  <c:v>1.1428571428571428</c:v>
                </c:pt>
                <c:pt idx="75" formatCode="0.00">
                  <c:v>1.1428571428571428</c:v>
                </c:pt>
                <c:pt idx="76" formatCode="0.00">
                  <c:v>0.8571428571428571</c:v>
                </c:pt>
                <c:pt idx="77" formatCode="0.00">
                  <c:v>0.8571428571428571</c:v>
                </c:pt>
                <c:pt idx="78" formatCode="0.00">
                  <c:v>0.5714285714285714</c:v>
                </c:pt>
                <c:pt idx="79" formatCode="0.00">
                  <c:v>0.14285714285714285</c:v>
                </c:pt>
                <c:pt idx="80" formatCode="0.00">
                  <c:v>0.7142857142857143</c:v>
                </c:pt>
                <c:pt idx="81" formatCode="0.00">
                  <c:v>0.5714285714285714</c:v>
                </c:pt>
                <c:pt idx="82" formatCode="0.00">
                  <c:v>0.8571428571428571</c:v>
                </c:pt>
                <c:pt idx="83" formatCode="0.00">
                  <c:v>0.8571428571428571</c:v>
                </c:pt>
                <c:pt idx="84" formatCode="0.00">
                  <c:v>1.1428571428571428</c:v>
                </c:pt>
                <c:pt idx="85" formatCode="0.00">
                  <c:v>1.5714285714285714</c:v>
                </c:pt>
                <c:pt idx="86" formatCode="0.00">
                  <c:v>1.7142857142857142</c:v>
                </c:pt>
                <c:pt idx="87" formatCode="0.00">
                  <c:v>1.7142857142857142</c:v>
                </c:pt>
                <c:pt idx="88" formatCode="0.00">
                  <c:v>1.7142857142857142</c:v>
                </c:pt>
                <c:pt idx="89" formatCode="0.00">
                  <c:v>1.4285714285714286</c:v>
                </c:pt>
                <c:pt idx="90" formatCode="0.00">
                  <c:v>1.5714285714285714</c:v>
                </c:pt>
                <c:pt idx="91" formatCode="0.00">
                  <c:v>1.5714285714285714</c:v>
                </c:pt>
                <c:pt idx="92" formatCode="0.00">
                  <c:v>1</c:v>
                </c:pt>
                <c:pt idx="93" formatCode="0.00">
                  <c:v>0.8571428571428571</c:v>
                </c:pt>
                <c:pt idx="94" formatCode="0.00">
                  <c:v>0.7142857142857143</c:v>
                </c:pt>
                <c:pt idx="95" formatCode="0.00">
                  <c:v>0.8571428571428571</c:v>
                </c:pt>
                <c:pt idx="96" formatCode="0.00">
                  <c:v>0.8571428571428571</c:v>
                </c:pt>
                <c:pt idx="97" formatCode="0.00">
                  <c:v>1</c:v>
                </c:pt>
                <c:pt idx="98" formatCode="0.00">
                  <c:v>0.8571428571428571</c:v>
                </c:pt>
                <c:pt idx="99" formatCode="0.00">
                  <c:v>1</c:v>
                </c:pt>
                <c:pt idx="100" formatCode="0.00">
                  <c:v>1.1428571428571428</c:v>
                </c:pt>
                <c:pt idx="101" formatCode="0.00">
                  <c:v>0.7142857142857143</c:v>
                </c:pt>
                <c:pt idx="102" formatCode="0.00">
                  <c:v>0.5714285714285714</c:v>
                </c:pt>
                <c:pt idx="103" formatCode="0.00">
                  <c:v>0.5714285714285714</c:v>
                </c:pt>
                <c:pt idx="104" formatCode="0.00">
                  <c:v>0.2857142857142857</c:v>
                </c:pt>
                <c:pt idx="105" formatCode="0.00">
                  <c:v>0.14285714285714285</c:v>
                </c:pt>
                <c:pt idx="106" formatCode="0.00">
                  <c:v>0.14285714285714285</c:v>
                </c:pt>
                <c:pt idx="107" formatCode="0.00">
                  <c:v>0</c:v>
                </c:pt>
                <c:pt idx="108" formatCode="0.00">
                  <c:v>0</c:v>
                </c:pt>
                <c:pt idx="109" formatCode="0.00">
                  <c:v>0</c:v>
                </c:pt>
                <c:pt idx="110" formatCode="0.00">
                  <c:v>0</c:v>
                </c:pt>
                <c:pt idx="111" formatCode="0.00">
                  <c:v>0</c:v>
                </c:pt>
                <c:pt idx="112" formatCode="0.00">
                  <c:v>0.14285714285714285</c:v>
                </c:pt>
                <c:pt idx="113" formatCode="0.00">
                  <c:v>0.14285714285714285</c:v>
                </c:pt>
                <c:pt idx="114" formatCode="0.00">
                  <c:v>-0.14285714285714285</c:v>
                </c:pt>
                <c:pt idx="115" formatCode="0.00">
                  <c:v>-0.14285714285714285</c:v>
                </c:pt>
                <c:pt idx="116" formatCode="0.00">
                  <c:v>-0.2857142857142857</c:v>
                </c:pt>
                <c:pt idx="117" formatCode="0.00">
                  <c:v>-0.2857142857142857</c:v>
                </c:pt>
                <c:pt idx="118" formatCode="0.00">
                  <c:v>-0.14285714285714285</c:v>
                </c:pt>
                <c:pt idx="119" formatCode="0.00">
                  <c:v>-0.42857142857142855</c:v>
                </c:pt>
                <c:pt idx="120" formatCode="0.00">
                  <c:v>-0.2857142857142857</c:v>
                </c:pt>
                <c:pt idx="121" formatCode="0.00">
                  <c:v>0</c:v>
                </c:pt>
                <c:pt idx="122" formatCode="0.00">
                  <c:v>0</c:v>
                </c:pt>
                <c:pt idx="123">
                  <c:v>0.14285714285714285</c:v>
                </c:pt>
                <c:pt idx="124">
                  <c:v>0.14285714285714285</c:v>
                </c:pt>
                <c:pt idx="125">
                  <c:v>0.2857142857142857</c:v>
                </c:pt>
                <c:pt idx="126">
                  <c:v>0.42857142857142855</c:v>
                </c:pt>
                <c:pt idx="127">
                  <c:v>0.5714285714285714</c:v>
                </c:pt>
                <c:pt idx="128">
                  <c:v>1</c:v>
                </c:pt>
                <c:pt idx="129">
                  <c:v>1</c:v>
                </c:pt>
                <c:pt idx="130">
                  <c:v>1</c:v>
                </c:pt>
                <c:pt idx="131">
                  <c:v>1.1428571428571428</c:v>
                </c:pt>
                <c:pt idx="132">
                  <c:v>1.1428571428571428</c:v>
                </c:pt>
                <c:pt idx="133">
                  <c:v>1.5714285714285714</c:v>
                </c:pt>
                <c:pt idx="134">
                  <c:v>1.4285714285714286</c:v>
                </c:pt>
                <c:pt idx="135">
                  <c:v>1.2857142857142858</c:v>
                </c:pt>
                <c:pt idx="136">
                  <c:v>1.4285714285714286</c:v>
                </c:pt>
                <c:pt idx="137">
                  <c:v>1.4285714285714286</c:v>
                </c:pt>
                <c:pt idx="138">
                  <c:v>1.2857142857142858</c:v>
                </c:pt>
                <c:pt idx="139">
                  <c:v>1</c:v>
                </c:pt>
                <c:pt idx="140">
                  <c:v>0.7142857142857143</c:v>
                </c:pt>
                <c:pt idx="141">
                  <c:v>0.7142857142857143</c:v>
                </c:pt>
                <c:pt idx="142">
                  <c:v>0.5714285714285714</c:v>
                </c:pt>
                <c:pt idx="143">
                  <c:v>0.5714285714285714</c:v>
                </c:pt>
                <c:pt idx="144">
                  <c:v>0.7142857142857143</c:v>
                </c:pt>
                <c:pt idx="145">
                  <c:v>0.7142857142857143</c:v>
                </c:pt>
                <c:pt idx="146">
                  <c:v>1.4285714285714286</c:v>
                </c:pt>
                <c:pt idx="147">
                  <c:v>1.7142857142857142</c:v>
                </c:pt>
                <c:pt idx="148">
                  <c:v>1.7142857142857142</c:v>
                </c:pt>
                <c:pt idx="149">
                  <c:v>2</c:v>
                </c:pt>
                <c:pt idx="150">
                  <c:v>2.5714285714285716</c:v>
                </c:pt>
                <c:pt idx="151">
                  <c:v>2.4285714285714284</c:v>
                </c:pt>
                <c:pt idx="152">
                  <c:v>2.7142857142857144</c:v>
                </c:pt>
                <c:pt idx="153">
                  <c:v>2.2857142857142856</c:v>
                </c:pt>
                <c:pt idx="154">
                  <c:v>2.2857142857142856</c:v>
                </c:pt>
                <c:pt idx="155">
                  <c:v>2.2857142857142856</c:v>
                </c:pt>
                <c:pt idx="156">
                  <c:v>2.1428571428571428</c:v>
                </c:pt>
                <c:pt idx="157">
                  <c:v>1.5714285714285714</c:v>
                </c:pt>
                <c:pt idx="158">
                  <c:v>2</c:v>
                </c:pt>
                <c:pt idx="159">
                  <c:v>1.8571428571428572</c:v>
                </c:pt>
                <c:pt idx="160">
                  <c:v>1.7142857142857142</c:v>
                </c:pt>
                <c:pt idx="161">
                  <c:v>1.7142857142857142</c:v>
                </c:pt>
                <c:pt idx="162">
                  <c:v>1.8571428571428572</c:v>
                </c:pt>
                <c:pt idx="163">
                  <c:v>2</c:v>
                </c:pt>
                <c:pt idx="164">
                  <c:v>2.4285714285714284</c:v>
                </c:pt>
                <c:pt idx="165">
                  <c:v>2</c:v>
                </c:pt>
                <c:pt idx="166">
                  <c:v>2.2857142857142856</c:v>
                </c:pt>
                <c:pt idx="167">
                  <c:v>2.2857142857142856</c:v>
                </c:pt>
                <c:pt idx="168">
                  <c:v>2.1428571428571428</c:v>
                </c:pt>
                <c:pt idx="169">
                  <c:v>2</c:v>
                </c:pt>
                <c:pt idx="170">
                  <c:v>1.7142857142857142</c:v>
                </c:pt>
                <c:pt idx="171">
                  <c:v>1.4285714285714286</c:v>
                </c:pt>
                <c:pt idx="172">
                  <c:v>1.5714285714285714</c:v>
                </c:pt>
                <c:pt idx="173">
                  <c:v>1.1428571428571428</c:v>
                </c:pt>
                <c:pt idx="174">
                  <c:v>1</c:v>
                </c:pt>
                <c:pt idx="175">
                  <c:v>1</c:v>
                </c:pt>
                <c:pt idx="176">
                  <c:v>1.2857142857142858</c:v>
                </c:pt>
                <c:pt idx="177">
                  <c:v>1.4285714285714286</c:v>
                </c:pt>
                <c:pt idx="178">
                  <c:v>1.5714285714285714</c:v>
                </c:pt>
                <c:pt idx="179">
                  <c:v>2.2857142857142856</c:v>
                </c:pt>
                <c:pt idx="180">
                  <c:v>2.2857142857142856</c:v>
                </c:pt>
                <c:pt idx="181">
                  <c:v>2.7142857142857144</c:v>
                </c:pt>
                <c:pt idx="182">
                  <c:v>3.4285714285714284</c:v>
                </c:pt>
                <c:pt idx="183">
                  <c:v>3.1428571428571428</c:v>
                </c:pt>
                <c:pt idx="184">
                  <c:v>3.5714285714285716</c:v>
                </c:pt>
                <c:pt idx="185">
                  <c:v>4.2857142857142856</c:v>
                </c:pt>
                <c:pt idx="186">
                  <c:v>4.1428571428571432</c:v>
                </c:pt>
                <c:pt idx="187">
                  <c:v>5.2857142857142856</c:v>
                </c:pt>
                <c:pt idx="188">
                  <c:v>6.2857142857142856</c:v>
                </c:pt>
                <c:pt idx="189">
                  <c:v>7.4285714285714288</c:v>
                </c:pt>
              </c:numCache>
            </c:numRef>
          </c:val>
          <c:smooth val="0"/>
          <c:extLst>
            <c:ext xmlns:c16="http://schemas.microsoft.com/office/drawing/2014/chart" uri="{C3380CC4-5D6E-409C-BE32-E72D297353CC}">
              <c16:uniqueId val="{0000000B-FBD2-4BE5-BB44-E200FF3017D4}"/>
            </c:ext>
          </c:extLst>
        </c:ser>
        <c:dLbls>
          <c:dLblPos val="ctr"/>
          <c:showLegendKey val="0"/>
          <c:showVal val="1"/>
          <c:showCatName val="0"/>
          <c:showSerName val="0"/>
          <c:showPercent val="0"/>
          <c:showBubbleSize val="0"/>
        </c:dLbls>
        <c:smooth val="0"/>
        <c:axId val="615351552"/>
        <c:axId val="615358112"/>
      </c:lineChart>
      <c:dateAx>
        <c:axId val="615351552"/>
        <c:scaling>
          <c:orientation val="minMax"/>
        </c:scaling>
        <c:delete val="0"/>
        <c:axPos val="b"/>
        <c:majorGridlines>
          <c:spPr>
            <a:ln w="9525" cap="flat" cmpd="sng" algn="ctr">
              <a:solidFill>
                <a:schemeClr val="tx1">
                  <a:lumMod val="15000"/>
                  <a:lumOff val="85000"/>
                </a:schemeClr>
              </a:solidFill>
              <a:prstDash val="dashDot"/>
              <a:round/>
            </a:ln>
            <a:effectLst/>
          </c:spPr>
        </c:majorGridlines>
        <c:minorGridlines>
          <c:spPr>
            <a:ln w="9525" cap="flat" cmpd="sng" algn="ctr">
              <a:solidFill>
                <a:schemeClr val="bg1">
                  <a:lumMod val="85000"/>
                </a:schemeClr>
              </a:solidFill>
              <a:round/>
            </a:ln>
            <a:effectLst/>
          </c:spPr>
        </c:minorGridlines>
        <c:numFmt formatCode="d/m;@" sourceLinked="0"/>
        <c:majorTickMark val="out"/>
        <c:minorTickMark val="none"/>
        <c:tickLblPos val="nextTo"/>
        <c:spPr>
          <a:noFill/>
          <a:ln w="9525" cap="flat" cmpd="sng" algn="ctr">
            <a:solidFill>
              <a:sysClr val="window" lastClr="FFFFFF">
                <a:lumMod val="50000"/>
              </a:sysClr>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15358112"/>
        <c:crosses val="autoZero"/>
        <c:auto val="1"/>
        <c:lblOffset val="100"/>
        <c:baseTimeUnit val="days"/>
        <c:majorUnit val="21"/>
        <c:majorTimeUnit val="days"/>
        <c:minorUnit val="21"/>
        <c:minorTimeUnit val="days"/>
      </c:dateAx>
      <c:valAx>
        <c:axId val="615358112"/>
        <c:scaling>
          <c:orientation val="minMax"/>
          <c:min val="0"/>
        </c:scaling>
        <c:delete val="0"/>
        <c:axPos val="l"/>
        <c:majorGridlines>
          <c:spPr>
            <a:ln w="9525" cap="flat" cmpd="sng" algn="ctr">
              <a:solidFill>
                <a:srgbClr val="E7E6E6">
                  <a:lumMod val="75000"/>
                </a:srgbClr>
              </a:solidFill>
              <a:prstDash val="solid"/>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615351552"/>
        <c:crosses val="autoZero"/>
        <c:crossBetween val="midCat"/>
      </c:valAx>
      <c:spPr>
        <a:noFill/>
        <a:ln>
          <a:solidFill>
            <a:schemeClr val="bg1">
              <a:lumMod val="50000"/>
            </a:schemeClr>
          </a:solidFill>
        </a:ln>
        <a:effectLst/>
      </c:spPr>
    </c:plotArea>
    <c:legend>
      <c:legendPos val="r"/>
      <c:layout>
        <c:manualLayout>
          <c:xMode val="edge"/>
          <c:yMode val="edge"/>
          <c:x val="0.8377928287707499"/>
          <c:y val="0.11158152777777777"/>
          <c:w val="0.14835831834299121"/>
          <c:h val="0.824699305555555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2000" b="1" i="0" u="none" kern="1200" spc="100" baseline="0">
                <a:ln>
                  <a:noFill/>
                </a:ln>
                <a:solidFill>
                  <a:schemeClr val="bg2">
                    <a:lumMod val="50000"/>
                  </a:schemeClr>
                </a:solidFill>
                <a:effectLst/>
              </a:rPr>
              <a:t>COVID-19: cases, hospitalized, deceased in The Netherlands</a:t>
            </a:r>
          </a:p>
          <a:p>
            <a:pPr>
              <a:defRPr/>
            </a:pPr>
            <a:r>
              <a:rPr lang="nl-NL" sz="1400" b="1" i="0" u="none" kern="1200" spc="100" baseline="0">
                <a:ln>
                  <a:noFill/>
                </a:ln>
                <a:solidFill>
                  <a:srgbClr val="000000"/>
                </a:solidFill>
                <a:effectLst/>
              </a:rPr>
              <a:t>Cumulative cases vs. New cases</a:t>
            </a:r>
            <a:endParaRPr lang="en-NL" b="1" u="none">
              <a:effectLst/>
            </a:endParaRPr>
          </a:p>
        </c:rich>
      </c:tx>
      <c:layout>
        <c:manualLayout>
          <c:xMode val="edge"/>
          <c:yMode val="edge"/>
          <c:x val="0.16092800128858339"/>
          <c:y val="4.77743450577240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0.10775765968578796"/>
          <c:y val="0.14357591090659771"/>
          <c:w val="0.84728794971752575"/>
          <c:h val="0.76547727733907911"/>
        </c:manualLayout>
      </c:layout>
      <c:scatterChart>
        <c:scatterStyle val="lineMarker"/>
        <c:varyColors val="0"/>
        <c:ser>
          <c:idx val="0"/>
          <c:order val="0"/>
          <c:tx>
            <c:strRef>
              <c:f>rivm!$K$3</c:f>
              <c:strCache>
                <c:ptCount val="1"/>
                <c:pt idx="0">
                  <c:v>Cases in the last 7 days</c:v>
                </c:pt>
              </c:strCache>
            </c:strRef>
          </c:tx>
          <c:spPr>
            <a:ln w="25400" cap="rnd">
              <a:noFill/>
              <a:round/>
            </a:ln>
            <a:effectLst/>
          </c:spPr>
          <c:marker>
            <c:symbol val="circle"/>
            <c:size val="5"/>
            <c:spPr>
              <a:solidFill>
                <a:schemeClr val="bg2">
                  <a:lumMod val="10000"/>
                </a:schemeClr>
              </a:solidFill>
              <a:ln w="9525">
                <a:solidFill>
                  <a:schemeClr val="tx1"/>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82099</c:v>
                </c:pt>
                <c:pt idx="200">
                  <c:v>83399</c:v>
                </c:pt>
                <c:pt idx="201">
                  <c:v>84778</c:v>
                </c:pt>
                <c:pt idx="202">
                  <c:v>86320</c:v>
                </c:pt>
                <c:pt idx="203">
                  <c:v>88073</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rivm!$K$4:$K$236</c:f>
              <c:numCache>
                <c:formatCode>0</c:formatCode>
                <c:ptCount val="233"/>
                <c:pt idx="3">
                  <c:v>9</c:v>
                </c:pt>
                <c:pt idx="4">
                  <c:v>17</c:v>
                </c:pt>
                <c:pt idx="5">
                  <c:v>23</c:v>
                </c:pt>
                <c:pt idx="6">
                  <c:v>38</c:v>
                </c:pt>
                <c:pt idx="7">
                  <c:v>81</c:v>
                </c:pt>
                <c:pt idx="8">
                  <c:v>126</c:v>
                </c:pt>
                <c:pt idx="9">
                  <c:v>182</c:v>
                </c:pt>
                <c:pt idx="10">
                  <c:v>256</c:v>
                </c:pt>
                <c:pt idx="11">
                  <c:v>304</c:v>
                </c:pt>
                <c:pt idx="12">
                  <c:v>359</c:v>
                </c:pt>
                <c:pt idx="13">
                  <c:v>465</c:v>
                </c:pt>
                <c:pt idx="14">
                  <c:v>532</c:v>
                </c:pt>
                <c:pt idx="15">
                  <c:v>676</c:v>
                </c:pt>
                <c:pt idx="16">
                  <c:v>771</c:v>
                </c:pt>
                <c:pt idx="17">
                  <c:v>870</c:v>
                </c:pt>
                <c:pt idx="18">
                  <c:v>1092</c:v>
                </c:pt>
                <c:pt idx="19">
                  <c:v>1323</c:v>
                </c:pt>
                <c:pt idx="20">
                  <c:v>1548</c:v>
                </c:pt>
                <c:pt idx="21">
                  <c:v>1846</c:v>
                </c:pt>
                <c:pt idx="22">
                  <c:v>2190</c:v>
                </c:pt>
                <c:pt idx="23">
                  <c:v>2672</c:v>
                </c:pt>
                <c:pt idx="24">
                  <c:v>3069</c:v>
                </c:pt>
                <c:pt idx="25">
                  <c:v>3336</c:v>
                </c:pt>
                <c:pt idx="26">
                  <c:v>3855</c:v>
                </c:pt>
                <c:pt idx="27">
                  <c:v>4361</c:v>
                </c:pt>
                <c:pt idx="28">
                  <c:v>4971</c:v>
                </c:pt>
                <c:pt idx="29">
                  <c:v>5609</c:v>
                </c:pt>
                <c:pt idx="30">
                  <c:v>6131</c:v>
                </c:pt>
                <c:pt idx="31">
                  <c:v>6662</c:v>
                </c:pt>
                <c:pt idx="32">
                  <c:v>7001</c:v>
                </c:pt>
                <c:pt idx="33">
                  <c:v>7035</c:v>
                </c:pt>
                <c:pt idx="34">
                  <c:v>7202</c:v>
                </c:pt>
                <c:pt idx="35">
                  <c:v>7266</c:v>
                </c:pt>
                <c:pt idx="36">
                  <c:v>7120</c:v>
                </c:pt>
                <c:pt idx="37">
                  <c:v>6865</c:v>
                </c:pt>
                <c:pt idx="38">
                  <c:v>6985</c:v>
                </c:pt>
                <c:pt idx="39">
                  <c:v>7053</c:v>
                </c:pt>
                <c:pt idx="40">
                  <c:v>6985</c:v>
                </c:pt>
                <c:pt idx="41">
                  <c:v>6935</c:v>
                </c:pt>
                <c:pt idx="42">
                  <c:v>7065</c:v>
                </c:pt>
                <c:pt idx="43">
                  <c:v>7374</c:v>
                </c:pt>
                <c:pt idx="44">
                  <c:v>7786</c:v>
                </c:pt>
                <c:pt idx="45">
                  <c:v>7736</c:v>
                </c:pt>
                <c:pt idx="46">
                  <c:v>7748</c:v>
                </c:pt>
                <c:pt idx="47">
                  <c:v>7839</c:v>
                </c:pt>
                <c:pt idx="48">
                  <c:v>7604</c:v>
                </c:pt>
                <c:pt idx="49">
                  <c:v>7452</c:v>
                </c:pt>
                <c:pt idx="50">
                  <c:v>7352</c:v>
                </c:pt>
                <c:pt idx="51">
                  <c:v>7176</c:v>
                </c:pt>
                <c:pt idx="52">
                  <c:v>7068</c:v>
                </c:pt>
                <c:pt idx="53">
                  <c:v>6854</c:v>
                </c:pt>
                <c:pt idx="54">
                  <c:v>6715</c:v>
                </c:pt>
                <c:pt idx="55">
                  <c:v>6689</c:v>
                </c:pt>
                <c:pt idx="56">
                  <c:v>6515</c:v>
                </c:pt>
                <c:pt idx="57">
                  <c:v>6086</c:v>
                </c:pt>
                <c:pt idx="58">
                  <c:v>5601</c:v>
                </c:pt>
                <c:pt idx="59">
                  <c:v>5190</c:v>
                </c:pt>
                <c:pt idx="60">
                  <c:v>4840</c:v>
                </c:pt>
                <c:pt idx="61">
                  <c:v>4282</c:v>
                </c:pt>
                <c:pt idx="62">
                  <c:v>3960</c:v>
                </c:pt>
                <c:pt idx="63">
                  <c:v>3587</c:v>
                </c:pt>
                <c:pt idx="64">
                  <c:v>3256</c:v>
                </c:pt>
                <c:pt idx="65">
                  <c:v>3046</c:v>
                </c:pt>
                <c:pt idx="66">
                  <c:v>2726</c:v>
                </c:pt>
                <c:pt idx="67">
                  <c:v>2525</c:v>
                </c:pt>
                <c:pt idx="68">
                  <c:v>2671</c:v>
                </c:pt>
                <c:pt idx="69">
                  <c:v>2517</c:v>
                </c:pt>
                <c:pt idx="70">
                  <c:v>2458</c:v>
                </c:pt>
                <c:pt idx="71">
                  <c:v>2302</c:v>
                </c:pt>
                <c:pt idx="72">
                  <c:v>2146</c:v>
                </c:pt>
                <c:pt idx="73">
                  <c:v>2056</c:v>
                </c:pt>
                <c:pt idx="74">
                  <c:v>2018</c:v>
                </c:pt>
                <c:pt idx="75">
                  <c:v>1897</c:v>
                </c:pt>
                <c:pt idx="76">
                  <c:v>1892</c:v>
                </c:pt>
                <c:pt idx="77">
                  <c:v>1707</c:v>
                </c:pt>
                <c:pt idx="78">
                  <c:v>1588</c:v>
                </c:pt>
                <c:pt idx="79">
                  <c:v>1488</c:v>
                </c:pt>
                <c:pt idx="80">
                  <c:v>1368</c:v>
                </c:pt>
                <c:pt idx="81">
                  <c:v>1353</c:v>
                </c:pt>
                <c:pt idx="82">
                  <c:v>1265</c:v>
                </c:pt>
                <c:pt idx="83">
                  <c:v>1236</c:v>
                </c:pt>
                <c:pt idx="84">
                  <c:v>1219</c:v>
                </c:pt>
                <c:pt idx="85">
                  <c:v>1207</c:v>
                </c:pt>
                <c:pt idx="86">
                  <c:v>1194</c:v>
                </c:pt>
                <c:pt idx="87">
                  <c:v>1241</c:v>
                </c:pt>
                <c:pt idx="88">
                  <c:v>1304</c:v>
                </c:pt>
                <c:pt idx="89">
                  <c:v>1329</c:v>
                </c:pt>
                <c:pt idx="90">
                  <c:v>1321</c:v>
                </c:pt>
                <c:pt idx="91">
                  <c:v>1250</c:v>
                </c:pt>
                <c:pt idx="92">
                  <c:v>1238</c:v>
                </c:pt>
                <c:pt idx="93">
                  <c:v>1193</c:v>
                </c:pt>
                <c:pt idx="94">
                  <c:v>1206</c:v>
                </c:pt>
                <c:pt idx="95">
                  <c:v>1100</c:v>
                </c:pt>
                <c:pt idx="96">
                  <c:v>1069</c:v>
                </c:pt>
                <c:pt idx="97">
                  <c:v>965</c:v>
                </c:pt>
                <c:pt idx="98">
                  <c:v>992</c:v>
                </c:pt>
                <c:pt idx="99">
                  <c:v>1026</c:v>
                </c:pt>
                <c:pt idx="100">
                  <c:v>1078</c:v>
                </c:pt>
                <c:pt idx="101">
                  <c:v>1132</c:v>
                </c:pt>
                <c:pt idx="102">
                  <c:v>1194</c:v>
                </c:pt>
                <c:pt idx="103">
                  <c:v>1256</c:v>
                </c:pt>
                <c:pt idx="104">
                  <c:v>1354</c:v>
                </c:pt>
                <c:pt idx="105">
                  <c:v>1309</c:v>
                </c:pt>
                <c:pt idx="106">
                  <c:v>1309</c:v>
                </c:pt>
                <c:pt idx="107">
                  <c:v>1305</c:v>
                </c:pt>
                <c:pt idx="108">
                  <c:v>1209</c:v>
                </c:pt>
                <c:pt idx="109">
                  <c:v>1209</c:v>
                </c:pt>
                <c:pt idx="110">
                  <c:v>1184</c:v>
                </c:pt>
                <c:pt idx="111">
                  <c:v>1117</c:v>
                </c:pt>
                <c:pt idx="112">
                  <c:v>1068</c:v>
                </c:pt>
                <c:pt idx="113">
                  <c:v>965</c:v>
                </c:pt>
                <c:pt idx="114">
                  <c:v>862</c:v>
                </c:pt>
                <c:pt idx="115">
                  <c:v>810</c:v>
                </c:pt>
                <c:pt idx="116">
                  <c:v>710</c:v>
                </c:pt>
                <c:pt idx="117">
                  <c:v>635</c:v>
                </c:pt>
                <c:pt idx="118">
                  <c:v>600</c:v>
                </c:pt>
                <c:pt idx="119">
                  <c:v>595</c:v>
                </c:pt>
                <c:pt idx="120">
                  <c:v>579</c:v>
                </c:pt>
                <c:pt idx="121">
                  <c:v>572</c:v>
                </c:pt>
                <c:pt idx="122">
                  <c:v>554</c:v>
                </c:pt>
                <c:pt idx="123">
                  <c:v>565</c:v>
                </c:pt>
                <c:pt idx="124">
                  <c:v>551</c:v>
                </c:pt>
                <c:pt idx="125">
                  <c:v>531</c:v>
                </c:pt>
                <c:pt idx="126">
                  <c:v>498</c:v>
                </c:pt>
                <c:pt idx="127">
                  <c:v>482</c:v>
                </c:pt>
                <c:pt idx="128">
                  <c:v>474</c:v>
                </c:pt>
                <c:pt idx="129">
                  <c:v>474</c:v>
                </c:pt>
                <c:pt idx="130">
                  <c:v>434</c:v>
                </c:pt>
                <c:pt idx="131">
                  <c:v>421</c:v>
                </c:pt>
                <c:pt idx="132">
                  <c:v>411</c:v>
                </c:pt>
                <c:pt idx="133">
                  <c:v>386</c:v>
                </c:pt>
                <c:pt idx="134">
                  <c:v>353</c:v>
                </c:pt>
                <c:pt idx="135">
                  <c:v>373</c:v>
                </c:pt>
                <c:pt idx="136">
                  <c:v>401</c:v>
                </c:pt>
                <c:pt idx="137">
                  <c:v>436</c:v>
                </c:pt>
                <c:pt idx="138">
                  <c:v>452</c:v>
                </c:pt>
                <c:pt idx="139">
                  <c:v>506</c:v>
                </c:pt>
                <c:pt idx="140">
                  <c:v>553</c:v>
                </c:pt>
                <c:pt idx="141">
                  <c:v>614</c:v>
                </c:pt>
                <c:pt idx="142">
                  <c:v>660</c:v>
                </c:pt>
                <c:pt idx="143">
                  <c:v>703</c:v>
                </c:pt>
                <c:pt idx="144">
                  <c:v>817</c:v>
                </c:pt>
                <c:pt idx="145">
                  <c:v>927</c:v>
                </c:pt>
                <c:pt idx="146">
                  <c:v>989</c:v>
                </c:pt>
                <c:pt idx="147">
                  <c:v>1053</c:v>
                </c:pt>
                <c:pt idx="148">
                  <c:v>1141</c:v>
                </c:pt>
                <c:pt idx="149">
                  <c:v>1151</c:v>
                </c:pt>
                <c:pt idx="150">
                  <c:v>1221</c:v>
                </c:pt>
                <c:pt idx="151">
                  <c:v>1241</c:v>
                </c:pt>
                <c:pt idx="152">
                  <c:v>1301</c:v>
                </c:pt>
                <c:pt idx="153">
                  <c:v>1380</c:v>
                </c:pt>
                <c:pt idx="154">
                  <c:v>1559</c:v>
                </c:pt>
                <c:pt idx="155">
                  <c:v>1706</c:v>
                </c:pt>
                <c:pt idx="156">
                  <c:v>2000</c:v>
                </c:pt>
                <c:pt idx="157">
                  <c:v>2152</c:v>
                </c:pt>
                <c:pt idx="158">
                  <c:v>2319</c:v>
                </c:pt>
                <c:pt idx="159">
                  <c:v>2581</c:v>
                </c:pt>
                <c:pt idx="160">
                  <c:v>2760</c:v>
                </c:pt>
                <c:pt idx="161">
                  <c:v>3019</c:v>
                </c:pt>
                <c:pt idx="162">
                  <c:v>3200</c:v>
                </c:pt>
                <c:pt idx="163">
                  <c:v>3255</c:v>
                </c:pt>
                <c:pt idx="164">
                  <c:v>3466</c:v>
                </c:pt>
                <c:pt idx="165">
                  <c:v>3724</c:v>
                </c:pt>
                <c:pt idx="166">
                  <c:v>4018</c:v>
                </c:pt>
                <c:pt idx="167">
                  <c:v>4246</c:v>
                </c:pt>
                <c:pt idx="168">
                  <c:v>4222</c:v>
                </c:pt>
                <c:pt idx="169">
                  <c:v>4339</c:v>
                </c:pt>
                <c:pt idx="170">
                  <c:v>4508</c:v>
                </c:pt>
                <c:pt idx="171">
                  <c:v>4438</c:v>
                </c:pt>
                <c:pt idx="172">
                  <c:v>4290</c:v>
                </c:pt>
                <c:pt idx="173">
                  <c:v>4000</c:v>
                </c:pt>
                <c:pt idx="174">
                  <c:v>3898</c:v>
                </c:pt>
                <c:pt idx="175">
                  <c:v>3850</c:v>
                </c:pt>
                <c:pt idx="176">
                  <c:v>3749</c:v>
                </c:pt>
                <c:pt idx="177">
                  <c:v>3602</c:v>
                </c:pt>
                <c:pt idx="178">
                  <c:v>3552</c:v>
                </c:pt>
                <c:pt idx="179">
                  <c:v>3644</c:v>
                </c:pt>
                <c:pt idx="180">
                  <c:v>3570</c:v>
                </c:pt>
                <c:pt idx="181">
                  <c:v>3589</c:v>
                </c:pt>
                <c:pt idx="182">
                  <c:v>3570</c:v>
                </c:pt>
                <c:pt idx="183">
                  <c:v>3542</c:v>
                </c:pt>
                <c:pt idx="184">
                  <c:v>3535</c:v>
                </c:pt>
                <c:pt idx="185">
                  <c:v>3586</c:v>
                </c:pt>
                <c:pt idx="186">
                  <c:v>3539</c:v>
                </c:pt>
                <c:pt idx="187">
                  <c:v>3586</c:v>
                </c:pt>
                <c:pt idx="188">
                  <c:v>3749</c:v>
                </c:pt>
                <c:pt idx="189">
                  <c:v>3840</c:v>
                </c:pt>
                <c:pt idx="190">
                  <c:v>4077</c:v>
                </c:pt>
                <c:pt idx="191">
                  <c:v>4230</c:v>
                </c:pt>
                <c:pt idx="192">
                  <c:v>4647</c:v>
                </c:pt>
                <c:pt idx="193">
                  <c:v>4917</c:v>
                </c:pt>
                <c:pt idx="194">
                  <c:v>5419</c:v>
                </c:pt>
                <c:pt idx="195">
                  <c:v>5825</c:v>
                </c:pt>
                <c:pt idx="196">
                  <c:v>6047</c:v>
                </c:pt>
                <c:pt idx="197">
                  <c:v>6573</c:v>
                </c:pt>
                <c:pt idx="198">
                  <c:v>7150</c:v>
                </c:pt>
                <c:pt idx="199">
                  <c:v>7312</c:v>
                </c:pt>
                <c:pt idx="200">
                  <c:v>7815</c:v>
                </c:pt>
                <c:pt idx="201">
                  <c:v>8230</c:v>
                </c:pt>
                <c:pt idx="202">
                  <c:v>8632</c:v>
                </c:pt>
                <c:pt idx="203">
                  <c:v>9562</c:v>
                </c:pt>
                <c:pt idx="204">
                  <c:v>-79781</c:v>
                </c:pt>
                <c:pt idx="205">
                  <c:v>-81012</c:v>
                </c:pt>
                <c:pt idx="206">
                  <c:v>-82099</c:v>
                </c:pt>
                <c:pt idx="207">
                  <c:v>-83399</c:v>
                </c:pt>
                <c:pt idx="208">
                  <c:v>-84778</c:v>
                </c:pt>
                <c:pt idx="209">
                  <c:v>-86320</c:v>
                </c:pt>
                <c:pt idx="210">
                  <c:v>-88073</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0-247A-4DCC-A341-84EAFE682257}"/>
            </c:ext>
          </c:extLst>
        </c:ser>
        <c:ser>
          <c:idx val="3"/>
          <c:order val="1"/>
          <c:tx>
            <c:strRef>
              <c:f>rivm!$R$3</c:f>
              <c:strCache>
                <c:ptCount val="1"/>
                <c:pt idx="0">
                  <c:v>Hospitalized</c:v>
                </c:pt>
              </c:strCache>
            </c:strRef>
          </c:tx>
          <c:spPr>
            <a:ln w="25400" cap="rnd">
              <a:noFill/>
              <a:round/>
            </a:ln>
            <a:effectLst/>
          </c:spPr>
          <c:marker>
            <c:symbol val="circle"/>
            <c:size val="5"/>
            <c:spPr>
              <a:solidFill>
                <a:schemeClr val="accent4">
                  <a:alpha val="10000"/>
                </a:schemeClr>
              </a:solidFill>
              <a:ln w="9525">
                <a:solidFill>
                  <a:schemeClr val="accent4">
                    <a:lumMod val="50000"/>
                    <a:alpha val="15000"/>
                  </a:schemeClr>
                </a:solidFill>
              </a:ln>
              <a:effectLst/>
            </c:spPr>
          </c:marker>
          <c:xVal>
            <c:numRef>
              <c:f>rivm!$R$4:$R$236</c:f>
              <c:numCache>
                <c:formatCode>#,##0</c:formatCode>
                <c:ptCount val="2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pt idx="198">
                  <c:v>12266</c:v>
                </c:pt>
                <c:pt idx="199">
                  <c:v>12283</c:v>
                </c:pt>
                <c:pt idx="200">
                  <c:v>12291</c:v>
                </c:pt>
                <c:pt idx="201">
                  <c:v>12315</c:v>
                </c:pt>
                <c:pt idx="202">
                  <c:v>12330</c:v>
                </c:pt>
                <c:pt idx="203">
                  <c:v>12344</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rivm!$S$4:$S$236</c:f>
              <c:numCache>
                <c:formatCode>#,##0</c:formatCode>
                <c:ptCount val="233"/>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pt idx="198">
                  <c:v>6</c:v>
                </c:pt>
                <c:pt idx="199">
                  <c:v>17</c:v>
                </c:pt>
                <c:pt idx="200">
                  <c:v>8</c:v>
                </c:pt>
                <c:pt idx="201">
                  <c:v>24</c:v>
                </c:pt>
                <c:pt idx="202">
                  <c:v>15</c:v>
                </c:pt>
                <c:pt idx="203">
                  <c:v>14</c:v>
                </c:pt>
                <c:pt idx="204">
                  <c:v>-12344</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1-247A-4DCC-A341-84EAFE682257}"/>
            </c:ext>
          </c:extLst>
        </c:ser>
        <c:ser>
          <c:idx val="4"/>
          <c:order val="2"/>
          <c:tx>
            <c:strRef>
              <c:f>rivm!$AJ$3</c:f>
              <c:strCache>
                <c:ptCount val="1"/>
                <c:pt idx="0">
                  <c:v>Deceased  in the last 7 days</c:v>
                </c:pt>
              </c:strCache>
            </c:strRef>
          </c:tx>
          <c:spPr>
            <a:ln w="25400" cap="rnd">
              <a:noFill/>
              <a:round/>
            </a:ln>
            <a:effectLst/>
          </c:spPr>
          <c:marker>
            <c:symbol val="circle"/>
            <c:size val="5"/>
            <c:spPr>
              <a:solidFill>
                <a:srgbClr val="C00000"/>
              </a:solidFill>
              <a:ln w="9525">
                <a:solidFill>
                  <a:srgbClr val="C00000"/>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6254</c:v>
                </c:pt>
                <c:pt idx="200">
                  <c:v>6256</c:v>
                </c:pt>
                <c:pt idx="201">
                  <c:v>6258</c:v>
                </c:pt>
                <c:pt idx="202">
                  <c:v>6260</c:v>
                </c:pt>
                <c:pt idx="203">
                  <c:v>6266</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rivm!$AJ$4:$AJ$236</c:f>
              <c:numCache>
                <c:formatCode>0</c:formatCode>
                <c:ptCount val="233"/>
                <c:pt idx="3">
                  <c:v>0</c:v>
                </c:pt>
                <c:pt idx="4">
                  <c:v>0</c:v>
                </c:pt>
                <c:pt idx="5">
                  <c:v>0</c:v>
                </c:pt>
                <c:pt idx="6">
                  <c:v>0</c:v>
                </c:pt>
                <c:pt idx="7">
                  <c:v>0</c:v>
                </c:pt>
                <c:pt idx="8">
                  <c:v>1</c:v>
                </c:pt>
                <c:pt idx="9">
                  <c:v>1</c:v>
                </c:pt>
                <c:pt idx="10">
                  <c:v>3</c:v>
                </c:pt>
                <c:pt idx="11">
                  <c:v>3</c:v>
                </c:pt>
                <c:pt idx="12">
                  <c:v>4</c:v>
                </c:pt>
                <c:pt idx="13">
                  <c:v>5</c:v>
                </c:pt>
                <c:pt idx="14">
                  <c:v>5</c:v>
                </c:pt>
                <c:pt idx="15">
                  <c:v>9</c:v>
                </c:pt>
                <c:pt idx="16">
                  <c:v>11</c:v>
                </c:pt>
                <c:pt idx="17">
                  <c:v>17</c:v>
                </c:pt>
                <c:pt idx="18">
                  <c:v>21</c:v>
                </c:pt>
                <c:pt idx="19">
                  <c:v>39</c:v>
                </c:pt>
                <c:pt idx="20">
                  <c:v>53</c:v>
                </c:pt>
                <c:pt idx="21">
                  <c:v>71</c:v>
                </c:pt>
                <c:pt idx="22">
                  <c:v>96</c:v>
                </c:pt>
                <c:pt idx="23">
                  <c:v>124</c:v>
                </c:pt>
                <c:pt idx="24">
                  <c:v>159</c:v>
                </c:pt>
                <c:pt idx="25">
                  <c:v>189</c:v>
                </c:pt>
                <c:pt idx="26">
                  <c:v>233</c:v>
                </c:pt>
                <c:pt idx="27">
                  <c:v>298</c:v>
                </c:pt>
                <c:pt idx="28">
                  <c:v>358</c:v>
                </c:pt>
                <c:pt idx="29">
                  <c:v>440</c:v>
                </c:pt>
                <c:pt idx="30">
                  <c:v>503</c:v>
                </c:pt>
                <c:pt idx="31">
                  <c:v>592</c:v>
                </c:pt>
                <c:pt idx="32">
                  <c:v>651</c:v>
                </c:pt>
                <c:pt idx="33">
                  <c:v>763</c:v>
                </c:pt>
                <c:pt idx="34">
                  <c:v>817</c:v>
                </c:pt>
                <c:pt idx="35">
                  <c:v>905</c:v>
                </c:pt>
                <c:pt idx="36">
                  <c:v>941</c:v>
                </c:pt>
                <c:pt idx="37">
                  <c:v>1012</c:v>
                </c:pt>
                <c:pt idx="38">
                  <c:v>995</c:v>
                </c:pt>
                <c:pt idx="39">
                  <c:v>1003</c:v>
                </c:pt>
                <c:pt idx="40">
                  <c:v>1062</c:v>
                </c:pt>
                <c:pt idx="41">
                  <c:v>1075</c:v>
                </c:pt>
                <c:pt idx="42">
                  <c:v>1057</c:v>
                </c:pt>
                <c:pt idx="43">
                  <c:v>1024</c:v>
                </c:pt>
                <c:pt idx="44">
                  <c:v>992</c:v>
                </c:pt>
                <c:pt idx="45">
                  <c:v>971</c:v>
                </c:pt>
                <c:pt idx="46">
                  <c:v>956</c:v>
                </c:pt>
                <c:pt idx="47">
                  <c:v>844</c:v>
                </c:pt>
                <c:pt idx="48">
                  <c:v>886</c:v>
                </c:pt>
                <c:pt idx="49">
                  <c:v>919</c:v>
                </c:pt>
                <c:pt idx="50">
                  <c:v>948</c:v>
                </c:pt>
                <c:pt idx="51">
                  <c:v>958</c:v>
                </c:pt>
                <c:pt idx="52">
                  <c:v>947</c:v>
                </c:pt>
                <c:pt idx="53">
                  <c:v>928</c:v>
                </c:pt>
                <c:pt idx="54">
                  <c:v>971</c:v>
                </c:pt>
                <c:pt idx="55">
                  <c:v>920</c:v>
                </c:pt>
                <c:pt idx="56">
                  <c:v>862</c:v>
                </c:pt>
                <c:pt idx="57">
                  <c:v>830</c:v>
                </c:pt>
                <c:pt idx="58">
                  <c:v>808</c:v>
                </c:pt>
                <c:pt idx="59">
                  <c:v>791</c:v>
                </c:pt>
                <c:pt idx="60">
                  <c:v>767</c:v>
                </c:pt>
                <c:pt idx="61">
                  <c:v>650</c:v>
                </c:pt>
                <c:pt idx="62">
                  <c:v>657</c:v>
                </c:pt>
                <c:pt idx="63">
                  <c:v>618</c:v>
                </c:pt>
                <c:pt idx="64">
                  <c:v>604</c:v>
                </c:pt>
                <c:pt idx="65">
                  <c:v>578</c:v>
                </c:pt>
                <c:pt idx="66">
                  <c:v>581</c:v>
                </c:pt>
                <c:pt idx="67">
                  <c:v>564</c:v>
                </c:pt>
                <c:pt idx="68">
                  <c:v>602</c:v>
                </c:pt>
                <c:pt idx="69">
                  <c:v>493</c:v>
                </c:pt>
                <c:pt idx="70">
                  <c:v>493</c:v>
                </c:pt>
                <c:pt idx="71">
                  <c:v>466</c:v>
                </c:pt>
                <c:pt idx="72">
                  <c:v>435</c:v>
                </c:pt>
                <c:pt idx="73">
                  <c:v>384</c:v>
                </c:pt>
                <c:pt idx="74">
                  <c:v>374</c:v>
                </c:pt>
                <c:pt idx="75">
                  <c:v>342</c:v>
                </c:pt>
                <c:pt idx="76">
                  <c:v>358</c:v>
                </c:pt>
                <c:pt idx="77">
                  <c:v>302</c:v>
                </c:pt>
                <c:pt idx="78">
                  <c:v>284</c:v>
                </c:pt>
                <c:pt idx="79">
                  <c:v>248</c:v>
                </c:pt>
                <c:pt idx="80">
                  <c:v>240</c:v>
                </c:pt>
                <c:pt idx="81">
                  <c:v>238</c:v>
                </c:pt>
                <c:pt idx="82">
                  <c:v>205</c:v>
                </c:pt>
                <c:pt idx="83">
                  <c:v>186</c:v>
                </c:pt>
                <c:pt idx="84">
                  <c:v>185</c:v>
                </c:pt>
                <c:pt idx="85">
                  <c:v>145</c:v>
                </c:pt>
                <c:pt idx="86">
                  <c:v>141</c:v>
                </c:pt>
                <c:pt idx="87">
                  <c:v>142</c:v>
                </c:pt>
                <c:pt idx="88">
                  <c:v>136</c:v>
                </c:pt>
                <c:pt idx="89">
                  <c:v>141</c:v>
                </c:pt>
                <c:pt idx="90">
                  <c:v>123</c:v>
                </c:pt>
                <c:pt idx="91">
                  <c:v>128</c:v>
                </c:pt>
                <c:pt idx="92">
                  <c:v>143</c:v>
                </c:pt>
                <c:pt idx="93">
                  <c:v>140</c:v>
                </c:pt>
                <c:pt idx="94">
                  <c:v>134</c:v>
                </c:pt>
                <c:pt idx="95">
                  <c:v>132</c:v>
                </c:pt>
                <c:pt idx="96">
                  <c:v>111</c:v>
                </c:pt>
                <c:pt idx="97">
                  <c:v>106</c:v>
                </c:pt>
                <c:pt idx="98">
                  <c:v>87</c:v>
                </c:pt>
                <c:pt idx="99">
                  <c:v>74</c:v>
                </c:pt>
                <c:pt idx="100">
                  <c:v>60</c:v>
                </c:pt>
                <c:pt idx="101">
                  <c:v>57</c:v>
                </c:pt>
                <c:pt idx="102">
                  <c:v>54</c:v>
                </c:pt>
                <c:pt idx="103">
                  <c:v>64</c:v>
                </c:pt>
                <c:pt idx="104">
                  <c:v>65</c:v>
                </c:pt>
                <c:pt idx="105">
                  <c:v>54</c:v>
                </c:pt>
                <c:pt idx="106">
                  <c:v>48</c:v>
                </c:pt>
                <c:pt idx="107">
                  <c:v>46</c:v>
                </c:pt>
                <c:pt idx="108">
                  <c:v>46</c:v>
                </c:pt>
                <c:pt idx="109">
                  <c:v>49</c:v>
                </c:pt>
                <c:pt idx="110">
                  <c:v>39</c:v>
                </c:pt>
                <c:pt idx="111">
                  <c:v>32</c:v>
                </c:pt>
                <c:pt idx="112">
                  <c:v>34</c:v>
                </c:pt>
                <c:pt idx="113">
                  <c:v>28</c:v>
                </c:pt>
                <c:pt idx="114">
                  <c:v>32</c:v>
                </c:pt>
                <c:pt idx="115">
                  <c:v>31</c:v>
                </c:pt>
                <c:pt idx="116">
                  <c:v>25</c:v>
                </c:pt>
                <c:pt idx="117">
                  <c:v>25</c:v>
                </c:pt>
                <c:pt idx="118">
                  <c:v>23</c:v>
                </c:pt>
                <c:pt idx="119">
                  <c:v>22</c:v>
                </c:pt>
                <c:pt idx="120">
                  <c:v>22</c:v>
                </c:pt>
                <c:pt idx="121">
                  <c:v>16</c:v>
                </c:pt>
                <c:pt idx="122">
                  <c:v>15</c:v>
                </c:pt>
                <c:pt idx="123">
                  <c:v>17</c:v>
                </c:pt>
                <c:pt idx="124">
                  <c:v>18</c:v>
                </c:pt>
                <c:pt idx="125">
                  <c:v>18</c:v>
                </c:pt>
                <c:pt idx="126">
                  <c:v>18</c:v>
                </c:pt>
                <c:pt idx="127">
                  <c:v>17</c:v>
                </c:pt>
                <c:pt idx="128">
                  <c:v>21</c:v>
                </c:pt>
                <c:pt idx="129">
                  <c:v>22</c:v>
                </c:pt>
                <c:pt idx="130">
                  <c:v>21</c:v>
                </c:pt>
                <c:pt idx="131">
                  <c:v>19</c:v>
                </c:pt>
                <c:pt idx="132">
                  <c:v>20</c:v>
                </c:pt>
                <c:pt idx="133">
                  <c:v>19</c:v>
                </c:pt>
                <c:pt idx="134">
                  <c:v>16</c:v>
                </c:pt>
                <c:pt idx="135">
                  <c:v>11</c:v>
                </c:pt>
                <c:pt idx="136">
                  <c:v>10</c:v>
                </c:pt>
                <c:pt idx="137">
                  <c:v>9</c:v>
                </c:pt>
                <c:pt idx="138">
                  <c:v>3</c:v>
                </c:pt>
                <c:pt idx="139">
                  <c:v>1</c:v>
                </c:pt>
                <c:pt idx="140">
                  <c:v>0</c:v>
                </c:pt>
                <c:pt idx="141">
                  <c:v>2</c:v>
                </c:pt>
                <c:pt idx="142">
                  <c:v>-1</c:v>
                </c:pt>
                <c:pt idx="143">
                  <c:v>-1</c:v>
                </c:pt>
                <c:pt idx="144">
                  <c:v>-1</c:v>
                </c:pt>
                <c:pt idx="145">
                  <c:v>1</c:v>
                </c:pt>
                <c:pt idx="146">
                  <c:v>3</c:v>
                </c:pt>
                <c:pt idx="147">
                  <c:v>2</c:v>
                </c:pt>
                <c:pt idx="148">
                  <c:v>1</c:v>
                </c:pt>
                <c:pt idx="149">
                  <c:v>4</c:v>
                </c:pt>
                <c:pt idx="150">
                  <c:v>4</c:v>
                </c:pt>
                <c:pt idx="151">
                  <c:v>5</c:v>
                </c:pt>
                <c:pt idx="152">
                  <c:v>9</c:v>
                </c:pt>
                <c:pt idx="153">
                  <c:v>8</c:v>
                </c:pt>
                <c:pt idx="154">
                  <c:v>8</c:v>
                </c:pt>
                <c:pt idx="155">
                  <c:v>8</c:v>
                </c:pt>
                <c:pt idx="156">
                  <c:v>8</c:v>
                </c:pt>
                <c:pt idx="157">
                  <c:v>9</c:v>
                </c:pt>
                <c:pt idx="158">
                  <c:v>8</c:v>
                </c:pt>
                <c:pt idx="159">
                  <c:v>5</c:v>
                </c:pt>
                <c:pt idx="160">
                  <c:v>6</c:v>
                </c:pt>
                <c:pt idx="161">
                  <c:v>6</c:v>
                </c:pt>
                <c:pt idx="162">
                  <c:v>7</c:v>
                </c:pt>
                <c:pt idx="163">
                  <c:v>9</c:v>
                </c:pt>
                <c:pt idx="164">
                  <c:v>8</c:v>
                </c:pt>
                <c:pt idx="165">
                  <c:v>8</c:v>
                </c:pt>
                <c:pt idx="166">
                  <c:v>9</c:v>
                </c:pt>
                <c:pt idx="167">
                  <c:v>8</c:v>
                </c:pt>
                <c:pt idx="168">
                  <c:v>12</c:v>
                </c:pt>
                <c:pt idx="169">
                  <c:v>13</c:v>
                </c:pt>
                <c:pt idx="170">
                  <c:v>12</c:v>
                </c:pt>
                <c:pt idx="171">
                  <c:v>15</c:v>
                </c:pt>
                <c:pt idx="172">
                  <c:v>15</c:v>
                </c:pt>
                <c:pt idx="173">
                  <c:v>16</c:v>
                </c:pt>
                <c:pt idx="174">
                  <c:v>20</c:v>
                </c:pt>
                <c:pt idx="175">
                  <c:v>26</c:v>
                </c:pt>
                <c:pt idx="176">
                  <c:v>28</c:v>
                </c:pt>
                <c:pt idx="177">
                  <c:v>31</c:v>
                </c:pt>
                <c:pt idx="178">
                  <c:v>28</c:v>
                </c:pt>
                <c:pt idx="179">
                  <c:v>30</c:v>
                </c:pt>
                <c:pt idx="180">
                  <c:v>32</c:v>
                </c:pt>
                <c:pt idx="181">
                  <c:v>34</c:v>
                </c:pt>
                <c:pt idx="182">
                  <c:v>27</c:v>
                </c:pt>
                <c:pt idx="183">
                  <c:v>25</c:v>
                </c:pt>
                <c:pt idx="184">
                  <c:v>24</c:v>
                </c:pt>
                <c:pt idx="185">
                  <c:v>24</c:v>
                </c:pt>
                <c:pt idx="186">
                  <c:v>22</c:v>
                </c:pt>
                <c:pt idx="187">
                  <c:v>23</c:v>
                </c:pt>
                <c:pt idx="188">
                  <c:v>20</c:v>
                </c:pt>
                <c:pt idx="189">
                  <c:v>17</c:v>
                </c:pt>
                <c:pt idx="190">
                  <c:v>17</c:v>
                </c:pt>
                <c:pt idx="191">
                  <c:v>17</c:v>
                </c:pt>
                <c:pt idx="192">
                  <c:v>19</c:v>
                </c:pt>
                <c:pt idx="193">
                  <c:v>19</c:v>
                </c:pt>
                <c:pt idx="194">
                  <c:v>14</c:v>
                </c:pt>
                <c:pt idx="195">
                  <c:v>11</c:v>
                </c:pt>
                <c:pt idx="196">
                  <c:v>14</c:v>
                </c:pt>
                <c:pt idx="197">
                  <c:v>15</c:v>
                </c:pt>
                <c:pt idx="198">
                  <c:v>12</c:v>
                </c:pt>
                <c:pt idx="199">
                  <c:v>11</c:v>
                </c:pt>
                <c:pt idx="200">
                  <c:v>13</c:v>
                </c:pt>
                <c:pt idx="201">
                  <c:v>14</c:v>
                </c:pt>
                <c:pt idx="202">
                  <c:v>14</c:v>
                </c:pt>
                <c:pt idx="203">
                  <c:v>17</c:v>
                </c:pt>
                <c:pt idx="204">
                  <c:v>-6252</c:v>
                </c:pt>
                <c:pt idx="205">
                  <c:v>-6253</c:v>
                </c:pt>
                <c:pt idx="206">
                  <c:v>-6254</c:v>
                </c:pt>
                <c:pt idx="207">
                  <c:v>-6256</c:v>
                </c:pt>
                <c:pt idx="208">
                  <c:v>-6258</c:v>
                </c:pt>
                <c:pt idx="209">
                  <c:v>-6260</c:v>
                </c:pt>
                <c:pt idx="210">
                  <c:v>-6266</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2-247A-4DCC-A341-84EAFE682257}"/>
            </c:ext>
          </c:extLst>
        </c:ser>
        <c:ser>
          <c:idx val="1"/>
          <c:order val="3"/>
          <c:tx>
            <c:strRef>
              <c:f>rivm!$E$2</c:f>
              <c:strCache>
                <c:ptCount val="1"/>
                <c:pt idx="0">
                  <c:v>Cases</c:v>
                </c:pt>
              </c:strCache>
            </c:strRef>
          </c:tx>
          <c:spPr>
            <a:ln w="25400" cap="rnd">
              <a:noFill/>
              <a:round/>
            </a:ln>
            <a:effectLst/>
          </c:spPr>
          <c:marker>
            <c:symbol val="circle"/>
            <c:size val="5"/>
            <c:spPr>
              <a:solidFill>
                <a:schemeClr val="bg1">
                  <a:lumMod val="85000"/>
                </a:schemeClr>
              </a:solidFill>
              <a:ln w="9525">
                <a:solidFill>
                  <a:schemeClr val="bg1">
                    <a:lumMod val="85000"/>
                  </a:schemeClr>
                </a:solidFill>
              </a:ln>
              <a:effectLst/>
            </c:spPr>
          </c:marker>
          <c:xVal>
            <c:numRef>
              <c:f>rivm!$E$4:$E$236</c:f>
              <c:numCache>
                <c:formatCode>#,##0</c:formatCode>
                <c:ptCount val="233"/>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82099</c:v>
                </c:pt>
                <c:pt idx="200">
                  <c:v>83399</c:v>
                </c:pt>
                <c:pt idx="201">
                  <c:v>84778</c:v>
                </c:pt>
                <c:pt idx="202">
                  <c:v>86320</c:v>
                </c:pt>
                <c:pt idx="203">
                  <c:v>88073</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rivm!$F$4:$F$236</c:f>
              <c:numCache>
                <c:formatCode>#,##0</c:formatCode>
                <c:ptCount val="23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1087</c:v>
                </c:pt>
                <c:pt idx="200">
                  <c:v>1300</c:v>
                </c:pt>
                <c:pt idx="201">
                  <c:v>1379</c:v>
                </c:pt>
                <c:pt idx="202">
                  <c:v>1542</c:v>
                </c:pt>
                <c:pt idx="203">
                  <c:v>1753</c:v>
                </c:pt>
                <c:pt idx="204">
                  <c:v>-88073</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yVal>
          <c:smooth val="0"/>
          <c:extLst>
            <c:ext xmlns:c16="http://schemas.microsoft.com/office/drawing/2014/chart" uri="{C3380CC4-5D6E-409C-BE32-E72D297353CC}">
              <c16:uniqueId val="{00000003-247A-4DCC-A341-84EAFE682257}"/>
            </c:ext>
          </c:extLst>
        </c:ser>
        <c:ser>
          <c:idx val="2"/>
          <c:order val="4"/>
          <c:tx>
            <c:strRef>
              <c:f>rivm!$X$3</c:f>
              <c:strCache>
                <c:ptCount val="1"/>
                <c:pt idx="0">
                  <c:v>Hospitalized in the last 7 days</c:v>
                </c:pt>
              </c:strCache>
            </c:strRef>
          </c:tx>
          <c:spPr>
            <a:ln w="25400" cap="rnd">
              <a:noFill/>
              <a:round/>
            </a:ln>
            <a:effectLst/>
          </c:spPr>
          <c:marker>
            <c:symbol val="circle"/>
            <c:size val="5"/>
            <c:spPr>
              <a:solidFill>
                <a:schemeClr val="accent4"/>
              </a:solidFill>
              <a:ln w="9525">
                <a:solidFill>
                  <a:schemeClr val="accent4">
                    <a:lumMod val="50000"/>
                  </a:schemeClr>
                </a:solidFill>
              </a:ln>
              <a:effectLst/>
            </c:spPr>
          </c:marker>
          <c:xVal>
            <c:numRef>
              <c:f>rivm!$R$18:$R$236</c:f>
              <c:numCache>
                <c:formatCode>#,##0</c:formatCode>
                <c:ptCount val="219"/>
                <c:pt idx="0">
                  <c:v>86</c:v>
                </c:pt>
                <c:pt idx="1">
                  <c:v>115</c:v>
                </c:pt>
                <c:pt idx="2">
                  <c:v>136</c:v>
                </c:pt>
                <c:pt idx="3">
                  <c:v>162</c:v>
                </c:pt>
                <c:pt idx="4">
                  <c:v>205</c:v>
                </c:pt>
                <c:pt idx="5">
                  <c:v>314</c:v>
                </c:pt>
                <c:pt idx="6">
                  <c:v>408</c:v>
                </c:pt>
                <c:pt idx="7">
                  <c:v>489</c:v>
                </c:pt>
                <c:pt idx="8">
                  <c:v>643</c:v>
                </c:pt>
                <c:pt idx="9">
                  <c:v>836</c:v>
                </c:pt>
                <c:pt idx="10">
                  <c:v>988</c:v>
                </c:pt>
                <c:pt idx="11">
                  <c:v>1230</c:v>
                </c:pt>
                <c:pt idx="12">
                  <c:v>1495</c:v>
                </c:pt>
                <c:pt idx="13">
                  <c:v>1836</c:v>
                </c:pt>
                <c:pt idx="14">
                  <c:v>2151</c:v>
                </c:pt>
                <c:pt idx="15">
                  <c:v>2500</c:v>
                </c:pt>
                <c:pt idx="16">
                  <c:v>2954</c:v>
                </c:pt>
                <c:pt idx="17">
                  <c:v>3483</c:v>
                </c:pt>
                <c:pt idx="18">
                  <c:v>3990</c:v>
                </c:pt>
                <c:pt idx="19">
                  <c:v>4712</c:v>
                </c:pt>
                <c:pt idx="20">
                  <c:v>5159</c:v>
                </c:pt>
                <c:pt idx="21">
                  <c:v>5784</c:v>
                </c:pt>
                <c:pt idx="22">
                  <c:v>6286</c:v>
                </c:pt>
                <c:pt idx="23">
                  <c:v>6622</c:v>
                </c:pt>
                <c:pt idx="24">
                  <c:v>6875</c:v>
                </c:pt>
                <c:pt idx="25">
                  <c:v>7135</c:v>
                </c:pt>
                <c:pt idx="26">
                  <c:v>7427</c:v>
                </c:pt>
                <c:pt idx="27">
                  <c:v>7735</c:v>
                </c:pt>
                <c:pt idx="28">
                  <c:v>7972</c:v>
                </c:pt>
                <c:pt idx="29">
                  <c:v>8197</c:v>
                </c:pt>
                <c:pt idx="30">
                  <c:v>8386</c:v>
                </c:pt>
                <c:pt idx="31">
                  <c:v>8582</c:v>
                </c:pt>
                <c:pt idx="32">
                  <c:v>8729</c:v>
                </c:pt>
                <c:pt idx="33">
                  <c:v>8939</c:v>
                </c:pt>
                <c:pt idx="34">
                  <c:v>9127</c:v>
                </c:pt>
                <c:pt idx="35">
                  <c:v>9309</c:v>
                </c:pt>
                <c:pt idx="36">
                  <c:v>9465</c:v>
                </c:pt>
                <c:pt idx="37">
                  <c:v>9594</c:v>
                </c:pt>
                <c:pt idx="38">
                  <c:v>9704</c:v>
                </c:pt>
                <c:pt idx="39">
                  <c:v>9779</c:v>
                </c:pt>
                <c:pt idx="40">
                  <c:v>9897</c:v>
                </c:pt>
                <c:pt idx="41">
                  <c:v>10021</c:v>
                </c:pt>
                <c:pt idx="42">
                  <c:v>10158</c:v>
                </c:pt>
                <c:pt idx="43">
                  <c:v>10281</c:v>
                </c:pt>
                <c:pt idx="44">
                  <c:v>10381</c:v>
                </c:pt>
                <c:pt idx="45">
                  <c:v>10456</c:v>
                </c:pt>
                <c:pt idx="46">
                  <c:v>10521</c:v>
                </c:pt>
                <c:pt idx="47">
                  <c:v>10609</c:v>
                </c:pt>
                <c:pt idx="48">
                  <c:v>10685</c:v>
                </c:pt>
                <c:pt idx="49">
                  <c:v>10769</c:v>
                </c:pt>
                <c:pt idx="50">
                  <c:v>10854</c:v>
                </c:pt>
                <c:pt idx="51">
                  <c:v>10951</c:v>
                </c:pt>
                <c:pt idx="52">
                  <c:v>10995</c:v>
                </c:pt>
                <c:pt idx="53">
                  <c:v>11037</c:v>
                </c:pt>
                <c:pt idx="54">
                  <c:v>11126</c:v>
                </c:pt>
                <c:pt idx="55">
                  <c:v>11153</c:v>
                </c:pt>
                <c:pt idx="56">
                  <c:v>11192</c:v>
                </c:pt>
                <c:pt idx="57">
                  <c:v>11227</c:v>
                </c:pt>
                <c:pt idx="58">
                  <c:v>11285</c:v>
                </c:pt>
                <c:pt idx="59">
                  <c:v>11307</c:v>
                </c:pt>
                <c:pt idx="60">
                  <c:v>11343</c:v>
                </c:pt>
                <c:pt idx="61">
                  <c:v>11378</c:v>
                </c:pt>
                <c:pt idx="62">
                  <c:v>11430</c:v>
                </c:pt>
                <c:pt idx="63">
                  <c:v>11457</c:v>
                </c:pt>
                <c:pt idx="64">
                  <c:v>11492</c:v>
                </c:pt>
                <c:pt idx="65">
                  <c:v>11537</c:v>
                </c:pt>
                <c:pt idx="66">
                  <c:v>11552</c:v>
                </c:pt>
                <c:pt idx="67">
                  <c:v>11579</c:v>
                </c:pt>
                <c:pt idx="68">
                  <c:v>11613</c:v>
                </c:pt>
                <c:pt idx="69">
                  <c:v>11627</c:v>
                </c:pt>
                <c:pt idx="70">
                  <c:v>11640</c:v>
                </c:pt>
                <c:pt idx="71">
                  <c:v>11649</c:v>
                </c:pt>
                <c:pt idx="72">
                  <c:v>11659</c:v>
                </c:pt>
                <c:pt idx="73">
                  <c:v>11672</c:v>
                </c:pt>
                <c:pt idx="74">
                  <c:v>11680</c:v>
                </c:pt>
                <c:pt idx="75">
                  <c:v>11690</c:v>
                </c:pt>
                <c:pt idx="76">
                  <c:v>11697</c:v>
                </c:pt>
                <c:pt idx="77">
                  <c:v>11713</c:v>
                </c:pt>
                <c:pt idx="78">
                  <c:v>11722</c:v>
                </c:pt>
                <c:pt idx="79">
                  <c:v>11727</c:v>
                </c:pt>
                <c:pt idx="80">
                  <c:v>11735</c:v>
                </c:pt>
                <c:pt idx="81">
                  <c:v>11744</c:v>
                </c:pt>
                <c:pt idx="82">
                  <c:v>11750</c:v>
                </c:pt>
                <c:pt idx="83">
                  <c:v>11759</c:v>
                </c:pt>
                <c:pt idx="84">
                  <c:v>11771</c:v>
                </c:pt>
                <c:pt idx="85">
                  <c:v>11782</c:v>
                </c:pt>
                <c:pt idx="86">
                  <c:v>11785</c:v>
                </c:pt>
                <c:pt idx="87">
                  <c:v>11789</c:v>
                </c:pt>
                <c:pt idx="88">
                  <c:v>11794</c:v>
                </c:pt>
                <c:pt idx="89">
                  <c:v>11800</c:v>
                </c:pt>
                <c:pt idx="90">
                  <c:v>11805</c:v>
                </c:pt>
                <c:pt idx="91">
                  <c:v>11808</c:v>
                </c:pt>
                <c:pt idx="92">
                  <c:v>11813</c:v>
                </c:pt>
                <c:pt idx="93">
                  <c:v>11822</c:v>
                </c:pt>
                <c:pt idx="94">
                  <c:v>11828</c:v>
                </c:pt>
                <c:pt idx="95">
                  <c:v>11831</c:v>
                </c:pt>
                <c:pt idx="96">
                  <c:v>11834</c:v>
                </c:pt>
                <c:pt idx="97">
                  <c:v>11836</c:v>
                </c:pt>
                <c:pt idx="98">
                  <c:v>11835</c:v>
                </c:pt>
                <c:pt idx="99">
                  <c:v>11846</c:v>
                </c:pt>
                <c:pt idx="100">
                  <c:v>11846</c:v>
                </c:pt>
                <c:pt idx="101">
                  <c:v>11849</c:v>
                </c:pt>
                <c:pt idx="102">
                  <c:v>11851</c:v>
                </c:pt>
                <c:pt idx="103">
                  <c:v>11853</c:v>
                </c:pt>
                <c:pt idx="104">
                  <c:v>11859</c:v>
                </c:pt>
                <c:pt idx="105">
                  <c:v>11863</c:v>
                </c:pt>
                <c:pt idx="106">
                  <c:v>11868</c:v>
                </c:pt>
                <c:pt idx="107">
                  <c:v>11868</c:v>
                </c:pt>
                <c:pt idx="108">
                  <c:v>11871</c:v>
                </c:pt>
                <c:pt idx="109">
                  <c:v>11874</c:v>
                </c:pt>
                <c:pt idx="110">
                  <c:v>11877</c:v>
                </c:pt>
                <c:pt idx="111">
                  <c:v>11878</c:v>
                </c:pt>
                <c:pt idx="112">
                  <c:v>11878</c:v>
                </c:pt>
                <c:pt idx="113">
                  <c:v>11882</c:v>
                </c:pt>
                <c:pt idx="114">
                  <c:v>11883</c:v>
                </c:pt>
                <c:pt idx="115">
                  <c:v>11884</c:v>
                </c:pt>
                <c:pt idx="116">
                  <c:v>11884</c:v>
                </c:pt>
                <c:pt idx="117">
                  <c:v>11886</c:v>
                </c:pt>
                <c:pt idx="118">
                  <c:v>11889</c:v>
                </c:pt>
                <c:pt idx="119">
                  <c:v>11887</c:v>
                </c:pt>
                <c:pt idx="120">
                  <c:v>11888</c:v>
                </c:pt>
                <c:pt idx="121">
                  <c:v>11891</c:v>
                </c:pt>
                <c:pt idx="122">
                  <c:v>11893</c:v>
                </c:pt>
                <c:pt idx="123">
                  <c:v>11894</c:v>
                </c:pt>
                <c:pt idx="124">
                  <c:v>11892</c:v>
                </c:pt>
                <c:pt idx="125">
                  <c:v>11897</c:v>
                </c:pt>
                <c:pt idx="126">
                  <c:v>11898</c:v>
                </c:pt>
                <c:pt idx="127">
                  <c:v>11894</c:v>
                </c:pt>
                <c:pt idx="128">
                  <c:v>11895</c:v>
                </c:pt>
                <c:pt idx="129">
                  <c:v>11898</c:v>
                </c:pt>
                <c:pt idx="130">
                  <c:v>11900</c:v>
                </c:pt>
                <c:pt idx="131">
                  <c:v>11902</c:v>
                </c:pt>
                <c:pt idx="132">
                  <c:v>11902</c:v>
                </c:pt>
                <c:pt idx="133">
                  <c:v>11905</c:v>
                </c:pt>
                <c:pt idx="134">
                  <c:v>11904</c:v>
                </c:pt>
                <c:pt idx="135">
                  <c:v>11906</c:v>
                </c:pt>
                <c:pt idx="136">
                  <c:v>11908</c:v>
                </c:pt>
                <c:pt idx="137">
                  <c:v>11913</c:v>
                </c:pt>
                <c:pt idx="138">
                  <c:v>11919</c:v>
                </c:pt>
                <c:pt idx="139">
                  <c:v>11922</c:v>
                </c:pt>
                <c:pt idx="140">
                  <c:v>11927</c:v>
                </c:pt>
                <c:pt idx="141">
                  <c:v>11934</c:v>
                </c:pt>
                <c:pt idx="142">
                  <c:v>11937</c:v>
                </c:pt>
                <c:pt idx="143">
                  <c:v>11943</c:v>
                </c:pt>
                <c:pt idx="144">
                  <c:v>11949</c:v>
                </c:pt>
                <c:pt idx="145">
                  <c:v>11959</c:v>
                </c:pt>
                <c:pt idx="146">
                  <c:v>11964</c:v>
                </c:pt>
                <c:pt idx="147">
                  <c:v>11965</c:v>
                </c:pt>
                <c:pt idx="148">
                  <c:v>11969</c:v>
                </c:pt>
                <c:pt idx="149">
                  <c:v>11971</c:v>
                </c:pt>
                <c:pt idx="150">
                  <c:v>11978</c:v>
                </c:pt>
                <c:pt idx="151">
                  <c:v>11984</c:v>
                </c:pt>
                <c:pt idx="152">
                  <c:v>11994</c:v>
                </c:pt>
                <c:pt idx="153">
                  <c:v>12003</c:v>
                </c:pt>
                <c:pt idx="154">
                  <c:v>12009</c:v>
                </c:pt>
                <c:pt idx="155">
                  <c:v>12020</c:v>
                </c:pt>
                <c:pt idx="156">
                  <c:v>12027</c:v>
                </c:pt>
                <c:pt idx="157">
                  <c:v>12033</c:v>
                </c:pt>
                <c:pt idx="158">
                  <c:v>12038</c:v>
                </c:pt>
                <c:pt idx="159">
                  <c:v>12042</c:v>
                </c:pt>
                <c:pt idx="160">
                  <c:v>12060</c:v>
                </c:pt>
                <c:pt idx="161">
                  <c:v>12070</c:v>
                </c:pt>
                <c:pt idx="162">
                  <c:v>12088</c:v>
                </c:pt>
                <c:pt idx="163">
                  <c:v>12099</c:v>
                </c:pt>
                <c:pt idx="164">
                  <c:v>12107</c:v>
                </c:pt>
                <c:pt idx="165">
                  <c:v>12111</c:v>
                </c:pt>
                <c:pt idx="166">
                  <c:v>12126</c:v>
                </c:pt>
                <c:pt idx="167">
                  <c:v>12145</c:v>
                </c:pt>
                <c:pt idx="168">
                  <c:v>12152</c:v>
                </c:pt>
                <c:pt idx="169">
                  <c:v>12161</c:v>
                </c:pt>
                <c:pt idx="170">
                  <c:v>12163</c:v>
                </c:pt>
                <c:pt idx="171">
                  <c:v>12166</c:v>
                </c:pt>
                <c:pt idx="172">
                  <c:v>12177</c:v>
                </c:pt>
                <c:pt idx="173">
                  <c:v>12182</c:v>
                </c:pt>
                <c:pt idx="174">
                  <c:v>12188</c:v>
                </c:pt>
                <c:pt idx="175">
                  <c:v>12193</c:v>
                </c:pt>
                <c:pt idx="176">
                  <c:v>12200</c:v>
                </c:pt>
                <c:pt idx="177">
                  <c:v>12205</c:v>
                </c:pt>
                <c:pt idx="178">
                  <c:v>12210</c:v>
                </c:pt>
                <c:pt idx="179">
                  <c:v>12219</c:v>
                </c:pt>
                <c:pt idx="180">
                  <c:v>12225</c:v>
                </c:pt>
                <c:pt idx="181">
                  <c:v>12233</c:v>
                </c:pt>
                <c:pt idx="182">
                  <c:v>12250</c:v>
                </c:pt>
                <c:pt idx="183">
                  <c:v>12260</c:v>
                </c:pt>
                <c:pt idx="184">
                  <c:v>12266</c:v>
                </c:pt>
                <c:pt idx="185">
                  <c:v>12283</c:v>
                </c:pt>
                <c:pt idx="186">
                  <c:v>12291</c:v>
                </c:pt>
                <c:pt idx="187">
                  <c:v>12315</c:v>
                </c:pt>
                <c:pt idx="188">
                  <c:v>12330</c:v>
                </c:pt>
                <c:pt idx="189">
                  <c:v>12344</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xVal>
          <c:yVal>
            <c:numRef>
              <c:f>rivm!$X$18:$X$236</c:f>
              <c:numCache>
                <c:formatCode>0</c:formatCode>
                <c:ptCount val="219"/>
                <c:pt idx="0">
                  <c:v>85</c:v>
                </c:pt>
                <c:pt idx="1">
                  <c:v>114</c:v>
                </c:pt>
                <c:pt idx="2">
                  <c:v>135</c:v>
                </c:pt>
                <c:pt idx="3">
                  <c:v>161</c:v>
                </c:pt>
                <c:pt idx="4">
                  <c:v>204</c:v>
                </c:pt>
                <c:pt idx="5">
                  <c:v>313</c:v>
                </c:pt>
                <c:pt idx="6">
                  <c:v>407</c:v>
                </c:pt>
                <c:pt idx="7">
                  <c:v>403</c:v>
                </c:pt>
                <c:pt idx="8">
                  <c:v>528</c:v>
                </c:pt>
                <c:pt idx="9">
                  <c:v>700</c:v>
                </c:pt>
                <c:pt idx="10">
                  <c:v>826</c:v>
                </c:pt>
                <c:pt idx="11">
                  <c:v>1025</c:v>
                </c:pt>
                <c:pt idx="12">
                  <c:v>1181</c:v>
                </c:pt>
                <c:pt idx="13">
                  <c:v>1428</c:v>
                </c:pt>
                <c:pt idx="14">
                  <c:v>1662</c:v>
                </c:pt>
                <c:pt idx="15">
                  <c:v>1857</c:v>
                </c:pt>
                <c:pt idx="16">
                  <c:v>2118</c:v>
                </c:pt>
                <c:pt idx="17">
                  <c:v>2495</c:v>
                </c:pt>
                <c:pt idx="18">
                  <c:v>2760</c:v>
                </c:pt>
                <c:pt idx="19">
                  <c:v>3217</c:v>
                </c:pt>
                <c:pt idx="20">
                  <c:v>3323</c:v>
                </c:pt>
                <c:pt idx="21">
                  <c:v>3633</c:v>
                </c:pt>
                <c:pt idx="22">
                  <c:v>3786</c:v>
                </c:pt>
                <c:pt idx="23">
                  <c:v>3668</c:v>
                </c:pt>
                <c:pt idx="24">
                  <c:v>3392</c:v>
                </c:pt>
                <c:pt idx="25">
                  <c:v>3145</c:v>
                </c:pt>
                <c:pt idx="26">
                  <c:v>2715</c:v>
                </c:pt>
                <c:pt idx="27">
                  <c:v>2576</c:v>
                </c:pt>
                <c:pt idx="28">
                  <c:v>2188</c:v>
                </c:pt>
                <c:pt idx="29">
                  <c:v>1911</c:v>
                </c:pt>
                <c:pt idx="30">
                  <c:v>1764</c:v>
                </c:pt>
                <c:pt idx="31">
                  <c:v>1714</c:v>
                </c:pt>
                <c:pt idx="32">
                  <c:v>1601</c:v>
                </c:pt>
                <c:pt idx="33">
                  <c:v>1519</c:v>
                </c:pt>
                <c:pt idx="34">
                  <c:v>1399</c:v>
                </c:pt>
                <c:pt idx="35">
                  <c:v>1344</c:v>
                </c:pt>
                <c:pt idx="36">
                  <c:v>1275</c:v>
                </c:pt>
                <c:pt idx="37">
                  <c:v>1215</c:v>
                </c:pt>
                <c:pt idx="38">
                  <c:v>1122</c:v>
                </c:pt>
                <c:pt idx="39">
                  <c:v>1050</c:v>
                </c:pt>
                <c:pt idx="40">
                  <c:v>958</c:v>
                </c:pt>
                <c:pt idx="41">
                  <c:v>894</c:v>
                </c:pt>
                <c:pt idx="42">
                  <c:v>849</c:v>
                </c:pt>
                <c:pt idx="43">
                  <c:v>816</c:v>
                </c:pt>
                <c:pt idx="44">
                  <c:v>787</c:v>
                </c:pt>
                <c:pt idx="45">
                  <c:v>752</c:v>
                </c:pt>
                <c:pt idx="46">
                  <c:v>742</c:v>
                </c:pt>
                <c:pt idx="47">
                  <c:v>712</c:v>
                </c:pt>
                <c:pt idx="48">
                  <c:v>664</c:v>
                </c:pt>
                <c:pt idx="49">
                  <c:v>611</c:v>
                </c:pt>
                <c:pt idx="50">
                  <c:v>573</c:v>
                </c:pt>
                <c:pt idx="51">
                  <c:v>570</c:v>
                </c:pt>
                <c:pt idx="52">
                  <c:v>539</c:v>
                </c:pt>
                <c:pt idx="53">
                  <c:v>516</c:v>
                </c:pt>
                <c:pt idx="54">
                  <c:v>517</c:v>
                </c:pt>
                <c:pt idx="55">
                  <c:v>468</c:v>
                </c:pt>
                <c:pt idx="56">
                  <c:v>423</c:v>
                </c:pt>
                <c:pt idx="57">
                  <c:v>373</c:v>
                </c:pt>
                <c:pt idx="58">
                  <c:v>334</c:v>
                </c:pt>
                <c:pt idx="59">
                  <c:v>312</c:v>
                </c:pt>
                <c:pt idx="60">
                  <c:v>306</c:v>
                </c:pt>
                <c:pt idx="61">
                  <c:v>252</c:v>
                </c:pt>
                <c:pt idx="62">
                  <c:v>277</c:v>
                </c:pt>
                <c:pt idx="63">
                  <c:v>265</c:v>
                </c:pt>
                <c:pt idx="64">
                  <c:v>265</c:v>
                </c:pt>
                <c:pt idx="65">
                  <c:v>252</c:v>
                </c:pt>
                <c:pt idx="66">
                  <c:v>245</c:v>
                </c:pt>
                <c:pt idx="67">
                  <c:v>236</c:v>
                </c:pt>
                <c:pt idx="68">
                  <c:v>235</c:v>
                </c:pt>
                <c:pt idx="69">
                  <c:v>197</c:v>
                </c:pt>
                <c:pt idx="70">
                  <c:v>183</c:v>
                </c:pt>
                <c:pt idx="71">
                  <c:v>157</c:v>
                </c:pt>
                <c:pt idx="72">
                  <c:v>122</c:v>
                </c:pt>
                <c:pt idx="73">
                  <c:v>120</c:v>
                </c:pt>
                <c:pt idx="74">
                  <c:v>101</c:v>
                </c:pt>
                <c:pt idx="75">
                  <c:v>77</c:v>
                </c:pt>
                <c:pt idx="76">
                  <c:v>70</c:v>
                </c:pt>
                <c:pt idx="77">
                  <c:v>73</c:v>
                </c:pt>
                <c:pt idx="78">
                  <c:v>73</c:v>
                </c:pt>
                <c:pt idx="79">
                  <c:v>68</c:v>
                </c:pt>
                <c:pt idx="80">
                  <c:v>63</c:v>
                </c:pt>
                <c:pt idx="81">
                  <c:v>64</c:v>
                </c:pt>
                <c:pt idx="82">
                  <c:v>60</c:v>
                </c:pt>
                <c:pt idx="83">
                  <c:v>62</c:v>
                </c:pt>
                <c:pt idx="84">
                  <c:v>58</c:v>
                </c:pt>
                <c:pt idx="85">
                  <c:v>60</c:v>
                </c:pt>
                <c:pt idx="86">
                  <c:v>58</c:v>
                </c:pt>
                <c:pt idx="87">
                  <c:v>54</c:v>
                </c:pt>
                <c:pt idx="88">
                  <c:v>50</c:v>
                </c:pt>
                <c:pt idx="89">
                  <c:v>50</c:v>
                </c:pt>
                <c:pt idx="90">
                  <c:v>46</c:v>
                </c:pt>
                <c:pt idx="91">
                  <c:v>37</c:v>
                </c:pt>
                <c:pt idx="92">
                  <c:v>31</c:v>
                </c:pt>
                <c:pt idx="93">
                  <c:v>37</c:v>
                </c:pt>
                <c:pt idx="94">
                  <c:v>39</c:v>
                </c:pt>
                <c:pt idx="95">
                  <c:v>37</c:v>
                </c:pt>
                <c:pt idx="96">
                  <c:v>34</c:v>
                </c:pt>
                <c:pt idx="97">
                  <c:v>31</c:v>
                </c:pt>
                <c:pt idx="98">
                  <c:v>27</c:v>
                </c:pt>
                <c:pt idx="99">
                  <c:v>33</c:v>
                </c:pt>
                <c:pt idx="100">
                  <c:v>24</c:v>
                </c:pt>
                <c:pt idx="101">
                  <c:v>21</c:v>
                </c:pt>
                <c:pt idx="102">
                  <c:v>20</c:v>
                </c:pt>
                <c:pt idx="103">
                  <c:v>19</c:v>
                </c:pt>
                <c:pt idx="104">
                  <c:v>23</c:v>
                </c:pt>
                <c:pt idx="105">
                  <c:v>28</c:v>
                </c:pt>
                <c:pt idx="106">
                  <c:v>22</c:v>
                </c:pt>
                <c:pt idx="107">
                  <c:v>22</c:v>
                </c:pt>
                <c:pt idx="108">
                  <c:v>22</c:v>
                </c:pt>
                <c:pt idx="109">
                  <c:v>23</c:v>
                </c:pt>
                <c:pt idx="110">
                  <c:v>24</c:v>
                </c:pt>
                <c:pt idx="111">
                  <c:v>19</c:v>
                </c:pt>
                <c:pt idx="112">
                  <c:v>15</c:v>
                </c:pt>
                <c:pt idx="113">
                  <c:v>14</c:v>
                </c:pt>
                <c:pt idx="114">
                  <c:v>15</c:v>
                </c:pt>
                <c:pt idx="115">
                  <c:v>13</c:v>
                </c:pt>
                <c:pt idx="116">
                  <c:v>10</c:v>
                </c:pt>
                <c:pt idx="117">
                  <c:v>9</c:v>
                </c:pt>
                <c:pt idx="118">
                  <c:v>11</c:v>
                </c:pt>
                <c:pt idx="119">
                  <c:v>9</c:v>
                </c:pt>
                <c:pt idx="120">
                  <c:v>6</c:v>
                </c:pt>
                <c:pt idx="121">
                  <c:v>8</c:v>
                </c:pt>
                <c:pt idx="122">
                  <c:v>9</c:v>
                </c:pt>
                <c:pt idx="123">
                  <c:v>10</c:v>
                </c:pt>
                <c:pt idx="124">
                  <c:v>6</c:v>
                </c:pt>
                <c:pt idx="125">
                  <c:v>8</c:v>
                </c:pt>
                <c:pt idx="126">
                  <c:v>11</c:v>
                </c:pt>
                <c:pt idx="127">
                  <c:v>6</c:v>
                </c:pt>
                <c:pt idx="128">
                  <c:v>4</c:v>
                </c:pt>
                <c:pt idx="129">
                  <c:v>5</c:v>
                </c:pt>
                <c:pt idx="130">
                  <c:v>6</c:v>
                </c:pt>
                <c:pt idx="131">
                  <c:v>10</c:v>
                </c:pt>
                <c:pt idx="132">
                  <c:v>5</c:v>
                </c:pt>
                <c:pt idx="133">
                  <c:v>7</c:v>
                </c:pt>
                <c:pt idx="134">
                  <c:v>10</c:v>
                </c:pt>
                <c:pt idx="135">
                  <c:v>11</c:v>
                </c:pt>
                <c:pt idx="136">
                  <c:v>10</c:v>
                </c:pt>
                <c:pt idx="137">
                  <c:v>13</c:v>
                </c:pt>
                <c:pt idx="138">
                  <c:v>17</c:v>
                </c:pt>
                <c:pt idx="139">
                  <c:v>20</c:v>
                </c:pt>
                <c:pt idx="140">
                  <c:v>22</c:v>
                </c:pt>
                <c:pt idx="141">
                  <c:v>30</c:v>
                </c:pt>
                <c:pt idx="142">
                  <c:v>31</c:v>
                </c:pt>
                <c:pt idx="143">
                  <c:v>35</c:v>
                </c:pt>
                <c:pt idx="144">
                  <c:v>36</c:v>
                </c:pt>
                <c:pt idx="145">
                  <c:v>40</c:v>
                </c:pt>
                <c:pt idx="146">
                  <c:v>42</c:v>
                </c:pt>
                <c:pt idx="147">
                  <c:v>38</c:v>
                </c:pt>
                <c:pt idx="148">
                  <c:v>35</c:v>
                </c:pt>
                <c:pt idx="149">
                  <c:v>34</c:v>
                </c:pt>
                <c:pt idx="150">
                  <c:v>35</c:v>
                </c:pt>
                <c:pt idx="151">
                  <c:v>35</c:v>
                </c:pt>
                <c:pt idx="152">
                  <c:v>35</c:v>
                </c:pt>
                <c:pt idx="153">
                  <c:v>39</c:v>
                </c:pt>
                <c:pt idx="154">
                  <c:v>44</c:v>
                </c:pt>
                <c:pt idx="155">
                  <c:v>51</c:v>
                </c:pt>
                <c:pt idx="156">
                  <c:v>56</c:v>
                </c:pt>
                <c:pt idx="157">
                  <c:v>55</c:v>
                </c:pt>
                <c:pt idx="158">
                  <c:v>54</c:v>
                </c:pt>
                <c:pt idx="159">
                  <c:v>48</c:v>
                </c:pt>
                <c:pt idx="160">
                  <c:v>57</c:v>
                </c:pt>
                <c:pt idx="161">
                  <c:v>61</c:v>
                </c:pt>
                <c:pt idx="162">
                  <c:v>68</c:v>
                </c:pt>
                <c:pt idx="163">
                  <c:v>72</c:v>
                </c:pt>
                <c:pt idx="164">
                  <c:v>74</c:v>
                </c:pt>
                <c:pt idx="165">
                  <c:v>73</c:v>
                </c:pt>
                <c:pt idx="166">
                  <c:v>84</c:v>
                </c:pt>
                <c:pt idx="167">
                  <c:v>85</c:v>
                </c:pt>
                <c:pt idx="168">
                  <c:v>82</c:v>
                </c:pt>
                <c:pt idx="169">
                  <c:v>73</c:v>
                </c:pt>
                <c:pt idx="170">
                  <c:v>64</c:v>
                </c:pt>
                <c:pt idx="171">
                  <c:v>59</c:v>
                </c:pt>
                <c:pt idx="172">
                  <c:v>66</c:v>
                </c:pt>
                <c:pt idx="173">
                  <c:v>56</c:v>
                </c:pt>
                <c:pt idx="174">
                  <c:v>43</c:v>
                </c:pt>
                <c:pt idx="175">
                  <c:v>41</c:v>
                </c:pt>
                <c:pt idx="176">
                  <c:v>39</c:v>
                </c:pt>
                <c:pt idx="177">
                  <c:v>42</c:v>
                </c:pt>
                <c:pt idx="178">
                  <c:v>44</c:v>
                </c:pt>
                <c:pt idx="179">
                  <c:v>42</c:v>
                </c:pt>
                <c:pt idx="180">
                  <c:v>43</c:v>
                </c:pt>
                <c:pt idx="181">
                  <c:v>45</c:v>
                </c:pt>
                <c:pt idx="182">
                  <c:v>57</c:v>
                </c:pt>
                <c:pt idx="183">
                  <c:v>60</c:v>
                </c:pt>
                <c:pt idx="184">
                  <c:v>61</c:v>
                </c:pt>
                <c:pt idx="185">
                  <c:v>73</c:v>
                </c:pt>
                <c:pt idx="186">
                  <c:v>72</c:v>
                </c:pt>
                <c:pt idx="187">
                  <c:v>90</c:v>
                </c:pt>
                <c:pt idx="188">
                  <c:v>97</c:v>
                </c:pt>
                <c:pt idx="189">
                  <c:v>94</c:v>
                </c:pt>
                <c:pt idx="190">
                  <c:v>-12260</c:v>
                </c:pt>
                <c:pt idx="191">
                  <c:v>-12266</c:v>
                </c:pt>
                <c:pt idx="192">
                  <c:v>-12283</c:v>
                </c:pt>
                <c:pt idx="193">
                  <c:v>-12291</c:v>
                </c:pt>
                <c:pt idx="194">
                  <c:v>-12315</c:v>
                </c:pt>
                <c:pt idx="195">
                  <c:v>-12330</c:v>
                </c:pt>
                <c:pt idx="196">
                  <c:v>-12344</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numCache>
            </c:numRef>
          </c:yVal>
          <c:smooth val="0"/>
          <c:extLst>
            <c:ext xmlns:c16="http://schemas.microsoft.com/office/drawing/2014/chart" uri="{C3380CC4-5D6E-409C-BE32-E72D297353CC}">
              <c16:uniqueId val="{00000004-247A-4DCC-A341-84EAFE682257}"/>
            </c:ext>
          </c:extLst>
        </c:ser>
        <c:ser>
          <c:idx val="5"/>
          <c:order val="5"/>
          <c:tx>
            <c:strRef>
              <c:f>rivm!$AD$3</c:f>
              <c:strCache>
                <c:ptCount val="1"/>
                <c:pt idx="0">
                  <c:v>Deceased </c:v>
                </c:pt>
              </c:strCache>
            </c:strRef>
          </c:tx>
          <c:spPr>
            <a:ln w="25400" cap="rnd">
              <a:noFill/>
              <a:round/>
            </a:ln>
            <a:effectLst/>
          </c:spPr>
          <c:marker>
            <c:symbol val="circle"/>
            <c:size val="5"/>
            <c:spPr>
              <a:solidFill>
                <a:srgbClr val="C00000">
                  <a:alpha val="10000"/>
                </a:srgbClr>
              </a:solidFill>
              <a:ln w="9525">
                <a:solidFill>
                  <a:srgbClr val="C00000">
                    <a:alpha val="25000"/>
                  </a:srgbClr>
                </a:solidFill>
              </a:ln>
              <a:effectLst/>
            </c:spPr>
          </c:marker>
          <c:xVal>
            <c:numRef>
              <c:f>rivm!$AD$4:$AD$236</c:f>
              <c:numCache>
                <c:formatCode>#,##0</c:formatCode>
                <c:ptCount val="233"/>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6254</c:v>
                </c:pt>
                <c:pt idx="200">
                  <c:v>6256</c:v>
                </c:pt>
                <c:pt idx="201">
                  <c:v>6258</c:v>
                </c:pt>
                <c:pt idx="202">
                  <c:v>6260</c:v>
                </c:pt>
                <c:pt idx="203">
                  <c:v>6266</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numCache>
            </c:numRef>
          </c:xVal>
          <c:yVal>
            <c:numRef>
              <c:f>rivm!$AE$4:$AE$236</c:f>
              <c:numCache>
                <c:formatCode>General</c:formatCode>
                <c:ptCount val="233"/>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pt idx="198" formatCode="#,##0">
                  <c:v>1</c:v>
                </c:pt>
                <c:pt idx="199" formatCode="#,##0">
                  <c:v>1</c:v>
                </c:pt>
                <c:pt idx="200" formatCode="#,##0">
                  <c:v>2</c:v>
                </c:pt>
                <c:pt idx="201" formatCode="#,##0">
                  <c:v>2</c:v>
                </c:pt>
                <c:pt idx="202" formatCode="#,##0">
                  <c:v>2</c:v>
                </c:pt>
                <c:pt idx="203" formatCode="#,##0">
                  <c:v>6</c:v>
                </c:pt>
                <c:pt idx="204" formatCode="#,##0">
                  <c:v>-6266</c:v>
                </c:pt>
                <c:pt idx="205" formatCode="#,##0">
                  <c:v>0</c:v>
                </c:pt>
                <c:pt idx="206" formatCode="#,##0">
                  <c:v>0</c:v>
                </c:pt>
                <c:pt idx="207" formatCode="#,##0">
                  <c:v>0</c:v>
                </c:pt>
                <c:pt idx="208" formatCode="#,##0">
                  <c:v>0</c:v>
                </c:pt>
                <c:pt idx="209" formatCode="#,##0">
                  <c:v>0</c:v>
                </c:pt>
                <c:pt idx="210" formatCode="#,##0">
                  <c:v>0</c:v>
                </c:pt>
                <c:pt idx="211" formatCode="#,##0">
                  <c:v>0</c:v>
                </c:pt>
                <c:pt idx="212" formatCode="#,##0">
                  <c:v>0</c:v>
                </c:pt>
                <c:pt idx="213" formatCode="#,##0">
                  <c:v>0</c:v>
                </c:pt>
                <c:pt idx="214" formatCode="#,##0">
                  <c:v>0</c:v>
                </c:pt>
                <c:pt idx="215" formatCode="#,##0">
                  <c:v>0</c:v>
                </c:pt>
                <c:pt idx="216" formatCode="#,##0">
                  <c:v>0</c:v>
                </c:pt>
                <c:pt idx="217" formatCode="#,##0">
                  <c:v>0</c:v>
                </c:pt>
                <c:pt idx="218" formatCode="#,##0">
                  <c:v>0</c:v>
                </c:pt>
                <c:pt idx="219" formatCode="#,##0">
                  <c:v>0</c:v>
                </c:pt>
                <c:pt idx="220" formatCode="#,##0">
                  <c:v>0</c:v>
                </c:pt>
                <c:pt idx="221" formatCode="#,##0">
                  <c:v>0</c:v>
                </c:pt>
                <c:pt idx="222" formatCode="#,##0">
                  <c:v>0</c:v>
                </c:pt>
                <c:pt idx="223" formatCode="#,##0">
                  <c:v>0</c:v>
                </c:pt>
                <c:pt idx="224" formatCode="#,##0">
                  <c:v>0</c:v>
                </c:pt>
                <c:pt idx="225" formatCode="#,##0">
                  <c:v>0</c:v>
                </c:pt>
                <c:pt idx="226" formatCode="#,##0">
                  <c:v>0</c:v>
                </c:pt>
                <c:pt idx="227" formatCode="#,##0">
                  <c:v>0</c:v>
                </c:pt>
                <c:pt idx="228" formatCode="#,##0">
                  <c:v>0</c:v>
                </c:pt>
                <c:pt idx="229" formatCode="#,##0">
                  <c:v>0</c:v>
                </c:pt>
                <c:pt idx="230" formatCode="#,##0">
                  <c:v>0</c:v>
                </c:pt>
                <c:pt idx="231" formatCode="#,##0">
                  <c:v>0</c:v>
                </c:pt>
                <c:pt idx="232" formatCode="#,##0">
                  <c:v>0</c:v>
                </c:pt>
              </c:numCache>
            </c:numRef>
          </c:yVal>
          <c:smooth val="0"/>
          <c:extLst>
            <c:ext xmlns:c16="http://schemas.microsoft.com/office/drawing/2014/chart" uri="{C3380CC4-5D6E-409C-BE32-E72D297353CC}">
              <c16:uniqueId val="{00000005-247A-4DCC-A341-84EAFE682257}"/>
            </c:ext>
          </c:extLst>
        </c:ser>
        <c:dLbls>
          <c:showLegendKey val="0"/>
          <c:showVal val="0"/>
          <c:showCatName val="0"/>
          <c:showSerName val="0"/>
          <c:showPercent val="0"/>
          <c:showBubbleSize val="0"/>
        </c:dLbls>
        <c:axId val="596545392"/>
        <c:axId val="596544408"/>
      </c:scatterChart>
      <c:valAx>
        <c:axId val="596545392"/>
        <c:scaling>
          <c:logBase val="10"/>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a:t>Cumulative number of:</a:t>
                </a:r>
                <a:r>
                  <a:rPr lang="nl-NL" sz="1200" baseline="0"/>
                  <a:t> </a:t>
                </a:r>
                <a:r>
                  <a:rPr lang="nl-NL" sz="1200"/>
                  <a:t>cases/hospitalizations/deceased </a:t>
                </a:r>
                <a:r>
                  <a:rPr lang="nl-NL" sz="1200" b="1"/>
                  <a:t>(Logaritmic)</a:t>
                </a:r>
                <a:r>
                  <a:rPr lang="nl-NL" sz="1200"/>
                  <a:t>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crossBetween val="midCat"/>
      </c:valAx>
      <c:valAx>
        <c:axId val="596544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nl-NL" sz="1200" b="0" i="0" baseline="0">
                    <a:effectLst/>
                  </a:rPr>
                  <a:t>New  number of: cases/hospitalizations/deceased </a:t>
                </a:r>
                <a:r>
                  <a:rPr lang="nl-NL" sz="1200" b="1" i="0" baseline="0">
                    <a:effectLst/>
                  </a:rPr>
                  <a:t>(Logaritmic) </a:t>
                </a:r>
                <a:r>
                  <a:rPr lang="nl-NL" sz="1200" b="0" i="0" baseline="0">
                    <a:effectLst/>
                  </a:rPr>
                  <a:t> ----&gt;</a:t>
                </a:r>
                <a:endParaRPr lang="en-NL" sz="1200">
                  <a:effectLst/>
                </a:endParaRPr>
              </a:p>
            </c:rich>
          </c:tx>
          <c:layout>
            <c:manualLayout>
              <c:xMode val="edge"/>
              <c:yMode val="edge"/>
              <c:x val="2.7691949089114765E-3"/>
              <c:y val="0.2223390843318850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L"/>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valAx>
      <c:spPr>
        <a:noFill/>
        <a:ln>
          <a:noFill/>
        </a:ln>
        <a:effectLst/>
      </c:spPr>
    </c:plotArea>
    <c:legend>
      <c:legendPos val="r"/>
      <c:layout>
        <c:manualLayout>
          <c:xMode val="edge"/>
          <c:yMode val="edge"/>
          <c:x val="0.11922599793243745"/>
          <c:y val="0.2090159633773627"/>
          <c:w val="0.23016999830961932"/>
          <c:h val="0.25512208024781191"/>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deaths</a:t>
            </a:r>
            <a:r>
              <a:rPr lang="nl-NL" sz="2000" b="1" i="0" u="none" kern="1200" spc="100" baseline="0">
                <a:ln>
                  <a:noFill/>
                </a:ln>
                <a:solidFill>
                  <a:schemeClr val="bg2">
                    <a:lumMod val="50000"/>
                  </a:schemeClr>
                </a:solidFill>
                <a:effectLst/>
              </a:rPr>
              <a:t> in The Netherlands</a:t>
            </a:r>
            <a:endParaRPr lang="en-NL" sz="2000">
              <a:effectLst/>
            </a:endParaRPr>
          </a:p>
        </c:rich>
      </c:tx>
      <c:layout>
        <c:manualLayout>
          <c:xMode val="edge"/>
          <c:yMode val="edge"/>
          <c:x val="0.23102929869217942"/>
          <c:y val="5.148694444444444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dPt>
            <c:idx val="33"/>
            <c:invertIfNegative val="0"/>
            <c:bubble3D val="0"/>
            <c:spPr>
              <a:solidFill>
                <a:srgbClr val="FF0000">
                  <a:alpha val="15000"/>
                </a:srgbClr>
              </a:solidFill>
              <a:ln>
                <a:noFill/>
              </a:ln>
              <a:effectLst/>
            </c:spPr>
            <c:extLst>
              <c:ext xmlns:c16="http://schemas.microsoft.com/office/drawing/2014/chart" uri="{C3380CC4-5D6E-409C-BE32-E72D297353CC}">
                <c16:uniqueId val="{00000001-6F36-42CD-A7ED-64369F6DA5C1}"/>
              </c:ext>
            </c:extLst>
          </c:dPt>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rivm!$AG$4:$AG$206</c:f>
              <c:numCache>
                <c:formatCode>General</c:formatCode>
                <c:ptCount val="203"/>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7</c:v>
                </c:pt>
                <c:pt idx="101">
                  <c:v>9</c:v>
                </c:pt>
                <c:pt idx="102">
                  <c:v>5</c:v>
                </c:pt>
                <c:pt idx="103">
                  <c:v>5</c:v>
                </c:pt>
                <c:pt idx="104">
                  <c:v>7</c:v>
                </c:pt>
                <c:pt idx="105">
                  <c:v>5</c:v>
                </c:pt>
                <c:pt idx="106">
                  <c:v>5</c:v>
                </c:pt>
                <c:pt idx="107">
                  <c:v>1</c:v>
                </c:pt>
                <c:pt idx="108">
                  <c:v>4</c:v>
                </c:pt>
                <c:pt idx="109">
                  <c:v>5</c:v>
                </c:pt>
                <c:pt idx="110">
                  <c:v>3</c:v>
                </c:pt>
                <c:pt idx="111">
                  <c:v>4</c:v>
                </c:pt>
                <c:pt idx="112">
                  <c:v>5</c:v>
                </c:pt>
                <c:pt idx="113">
                  <c:v>2</c:v>
                </c:pt>
                <c:pt idx="114">
                  <c:v>1</c:v>
                </c:pt>
                <c:pt idx="115">
                  <c:v>4</c:v>
                </c:pt>
                <c:pt idx="116">
                  <c:v>1</c:v>
                </c:pt>
                <c:pt idx="117">
                  <c:v>1</c:v>
                </c:pt>
                <c:pt idx="118">
                  <c:v>2</c:v>
                </c:pt>
                <c:pt idx="119">
                  <c:v>0</c:v>
                </c:pt>
                <c:pt idx="120">
                  <c:v>2</c:v>
                </c:pt>
                <c:pt idx="121">
                  <c:v>3</c:v>
                </c:pt>
                <c:pt idx="122">
                  <c:v>2</c:v>
                </c:pt>
                <c:pt idx="123">
                  <c:v>1</c:v>
                </c:pt>
                <c:pt idx="124">
                  <c:v>2</c:v>
                </c:pt>
                <c:pt idx="125">
                  <c:v>3</c:v>
                </c:pt>
                <c:pt idx="126">
                  <c:v>0</c:v>
                </c:pt>
                <c:pt idx="127">
                  <c:v>3</c:v>
                </c:pt>
                <c:pt idx="128">
                  <c:v>0</c:v>
                </c:pt>
                <c:pt idx="129">
                  <c:v>3</c:v>
                </c:pt>
                <c:pt idx="130">
                  <c:v>0</c:v>
                </c:pt>
                <c:pt idx="131">
                  <c:v>3</c:v>
                </c:pt>
                <c:pt idx="132">
                  <c:v>0</c:v>
                </c:pt>
                <c:pt idx="133">
                  <c:v>0</c:v>
                </c:pt>
                <c:pt idx="134">
                  <c:v>1</c:v>
                </c:pt>
                <c:pt idx="135">
                  <c:v>0</c:v>
                </c:pt>
                <c:pt idx="136">
                  <c:v>2</c:v>
                </c:pt>
                <c:pt idx="137">
                  <c:v>0</c:v>
                </c:pt>
                <c:pt idx="138">
                  <c:v>2</c:v>
                </c:pt>
                <c:pt idx="139">
                  <c:v>3</c:v>
                </c:pt>
                <c:pt idx="140">
                  <c:v>0</c:v>
                </c:pt>
                <c:pt idx="141">
                  <c:v>1</c:v>
                </c:pt>
                <c:pt idx="142">
                  <c:v>0</c:v>
                </c:pt>
                <c:pt idx="143">
                  <c:v>1</c:v>
                </c:pt>
                <c:pt idx="144">
                  <c:v>2</c:v>
                </c:pt>
                <c:pt idx="145">
                  <c:v>0</c:v>
                </c:pt>
                <c:pt idx="146">
                  <c:v>3</c:v>
                </c:pt>
                <c:pt idx="147">
                  <c:v>1</c:v>
                </c:pt>
                <c:pt idx="148">
                  <c:v>0</c:v>
                </c:pt>
                <c:pt idx="149">
                  <c:v>0</c:v>
                </c:pt>
                <c:pt idx="150">
                  <c:v>1</c:v>
                </c:pt>
                <c:pt idx="151">
                  <c:v>4</c:v>
                </c:pt>
                <c:pt idx="152">
                  <c:v>2</c:v>
                </c:pt>
                <c:pt idx="153">
                  <c:v>1</c:v>
                </c:pt>
                <c:pt idx="154">
                  <c:v>1</c:v>
                </c:pt>
                <c:pt idx="155">
                  <c:v>1</c:v>
                </c:pt>
                <c:pt idx="156">
                  <c:v>0</c:v>
                </c:pt>
                <c:pt idx="157">
                  <c:v>0</c:v>
                </c:pt>
                <c:pt idx="158">
                  <c:v>0</c:v>
                </c:pt>
                <c:pt idx="159">
                  <c:v>0</c:v>
                </c:pt>
                <c:pt idx="160">
                  <c:v>2</c:v>
                </c:pt>
                <c:pt idx="161">
                  <c:v>0</c:v>
                </c:pt>
                <c:pt idx="162">
                  <c:v>0</c:v>
                </c:pt>
                <c:pt idx="163">
                  <c:v>1</c:v>
                </c:pt>
                <c:pt idx="164">
                  <c:v>2</c:v>
                </c:pt>
                <c:pt idx="165">
                  <c:v>5</c:v>
                </c:pt>
                <c:pt idx="166">
                  <c:v>3</c:v>
                </c:pt>
                <c:pt idx="167">
                  <c:v>3</c:v>
                </c:pt>
                <c:pt idx="168">
                  <c:v>4</c:v>
                </c:pt>
                <c:pt idx="169">
                  <c:v>4</c:v>
                </c:pt>
                <c:pt idx="170">
                  <c:v>5</c:v>
                </c:pt>
                <c:pt idx="171">
                  <c:v>2</c:v>
                </c:pt>
                <c:pt idx="172">
                  <c:v>5</c:v>
                </c:pt>
                <c:pt idx="173">
                  <c:v>3</c:v>
                </c:pt>
                <c:pt idx="174">
                  <c:v>2</c:v>
                </c:pt>
                <c:pt idx="175">
                  <c:v>7</c:v>
                </c:pt>
                <c:pt idx="176">
                  <c:v>4</c:v>
                </c:pt>
                <c:pt idx="177">
                  <c:v>2</c:v>
                </c:pt>
                <c:pt idx="178">
                  <c:v>4</c:v>
                </c:pt>
                <c:pt idx="179">
                  <c:v>2</c:v>
                </c:pt>
                <c:pt idx="180">
                  <c:v>2</c:v>
                </c:pt>
                <c:pt idx="181">
                  <c:v>5</c:v>
                </c:pt>
                <c:pt idx="182">
                  <c:v>0</c:v>
                </c:pt>
                <c:pt idx="183">
                  <c:v>5</c:v>
                </c:pt>
                <c:pt idx="184">
                  <c:v>1</c:v>
                </c:pt>
                <c:pt idx="185">
                  <c:v>4</c:v>
                </c:pt>
                <c:pt idx="186">
                  <c:v>3</c:v>
                </c:pt>
                <c:pt idx="187">
                  <c:v>2</c:v>
                </c:pt>
                <c:pt idx="188">
                  <c:v>1</c:v>
                </c:pt>
                <c:pt idx="189">
                  <c:v>1</c:v>
                </c:pt>
                <c:pt idx="190">
                  <c:v>1</c:v>
                </c:pt>
                <c:pt idx="191">
                  <c:v>1</c:v>
                </c:pt>
                <c:pt idx="192">
                  <c:v>0</c:v>
                </c:pt>
                <c:pt idx="193">
                  <c:v>0</c:v>
                </c:pt>
                <c:pt idx="194">
                  <c:v>0</c:v>
                </c:pt>
                <c:pt idx="195">
                  <c:v>0</c:v>
                </c:pt>
                <c:pt idx="196">
                  <c:v>0</c:v>
                </c:pt>
                <c:pt idx="197">
                  <c:v>0</c:v>
                </c:pt>
                <c:pt idx="198">
                  <c:v>0</c:v>
                </c:pt>
                <c:pt idx="199">
                  <c:v>0</c:v>
                </c:pt>
                <c:pt idx="200">
                  <c:v>0</c:v>
                </c:pt>
                <c:pt idx="201">
                  <c:v>0</c:v>
                </c:pt>
              </c:numCache>
            </c:numRef>
          </c:val>
          <c:extLst>
            <c:ext xmlns:c16="http://schemas.microsoft.com/office/drawing/2014/chart" uri="{C3380CC4-5D6E-409C-BE32-E72D297353CC}">
              <c16:uniqueId val="{00000002-6F36-42CD-A7ED-64369F6DA5C1}"/>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rivm!$AF$4:$AF$206</c:f>
              <c:numCache>
                <c:formatCode>General</c:formatCode>
                <c:ptCount val="2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1</c:v>
                </c:pt>
                <c:pt idx="186">
                  <c:v>0</c:v>
                </c:pt>
                <c:pt idx="187">
                  <c:v>1</c:v>
                </c:pt>
                <c:pt idx="188">
                  <c:v>0</c:v>
                </c:pt>
                <c:pt idx="189">
                  <c:v>0</c:v>
                </c:pt>
                <c:pt idx="190">
                  <c:v>1</c:v>
                </c:pt>
                <c:pt idx="191">
                  <c:v>1</c:v>
                </c:pt>
                <c:pt idx="192">
                  <c:v>2</c:v>
                </c:pt>
                <c:pt idx="193">
                  <c:v>0</c:v>
                </c:pt>
                <c:pt idx="194">
                  <c:v>1</c:v>
                </c:pt>
                <c:pt idx="195">
                  <c:v>1</c:v>
                </c:pt>
                <c:pt idx="196">
                  <c:v>1</c:v>
                </c:pt>
                <c:pt idx="197">
                  <c:v>3</c:v>
                </c:pt>
                <c:pt idx="198">
                  <c:v>2</c:v>
                </c:pt>
                <c:pt idx="199">
                  <c:v>0</c:v>
                </c:pt>
                <c:pt idx="200">
                  <c:v>0</c:v>
                </c:pt>
                <c:pt idx="201">
                  <c:v>0</c:v>
                </c:pt>
              </c:numCache>
            </c:numRef>
          </c:val>
          <c:extLst>
            <c:ext xmlns:c16="http://schemas.microsoft.com/office/drawing/2014/chart" uri="{C3380CC4-5D6E-409C-BE32-E72D297353CC}">
              <c16:uniqueId val="{00000003-6F36-42CD-A7ED-64369F6DA5C1}"/>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rivm!$AK$4:$AK$195</c15:sqref>
                  </c15:fullRef>
                </c:ext>
              </c:extLst>
              <c:f>rivm!$AK$4:$AK$195</c:f>
              <c:numCache>
                <c:formatCode>General</c:formatCode>
                <c:ptCount val="192"/>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8.5714285714285712</c:v>
                </c:pt>
                <c:pt idx="101" formatCode="0">
                  <c:v>7.8571428571428568</c:v>
                </c:pt>
                <c:pt idx="102" formatCode="0">
                  <c:v>7.5714285714285712</c:v>
                </c:pt>
                <c:pt idx="103" formatCode="0">
                  <c:v>7.1428571428571432</c:v>
                </c:pt>
                <c:pt idx="104" formatCode="0">
                  <c:v>7.2857142857142856</c:v>
                </c:pt>
                <c:pt idx="105" formatCode="0">
                  <c:v>6.8571428571428568</c:v>
                </c:pt>
                <c:pt idx="106" formatCode="0">
                  <c:v>6.1428571428571432</c:v>
                </c:pt>
                <c:pt idx="107" formatCode="0">
                  <c:v>5.2857142857142856</c:v>
                </c:pt>
                <c:pt idx="108" formatCode="0">
                  <c:v>4.5714285714285712</c:v>
                </c:pt>
                <c:pt idx="109" formatCode="0">
                  <c:v>4.5714285714285712</c:v>
                </c:pt>
                <c:pt idx="110" formatCode="0">
                  <c:v>4.2857142857142856</c:v>
                </c:pt>
                <c:pt idx="111" formatCode="0">
                  <c:v>3.8571428571428572</c:v>
                </c:pt>
                <c:pt idx="112" formatCode="0">
                  <c:v>3.8571428571428572</c:v>
                </c:pt>
                <c:pt idx="113" formatCode="0">
                  <c:v>3.4285714285714284</c:v>
                </c:pt>
                <c:pt idx="114" formatCode="0">
                  <c:v>3.4285714285714284</c:v>
                </c:pt>
                <c:pt idx="115" formatCode="0">
                  <c:v>3.4285714285714284</c:v>
                </c:pt>
                <c:pt idx="116" formatCode="0">
                  <c:v>2.8571428571428572</c:v>
                </c:pt>
                <c:pt idx="117" formatCode="0">
                  <c:v>2.5714285714285716</c:v>
                </c:pt>
                <c:pt idx="118" formatCode="0">
                  <c:v>2.2857142857142856</c:v>
                </c:pt>
                <c:pt idx="119" formatCode="0">
                  <c:v>1.5714285714285714</c:v>
                </c:pt>
                <c:pt idx="120" formatCode="0">
                  <c:v>1.5714285714285714</c:v>
                </c:pt>
                <c:pt idx="121" formatCode="0">
                  <c:v>1.8571428571428572</c:v>
                </c:pt>
                <c:pt idx="122" formatCode="0">
                  <c:v>1.5714285714285714</c:v>
                </c:pt>
                <c:pt idx="123" formatCode="0">
                  <c:v>1.5714285714285714</c:v>
                </c:pt>
                <c:pt idx="124" formatCode="0">
                  <c:v>1.7142857142857142</c:v>
                </c:pt>
                <c:pt idx="125" formatCode="0">
                  <c:v>1.8571428571428572</c:v>
                </c:pt>
                <c:pt idx="126" formatCode="0">
                  <c:v>1.8571428571428572</c:v>
                </c:pt>
                <c:pt idx="127" formatCode="0">
                  <c:v>2</c:v>
                </c:pt>
                <c:pt idx="128" formatCode="0">
                  <c:v>1.5714285714285714</c:v>
                </c:pt>
                <c:pt idx="129" formatCode="0">
                  <c:v>1.7142857142857142</c:v>
                </c:pt>
                <c:pt idx="130" formatCode="0">
                  <c:v>1.5714285714285714</c:v>
                </c:pt>
                <c:pt idx="131" formatCode="0">
                  <c:v>1.7142857142857142</c:v>
                </c:pt>
                <c:pt idx="132" formatCode="0">
                  <c:v>1.2857142857142858</c:v>
                </c:pt>
                <c:pt idx="133" formatCode="0">
                  <c:v>1.2857142857142858</c:v>
                </c:pt>
                <c:pt idx="134" formatCode="0">
                  <c:v>1</c:v>
                </c:pt>
                <c:pt idx="135" formatCode="0">
                  <c:v>1</c:v>
                </c:pt>
                <c:pt idx="136" formatCode="0">
                  <c:v>0.8571428571428571</c:v>
                </c:pt>
                <c:pt idx="137" formatCode="0">
                  <c:v>0.8571428571428571</c:v>
                </c:pt>
                <c:pt idx="138" formatCode="0">
                  <c:v>0.7142857142857143</c:v>
                </c:pt>
                <c:pt idx="139" formatCode="0">
                  <c:v>1.1428571428571428</c:v>
                </c:pt>
                <c:pt idx="140" formatCode="0">
                  <c:v>1.1428571428571428</c:v>
                </c:pt>
                <c:pt idx="141" formatCode="0">
                  <c:v>1.1428571428571428</c:v>
                </c:pt>
                <c:pt idx="142" formatCode="0">
                  <c:v>1.1428571428571428</c:v>
                </c:pt>
                <c:pt idx="143" formatCode="0">
                  <c:v>1</c:v>
                </c:pt>
                <c:pt idx="144" formatCode="0">
                  <c:v>1.2857142857142858</c:v>
                </c:pt>
                <c:pt idx="145" formatCode="0">
                  <c:v>1</c:v>
                </c:pt>
                <c:pt idx="146" formatCode="0">
                  <c:v>1</c:v>
                </c:pt>
                <c:pt idx="147" formatCode="0">
                  <c:v>1.1428571428571428</c:v>
                </c:pt>
                <c:pt idx="148" formatCode="0">
                  <c:v>1</c:v>
                </c:pt>
                <c:pt idx="149" formatCode="0">
                  <c:v>1</c:v>
                </c:pt>
                <c:pt idx="150" formatCode="0">
                  <c:v>1</c:v>
                </c:pt>
                <c:pt idx="151" formatCode="0">
                  <c:v>1.2857142857142858</c:v>
                </c:pt>
                <c:pt idx="152" formatCode="0">
                  <c:v>1.5714285714285714</c:v>
                </c:pt>
                <c:pt idx="153" formatCode="0">
                  <c:v>1.2857142857142858</c:v>
                </c:pt>
                <c:pt idx="154" formatCode="0">
                  <c:v>1.2857142857142858</c:v>
                </c:pt>
                <c:pt idx="155" formatCode="0">
                  <c:v>1.4285714285714286</c:v>
                </c:pt>
                <c:pt idx="156" formatCode="0">
                  <c:v>1.4285714285714286</c:v>
                </c:pt>
                <c:pt idx="157" formatCode="0">
                  <c:v>1.2857142857142858</c:v>
                </c:pt>
                <c:pt idx="158" formatCode="0">
                  <c:v>0.7142857142857143</c:v>
                </c:pt>
                <c:pt idx="159" formatCode="0">
                  <c:v>0.42857142857142855</c:v>
                </c:pt>
                <c:pt idx="160" formatCode="0">
                  <c:v>0.5714285714285714</c:v>
                </c:pt>
                <c:pt idx="161" formatCode="0">
                  <c:v>0.42857142857142855</c:v>
                </c:pt>
                <c:pt idx="162" formatCode="0">
                  <c:v>0.2857142857142857</c:v>
                </c:pt>
                <c:pt idx="163" formatCode="0">
                  <c:v>0.42857142857142855</c:v>
                </c:pt>
                <c:pt idx="164" formatCode="0">
                  <c:v>0.7142857142857143</c:v>
                </c:pt>
                <c:pt idx="165" formatCode="0">
                  <c:v>1.4285714285714286</c:v>
                </c:pt>
                <c:pt idx="166" formatCode="0">
                  <c:v>1.8571428571428572</c:v>
                </c:pt>
                <c:pt idx="167" formatCode="0">
                  <c:v>2</c:v>
                </c:pt>
                <c:pt idx="168" formatCode="0">
                  <c:v>2.5714285714285716</c:v>
                </c:pt>
                <c:pt idx="169" formatCode="0">
                  <c:v>3.1428571428571428</c:v>
                </c:pt>
                <c:pt idx="170" formatCode="0">
                  <c:v>3.7142857142857144</c:v>
                </c:pt>
                <c:pt idx="171" formatCode="0">
                  <c:v>3.7142857142857144</c:v>
                </c:pt>
                <c:pt idx="172" formatCode="0">
                  <c:v>3.7142857142857144</c:v>
                </c:pt>
                <c:pt idx="173" formatCode="0">
                  <c:v>3.7142857142857144</c:v>
                </c:pt>
                <c:pt idx="174" formatCode="0">
                  <c:v>3.5714285714285716</c:v>
                </c:pt>
                <c:pt idx="175" formatCode="0">
                  <c:v>4</c:v>
                </c:pt>
                <c:pt idx="176" formatCode="0">
                  <c:v>4</c:v>
                </c:pt>
                <c:pt idx="177" formatCode="0">
                  <c:v>3.5714285714285716</c:v>
                </c:pt>
                <c:pt idx="178" formatCode="0">
                  <c:v>3.8571428571428572</c:v>
                </c:pt>
                <c:pt idx="179" formatCode="0">
                  <c:v>3.4285714285714284</c:v>
                </c:pt>
                <c:pt idx="180" formatCode="0">
                  <c:v>3.2857142857142856</c:v>
                </c:pt>
                <c:pt idx="181" formatCode="0">
                  <c:v>3.7142857142857144</c:v>
                </c:pt>
                <c:pt idx="182" formatCode="0">
                  <c:v>2.7142857142857144</c:v>
                </c:pt>
                <c:pt idx="183" formatCode="0">
                  <c:v>2.8571428571428572</c:v>
                </c:pt>
                <c:pt idx="184" formatCode="0">
                  <c:v>2.7142857142857144</c:v>
                </c:pt>
                <c:pt idx="185" formatCode="0">
                  <c:v>2.8571428571428572</c:v>
                </c:pt>
                <c:pt idx="186" formatCode="0">
                  <c:v>3</c:v>
                </c:pt>
                <c:pt idx="187" formatCode="0">
                  <c:v>3.1428571428571428</c:v>
                </c:pt>
                <c:pt idx="188" formatCode="0">
                  <c:v>2.5714285714285716</c:v>
                </c:pt>
                <c:pt idx="189" formatCode="0">
                  <c:v>2.7142857142857144</c:v>
                </c:pt>
                <c:pt idx="190" formatCode="0">
                  <c:v>2.2857142857142856</c:v>
                </c:pt>
                <c:pt idx="191" formatCode="0">
                  <c:v>2.4285714285714284</c:v>
                </c:pt>
              </c:numCache>
            </c:numRef>
          </c:val>
          <c:smooth val="0"/>
          <c:extLst>
            <c:ext xmlns:c16="http://schemas.microsoft.com/office/drawing/2014/chart" uri="{C3380CC4-5D6E-409C-BE32-E72D297353CC}">
              <c16:uniqueId val="{00000004-6F36-42CD-A7ED-64369F6DA5C1}"/>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8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5"/>
      </c:valAx>
      <c:spPr>
        <a:noFill/>
        <a:ln w="25400">
          <a:noFill/>
        </a:ln>
        <a:effectLst/>
      </c:spPr>
    </c:plotArea>
    <c:legend>
      <c:legendPos val="t"/>
      <c:layout>
        <c:manualLayout>
          <c:xMode val="edge"/>
          <c:yMode val="edge"/>
          <c:x val="0.62006029465266377"/>
          <c:y val="0.12381431007618275"/>
          <c:w val="0.35146770604872585"/>
          <c:h val="0.11563243440359804"/>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New COVID-19 </a:t>
            </a:r>
            <a:r>
              <a:rPr lang="nl-NL" sz="2000" u="sng">
                <a:solidFill>
                  <a:schemeClr val="bg2">
                    <a:lumMod val="50000"/>
                  </a:schemeClr>
                </a:solidFill>
              </a:rPr>
              <a:t>hospitalizations</a:t>
            </a:r>
            <a:r>
              <a:rPr lang="nl-NL" sz="2000">
                <a:solidFill>
                  <a:schemeClr val="bg2">
                    <a:lumMod val="50000"/>
                  </a:schemeClr>
                </a:solidFill>
              </a:rPr>
              <a:t> in The Netherlands</a:t>
            </a:r>
            <a:endParaRPr lang="en-NL" sz="2000">
              <a:effectLst/>
            </a:endParaRPr>
          </a:p>
        </c:rich>
      </c:tx>
      <c:layout>
        <c:manualLayout>
          <c:xMode val="edge"/>
          <c:yMode val="edge"/>
          <c:x val="0.15342655641823519"/>
          <c:y val="5.024607712406779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dPt>
            <c:idx val="29"/>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1-DA94-422E-AF12-46DE16073EAE}"/>
              </c:ext>
            </c:extLst>
          </c:dPt>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rivm!$U$4:$U$206</c:f>
              <c:numCache>
                <c:formatCode>General</c:formatCode>
                <c:ptCount val="203"/>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3</c:v>
                </c:pt>
                <c:pt idx="101">
                  <c:v>2</c:v>
                </c:pt>
                <c:pt idx="102">
                  <c:v>6</c:v>
                </c:pt>
                <c:pt idx="103">
                  <c:v>5</c:v>
                </c:pt>
                <c:pt idx="104">
                  <c:v>2</c:v>
                </c:pt>
                <c:pt idx="105">
                  <c:v>3</c:v>
                </c:pt>
                <c:pt idx="106">
                  <c:v>5</c:v>
                </c:pt>
                <c:pt idx="107">
                  <c:v>1</c:v>
                </c:pt>
                <c:pt idx="108">
                  <c:v>2</c:v>
                </c:pt>
                <c:pt idx="109">
                  <c:v>0</c:v>
                </c:pt>
                <c:pt idx="110">
                  <c:v>4</c:v>
                </c:pt>
                <c:pt idx="111">
                  <c:v>1</c:v>
                </c:pt>
                <c:pt idx="112">
                  <c:v>3</c:v>
                </c:pt>
                <c:pt idx="113">
                  <c:v>2</c:v>
                </c:pt>
                <c:pt idx="114">
                  <c:v>3</c:v>
                </c:pt>
                <c:pt idx="115">
                  <c:v>2</c:v>
                </c:pt>
                <c:pt idx="116">
                  <c:v>4</c:v>
                </c:pt>
                <c:pt idx="117">
                  <c:v>2</c:v>
                </c:pt>
                <c:pt idx="118">
                  <c:v>2</c:v>
                </c:pt>
                <c:pt idx="119">
                  <c:v>3</c:v>
                </c:pt>
                <c:pt idx="120">
                  <c:v>0</c:v>
                </c:pt>
                <c:pt idx="121">
                  <c:v>2</c:v>
                </c:pt>
                <c:pt idx="122">
                  <c:v>1</c:v>
                </c:pt>
                <c:pt idx="123">
                  <c:v>1</c:v>
                </c:pt>
                <c:pt idx="124">
                  <c:v>1</c:v>
                </c:pt>
                <c:pt idx="125">
                  <c:v>1</c:v>
                </c:pt>
                <c:pt idx="126">
                  <c:v>0</c:v>
                </c:pt>
                <c:pt idx="127">
                  <c:v>1</c:v>
                </c:pt>
                <c:pt idx="128">
                  <c:v>0</c:v>
                </c:pt>
                <c:pt idx="129">
                  <c:v>1</c:v>
                </c:pt>
                <c:pt idx="130">
                  <c:v>2</c:v>
                </c:pt>
                <c:pt idx="131">
                  <c:v>2</c:v>
                </c:pt>
                <c:pt idx="132">
                  <c:v>1</c:v>
                </c:pt>
                <c:pt idx="133">
                  <c:v>2</c:v>
                </c:pt>
                <c:pt idx="134">
                  <c:v>1</c:v>
                </c:pt>
                <c:pt idx="135">
                  <c:v>0</c:v>
                </c:pt>
                <c:pt idx="136">
                  <c:v>1</c:v>
                </c:pt>
                <c:pt idx="137">
                  <c:v>4</c:v>
                </c:pt>
                <c:pt idx="138">
                  <c:v>1</c:v>
                </c:pt>
                <c:pt idx="139">
                  <c:v>0</c:v>
                </c:pt>
                <c:pt idx="140">
                  <c:v>0</c:v>
                </c:pt>
                <c:pt idx="141">
                  <c:v>3</c:v>
                </c:pt>
                <c:pt idx="142">
                  <c:v>3</c:v>
                </c:pt>
                <c:pt idx="143">
                  <c:v>4</c:v>
                </c:pt>
                <c:pt idx="144">
                  <c:v>2</c:v>
                </c:pt>
                <c:pt idx="145">
                  <c:v>1</c:v>
                </c:pt>
                <c:pt idx="146">
                  <c:v>4</c:v>
                </c:pt>
                <c:pt idx="147">
                  <c:v>8</c:v>
                </c:pt>
                <c:pt idx="148">
                  <c:v>3</c:v>
                </c:pt>
                <c:pt idx="149">
                  <c:v>6</c:v>
                </c:pt>
                <c:pt idx="150">
                  <c:v>2</c:v>
                </c:pt>
                <c:pt idx="151">
                  <c:v>4</c:v>
                </c:pt>
                <c:pt idx="152">
                  <c:v>6</c:v>
                </c:pt>
                <c:pt idx="153">
                  <c:v>4</c:v>
                </c:pt>
                <c:pt idx="154">
                  <c:v>12</c:v>
                </c:pt>
                <c:pt idx="155">
                  <c:v>9</c:v>
                </c:pt>
                <c:pt idx="156">
                  <c:v>4</c:v>
                </c:pt>
                <c:pt idx="157">
                  <c:v>3</c:v>
                </c:pt>
                <c:pt idx="158">
                  <c:v>9</c:v>
                </c:pt>
                <c:pt idx="159">
                  <c:v>2</c:v>
                </c:pt>
                <c:pt idx="160">
                  <c:v>6</c:v>
                </c:pt>
                <c:pt idx="161">
                  <c:v>5</c:v>
                </c:pt>
                <c:pt idx="162">
                  <c:v>10</c:v>
                </c:pt>
                <c:pt idx="163">
                  <c:v>11</c:v>
                </c:pt>
                <c:pt idx="164">
                  <c:v>13</c:v>
                </c:pt>
                <c:pt idx="165">
                  <c:v>14</c:v>
                </c:pt>
                <c:pt idx="166">
                  <c:v>7</c:v>
                </c:pt>
                <c:pt idx="167">
                  <c:v>11</c:v>
                </c:pt>
                <c:pt idx="168">
                  <c:v>9</c:v>
                </c:pt>
                <c:pt idx="169">
                  <c:v>10</c:v>
                </c:pt>
                <c:pt idx="170">
                  <c:v>8</c:v>
                </c:pt>
                <c:pt idx="171">
                  <c:v>10</c:v>
                </c:pt>
                <c:pt idx="172">
                  <c:v>10</c:v>
                </c:pt>
                <c:pt idx="173">
                  <c:v>6</c:v>
                </c:pt>
                <c:pt idx="174">
                  <c:v>2</c:v>
                </c:pt>
                <c:pt idx="175">
                  <c:v>7</c:v>
                </c:pt>
                <c:pt idx="176">
                  <c:v>7</c:v>
                </c:pt>
                <c:pt idx="177">
                  <c:v>9</c:v>
                </c:pt>
                <c:pt idx="178">
                  <c:v>1</c:v>
                </c:pt>
                <c:pt idx="179">
                  <c:v>6</c:v>
                </c:pt>
                <c:pt idx="180">
                  <c:v>9</c:v>
                </c:pt>
                <c:pt idx="181">
                  <c:v>5</c:v>
                </c:pt>
                <c:pt idx="182">
                  <c:v>3</c:v>
                </c:pt>
                <c:pt idx="183">
                  <c:v>5</c:v>
                </c:pt>
                <c:pt idx="184">
                  <c:v>2</c:v>
                </c:pt>
                <c:pt idx="185">
                  <c:v>4</c:v>
                </c:pt>
                <c:pt idx="186">
                  <c:v>6</c:v>
                </c:pt>
                <c:pt idx="187">
                  <c:v>5</c:v>
                </c:pt>
                <c:pt idx="188">
                  <c:v>5</c:v>
                </c:pt>
                <c:pt idx="189">
                  <c:v>4</c:v>
                </c:pt>
                <c:pt idx="190">
                  <c:v>4</c:v>
                </c:pt>
                <c:pt idx="191">
                  <c:v>4</c:v>
                </c:pt>
                <c:pt idx="192">
                  <c:v>1</c:v>
                </c:pt>
                <c:pt idx="193">
                  <c:v>0</c:v>
                </c:pt>
                <c:pt idx="194">
                  <c:v>0</c:v>
                </c:pt>
                <c:pt idx="195">
                  <c:v>0</c:v>
                </c:pt>
                <c:pt idx="196">
                  <c:v>0</c:v>
                </c:pt>
                <c:pt idx="197">
                  <c:v>0</c:v>
                </c:pt>
                <c:pt idx="198">
                  <c:v>0</c:v>
                </c:pt>
                <c:pt idx="199">
                  <c:v>0</c:v>
                </c:pt>
                <c:pt idx="200">
                  <c:v>0</c:v>
                </c:pt>
                <c:pt idx="201">
                  <c:v>0</c:v>
                </c:pt>
              </c:numCache>
            </c:numRef>
          </c:val>
          <c:extLst>
            <c:ext xmlns:c16="http://schemas.microsoft.com/office/drawing/2014/chart" uri="{C3380CC4-5D6E-409C-BE32-E72D297353CC}">
              <c16:uniqueId val="{00000002-DA94-422E-AF12-46DE16073EAE}"/>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rivm!$T$4:$T$206</c:f>
              <c:numCache>
                <c:formatCode>General</c:formatCode>
                <c:ptCount val="2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1</c:v>
                </c:pt>
                <c:pt idx="173">
                  <c:v>0</c:v>
                </c:pt>
                <c:pt idx="174">
                  <c:v>0</c:v>
                </c:pt>
                <c:pt idx="175">
                  <c:v>0</c:v>
                </c:pt>
                <c:pt idx="176">
                  <c:v>0</c:v>
                </c:pt>
                <c:pt idx="177">
                  <c:v>0</c:v>
                </c:pt>
                <c:pt idx="178">
                  <c:v>0</c:v>
                </c:pt>
                <c:pt idx="179">
                  <c:v>1</c:v>
                </c:pt>
                <c:pt idx="180">
                  <c:v>1</c:v>
                </c:pt>
                <c:pt idx="181">
                  <c:v>0</c:v>
                </c:pt>
                <c:pt idx="182">
                  <c:v>0</c:v>
                </c:pt>
                <c:pt idx="183">
                  <c:v>1</c:v>
                </c:pt>
                <c:pt idx="184">
                  <c:v>0</c:v>
                </c:pt>
                <c:pt idx="185">
                  <c:v>1</c:v>
                </c:pt>
                <c:pt idx="186">
                  <c:v>2</c:v>
                </c:pt>
                <c:pt idx="187">
                  <c:v>1</c:v>
                </c:pt>
                <c:pt idx="188">
                  <c:v>2</c:v>
                </c:pt>
                <c:pt idx="189">
                  <c:v>2</c:v>
                </c:pt>
                <c:pt idx="190">
                  <c:v>4</c:v>
                </c:pt>
                <c:pt idx="191">
                  <c:v>2</c:v>
                </c:pt>
                <c:pt idx="192">
                  <c:v>7</c:v>
                </c:pt>
                <c:pt idx="193">
                  <c:v>10</c:v>
                </c:pt>
                <c:pt idx="194">
                  <c:v>6</c:v>
                </c:pt>
                <c:pt idx="195">
                  <c:v>14</c:v>
                </c:pt>
                <c:pt idx="196">
                  <c:v>10</c:v>
                </c:pt>
                <c:pt idx="197">
                  <c:v>13</c:v>
                </c:pt>
                <c:pt idx="198">
                  <c:v>3</c:v>
                </c:pt>
                <c:pt idx="199">
                  <c:v>5</c:v>
                </c:pt>
                <c:pt idx="200">
                  <c:v>1</c:v>
                </c:pt>
                <c:pt idx="201">
                  <c:v>0</c:v>
                </c:pt>
              </c:numCache>
            </c:numRef>
          </c:val>
          <c:extLst>
            <c:ext xmlns:c16="http://schemas.microsoft.com/office/drawing/2014/chart" uri="{C3380CC4-5D6E-409C-BE32-E72D297353CC}">
              <c16:uniqueId val="{00000003-DA94-422E-AF12-46DE16073EAE}"/>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rivm!$Y$4:$Y$198</c15:sqref>
                  </c15:fullRef>
                </c:ext>
              </c:extLst>
              <c:f>rivm!$Y$4:$Y$198</c:f>
              <c:numCache>
                <c:formatCode>0</c:formatCode>
                <c:ptCount val="195"/>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5.4285714285714288</c:v>
                </c:pt>
                <c:pt idx="101">
                  <c:v>4.8571428571428568</c:v>
                </c:pt>
                <c:pt idx="102">
                  <c:v>5</c:v>
                </c:pt>
                <c:pt idx="103">
                  <c:v>4.4285714285714288</c:v>
                </c:pt>
                <c:pt idx="104">
                  <c:v>4.4285714285714288</c:v>
                </c:pt>
                <c:pt idx="105">
                  <c:v>3.7142857142857144</c:v>
                </c:pt>
                <c:pt idx="106">
                  <c:v>3.7142857142857144</c:v>
                </c:pt>
                <c:pt idx="107">
                  <c:v>3.4285714285714284</c:v>
                </c:pt>
                <c:pt idx="108">
                  <c:v>3.4285714285714284</c:v>
                </c:pt>
                <c:pt idx="109">
                  <c:v>2.5714285714285716</c:v>
                </c:pt>
                <c:pt idx="110">
                  <c:v>2.4285714285714284</c:v>
                </c:pt>
                <c:pt idx="111">
                  <c:v>2.2857142857142856</c:v>
                </c:pt>
                <c:pt idx="112">
                  <c:v>2.2857142857142856</c:v>
                </c:pt>
                <c:pt idx="113">
                  <c:v>1.8571428571428572</c:v>
                </c:pt>
                <c:pt idx="114">
                  <c:v>2.1428571428571428</c:v>
                </c:pt>
                <c:pt idx="115">
                  <c:v>2.1428571428571428</c:v>
                </c:pt>
                <c:pt idx="116">
                  <c:v>2.7142857142857144</c:v>
                </c:pt>
                <c:pt idx="117">
                  <c:v>2.4285714285714284</c:v>
                </c:pt>
                <c:pt idx="118">
                  <c:v>2.5714285714285716</c:v>
                </c:pt>
                <c:pt idx="119">
                  <c:v>2.5714285714285716</c:v>
                </c:pt>
                <c:pt idx="120">
                  <c:v>2.2857142857142856</c:v>
                </c:pt>
                <c:pt idx="121">
                  <c:v>2.1428571428571428</c:v>
                </c:pt>
                <c:pt idx="122">
                  <c:v>2</c:v>
                </c:pt>
                <c:pt idx="123">
                  <c:v>1.5714285714285714</c:v>
                </c:pt>
                <c:pt idx="124">
                  <c:v>1.4285714285714286</c:v>
                </c:pt>
                <c:pt idx="125">
                  <c:v>1.2857142857142858</c:v>
                </c:pt>
                <c:pt idx="126">
                  <c:v>0.8571428571428571</c:v>
                </c:pt>
                <c:pt idx="127">
                  <c:v>1</c:v>
                </c:pt>
                <c:pt idx="128">
                  <c:v>0.7142857142857143</c:v>
                </c:pt>
                <c:pt idx="129">
                  <c:v>0.7142857142857143</c:v>
                </c:pt>
                <c:pt idx="130">
                  <c:v>0.8571428571428571</c:v>
                </c:pt>
                <c:pt idx="131">
                  <c:v>1</c:v>
                </c:pt>
                <c:pt idx="132">
                  <c:v>1</c:v>
                </c:pt>
                <c:pt idx="133">
                  <c:v>1.2857142857142858</c:v>
                </c:pt>
                <c:pt idx="134">
                  <c:v>1.2857142857142858</c:v>
                </c:pt>
                <c:pt idx="135">
                  <c:v>1.2857142857142858</c:v>
                </c:pt>
                <c:pt idx="136">
                  <c:v>1.2857142857142858</c:v>
                </c:pt>
                <c:pt idx="137">
                  <c:v>1.5714285714285714</c:v>
                </c:pt>
                <c:pt idx="138">
                  <c:v>1.4285714285714286</c:v>
                </c:pt>
                <c:pt idx="139">
                  <c:v>1.2857142857142858</c:v>
                </c:pt>
                <c:pt idx="140">
                  <c:v>1</c:v>
                </c:pt>
                <c:pt idx="141">
                  <c:v>1.2857142857142858</c:v>
                </c:pt>
                <c:pt idx="142">
                  <c:v>1.7142857142857142</c:v>
                </c:pt>
                <c:pt idx="143">
                  <c:v>2.1428571428571428</c:v>
                </c:pt>
                <c:pt idx="144">
                  <c:v>1.8571428571428572</c:v>
                </c:pt>
                <c:pt idx="145">
                  <c:v>1.8571428571428572</c:v>
                </c:pt>
                <c:pt idx="146">
                  <c:v>2.4285714285714284</c:v>
                </c:pt>
                <c:pt idx="147">
                  <c:v>3.5714285714285716</c:v>
                </c:pt>
                <c:pt idx="148">
                  <c:v>3.5714285714285716</c:v>
                </c:pt>
                <c:pt idx="149">
                  <c:v>4</c:v>
                </c:pt>
                <c:pt idx="150">
                  <c:v>3.7142857142857144</c:v>
                </c:pt>
                <c:pt idx="151">
                  <c:v>4</c:v>
                </c:pt>
                <c:pt idx="152">
                  <c:v>4.7142857142857144</c:v>
                </c:pt>
                <c:pt idx="153">
                  <c:v>4.7142857142857144</c:v>
                </c:pt>
                <c:pt idx="154">
                  <c:v>5.2857142857142856</c:v>
                </c:pt>
                <c:pt idx="155">
                  <c:v>6.2857142857142856</c:v>
                </c:pt>
                <c:pt idx="156">
                  <c:v>6</c:v>
                </c:pt>
                <c:pt idx="157">
                  <c:v>6.1428571428571432</c:v>
                </c:pt>
                <c:pt idx="158">
                  <c:v>6.8571428571428568</c:v>
                </c:pt>
                <c:pt idx="159">
                  <c:v>6.2857142857142856</c:v>
                </c:pt>
                <c:pt idx="160">
                  <c:v>6.5714285714285712</c:v>
                </c:pt>
                <c:pt idx="161">
                  <c:v>5.5714285714285712</c:v>
                </c:pt>
                <c:pt idx="162">
                  <c:v>5.5714285714285712</c:v>
                </c:pt>
                <c:pt idx="163">
                  <c:v>6.5714285714285712</c:v>
                </c:pt>
                <c:pt idx="164">
                  <c:v>8</c:v>
                </c:pt>
                <c:pt idx="165">
                  <c:v>8.7142857142857135</c:v>
                </c:pt>
                <c:pt idx="166">
                  <c:v>9.4285714285714288</c:v>
                </c:pt>
                <c:pt idx="167">
                  <c:v>10.142857142857142</c:v>
                </c:pt>
                <c:pt idx="168">
                  <c:v>10.714285714285714</c:v>
                </c:pt>
                <c:pt idx="169">
                  <c:v>10.714285714285714</c:v>
                </c:pt>
                <c:pt idx="170">
                  <c:v>10.285714285714286</c:v>
                </c:pt>
                <c:pt idx="171">
                  <c:v>9.8571428571428577</c:v>
                </c:pt>
                <c:pt idx="172">
                  <c:v>9.4285714285714288</c:v>
                </c:pt>
                <c:pt idx="173">
                  <c:v>9.2857142857142865</c:v>
                </c:pt>
                <c:pt idx="174">
                  <c:v>8</c:v>
                </c:pt>
                <c:pt idx="175">
                  <c:v>7.7142857142857144</c:v>
                </c:pt>
                <c:pt idx="176">
                  <c:v>7.2857142857142856</c:v>
                </c:pt>
                <c:pt idx="177">
                  <c:v>7.4285714285714288</c:v>
                </c:pt>
                <c:pt idx="178">
                  <c:v>6.1428571428571432</c:v>
                </c:pt>
                <c:pt idx="179">
                  <c:v>5.5714285714285712</c:v>
                </c:pt>
                <c:pt idx="180">
                  <c:v>6.1428571428571432</c:v>
                </c:pt>
                <c:pt idx="181">
                  <c:v>6.5714285714285712</c:v>
                </c:pt>
                <c:pt idx="182">
                  <c:v>6</c:v>
                </c:pt>
                <c:pt idx="183">
                  <c:v>5.8571428571428568</c:v>
                </c:pt>
                <c:pt idx="184">
                  <c:v>4.8571428571428568</c:v>
                </c:pt>
                <c:pt idx="185">
                  <c:v>5.4285714285714288</c:v>
                </c:pt>
                <c:pt idx="186">
                  <c:v>5.5714285714285712</c:v>
                </c:pt>
                <c:pt idx="187">
                  <c:v>5</c:v>
                </c:pt>
                <c:pt idx="188">
                  <c:v>5.2857142857142856</c:v>
                </c:pt>
                <c:pt idx="189">
                  <c:v>5.7142857142857144</c:v>
                </c:pt>
                <c:pt idx="190">
                  <c:v>6</c:v>
                </c:pt>
                <c:pt idx="191">
                  <c:v>6.5714285714285712</c:v>
                </c:pt>
                <c:pt idx="192">
                  <c:v>7</c:v>
                </c:pt>
                <c:pt idx="193">
                  <c:v>7.2857142857142856</c:v>
                </c:pt>
                <c:pt idx="194">
                  <c:v>7.2857142857142856</c:v>
                </c:pt>
              </c:numCache>
            </c:numRef>
          </c:val>
          <c:smooth val="0"/>
          <c:extLst>
            <c:ext xmlns:c16="http://schemas.microsoft.com/office/drawing/2014/chart" uri="{C3380CC4-5D6E-409C-BE32-E72D297353CC}">
              <c16:uniqueId val="{00000004-DA94-422E-AF12-46DE16073E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620"/>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100"/>
      </c:valAx>
      <c:spPr>
        <a:noFill/>
        <a:ln w="25400">
          <a:noFill/>
        </a:ln>
        <a:effectLst/>
      </c:spPr>
    </c:plotArea>
    <c:legend>
      <c:legendPos val="t"/>
      <c:layout>
        <c:manualLayout>
          <c:xMode val="edge"/>
          <c:yMode val="edge"/>
          <c:x val="0.62202791666666668"/>
          <c:y val="0.1131861111111111"/>
          <c:w val="0.35044541666666668"/>
          <c:h val="0.1128384722222222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no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COVID-19 in The Netherlands</a:t>
            </a:r>
            <a:br>
              <a:rPr lang="nl-NL" sz="2000">
                <a:solidFill>
                  <a:schemeClr val="bg2">
                    <a:lumMod val="50000"/>
                  </a:schemeClr>
                </a:solidFill>
              </a:rPr>
            </a:br>
            <a:r>
              <a:rPr lang="nl-NL" sz="1400" b="0">
                <a:solidFill>
                  <a:schemeClr val="bg2">
                    <a:lumMod val="50000"/>
                  </a:schemeClr>
                </a:solidFill>
              </a:rPr>
              <a:t>New cases, hospitalizations,</a:t>
            </a:r>
            <a:r>
              <a:rPr lang="nl-NL" sz="1400" b="0" baseline="0">
                <a:solidFill>
                  <a:schemeClr val="bg2">
                    <a:lumMod val="50000"/>
                  </a:schemeClr>
                </a:solidFill>
              </a:rPr>
              <a:t> deceased</a:t>
            </a:r>
            <a:endParaRPr lang="en-NL" sz="2000" b="0">
              <a:effectLst/>
            </a:endParaRPr>
          </a:p>
        </c:rich>
      </c:tx>
      <c:layout>
        <c:manualLayout>
          <c:xMode val="edge"/>
          <c:yMode val="edge"/>
          <c:x val="0.2789948405155307"/>
          <c:y val="3.260722222222222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clustered"/>
        <c:varyColors val="0"/>
        <c:ser>
          <c:idx val="3"/>
          <c:order val="0"/>
          <c:tx>
            <c:strRef>
              <c:f>rivm!$F$3</c:f>
              <c:strCache>
                <c:ptCount val="1"/>
                <c:pt idx="0">
                  <c:v>Nieuwe besmettingen</c:v>
                </c:pt>
              </c:strCache>
            </c:strRef>
          </c:tx>
          <c:spPr>
            <a:solidFill>
              <a:schemeClr val="accent1">
                <a:lumMod val="40000"/>
                <a:lumOff val="6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1-5B6A-483A-BCC9-838C561A5CAE}"/>
              </c:ext>
            </c:extLst>
          </c:dPt>
          <c:dLbls>
            <c:dLbl>
              <c:idx val="25"/>
              <c:layout>
                <c:manualLayout>
                  <c:x val="-7.0555555555555594E-2"/>
                  <c:y val="-7.937500000000007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r>
                      <a:rPr lang="en-US" baseline="0"/>
                      <a:t>Lockdown</a:t>
                    </a:r>
                    <a:endParaRPr lang="en-US"/>
                  </a:p>
                </c:rich>
              </c:tx>
              <c:spPr>
                <a:solidFill>
                  <a:srgbClr val="E7E6E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5B6A-483A-BCC9-838C561A5CA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rivm!$I$4:$I$236</c15:sqref>
                  </c15:fullRef>
                </c:ext>
              </c:extLst>
              <c:f>(rivm!$I$4:$I$103,rivm!$I$111:$I$143,rivm!$I$146:$I$203)</c:f>
              <c:numCache>
                <c:formatCode>#,##0</c:formatCode>
                <c:ptCount val="191"/>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457</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795</c:v>
                </c:pt>
                <c:pt idx="57">
                  <c:v>661</c:v>
                </c:pt>
                <c:pt idx="58">
                  <c:v>574</c:v>
                </c:pt>
                <c:pt idx="59">
                  <c:v>379</c:v>
                </c:pt>
                <c:pt idx="60">
                  <c:v>176</c:v>
                </c:pt>
                <c:pt idx="61">
                  <c:v>393</c:v>
                </c:pt>
                <c:pt idx="62">
                  <c:v>458</c:v>
                </c:pt>
                <c:pt idx="63">
                  <c:v>506</c:v>
                </c:pt>
                <c:pt idx="64">
                  <c:v>491</c:v>
                </c:pt>
                <c:pt idx="65">
                  <c:v>311</c:v>
                </c:pt>
                <c:pt idx="66">
                  <c:v>175</c:v>
                </c:pt>
                <c:pt idx="67">
                  <c:v>284</c:v>
                </c:pt>
                <c:pt idx="68">
                  <c:v>250</c:v>
                </c:pt>
                <c:pt idx="69">
                  <c:v>301</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192</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131</c:v>
                </c:pt>
                <c:pt idx="101">
                  <c:v>148</c:v>
                </c:pt>
                <c:pt idx="102">
                  <c:v>129</c:v>
                </c:pt>
                <c:pt idx="103">
                  <c:v>118</c:v>
                </c:pt>
                <c:pt idx="104">
                  <c:v>137</c:v>
                </c:pt>
                <c:pt idx="105">
                  <c:v>83</c:v>
                </c:pt>
                <c:pt idx="106">
                  <c:v>101</c:v>
                </c:pt>
                <c:pt idx="107">
                  <c:v>98</c:v>
                </c:pt>
                <c:pt idx="108">
                  <c:v>57</c:v>
                </c:pt>
                <c:pt idx="109">
                  <c:v>71</c:v>
                </c:pt>
                <c:pt idx="110">
                  <c:v>75</c:v>
                </c:pt>
                <c:pt idx="111">
                  <c:v>112</c:v>
                </c:pt>
                <c:pt idx="112">
                  <c:v>83</c:v>
                </c:pt>
                <c:pt idx="113">
                  <c:v>68</c:v>
                </c:pt>
                <c:pt idx="114">
                  <c:v>81</c:v>
                </c:pt>
                <c:pt idx="115">
                  <c:v>68</c:v>
                </c:pt>
                <c:pt idx="116">
                  <c:v>50</c:v>
                </c:pt>
                <c:pt idx="117">
                  <c:v>57</c:v>
                </c:pt>
                <c:pt idx="118">
                  <c:v>74</c:v>
                </c:pt>
                <c:pt idx="119">
                  <c:v>75</c:v>
                </c:pt>
                <c:pt idx="120">
                  <c:v>59</c:v>
                </c:pt>
                <c:pt idx="121">
                  <c:v>77</c:v>
                </c:pt>
                <c:pt idx="122">
                  <c:v>43</c:v>
                </c:pt>
                <c:pt idx="123">
                  <c:v>41</c:v>
                </c:pt>
                <c:pt idx="124">
                  <c:v>49</c:v>
                </c:pt>
                <c:pt idx="125">
                  <c:v>57</c:v>
                </c:pt>
                <c:pt idx="126">
                  <c:v>62</c:v>
                </c:pt>
                <c:pt idx="127">
                  <c:v>98</c:v>
                </c:pt>
                <c:pt idx="128">
                  <c:v>74</c:v>
                </c:pt>
                <c:pt idx="129">
                  <c:v>88</c:v>
                </c:pt>
                <c:pt idx="130">
                  <c:v>101</c:v>
                </c:pt>
                <c:pt idx="131">
                  <c:v>95</c:v>
                </c:pt>
                <c:pt idx="132">
                  <c:v>150</c:v>
                </c:pt>
                <c:pt idx="133">
                  <c:v>134</c:v>
                </c:pt>
                <c:pt idx="134">
                  <c:v>153</c:v>
                </c:pt>
                <c:pt idx="135">
                  <c:v>179</c:v>
                </c:pt>
                <c:pt idx="136">
                  <c:v>167</c:v>
                </c:pt>
                <c:pt idx="137">
                  <c:v>140</c:v>
                </c:pt>
                <c:pt idx="138">
                  <c:v>217</c:v>
                </c:pt>
                <c:pt idx="139">
                  <c:v>188</c:v>
                </c:pt>
                <c:pt idx="140">
                  <c:v>193</c:v>
                </c:pt>
                <c:pt idx="141">
                  <c:v>201</c:v>
                </c:pt>
                <c:pt idx="142">
                  <c:v>202</c:v>
                </c:pt>
                <c:pt idx="143">
                  <c:v>235</c:v>
                </c:pt>
                <c:pt idx="144">
                  <c:v>346</c:v>
                </c:pt>
                <c:pt idx="145">
                  <c:v>343</c:v>
                </c:pt>
                <c:pt idx="146">
                  <c:v>552</c:v>
                </c:pt>
                <c:pt idx="147">
                  <c:v>364</c:v>
                </c:pt>
                <c:pt idx="148">
                  <c:v>336</c:v>
                </c:pt>
                <c:pt idx="149">
                  <c:v>472</c:v>
                </c:pt>
                <c:pt idx="150">
                  <c:v>489</c:v>
                </c:pt>
                <c:pt idx="151">
                  <c:v>669</c:v>
                </c:pt>
                <c:pt idx="152">
                  <c:v>538</c:v>
                </c:pt>
                <c:pt idx="153">
                  <c:v>560</c:v>
                </c:pt>
                <c:pt idx="154">
                  <c:v>626</c:v>
                </c:pt>
                <c:pt idx="155">
                  <c:v>569</c:v>
                </c:pt>
                <c:pt idx="156">
                  <c:v>528</c:v>
                </c:pt>
                <c:pt idx="157">
                  <c:v>680</c:v>
                </c:pt>
                <c:pt idx="158">
                  <c:v>602</c:v>
                </c:pt>
                <c:pt idx="159">
                  <c:v>684</c:v>
                </c:pt>
                <c:pt idx="160">
                  <c:v>590</c:v>
                </c:pt>
                <c:pt idx="161">
                  <c:v>545</c:v>
                </c:pt>
                <c:pt idx="162">
                  <c:v>434</c:v>
                </c:pt>
                <c:pt idx="163">
                  <c:v>431</c:v>
                </c:pt>
                <c:pt idx="164">
                  <c:v>562</c:v>
                </c:pt>
                <c:pt idx="165">
                  <c:v>573</c:v>
                </c:pt>
                <c:pt idx="166">
                  <c:v>501</c:v>
                </c:pt>
                <c:pt idx="167">
                  <c:v>516</c:v>
                </c:pt>
                <c:pt idx="168">
                  <c:v>497</c:v>
                </c:pt>
                <c:pt idx="169">
                  <c:v>525</c:v>
                </c:pt>
                <c:pt idx="170">
                  <c:v>437</c:v>
                </c:pt>
                <c:pt idx="171">
                  <c:v>529</c:v>
                </c:pt>
                <c:pt idx="172">
                  <c:v>469</c:v>
                </c:pt>
                <c:pt idx="173">
                  <c:v>529</c:v>
                </c:pt>
                <c:pt idx="174">
                  <c:v>552</c:v>
                </c:pt>
                <c:pt idx="175">
                  <c:v>517</c:v>
                </c:pt>
                <c:pt idx="176">
                  <c:v>541</c:v>
                </c:pt>
                <c:pt idx="177">
                  <c:v>568</c:v>
                </c:pt>
                <c:pt idx="178">
                  <c:v>621</c:v>
                </c:pt>
                <c:pt idx="179">
                  <c:v>623</c:v>
                </c:pt>
                <c:pt idx="180">
                  <c:v>715</c:v>
                </c:pt>
                <c:pt idx="181">
                  <c:v>781</c:v>
                </c:pt>
                <c:pt idx="182">
                  <c:v>802</c:v>
                </c:pt>
                <c:pt idx="183">
                  <c:v>839</c:v>
                </c:pt>
                <c:pt idx="184">
                  <c:v>1028</c:v>
                </c:pt>
                <c:pt idx="185">
                  <c:v>1103</c:v>
                </c:pt>
                <c:pt idx="186">
                  <c:v>1006</c:v>
                </c:pt>
                <c:pt idx="187">
                  <c:v>1110</c:v>
                </c:pt>
                <c:pt idx="188">
                  <c:v>1196</c:v>
                </c:pt>
                <c:pt idx="189">
                  <c:v>1232</c:v>
                </c:pt>
                <c:pt idx="190">
                  <c:v>1184</c:v>
                </c:pt>
              </c:numCache>
            </c:numRef>
          </c:val>
          <c:extLst>
            <c:ext xmlns:c16="http://schemas.microsoft.com/office/drawing/2014/chart" uri="{C3380CC4-5D6E-409C-BE32-E72D297353CC}">
              <c16:uniqueId val="{00000002-5B6A-483A-BCC9-838C561A5CAE}"/>
            </c:ext>
          </c:extLst>
        </c:ser>
        <c:ser>
          <c:idx val="0"/>
          <c:order val="1"/>
          <c:tx>
            <c:strRef>
              <c:f>rivm!$R$3</c:f>
              <c:strCache>
                <c:ptCount val="1"/>
                <c:pt idx="0">
                  <c:v>Hospitalized</c:v>
                </c:pt>
              </c:strCache>
            </c:strRef>
          </c:tx>
          <c:spPr>
            <a:solidFill>
              <a:schemeClr val="accent2">
                <a:lumMod val="60000"/>
                <a:lumOff val="40000"/>
              </a:schemeClr>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4-5B6A-483A-BCC9-838C561A5CAE}"/>
              </c:ext>
            </c:extLst>
          </c:dPt>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rivm!$V$4:$V$236</c15:sqref>
                  </c15:fullRef>
                </c:ext>
              </c:extLst>
              <c:f>(rivm!$V$4:$V$103,rivm!$V$111:$V$143,rivm!$V$146:$V$203)</c:f>
              <c:numCache>
                <c:formatCode>#,##0</c:formatCode>
                <c:ptCount val="191"/>
                <c:pt idx="0">
                  <c:v>1</c:v>
                </c:pt>
                <c:pt idx="1">
                  <c:v>8</c:v>
                </c:pt>
                <c:pt idx="2">
                  <c:v>1</c:v>
                </c:pt>
                <c:pt idx="3">
                  <c:v>10</c:v>
                </c:pt>
                <c:pt idx="4">
                  <c:v>14</c:v>
                </c:pt>
                <c:pt idx="5">
                  <c:v>6</c:v>
                </c:pt>
                <c:pt idx="6">
                  <c:v>13</c:v>
                </c:pt>
                <c:pt idx="7">
                  <c:v>13</c:v>
                </c:pt>
                <c:pt idx="8">
                  <c:v>20</c:v>
                </c:pt>
                <c:pt idx="9">
                  <c:v>17</c:v>
                </c:pt>
                <c:pt idx="10">
                  <c:v>25</c:v>
                </c:pt>
                <c:pt idx="11">
                  <c:v>47</c:v>
                </c:pt>
                <c:pt idx="12">
                  <c:v>39</c:v>
                </c:pt>
                <c:pt idx="13">
                  <c:v>54</c:v>
                </c:pt>
                <c:pt idx="14">
                  <c:v>81</c:v>
                </c:pt>
                <c:pt idx="15">
                  <c:v>87</c:v>
                </c:pt>
                <c:pt idx="16">
                  <c:v>91</c:v>
                </c:pt>
                <c:pt idx="17">
                  <c:v>101</c:v>
                </c:pt>
                <c:pt idx="18">
                  <c:v>183</c:v>
                </c:pt>
                <c:pt idx="19">
                  <c:v>178</c:v>
                </c:pt>
                <c:pt idx="20">
                  <c:v>245</c:v>
                </c:pt>
                <c:pt idx="21">
                  <c:v>349</c:v>
                </c:pt>
                <c:pt idx="22">
                  <c:v>335</c:v>
                </c:pt>
                <c:pt idx="23">
                  <c:v>280</c:v>
                </c:pt>
                <c:pt idx="24">
                  <c:v>301</c:v>
                </c:pt>
                <c:pt idx="25">
                  <c:v>556</c:v>
                </c:pt>
                <c:pt idx="26">
                  <c:v>478</c:v>
                </c:pt>
                <c:pt idx="27">
                  <c:v>512</c:v>
                </c:pt>
                <c:pt idx="28">
                  <c:v>490</c:v>
                </c:pt>
                <c:pt idx="29">
                  <c:v>609</c:v>
                </c:pt>
                <c:pt idx="30">
                  <c:v>338</c:v>
                </c:pt>
                <c:pt idx="31">
                  <c:v>301</c:v>
                </c:pt>
                <c:pt idx="32">
                  <c:v>504</c:v>
                </c:pt>
                <c:pt idx="33">
                  <c:v>341</c:v>
                </c:pt>
                <c:pt idx="34">
                  <c:v>362</c:v>
                </c:pt>
                <c:pt idx="35">
                  <c:v>352</c:v>
                </c:pt>
                <c:pt idx="36">
                  <c:v>333</c:v>
                </c:pt>
                <c:pt idx="37">
                  <c:v>198</c:v>
                </c:pt>
                <c:pt idx="38">
                  <c:v>217</c:v>
                </c:pt>
                <c:pt idx="39">
                  <c:v>312</c:v>
                </c:pt>
                <c:pt idx="40">
                  <c:v>193</c:v>
                </c:pt>
                <c:pt idx="41">
                  <c:v>189</c:v>
                </c:pt>
                <c:pt idx="42">
                  <c:v>186</c:v>
                </c:pt>
                <c:pt idx="43">
                  <c:v>171</c:v>
                </c:pt>
                <c:pt idx="44">
                  <c:v>133</c:v>
                </c:pt>
                <c:pt idx="45">
                  <c:v>126</c:v>
                </c:pt>
                <c:pt idx="46">
                  <c:v>135</c:v>
                </c:pt>
                <c:pt idx="47">
                  <c:v>159</c:v>
                </c:pt>
                <c:pt idx="48">
                  <c:v>108</c:v>
                </c:pt>
                <c:pt idx="49">
                  <c:v>101</c:v>
                </c:pt>
                <c:pt idx="50">
                  <c:v>122</c:v>
                </c:pt>
                <c:pt idx="51">
                  <c:v>70</c:v>
                </c:pt>
                <c:pt idx="52">
                  <c:v>60</c:v>
                </c:pt>
                <c:pt idx="53">
                  <c:v>90</c:v>
                </c:pt>
                <c:pt idx="54">
                  <c:v>71</c:v>
                </c:pt>
                <c:pt idx="55">
                  <c:v>69</c:v>
                </c:pt>
                <c:pt idx="56">
                  <c:v>76</c:v>
                </c:pt>
                <c:pt idx="57">
                  <c:v>44</c:v>
                </c:pt>
                <c:pt idx="58">
                  <c:v>44</c:v>
                </c:pt>
                <c:pt idx="59">
                  <c:v>31</c:v>
                </c:pt>
                <c:pt idx="60">
                  <c:v>39</c:v>
                </c:pt>
                <c:pt idx="61">
                  <c:v>59</c:v>
                </c:pt>
                <c:pt idx="62">
                  <c:v>41</c:v>
                </c:pt>
                <c:pt idx="63">
                  <c:v>36</c:v>
                </c:pt>
                <c:pt idx="64">
                  <c:v>29</c:v>
                </c:pt>
                <c:pt idx="65">
                  <c:v>17</c:v>
                </c:pt>
                <c:pt idx="66">
                  <c:v>32</c:v>
                </c:pt>
                <c:pt idx="67">
                  <c:v>32</c:v>
                </c:pt>
                <c:pt idx="68">
                  <c:v>18</c:v>
                </c:pt>
                <c:pt idx="69">
                  <c:v>36</c:v>
                </c:pt>
                <c:pt idx="70">
                  <c:v>27</c:v>
                </c:pt>
                <c:pt idx="71">
                  <c:v>27</c:v>
                </c:pt>
                <c:pt idx="72">
                  <c:v>16</c:v>
                </c:pt>
                <c:pt idx="73">
                  <c:v>13</c:v>
                </c:pt>
                <c:pt idx="74">
                  <c:v>23</c:v>
                </c:pt>
                <c:pt idx="75">
                  <c:v>10</c:v>
                </c:pt>
                <c:pt idx="76">
                  <c:v>19</c:v>
                </c:pt>
                <c:pt idx="77">
                  <c:v>11</c:v>
                </c:pt>
                <c:pt idx="78">
                  <c:v>10</c:v>
                </c:pt>
                <c:pt idx="79">
                  <c:v>9</c:v>
                </c:pt>
                <c:pt idx="80">
                  <c:v>9</c:v>
                </c:pt>
                <c:pt idx="81">
                  <c:v>11</c:v>
                </c:pt>
                <c:pt idx="82">
                  <c:v>8</c:v>
                </c:pt>
                <c:pt idx="83">
                  <c:v>10</c:v>
                </c:pt>
                <c:pt idx="84">
                  <c:v>8</c:v>
                </c:pt>
                <c:pt idx="85">
                  <c:v>10</c:v>
                </c:pt>
                <c:pt idx="86">
                  <c:v>8</c:v>
                </c:pt>
                <c:pt idx="87">
                  <c:v>4</c:v>
                </c:pt>
                <c:pt idx="88">
                  <c:v>14</c:v>
                </c:pt>
                <c:pt idx="89">
                  <c:v>8</c:v>
                </c:pt>
                <c:pt idx="90">
                  <c:v>8</c:v>
                </c:pt>
                <c:pt idx="91">
                  <c:v>4</c:v>
                </c:pt>
                <c:pt idx="92">
                  <c:v>9</c:v>
                </c:pt>
                <c:pt idx="93">
                  <c:v>8</c:v>
                </c:pt>
                <c:pt idx="94">
                  <c:v>6</c:v>
                </c:pt>
                <c:pt idx="95">
                  <c:v>5</c:v>
                </c:pt>
                <c:pt idx="96">
                  <c:v>9</c:v>
                </c:pt>
                <c:pt idx="97">
                  <c:v>2</c:v>
                </c:pt>
                <c:pt idx="98">
                  <c:v>8</c:v>
                </c:pt>
                <c:pt idx="99">
                  <c:v>5</c:v>
                </c:pt>
                <c:pt idx="100">
                  <c:v>1</c:v>
                </c:pt>
                <c:pt idx="101">
                  <c:v>2</c:v>
                </c:pt>
                <c:pt idx="102">
                  <c:v>0</c:v>
                </c:pt>
                <c:pt idx="103">
                  <c:v>4</c:v>
                </c:pt>
                <c:pt idx="104">
                  <c:v>1</c:v>
                </c:pt>
                <c:pt idx="105">
                  <c:v>3</c:v>
                </c:pt>
                <c:pt idx="106">
                  <c:v>2</c:v>
                </c:pt>
                <c:pt idx="107">
                  <c:v>3</c:v>
                </c:pt>
                <c:pt idx="108">
                  <c:v>2</c:v>
                </c:pt>
                <c:pt idx="109">
                  <c:v>4</c:v>
                </c:pt>
                <c:pt idx="110">
                  <c:v>2</c:v>
                </c:pt>
                <c:pt idx="111">
                  <c:v>2</c:v>
                </c:pt>
                <c:pt idx="112">
                  <c:v>3</c:v>
                </c:pt>
                <c:pt idx="113">
                  <c:v>0</c:v>
                </c:pt>
                <c:pt idx="114">
                  <c:v>2</c:v>
                </c:pt>
                <c:pt idx="115">
                  <c:v>1</c:v>
                </c:pt>
                <c:pt idx="116">
                  <c:v>1</c:v>
                </c:pt>
                <c:pt idx="117">
                  <c:v>1</c:v>
                </c:pt>
                <c:pt idx="118">
                  <c:v>1</c:v>
                </c:pt>
                <c:pt idx="119">
                  <c:v>0</c:v>
                </c:pt>
                <c:pt idx="120">
                  <c:v>1</c:v>
                </c:pt>
                <c:pt idx="121">
                  <c:v>0</c:v>
                </c:pt>
                <c:pt idx="122">
                  <c:v>1</c:v>
                </c:pt>
                <c:pt idx="123">
                  <c:v>2</c:v>
                </c:pt>
                <c:pt idx="124">
                  <c:v>2</c:v>
                </c:pt>
                <c:pt idx="125">
                  <c:v>1</c:v>
                </c:pt>
                <c:pt idx="126">
                  <c:v>2</c:v>
                </c:pt>
                <c:pt idx="127">
                  <c:v>1</c:v>
                </c:pt>
                <c:pt idx="128">
                  <c:v>0</c:v>
                </c:pt>
                <c:pt idx="129">
                  <c:v>1</c:v>
                </c:pt>
                <c:pt idx="130">
                  <c:v>4</c:v>
                </c:pt>
                <c:pt idx="131">
                  <c:v>1</c:v>
                </c:pt>
                <c:pt idx="132">
                  <c:v>0</c:v>
                </c:pt>
                <c:pt idx="133">
                  <c:v>3</c:v>
                </c:pt>
                <c:pt idx="134">
                  <c:v>4</c:v>
                </c:pt>
                <c:pt idx="135">
                  <c:v>2</c:v>
                </c:pt>
                <c:pt idx="136">
                  <c:v>1</c:v>
                </c:pt>
                <c:pt idx="137">
                  <c:v>4</c:v>
                </c:pt>
                <c:pt idx="138">
                  <c:v>8</c:v>
                </c:pt>
                <c:pt idx="139">
                  <c:v>3</c:v>
                </c:pt>
                <c:pt idx="140">
                  <c:v>6</c:v>
                </c:pt>
                <c:pt idx="141">
                  <c:v>2</c:v>
                </c:pt>
                <c:pt idx="142">
                  <c:v>4</c:v>
                </c:pt>
                <c:pt idx="143">
                  <c:v>6</c:v>
                </c:pt>
                <c:pt idx="144">
                  <c:v>4</c:v>
                </c:pt>
                <c:pt idx="145">
                  <c:v>12</c:v>
                </c:pt>
                <c:pt idx="146">
                  <c:v>10</c:v>
                </c:pt>
                <c:pt idx="147">
                  <c:v>4</c:v>
                </c:pt>
                <c:pt idx="148">
                  <c:v>3</c:v>
                </c:pt>
                <c:pt idx="149">
                  <c:v>9</c:v>
                </c:pt>
                <c:pt idx="150">
                  <c:v>2</c:v>
                </c:pt>
                <c:pt idx="151">
                  <c:v>6</c:v>
                </c:pt>
                <c:pt idx="152">
                  <c:v>5</c:v>
                </c:pt>
                <c:pt idx="153">
                  <c:v>10</c:v>
                </c:pt>
                <c:pt idx="154">
                  <c:v>11</c:v>
                </c:pt>
                <c:pt idx="155">
                  <c:v>13</c:v>
                </c:pt>
                <c:pt idx="156">
                  <c:v>14</c:v>
                </c:pt>
                <c:pt idx="157">
                  <c:v>7</c:v>
                </c:pt>
                <c:pt idx="158">
                  <c:v>11</c:v>
                </c:pt>
                <c:pt idx="159">
                  <c:v>9</c:v>
                </c:pt>
                <c:pt idx="160">
                  <c:v>10</c:v>
                </c:pt>
                <c:pt idx="161">
                  <c:v>8</c:v>
                </c:pt>
                <c:pt idx="162">
                  <c:v>10</c:v>
                </c:pt>
                <c:pt idx="163">
                  <c:v>11</c:v>
                </c:pt>
                <c:pt idx="164">
                  <c:v>6</c:v>
                </c:pt>
                <c:pt idx="165">
                  <c:v>2</c:v>
                </c:pt>
                <c:pt idx="166">
                  <c:v>7</c:v>
                </c:pt>
                <c:pt idx="167">
                  <c:v>7</c:v>
                </c:pt>
                <c:pt idx="168">
                  <c:v>9</c:v>
                </c:pt>
                <c:pt idx="169">
                  <c:v>1</c:v>
                </c:pt>
                <c:pt idx="170">
                  <c:v>7</c:v>
                </c:pt>
                <c:pt idx="171">
                  <c:v>10</c:v>
                </c:pt>
                <c:pt idx="172">
                  <c:v>5</c:v>
                </c:pt>
                <c:pt idx="173">
                  <c:v>3</c:v>
                </c:pt>
                <c:pt idx="174">
                  <c:v>6</c:v>
                </c:pt>
                <c:pt idx="175">
                  <c:v>2</c:v>
                </c:pt>
                <c:pt idx="176">
                  <c:v>5</c:v>
                </c:pt>
                <c:pt idx="177">
                  <c:v>8</c:v>
                </c:pt>
                <c:pt idx="178">
                  <c:v>6</c:v>
                </c:pt>
                <c:pt idx="179">
                  <c:v>7</c:v>
                </c:pt>
                <c:pt idx="180">
                  <c:v>6</c:v>
                </c:pt>
                <c:pt idx="181">
                  <c:v>8</c:v>
                </c:pt>
                <c:pt idx="182">
                  <c:v>6</c:v>
                </c:pt>
                <c:pt idx="183">
                  <c:v>8</c:v>
                </c:pt>
                <c:pt idx="184">
                  <c:v>10</c:v>
                </c:pt>
                <c:pt idx="185">
                  <c:v>6</c:v>
                </c:pt>
                <c:pt idx="186">
                  <c:v>14</c:v>
                </c:pt>
                <c:pt idx="187">
                  <c:v>10</c:v>
                </c:pt>
                <c:pt idx="188">
                  <c:v>13</c:v>
                </c:pt>
                <c:pt idx="189">
                  <c:v>3</c:v>
                </c:pt>
                <c:pt idx="190">
                  <c:v>5</c:v>
                </c:pt>
              </c:numCache>
            </c:numRef>
          </c:val>
          <c:extLst>
            <c:ext xmlns:c16="http://schemas.microsoft.com/office/drawing/2014/chart" uri="{C3380CC4-5D6E-409C-BE32-E72D297353CC}">
              <c16:uniqueId val="{00000005-5B6A-483A-BCC9-838C561A5CAE}"/>
            </c:ext>
          </c:extLst>
        </c:ser>
        <c:ser>
          <c:idx val="6"/>
          <c:order val="2"/>
          <c:tx>
            <c:strRef>
              <c:f>rivm!$AD$3</c:f>
              <c:strCache>
                <c:ptCount val="1"/>
                <c:pt idx="0">
                  <c:v>Deceased </c:v>
                </c:pt>
              </c:strCache>
            </c:strRef>
          </c:tx>
          <c:spPr>
            <a:solidFill>
              <a:srgbClr val="FF0000"/>
            </a:solidFill>
            <a:ln>
              <a:noFill/>
            </a:ln>
            <a:effectLst/>
          </c:spPr>
          <c:invertIfNegative val="0"/>
          <c:dPt>
            <c:idx val="25"/>
            <c:invertIfNegative val="0"/>
            <c:bubble3D val="0"/>
            <c:spPr>
              <a:solidFill>
                <a:schemeClr val="accent6">
                  <a:lumMod val="75000"/>
                </a:schemeClr>
              </a:solidFill>
              <a:ln>
                <a:noFill/>
              </a:ln>
              <a:effectLst/>
            </c:spPr>
            <c:extLst>
              <c:ext xmlns:c16="http://schemas.microsoft.com/office/drawing/2014/chart" uri="{C3380CC4-5D6E-409C-BE32-E72D297353CC}">
                <c16:uniqueId val="{00000007-5B6A-483A-BCC9-838C561A5CAE}"/>
              </c:ext>
            </c:extLst>
          </c:dPt>
          <c:cat>
            <c:strLit>
              <c:ptCount val="191"/>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13/06/2020</c:v>
              </c:pt>
              <c:pt idx="101">
                <c:v>14/06/2020</c:v>
              </c:pt>
              <c:pt idx="102">
                <c:v>15/06/2020</c:v>
              </c:pt>
              <c:pt idx="103">
                <c:v>16/06/2020</c:v>
              </c:pt>
              <c:pt idx="104">
                <c:v>17/06/2020</c:v>
              </c:pt>
              <c:pt idx="105">
                <c:v>18/06/2020</c:v>
              </c:pt>
              <c:pt idx="106">
                <c:v>19/06/2020</c:v>
              </c:pt>
              <c:pt idx="107">
                <c:v>20/06/2020</c:v>
              </c:pt>
              <c:pt idx="108">
                <c:v>21/06/2020</c:v>
              </c:pt>
              <c:pt idx="109">
                <c:v>22/06/2020</c:v>
              </c:pt>
              <c:pt idx="110">
                <c:v>23/06/2020</c:v>
              </c:pt>
              <c:pt idx="111">
                <c:v>24/06/2020</c:v>
              </c:pt>
              <c:pt idx="112">
                <c:v>25/06/2020</c:v>
              </c:pt>
              <c:pt idx="113">
                <c:v>26/06/2020</c:v>
              </c:pt>
              <c:pt idx="114">
                <c:v>27/06/2020</c:v>
              </c:pt>
              <c:pt idx="115">
                <c:v>28/06/2020</c:v>
              </c:pt>
              <c:pt idx="116">
                <c:v>29/06/2020</c:v>
              </c:pt>
              <c:pt idx="117">
                <c:v>30/06/2020</c:v>
              </c:pt>
              <c:pt idx="118">
                <c:v>01/07/2020</c:v>
              </c:pt>
              <c:pt idx="119">
                <c:v>02/07/2020</c:v>
              </c:pt>
              <c:pt idx="120">
                <c:v>03/07/2020</c:v>
              </c:pt>
              <c:pt idx="121">
                <c:v>04/07/2020</c:v>
              </c:pt>
              <c:pt idx="122">
                <c:v>05/07/2020</c:v>
              </c:pt>
              <c:pt idx="123">
                <c:v>06/07/2020</c:v>
              </c:pt>
              <c:pt idx="124">
                <c:v>07/07/2020</c:v>
              </c:pt>
              <c:pt idx="125">
                <c:v>08/07/2020</c:v>
              </c:pt>
              <c:pt idx="126">
                <c:v>09/07/2020</c:v>
              </c:pt>
              <c:pt idx="127">
                <c:v>10/07/2020</c:v>
              </c:pt>
              <c:pt idx="128">
                <c:v>11/07/2020</c:v>
              </c:pt>
              <c:pt idx="129">
                <c:v>12/07/2020</c:v>
              </c:pt>
              <c:pt idx="130">
                <c:v>13/07/2020</c:v>
              </c:pt>
              <c:pt idx="131">
                <c:v>14/07/2020</c:v>
              </c:pt>
              <c:pt idx="132">
                <c:v>15/07/2020</c:v>
              </c:pt>
              <c:pt idx="133">
                <c:v>18/07/2020</c:v>
              </c:pt>
              <c:pt idx="134">
                <c:v>19/07/2020</c:v>
              </c:pt>
              <c:pt idx="135">
                <c:v>20/07/2020</c:v>
              </c:pt>
              <c:pt idx="136">
                <c:v>21/07/2020</c:v>
              </c:pt>
              <c:pt idx="137">
                <c:v>22/07/2020</c:v>
              </c:pt>
              <c:pt idx="138">
                <c:v>23/07/2020</c:v>
              </c:pt>
              <c:pt idx="139">
                <c:v>24/07/2020</c:v>
              </c:pt>
              <c:pt idx="140">
                <c:v>25/07/2020</c:v>
              </c:pt>
              <c:pt idx="141">
                <c:v>26/07/2020</c:v>
              </c:pt>
              <c:pt idx="142">
                <c:v>27/07/2020</c:v>
              </c:pt>
              <c:pt idx="143">
                <c:v>28/07/2020</c:v>
              </c:pt>
              <c:pt idx="144">
                <c:v>29/07/2020</c:v>
              </c:pt>
              <c:pt idx="145">
                <c:v>30/07/2020</c:v>
              </c:pt>
              <c:pt idx="146">
                <c:v>31/07/2020</c:v>
              </c:pt>
              <c:pt idx="147">
                <c:v>01/08/2020</c:v>
              </c:pt>
              <c:pt idx="148">
                <c:v>02/08/2020</c:v>
              </c:pt>
              <c:pt idx="149">
                <c:v>03/08/2020</c:v>
              </c:pt>
              <c:pt idx="150">
                <c:v>04/08/2020</c:v>
              </c:pt>
              <c:pt idx="151">
                <c:v>05/08/2020</c:v>
              </c:pt>
              <c:pt idx="152">
                <c:v>06/08/2020</c:v>
              </c:pt>
              <c:pt idx="153">
                <c:v>07/08/2020</c:v>
              </c:pt>
              <c:pt idx="154">
                <c:v>08/08/2020</c:v>
              </c:pt>
              <c:pt idx="155">
                <c:v>09/08/2020</c:v>
              </c:pt>
              <c:pt idx="156">
                <c:v>10/08/2020</c:v>
              </c:pt>
              <c:pt idx="157">
                <c:v>11/08/2020</c:v>
              </c:pt>
              <c:pt idx="158">
                <c:v>12/08/2020</c:v>
              </c:pt>
              <c:pt idx="159">
                <c:v>13/08/2020</c:v>
              </c:pt>
              <c:pt idx="160">
                <c:v>14/08/2020</c:v>
              </c:pt>
              <c:pt idx="161">
                <c:v>15/08/2020</c:v>
              </c:pt>
              <c:pt idx="162">
                <c:v>16/08/2020</c:v>
              </c:pt>
              <c:pt idx="163">
                <c:v>17/08/2020</c:v>
              </c:pt>
              <c:pt idx="164">
                <c:v>18/08/2020</c:v>
              </c:pt>
              <c:pt idx="165">
                <c:v>19/08/2020</c:v>
              </c:pt>
              <c:pt idx="166">
                <c:v>20/08/2020</c:v>
              </c:pt>
              <c:pt idx="167">
                <c:v>21/08/2020</c:v>
              </c:pt>
              <c:pt idx="168">
                <c:v>22/08/2020</c:v>
              </c:pt>
              <c:pt idx="169">
                <c:v>23/08/2020</c:v>
              </c:pt>
              <c:pt idx="170">
                <c:v>24/08/2020</c:v>
              </c:pt>
              <c:pt idx="171">
                <c:v>25/08/2020</c:v>
              </c:pt>
              <c:pt idx="172">
                <c:v>26/08/2020</c:v>
              </c:pt>
              <c:pt idx="173">
                <c:v>27/08/2020</c:v>
              </c:pt>
              <c:pt idx="174">
                <c:v>28/08/2020</c:v>
              </c:pt>
              <c:pt idx="175">
                <c:v>29/08/2020</c:v>
              </c:pt>
              <c:pt idx="176">
                <c:v>30/08/2020</c:v>
              </c:pt>
              <c:pt idx="177">
                <c:v>31/08/2020</c:v>
              </c:pt>
              <c:pt idx="178">
                <c:v>01/09/2020</c:v>
              </c:pt>
              <c:pt idx="179">
                <c:v>02/09/2020</c:v>
              </c:pt>
              <c:pt idx="180">
                <c:v>03/09/2020</c:v>
              </c:pt>
              <c:pt idx="181">
                <c:v>04/09/2020</c:v>
              </c:pt>
              <c:pt idx="182">
                <c:v>05/09/2020</c:v>
              </c:pt>
              <c:pt idx="183">
                <c:v>06/09/2020</c:v>
              </c:pt>
              <c:pt idx="184">
                <c:v>07/09/2020</c:v>
              </c:pt>
              <c:pt idx="185">
                <c:v>08/09/2020</c:v>
              </c:pt>
              <c:pt idx="186">
                <c:v>09/09/2020</c:v>
              </c:pt>
              <c:pt idx="187">
                <c:v>10/09/2020</c:v>
              </c:pt>
              <c:pt idx="188">
                <c:v>11/09/2020</c:v>
              </c:pt>
              <c:pt idx="189">
                <c:v>12/09/2020</c:v>
              </c:pt>
              <c:pt idx="190">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rivm!$AH$4:$AH$236</c15:sqref>
                  </c15:fullRef>
                </c:ext>
              </c:extLst>
              <c:f>(rivm!$AH$4:$AH$103,rivm!$AH$111:$AH$143,rivm!$AH$146:$AH$203)</c:f>
              <c:numCache>
                <c:formatCode>General</c:formatCode>
                <c:ptCount val="191"/>
                <c:pt idx="0">
                  <c:v>0</c:v>
                </c:pt>
                <c:pt idx="1">
                  <c:v>0</c:v>
                </c:pt>
                <c:pt idx="2">
                  <c:v>0</c:v>
                </c:pt>
                <c:pt idx="3">
                  <c:v>0</c:v>
                </c:pt>
                <c:pt idx="4">
                  <c:v>0</c:v>
                </c:pt>
                <c:pt idx="5">
                  <c:v>0</c:v>
                </c:pt>
                <c:pt idx="6">
                  <c:v>0</c:v>
                </c:pt>
                <c:pt idx="7">
                  <c:v>0</c:v>
                </c:pt>
                <c:pt idx="8">
                  <c:v>1</c:v>
                </c:pt>
                <c:pt idx="9">
                  <c:v>1</c:v>
                </c:pt>
                <c:pt idx="10">
                  <c:v>2</c:v>
                </c:pt>
                <c:pt idx="11">
                  <c:v>0</c:v>
                </c:pt>
                <c:pt idx="12">
                  <c:v>1</c:v>
                </c:pt>
                <c:pt idx="13">
                  <c:v>2</c:v>
                </c:pt>
                <c:pt idx="14">
                  <c:v>3</c:v>
                </c:pt>
                <c:pt idx="15">
                  <c:v>6</c:v>
                </c:pt>
                <c:pt idx="16">
                  <c:v>10</c:v>
                </c:pt>
                <c:pt idx="17">
                  <c:v>14</c:v>
                </c:pt>
                <c:pt idx="18">
                  <c:v>24</c:v>
                </c:pt>
                <c:pt idx="19">
                  <c:v>23</c:v>
                </c:pt>
                <c:pt idx="20">
                  <c:v>19</c:v>
                </c:pt>
                <c:pt idx="21">
                  <c:v>44</c:v>
                </c:pt>
                <c:pt idx="22">
                  <c:v>56</c:v>
                </c:pt>
                <c:pt idx="23">
                  <c:v>64</c:v>
                </c:pt>
                <c:pt idx="24">
                  <c:v>61</c:v>
                </c:pt>
                <c:pt idx="25">
                  <c:v>86</c:v>
                </c:pt>
                <c:pt idx="26">
                  <c:v>76</c:v>
                </c:pt>
                <c:pt idx="27">
                  <c:v>114</c:v>
                </c:pt>
                <c:pt idx="28">
                  <c:v>124</c:v>
                </c:pt>
                <c:pt idx="29">
                  <c:v>114</c:v>
                </c:pt>
                <c:pt idx="30">
                  <c:v>153</c:v>
                </c:pt>
                <c:pt idx="31">
                  <c:v>123</c:v>
                </c:pt>
                <c:pt idx="32">
                  <c:v>153</c:v>
                </c:pt>
                <c:pt idx="33">
                  <c:v>175</c:v>
                </c:pt>
                <c:pt idx="34">
                  <c:v>161</c:v>
                </c:pt>
                <c:pt idx="35">
                  <c:v>176</c:v>
                </c:pt>
                <c:pt idx="36">
                  <c:v>171</c:v>
                </c:pt>
                <c:pt idx="37">
                  <c:v>171</c:v>
                </c:pt>
                <c:pt idx="38">
                  <c:v>163</c:v>
                </c:pt>
                <c:pt idx="39">
                  <c:v>167</c:v>
                </c:pt>
                <c:pt idx="40">
                  <c:v>151</c:v>
                </c:pt>
                <c:pt idx="41">
                  <c:v>150</c:v>
                </c:pt>
                <c:pt idx="42">
                  <c:v>117</c:v>
                </c:pt>
                <c:pt idx="43">
                  <c:v>157</c:v>
                </c:pt>
                <c:pt idx="44">
                  <c:v>141</c:v>
                </c:pt>
                <c:pt idx="45">
                  <c:v>143</c:v>
                </c:pt>
                <c:pt idx="46">
                  <c:v>129</c:v>
                </c:pt>
                <c:pt idx="47">
                  <c:v>130</c:v>
                </c:pt>
                <c:pt idx="48">
                  <c:v>123</c:v>
                </c:pt>
                <c:pt idx="49">
                  <c:v>137</c:v>
                </c:pt>
                <c:pt idx="50">
                  <c:v>129</c:v>
                </c:pt>
                <c:pt idx="51">
                  <c:v>118</c:v>
                </c:pt>
                <c:pt idx="52">
                  <c:v>113</c:v>
                </c:pt>
                <c:pt idx="53">
                  <c:v>95</c:v>
                </c:pt>
                <c:pt idx="54">
                  <c:v>128</c:v>
                </c:pt>
                <c:pt idx="55">
                  <c:v>117</c:v>
                </c:pt>
                <c:pt idx="56">
                  <c:v>104</c:v>
                </c:pt>
                <c:pt idx="57">
                  <c:v>92</c:v>
                </c:pt>
                <c:pt idx="58">
                  <c:v>81</c:v>
                </c:pt>
                <c:pt idx="59">
                  <c:v>78</c:v>
                </c:pt>
                <c:pt idx="60">
                  <c:v>75</c:v>
                </c:pt>
                <c:pt idx="61">
                  <c:v>70</c:v>
                </c:pt>
                <c:pt idx="62">
                  <c:v>58</c:v>
                </c:pt>
                <c:pt idx="63">
                  <c:v>66</c:v>
                </c:pt>
                <c:pt idx="64">
                  <c:v>53</c:v>
                </c:pt>
                <c:pt idx="65">
                  <c:v>55</c:v>
                </c:pt>
                <c:pt idx="66">
                  <c:v>45</c:v>
                </c:pt>
                <c:pt idx="67">
                  <c:v>57</c:v>
                </c:pt>
                <c:pt idx="68">
                  <c:v>35</c:v>
                </c:pt>
                <c:pt idx="69">
                  <c:v>53</c:v>
                </c:pt>
                <c:pt idx="70">
                  <c:v>44</c:v>
                </c:pt>
                <c:pt idx="71">
                  <c:v>40</c:v>
                </c:pt>
                <c:pt idx="72">
                  <c:v>39</c:v>
                </c:pt>
                <c:pt idx="73">
                  <c:v>25</c:v>
                </c:pt>
                <c:pt idx="74">
                  <c:v>33</c:v>
                </c:pt>
                <c:pt idx="75">
                  <c:v>34</c:v>
                </c:pt>
                <c:pt idx="76">
                  <c:v>26</c:v>
                </c:pt>
                <c:pt idx="77">
                  <c:v>22</c:v>
                </c:pt>
                <c:pt idx="78">
                  <c:v>23</c:v>
                </c:pt>
                <c:pt idx="79">
                  <c:v>19</c:v>
                </c:pt>
                <c:pt idx="80">
                  <c:v>16</c:v>
                </c:pt>
                <c:pt idx="81">
                  <c:v>15</c:v>
                </c:pt>
                <c:pt idx="82">
                  <c:v>20</c:v>
                </c:pt>
                <c:pt idx="83">
                  <c:v>22</c:v>
                </c:pt>
                <c:pt idx="84">
                  <c:v>11</c:v>
                </c:pt>
                <c:pt idx="85">
                  <c:v>20</c:v>
                </c:pt>
                <c:pt idx="86">
                  <c:v>18</c:v>
                </c:pt>
                <c:pt idx="87">
                  <c:v>13</c:v>
                </c:pt>
                <c:pt idx="88">
                  <c:v>15</c:v>
                </c:pt>
                <c:pt idx="89">
                  <c:v>19</c:v>
                </c:pt>
                <c:pt idx="90">
                  <c:v>16</c:v>
                </c:pt>
                <c:pt idx="91">
                  <c:v>5</c:v>
                </c:pt>
                <c:pt idx="92">
                  <c:v>11</c:v>
                </c:pt>
                <c:pt idx="93">
                  <c:v>11</c:v>
                </c:pt>
                <c:pt idx="94">
                  <c:v>14</c:v>
                </c:pt>
                <c:pt idx="95">
                  <c:v>7</c:v>
                </c:pt>
                <c:pt idx="96">
                  <c:v>8</c:v>
                </c:pt>
                <c:pt idx="97">
                  <c:v>6</c:v>
                </c:pt>
                <c:pt idx="98">
                  <c:v>8</c:v>
                </c:pt>
                <c:pt idx="99">
                  <c:v>10</c:v>
                </c:pt>
                <c:pt idx="100">
                  <c:v>1</c:v>
                </c:pt>
                <c:pt idx="101">
                  <c:v>4</c:v>
                </c:pt>
                <c:pt idx="102">
                  <c:v>5</c:v>
                </c:pt>
                <c:pt idx="103">
                  <c:v>3</c:v>
                </c:pt>
                <c:pt idx="104">
                  <c:v>4</c:v>
                </c:pt>
                <c:pt idx="105">
                  <c:v>5</c:v>
                </c:pt>
                <c:pt idx="106">
                  <c:v>2</c:v>
                </c:pt>
                <c:pt idx="107">
                  <c:v>1</c:v>
                </c:pt>
                <c:pt idx="108">
                  <c:v>4</c:v>
                </c:pt>
                <c:pt idx="109">
                  <c:v>1</c:v>
                </c:pt>
                <c:pt idx="110">
                  <c:v>1</c:v>
                </c:pt>
                <c:pt idx="111">
                  <c:v>2</c:v>
                </c:pt>
                <c:pt idx="112">
                  <c:v>0</c:v>
                </c:pt>
                <c:pt idx="113">
                  <c:v>2</c:v>
                </c:pt>
                <c:pt idx="114">
                  <c:v>3</c:v>
                </c:pt>
                <c:pt idx="115">
                  <c:v>2</c:v>
                </c:pt>
                <c:pt idx="116">
                  <c:v>1</c:v>
                </c:pt>
                <c:pt idx="117">
                  <c:v>2</c:v>
                </c:pt>
                <c:pt idx="118">
                  <c:v>3</c:v>
                </c:pt>
                <c:pt idx="119">
                  <c:v>0</c:v>
                </c:pt>
                <c:pt idx="120">
                  <c:v>3</c:v>
                </c:pt>
                <c:pt idx="121">
                  <c:v>0</c:v>
                </c:pt>
                <c:pt idx="122">
                  <c:v>3</c:v>
                </c:pt>
                <c:pt idx="123">
                  <c:v>0</c:v>
                </c:pt>
                <c:pt idx="124">
                  <c:v>3</c:v>
                </c:pt>
                <c:pt idx="125">
                  <c:v>0</c:v>
                </c:pt>
                <c:pt idx="126">
                  <c:v>0</c:v>
                </c:pt>
                <c:pt idx="127">
                  <c:v>1</c:v>
                </c:pt>
                <c:pt idx="128">
                  <c:v>0</c:v>
                </c:pt>
                <c:pt idx="129">
                  <c:v>2</c:v>
                </c:pt>
                <c:pt idx="130">
                  <c:v>0</c:v>
                </c:pt>
                <c:pt idx="131">
                  <c:v>2</c:v>
                </c:pt>
                <c:pt idx="132">
                  <c:v>3</c:v>
                </c:pt>
                <c:pt idx="133">
                  <c:v>0</c:v>
                </c:pt>
                <c:pt idx="134">
                  <c:v>1</c:v>
                </c:pt>
                <c:pt idx="135">
                  <c:v>2</c:v>
                </c:pt>
                <c:pt idx="136">
                  <c:v>0</c:v>
                </c:pt>
                <c:pt idx="137">
                  <c:v>3</c:v>
                </c:pt>
                <c:pt idx="138">
                  <c:v>1</c:v>
                </c:pt>
                <c:pt idx="139">
                  <c:v>0</c:v>
                </c:pt>
                <c:pt idx="140">
                  <c:v>0</c:v>
                </c:pt>
                <c:pt idx="141">
                  <c:v>1</c:v>
                </c:pt>
                <c:pt idx="142">
                  <c:v>4</c:v>
                </c:pt>
                <c:pt idx="143">
                  <c:v>2</c:v>
                </c:pt>
                <c:pt idx="144">
                  <c:v>1</c:v>
                </c:pt>
                <c:pt idx="145">
                  <c:v>1</c:v>
                </c:pt>
                <c:pt idx="146">
                  <c:v>1</c:v>
                </c:pt>
                <c:pt idx="147">
                  <c:v>0</c:v>
                </c:pt>
                <c:pt idx="148">
                  <c:v>0</c:v>
                </c:pt>
                <c:pt idx="149">
                  <c:v>0</c:v>
                </c:pt>
                <c:pt idx="150">
                  <c:v>0</c:v>
                </c:pt>
                <c:pt idx="151">
                  <c:v>2</c:v>
                </c:pt>
                <c:pt idx="152">
                  <c:v>0</c:v>
                </c:pt>
                <c:pt idx="153">
                  <c:v>0</c:v>
                </c:pt>
                <c:pt idx="154">
                  <c:v>1</c:v>
                </c:pt>
                <c:pt idx="155">
                  <c:v>2</c:v>
                </c:pt>
                <c:pt idx="156">
                  <c:v>5</c:v>
                </c:pt>
                <c:pt idx="157">
                  <c:v>3</c:v>
                </c:pt>
                <c:pt idx="158">
                  <c:v>3</c:v>
                </c:pt>
                <c:pt idx="159">
                  <c:v>4</c:v>
                </c:pt>
                <c:pt idx="160">
                  <c:v>4</c:v>
                </c:pt>
                <c:pt idx="161">
                  <c:v>5</c:v>
                </c:pt>
                <c:pt idx="162">
                  <c:v>2</c:v>
                </c:pt>
                <c:pt idx="163">
                  <c:v>5</c:v>
                </c:pt>
                <c:pt idx="164">
                  <c:v>3</c:v>
                </c:pt>
                <c:pt idx="165">
                  <c:v>2</c:v>
                </c:pt>
                <c:pt idx="166">
                  <c:v>7</c:v>
                </c:pt>
                <c:pt idx="167">
                  <c:v>4</c:v>
                </c:pt>
                <c:pt idx="168">
                  <c:v>2</c:v>
                </c:pt>
                <c:pt idx="169">
                  <c:v>4</c:v>
                </c:pt>
                <c:pt idx="170">
                  <c:v>2</c:v>
                </c:pt>
                <c:pt idx="171">
                  <c:v>2</c:v>
                </c:pt>
                <c:pt idx="172">
                  <c:v>5</c:v>
                </c:pt>
                <c:pt idx="173">
                  <c:v>0</c:v>
                </c:pt>
                <c:pt idx="174">
                  <c:v>5</c:v>
                </c:pt>
                <c:pt idx="175">
                  <c:v>1</c:v>
                </c:pt>
                <c:pt idx="176">
                  <c:v>5</c:v>
                </c:pt>
                <c:pt idx="177">
                  <c:v>3</c:v>
                </c:pt>
                <c:pt idx="178">
                  <c:v>3</c:v>
                </c:pt>
                <c:pt idx="179">
                  <c:v>1</c:v>
                </c:pt>
                <c:pt idx="180">
                  <c:v>1</c:v>
                </c:pt>
                <c:pt idx="181">
                  <c:v>2</c:v>
                </c:pt>
                <c:pt idx="182">
                  <c:v>2</c:v>
                </c:pt>
                <c:pt idx="183">
                  <c:v>2</c:v>
                </c:pt>
                <c:pt idx="184">
                  <c:v>0</c:v>
                </c:pt>
                <c:pt idx="185">
                  <c:v>1</c:v>
                </c:pt>
                <c:pt idx="186">
                  <c:v>1</c:v>
                </c:pt>
                <c:pt idx="187">
                  <c:v>1</c:v>
                </c:pt>
                <c:pt idx="188">
                  <c:v>3</c:v>
                </c:pt>
                <c:pt idx="189">
                  <c:v>2</c:v>
                </c:pt>
                <c:pt idx="190">
                  <c:v>0</c:v>
                </c:pt>
              </c:numCache>
            </c:numRef>
          </c:val>
          <c:extLst>
            <c:ext xmlns:c16="http://schemas.microsoft.com/office/drawing/2014/chart" uri="{C3380CC4-5D6E-409C-BE32-E72D297353CC}">
              <c16:uniqueId val="{00000008-5B6A-483A-BCC9-838C561A5CAE}"/>
            </c:ext>
          </c:extLst>
        </c:ser>
        <c:dLbls>
          <c:showLegendKey val="0"/>
          <c:showVal val="0"/>
          <c:showCatName val="0"/>
          <c:showSerName val="0"/>
          <c:showPercent val="0"/>
          <c:showBubbleSize val="0"/>
        </c:dLbls>
        <c:gapWidth val="0"/>
        <c:axId val="596545392"/>
        <c:axId val="596544408"/>
      </c:barChart>
      <c:lineChart>
        <c:grouping val="standard"/>
        <c:varyColors val="0"/>
        <c:ser>
          <c:idx val="5"/>
          <c:order val="3"/>
          <c:tx>
            <c:strRef>
              <c:f>rivm!$L$3</c:f>
              <c:strCache>
                <c:ptCount val="1"/>
                <c:pt idx="0">
                  <c:v>7-daags voortschrijdend gemiddelde</c:v>
                </c:pt>
              </c:strCache>
            </c:strRef>
          </c:tx>
          <c:spPr>
            <a:ln w="47625"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rivm!$L$4:$L$198</c15:sqref>
                  </c15:fullRef>
                </c:ext>
              </c:extLst>
              <c:f>(rivm!$L$4:$L$103,rivm!$L$111:$L$143,rivm!$L$146:$L$198)</c:f>
              <c:numCache>
                <c:formatCode>#,##0</c:formatCode>
                <c:ptCount val="186"/>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280.14285714285717</c:v>
                </c:pt>
                <c:pt idx="21">
                  <c:v>327</c:v>
                </c:pt>
                <c:pt idx="22">
                  <c:v>394.71428571428572</c:v>
                </c:pt>
                <c:pt idx="23">
                  <c:v>458.57142857142856</c:v>
                </c:pt>
                <c:pt idx="24">
                  <c:v>502.28571428571428</c:v>
                </c:pt>
                <c:pt idx="25">
                  <c:v>552</c:v>
                </c:pt>
                <c:pt idx="26">
                  <c:v>659.14285714285711</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850.85714285714289</c:v>
                </c:pt>
                <c:pt idx="57">
                  <c:v>763</c:v>
                </c:pt>
                <c:pt idx="58">
                  <c:v>703</c:v>
                </c:pt>
                <c:pt idx="59">
                  <c:v>668.14285714285711</c:v>
                </c:pt>
                <c:pt idx="60">
                  <c:v>609.71428571428567</c:v>
                </c:pt>
                <c:pt idx="61">
                  <c:v>564.14285714285711</c:v>
                </c:pt>
                <c:pt idx="62">
                  <c:v>490.85714285714283</c:v>
                </c:pt>
                <c:pt idx="63">
                  <c:v>449.57142857142856</c:v>
                </c:pt>
                <c:pt idx="64">
                  <c:v>425.28571428571428</c:v>
                </c:pt>
                <c:pt idx="65">
                  <c:v>387.71428571428572</c:v>
                </c:pt>
                <c:pt idx="66">
                  <c:v>358.57142857142856</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178.42857142857142</c:v>
                </c:pt>
                <c:pt idx="85">
                  <c:v>176.28571428571428</c:v>
                </c:pt>
                <c:pt idx="86">
                  <c:v>182.85714285714286</c:v>
                </c:pt>
                <c:pt idx="87">
                  <c:v>188.14285714285714</c:v>
                </c:pt>
                <c:pt idx="88">
                  <c:v>191.28571428571428</c:v>
                </c:pt>
                <c:pt idx="89">
                  <c:v>190.28571428571428</c:v>
                </c:pt>
                <c:pt idx="90">
                  <c:v>175.57142857142858</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163.42857142857142</c:v>
                </c:pt>
                <c:pt idx="101">
                  <c:v>165.42857142857142</c:v>
                </c:pt>
                <c:pt idx="102">
                  <c:v>161.71428571428572</c:v>
                </c:pt>
                <c:pt idx="103">
                  <c:v>158.28571428571428</c:v>
                </c:pt>
                <c:pt idx="104">
                  <c:v>151.85714285714286</c:v>
                </c:pt>
                <c:pt idx="105">
                  <c:v>134.42857142857142</c:v>
                </c:pt>
                <c:pt idx="106">
                  <c:v>121</c:v>
                </c:pt>
                <c:pt idx="107">
                  <c:v>116.28571428571429</c:v>
                </c:pt>
                <c:pt idx="108">
                  <c:v>103.28571428571429</c:v>
                </c:pt>
                <c:pt idx="109">
                  <c:v>95</c:v>
                </c:pt>
                <c:pt idx="110">
                  <c:v>88.857142857142861</c:v>
                </c:pt>
                <c:pt idx="111">
                  <c:v>85.285714285714292</c:v>
                </c:pt>
                <c:pt idx="112">
                  <c:v>85.285714285714292</c:v>
                </c:pt>
                <c:pt idx="113">
                  <c:v>80.571428571428569</c:v>
                </c:pt>
                <c:pt idx="114">
                  <c:v>78.142857142857139</c:v>
                </c:pt>
                <c:pt idx="115">
                  <c:v>79.714285714285708</c:v>
                </c:pt>
                <c:pt idx="116">
                  <c:v>76.714285714285708</c:v>
                </c:pt>
                <c:pt idx="117">
                  <c:v>74.142857142857139</c:v>
                </c:pt>
                <c:pt idx="118">
                  <c:v>68.714285714285708</c:v>
                </c:pt>
                <c:pt idx="119">
                  <c:v>67.571428571428569</c:v>
                </c:pt>
                <c:pt idx="120">
                  <c:v>66.285714285714292</c:v>
                </c:pt>
                <c:pt idx="121">
                  <c:v>65.714285714285708</c:v>
                </c:pt>
                <c:pt idx="122">
                  <c:v>62.142857142857146</c:v>
                </c:pt>
                <c:pt idx="123">
                  <c:v>60.857142857142854</c:v>
                </c:pt>
                <c:pt idx="124">
                  <c:v>59.714285714285715</c:v>
                </c:pt>
                <c:pt idx="125">
                  <c:v>57.285714285714285</c:v>
                </c:pt>
                <c:pt idx="126">
                  <c:v>55.428571428571431</c:v>
                </c:pt>
                <c:pt idx="127">
                  <c:v>61</c:v>
                </c:pt>
                <c:pt idx="128">
                  <c:v>60.571428571428569</c:v>
                </c:pt>
                <c:pt idx="129">
                  <c:v>67</c:v>
                </c:pt>
                <c:pt idx="130">
                  <c:v>75.571428571428569</c:v>
                </c:pt>
                <c:pt idx="131">
                  <c:v>82.142857142857139</c:v>
                </c:pt>
                <c:pt idx="132">
                  <c:v>95.428571428571431</c:v>
                </c:pt>
                <c:pt idx="133">
                  <c:v>123.42857142857143</c:v>
                </c:pt>
                <c:pt idx="134">
                  <c:v>132.71428571428572</c:v>
                </c:pt>
                <c:pt idx="135">
                  <c:v>143.85714285714286</c:v>
                </c:pt>
                <c:pt idx="136">
                  <c:v>154.14285714285714</c:v>
                </c:pt>
                <c:pt idx="137">
                  <c:v>152.71428571428572</c:v>
                </c:pt>
                <c:pt idx="138">
                  <c:v>164.57142857142858</c:v>
                </c:pt>
                <c:pt idx="139">
                  <c:v>168.28571428571428</c:v>
                </c:pt>
                <c:pt idx="140">
                  <c:v>176.71428571428572</c:v>
                </c:pt>
                <c:pt idx="141">
                  <c:v>183.57142857142858</c:v>
                </c:pt>
                <c:pt idx="142">
                  <c:v>186.85714285714286</c:v>
                </c:pt>
                <c:pt idx="143">
                  <c:v>196.57142857142858</c:v>
                </c:pt>
                <c:pt idx="144">
                  <c:v>226</c:v>
                </c:pt>
                <c:pt idx="145">
                  <c:v>244</c:v>
                </c:pt>
                <c:pt idx="146">
                  <c:v>296</c:v>
                </c:pt>
                <c:pt idx="147">
                  <c:v>320.42857142857144</c:v>
                </c:pt>
                <c:pt idx="148">
                  <c:v>339.71428571428572</c:v>
                </c:pt>
                <c:pt idx="149">
                  <c:v>378.28571428571428</c:v>
                </c:pt>
                <c:pt idx="150">
                  <c:v>414.57142857142856</c:v>
                </c:pt>
                <c:pt idx="151">
                  <c:v>460.71428571428572</c:v>
                </c:pt>
                <c:pt idx="152">
                  <c:v>488.57142857142856</c:v>
                </c:pt>
                <c:pt idx="153">
                  <c:v>489.71428571428572</c:v>
                </c:pt>
                <c:pt idx="154">
                  <c:v>527.14285714285711</c:v>
                </c:pt>
                <c:pt idx="155">
                  <c:v>560.42857142857144</c:v>
                </c:pt>
                <c:pt idx="156">
                  <c:v>568.42857142857144</c:v>
                </c:pt>
                <c:pt idx="157">
                  <c:v>595.71428571428567</c:v>
                </c:pt>
                <c:pt idx="158">
                  <c:v>586.14285714285711</c:v>
                </c:pt>
                <c:pt idx="159">
                  <c:v>607</c:v>
                </c:pt>
                <c:pt idx="160">
                  <c:v>611.28571428571433</c:v>
                </c:pt>
                <c:pt idx="161">
                  <c:v>599.71428571428567</c:v>
                </c:pt>
                <c:pt idx="162">
                  <c:v>580.42857142857144</c:v>
                </c:pt>
                <c:pt idx="163">
                  <c:v>566.57142857142856</c:v>
                </c:pt>
                <c:pt idx="164">
                  <c:v>549.71428571428567</c:v>
                </c:pt>
                <c:pt idx="165">
                  <c:v>545.57142857142856</c:v>
                </c:pt>
                <c:pt idx="166">
                  <c:v>519.42857142857144</c:v>
                </c:pt>
                <c:pt idx="167">
                  <c:v>508.85714285714283</c:v>
                </c:pt>
                <c:pt idx="168">
                  <c:v>502</c:v>
                </c:pt>
                <c:pt idx="169">
                  <c:v>515</c:v>
                </c:pt>
                <c:pt idx="170">
                  <c:v>515.85714285714289</c:v>
                </c:pt>
                <c:pt idx="171">
                  <c:v>511.14285714285717</c:v>
                </c:pt>
                <c:pt idx="172">
                  <c:v>496.28571428571428</c:v>
                </c:pt>
                <c:pt idx="173">
                  <c:v>500.28571428571428</c:v>
                </c:pt>
                <c:pt idx="174">
                  <c:v>505.42857142857144</c:v>
                </c:pt>
                <c:pt idx="175">
                  <c:v>508.28571428571428</c:v>
                </c:pt>
                <c:pt idx="176">
                  <c:v>510.57142857142856</c:v>
                </c:pt>
                <c:pt idx="177">
                  <c:v>529.28571428571433</c:v>
                </c:pt>
                <c:pt idx="178">
                  <c:v>542.42857142857144</c:v>
                </c:pt>
                <c:pt idx="179">
                  <c:v>564.42857142857144</c:v>
                </c:pt>
                <c:pt idx="180">
                  <c:v>591</c:v>
                </c:pt>
                <c:pt idx="181">
                  <c:v>623.71428571428567</c:v>
                </c:pt>
                <c:pt idx="182">
                  <c:v>664.42857142857144</c:v>
                </c:pt>
                <c:pt idx="183">
                  <c:v>707</c:v>
                </c:pt>
                <c:pt idx="184">
                  <c:v>772.71428571428567</c:v>
                </c:pt>
                <c:pt idx="185">
                  <c:v>841.57142857142856</c:v>
                </c:pt>
              </c:numCache>
            </c:numRef>
          </c:val>
          <c:smooth val="0"/>
          <c:extLst>
            <c:ext xmlns:c16="http://schemas.microsoft.com/office/drawing/2014/chart" uri="{C3380CC4-5D6E-409C-BE32-E72D297353CC}">
              <c16:uniqueId val="{00000009-5B6A-483A-BCC9-838C561A5CAE}"/>
            </c:ext>
          </c:extLst>
        </c:ser>
        <c:ser>
          <c:idx val="8"/>
          <c:order val="4"/>
          <c:tx>
            <c:strRef>
              <c:f>rivm!$AK$3</c:f>
              <c:strCache>
                <c:ptCount val="1"/>
                <c:pt idx="0">
                  <c:v> 7 day moving average</c:v>
                </c:pt>
              </c:strCache>
            </c:strRef>
          </c:tx>
          <c:spPr>
            <a:ln w="47625"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rivm!$AK$4:$AK$198</c15:sqref>
                  </c15:fullRef>
                </c:ext>
              </c:extLst>
              <c:f>(rivm!$AK$4:$AK$103,rivm!$AK$111:$AK$143,rivm!$AK$146:$AK$198)</c:f>
              <c:numCache>
                <c:formatCode>General</c:formatCode>
                <c:ptCount val="186"/>
                <c:pt idx="6" formatCode="0">
                  <c:v>0</c:v>
                </c:pt>
                <c:pt idx="7" formatCode="0">
                  <c:v>0</c:v>
                </c:pt>
                <c:pt idx="8" formatCode="0">
                  <c:v>0.14285714285714285</c:v>
                </c:pt>
                <c:pt idx="9" formatCode="0">
                  <c:v>0.2857142857142857</c:v>
                </c:pt>
                <c:pt idx="10" formatCode="0">
                  <c:v>0.5714285714285714</c:v>
                </c:pt>
                <c:pt idx="11" formatCode="0">
                  <c:v>0.5714285714285714</c:v>
                </c:pt>
                <c:pt idx="12" formatCode="0">
                  <c:v>0.7142857142857143</c:v>
                </c:pt>
                <c:pt idx="13" formatCode="0">
                  <c:v>1</c:v>
                </c:pt>
                <c:pt idx="14" formatCode="0">
                  <c:v>1.4285714285714286</c:v>
                </c:pt>
                <c:pt idx="15" formatCode="0">
                  <c:v>2.1428571428571428</c:v>
                </c:pt>
                <c:pt idx="16" formatCode="0">
                  <c:v>3.4285714285714284</c:v>
                </c:pt>
                <c:pt idx="17" formatCode="0">
                  <c:v>5.1428571428571432</c:v>
                </c:pt>
                <c:pt idx="18" formatCode="0">
                  <c:v>8.5714285714285712</c:v>
                </c:pt>
                <c:pt idx="19" formatCode="0">
                  <c:v>11.714285714285714</c:v>
                </c:pt>
                <c:pt idx="20" formatCode="0">
                  <c:v>14.142857142857142</c:v>
                </c:pt>
                <c:pt idx="21" formatCode="0">
                  <c:v>20</c:v>
                </c:pt>
                <c:pt idx="22" formatCode="0">
                  <c:v>27.142857142857142</c:v>
                </c:pt>
                <c:pt idx="23" formatCode="0">
                  <c:v>34.857142857142854</c:v>
                </c:pt>
                <c:pt idx="24" formatCode="0">
                  <c:v>41.571428571428569</c:v>
                </c:pt>
                <c:pt idx="25" formatCode="0">
                  <c:v>50.428571428571431</c:v>
                </c:pt>
                <c:pt idx="26" formatCode="0">
                  <c:v>58</c:v>
                </c:pt>
                <c:pt idx="27" formatCode="0">
                  <c:v>71.571428571428569</c:v>
                </c:pt>
                <c:pt idx="28" formatCode="0">
                  <c:v>83</c:v>
                </c:pt>
                <c:pt idx="29" formatCode="0">
                  <c:v>91.285714285714292</c:v>
                </c:pt>
                <c:pt idx="30" formatCode="0">
                  <c:v>104</c:v>
                </c:pt>
                <c:pt idx="31" formatCode="0">
                  <c:v>112.85714285714286</c:v>
                </c:pt>
                <c:pt idx="32" formatCode="0">
                  <c:v>122.42857142857143</c:v>
                </c:pt>
                <c:pt idx="33" formatCode="0">
                  <c:v>136.57142857142858</c:v>
                </c:pt>
                <c:pt idx="34" formatCode="0">
                  <c:v>143.28571428571428</c:v>
                </c:pt>
                <c:pt idx="35" formatCode="0">
                  <c:v>150.71428571428572</c:v>
                </c:pt>
                <c:pt idx="36" formatCode="0">
                  <c:v>158.85714285714286</c:v>
                </c:pt>
                <c:pt idx="37" formatCode="0">
                  <c:v>161.42857142857142</c:v>
                </c:pt>
                <c:pt idx="38" formatCode="0">
                  <c:v>167.14285714285714</c:v>
                </c:pt>
                <c:pt idx="39" formatCode="0">
                  <c:v>169.14285714285714</c:v>
                </c:pt>
                <c:pt idx="40" formatCode="0">
                  <c:v>165.71428571428572</c:v>
                </c:pt>
                <c:pt idx="41" formatCode="0">
                  <c:v>164.14285714285714</c:v>
                </c:pt>
                <c:pt idx="42" formatCode="0">
                  <c:v>155.71428571428572</c:v>
                </c:pt>
                <c:pt idx="43" formatCode="0">
                  <c:v>153.71428571428572</c:v>
                </c:pt>
                <c:pt idx="44" formatCode="0">
                  <c:v>149.42857142857142</c:v>
                </c:pt>
                <c:pt idx="45" formatCode="0">
                  <c:v>146.57142857142858</c:v>
                </c:pt>
                <c:pt idx="46" formatCode="0">
                  <c:v>141.14285714285714</c:v>
                </c:pt>
                <c:pt idx="47" formatCode="0">
                  <c:v>138.14285714285714</c:v>
                </c:pt>
                <c:pt idx="48" formatCode="0">
                  <c:v>134.28571428571428</c:v>
                </c:pt>
                <c:pt idx="49" formatCode="0">
                  <c:v>137.14285714285714</c:v>
                </c:pt>
                <c:pt idx="50" formatCode="0">
                  <c:v>133.14285714285714</c:v>
                </c:pt>
                <c:pt idx="51" formatCode="0">
                  <c:v>129.85714285714286</c:v>
                </c:pt>
                <c:pt idx="52" formatCode="0">
                  <c:v>125.57142857142857</c:v>
                </c:pt>
                <c:pt idx="53" formatCode="0">
                  <c:v>120.71428571428571</c:v>
                </c:pt>
                <c:pt idx="54" formatCode="0">
                  <c:v>120.42857142857143</c:v>
                </c:pt>
                <c:pt idx="55" formatCode="0">
                  <c:v>119.57142857142857</c:v>
                </c:pt>
                <c:pt idx="56" formatCode="0">
                  <c:v>114.85714285714286</c:v>
                </c:pt>
                <c:pt idx="57" formatCode="0">
                  <c:v>109.57142857142857</c:v>
                </c:pt>
                <c:pt idx="58" formatCode="0">
                  <c:v>104.28571428571429</c:v>
                </c:pt>
                <c:pt idx="59" formatCode="0">
                  <c:v>99.285714285714292</c:v>
                </c:pt>
                <c:pt idx="60" formatCode="0">
                  <c:v>96.428571428571431</c:v>
                </c:pt>
                <c:pt idx="61" formatCode="0">
                  <c:v>88.142857142857139</c:v>
                </c:pt>
                <c:pt idx="62" formatCode="0">
                  <c:v>79.714285714285708</c:v>
                </c:pt>
                <c:pt idx="63" formatCode="0">
                  <c:v>74.285714285714292</c:v>
                </c:pt>
                <c:pt idx="64" formatCode="0">
                  <c:v>68.714285714285708</c:v>
                </c:pt>
                <c:pt idx="65" formatCode="0">
                  <c:v>65</c:v>
                </c:pt>
                <c:pt idx="66" formatCode="0">
                  <c:v>60.285714285714285</c:v>
                </c:pt>
                <c:pt idx="67" formatCode="0">
                  <c:v>57.714285714285715</c:v>
                </c:pt>
                <c:pt idx="68" formatCode="0">
                  <c:v>52.714285714285715</c:v>
                </c:pt>
                <c:pt idx="69" formatCode="0">
                  <c:v>52</c:v>
                </c:pt>
                <c:pt idx="70" formatCode="0">
                  <c:v>48.857142857142854</c:v>
                </c:pt>
                <c:pt idx="71" formatCode="0">
                  <c:v>47</c:v>
                </c:pt>
                <c:pt idx="72" formatCode="0">
                  <c:v>44.714285714285715</c:v>
                </c:pt>
                <c:pt idx="73" formatCode="0">
                  <c:v>41.857142857142854</c:v>
                </c:pt>
                <c:pt idx="74" formatCode="0">
                  <c:v>38.428571428571431</c:v>
                </c:pt>
                <c:pt idx="75" formatCode="0">
                  <c:v>38.285714285714285</c:v>
                </c:pt>
                <c:pt idx="76" formatCode="0">
                  <c:v>34.428571428571431</c:v>
                </c:pt>
                <c:pt idx="77" formatCode="0">
                  <c:v>31.285714285714285</c:v>
                </c:pt>
                <c:pt idx="78" formatCode="0">
                  <c:v>28.857142857142858</c:v>
                </c:pt>
                <c:pt idx="79" formatCode="0">
                  <c:v>26</c:v>
                </c:pt>
                <c:pt idx="80" formatCode="0">
                  <c:v>24.714285714285715</c:v>
                </c:pt>
                <c:pt idx="81" formatCode="0">
                  <c:v>22.142857142857142</c:v>
                </c:pt>
                <c:pt idx="82" formatCode="0">
                  <c:v>20.142857142857142</c:v>
                </c:pt>
                <c:pt idx="83" formatCode="0">
                  <c:v>19.571428571428573</c:v>
                </c:pt>
                <c:pt idx="84" formatCode="0">
                  <c:v>18</c:v>
                </c:pt>
                <c:pt idx="85" formatCode="0">
                  <c:v>17.571428571428573</c:v>
                </c:pt>
                <c:pt idx="86" formatCode="0">
                  <c:v>17.428571428571427</c:v>
                </c:pt>
                <c:pt idx="87" formatCode="0">
                  <c:v>17</c:v>
                </c:pt>
                <c:pt idx="88" formatCode="0">
                  <c:v>17</c:v>
                </c:pt>
                <c:pt idx="89" formatCode="0">
                  <c:v>16.857142857142858</c:v>
                </c:pt>
                <c:pt idx="90" formatCode="0">
                  <c:v>16</c:v>
                </c:pt>
                <c:pt idx="91" formatCode="0">
                  <c:v>15.142857142857142</c:v>
                </c:pt>
                <c:pt idx="92" formatCode="0">
                  <c:v>13.857142857142858</c:v>
                </c:pt>
                <c:pt idx="93" formatCode="0">
                  <c:v>12.857142857142858</c:v>
                </c:pt>
                <c:pt idx="94" formatCode="0">
                  <c:v>13</c:v>
                </c:pt>
                <c:pt idx="95" formatCode="0">
                  <c:v>11.857142857142858</c:v>
                </c:pt>
                <c:pt idx="96" formatCode="0">
                  <c:v>10.285714285714286</c:v>
                </c:pt>
                <c:pt idx="97" formatCode="0">
                  <c:v>8.8571428571428577</c:v>
                </c:pt>
                <c:pt idx="98" formatCode="0">
                  <c:v>9.2857142857142865</c:v>
                </c:pt>
                <c:pt idx="99" formatCode="0">
                  <c:v>9.1428571428571423</c:v>
                </c:pt>
                <c:pt idx="100" formatCode="0">
                  <c:v>5.2857142857142856</c:v>
                </c:pt>
                <c:pt idx="101" formatCode="0">
                  <c:v>4.5714285714285712</c:v>
                </c:pt>
                <c:pt idx="102" formatCode="0">
                  <c:v>4.5714285714285712</c:v>
                </c:pt>
                <c:pt idx="103" formatCode="0">
                  <c:v>4.2857142857142856</c:v>
                </c:pt>
                <c:pt idx="104" formatCode="0">
                  <c:v>3.8571428571428572</c:v>
                </c:pt>
                <c:pt idx="105" formatCode="0">
                  <c:v>3.8571428571428572</c:v>
                </c:pt>
                <c:pt idx="106" formatCode="0">
                  <c:v>3.4285714285714284</c:v>
                </c:pt>
                <c:pt idx="107" formatCode="0">
                  <c:v>3.4285714285714284</c:v>
                </c:pt>
                <c:pt idx="108" formatCode="0">
                  <c:v>3.4285714285714284</c:v>
                </c:pt>
                <c:pt idx="109" formatCode="0">
                  <c:v>2.8571428571428572</c:v>
                </c:pt>
                <c:pt idx="110" formatCode="0">
                  <c:v>2.5714285714285716</c:v>
                </c:pt>
                <c:pt idx="111" formatCode="0">
                  <c:v>2.2857142857142856</c:v>
                </c:pt>
                <c:pt idx="112" formatCode="0">
                  <c:v>1.5714285714285714</c:v>
                </c:pt>
                <c:pt idx="113" formatCode="0">
                  <c:v>1.5714285714285714</c:v>
                </c:pt>
                <c:pt idx="114" formatCode="0">
                  <c:v>1.8571428571428572</c:v>
                </c:pt>
                <c:pt idx="115" formatCode="0">
                  <c:v>1.5714285714285714</c:v>
                </c:pt>
                <c:pt idx="116" formatCode="0">
                  <c:v>1.5714285714285714</c:v>
                </c:pt>
                <c:pt idx="117" formatCode="0">
                  <c:v>1.7142857142857142</c:v>
                </c:pt>
                <c:pt idx="118" formatCode="0">
                  <c:v>1.8571428571428572</c:v>
                </c:pt>
                <c:pt idx="119" formatCode="0">
                  <c:v>1.8571428571428572</c:v>
                </c:pt>
                <c:pt idx="120" formatCode="0">
                  <c:v>2</c:v>
                </c:pt>
                <c:pt idx="121" formatCode="0">
                  <c:v>1.5714285714285714</c:v>
                </c:pt>
                <c:pt idx="122" formatCode="0">
                  <c:v>1.7142857142857142</c:v>
                </c:pt>
                <c:pt idx="123" formatCode="0">
                  <c:v>1.5714285714285714</c:v>
                </c:pt>
                <c:pt idx="124" formatCode="0">
                  <c:v>1.7142857142857142</c:v>
                </c:pt>
                <c:pt idx="125" formatCode="0">
                  <c:v>1.2857142857142858</c:v>
                </c:pt>
                <c:pt idx="126" formatCode="0">
                  <c:v>1.2857142857142858</c:v>
                </c:pt>
                <c:pt idx="127" formatCode="0">
                  <c:v>1</c:v>
                </c:pt>
                <c:pt idx="128" formatCode="0">
                  <c:v>1</c:v>
                </c:pt>
                <c:pt idx="129" formatCode="0">
                  <c:v>0.8571428571428571</c:v>
                </c:pt>
                <c:pt idx="130" formatCode="0">
                  <c:v>0.8571428571428571</c:v>
                </c:pt>
                <c:pt idx="131" formatCode="0">
                  <c:v>0.7142857142857143</c:v>
                </c:pt>
                <c:pt idx="132" formatCode="0">
                  <c:v>1.1428571428571428</c:v>
                </c:pt>
                <c:pt idx="133" formatCode="0">
                  <c:v>1.1428571428571428</c:v>
                </c:pt>
                <c:pt idx="134" formatCode="0">
                  <c:v>1</c:v>
                </c:pt>
                <c:pt idx="135" formatCode="0">
                  <c:v>1.2857142857142858</c:v>
                </c:pt>
                <c:pt idx="136" formatCode="0">
                  <c:v>1</c:v>
                </c:pt>
                <c:pt idx="137" formatCode="0">
                  <c:v>1</c:v>
                </c:pt>
                <c:pt idx="138" formatCode="0">
                  <c:v>1.1428571428571428</c:v>
                </c:pt>
                <c:pt idx="139" formatCode="0">
                  <c:v>1</c:v>
                </c:pt>
                <c:pt idx="140" formatCode="0">
                  <c:v>1</c:v>
                </c:pt>
                <c:pt idx="141" formatCode="0">
                  <c:v>1</c:v>
                </c:pt>
                <c:pt idx="142" formatCode="0">
                  <c:v>1.2857142857142858</c:v>
                </c:pt>
                <c:pt idx="143" formatCode="0">
                  <c:v>1.5714285714285714</c:v>
                </c:pt>
                <c:pt idx="144" formatCode="0">
                  <c:v>1.2857142857142858</c:v>
                </c:pt>
                <c:pt idx="145" formatCode="0">
                  <c:v>1.2857142857142858</c:v>
                </c:pt>
                <c:pt idx="146" formatCode="0">
                  <c:v>1.4285714285714286</c:v>
                </c:pt>
                <c:pt idx="147" formatCode="0">
                  <c:v>1.4285714285714286</c:v>
                </c:pt>
                <c:pt idx="148" formatCode="0">
                  <c:v>1.2857142857142858</c:v>
                </c:pt>
                <c:pt idx="149" formatCode="0">
                  <c:v>0.7142857142857143</c:v>
                </c:pt>
                <c:pt idx="150" formatCode="0">
                  <c:v>0.42857142857142855</c:v>
                </c:pt>
                <c:pt idx="151" formatCode="0">
                  <c:v>0.5714285714285714</c:v>
                </c:pt>
                <c:pt idx="152" formatCode="0">
                  <c:v>0.42857142857142855</c:v>
                </c:pt>
                <c:pt idx="153" formatCode="0">
                  <c:v>0.2857142857142857</c:v>
                </c:pt>
                <c:pt idx="154" formatCode="0">
                  <c:v>0.42857142857142855</c:v>
                </c:pt>
                <c:pt idx="155" formatCode="0">
                  <c:v>0.7142857142857143</c:v>
                </c:pt>
                <c:pt idx="156" formatCode="0">
                  <c:v>1.4285714285714286</c:v>
                </c:pt>
                <c:pt idx="157" formatCode="0">
                  <c:v>1.8571428571428572</c:v>
                </c:pt>
                <c:pt idx="158" formatCode="0">
                  <c:v>2</c:v>
                </c:pt>
                <c:pt idx="159" formatCode="0">
                  <c:v>2.5714285714285716</c:v>
                </c:pt>
                <c:pt idx="160" formatCode="0">
                  <c:v>3.1428571428571428</c:v>
                </c:pt>
                <c:pt idx="161" formatCode="0">
                  <c:v>3.7142857142857144</c:v>
                </c:pt>
                <c:pt idx="162" formatCode="0">
                  <c:v>3.7142857142857144</c:v>
                </c:pt>
                <c:pt idx="163" formatCode="0">
                  <c:v>3.7142857142857144</c:v>
                </c:pt>
                <c:pt idx="164" formatCode="0">
                  <c:v>3.7142857142857144</c:v>
                </c:pt>
                <c:pt idx="165" formatCode="0">
                  <c:v>3.5714285714285716</c:v>
                </c:pt>
                <c:pt idx="166" formatCode="0">
                  <c:v>4</c:v>
                </c:pt>
                <c:pt idx="167" formatCode="0">
                  <c:v>4</c:v>
                </c:pt>
                <c:pt idx="168" formatCode="0">
                  <c:v>3.5714285714285716</c:v>
                </c:pt>
                <c:pt idx="169" formatCode="0">
                  <c:v>3.8571428571428572</c:v>
                </c:pt>
                <c:pt idx="170" formatCode="0">
                  <c:v>3.4285714285714284</c:v>
                </c:pt>
                <c:pt idx="171" formatCode="0">
                  <c:v>3.2857142857142856</c:v>
                </c:pt>
                <c:pt idx="172" formatCode="0">
                  <c:v>3.7142857142857144</c:v>
                </c:pt>
                <c:pt idx="173" formatCode="0">
                  <c:v>2.7142857142857144</c:v>
                </c:pt>
                <c:pt idx="174" formatCode="0">
                  <c:v>2.8571428571428572</c:v>
                </c:pt>
                <c:pt idx="175" formatCode="0">
                  <c:v>2.7142857142857144</c:v>
                </c:pt>
                <c:pt idx="176" formatCode="0">
                  <c:v>2.8571428571428572</c:v>
                </c:pt>
                <c:pt idx="177" formatCode="0">
                  <c:v>3</c:v>
                </c:pt>
                <c:pt idx="178" formatCode="0">
                  <c:v>3.1428571428571428</c:v>
                </c:pt>
                <c:pt idx="179" formatCode="0">
                  <c:v>2.5714285714285716</c:v>
                </c:pt>
                <c:pt idx="180" formatCode="0">
                  <c:v>2.7142857142857144</c:v>
                </c:pt>
                <c:pt idx="181" formatCode="0">
                  <c:v>2.2857142857142856</c:v>
                </c:pt>
                <c:pt idx="182" formatCode="0">
                  <c:v>2.4285714285714284</c:v>
                </c:pt>
                <c:pt idx="183" formatCode="0">
                  <c:v>2</c:v>
                </c:pt>
                <c:pt idx="184" formatCode="0">
                  <c:v>1.5714285714285714</c:v>
                </c:pt>
                <c:pt idx="185" formatCode="0">
                  <c:v>1.2857142857142858</c:v>
                </c:pt>
              </c:numCache>
            </c:numRef>
          </c:val>
          <c:smooth val="0"/>
          <c:extLst>
            <c:ext xmlns:c16="http://schemas.microsoft.com/office/drawing/2014/chart" uri="{C3380CC4-5D6E-409C-BE32-E72D297353CC}">
              <c16:uniqueId val="{0000000A-5B6A-483A-BCC9-838C561A5CAE}"/>
            </c:ext>
          </c:extLst>
        </c:ser>
        <c:ser>
          <c:idx val="1"/>
          <c:order val="5"/>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(rivm!$C$4:$C$103,rivm!$C$111:$C$143,rivm!$C$146:$C$203)</c:f>
              <c:numCache>
                <c:formatCode>m/d/yyyy</c:formatCode>
                <c:ptCount val="191"/>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44007</c:v>
                </c:pt>
                <c:pt idx="113">
                  <c:v>44008</c:v>
                </c:pt>
                <c:pt idx="114">
                  <c:v>44009</c:v>
                </c:pt>
                <c:pt idx="115">
                  <c:v>44010</c:v>
                </c:pt>
                <c:pt idx="116">
                  <c:v>44011</c:v>
                </c:pt>
                <c:pt idx="117">
                  <c:v>44012</c:v>
                </c:pt>
                <c:pt idx="118">
                  <c:v>44013</c:v>
                </c:pt>
                <c:pt idx="119">
                  <c:v>44014</c:v>
                </c:pt>
                <c:pt idx="120">
                  <c:v>44015</c:v>
                </c:pt>
                <c:pt idx="121">
                  <c:v>44016</c:v>
                </c:pt>
                <c:pt idx="122">
                  <c:v>44017</c:v>
                </c:pt>
                <c:pt idx="123">
                  <c:v>44018</c:v>
                </c:pt>
                <c:pt idx="124">
                  <c:v>44019</c:v>
                </c:pt>
                <c:pt idx="125">
                  <c:v>44020</c:v>
                </c:pt>
                <c:pt idx="126">
                  <c:v>44021</c:v>
                </c:pt>
                <c:pt idx="127">
                  <c:v>44022</c:v>
                </c:pt>
                <c:pt idx="128">
                  <c:v>44023</c:v>
                </c:pt>
                <c:pt idx="129">
                  <c:v>44024</c:v>
                </c:pt>
                <c:pt idx="130">
                  <c:v>44025</c:v>
                </c:pt>
                <c:pt idx="131">
                  <c:v>44026</c:v>
                </c:pt>
                <c:pt idx="132">
                  <c:v>44027</c:v>
                </c:pt>
                <c:pt idx="133">
                  <c:v>44030</c:v>
                </c:pt>
                <c:pt idx="134">
                  <c:v>44031</c:v>
                </c:pt>
                <c:pt idx="135">
                  <c:v>44032</c:v>
                </c:pt>
                <c:pt idx="136">
                  <c:v>44033</c:v>
                </c:pt>
                <c:pt idx="137">
                  <c:v>44034</c:v>
                </c:pt>
                <c:pt idx="138">
                  <c:v>44035</c:v>
                </c:pt>
                <c:pt idx="139">
                  <c:v>44036</c:v>
                </c:pt>
                <c:pt idx="140">
                  <c:v>44037</c:v>
                </c:pt>
                <c:pt idx="141">
                  <c:v>44038</c:v>
                </c:pt>
                <c:pt idx="142">
                  <c:v>44039</c:v>
                </c:pt>
                <c:pt idx="143">
                  <c:v>44040</c:v>
                </c:pt>
                <c:pt idx="144">
                  <c:v>44041</c:v>
                </c:pt>
                <c:pt idx="145">
                  <c:v>44042</c:v>
                </c:pt>
                <c:pt idx="146">
                  <c:v>44043</c:v>
                </c:pt>
                <c:pt idx="147">
                  <c:v>44044</c:v>
                </c:pt>
                <c:pt idx="148">
                  <c:v>44045</c:v>
                </c:pt>
                <c:pt idx="149">
                  <c:v>44046</c:v>
                </c:pt>
                <c:pt idx="150">
                  <c:v>44047</c:v>
                </c:pt>
                <c:pt idx="151">
                  <c:v>44048</c:v>
                </c:pt>
                <c:pt idx="152">
                  <c:v>44049</c:v>
                </c:pt>
                <c:pt idx="153">
                  <c:v>44050</c:v>
                </c:pt>
                <c:pt idx="154">
                  <c:v>44051</c:v>
                </c:pt>
                <c:pt idx="155">
                  <c:v>44052</c:v>
                </c:pt>
                <c:pt idx="156">
                  <c:v>44053</c:v>
                </c:pt>
                <c:pt idx="157">
                  <c:v>44054</c:v>
                </c:pt>
                <c:pt idx="158">
                  <c:v>44055</c:v>
                </c:pt>
                <c:pt idx="159">
                  <c:v>44056</c:v>
                </c:pt>
                <c:pt idx="160">
                  <c:v>44057</c:v>
                </c:pt>
                <c:pt idx="161">
                  <c:v>44058</c:v>
                </c:pt>
                <c:pt idx="162">
                  <c:v>44059</c:v>
                </c:pt>
                <c:pt idx="163">
                  <c:v>44060</c:v>
                </c:pt>
                <c:pt idx="164">
                  <c:v>44061</c:v>
                </c:pt>
                <c:pt idx="165">
                  <c:v>44062</c:v>
                </c:pt>
                <c:pt idx="166">
                  <c:v>44063</c:v>
                </c:pt>
                <c:pt idx="167">
                  <c:v>44064</c:v>
                </c:pt>
                <c:pt idx="168">
                  <c:v>44065</c:v>
                </c:pt>
                <c:pt idx="169">
                  <c:v>44066</c:v>
                </c:pt>
                <c:pt idx="170">
                  <c:v>44067</c:v>
                </c:pt>
                <c:pt idx="171">
                  <c:v>44068</c:v>
                </c:pt>
                <c:pt idx="172">
                  <c:v>44069</c:v>
                </c:pt>
                <c:pt idx="173">
                  <c:v>44070</c:v>
                </c:pt>
                <c:pt idx="174">
                  <c:v>44071</c:v>
                </c:pt>
                <c:pt idx="175">
                  <c:v>44072</c:v>
                </c:pt>
                <c:pt idx="176">
                  <c:v>44073</c:v>
                </c:pt>
                <c:pt idx="177">
                  <c:v>44074</c:v>
                </c:pt>
                <c:pt idx="178">
                  <c:v>44075</c:v>
                </c:pt>
                <c:pt idx="179">
                  <c:v>44076</c:v>
                </c:pt>
                <c:pt idx="180">
                  <c:v>44077</c:v>
                </c:pt>
                <c:pt idx="181">
                  <c:v>44078</c:v>
                </c:pt>
                <c:pt idx="182">
                  <c:v>44079</c:v>
                </c:pt>
                <c:pt idx="183">
                  <c:v>44080</c:v>
                </c:pt>
                <c:pt idx="184">
                  <c:v>44081</c:v>
                </c:pt>
                <c:pt idx="185">
                  <c:v>44082</c:v>
                </c:pt>
                <c:pt idx="186">
                  <c:v>44083</c:v>
                </c:pt>
                <c:pt idx="187">
                  <c:v>44084</c:v>
                </c:pt>
                <c:pt idx="188">
                  <c:v>44085</c:v>
                </c:pt>
                <c:pt idx="189">
                  <c:v>44086</c:v>
                </c:pt>
                <c:pt idx="190">
                  <c:v>44087</c:v>
                </c:pt>
                <c:pt idx="191">
                  <c:v>44088</c:v>
                </c:pt>
                <c:pt idx="192">
                  <c:v>44089</c:v>
                </c:pt>
                <c:pt idx="193">
                  <c:v>44090</c:v>
                </c:pt>
                <c:pt idx="194">
                  <c:v>44091</c:v>
                </c:pt>
                <c:pt idx="195">
                  <c:v>44092</c:v>
                </c:pt>
                <c:pt idx="196">
                  <c:v>44093</c:v>
                </c:pt>
                <c:pt idx="197">
                  <c:v>44094</c:v>
                </c:pt>
                <c:pt idx="198">
                  <c:v>44095</c:v>
                </c:pt>
                <c:pt idx="199">
                  <c:v>44096</c:v>
                </c:pt>
                <c:pt idx="200">
                  <c:v>44097</c:v>
                </c:pt>
                <c:pt idx="201">
                  <c:v>44098</c:v>
                </c:pt>
                <c:pt idx="202">
                  <c:v>44099</c:v>
                </c:pt>
                <c:pt idx="203">
                  <c:v>44100</c:v>
                </c:pt>
                <c:pt idx="204">
                  <c:v>44101</c:v>
                </c:pt>
                <c:pt idx="205">
                  <c:v>44102</c:v>
                </c:pt>
                <c:pt idx="206">
                  <c:v>44103</c:v>
                </c:pt>
                <c:pt idx="207">
                  <c:v>44104</c:v>
                </c:pt>
                <c:pt idx="208">
                  <c:v>44105</c:v>
                </c:pt>
                <c:pt idx="209">
                  <c:v>44106</c:v>
                </c:pt>
                <c:pt idx="210">
                  <c:v>44107</c:v>
                </c:pt>
                <c:pt idx="211">
                  <c:v>44108</c:v>
                </c:pt>
                <c:pt idx="212">
                  <c:v>44109</c:v>
                </c:pt>
                <c:pt idx="213">
                  <c:v>44110</c:v>
                </c:pt>
                <c:pt idx="214">
                  <c:v>44111</c:v>
                </c:pt>
                <c:pt idx="215">
                  <c:v>44112</c:v>
                </c:pt>
                <c:pt idx="216">
                  <c:v>44113</c:v>
                </c:pt>
                <c:pt idx="217">
                  <c:v>44114</c:v>
                </c:pt>
                <c:pt idx="218">
                  <c:v>44115</c:v>
                </c:pt>
                <c:pt idx="219">
                  <c:v>44116</c:v>
                </c:pt>
                <c:pt idx="220">
                  <c:v>44117</c:v>
                </c:pt>
                <c:pt idx="221">
                  <c:v>44118</c:v>
                </c:pt>
                <c:pt idx="222">
                  <c:v>44119</c:v>
                </c:pt>
                <c:pt idx="223">
                  <c:v>44120</c:v>
                </c:pt>
              </c:numCache>
            </c:numRef>
          </c:cat>
          <c:val>
            <c:numRef>
              <c:extLst>
                <c:ext xmlns:c15="http://schemas.microsoft.com/office/drawing/2012/chart" uri="{02D57815-91ED-43cb-92C2-25804820EDAC}">
                  <c15:fullRef>
                    <c15:sqref>rivm!$Y$4:$Y$198</c15:sqref>
                  </c15:fullRef>
                </c:ext>
              </c:extLst>
              <c:f>(rivm!$Y$4:$Y$103,rivm!$Y$111:$Y$143,rivm!$Y$146:$Y$198)</c:f>
              <c:numCache>
                <c:formatCode>0</c:formatCode>
                <c:ptCount val="186"/>
                <c:pt idx="7">
                  <c:v>9.2857142857142865</c:v>
                </c:pt>
                <c:pt idx="8">
                  <c:v>11</c:v>
                </c:pt>
                <c:pt idx="9">
                  <c:v>13.285714285714286</c:v>
                </c:pt>
                <c:pt idx="10">
                  <c:v>15.428571428571429</c:v>
                </c:pt>
                <c:pt idx="11">
                  <c:v>20.142857142857142</c:v>
                </c:pt>
                <c:pt idx="12">
                  <c:v>24.857142857142858</c:v>
                </c:pt>
                <c:pt idx="13">
                  <c:v>30.714285714285715</c:v>
                </c:pt>
                <c:pt idx="14">
                  <c:v>40.428571428571431</c:v>
                </c:pt>
                <c:pt idx="15">
                  <c:v>50</c:v>
                </c:pt>
                <c:pt idx="16">
                  <c:v>60.571428571428569</c:v>
                </c:pt>
                <c:pt idx="17">
                  <c:v>71.428571428571431</c:v>
                </c:pt>
                <c:pt idx="18">
                  <c:v>90.857142857142861</c:v>
                </c:pt>
                <c:pt idx="19">
                  <c:v>110.71428571428571</c:v>
                </c:pt>
                <c:pt idx="20">
                  <c:v>138</c:v>
                </c:pt>
                <c:pt idx="21">
                  <c:v>176.28571428571428</c:v>
                </c:pt>
                <c:pt idx="22">
                  <c:v>211.71428571428572</c:v>
                </c:pt>
                <c:pt idx="23">
                  <c:v>238.71428571428572</c:v>
                </c:pt>
                <c:pt idx="24">
                  <c:v>267.28571428571428</c:v>
                </c:pt>
                <c:pt idx="25">
                  <c:v>320.57142857142856</c:v>
                </c:pt>
                <c:pt idx="26">
                  <c:v>363.42857142857144</c:v>
                </c:pt>
                <c:pt idx="27">
                  <c:v>401.57142857142856</c:v>
                </c:pt>
                <c:pt idx="28">
                  <c:v>421.71428571428572</c:v>
                </c:pt>
                <c:pt idx="29">
                  <c:v>460.85714285714283</c:v>
                </c:pt>
                <c:pt idx="30">
                  <c:v>469.14285714285717</c:v>
                </c:pt>
                <c:pt idx="31">
                  <c:v>469.14285714285717</c:v>
                </c:pt>
                <c:pt idx="32">
                  <c:v>461.71428571428572</c:v>
                </c:pt>
                <c:pt idx="33">
                  <c:v>442.14285714285717</c:v>
                </c:pt>
                <c:pt idx="34">
                  <c:v>420.71428571428572</c:v>
                </c:pt>
                <c:pt idx="35">
                  <c:v>401</c:v>
                </c:pt>
                <c:pt idx="36">
                  <c:v>361.57142857142856</c:v>
                </c:pt>
                <c:pt idx="37">
                  <c:v>341.57142857142856</c:v>
                </c:pt>
                <c:pt idx="38">
                  <c:v>329.57142857142856</c:v>
                </c:pt>
                <c:pt idx="39">
                  <c:v>302.14285714285717</c:v>
                </c:pt>
                <c:pt idx="40">
                  <c:v>281</c:v>
                </c:pt>
                <c:pt idx="41">
                  <c:v>256.28571428571428</c:v>
                </c:pt>
                <c:pt idx="42">
                  <c:v>232.57142857142858</c:v>
                </c:pt>
                <c:pt idx="43">
                  <c:v>209.42857142857142</c:v>
                </c:pt>
                <c:pt idx="44">
                  <c:v>200.14285714285714</c:v>
                </c:pt>
                <c:pt idx="45">
                  <c:v>187.14285714285714</c:v>
                </c:pt>
                <c:pt idx="46">
                  <c:v>161.85714285714286</c:v>
                </c:pt>
                <c:pt idx="47">
                  <c:v>157</c:v>
                </c:pt>
                <c:pt idx="48">
                  <c:v>145.42857142857142</c:v>
                </c:pt>
                <c:pt idx="49">
                  <c:v>133.28571428571428</c:v>
                </c:pt>
                <c:pt idx="50">
                  <c:v>126.28571428571429</c:v>
                </c:pt>
                <c:pt idx="51">
                  <c:v>117.28571428571429</c:v>
                </c:pt>
                <c:pt idx="52">
                  <c:v>107.85714285714286</c:v>
                </c:pt>
                <c:pt idx="53">
                  <c:v>101.42857142857143</c:v>
                </c:pt>
                <c:pt idx="54">
                  <c:v>88.857142857142861</c:v>
                </c:pt>
                <c:pt idx="55">
                  <c:v>83.285714285714292</c:v>
                </c:pt>
                <c:pt idx="56">
                  <c:v>79.714285714285708</c:v>
                </c:pt>
                <c:pt idx="57">
                  <c:v>68.571428571428569</c:v>
                </c:pt>
                <c:pt idx="58">
                  <c:v>64.857142857142861</c:v>
                </c:pt>
                <c:pt idx="59">
                  <c:v>60.714285714285715</c:v>
                </c:pt>
                <c:pt idx="60">
                  <c:v>53.428571428571431</c:v>
                </c:pt>
                <c:pt idx="61">
                  <c:v>51.714285714285715</c:v>
                </c:pt>
                <c:pt idx="62">
                  <c:v>47.714285714285715</c:v>
                </c:pt>
                <c:pt idx="63">
                  <c:v>42</c:v>
                </c:pt>
                <c:pt idx="64">
                  <c:v>39.857142857142854</c:v>
                </c:pt>
                <c:pt idx="65">
                  <c:v>36</c:v>
                </c:pt>
                <c:pt idx="66">
                  <c:v>36.142857142857146</c:v>
                </c:pt>
                <c:pt idx="67">
                  <c:v>35.142857142857146</c:v>
                </c:pt>
                <c:pt idx="68">
                  <c:v>29.285714285714285</c:v>
                </c:pt>
                <c:pt idx="69">
                  <c:v>28.571428571428573</c:v>
                </c:pt>
                <c:pt idx="70">
                  <c:v>27.285714285714285</c:v>
                </c:pt>
                <c:pt idx="71">
                  <c:v>27</c:v>
                </c:pt>
                <c:pt idx="72">
                  <c:v>26.857142857142858</c:v>
                </c:pt>
                <c:pt idx="73">
                  <c:v>24.142857142857142</c:v>
                </c:pt>
                <c:pt idx="74">
                  <c:v>22.857142857142858</c:v>
                </c:pt>
                <c:pt idx="75">
                  <c:v>21.714285714285715</c:v>
                </c:pt>
                <c:pt idx="76">
                  <c:v>19.285714285714285</c:v>
                </c:pt>
                <c:pt idx="77">
                  <c:v>17</c:v>
                </c:pt>
                <c:pt idx="78">
                  <c:v>14.571428571428571</c:v>
                </c:pt>
                <c:pt idx="79">
                  <c:v>13.571428571428571</c:v>
                </c:pt>
                <c:pt idx="80">
                  <c:v>13</c:v>
                </c:pt>
                <c:pt idx="81">
                  <c:v>11.285714285714286</c:v>
                </c:pt>
                <c:pt idx="82">
                  <c:v>11</c:v>
                </c:pt>
                <c:pt idx="83">
                  <c:v>9.7142857142857135</c:v>
                </c:pt>
                <c:pt idx="84">
                  <c:v>9.2857142857142865</c:v>
                </c:pt>
                <c:pt idx="85">
                  <c:v>9.2857142857142865</c:v>
                </c:pt>
                <c:pt idx="86">
                  <c:v>9.1428571428571423</c:v>
                </c:pt>
                <c:pt idx="87">
                  <c:v>8.4285714285714288</c:v>
                </c:pt>
                <c:pt idx="88">
                  <c:v>8.8571428571428577</c:v>
                </c:pt>
                <c:pt idx="89">
                  <c:v>8.8571428571428577</c:v>
                </c:pt>
                <c:pt idx="90">
                  <c:v>8.5714285714285712</c:v>
                </c:pt>
                <c:pt idx="91">
                  <c:v>8</c:v>
                </c:pt>
                <c:pt idx="92">
                  <c:v>7.8571428571428568</c:v>
                </c:pt>
                <c:pt idx="93">
                  <c:v>7.8571428571428568</c:v>
                </c:pt>
                <c:pt idx="94">
                  <c:v>8.1428571428571423</c:v>
                </c:pt>
                <c:pt idx="95">
                  <c:v>6.8571428571428568</c:v>
                </c:pt>
                <c:pt idx="96">
                  <c:v>7</c:v>
                </c:pt>
                <c:pt idx="97">
                  <c:v>6.1428571428571432</c:v>
                </c:pt>
                <c:pt idx="98">
                  <c:v>6.7142857142857144</c:v>
                </c:pt>
                <c:pt idx="99">
                  <c:v>6.1428571428571432</c:v>
                </c:pt>
                <c:pt idx="100">
                  <c:v>3.4285714285714284</c:v>
                </c:pt>
                <c:pt idx="101">
                  <c:v>3.4285714285714284</c:v>
                </c:pt>
                <c:pt idx="102">
                  <c:v>2.5714285714285716</c:v>
                </c:pt>
                <c:pt idx="103">
                  <c:v>2.4285714285714284</c:v>
                </c:pt>
                <c:pt idx="104">
                  <c:v>2.2857142857142856</c:v>
                </c:pt>
                <c:pt idx="105">
                  <c:v>2.2857142857142856</c:v>
                </c:pt>
                <c:pt idx="106">
                  <c:v>1.8571428571428572</c:v>
                </c:pt>
                <c:pt idx="107">
                  <c:v>2.1428571428571428</c:v>
                </c:pt>
                <c:pt idx="108">
                  <c:v>2.1428571428571428</c:v>
                </c:pt>
                <c:pt idx="109">
                  <c:v>2.7142857142857144</c:v>
                </c:pt>
                <c:pt idx="110">
                  <c:v>2.4285714285714284</c:v>
                </c:pt>
                <c:pt idx="111">
                  <c:v>2.5714285714285716</c:v>
                </c:pt>
                <c:pt idx="112">
                  <c:v>2.5714285714285716</c:v>
                </c:pt>
                <c:pt idx="113">
                  <c:v>2.2857142857142856</c:v>
                </c:pt>
                <c:pt idx="114">
                  <c:v>2.1428571428571428</c:v>
                </c:pt>
                <c:pt idx="115">
                  <c:v>2</c:v>
                </c:pt>
                <c:pt idx="116">
                  <c:v>1.5714285714285714</c:v>
                </c:pt>
                <c:pt idx="117">
                  <c:v>1.4285714285714286</c:v>
                </c:pt>
                <c:pt idx="118">
                  <c:v>1.2857142857142858</c:v>
                </c:pt>
                <c:pt idx="119">
                  <c:v>0.8571428571428571</c:v>
                </c:pt>
                <c:pt idx="120">
                  <c:v>1</c:v>
                </c:pt>
                <c:pt idx="121">
                  <c:v>0.7142857142857143</c:v>
                </c:pt>
                <c:pt idx="122">
                  <c:v>0.7142857142857143</c:v>
                </c:pt>
                <c:pt idx="123">
                  <c:v>0.8571428571428571</c:v>
                </c:pt>
                <c:pt idx="124">
                  <c:v>1</c:v>
                </c:pt>
                <c:pt idx="125">
                  <c:v>1</c:v>
                </c:pt>
                <c:pt idx="126">
                  <c:v>1.2857142857142858</c:v>
                </c:pt>
                <c:pt idx="127">
                  <c:v>1.2857142857142858</c:v>
                </c:pt>
                <c:pt idx="128">
                  <c:v>1.2857142857142858</c:v>
                </c:pt>
                <c:pt idx="129">
                  <c:v>1.2857142857142858</c:v>
                </c:pt>
                <c:pt idx="130">
                  <c:v>1.5714285714285714</c:v>
                </c:pt>
                <c:pt idx="131">
                  <c:v>1.4285714285714286</c:v>
                </c:pt>
                <c:pt idx="132">
                  <c:v>1.2857142857142858</c:v>
                </c:pt>
                <c:pt idx="133">
                  <c:v>1.7142857142857142</c:v>
                </c:pt>
                <c:pt idx="134">
                  <c:v>2.1428571428571428</c:v>
                </c:pt>
                <c:pt idx="135">
                  <c:v>1.8571428571428572</c:v>
                </c:pt>
                <c:pt idx="136">
                  <c:v>1.8571428571428572</c:v>
                </c:pt>
                <c:pt idx="137">
                  <c:v>2.4285714285714284</c:v>
                </c:pt>
                <c:pt idx="138">
                  <c:v>3.5714285714285716</c:v>
                </c:pt>
                <c:pt idx="139">
                  <c:v>3.5714285714285716</c:v>
                </c:pt>
                <c:pt idx="140">
                  <c:v>4</c:v>
                </c:pt>
                <c:pt idx="141">
                  <c:v>3.7142857142857144</c:v>
                </c:pt>
                <c:pt idx="142">
                  <c:v>4</c:v>
                </c:pt>
                <c:pt idx="143">
                  <c:v>4.7142857142857144</c:v>
                </c:pt>
                <c:pt idx="144">
                  <c:v>4.7142857142857144</c:v>
                </c:pt>
                <c:pt idx="145">
                  <c:v>5.2857142857142856</c:v>
                </c:pt>
                <c:pt idx="146">
                  <c:v>6.2857142857142856</c:v>
                </c:pt>
                <c:pt idx="147">
                  <c:v>6</c:v>
                </c:pt>
                <c:pt idx="148">
                  <c:v>6.1428571428571432</c:v>
                </c:pt>
                <c:pt idx="149">
                  <c:v>6.8571428571428568</c:v>
                </c:pt>
                <c:pt idx="150">
                  <c:v>6.2857142857142856</c:v>
                </c:pt>
                <c:pt idx="151">
                  <c:v>6.5714285714285712</c:v>
                </c:pt>
                <c:pt idx="152">
                  <c:v>5.5714285714285712</c:v>
                </c:pt>
                <c:pt idx="153">
                  <c:v>5.5714285714285712</c:v>
                </c:pt>
                <c:pt idx="154">
                  <c:v>6.5714285714285712</c:v>
                </c:pt>
                <c:pt idx="155">
                  <c:v>8</c:v>
                </c:pt>
                <c:pt idx="156">
                  <c:v>8.7142857142857135</c:v>
                </c:pt>
                <c:pt idx="157">
                  <c:v>9.4285714285714288</c:v>
                </c:pt>
                <c:pt idx="158">
                  <c:v>10.142857142857142</c:v>
                </c:pt>
                <c:pt idx="159">
                  <c:v>10.714285714285714</c:v>
                </c:pt>
                <c:pt idx="160">
                  <c:v>10.714285714285714</c:v>
                </c:pt>
                <c:pt idx="161">
                  <c:v>10.285714285714286</c:v>
                </c:pt>
                <c:pt idx="162">
                  <c:v>9.8571428571428577</c:v>
                </c:pt>
                <c:pt idx="163">
                  <c:v>9.4285714285714288</c:v>
                </c:pt>
                <c:pt idx="164">
                  <c:v>9.2857142857142865</c:v>
                </c:pt>
                <c:pt idx="165">
                  <c:v>8</c:v>
                </c:pt>
                <c:pt idx="166">
                  <c:v>7.7142857142857144</c:v>
                </c:pt>
                <c:pt idx="167">
                  <c:v>7.2857142857142856</c:v>
                </c:pt>
                <c:pt idx="168">
                  <c:v>7.4285714285714288</c:v>
                </c:pt>
                <c:pt idx="169">
                  <c:v>6.1428571428571432</c:v>
                </c:pt>
                <c:pt idx="170">
                  <c:v>5.5714285714285712</c:v>
                </c:pt>
                <c:pt idx="171">
                  <c:v>6.1428571428571432</c:v>
                </c:pt>
                <c:pt idx="172">
                  <c:v>6.5714285714285712</c:v>
                </c:pt>
                <c:pt idx="173">
                  <c:v>6</c:v>
                </c:pt>
                <c:pt idx="174">
                  <c:v>5.8571428571428568</c:v>
                </c:pt>
                <c:pt idx="175">
                  <c:v>4.8571428571428568</c:v>
                </c:pt>
                <c:pt idx="176">
                  <c:v>5.4285714285714288</c:v>
                </c:pt>
                <c:pt idx="177">
                  <c:v>5.5714285714285712</c:v>
                </c:pt>
                <c:pt idx="178">
                  <c:v>5</c:v>
                </c:pt>
                <c:pt idx="179">
                  <c:v>5.2857142857142856</c:v>
                </c:pt>
                <c:pt idx="180">
                  <c:v>5.7142857142857144</c:v>
                </c:pt>
                <c:pt idx="181">
                  <c:v>6</c:v>
                </c:pt>
                <c:pt idx="182">
                  <c:v>6.5714285714285712</c:v>
                </c:pt>
                <c:pt idx="183">
                  <c:v>7</c:v>
                </c:pt>
                <c:pt idx="184">
                  <c:v>7.2857142857142856</c:v>
                </c:pt>
                <c:pt idx="185">
                  <c:v>7.2857142857142856</c:v>
                </c:pt>
              </c:numCache>
            </c:numRef>
          </c:val>
          <c:smooth val="0"/>
          <c:extLst>
            <c:ext xmlns:c16="http://schemas.microsoft.com/office/drawing/2014/chart" uri="{C3380CC4-5D6E-409C-BE32-E72D297353CC}">
              <c16:uniqueId val="{0000000B-5B6A-483A-BCC9-838C561A5CAE}"/>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0"/>
      </c:valAx>
      <c:spPr>
        <a:noFill/>
        <a:ln w="25400">
          <a:noFill/>
        </a:ln>
        <a:effectLst/>
      </c:spPr>
    </c:plotArea>
    <c:legend>
      <c:legendPos val="r"/>
      <c:layout>
        <c:manualLayout>
          <c:xMode val="edge"/>
          <c:yMode val="edge"/>
          <c:x val="0.1034505183854504"/>
          <c:y val="0.12732791666666668"/>
          <c:w val="0.28108773908744666"/>
          <c:h val="0.13592944444444444"/>
        </c:manualLayout>
      </c:layout>
      <c:overlay val="0"/>
      <c:spPr>
        <a:solidFill>
          <a:schemeClr val="bg2"/>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a:t>
            </a:r>
            <a:r>
              <a:rPr lang="nl-NL" sz="1800" b="1" u="sng" baseline="0"/>
              <a:t>doden</a:t>
            </a:r>
            <a:r>
              <a:rPr lang="nl-NL" sz="1800" b="0" baseline="0"/>
              <a:t> gerapporteerd om 14:00u</a:t>
            </a:r>
            <a:endParaRPr lang="nl-NL" sz="2000" b="0" baseline="0"/>
          </a:p>
        </c:rich>
      </c:tx>
      <c:layout>
        <c:manualLayout>
          <c:xMode val="edge"/>
          <c:yMode val="edge"/>
          <c:x val="0.22264976329206118"/>
          <c:y val="1.92751388888888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1-449A-4011-9E79-4BDE2DDCA5BB}"/>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3-449A-4011-9E79-4BDE2DDCA5BB}"/>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05-449A-4011-9E79-4BDE2DDCA5BB}"/>
              </c:ext>
            </c:extLst>
          </c:dPt>
          <c:dPt>
            <c:idx val="6"/>
            <c:invertIfNegative val="0"/>
            <c:bubble3D val="0"/>
            <c:spPr>
              <a:solidFill>
                <a:schemeClr val="accent2">
                  <a:lumMod val="75000"/>
                </a:schemeClr>
              </a:solidFill>
              <a:ln>
                <a:noFill/>
              </a:ln>
              <a:effectLst/>
            </c:spPr>
            <c:extLst>
              <c:ext xmlns:c16="http://schemas.microsoft.com/office/drawing/2014/chart" uri="{C3380CC4-5D6E-409C-BE32-E72D297353CC}">
                <c16:uniqueId val="{00000007-449A-4011-9E79-4BDE2DDCA5BB}"/>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9-449A-4011-9E79-4BDE2DDCA5BB}"/>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B-449A-4011-9E79-4BDE2DDCA5BB}"/>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D-449A-4011-9E79-4BDE2DDCA5BB}"/>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F-449A-4011-9E79-4BDE2DDCA5BB}"/>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11-449A-4011-9E79-4BDE2DDCA5BB}"/>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13-449A-4011-9E79-4BDE2DDCA5BB}"/>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15-449A-4011-9E79-4BDE2DDCA5BB}"/>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7-449A-4011-9E79-4BDE2DDCA5BB}"/>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9-449A-4011-9E79-4BDE2DDCA5BB}"/>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B-449A-4011-9E79-4BDE2DDCA5BB}"/>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D-449A-4011-9E79-4BDE2DDCA5BB}"/>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F-449A-4011-9E79-4BDE2DDCA5BB}"/>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21-449A-4011-9E79-4BDE2DDCA5BB}"/>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23-449A-4011-9E79-4BDE2DDCA5BB}"/>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25-449A-4011-9E79-4BDE2DDCA5BB}"/>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7-449A-4011-9E79-4BDE2DDCA5BB}"/>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9-449A-4011-9E79-4BDE2DDCA5BB}"/>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B-449A-4011-9E79-4BDE2DDCA5BB}"/>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D-449A-4011-9E79-4BDE2DDCA5BB}"/>
              </c:ext>
            </c:extLst>
          </c:dPt>
          <c:dPt>
            <c:idx val="2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449A-4011-9E79-4BDE2DDCA5BB}"/>
              </c:ext>
            </c:extLst>
          </c:dPt>
          <c:dPt>
            <c:idx val="2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449A-4011-9E79-4BDE2DDCA5BB}"/>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449A-4011-9E79-4BDE2DDCA5BB}"/>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449A-4011-9E79-4BDE2DDCA5BB}"/>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449A-4011-9E79-4BDE2DDCA5BB}"/>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449A-4011-9E79-4BDE2DDCA5BB}"/>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449A-4011-9E79-4BDE2DDCA5BB}"/>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449A-4011-9E79-4BDE2DDCA5BB}"/>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449A-4011-9E79-4BDE2DDCA5BB}"/>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449A-4011-9E79-4BDE2DDCA5BB}"/>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449A-4011-9E79-4BDE2DDCA5BB}"/>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449A-4011-9E79-4BDE2DDCA5BB}"/>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449A-4011-9E79-4BDE2DDCA5BB}"/>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449A-4011-9E79-4BDE2DDCA5BB}"/>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449A-4011-9E79-4BDE2DDCA5BB}"/>
              </c:ext>
            </c:extLst>
          </c:dPt>
          <c:dPt>
            <c:idx val="6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449A-4011-9E79-4BDE2DDCA5BB}"/>
              </c:ext>
            </c:extLst>
          </c:dPt>
          <c:dPt>
            <c:idx val="8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449A-4011-9E79-4BDE2DDCA5BB}"/>
              </c:ext>
            </c:extLst>
          </c:dPt>
          <c:dPt>
            <c:idx val="8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449A-4011-9E79-4BDE2DDCA5BB}"/>
              </c:ext>
            </c:extLst>
          </c:dPt>
          <c:dPt>
            <c:idx val="83"/>
            <c:invertIfNegative val="0"/>
            <c:bubble3D val="0"/>
            <c:spPr>
              <a:solidFill>
                <a:schemeClr val="accent1"/>
              </a:solidFill>
              <a:ln>
                <a:noFill/>
              </a:ln>
              <a:effectLst/>
            </c:spPr>
            <c:extLst>
              <c:ext xmlns:c16="http://schemas.microsoft.com/office/drawing/2014/chart" uri="{C3380CC4-5D6E-409C-BE32-E72D297353CC}">
                <c16:uniqueId val="{00000053-449A-4011-9E79-4BDE2DDCA5BB}"/>
              </c:ext>
            </c:extLst>
          </c:dPt>
          <c:dPt>
            <c:idx val="8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5-449A-4011-9E79-4BDE2DDCA5BB}"/>
              </c:ext>
            </c:extLst>
          </c:dPt>
          <c:dPt>
            <c:idx val="8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7-449A-4011-9E79-4BDE2DDCA5BB}"/>
              </c:ext>
            </c:extLst>
          </c:dPt>
          <c:dPt>
            <c:idx val="9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9-449A-4011-9E79-4BDE2DDCA5BB}"/>
              </c:ext>
            </c:extLst>
          </c:dPt>
          <c:dPt>
            <c:idx val="9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B-449A-4011-9E79-4BDE2DDCA5BB}"/>
              </c:ext>
            </c:extLst>
          </c:dPt>
          <c:dPt>
            <c:idx val="10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D-449A-4011-9E79-4BDE2DDCA5BB}"/>
              </c:ext>
            </c:extLst>
          </c:dPt>
          <c:dPt>
            <c:idx val="10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449A-4011-9E79-4BDE2DDCA5BB}"/>
              </c:ext>
            </c:extLst>
          </c:dPt>
          <c:dPt>
            <c:idx val="10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1-449A-4011-9E79-4BDE2DDCA5BB}"/>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63-449A-4011-9E79-4BDE2DDCA5BB}"/>
              </c:ext>
            </c:extLst>
          </c:dPt>
          <c:dPt>
            <c:idx val="11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5-449A-4011-9E79-4BDE2DDCA5BB}"/>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67-449A-4011-9E79-4BDE2DDCA5BB}"/>
              </c:ext>
            </c:extLst>
          </c:dPt>
          <c:dPt>
            <c:idx val="11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9-449A-4011-9E79-4BDE2DDCA5BB}"/>
              </c:ext>
            </c:extLst>
          </c:dPt>
          <c:dPt>
            <c:idx val="12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449A-4011-9E79-4BDE2DDCA5BB}"/>
              </c:ext>
            </c:extLst>
          </c:dPt>
          <c:dPt>
            <c:idx val="131"/>
            <c:invertIfNegative val="0"/>
            <c:bubble3D val="0"/>
            <c:spPr>
              <a:solidFill>
                <a:schemeClr val="accent2">
                  <a:lumMod val="75000"/>
                </a:schemeClr>
              </a:solidFill>
              <a:ln>
                <a:noFill/>
              </a:ln>
              <a:effectLst/>
            </c:spPr>
            <c:extLst>
              <c:ext xmlns:c16="http://schemas.microsoft.com/office/drawing/2014/chart" uri="{C3380CC4-5D6E-409C-BE32-E72D297353CC}">
                <c16:uniqueId val="{0000006D-449A-4011-9E79-4BDE2DDCA5BB}"/>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F-449A-4011-9E79-4BDE2DDCA5BB}"/>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71-449A-4011-9E79-4BDE2DDCA5BB}"/>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73-449A-4011-9E79-4BDE2DDCA5BB}"/>
              </c:ext>
            </c:extLst>
          </c:dPt>
          <c:dPt>
            <c:idx val="141"/>
            <c:invertIfNegative val="0"/>
            <c:bubble3D val="0"/>
            <c:spPr>
              <a:solidFill>
                <a:srgbClr val="BA5800"/>
              </a:solidFill>
              <a:ln>
                <a:noFill/>
              </a:ln>
              <a:effectLst/>
            </c:spPr>
            <c:extLst>
              <c:ext xmlns:c16="http://schemas.microsoft.com/office/drawing/2014/chart" uri="{C3380CC4-5D6E-409C-BE32-E72D297353CC}">
                <c16:uniqueId val="{000000A1-1FA2-4073-A06F-151EE6CEE856}"/>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5-449A-4011-9E79-4BDE2DDCA5BB}"/>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7-449A-4011-9E79-4BDE2DDCA5BB}"/>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79-449A-4011-9E79-4BDE2DDCA5BB}"/>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7B-449A-4011-9E79-4BDE2DDCA5BB}"/>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7D-449A-4011-9E79-4BDE2DDCA5BB}"/>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7F-449A-4011-9E79-4BDE2DDCA5BB}"/>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81-449A-4011-9E79-4BDE2DDCA5BB}"/>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449A-4011-9E79-4BDE2DDCA5BB}"/>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85-449A-4011-9E79-4BDE2DDCA5BB}"/>
              </c:ext>
            </c:extLst>
          </c:dPt>
          <c:dPt>
            <c:idx val="163"/>
            <c:invertIfNegative val="0"/>
            <c:bubble3D val="0"/>
            <c:spPr>
              <a:solidFill>
                <a:schemeClr val="accent2">
                  <a:lumMod val="75000"/>
                </a:schemeClr>
              </a:solidFill>
              <a:ln>
                <a:noFill/>
              </a:ln>
              <a:effectLst/>
            </c:spPr>
            <c:extLst>
              <c:ext xmlns:c16="http://schemas.microsoft.com/office/drawing/2014/chart" uri="{C3380CC4-5D6E-409C-BE32-E72D297353CC}">
                <c16:uniqueId val="{00000087-449A-4011-9E79-4BDE2DDCA5BB}"/>
              </c:ext>
            </c:extLst>
          </c:dPt>
          <c:dPt>
            <c:idx val="164"/>
            <c:invertIfNegative val="0"/>
            <c:bubble3D val="0"/>
            <c:spPr>
              <a:solidFill>
                <a:schemeClr val="accent2">
                  <a:lumMod val="75000"/>
                </a:schemeClr>
              </a:solidFill>
              <a:ln>
                <a:noFill/>
              </a:ln>
              <a:effectLst/>
            </c:spPr>
            <c:extLst>
              <c:ext xmlns:c16="http://schemas.microsoft.com/office/drawing/2014/chart" uri="{C3380CC4-5D6E-409C-BE32-E72D297353CC}">
                <c16:uniqueId val="{00000089-449A-4011-9E79-4BDE2DDCA5BB}"/>
              </c:ext>
            </c:extLst>
          </c:dPt>
          <c:dPt>
            <c:idx val="165"/>
            <c:invertIfNegative val="0"/>
            <c:bubble3D val="0"/>
            <c:spPr>
              <a:solidFill>
                <a:schemeClr val="accent2">
                  <a:lumMod val="75000"/>
                </a:schemeClr>
              </a:solidFill>
              <a:ln>
                <a:noFill/>
              </a:ln>
              <a:effectLst/>
            </c:spPr>
            <c:extLst>
              <c:ext xmlns:c16="http://schemas.microsoft.com/office/drawing/2014/chart" uri="{C3380CC4-5D6E-409C-BE32-E72D297353CC}">
                <c16:uniqueId val="{0000008B-449A-4011-9E79-4BDE2DDCA5BB}"/>
              </c:ext>
            </c:extLst>
          </c:dPt>
          <c:dPt>
            <c:idx val="16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D-449A-4011-9E79-4BDE2DDCA5BB}"/>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8F-449A-4011-9E79-4BDE2DDCA5BB}"/>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91-449A-4011-9E79-4BDE2DDCA5BB}"/>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93-449A-4011-9E79-4BDE2DDCA5BB}"/>
              </c:ext>
            </c:extLst>
          </c:dPt>
          <c:dPt>
            <c:idx val="171"/>
            <c:invertIfNegative val="0"/>
            <c:bubble3D val="0"/>
            <c:spPr>
              <a:solidFill>
                <a:schemeClr val="accent2">
                  <a:lumMod val="75000"/>
                </a:schemeClr>
              </a:solidFill>
              <a:ln>
                <a:noFill/>
              </a:ln>
              <a:effectLst/>
            </c:spPr>
            <c:extLst>
              <c:ext xmlns:c16="http://schemas.microsoft.com/office/drawing/2014/chart" uri="{C3380CC4-5D6E-409C-BE32-E72D297353CC}">
                <c16:uniqueId val="{00000095-449A-4011-9E79-4BDE2DDCA5BB}"/>
              </c:ext>
            </c:extLst>
          </c:dPt>
          <c:dPt>
            <c:idx val="177"/>
            <c:invertIfNegative val="0"/>
            <c:bubble3D val="0"/>
            <c:spPr>
              <a:solidFill>
                <a:schemeClr val="accent2">
                  <a:lumMod val="75000"/>
                </a:schemeClr>
              </a:solidFill>
              <a:ln>
                <a:noFill/>
              </a:ln>
              <a:effectLst/>
            </c:spPr>
            <c:extLst>
              <c:ext xmlns:c16="http://schemas.microsoft.com/office/drawing/2014/chart" uri="{C3380CC4-5D6E-409C-BE32-E72D297353CC}">
                <c16:uniqueId val="{00000098-6FFF-4529-BBAC-5A19AB3C4F13}"/>
              </c:ext>
            </c:extLst>
          </c:dPt>
          <c:dPt>
            <c:idx val="182"/>
            <c:invertIfNegative val="0"/>
            <c:bubble3D val="0"/>
            <c:spPr>
              <a:solidFill>
                <a:schemeClr val="accent2">
                  <a:lumMod val="75000"/>
                </a:schemeClr>
              </a:solidFill>
              <a:ln>
                <a:noFill/>
              </a:ln>
              <a:effectLst/>
            </c:spPr>
            <c:extLst>
              <c:ext xmlns:c16="http://schemas.microsoft.com/office/drawing/2014/chart" uri="{C3380CC4-5D6E-409C-BE32-E72D297353CC}">
                <c16:uniqueId val="{00000097-6FFF-4529-BBAC-5A19AB3C4F13}"/>
              </c:ext>
            </c:extLst>
          </c:dPt>
          <c:dPt>
            <c:idx val="186"/>
            <c:invertIfNegative val="0"/>
            <c:bubble3D val="0"/>
            <c:spPr>
              <a:solidFill>
                <a:srgbClr val="BA5800"/>
              </a:solidFill>
              <a:ln>
                <a:noFill/>
              </a:ln>
              <a:effectLst/>
            </c:spPr>
            <c:extLst>
              <c:ext xmlns:c16="http://schemas.microsoft.com/office/drawing/2014/chart" uri="{C3380CC4-5D6E-409C-BE32-E72D297353CC}">
                <c16:uniqueId val="{0000009B-7D1B-4DE2-9641-FBFDC3AA9973}"/>
              </c:ext>
            </c:extLst>
          </c:dPt>
          <c:dPt>
            <c:idx val="187"/>
            <c:invertIfNegative val="0"/>
            <c:bubble3D val="0"/>
            <c:spPr>
              <a:solidFill>
                <a:srgbClr val="BA5800"/>
              </a:solidFill>
              <a:ln>
                <a:noFill/>
              </a:ln>
              <a:effectLst/>
            </c:spPr>
            <c:extLst>
              <c:ext xmlns:c16="http://schemas.microsoft.com/office/drawing/2014/chart" uri="{C3380CC4-5D6E-409C-BE32-E72D297353CC}">
                <c16:uniqueId val="{0000009C-7D1B-4DE2-9641-FBFDC3AA9973}"/>
              </c:ext>
            </c:extLst>
          </c:dPt>
          <c:dPt>
            <c:idx val="188"/>
            <c:invertIfNegative val="0"/>
            <c:bubble3D val="0"/>
            <c:spPr>
              <a:solidFill>
                <a:schemeClr val="accent1"/>
              </a:solidFill>
              <a:ln>
                <a:noFill/>
              </a:ln>
              <a:effectLst/>
            </c:spPr>
            <c:extLst>
              <c:ext xmlns:c16="http://schemas.microsoft.com/office/drawing/2014/chart" uri="{C3380CC4-5D6E-409C-BE32-E72D297353CC}">
                <c16:uniqueId val="{0000009D-7D1B-4DE2-9641-FBFDC3AA9973}"/>
              </c:ext>
            </c:extLst>
          </c:dPt>
          <c:dPt>
            <c:idx val="190"/>
            <c:invertIfNegative val="0"/>
            <c:bubble3D val="0"/>
            <c:spPr>
              <a:solidFill>
                <a:srgbClr val="BA5800"/>
              </a:solidFill>
              <a:ln>
                <a:noFill/>
              </a:ln>
              <a:effectLst/>
            </c:spPr>
            <c:extLst>
              <c:ext xmlns:c16="http://schemas.microsoft.com/office/drawing/2014/chart" uri="{C3380CC4-5D6E-409C-BE32-E72D297353CC}">
                <c16:uniqueId val="{000000A2-1FA2-4073-A06F-151EE6CEE856}"/>
              </c:ext>
            </c:extLst>
          </c:dPt>
          <c:dPt>
            <c:idx val="191"/>
            <c:invertIfNegative val="0"/>
            <c:bubble3D val="0"/>
            <c:spPr>
              <a:solidFill>
                <a:srgbClr val="BA5800"/>
              </a:solidFill>
              <a:ln>
                <a:noFill/>
              </a:ln>
              <a:effectLst/>
            </c:spPr>
            <c:extLst>
              <c:ext xmlns:c16="http://schemas.microsoft.com/office/drawing/2014/chart" uri="{C3380CC4-5D6E-409C-BE32-E72D297353CC}">
                <c16:uniqueId val="{000000A5-D43F-4A3E-ACC0-EFB06B7F166A}"/>
              </c:ext>
            </c:extLst>
          </c:dPt>
          <c:dPt>
            <c:idx val="193"/>
            <c:invertIfNegative val="0"/>
            <c:bubble3D val="0"/>
            <c:spPr>
              <a:solidFill>
                <a:srgbClr val="BA5800"/>
              </a:solidFill>
              <a:ln>
                <a:noFill/>
              </a:ln>
              <a:effectLst/>
            </c:spPr>
            <c:extLst>
              <c:ext xmlns:c16="http://schemas.microsoft.com/office/drawing/2014/chart" uri="{C3380CC4-5D6E-409C-BE32-E72D297353CC}">
                <c16:uniqueId val="{000000A7-B4A0-4D1B-87FC-3209E63DC635}"/>
              </c:ext>
            </c:extLst>
          </c:dPt>
          <c:cat>
            <c:numRef>
              <c:extLst>
                <c:ext xmlns:c15="http://schemas.microsoft.com/office/drawing/2012/chart" uri="{02D57815-91ED-43cb-92C2-25804820EDAC}">
                  <c15:fullRef>
                    <c15:sqref>rivm!$C$4:$C$236</c15:sqref>
                  </c15:fullRef>
                </c:ext>
              </c:extLst>
              <c:f>(rivm!$C$11:$C$122,rivm!$C$126:$C$236)</c:f>
              <c:numCache>
                <c:formatCode>m/d/yyyy</c:formatCode>
                <c:ptCount val="223"/>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pt idx="22">
                  <c:v>43917</c:v>
                </c:pt>
                <c:pt idx="23">
                  <c:v>43918</c:v>
                </c:pt>
                <c:pt idx="24">
                  <c:v>43919</c:v>
                </c:pt>
                <c:pt idx="25">
                  <c:v>43920</c:v>
                </c:pt>
                <c:pt idx="26">
                  <c:v>43921</c:v>
                </c:pt>
                <c:pt idx="27">
                  <c:v>43922</c:v>
                </c:pt>
                <c:pt idx="28">
                  <c:v>43923</c:v>
                </c:pt>
                <c:pt idx="29">
                  <c:v>43924</c:v>
                </c:pt>
                <c:pt idx="30">
                  <c:v>43925</c:v>
                </c:pt>
                <c:pt idx="31">
                  <c:v>43926</c:v>
                </c:pt>
                <c:pt idx="32">
                  <c:v>43927</c:v>
                </c:pt>
                <c:pt idx="33">
                  <c:v>43928</c:v>
                </c:pt>
                <c:pt idx="34">
                  <c:v>43929</c:v>
                </c:pt>
                <c:pt idx="35">
                  <c:v>43930</c:v>
                </c:pt>
                <c:pt idx="36">
                  <c:v>43931</c:v>
                </c:pt>
                <c:pt idx="37">
                  <c:v>43932</c:v>
                </c:pt>
                <c:pt idx="38">
                  <c:v>43933</c:v>
                </c:pt>
                <c:pt idx="39">
                  <c:v>43934</c:v>
                </c:pt>
                <c:pt idx="40">
                  <c:v>43935</c:v>
                </c:pt>
                <c:pt idx="41">
                  <c:v>43936</c:v>
                </c:pt>
                <c:pt idx="42">
                  <c:v>43937</c:v>
                </c:pt>
                <c:pt idx="43">
                  <c:v>43938</c:v>
                </c:pt>
                <c:pt idx="44">
                  <c:v>43939</c:v>
                </c:pt>
                <c:pt idx="45">
                  <c:v>43940</c:v>
                </c:pt>
                <c:pt idx="46">
                  <c:v>43941</c:v>
                </c:pt>
                <c:pt idx="47">
                  <c:v>43942</c:v>
                </c:pt>
                <c:pt idx="48">
                  <c:v>43943</c:v>
                </c:pt>
                <c:pt idx="49">
                  <c:v>43944</c:v>
                </c:pt>
                <c:pt idx="50">
                  <c:v>43945</c:v>
                </c:pt>
                <c:pt idx="51">
                  <c:v>43946</c:v>
                </c:pt>
                <c:pt idx="52">
                  <c:v>43947</c:v>
                </c:pt>
                <c:pt idx="53">
                  <c:v>43948</c:v>
                </c:pt>
                <c:pt idx="54">
                  <c:v>43949</c:v>
                </c:pt>
                <c:pt idx="55">
                  <c:v>43950</c:v>
                </c:pt>
                <c:pt idx="56">
                  <c:v>43951</c:v>
                </c:pt>
                <c:pt idx="57">
                  <c:v>43952</c:v>
                </c:pt>
                <c:pt idx="58">
                  <c:v>43953</c:v>
                </c:pt>
                <c:pt idx="59">
                  <c:v>43954</c:v>
                </c:pt>
                <c:pt idx="60">
                  <c:v>43955</c:v>
                </c:pt>
                <c:pt idx="61">
                  <c:v>43956</c:v>
                </c:pt>
                <c:pt idx="62">
                  <c:v>43957</c:v>
                </c:pt>
                <c:pt idx="63">
                  <c:v>43958</c:v>
                </c:pt>
                <c:pt idx="64">
                  <c:v>43959</c:v>
                </c:pt>
                <c:pt idx="65">
                  <c:v>43960</c:v>
                </c:pt>
                <c:pt idx="66">
                  <c:v>43961</c:v>
                </c:pt>
                <c:pt idx="67">
                  <c:v>43962</c:v>
                </c:pt>
                <c:pt idx="68">
                  <c:v>43963</c:v>
                </c:pt>
                <c:pt idx="69">
                  <c:v>43964</c:v>
                </c:pt>
                <c:pt idx="70">
                  <c:v>43965</c:v>
                </c:pt>
                <c:pt idx="71">
                  <c:v>43966</c:v>
                </c:pt>
                <c:pt idx="72">
                  <c:v>43967</c:v>
                </c:pt>
                <c:pt idx="73">
                  <c:v>43968</c:v>
                </c:pt>
                <c:pt idx="74">
                  <c:v>43969</c:v>
                </c:pt>
                <c:pt idx="75">
                  <c:v>43970</c:v>
                </c:pt>
                <c:pt idx="76">
                  <c:v>43971</c:v>
                </c:pt>
                <c:pt idx="77">
                  <c:v>43972</c:v>
                </c:pt>
                <c:pt idx="78">
                  <c:v>43973</c:v>
                </c:pt>
                <c:pt idx="79">
                  <c:v>43974</c:v>
                </c:pt>
                <c:pt idx="80">
                  <c:v>43975</c:v>
                </c:pt>
                <c:pt idx="81">
                  <c:v>43976</c:v>
                </c:pt>
                <c:pt idx="82">
                  <c:v>43977</c:v>
                </c:pt>
                <c:pt idx="83">
                  <c:v>43978</c:v>
                </c:pt>
                <c:pt idx="84">
                  <c:v>43979</c:v>
                </c:pt>
                <c:pt idx="85">
                  <c:v>43980</c:v>
                </c:pt>
                <c:pt idx="86">
                  <c:v>43981</c:v>
                </c:pt>
                <c:pt idx="87">
                  <c:v>43982</c:v>
                </c:pt>
                <c:pt idx="88">
                  <c:v>43983</c:v>
                </c:pt>
                <c:pt idx="89">
                  <c:v>43984</c:v>
                </c:pt>
                <c:pt idx="90">
                  <c:v>43985</c:v>
                </c:pt>
                <c:pt idx="91">
                  <c:v>43986</c:v>
                </c:pt>
                <c:pt idx="92">
                  <c:v>43987</c:v>
                </c:pt>
                <c:pt idx="93">
                  <c:v>43988</c:v>
                </c:pt>
                <c:pt idx="94">
                  <c:v>43989</c:v>
                </c:pt>
                <c:pt idx="95">
                  <c:v>43990</c:v>
                </c:pt>
                <c:pt idx="96">
                  <c:v>43991</c:v>
                </c:pt>
                <c:pt idx="97">
                  <c:v>43992</c:v>
                </c:pt>
                <c:pt idx="98">
                  <c:v>43993</c:v>
                </c:pt>
                <c:pt idx="99">
                  <c:v>43994</c:v>
                </c:pt>
                <c:pt idx="100">
                  <c:v>43995</c:v>
                </c:pt>
                <c:pt idx="101">
                  <c:v>43996</c:v>
                </c:pt>
                <c:pt idx="102">
                  <c:v>43997</c:v>
                </c:pt>
                <c:pt idx="103">
                  <c:v>43998</c:v>
                </c:pt>
                <c:pt idx="104">
                  <c:v>43999</c:v>
                </c:pt>
                <c:pt idx="105">
                  <c:v>44000</c:v>
                </c:pt>
                <c:pt idx="106">
                  <c:v>44001</c:v>
                </c:pt>
                <c:pt idx="107">
                  <c:v>44002</c:v>
                </c:pt>
                <c:pt idx="108">
                  <c:v>44003</c:v>
                </c:pt>
                <c:pt idx="109">
                  <c:v>44004</c:v>
                </c:pt>
                <c:pt idx="110">
                  <c:v>44005</c:v>
                </c:pt>
                <c:pt idx="111">
                  <c:v>44006</c:v>
                </c:pt>
                <c:pt idx="112">
                  <c:v>44010</c:v>
                </c:pt>
                <c:pt idx="113">
                  <c:v>44011</c:v>
                </c:pt>
                <c:pt idx="114">
                  <c:v>44012</c:v>
                </c:pt>
                <c:pt idx="115">
                  <c:v>44013</c:v>
                </c:pt>
                <c:pt idx="116">
                  <c:v>44014</c:v>
                </c:pt>
                <c:pt idx="117">
                  <c:v>44015</c:v>
                </c:pt>
                <c:pt idx="118">
                  <c:v>44016</c:v>
                </c:pt>
                <c:pt idx="119">
                  <c:v>44017</c:v>
                </c:pt>
                <c:pt idx="120">
                  <c:v>44018</c:v>
                </c:pt>
                <c:pt idx="121">
                  <c:v>44019</c:v>
                </c:pt>
                <c:pt idx="122">
                  <c:v>44020</c:v>
                </c:pt>
                <c:pt idx="123">
                  <c:v>44021</c:v>
                </c:pt>
                <c:pt idx="124">
                  <c:v>44022</c:v>
                </c:pt>
                <c:pt idx="125">
                  <c:v>44023</c:v>
                </c:pt>
                <c:pt idx="126">
                  <c:v>44024</c:v>
                </c:pt>
                <c:pt idx="127">
                  <c:v>44025</c:v>
                </c:pt>
                <c:pt idx="128">
                  <c:v>44026</c:v>
                </c:pt>
                <c:pt idx="129">
                  <c:v>44027</c:v>
                </c:pt>
                <c:pt idx="130">
                  <c:v>44028</c:v>
                </c:pt>
                <c:pt idx="131">
                  <c:v>44029</c:v>
                </c:pt>
                <c:pt idx="132">
                  <c:v>44030</c:v>
                </c:pt>
                <c:pt idx="133">
                  <c:v>44031</c:v>
                </c:pt>
                <c:pt idx="134">
                  <c:v>44032</c:v>
                </c:pt>
                <c:pt idx="135">
                  <c:v>44033</c:v>
                </c:pt>
                <c:pt idx="136">
                  <c:v>44034</c:v>
                </c:pt>
                <c:pt idx="137">
                  <c:v>44035</c:v>
                </c:pt>
                <c:pt idx="138">
                  <c:v>44036</c:v>
                </c:pt>
                <c:pt idx="139">
                  <c:v>44037</c:v>
                </c:pt>
                <c:pt idx="140">
                  <c:v>44038</c:v>
                </c:pt>
                <c:pt idx="141">
                  <c:v>44039</c:v>
                </c:pt>
                <c:pt idx="142">
                  <c:v>44040</c:v>
                </c:pt>
                <c:pt idx="143">
                  <c:v>44041</c:v>
                </c:pt>
                <c:pt idx="144">
                  <c:v>44042</c:v>
                </c:pt>
                <c:pt idx="145">
                  <c:v>44043</c:v>
                </c:pt>
                <c:pt idx="146">
                  <c:v>44044</c:v>
                </c:pt>
                <c:pt idx="147">
                  <c:v>44045</c:v>
                </c:pt>
                <c:pt idx="148">
                  <c:v>44046</c:v>
                </c:pt>
                <c:pt idx="149">
                  <c:v>44047</c:v>
                </c:pt>
                <c:pt idx="150">
                  <c:v>44048</c:v>
                </c:pt>
                <c:pt idx="151">
                  <c:v>44049</c:v>
                </c:pt>
                <c:pt idx="152">
                  <c:v>44050</c:v>
                </c:pt>
                <c:pt idx="153">
                  <c:v>44051</c:v>
                </c:pt>
                <c:pt idx="154">
                  <c:v>44052</c:v>
                </c:pt>
                <c:pt idx="155">
                  <c:v>44053</c:v>
                </c:pt>
                <c:pt idx="156">
                  <c:v>44054</c:v>
                </c:pt>
                <c:pt idx="157">
                  <c:v>44055</c:v>
                </c:pt>
                <c:pt idx="158">
                  <c:v>44056</c:v>
                </c:pt>
                <c:pt idx="159">
                  <c:v>44057</c:v>
                </c:pt>
                <c:pt idx="160">
                  <c:v>44058</c:v>
                </c:pt>
                <c:pt idx="161">
                  <c:v>44059</c:v>
                </c:pt>
                <c:pt idx="162">
                  <c:v>44060</c:v>
                </c:pt>
                <c:pt idx="163">
                  <c:v>44061</c:v>
                </c:pt>
                <c:pt idx="164">
                  <c:v>44062</c:v>
                </c:pt>
                <c:pt idx="165">
                  <c:v>44063</c:v>
                </c:pt>
                <c:pt idx="166">
                  <c:v>44064</c:v>
                </c:pt>
                <c:pt idx="167">
                  <c:v>44065</c:v>
                </c:pt>
                <c:pt idx="168">
                  <c:v>44066</c:v>
                </c:pt>
                <c:pt idx="169">
                  <c:v>44067</c:v>
                </c:pt>
                <c:pt idx="170">
                  <c:v>44068</c:v>
                </c:pt>
                <c:pt idx="171">
                  <c:v>44069</c:v>
                </c:pt>
                <c:pt idx="172">
                  <c:v>44070</c:v>
                </c:pt>
                <c:pt idx="173">
                  <c:v>44071</c:v>
                </c:pt>
                <c:pt idx="174">
                  <c:v>44072</c:v>
                </c:pt>
                <c:pt idx="175">
                  <c:v>44073</c:v>
                </c:pt>
                <c:pt idx="176">
                  <c:v>44074</c:v>
                </c:pt>
                <c:pt idx="177">
                  <c:v>44075</c:v>
                </c:pt>
                <c:pt idx="178">
                  <c:v>44076</c:v>
                </c:pt>
                <c:pt idx="179">
                  <c:v>44077</c:v>
                </c:pt>
                <c:pt idx="180">
                  <c:v>44078</c:v>
                </c:pt>
                <c:pt idx="181">
                  <c:v>44079</c:v>
                </c:pt>
                <c:pt idx="182">
                  <c:v>44080</c:v>
                </c:pt>
                <c:pt idx="183">
                  <c:v>44081</c:v>
                </c:pt>
                <c:pt idx="184">
                  <c:v>44082</c:v>
                </c:pt>
                <c:pt idx="185">
                  <c:v>44083</c:v>
                </c:pt>
                <c:pt idx="186">
                  <c:v>44084</c:v>
                </c:pt>
                <c:pt idx="187">
                  <c:v>44085</c:v>
                </c:pt>
                <c:pt idx="188">
                  <c:v>44086</c:v>
                </c:pt>
                <c:pt idx="189">
                  <c:v>44087</c:v>
                </c:pt>
                <c:pt idx="190">
                  <c:v>44088</c:v>
                </c:pt>
                <c:pt idx="191">
                  <c:v>44089</c:v>
                </c:pt>
                <c:pt idx="192">
                  <c:v>44090</c:v>
                </c:pt>
                <c:pt idx="193">
                  <c:v>44091</c:v>
                </c:pt>
                <c:pt idx="194">
                  <c:v>44092</c:v>
                </c:pt>
                <c:pt idx="195">
                  <c:v>44093</c:v>
                </c:pt>
                <c:pt idx="196">
                  <c:v>44094</c:v>
                </c:pt>
                <c:pt idx="197">
                  <c:v>44095</c:v>
                </c:pt>
                <c:pt idx="198">
                  <c:v>44096</c:v>
                </c:pt>
                <c:pt idx="199">
                  <c:v>44097</c:v>
                </c:pt>
                <c:pt idx="200">
                  <c:v>44098</c:v>
                </c:pt>
                <c:pt idx="201">
                  <c:v>44099</c:v>
                </c:pt>
                <c:pt idx="202">
                  <c:v>44100</c:v>
                </c:pt>
                <c:pt idx="203">
                  <c:v>44101</c:v>
                </c:pt>
                <c:pt idx="204">
                  <c:v>44102</c:v>
                </c:pt>
                <c:pt idx="205">
                  <c:v>44103</c:v>
                </c:pt>
                <c:pt idx="206">
                  <c:v>44104</c:v>
                </c:pt>
                <c:pt idx="207">
                  <c:v>44105</c:v>
                </c:pt>
                <c:pt idx="208">
                  <c:v>44106</c:v>
                </c:pt>
                <c:pt idx="209">
                  <c:v>44107</c:v>
                </c:pt>
                <c:pt idx="210">
                  <c:v>44108</c:v>
                </c:pt>
                <c:pt idx="211">
                  <c:v>44109</c:v>
                </c:pt>
                <c:pt idx="212">
                  <c:v>44110</c:v>
                </c:pt>
                <c:pt idx="213">
                  <c:v>44111</c:v>
                </c:pt>
                <c:pt idx="214">
                  <c:v>44112</c:v>
                </c:pt>
                <c:pt idx="215">
                  <c:v>44113</c:v>
                </c:pt>
                <c:pt idx="216">
                  <c:v>44114</c:v>
                </c:pt>
                <c:pt idx="217">
                  <c:v>44115</c:v>
                </c:pt>
                <c:pt idx="218">
                  <c:v>44116</c:v>
                </c:pt>
                <c:pt idx="219">
                  <c:v>44117</c:v>
                </c:pt>
                <c:pt idx="220">
                  <c:v>44118</c:v>
                </c:pt>
                <c:pt idx="221">
                  <c:v>44119</c:v>
                </c:pt>
                <c:pt idx="222">
                  <c:v>44120</c:v>
                </c:pt>
              </c:numCache>
            </c:numRef>
          </c:cat>
          <c:val>
            <c:numRef>
              <c:extLst>
                <c:ext xmlns:c15="http://schemas.microsoft.com/office/drawing/2012/chart" uri="{02D57815-91ED-43cb-92C2-25804820EDAC}">
                  <c15:fullRef>
                    <c15:sqref>rivm!$AQ$4:$AQ$207</c15:sqref>
                  </c15:fullRef>
                </c:ext>
              </c:extLst>
              <c:f>(rivm!$AQ$11:$AQ$122,rivm!$AQ$126:$AQ$207)</c:f>
              <c:numCache>
                <c:formatCode>General</c:formatCode>
                <c:ptCount val="194"/>
                <c:pt idx="0" formatCode="0">
                  <c:v>0</c:v>
                </c:pt>
                <c:pt idx="1" formatCode="0">
                  <c:v>1</c:v>
                </c:pt>
                <c:pt idx="2" formatCode="0">
                  <c:v>0</c:v>
                </c:pt>
                <c:pt idx="3" formatCode="0">
                  <c:v>2</c:v>
                </c:pt>
                <c:pt idx="4" formatCode="0">
                  <c:v>0</c:v>
                </c:pt>
                <c:pt idx="5" formatCode="0">
                  <c:v>1</c:v>
                </c:pt>
                <c:pt idx="6" formatCode="0">
                  <c:v>1</c:v>
                </c:pt>
                <c:pt idx="7" formatCode="0">
                  <c:v>0</c:v>
                </c:pt>
                <c:pt idx="8" formatCode="0">
                  <c:v>4</c:v>
                </c:pt>
                <c:pt idx="9" formatCode="0">
                  <c:v>2</c:v>
                </c:pt>
                <c:pt idx="10" formatCode="0">
                  <c:v>6</c:v>
                </c:pt>
                <c:pt idx="11" formatCode="0">
                  <c:v>4</c:v>
                </c:pt>
                <c:pt idx="12" formatCode="0">
                  <c:v>18</c:v>
                </c:pt>
                <c:pt idx="13" formatCode="0">
                  <c:v>14</c:v>
                </c:pt>
                <c:pt idx="14" formatCode="0">
                  <c:v>18</c:v>
                </c:pt>
                <c:pt idx="15" formatCode="0">
                  <c:v>25</c:v>
                </c:pt>
                <c:pt idx="16" formatCode="0">
                  <c:v>28</c:v>
                </c:pt>
                <c:pt idx="17" formatCode="0">
                  <c:v>35</c:v>
                </c:pt>
                <c:pt idx="18" formatCode="0">
                  <c:v>30</c:v>
                </c:pt>
                <c:pt idx="19" formatCode="0">
                  <c:v>44</c:v>
                </c:pt>
                <c:pt idx="20" formatCode="0">
                  <c:v>65</c:v>
                </c:pt>
                <c:pt idx="21" formatCode="0">
                  <c:v>60</c:v>
                </c:pt>
                <c:pt idx="22" formatCode="0">
                  <c:v>82</c:v>
                </c:pt>
                <c:pt idx="23" formatCode="0">
                  <c:v>63</c:v>
                </c:pt>
                <c:pt idx="24" formatCode="0">
                  <c:v>89</c:v>
                </c:pt>
                <c:pt idx="25" formatCode="0">
                  <c:v>59</c:v>
                </c:pt>
                <c:pt idx="26" formatCode="0">
                  <c:v>112</c:v>
                </c:pt>
                <c:pt idx="27" formatCode="0">
                  <c:v>54</c:v>
                </c:pt>
                <c:pt idx="28" formatCode="0">
                  <c:v>88</c:v>
                </c:pt>
                <c:pt idx="29" formatCode="0">
                  <c:v>36</c:v>
                </c:pt>
                <c:pt idx="30" formatCode="0">
                  <c:v>71</c:v>
                </c:pt>
                <c:pt idx="31" formatCode="0">
                  <c:v>-17</c:v>
                </c:pt>
                <c:pt idx="32" formatCode="0">
                  <c:v>8</c:v>
                </c:pt>
                <c:pt idx="33" formatCode="0">
                  <c:v>59</c:v>
                </c:pt>
                <c:pt idx="34" formatCode="0">
                  <c:v>13</c:v>
                </c:pt>
                <c:pt idx="35" formatCode="0">
                  <c:v>-18</c:v>
                </c:pt>
                <c:pt idx="36" formatCode="0">
                  <c:v>-33</c:v>
                </c:pt>
                <c:pt idx="37" formatCode="0">
                  <c:v>-32</c:v>
                </c:pt>
                <c:pt idx="38" formatCode="0">
                  <c:v>-21</c:v>
                </c:pt>
                <c:pt idx="39" formatCode="0">
                  <c:v>-15</c:v>
                </c:pt>
                <c:pt idx="40" formatCode="0">
                  <c:v>-112</c:v>
                </c:pt>
                <c:pt idx="41" formatCode="0">
                  <c:v>42</c:v>
                </c:pt>
                <c:pt idx="42" formatCode="0">
                  <c:v>33</c:v>
                </c:pt>
                <c:pt idx="43" formatCode="0">
                  <c:v>29</c:v>
                </c:pt>
                <c:pt idx="44" formatCode="0">
                  <c:v>10</c:v>
                </c:pt>
                <c:pt idx="45" formatCode="0">
                  <c:v>-11</c:v>
                </c:pt>
                <c:pt idx="46" formatCode="0">
                  <c:v>-19</c:v>
                </c:pt>
                <c:pt idx="47" formatCode="0">
                  <c:v>43</c:v>
                </c:pt>
                <c:pt idx="48" formatCode="0">
                  <c:v>-51</c:v>
                </c:pt>
                <c:pt idx="49" formatCode="0">
                  <c:v>-58</c:v>
                </c:pt>
                <c:pt idx="50" formatCode="0">
                  <c:v>-32</c:v>
                </c:pt>
                <c:pt idx="51" formatCode="0">
                  <c:v>-22</c:v>
                </c:pt>
                <c:pt idx="52" formatCode="0">
                  <c:v>-17</c:v>
                </c:pt>
                <c:pt idx="53" formatCode="0">
                  <c:v>-24</c:v>
                </c:pt>
                <c:pt idx="54" formatCode="0">
                  <c:v>-117</c:v>
                </c:pt>
                <c:pt idx="55" formatCode="0">
                  <c:v>7</c:v>
                </c:pt>
                <c:pt idx="56" formatCode="0">
                  <c:v>-39</c:v>
                </c:pt>
                <c:pt idx="57" formatCode="0">
                  <c:v>-14</c:v>
                </c:pt>
                <c:pt idx="58" formatCode="0">
                  <c:v>-26</c:v>
                </c:pt>
                <c:pt idx="59" formatCode="0">
                  <c:v>3</c:v>
                </c:pt>
                <c:pt idx="60" formatCode="0">
                  <c:v>-17</c:v>
                </c:pt>
                <c:pt idx="61" formatCode="0">
                  <c:v>38</c:v>
                </c:pt>
                <c:pt idx="62" formatCode="0">
                  <c:v>-109</c:v>
                </c:pt>
                <c:pt idx="63" formatCode="0">
                  <c:v>0</c:v>
                </c:pt>
                <c:pt idx="64" formatCode="0">
                  <c:v>-27</c:v>
                </c:pt>
                <c:pt idx="65" formatCode="0">
                  <c:v>-31</c:v>
                </c:pt>
                <c:pt idx="66" formatCode="0">
                  <c:v>-51</c:v>
                </c:pt>
                <c:pt idx="67" formatCode="0">
                  <c:v>-10</c:v>
                </c:pt>
                <c:pt idx="68" formatCode="0">
                  <c:v>-32</c:v>
                </c:pt>
                <c:pt idx="69" formatCode="0">
                  <c:v>16</c:v>
                </c:pt>
                <c:pt idx="70" formatCode="0">
                  <c:v>-56</c:v>
                </c:pt>
                <c:pt idx="71" formatCode="0">
                  <c:v>-18</c:v>
                </c:pt>
                <c:pt idx="72" formatCode="0">
                  <c:v>-36</c:v>
                </c:pt>
                <c:pt idx="73" formatCode="0">
                  <c:v>-8</c:v>
                </c:pt>
                <c:pt idx="74" formatCode="0">
                  <c:v>-2</c:v>
                </c:pt>
                <c:pt idx="75" formatCode="0">
                  <c:v>-33</c:v>
                </c:pt>
                <c:pt idx="76" formatCode="0">
                  <c:v>-19</c:v>
                </c:pt>
                <c:pt idx="77" formatCode="0">
                  <c:v>-1</c:v>
                </c:pt>
                <c:pt idx="78" formatCode="0">
                  <c:v>-40</c:v>
                </c:pt>
                <c:pt idx="79" formatCode="0">
                  <c:v>-4</c:v>
                </c:pt>
                <c:pt idx="80" formatCode="0">
                  <c:v>1</c:v>
                </c:pt>
                <c:pt idx="81" formatCode="0">
                  <c:v>-6</c:v>
                </c:pt>
                <c:pt idx="82" formatCode="0">
                  <c:v>5</c:v>
                </c:pt>
                <c:pt idx="83" formatCode="0">
                  <c:v>-18</c:v>
                </c:pt>
                <c:pt idx="84" formatCode="0">
                  <c:v>5</c:v>
                </c:pt>
                <c:pt idx="85" formatCode="0">
                  <c:v>15</c:v>
                </c:pt>
                <c:pt idx="86" formatCode="0">
                  <c:v>-3</c:v>
                </c:pt>
                <c:pt idx="87" formatCode="0">
                  <c:v>-6</c:v>
                </c:pt>
                <c:pt idx="88" formatCode="0">
                  <c:v>-2</c:v>
                </c:pt>
                <c:pt idx="89" formatCode="0">
                  <c:v>-21</c:v>
                </c:pt>
                <c:pt idx="90" formatCode="0">
                  <c:v>-5</c:v>
                </c:pt>
                <c:pt idx="91" formatCode="0">
                  <c:v>-19</c:v>
                </c:pt>
                <c:pt idx="92" formatCode="0">
                  <c:v>-13</c:v>
                </c:pt>
                <c:pt idx="93" formatCode="0">
                  <c:v>-14</c:v>
                </c:pt>
                <c:pt idx="94" formatCode="0">
                  <c:v>-3</c:v>
                </c:pt>
                <c:pt idx="95" formatCode="0">
                  <c:v>-3</c:v>
                </c:pt>
                <c:pt idx="96" formatCode="0">
                  <c:v>10</c:v>
                </c:pt>
                <c:pt idx="97" formatCode="0">
                  <c:v>1</c:v>
                </c:pt>
                <c:pt idx="98" formatCode="0">
                  <c:v>-11</c:v>
                </c:pt>
                <c:pt idx="99" formatCode="0">
                  <c:v>-6</c:v>
                </c:pt>
                <c:pt idx="100" formatCode="0">
                  <c:v>-2</c:v>
                </c:pt>
                <c:pt idx="101" formatCode="0">
                  <c:v>0</c:v>
                </c:pt>
                <c:pt idx="102" formatCode="0">
                  <c:v>3</c:v>
                </c:pt>
                <c:pt idx="103" formatCode="0">
                  <c:v>-10</c:v>
                </c:pt>
                <c:pt idx="104" formatCode="0">
                  <c:v>-7</c:v>
                </c:pt>
                <c:pt idx="105" formatCode="0">
                  <c:v>2</c:v>
                </c:pt>
                <c:pt idx="106" formatCode="0">
                  <c:v>-6</c:v>
                </c:pt>
                <c:pt idx="107" formatCode="0">
                  <c:v>4</c:v>
                </c:pt>
                <c:pt idx="108" formatCode="0">
                  <c:v>-1</c:v>
                </c:pt>
                <c:pt idx="109" formatCode="0">
                  <c:v>-6</c:v>
                </c:pt>
                <c:pt idx="110" formatCode="0">
                  <c:v>0</c:v>
                </c:pt>
                <c:pt idx="111" formatCode="0">
                  <c:v>-2</c:v>
                </c:pt>
                <c:pt idx="112" formatCode="0">
                  <c:v>-1</c:v>
                </c:pt>
                <c:pt idx="113" formatCode="0">
                  <c:v>2</c:v>
                </c:pt>
                <c:pt idx="114" formatCode="0">
                  <c:v>1</c:v>
                </c:pt>
                <c:pt idx="115" formatCode="0">
                  <c:v>0</c:v>
                </c:pt>
                <c:pt idx="116" formatCode="0">
                  <c:v>0</c:v>
                </c:pt>
                <c:pt idx="117" formatCode="0">
                  <c:v>-1</c:v>
                </c:pt>
                <c:pt idx="118" formatCode="0">
                  <c:v>4</c:v>
                </c:pt>
                <c:pt idx="119" formatCode="0">
                  <c:v>1</c:v>
                </c:pt>
                <c:pt idx="120" formatCode="0">
                  <c:v>-1</c:v>
                </c:pt>
                <c:pt idx="121" formatCode="0">
                  <c:v>-2</c:v>
                </c:pt>
                <c:pt idx="122" formatCode="0">
                  <c:v>1</c:v>
                </c:pt>
                <c:pt idx="123" formatCode="0">
                  <c:v>-1</c:v>
                </c:pt>
                <c:pt idx="124" formatCode="0">
                  <c:v>-3</c:v>
                </c:pt>
                <c:pt idx="125" formatCode="0">
                  <c:v>-5</c:v>
                </c:pt>
                <c:pt idx="126" formatCode="0">
                  <c:v>-1</c:v>
                </c:pt>
                <c:pt idx="127" formatCode="0">
                  <c:v>-1</c:v>
                </c:pt>
                <c:pt idx="128" formatCode="0">
                  <c:v>-6</c:v>
                </c:pt>
                <c:pt idx="129" formatCode="0">
                  <c:v>-2</c:v>
                </c:pt>
                <c:pt idx="130" formatCode="0">
                  <c:v>-1</c:v>
                </c:pt>
                <c:pt idx="131" formatCode="0">
                  <c:v>2</c:v>
                </c:pt>
                <c:pt idx="132" formatCode="0">
                  <c:v>-3</c:v>
                </c:pt>
                <c:pt idx="133" formatCode="0">
                  <c:v>0</c:v>
                </c:pt>
                <c:pt idx="134" formatCode="0">
                  <c:v>0</c:v>
                </c:pt>
                <c:pt idx="135" formatCode="0">
                  <c:v>2</c:v>
                </c:pt>
                <c:pt idx="136" formatCode="0">
                  <c:v>2</c:v>
                </c:pt>
                <c:pt idx="137" formatCode="0">
                  <c:v>-1</c:v>
                </c:pt>
                <c:pt idx="138" formatCode="0">
                  <c:v>-1</c:v>
                </c:pt>
                <c:pt idx="139" formatCode="0">
                  <c:v>3</c:v>
                </c:pt>
                <c:pt idx="140" formatCode="0">
                  <c:v>0</c:v>
                </c:pt>
                <c:pt idx="141" formatCode="0">
                  <c:v>1</c:v>
                </c:pt>
                <c:pt idx="142" formatCode="0">
                  <c:v>4</c:v>
                </c:pt>
                <c:pt idx="143" formatCode="0">
                  <c:v>-1</c:v>
                </c:pt>
                <c:pt idx="144" formatCode="0">
                  <c:v>0</c:v>
                </c:pt>
                <c:pt idx="145" formatCode="0">
                  <c:v>0</c:v>
                </c:pt>
                <c:pt idx="146" formatCode="0">
                  <c:v>0</c:v>
                </c:pt>
                <c:pt idx="147" formatCode="0">
                  <c:v>1</c:v>
                </c:pt>
                <c:pt idx="148" formatCode="0">
                  <c:v>-1</c:v>
                </c:pt>
                <c:pt idx="149" formatCode="0">
                  <c:v>-3</c:v>
                </c:pt>
                <c:pt idx="150" formatCode="0">
                  <c:v>1</c:v>
                </c:pt>
                <c:pt idx="151" formatCode="0">
                  <c:v>0</c:v>
                </c:pt>
                <c:pt idx="152" formatCode="0">
                  <c:v>1</c:v>
                </c:pt>
                <c:pt idx="153" formatCode="0">
                  <c:v>2</c:v>
                </c:pt>
                <c:pt idx="154" formatCode="0">
                  <c:v>-1</c:v>
                </c:pt>
                <c:pt idx="155" formatCode="0">
                  <c:v>0</c:v>
                </c:pt>
                <c:pt idx="156" formatCode="0">
                  <c:v>1</c:v>
                </c:pt>
                <c:pt idx="157" formatCode="0">
                  <c:v>-1</c:v>
                </c:pt>
                <c:pt idx="158" formatCode="0">
                  <c:v>4</c:v>
                </c:pt>
                <c:pt idx="159" formatCode="0">
                  <c:v>1</c:v>
                </c:pt>
                <c:pt idx="160" formatCode="0">
                  <c:v>-1</c:v>
                </c:pt>
                <c:pt idx="161" formatCode="0">
                  <c:v>3</c:v>
                </c:pt>
                <c:pt idx="162" formatCode="0">
                  <c:v>0</c:v>
                </c:pt>
                <c:pt idx="163" formatCode="0">
                  <c:v>1</c:v>
                </c:pt>
                <c:pt idx="164" formatCode="0">
                  <c:v>4</c:v>
                </c:pt>
                <c:pt idx="165" formatCode="0">
                  <c:v>6</c:v>
                </c:pt>
                <c:pt idx="166" formatCode="0">
                  <c:v>2</c:v>
                </c:pt>
                <c:pt idx="167" formatCode="0">
                  <c:v>3</c:v>
                </c:pt>
                <c:pt idx="168" formatCode="0">
                  <c:v>-3</c:v>
                </c:pt>
                <c:pt idx="169" formatCode="0">
                  <c:v>2</c:v>
                </c:pt>
                <c:pt idx="170" formatCode="0">
                  <c:v>2</c:v>
                </c:pt>
                <c:pt idx="171" formatCode="0">
                  <c:v>2</c:v>
                </c:pt>
                <c:pt idx="172" formatCode="0">
                  <c:v>-7</c:v>
                </c:pt>
                <c:pt idx="173" formatCode="0">
                  <c:v>-2</c:v>
                </c:pt>
                <c:pt idx="174" formatCode="0">
                  <c:v>-1</c:v>
                </c:pt>
                <c:pt idx="175" formatCode="0">
                  <c:v>0</c:v>
                </c:pt>
                <c:pt idx="176" formatCode="0">
                  <c:v>-2</c:v>
                </c:pt>
                <c:pt idx="177" formatCode="0">
                  <c:v>1</c:v>
                </c:pt>
                <c:pt idx="178" formatCode="0">
                  <c:v>-3</c:v>
                </c:pt>
                <c:pt idx="179" formatCode="0">
                  <c:v>-3</c:v>
                </c:pt>
                <c:pt idx="180" formatCode="0">
                  <c:v>0</c:v>
                </c:pt>
                <c:pt idx="181" formatCode="0">
                  <c:v>0</c:v>
                </c:pt>
                <c:pt idx="182" formatCode="0">
                  <c:v>2</c:v>
                </c:pt>
                <c:pt idx="183" formatCode="0">
                  <c:v>0</c:v>
                </c:pt>
                <c:pt idx="184" formatCode="0">
                  <c:v>-5</c:v>
                </c:pt>
                <c:pt idx="185" formatCode="0">
                  <c:v>-3</c:v>
                </c:pt>
                <c:pt idx="186" formatCode="0">
                  <c:v>3</c:v>
                </c:pt>
                <c:pt idx="187" formatCode="0">
                  <c:v>1</c:v>
                </c:pt>
                <c:pt idx="188" formatCode="0">
                  <c:v>-3</c:v>
                </c:pt>
                <c:pt idx="189" formatCode="0">
                  <c:v>-1</c:v>
                </c:pt>
                <c:pt idx="190" formatCode="0">
                  <c:v>2</c:v>
                </c:pt>
                <c:pt idx="191" formatCode="0">
                  <c:v>1</c:v>
                </c:pt>
                <c:pt idx="192" formatCode="0">
                  <c:v>0</c:v>
                </c:pt>
                <c:pt idx="193" formatCode="0">
                  <c:v>3</c:v>
                </c:pt>
              </c:numCache>
            </c:numRef>
          </c:val>
          <c:extLst>
            <c:ext xmlns:c16="http://schemas.microsoft.com/office/drawing/2014/chart" uri="{C3380CC4-5D6E-409C-BE32-E72D297353CC}">
              <c16:uniqueId val="{00000096-449A-4011-9E79-4BDE2DDCA5BB}"/>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4013"/>
        </c:scaling>
        <c:delete val="0"/>
        <c:axPos val="b"/>
        <c:numFmt formatCode="[$]d\ mmm;@" c16r2:formatcode2="[$-en-NL,1]d\ 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
        <c:majorTimeUnit val="months"/>
      </c:dateAx>
      <c:valAx>
        <c:axId val="693971584"/>
        <c:scaling>
          <c:orientation val="minMax"/>
          <c:max val="10"/>
          <c:min val="-1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750722222222221"/>
          <c:y val="1.9380694444444443E-2"/>
          <c:w val="0.73267611111111108"/>
          <c:h val="0.88706916666666669"/>
        </c:manualLayout>
      </c:layout>
      <c:barChart>
        <c:barDir val="col"/>
        <c:grouping val="stacked"/>
        <c:varyColors val="0"/>
        <c:ser>
          <c:idx val="0"/>
          <c:order val="1"/>
          <c:tx>
            <c:strRef>
              <c:f>rivm!$U$3</c:f>
              <c:strCache>
                <c:ptCount val="1"/>
                <c:pt idx="0">
                  <c:v> Reported before this week</c:v>
                </c:pt>
              </c:strCache>
            </c:strRef>
          </c:tx>
          <c:spPr>
            <a:solidFill>
              <a:schemeClr val="accent2">
                <a:lumMod val="40000"/>
                <a:lumOff val="60000"/>
              </a:schemeClr>
            </a:solidFill>
            <a:ln>
              <a:noFill/>
            </a:ln>
            <a:effectLst/>
          </c:spPr>
          <c:invertIfNegative val="0"/>
          <c:cat>
            <c:strLit>
              <c:ptCount val="63"/>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pt idx="56">
                <c:v>10/09/2020</c:v>
              </c:pt>
              <c:pt idx="57">
                <c:v>11/09/2020</c:v>
              </c:pt>
              <c:pt idx="58">
                <c:v>12/09/2020</c:v>
              </c:pt>
              <c:pt idx="59">
                <c:v>13/09/2020</c:v>
              </c:pt>
              <c:pt idx="60">
                <c:v>14/09/2020</c:v>
              </c:pt>
              <c:pt idx="61">
                <c:v>15/09/2020</c:v>
              </c:pt>
              <c:pt idx="6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rivm!$U$4:$U$236</c15:sqref>
                  </c15:fullRef>
                </c:ext>
              </c:extLst>
              <c:f>rivm!$U$144:$U$206</c:f>
              <c:numCache>
                <c:formatCode>General</c:formatCode>
                <c:ptCount val="63"/>
                <c:pt idx="0">
                  <c:v>0</c:v>
                </c:pt>
                <c:pt idx="1">
                  <c:v>3</c:v>
                </c:pt>
                <c:pt idx="2">
                  <c:v>3</c:v>
                </c:pt>
                <c:pt idx="3">
                  <c:v>4</c:v>
                </c:pt>
                <c:pt idx="4">
                  <c:v>2</c:v>
                </c:pt>
                <c:pt idx="5">
                  <c:v>1</c:v>
                </c:pt>
                <c:pt idx="6">
                  <c:v>4</c:v>
                </c:pt>
                <c:pt idx="7">
                  <c:v>8</c:v>
                </c:pt>
                <c:pt idx="8">
                  <c:v>3</c:v>
                </c:pt>
                <c:pt idx="9">
                  <c:v>6</c:v>
                </c:pt>
                <c:pt idx="10">
                  <c:v>2</c:v>
                </c:pt>
                <c:pt idx="11">
                  <c:v>4</c:v>
                </c:pt>
                <c:pt idx="12">
                  <c:v>6</c:v>
                </c:pt>
                <c:pt idx="13">
                  <c:v>4</c:v>
                </c:pt>
                <c:pt idx="14">
                  <c:v>12</c:v>
                </c:pt>
                <c:pt idx="15">
                  <c:v>9</c:v>
                </c:pt>
                <c:pt idx="16">
                  <c:v>4</c:v>
                </c:pt>
                <c:pt idx="17">
                  <c:v>3</c:v>
                </c:pt>
                <c:pt idx="18">
                  <c:v>9</c:v>
                </c:pt>
                <c:pt idx="19">
                  <c:v>2</c:v>
                </c:pt>
                <c:pt idx="20">
                  <c:v>6</c:v>
                </c:pt>
                <c:pt idx="21">
                  <c:v>5</c:v>
                </c:pt>
                <c:pt idx="22">
                  <c:v>10</c:v>
                </c:pt>
                <c:pt idx="23">
                  <c:v>11</c:v>
                </c:pt>
                <c:pt idx="24">
                  <c:v>13</c:v>
                </c:pt>
                <c:pt idx="25">
                  <c:v>14</c:v>
                </c:pt>
                <c:pt idx="26">
                  <c:v>7</c:v>
                </c:pt>
                <c:pt idx="27">
                  <c:v>11</c:v>
                </c:pt>
                <c:pt idx="28">
                  <c:v>9</c:v>
                </c:pt>
                <c:pt idx="29">
                  <c:v>10</c:v>
                </c:pt>
                <c:pt idx="30">
                  <c:v>8</c:v>
                </c:pt>
                <c:pt idx="31">
                  <c:v>10</c:v>
                </c:pt>
                <c:pt idx="32">
                  <c:v>10</c:v>
                </c:pt>
                <c:pt idx="33">
                  <c:v>6</c:v>
                </c:pt>
                <c:pt idx="34">
                  <c:v>2</c:v>
                </c:pt>
                <c:pt idx="35">
                  <c:v>7</c:v>
                </c:pt>
                <c:pt idx="36">
                  <c:v>7</c:v>
                </c:pt>
                <c:pt idx="37">
                  <c:v>9</c:v>
                </c:pt>
                <c:pt idx="38">
                  <c:v>1</c:v>
                </c:pt>
                <c:pt idx="39">
                  <c:v>6</c:v>
                </c:pt>
                <c:pt idx="40">
                  <c:v>9</c:v>
                </c:pt>
                <c:pt idx="41">
                  <c:v>5</c:v>
                </c:pt>
                <c:pt idx="42">
                  <c:v>3</c:v>
                </c:pt>
                <c:pt idx="43">
                  <c:v>5</c:v>
                </c:pt>
                <c:pt idx="44">
                  <c:v>2</c:v>
                </c:pt>
                <c:pt idx="45">
                  <c:v>4</c:v>
                </c:pt>
                <c:pt idx="46">
                  <c:v>6</c:v>
                </c:pt>
                <c:pt idx="47">
                  <c:v>5</c:v>
                </c:pt>
                <c:pt idx="48">
                  <c:v>5</c:v>
                </c:pt>
                <c:pt idx="49">
                  <c:v>4</c:v>
                </c:pt>
                <c:pt idx="50">
                  <c:v>4</c:v>
                </c:pt>
                <c:pt idx="51">
                  <c:v>4</c:v>
                </c:pt>
                <c:pt idx="52">
                  <c:v>1</c:v>
                </c:pt>
                <c:pt idx="53">
                  <c:v>0</c:v>
                </c:pt>
                <c:pt idx="54">
                  <c:v>0</c:v>
                </c:pt>
                <c:pt idx="55">
                  <c:v>0</c:v>
                </c:pt>
                <c:pt idx="56">
                  <c:v>0</c:v>
                </c:pt>
                <c:pt idx="57">
                  <c:v>0</c:v>
                </c:pt>
                <c:pt idx="58">
                  <c:v>0</c:v>
                </c:pt>
                <c:pt idx="59">
                  <c:v>0</c:v>
                </c:pt>
                <c:pt idx="60">
                  <c:v>0</c:v>
                </c:pt>
                <c:pt idx="61">
                  <c:v>0</c:v>
                </c:pt>
              </c:numCache>
            </c:numRef>
          </c:val>
          <c:extLst>
            <c:ext xmlns:c15="http://schemas.microsoft.com/office/drawing/2012/chart" uri="{02D57815-91ED-43cb-92C2-25804820EDAC}">
              <c15:categoryFilterExceptions>
                <c15:categoryFilterException>
                  <c15:sqref>rivm!$U$33</c15:sqref>
                  <c15:spPr xmlns:c15="http://schemas.microsoft.com/office/drawing/2012/chart">
                    <a:solidFill>
                      <a:schemeClr val="accent2">
                        <a:lumMod val="40000"/>
                        <a:lumOff val="60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0-E765-4DA0-8747-736FB695AF50}"/>
            </c:ext>
          </c:extLst>
        </c:ser>
        <c:ser>
          <c:idx val="2"/>
          <c:order val="2"/>
          <c:tx>
            <c:strRef>
              <c:f>rivm!$T$3</c:f>
              <c:strCache>
                <c:ptCount val="1"/>
                <c:pt idx="0">
                  <c:v> Added this week</c:v>
                </c:pt>
              </c:strCache>
            </c:strRef>
          </c:tx>
          <c:spPr>
            <a:solidFill>
              <a:schemeClr val="accent2">
                <a:lumMod val="75000"/>
              </a:schemeClr>
            </a:solidFill>
            <a:ln>
              <a:noFill/>
            </a:ln>
            <a:effectLst/>
          </c:spPr>
          <c:invertIfNegative val="0"/>
          <c:cat>
            <c:strLit>
              <c:ptCount val="63"/>
              <c:pt idx="0">
                <c:v>16/07/2020</c:v>
              </c:pt>
              <c:pt idx="1">
                <c:v>17/07/2020</c:v>
              </c:pt>
              <c:pt idx="2">
                <c:v>18/07/2020</c:v>
              </c:pt>
              <c:pt idx="3">
                <c:v>19/07/2020</c:v>
              </c:pt>
              <c:pt idx="4">
                <c:v>20/07/2020</c:v>
              </c:pt>
              <c:pt idx="5">
                <c:v>21/07/2020</c:v>
              </c:pt>
              <c:pt idx="6">
                <c:v>22/07/2020</c:v>
              </c:pt>
              <c:pt idx="7">
                <c:v>23/07/2020</c:v>
              </c:pt>
              <c:pt idx="8">
                <c:v>24/07/2020</c:v>
              </c:pt>
              <c:pt idx="9">
                <c:v>25/07/2020</c:v>
              </c:pt>
              <c:pt idx="10">
                <c:v>26/07/2020</c:v>
              </c:pt>
              <c:pt idx="11">
                <c:v>27/07/2020</c:v>
              </c:pt>
              <c:pt idx="12">
                <c:v>28/07/2020</c:v>
              </c:pt>
              <c:pt idx="13">
                <c:v>29/07/2020</c:v>
              </c:pt>
              <c:pt idx="14">
                <c:v>30/07/2020</c:v>
              </c:pt>
              <c:pt idx="15">
                <c:v>31/07/2020</c:v>
              </c:pt>
              <c:pt idx="16">
                <c:v>01/08/2020</c:v>
              </c:pt>
              <c:pt idx="17">
                <c:v>02/08/2020</c:v>
              </c:pt>
              <c:pt idx="18">
                <c:v>03/08/2020</c:v>
              </c:pt>
              <c:pt idx="19">
                <c:v>04/08/2020</c:v>
              </c:pt>
              <c:pt idx="20">
                <c:v>05/08/2020</c:v>
              </c:pt>
              <c:pt idx="21">
                <c:v>06/08/2020</c:v>
              </c:pt>
              <c:pt idx="22">
                <c:v>07/08/2020</c:v>
              </c:pt>
              <c:pt idx="23">
                <c:v>08/08/2020</c:v>
              </c:pt>
              <c:pt idx="24">
                <c:v>09/08/2020</c:v>
              </c:pt>
              <c:pt idx="25">
                <c:v>10/08/2020</c:v>
              </c:pt>
              <c:pt idx="26">
                <c:v>11/08/2020</c:v>
              </c:pt>
              <c:pt idx="27">
                <c:v>12/08/2020</c:v>
              </c:pt>
              <c:pt idx="28">
                <c:v>13/08/2020</c:v>
              </c:pt>
              <c:pt idx="29">
                <c:v>14/08/2020</c:v>
              </c:pt>
              <c:pt idx="30">
                <c:v>15/08/2020</c:v>
              </c:pt>
              <c:pt idx="31">
                <c:v>16/08/2020</c:v>
              </c:pt>
              <c:pt idx="32">
                <c:v>17/08/2020</c:v>
              </c:pt>
              <c:pt idx="33">
                <c:v>18/08/2020</c:v>
              </c:pt>
              <c:pt idx="34">
                <c:v>19/08/2020</c:v>
              </c:pt>
              <c:pt idx="35">
                <c:v>20/08/2020</c:v>
              </c:pt>
              <c:pt idx="36">
                <c:v>21/08/2020</c:v>
              </c:pt>
              <c:pt idx="37">
                <c:v>22/08/2020</c:v>
              </c:pt>
              <c:pt idx="38">
                <c:v>23/08/2020</c:v>
              </c:pt>
              <c:pt idx="39">
                <c:v>24/08/2020</c:v>
              </c:pt>
              <c:pt idx="40">
                <c:v>25/08/2020</c:v>
              </c:pt>
              <c:pt idx="41">
                <c:v>26/08/2020</c:v>
              </c:pt>
              <c:pt idx="42">
                <c:v>27/08/2020</c:v>
              </c:pt>
              <c:pt idx="43">
                <c:v>28/08/2020</c:v>
              </c:pt>
              <c:pt idx="44">
                <c:v>29/08/2020</c:v>
              </c:pt>
              <c:pt idx="45">
                <c:v>30/08/2020</c:v>
              </c:pt>
              <c:pt idx="46">
                <c:v>31/08/2020</c:v>
              </c:pt>
              <c:pt idx="47">
                <c:v>01/09/2020</c:v>
              </c:pt>
              <c:pt idx="48">
                <c:v>02/09/2020</c:v>
              </c:pt>
              <c:pt idx="49">
                <c:v>03/09/2020</c:v>
              </c:pt>
              <c:pt idx="50">
                <c:v>04/09/2020</c:v>
              </c:pt>
              <c:pt idx="51">
                <c:v>05/09/2020</c:v>
              </c:pt>
              <c:pt idx="52">
                <c:v>06/09/2020</c:v>
              </c:pt>
              <c:pt idx="53">
                <c:v>07/09/2020</c:v>
              </c:pt>
              <c:pt idx="54">
                <c:v>08/09/2020</c:v>
              </c:pt>
              <c:pt idx="55">
                <c:v>09/09/2020</c:v>
              </c:pt>
              <c:pt idx="56">
                <c:v>10/09/2020</c:v>
              </c:pt>
              <c:pt idx="57">
                <c:v>11/09/2020</c:v>
              </c:pt>
              <c:pt idx="58">
                <c:v>12/09/2020</c:v>
              </c:pt>
              <c:pt idx="59">
                <c:v>13/09/2020</c:v>
              </c:pt>
              <c:pt idx="60">
                <c:v>14/09/2020</c:v>
              </c:pt>
              <c:pt idx="61">
                <c:v>15/09/2020</c:v>
              </c:pt>
              <c:pt idx="6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rivm!$T$4:$T$236</c15:sqref>
                  </c15:fullRef>
                </c:ext>
              </c:extLst>
              <c:f>rivm!$T$144:$T$206</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0</c:v>
                </c:pt>
                <c:pt idx="34">
                  <c:v>0</c:v>
                </c:pt>
                <c:pt idx="35">
                  <c:v>0</c:v>
                </c:pt>
                <c:pt idx="36">
                  <c:v>0</c:v>
                </c:pt>
                <c:pt idx="37">
                  <c:v>0</c:v>
                </c:pt>
                <c:pt idx="38">
                  <c:v>0</c:v>
                </c:pt>
                <c:pt idx="39">
                  <c:v>1</c:v>
                </c:pt>
                <c:pt idx="40">
                  <c:v>1</c:v>
                </c:pt>
                <c:pt idx="41">
                  <c:v>0</c:v>
                </c:pt>
                <c:pt idx="42">
                  <c:v>0</c:v>
                </c:pt>
                <c:pt idx="43">
                  <c:v>1</c:v>
                </c:pt>
                <c:pt idx="44">
                  <c:v>0</c:v>
                </c:pt>
                <c:pt idx="45">
                  <c:v>1</c:v>
                </c:pt>
                <c:pt idx="46">
                  <c:v>2</c:v>
                </c:pt>
                <c:pt idx="47">
                  <c:v>1</c:v>
                </c:pt>
                <c:pt idx="48">
                  <c:v>2</c:v>
                </c:pt>
                <c:pt idx="49">
                  <c:v>2</c:v>
                </c:pt>
                <c:pt idx="50">
                  <c:v>4</c:v>
                </c:pt>
                <c:pt idx="51">
                  <c:v>2</c:v>
                </c:pt>
                <c:pt idx="52">
                  <c:v>7</c:v>
                </c:pt>
                <c:pt idx="53">
                  <c:v>10</c:v>
                </c:pt>
                <c:pt idx="54">
                  <c:v>6</c:v>
                </c:pt>
                <c:pt idx="55">
                  <c:v>14</c:v>
                </c:pt>
                <c:pt idx="56">
                  <c:v>10</c:v>
                </c:pt>
                <c:pt idx="57">
                  <c:v>13</c:v>
                </c:pt>
                <c:pt idx="58">
                  <c:v>3</c:v>
                </c:pt>
                <c:pt idx="59">
                  <c:v>5</c:v>
                </c:pt>
                <c:pt idx="60">
                  <c:v>1</c:v>
                </c:pt>
                <c:pt idx="61">
                  <c:v>0</c:v>
                </c:pt>
              </c:numCache>
            </c:numRef>
          </c:val>
          <c:extLst>
            <c:ext xmlns:c16="http://schemas.microsoft.com/office/drawing/2014/chart" uri="{C3380CC4-5D6E-409C-BE32-E72D297353CC}">
              <c16:uniqueId val="{00000001-E765-4DA0-8747-736FB695AF50}"/>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rivm!$Y$3</c:f>
              <c:strCache>
                <c:ptCount val="1"/>
                <c:pt idx="0">
                  <c:v> 7 day moving average</c:v>
                </c:pt>
              </c:strCache>
            </c:strRef>
          </c:tx>
          <c:spPr>
            <a:ln w="44450" cap="rnd">
              <a:solidFill>
                <a:schemeClr val="accent2">
                  <a:lumMod val="50000"/>
                </a:schemeClr>
              </a:solidFill>
              <a:round/>
            </a:ln>
            <a:effectLst/>
          </c:spPr>
          <c:marker>
            <c:symbol val="none"/>
          </c:marker>
          <c:cat>
            <c:numRef>
              <c:extLst>
                <c:ext xmlns:c15="http://schemas.microsoft.com/office/drawing/2012/chart" uri="{02D57815-91ED-43cb-92C2-25804820EDAC}">
                  <c15:fullRef>
                    <c15:sqref>rivm!$C$4:$C$236</c15:sqref>
                  </c15:fullRef>
                </c:ext>
              </c:extLst>
              <c:f>rivm!$C$144:$C$206</c:f>
              <c:numCache>
                <c:formatCode>m/d/yyyy</c:formatCode>
                <c:ptCount val="63"/>
                <c:pt idx="0">
                  <c:v>44028</c:v>
                </c:pt>
                <c:pt idx="1">
                  <c:v>44029</c:v>
                </c:pt>
                <c:pt idx="2">
                  <c:v>44030</c:v>
                </c:pt>
                <c:pt idx="3">
                  <c:v>44031</c:v>
                </c:pt>
                <c:pt idx="4">
                  <c:v>44032</c:v>
                </c:pt>
                <c:pt idx="5">
                  <c:v>44033</c:v>
                </c:pt>
                <c:pt idx="6">
                  <c:v>44034</c:v>
                </c:pt>
                <c:pt idx="7">
                  <c:v>44035</c:v>
                </c:pt>
                <c:pt idx="8">
                  <c:v>44036</c:v>
                </c:pt>
                <c:pt idx="9">
                  <c:v>44037</c:v>
                </c:pt>
                <c:pt idx="10">
                  <c:v>44038</c:v>
                </c:pt>
                <c:pt idx="11">
                  <c:v>44039</c:v>
                </c:pt>
                <c:pt idx="12">
                  <c:v>44040</c:v>
                </c:pt>
                <c:pt idx="13">
                  <c:v>44041</c:v>
                </c:pt>
                <c:pt idx="14">
                  <c:v>44042</c:v>
                </c:pt>
                <c:pt idx="15">
                  <c:v>44043</c:v>
                </c:pt>
                <c:pt idx="16">
                  <c:v>44044</c:v>
                </c:pt>
                <c:pt idx="17">
                  <c:v>44045</c:v>
                </c:pt>
                <c:pt idx="18">
                  <c:v>44046</c:v>
                </c:pt>
                <c:pt idx="19">
                  <c:v>44047</c:v>
                </c:pt>
                <c:pt idx="20">
                  <c:v>44048</c:v>
                </c:pt>
                <c:pt idx="21">
                  <c:v>44049</c:v>
                </c:pt>
                <c:pt idx="22">
                  <c:v>44050</c:v>
                </c:pt>
                <c:pt idx="23">
                  <c:v>44051</c:v>
                </c:pt>
                <c:pt idx="24">
                  <c:v>44052</c:v>
                </c:pt>
                <c:pt idx="25">
                  <c:v>44053</c:v>
                </c:pt>
                <c:pt idx="26">
                  <c:v>44054</c:v>
                </c:pt>
                <c:pt idx="27">
                  <c:v>44055</c:v>
                </c:pt>
                <c:pt idx="28">
                  <c:v>44056</c:v>
                </c:pt>
                <c:pt idx="29">
                  <c:v>44057</c:v>
                </c:pt>
                <c:pt idx="30">
                  <c:v>44058</c:v>
                </c:pt>
                <c:pt idx="31">
                  <c:v>44059</c:v>
                </c:pt>
                <c:pt idx="32">
                  <c:v>44060</c:v>
                </c:pt>
                <c:pt idx="33">
                  <c:v>44061</c:v>
                </c:pt>
                <c:pt idx="34">
                  <c:v>44062</c:v>
                </c:pt>
                <c:pt idx="35">
                  <c:v>44063</c:v>
                </c:pt>
                <c:pt idx="36">
                  <c:v>44064</c:v>
                </c:pt>
                <c:pt idx="37">
                  <c:v>44065</c:v>
                </c:pt>
                <c:pt idx="38">
                  <c:v>44066</c:v>
                </c:pt>
                <c:pt idx="39">
                  <c:v>44067</c:v>
                </c:pt>
                <c:pt idx="40">
                  <c:v>44068</c:v>
                </c:pt>
                <c:pt idx="41">
                  <c:v>44069</c:v>
                </c:pt>
                <c:pt idx="42">
                  <c:v>44070</c:v>
                </c:pt>
                <c:pt idx="43">
                  <c:v>44071</c:v>
                </c:pt>
                <c:pt idx="44">
                  <c:v>44072</c:v>
                </c:pt>
                <c:pt idx="45">
                  <c:v>44073</c:v>
                </c:pt>
                <c:pt idx="46">
                  <c:v>44074</c:v>
                </c:pt>
                <c:pt idx="47">
                  <c:v>44075</c:v>
                </c:pt>
                <c:pt idx="48">
                  <c:v>44076</c:v>
                </c:pt>
                <c:pt idx="49">
                  <c:v>44077</c:v>
                </c:pt>
                <c:pt idx="50">
                  <c:v>44078</c:v>
                </c:pt>
                <c:pt idx="51">
                  <c:v>44079</c:v>
                </c:pt>
                <c:pt idx="52">
                  <c:v>44080</c:v>
                </c:pt>
                <c:pt idx="53">
                  <c:v>44081</c:v>
                </c:pt>
                <c:pt idx="54">
                  <c:v>44082</c:v>
                </c:pt>
                <c:pt idx="55">
                  <c:v>44083</c:v>
                </c:pt>
                <c:pt idx="56">
                  <c:v>44084</c:v>
                </c:pt>
                <c:pt idx="57">
                  <c:v>44085</c:v>
                </c:pt>
                <c:pt idx="58">
                  <c:v>44086</c:v>
                </c:pt>
                <c:pt idx="59">
                  <c:v>44087</c:v>
                </c:pt>
                <c:pt idx="60">
                  <c:v>44088</c:v>
                </c:pt>
                <c:pt idx="61">
                  <c:v>44089</c:v>
                </c:pt>
                <c:pt idx="62">
                  <c:v>44090</c:v>
                </c:pt>
                <c:pt idx="63">
                  <c:v>44091</c:v>
                </c:pt>
                <c:pt idx="64">
                  <c:v>44092</c:v>
                </c:pt>
                <c:pt idx="65">
                  <c:v>44093</c:v>
                </c:pt>
                <c:pt idx="66">
                  <c:v>44094</c:v>
                </c:pt>
                <c:pt idx="67">
                  <c:v>44095</c:v>
                </c:pt>
                <c:pt idx="68">
                  <c:v>44096</c:v>
                </c:pt>
                <c:pt idx="69">
                  <c:v>44097</c:v>
                </c:pt>
                <c:pt idx="70">
                  <c:v>44098</c:v>
                </c:pt>
                <c:pt idx="71">
                  <c:v>44099</c:v>
                </c:pt>
                <c:pt idx="72">
                  <c:v>44100</c:v>
                </c:pt>
                <c:pt idx="73">
                  <c:v>44101</c:v>
                </c:pt>
                <c:pt idx="74">
                  <c:v>44102</c:v>
                </c:pt>
                <c:pt idx="75">
                  <c:v>44103</c:v>
                </c:pt>
                <c:pt idx="76">
                  <c:v>44104</c:v>
                </c:pt>
                <c:pt idx="77">
                  <c:v>44105</c:v>
                </c:pt>
                <c:pt idx="78">
                  <c:v>44106</c:v>
                </c:pt>
                <c:pt idx="79">
                  <c:v>44107</c:v>
                </c:pt>
                <c:pt idx="80">
                  <c:v>44108</c:v>
                </c:pt>
                <c:pt idx="81">
                  <c:v>44109</c:v>
                </c:pt>
                <c:pt idx="82">
                  <c:v>44110</c:v>
                </c:pt>
                <c:pt idx="83">
                  <c:v>44111</c:v>
                </c:pt>
                <c:pt idx="84">
                  <c:v>44112</c:v>
                </c:pt>
                <c:pt idx="85">
                  <c:v>44113</c:v>
                </c:pt>
                <c:pt idx="86">
                  <c:v>44114</c:v>
                </c:pt>
                <c:pt idx="87">
                  <c:v>44115</c:v>
                </c:pt>
                <c:pt idx="88">
                  <c:v>44116</c:v>
                </c:pt>
                <c:pt idx="89">
                  <c:v>44117</c:v>
                </c:pt>
                <c:pt idx="90">
                  <c:v>44118</c:v>
                </c:pt>
                <c:pt idx="91">
                  <c:v>44119</c:v>
                </c:pt>
                <c:pt idx="92">
                  <c:v>44120</c:v>
                </c:pt>
              </c:numCache>
            </c:numRef>
          </c:cat>
          <c:val>
            <c:numRef>
              <c:extLst>
                <c:ext xmlns:c15="http://schemas.microsoft.com/office/drawing/2012/chart" uri="{02D57815-91ED-43cb-92C2-25804820EDAC}">
                  <c15:fullRef>
                    <c15:sqref>rivm!$Y$4:$Y$196</c15:sqref>
                  </c15:fullRef>
                </c:ext>
              </c:extLst>
              <c:f>rivm!$Y$144:$Y$196</c:f>
              <c:numCache>
                <c:formatCode>0</c:formatCode>
                <c:ptCount val="53"/>
                <c:pt idx="0">
                  <c:v>1</c:v>
                </c:pt>
                <c:pt idx="1">
                  <c:v>1.2857142857142858</c:v>
                </c:pt>
                <c:pt idx="2">
                  <c:v>1.7142857142857142</c:v>
                </c:pt>
                <c:pt idx="3">
                  <c:v>2.1428571428571428</c:v>
                </c:pt>
                <c:pt idx="4">
                  <c:v>1.8571428571428572</c:v>
                </c:pt>
                <c:pt idx="5">
                  <c:v>1.8571428571428572</c:v>
                </c:pt>
                <c:pt idx="6">
                  <c:v>2.4285714285714284</c:v>
                </c:pt>
                <c:pt idx="7">
                  <c:v>3.5714285714285716</c:v>
                </c:pt>
                <c:pt idx="8">
                  <c:v>3.5714285714285716</c:v>
                </c:pt>
                <c:pt idx="9">
                  <c:v>4</c:v>
                </c:pt>
                <c:pt idx="10">
                  <c:v>3.7142857142857144</c:v>
                </c:pt>
                <c:pt idx="11">
                  <c:v>4</c:v>
                </c:pt>
                <c:pt idx="12">
                  <c:v>4.7142857142857144</c:v>
                </c:pt>
                <c:pt idx="13">
                  <c:v>4.7142857142857144</c:v>
                </c:pt>
                <c:pt idx="14">
                  <c:v>5.2857142857142856</c:v>
                </c:pt>
                <c:pt idx="15">
                  <c:v>6.2857142857142856</c:v>
                </c:pt>
                <c:pt idx="16">
                  <c:v>6</c:v>
                </c:pt>
                <c:pt idx="17">
                  <c:v>6.1428571428571432</c:v>
                </c:pt>
                <c:pt idx="18">
                  <c:v>6.8571428571428568</c:v>
                </c:pt>
                <c:pt idx="19">
                  <c:v>6.2857142857142856</c:v>
                </c:pt>
                <c:pt idx="20">
                  <c:v>6.5714285714285712</c:v>
                </c:pt>
                <c:pt idx="21">
                  <c:v>5.5714285714285712</c:v>
                </c:pt>
                <c:pt idx="22">
                  <c:v>5.5714285714285712</c:v>
                </c:pt>
                <c:pt idx="23">
                  <c:v>6.5714285714285712</c:v>
                </c:pt>
                <c:pt idx="24">
                  <c:v>8</c:v>
                </c:pt>
                <c:pt idx="25">
                  <c:v>8.7142857142857135</c:v>
                </c:pt>
                <c:pt idx="26">
                  <c:v>9.4285714285714288</c:v>
                </c:pt>
                <c:pt idx="27">
                  <c:v>10.142857142857142</c:v>
                </c:pt>
                <c:pt idx="28">
                  <c:v>10.714285714285714</c:v>
                </c:pt>
                <c:pt idx="29">
                  <c:v>10.714285714285714</c:v>
                </c:pt>
                <c:pt idx="30">
                  <c:v>10.285714285714286</c:v>
                </c:pt>
                <c:pt idx="31">
                  <c:v>9.8571428571428577</c:v>
                </c:pt>
                <c:pt idx="32">
                  <c:v>9.4285714285714288</c:v>
                </c:pt>
                <c:pt idx="33">
                  <c:v>9.2857142857142865</c:v>
                </c:pt>
                <c:pt idx="34">
                  <c:v>8</c:v>
                </c:pt>
                <c:pt idx="35">
                  <c:v>7.7142857142857144</c:v>
                </c:pt>
                <c:pt idx="36">
                  <c:v>7.2857142857142856</c:v>
                </c:pt>
                <c:pt idx="37">
                  <c:v>7.4285714285714288</c:v>
                </c:pt>
                <c:pt idx="38">
                  <c:v>6.1428571428571432</c:v>
                </c:pt>
                <c:pt idx="39">
                  <c:v>5.5714285714285712</c:v>
                </c:pt>
                <c:pt idx="40">
                  <c:v>6.1428571428571432</c:v>
                </c:pt>
                <c:pt idx="41">
                  <c:v>6.5714285714285712</c:v>
                </c:pt>
                <c:pt idx="42">
                  <c:v>6</c:v>
                </c:pt>
                <c:pt idx="43">
                  <c:v>5.8571428571428568</c:v>
                </c:pt>
                <c:pt idx="44">
                  <c:v>4.8571428571428568</c:v>
                </c:pt>
                <c:pt idx="45">
                  <c:v>5.4285714285714288</c:v>
                </c:pt>
                <c:pt idx="46">
                  <c:v>5.5714285714285712</c:v>
                </c:pt>
                <c:pt idx="47">
                  <c:v>5</c:v>
                </c:pt>
                <c:pt idx="48">
                  <c:v>5.2857142857142856</c:v>
                </c:pt>
                <c:pt idx="49">
                  <c:v>5.7142857142857144</c:v>
                </c:pt>
                <c:pt idx="50">
                  <c:v>6</c:v>
                </c:pt>
                <c:pt idx="51">
                  <c:v>6.5714285714285712</c:v>
                </c:pt>
                <c:pt idx="52">
                  <c:v>7</c:v>
                </c:pt>
              </c:numCache>
            </c:numRef>
          </c:val>
          <c:smooth val="0"/>
          <c:extLst>
            <c:ext xmlns:c16="http://schemas.microsoft.com/office/drawing/2014/chart" uri="{C3380CC4-5D6E-409C-BE32-E72D297353CC}">
              <c16:uniqueId val="{00000002-E765-4DA0-8747-736FB695AF50}"/>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4"/>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sz="1800" b="1"/>
      </a:pPr>
      <a:endParaRPr lang="en-NL"/>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1"/>
          <c:tx>
            <c:strRef>
              <c:f>rivm!$AG$3</c:f>
              <c:strCache>
                <c:ptCount val="1"/>
                <c:pt idx="0">
                  <c:v> Reported before this week</c:v>
                </c:pt>
              </c:strCache>
            </c:strRef>
          </c:tx>
          <c:spPr>
            <a:solidFill>
              <a:srgbClr val="FF0000">
                <a:alpha val="15000"/>
              </a:srgbClr>
            </a:solidFill>
            <a:ln>
              <a:noFill/>
            </a:ln>
            <a:effectLst/>
          </c:spPr>
          <c:invertIfNegative val="0"/>
          <c:cat>
            <c:strLit>
              <c:ptCount val="49"/>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pt idx="42">
                <c:v>10/09/2020</c:v>
              </c:pt>
              <c:pt idx="43">
                <c:v>11/09/2020</c:v>
              </c:pt>
              <c:pt idx="44">
                <c:v>12/09/2020</c:v>
              </c:pt>
              <c:pt idx="45">
                <c:v>13/09/2020</c:v>
              </c:pt>
              <c:pt idx="46">
                <c:v>14/09/2020</c:v>
              </c:pt>
              <c:pt idx="47">
                <c:v>15/09/2020</c:v>
              </c:pt>
              <c:pt idx="48">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rivm!$AG$4:$AG$236</c15:sqref>
                  </c15:fullRef>
                </c:ext>
              </c:extLst>
              <c:f>rivm!$AG$158:$AG$206</c:f>
              <c:numCache>
                <c:formatCode>General</c:formatCode>
                <c:ptCount val="49"/>
                <c:pt idx="0">
                  <c:v>1</c:v>
                </c:pt>
                <c:pt idx="1">
                  <c:v>1</c:v>
                </c:pt>
                <c:pt idx="2">
                  <c:v>0</c:v>
                </c:pt>
                <c:pt idx="3">
                  <c:v>0</c:v>
                </c:pt>
                <c:pt idx="4">
                  <c:v>0</c:v>
                </c:pt>
                <c:pt idx="5">
                  <c:v>0</c:v>
                </c:pt>
                <c:pt idx="6">
                  <c:v>2</c:v>
                </c:pt>
                <c:pt idx="7">
                  <c:v>0</c:v>
                </c:pt>
                <c:pt idx="8">
                  <c:v>0</c:v>
                </c:pt>
                <c:pt idx="9">
                  <c:v>1</c:v>
                </c:pt>
                <c:pt idx="10">
                  <c:v>2</c:v>
                </c:pt>
                <c:pt idx="11">
                  <c:v>5</c:v>
                </c:pt>
                <c:pt idx="12">
                  <c:v>3</c:v>
                </c:pt>
                <c:pt idx="13">
                  <c:v>3</c:v>
                </c:pt>
                <c:pt idx="14">
                  <c:v>4</c:v>
                </c:pt>
                <c:pt idx="15">
                  <c:v>4</c:v>
                </c:pt>
                <c:pt idx="16">
                  <c:v>5</c:v>
                </c:pt>
                <c:pt idx="17">
                  <c:v>2</c:v>
                </c:pt>
                <c:pt idx="18">
                  <c:v>5</c:v>
                </c:pt>
                <c:pt idx="19">
                  <c:v>3</c:v>
                </c:pt>
                <c:pt idx="20">
                  <c:v>2</c:v>
                </c:pt>
                <c:pt idx="21">
                  <c:v>7</c:v>
                </c:pt>
                <c:pt idx="22">
                  <c:v>4</c:v>
                </c:pt>
                <c:pt idx="23">
                  <c:v>2</c:v>
                </c:pt>
                <c:pt idx="24">
                  <c:v>4</c:v>
                </c:pt>
                <c:pt idx="25">
                  <c:v>2</c:v>
                </c:pt>
                <c:pt idx="26">
                  <c:v>2</c:v>
                </c:pt>
                <c:pt idx="27">
                  <c:v>5</c:v>
                </c:pt>
                <c:pt idx="28">
                  <c:v>0</c:v>
                </c:pt>
                <c:pt idx="29">
                  <c:v>5</c:v>
                </c:pt>
                <c:pt idx="30">
                  <c:v>1</c:v>
                </c:pt>
                <c:pt idx="31">
                  <c:v>4</c:v>
                </c:pt>
                <c:pt idx="32">
                  <c:v>3</c:v>
                </c:pt>
                <c:pt idx="33">
                  <c:v>2</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numCache>
            </c:numRef>
          </c:val>
          <c:extLst>
            <c:ext xmlns:c15="http://schemas.microsoft.com/office/drawing/2012/chart" uri="{02D57815-91ED-43cb-92C2-25804820EDAC}">
              <c15:categoryFilterExceptions>
                <c15:categoryFilterException>
                  <c15:sqref>rivm!$AG$37</c15:sqref>
                  <c15:spPr xmlns:c15="http://schemas.microsoft.com/office/drawing/2012/chart">
                    <a:solidFill>
                      <a:srgbClr val="FF0000">
                        <a:alpha val="15000"/>
                      </a:srgbClr>
                    </a:solidFill>
                    <a:ln>
                      <a:noFill/>
                    </a:ln>
                    <a:effectLst/>
                  </c15:spPr>
                  <c15:invertIfNegative val="0"/>
                  <c15:bubble3D val="0"/>
                </c15:categoryFilterException>
              </c15:categoryFilterExceptions>
            </c:ext>
            <c:ext xmlns:c16="http://schemas.microsoft.com/office/drawing/2014/chart" uri="{C3380CC4-5D6E-409C-BE32-E72D297353CC}">
              <c16:uniqueId val="{00000000-D4D8-4091-96AF-D34A5714629F}"/>
            </c:ext>
          </c:extLst>
        </c:ser>
        <c:ser>
          <c:idx val="2"/>
          <c:order val="2"/>
          <c:tx>
            <c:strRef>
              <c:f>rivm!$AF$3</c:f>
              <c:strCache>
                <c:ptCount val="1"/>
                <c:pt idx="0">
                  <c:v> Added this week</c:v>
                </c:pt>
              </c:strCache>
            </c:strRef>
          </c:tx>
          <c:spPr>
            <a:solidFill>
              <a:srgbClr val="FF0000">
                <a:alpha val="50000"/>
              </a:srgbClr>
            </a:solidFill>
            <a:ln>
              <a:noFill/>
            </a:ln>
            <a:effectLst/>
          </c:spPr>
          <c:invertIfNegative val="0"/>
          <c:cat>
            <c:strLit>
              <c:ptCount val="49"/>
              <c:pt idx="0">
                <c:v>30/07/2020</c:v>
              </c:pt>
              <c:pt idx="1">
                <c:v>31/07/2020</c:v>
              </c:pt>
              <c:pt idx="2">
                <c:v>01/08/2020</c:v>
              </c:pt>
              <c:pt idx="3">
                <c:v>02/08/2020</c:v>
              </c:pt>
              <c:pt idx="4">
                <c:v>03/08/2020</c:v>
              </c:pt>
              <c:pt idx="5">
                <c:v>04/08/2020</c:v>
              </c:pt>
              <c:pt idx="6">
                <c:v>05/08/2020</c:v>
              </c:pt>
              <c:pt idx="7">
                <c:v>06/08/2020</c:v>
              </c:pt>
              <c:pt idx="8">
                <c:v>07/08/2020</c:v>
              </c:pt>
              <c:pt idx="9">
                <c:v>08/08/2020</c:v>
              </c:pt>
              <c:pt idx="10">
                <c:v>09/08/2020</c:v>
              </c:pt>
              <c:pt idx="11">
                <c:v>10/08/2020</c:v>
              </c:pt>
              <c:pt idx="12">
                <c:v>11/08/2020</c:v>
              </c:pt>
              <c:pt idx="13">
                <c:v>12/08/2020</c:v>
              </c:pt>
              <c:pt idx="14">
                <c:v>13/08/2020</c:v>
              </c:pt>
              <c:pt idx="15">
                <c:v>14/08/2020</c:v>
              </c:pt>
              <c:pt idx="16">
                <c:v>15/08/2020</c:v>
              </c:pt>
              <c:pt idx="17">
                <c:v>16/08/2020</c:v>
              </c:pt>
              <c:pt idx="18">
                <c:v>17/08/2020</c:v>
              </c:pt>
              <c:pt idx="19">
                <c:v>18/08/2020</c:v>
              </c:pt>
              <c:pt idx="20">
                <c:v>19/08/2020</c:v>
              </c:pt>
              <c:pt idx="21">
                <c:v>20/08/2020</c:v>
              </c:pt>
              <c:pt idx="22">
                <c:v>21/08/2020</c:v>
              </c:pt>
              <c:pt idx="23">
                <c:v>22/08/2020</c:v>
              </c:pt>
              <c:pt idx="24">
                <c:v>23/08/2020</c:v>
              </c:pt>
              <c:pt idx="25">
                <c:v>24/08/2020</c:v>
              </c:pt>
              <c:pt idx="26">
                <c:v>25/08/2020</c:v>
              </c:pt>
              <c:pt idx="27">
                <c:v>26/08/2020</c:v>
              </c:pt>
              <c:pt idx="28">
                <c:v>27/08/2020</c:v>
              </c:pt>
              <c:pt idx="29">
                <c:v>28/08/2020</c:v>
              </c:pt>
              <c:pt idx="30">
                <c:v>29/08/2020</c:v>
              </c:pt>
              <c:pt idx="31">
                <c:v>30/08/2020</c:v>
              </c:pt>
              <c:pt idx="32">
                <c:v>31/08/2020</c:v>
              </c:pt>
              <c:pt idx="33">
                <c:v>01/09/2020</c:v>
              </c:pt>
              <c:pt idx="34">
                <c:v>02/09/2020</c:v>
              </c:pt>
              <c:pt idx="35">
                <c:v>03/09/2020</c:v>
              </c:pt>
              <c:pt idx="36">
                <c:v>04/09/2020</c:v>
              </c:pt>
              <c:pt idx="37">
                <c:v>05/09/2020</c:v>
              </c:pt>
              <c:pt idx="38">
                <c:v>06/09/2020</c:v>
              </c:pt>
              <c:pt idx="39">
                <c:v>07/09/2020</c:v>
              </c:pt>
              <c:pt idx="40">
                <c:v>08/09/2020</c:v>
              </c:pt>
              <c:pt idx="41">
                <c:v>09/09/2020</c:v>
              </c:pt>
              <c:pt idx="42">
                <c:v>10/09/2020</c:v>
              </c:pt>
              <c:pt idx="43">
                <c:v>11/09/2020</c:v>
              </c:pt>
              <c:pt idx="44">
                <c:v>12/09/2020</c:v>
              </c:pt>
              <c:pt idx="45">
                <c:v>13/09/2020</c:v>
              </c:pt>
              <c:pt idx="46">
                <c:v>14/09/2020</c:v>
              </c:pt>
              <c:pt idx="47">
                <c:v>15/09/2020</c:v>
              </c:pt>
              <c:pt idx="48">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rivm!$AF$4:$AF$236</c15:sqref>
                  </c15:fullRef>
                </c:ext>
              </c:extLst>
              <c:f>rivm!$AF$158:$AF$206</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0</c:v>
                </c:pt>
                <c:pt idx="33">
                  <c:v>1</c:v>
                </c:pt>
                <c:pt idx="34">
                  <c:v>0</c:v>
                </c:pt>
                <c:pt idx="35">
                  <c:v>0</c:v>
                </c:pt>
                <c:pt idx="36">
                  <c:v>1</c:v>
                </c:pt>
                <c:pt idx="37">
                  <c:v>1</c:v>
                </c:pt>
                <c:pt idx="38">
                  <c:v>2</c:v>
                </c:pt>
                <c:pt idx="39">
                  <c:v>0</c:v>
                </c:pt>
                <c:pt idx="40">
                  <c:v>1</c:v>
                </c:pt>
                <c:pt idx="41">
                  <c:v>1</c:v>
                </c:pt>
                <c:pt idx="42">
                  <c:v>1</c:v>
                </c:pt>
                <c:pt idx="43">
                  <c:v>3</c:v>
                </c:pt>
                <c:pt idx="44">
                  <c:v>2</c:v>
                </c:pt>
                <c:pt idx="45">
                  <c:v>0</c:v>
                </c:pt>
                <c:pt idx="46">
                  <c:v>0</c:v>
                </c:pt>
                <c:pt idx="47">
                  <c:v>0</c:v>
                </c:pt>
              </c:numCache>
            </c:numRef>
          </c:val>
          <c:extLst>
            <c:ext xmlns:c16="http://schemas.microsoft.com/office/drawing/2014/chart" uri="{C3380CC4-5D6E-409C-BE32-E72D297353CC}">
              <c16:uniqueId val="{00000001-D4D8-4091-96AF-D34A5714629F}"/>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rivm!$AK$3</c:f>
              <c:strCache>
                <c:ptCount val="1"/>
                <c:pt idx="0">
                  <c:v> 7 day moving average</c:v>
                </c:pt>
              </c:strCache>
            </c:strRef>
          </c:tx>
          <c:spPr>
            <a:ln w="44450"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rivm!$C$158:$C$206</c:f>
              <c:numCache>
                <c:formatCode>m/d/yyyy</c:formatCode>
                <c:ptCount val="49"/>
                <c:pt idx="0">
                  <c:v>44042</c:v>
                </c:pt>
                <c:pt idx="1">
                  <c:v>44043</c:v>
                </c:pt>
                <c:pt idx="2">
                  <c:v>44044</c:v>
                </c:pt>
                <c:pt idx="3">
                  <c:v>44045</c:v>
                </c:pt>
                <c:pt idx="4">
                  <c:v>44046</c:v>
                </c:pt>
                <c:pt idx="5">
                  <c:v>44047</c:v>
                </c:pt>
                <c:pt idx="6">
                  <c:v>44048</c:v>
                </c:pt>
                <c:pt idx="7">
                  <c:v>44049</c:v>
                </c:pt>
                <c:pt idx="8">
                  <c:v>44050</c:v>
                </c:pt>
                <c:pt idx="9">
                  <c:v>44051</c:v>
                </c:pt>
                <c:pt idx="10">
                  <c:v>44052</c:v>
                </c:pt>
                <c:pt idx="11">
                  <c:v>44053</c:v>
                </c:pt>
                <c:pt idx="12">
                  <c:v>44054</c:v>
                </c:pt>
                <c:pt idx="13">
                  <c:v>44055</c:v>
                </c:pt>
                <c:pt idx="14">
                  <c:v>44056</c:v>
                </c:pt>
                <c:pt idx="15">
                  <c:v>44057</c:v>
                </c:pt>
                <c:pt idx="16">
                  <c:v>44058</c:v>
                </c:pt>
                <c:pt idx="17">
                  <c:v>44059</c:v>
                </c:pt>
                <c:pt idx="18">
                  <c:v>44060</c:v>
                </c:pt>
                <c:pt idx="19">
                  <c:v>44061</c:v>
                </c:pt>
                <c:pt idx="20">
                  <c:v>44062</c:v>
                </c:pt>
                <c:pt idx="21">
                  <c:v>44063</c:v>
                </c:pt>
                <c:pt idx="22">
                  <c:v>44064</c:v>
                </c:pt>
                <c:pt idx="23">
                  <c:v>44065</c:v>
                </c:pt>
                <c:pt idx="24">
                  <c:v>44066</c:v>
                </c:pt>
                <c:pt idx="25">
                  <c:v>44067</c:v>
                </c:pt>
                <c:pt idx="26">
                  <c:v>44068</c:v>
                </c:pt>
                <c:pt idx="27">
                  <c:v>44069</c:v>
                </c:pt>
                <c:pt idx="28">
                  <c:v>44070</c:v>
                </c:pt>
                <c:pt idx="29">
                  <c:v>44071</c:v>
                </c:pt>
                <c:pt idx="30">
                  <c:v>44072</c:v>
                </c:pt>
                <c:pt idx="31">
                  <c:v>44073</c:v>
                </c:pt>
                <c:pt idx="32">
                  <c:v>44074</c:v>
                </c:pt>
                <c:pt idx="33">
                  <c:v>44075</c:v>
                </c:pt>
                <c:pt idx="34">
                  <c:v>44076</c:v>
                </c:pt>
                <c:pt idx="35">
                  <c:v>44077</c:v>
                </c:pt>
                <c:pt idx="36">
                  <c:v>44078</c:v>
                </c:pt>
                <c:pt idx="37">
                  <c:v>44079</c:v>
                </c:pt>
                <c:pt idx="38">
                  <c:v>44080</c:v>
                </c:pt>
                <c:pt idx="39">
                  <c:v>44081</c:v>
                </c:pt>
                <c:pt idx="40">
                  <c:v>44082</c:v>
                </c:pt>
                <c:pt idx="41">
                  <c:v>44083</c:v>
                </c:pt>
                <c:pt idx="42">
                  <c:v>44084</c:v>
                </c:pt>
                <c:pt idx="43">
                  <c:v>44085</c:v>
                </c:pt>
                <c:pt idx="44">
                  <c:v>44086</c:v>
                </c:pt>
                <c:pt idx="45">
                  <c:v>44087</c:v>
                </c:pt>
                <c:pt idx="46">
                  <c:v>44088</c:v>
                </c:pt>
                <c:pt idx="47">
                  <c:v>44089</c:v>
                </c:pt>
                <c:pt idx="48">
                  <c:v>44090</c:v>
                </c:pt>
                <c:pt idx="49">
                  <c:v>44091</c:v>
                </c:pt>
                <c:pt idx="50">
                  <c:v>44092</c:v>
                </c:pt>
                <c:pt idx="51">
                  <c:v>44093</c:v>
                </c:pt>
                <c:pt idx="52">
                  <c:v>44094</c:v>
                </c:pt>
                <c:pt idx="53">
                  <c:v>44095</c:v>
                </c:pt>
                <c:pt idx="54">
                  <c:v>44096</c:v>
                </c:pt>
                <c:pt idx="55">
                  <c:v>44097</c:v>
                </c:pt>
                <c:pt idx="56">
                  <c:v>44098</c:v>
                </c:pt>
                <c:pt idx="57">
                  <c:v>44099</c:v>
                </c:pt>
                <c:pt idx="58">
                  <c:v>44100</c:v>
                </c:pt>
                <c:pt idx="59">
                  <c:v>44101</c:v>
                </c:pt>
                <c:pt idx="60">
                  <c:v>44102</c:v>
                </c:pt>
                <c:pt idx="61">
                  <c:v>44103</c:v>
                </c:pt>
                <c:pt idx="62">
                  <c:v>44104</c:v>
                </c:pt>
                <c:pt idx="63">
                  <c:v>44105</c:v>
                </c:pt>
                <c:pt idx="64">
                  <c:v>44106</c:v>
                </c:pt>
                <c:pt idx="65">
                  <c:v>44107</c:v>
                </c:pt>
                <c:pt idx="66">
                  <c:v>44108</c:v>
                </c:pt>
                <c:pt idx="67">
                  <c:v>44109</c:v>
                </c:pt>
                <c:pt idx="68">
                  <c:v>44110</c:v>
                </c:pt>
                <c:pt idx="69">
                  <c:v>44111</c:v>
                </c:pt>
                <c:pt idx="70">
                  <c:v>44112</c:v>
                </c:pt>
                <c:pt idx="71">
                  <c:v>44113</c:v>
                </c:pt>
                <c:pt idx="72">
                  <c:v>44114</c:v>
                </c:pt>
                <c:pt idx="73">
                  <c:v>44115</c:v>
                </c:pt>
                <c:pt idx="74">
                  <c:v>44116</c:v>
                </c:pt>
                <c:pt idx="75">
                  <c:v>44117</c:v>
                </c:pt>
                <c:pt idx="76">
                  <c:v>44118</c:v>
                </c:pt>
                <c:pt idx="77">
                  <c:v>44119</c:v>
                </c:pt>
                <c:pt idx="78">
                  <c:v>44120</c:v>
                </c:pt>
              </c:numCache>
            </c:numRef>
          </c:cat>
          <c:val>
            <c:numRef>
              <c:extLst>
                <c:ext xmlns:c15="http://schemas.microsoft.com/office/drawing/2012/chart" uri="{02D57815-91ED-43cb-92C2-25804820EDAC}">
                  <c15:fullRef>
                    <c15:sqref>rivm!$AK$4:$AK$195</c15:sqref>
                  </c15:fullRef>
                </c:ext>
              </c:extLst>
              <c:f>rivm!$AK$158:$AK$195</c:f>
              <c:numCache>
                <c:formatCode>General</c:formatCode>
                <c:ptCount val="38"/>
                <c:pt idx="0" formatCode="0">
                  <c:v>1.2857142857142858</c:v>
                </c:pt>
                <c:pt idx="1" formatCode="0">
                  <c:v>1.4285714285714286</c:v>
                </c:pt>
                <c:pt idx="2" formatCode="0">
                  <c:v>1.4285714285714286</c:v>
                </c:pt>
                <c:pt idx="3" formatCode="0">
                  <c:v>1.2857142857142858</c:v>
                </c:pt>
                <c:pt idx="4" formatCode="0">
                  <c:v>0.7142857142857143</c:v>
                </c:pt>
                <c:pt idx="5" formatCode="0">
                  <c:v>0.42857142857142855</c:v>
                </c:pt>
                <c:pt idx="6" formatCode="0">
                  <c:v>0.5714285714285714</c:v>
                </c:pt>
                <c:pt idx="7" formatCode="0">
                  <c:v>0.42857142857142855</c:v>
                </c:pt>
                <c:pt idx="8" formatCode="0">
                  <c:v>0.2857142857142857</c:v>
                </c:pt>
                <c:pt idx="9" formatCode="0">
                  <c:v>0.42857142857142855</c:v>
                </c:pt>
                <c:pt idx="10" formatCode="0">
                  <c:v>0.7142857142857143</c:v>
                </c:pt>
                <c:pt idx="11" formatCode="0">
                  <c:v>1.4285714285714286</c:v>
                </c:pt>
                <c:pt idx="12" formatCode="0">
                  <c:v>1.8571428571428572</c:v>
                </c:pt>
                <c:pt idx="13" formatCode="0">
                  <c:v>2</c:v>
                </c:pt>
                <c:pt idx="14" formatCode="0">
                  <c:v>2.5714285714285716</c:v>
                </c:pt>
                <c:pt idx="15" formatCode="0">
                  <c:v>3.1428571428571428</c:v>
                </c:pt>
                <c:pt idx="16" formatCode="0">
                  <c:v>3.7142857142857144</c:v>
                </c:pt>
                <c:pt idx="17" formatCode="0">
                  <c:v>3.7142857142857144</c:v>
                </c:pt>
                <c:pt idx="18" formatCode="0">
                  <c:v>3.7142857142857144</c:v>
                </c:pt>
                <c:pt idx="19" formatCode="0">
                  <c:v>3.7142857142857144</c:v>
                </c:pt>
                <c:pt idx="20" formatCode="0">
                  <c:v>3.5714285714285716</c:v>
                </c:pt>
                <c:pt idx="21" formatCode="0">
                  <c:v>4</c:v>
                </c:pt>
                <c:pt idx="22" formatCode="0">
                  <c:v>4</c:v>
                </c:pt>
                <c:pt idx="23" formatCode="0">
                  <c:v>3.5714285714285716</c:v>
                </c:pt>
                <c:pt idx="24" formatCode="0">
                  <c:v>3.8571428571428572</c:v>
                </c:pt>
                <c:pt idx="25" formatCode="0">
                  <c:v>3.4285714285714284</c:v>
                </c:pt>
                <c:pt idx="26" formatCode="0">
                  <c:v>3.2857142857142856</c:v>
                </c:pt>
                <c:pt idx="27" formatCode="0">
                  <c:v>3.7142857142857144</c:v>
                </c:pt>
                <c:pt idx="28" formatCode="0">
                  <c:v>2.7142857142857144</c:v>
                </c:pt>
                <c:pt idx="29" formatCode="0">
                  <c:v>2.8571428571428572</c:v>
                </c:pt>
                <c:pt idx="30" formatCode="0">
                  <c:v>2.7142857142857144</c:v>
                </c:pt>
                <c:pt idx="31" formatCode="0">
                  <c:v>2.8571428571428572</c:v>
                </c:pt>
                <c:pt idx="32" formatCode="0">
                  <c:v>3</c:v>
                </c:pt>
                <c:pt idx="33" formatCode="0">
                  <c:v>3.1428571428571428</c:v>
                </c:pt>
                <c:pt idx="34" formatCode="0">
                  <c:v>2.5714285714285716</c:v>
                </c:pt>
                <c:pt idx="35" formatCode="0">
                  <c:v>2.7142857142857144</c:v>
                </c:pt>
                <c:pt idx="36" formatCode="0">
                  <c:v>2.2857142857142856</c:v>
                </c:pt>
                <c:pt idx="37" formatCode="0">
                  <c:v>2.4285714285714284</c:v>
                </c:pt>
              </c:numCache>
            </c:numRef>
          </c:val>
          <c:smooth val="0"/>
          <c:extLst>
            <c:ext xmlns:c16="http://schemas.microsoft.com/office/drawing/2014/chart" uri="{C3380CC4-5D6E-409C-BE32-E72D297353CC}">
              <c16:uniqueId val="{00000002-D4D8-4091-96AF-D34A5714629F}"/>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8"/>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50800" cap="flat" cmpd="sng" algn="ctr">
      <a:solidFill>
        <a:schemeClr val="tx1"/>
      </a:solidFill>
      <a:round/>
    </a:ln>
    <a:effectLst/>
  </c:spPr>
  <c:txPr>
    <a:bodyPr/>
    <a:lstStyle/>
    <a:p>
      <a:pPr>
        <a:defRPr/>
      </a:pPr>
      <a:endParaRPr lang="en-NL"/>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COVID-19 in Nederland</a:t>
            </a:r>
            <a:br>
              <a:rPr lang="nl-NL" sz="2000" b="1" i="0" u="none" kern="1200" spc="100" baseline="0">
                <a:ln>
                  <a:noFill/>
                </a:ln>
                <a:solidFill>
                  <a:schemeClr val="bg2">
                    <a:lumMod val="25000"/>
                  </a:schemeClr>
                </a:solidFill>
                <a:effectLst/>
              </a:rPr>
            </a:br>
            <a:r>
              <a:rPr lang="nl-NL" sz="1600" b="0" i="0" u="none" kern="1200" spc="100" baseline="0">
                <a:ln>
                  <a:noFill/>
                </a:ln>
                <a:solidFill>
                  <a:schemeClr val="bg2">
                    <a:lumMod val="25000"/>
                  </a:schemeClr>
                </a:solidFill>
                <a:effectLst/>
              </a:rPr>
              <a:t>Cumulative getallen</a:t>
            </a:r>
            <a:endParaRPr lang="en-NL" sz="1600" b="0" u="none">
              <a:solidFill>
                <a:schemeClr val="bg2">
                  <a:lumMod val="25000"/>
                </a:schemeClr>
              </a:solidFill>
              <a:effectLst/>
            </a:endParaRPr>
          </a:p>
        </c:rich>
      </c:tx>
      <c:layout>
        <c:manualLayout>
          <c:xMode val="edge"/>
          <c:yMode val="edge"/>
          <c:x val="0.30941923926175896"/>
          <c:y val="1.97839158994014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2986946076184921"/>
          <c:y val="0.10922842977961088"/>
          <c:w val="0.85073018650446475"/>
          <c:h val="0.82871377188962492"/>
        </c:manualLayout>
      </c:layout>
      <c:barChart>
        <c:barDir val="col"/>
        <c:grouping val="stacked"/>
        <c:varyColors val="0"/>
        <c:ser>
          <c:idx val="0"/>
          <c:order val="1"/>
          <c:tx>
            <c:strRef>
              <c:f>rivm!$AC$3</c:f>
              <c:strCache>
                <c:ptCount val="1"/>
                <c:pt idx="0">
                  <c:v>dead-prev</c:v>
                </c:pt>
              </c:strCache>
            </c:strRef>
          </c:tx>
          <c:spPr>
            <a:solidFill>
              <a:srgbClr val="FF0000"/>
            </a:solidFill>
            <a:ln>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rivm!$AC$4:$AC$236</c15:sqref>
                  </c15:fullRef>
                </c:ext>
              </c:extLst>
              <c:f>rivm!$AC$4:$AC$207</c:f>
              <c:numCache>
                <c:formatCode>#,##0</c:formatCode>
                <c:ptCount val="204"/>
                <c:pt idx="0">
                  <c:v>0</c:v>
                </c:pt>
                <c:pt idx="1">
                  <c:v>0</c:v>
                </c:pt>
                <c:pt idx="2">
                  <c:v>0</c:v>
                </c:pt>
                <c:pt idx="3">
                  <c:v>0</c:v>
                </c:pt>
                <c:pt idx="4">
                  <c:v>0</c:v>
                </c:pt>
                <c:pt idx="5">
                  <c:v>0</c:v>
                </c:pt>
                <c:pt idx="6">
                  <c:v>0</c:v>
                </c:pt>
                <c:pt idx="7">
                  <c:v>0</c:v>
                </c:pt>
                <c:pt idx="8">
                  <c:v>0</c:v>
                </c:pt>
                <c:pt idx="9">
                  <c:v>1</c:v>
                </c:pt>
                <c:pt idx="10">
                  <c:v>1</c:v>
                </c:pt>
                <c:pt idx="11">
                  <c:v>3</c:v>
                </c:pt>
                <c:pt idx="12">
                  <c:v>3</c:v>
                </c:pt>
                <c:pt idx="13">
                  <c:v>4</c:v>
                </c:pt>
                <c:pt idx="14">
                  <c:v>5</c:v>
                </c:pt>
                <c:pt idx="15">
                  <c:v>5</c:v>
                </c:pt>
                <c:pt idx="16">
                  <c:v>10</c:v>
                </c:pt>
                <c:pt idx="17">
                  <c:v>12</c:v>
                </c:pt>
                <c:pt idx="18">
                  <c:v>20</c:v>
                </c:pt>
                <c:pt idx="19">
                  <c:v>24</c:v>
                </c:pt>
                <c:pt idx="20">
                  <c:v>43</c:v>
                </c:pt>
                <c:pt idx="21">
                  <c:v>58</c:v>
                </c:pt>
                <c:pt idx="22">
                  <c:v>76</c:v>
                </c:pt>
                <c:pt idx="23">
                  <c:v>106</c:v>
                </c:pt>
                <c:pt idx="24">
                  <c:v>136</c:v>
                </c:pt>
                <c:pt idx="25">
                  <c:v>179</c:v>
                </c:pt>
                <c:pt idx="26">
                  <c:v>213</c:v>
                </c:pt>
                <c:pt idx="27">
                  <c:v>276</c:v>
                </c:pt>
                <c:pt idx="28">
                  <c:v>356</c:v>
                </c:pt>
                <c:pt idx="29">
                  <c:v>434</c:v>
                </c:pt>
                <c:pt idx="30">
                  <c:v>546</c:v>
                </c:pt>
                <c:pt idx="31">
                  <c:v>639</c:v>
                </c:pt>
                <c:pt idx="32">
                  <c:v>771</c:v>
                </c:pt>
                <c:pt idx="33">
                  <c:v>864</c:v>
                </c:pt>
                <c:pt idx="34">
                  <c:v>1039</c:v>
                </c:pt>
                <c:pt idx="35">
                  <c:v>1173</c:v>
                </c:pt>
                <c:pt idx="36">
                  <c:v>1339</c:v>
                </c:pt>
                <c:pt idx="37">
                  <c:v>1487</c:v>
                </c:pt>
                <c:pt idx="38">
                  <c:v>1651</c:v>
                </c:pt>
                <c:pt idx="39">
                  <c:v>1766</c:v>
                </c:pt>
                <c:pt idx="40">
                  <c:v>1867</c:v>
                </c:pt>
                <c:pt idx="41">
                  <c:v>2101</c:v>
                </c:pt>
                <c:pt idx="42">
                  <c:v>2248</c:v>
                </c:pt>
                <c:pt idx="43">
                  <c:v>2396</c:v>
                </c:pt>
                <c:pt idx="44">
                  <c:v>2511</c:v>
                </c:pt>
                <c:pt idx="45">
                  <c:v>2643</c:v>
                </c:pt>
                <c:pt idx="46">
                  <c:v>2737</c:v>
                </c:pt>
                <c:pt idx="47">
                  <c:v>2823</c:v>
                </c:pt>
                <c:pt idx="48">
                  <c:v>2945</c:v>
                </c:pt>
                <c:pt idx="49">
                  <c:v>3134</c:v>
                </c:pt>
                <c:pt idx="50">
                  <c:v>3315</c:v>
                </c:pt>
                <c:pt idx="51">
                  <c:v>3459</c:v>
                </c:pt>
                <c:pt idx="52">
                  <c:v>3601</c:v>
                </c:pt>
                <c:pt idx="53">
                  <c:v>3684</c:v>
                </c:pt>
                <c:pt idx="54">
                  <c:v>3751</c:v>
                </c:pt>
                <c:pt idx="55">
                  <c:v>3916</c:v>
                </c:pt>
                <c:pt idx="56">
                  <c:v>4054</c:v>
                </c:pt>
                <c:pt idx="57">
                  <c:v>4177</c:v>
                </c:pt>
                <c:pt idx="58">
                  <c:v>4289</c:v>
                </c:pt>
                <c:pt idx="59">
                  <c:v>4409</c:v>
                </c:pt>
                <c:pt idx="60">
                  <c:v>4475</c:v>
                </c:pt>
                <c:pt idx="61">
                  <c:v>4518</c:v>
                </c:pt>
                <c:pt idx="62">
                  <c:v>4566</c:v>
                </c:pt>
                <c:pt idx="63">
                  <c:v>4711</c:v>
                </c:pt>
                <c:pt idx="64">
                  <c:v>4795</c:v>
                </c:pt>
                <c:pt idx="65">
                  <c:v>4893</c:v>
                </c:pt>
                <c:pt idx="66">
                  <c:v>4987</c:v>
                </c:pt>
                <c:pt idx="67">
                  <c:v>5056</c:v>
                </c:pt>
                <c:pt idx="68">
                  <c:v>5082</c:v>
                </c:pt>
                <c:pt idx="69">
                  <c:v>5168</c:v>
                </c:pt>
                <c:pt idx="70">
                  <c:v>5204</c:v>
                </c:pt>
                <c:pt idx="71">
                  <c:v>5288</c:v>
                </c:pt>
                <c:pt idx="72">
                  <c:v>5359</c:v>
                </c:pt>
                <c:pt idx="73">
                  <c:v>5422</c:v>
                </c:pt>
                <c:pt idx="74">
                  <c:v>5440</c:v>
                </c:pt>
                <c:pt idx="75">
                  <c:v>5456</c:v>
                </c:pt>
                <c:pt idx="76">
                  <c:v>5510</c:v>
                </c:pt>
                <c:pt idx="77">
                  <c:v>5562</c:v>
                </c:pt>
                <c:pt idx="78">
                  <c:v>5590</c:v>
                </c:pt>
                <c:pt idx="79">
                  <c:v>5643</c:v>
                </c:pt>
                <c:pt idx="80">
                  <c:v>5670</c:v>
                </c:pt>
                <c:pt idx="81">
                  <c:v>5680</c:v>
                </c:pt>
                <c:pt idx="82">
                  <c:v>5694</c:v>
                </c:pt>
                <c:pt idx="83">
                  <c:v>5715</c:v>
                </c:pt>
                <c:pt idx="84">
                  <c:v>5748</c:v>
                </c:pt>
                <c:pt idx="85">
                  <c:v>5775</c:v>
                </c:pt>
                <c:pt idx="86">
                  <c:v>5788</c:v>
                </c:pt>
                <c:pt idx="87">
                  <c:v>5811</c:v>
                </c:pt>
                <c:pt idx="88">
                  <c:v>5822</c:v>
                </c:pt>
                <c:pt idx="89">
                  <c:v>5830</c:v>
                </c:pt>
                <c:pt idx="90">
                  <c:v>5856</c:v>
                </c:pt>
                <c:pt idx="91">
                  <c:v>5871</c:v>
                </c:pt>
                <c:pt idx="92">
                  <c:v>5903</c:v>
                </c:pt>
                <c:pt idx="93">
                  <c:v>5931</c:v>
                </c:pt>
                <c:pt idx="94">
                  <c:v>5951</c:v>
                </c:pt>
                <c:pt idx="95">
                  <c:v>5956</c:v>
                </c:pt>
                <c:pt idx="96">
                  <c:v>5962</c:v>
                </c:pt>
                <c:pt idx="97">
                  <c:v>5967</c:v>
                </c:pt>
                <c:pt idx="98">
                  <c:v>5977</c:v>
                </c:pt>
                <c:pt idx="99">
                  <c:v>5990</c:v>
                </c:pt>
                <c:pt idx="100">
                  <c:v>6005</c:v>
                </c:pt>
                <c:pt idx="101">
                  <c:v>6011</c:v>
                </c:pt>
                <c:pt idx="102">
                  <c:v>6013</c:v>
                </c:pt>
                <c:pt idx="103">
                  <c:v>6016</c:v>
                </c:pt>
                <c:pt idx="104">
                  <c:v>6031</c:v>
                </c:pt>
                <c:pt idx="105">
                  <c:v>6042</c:v>
                </c:pt>
                <c:pt idx="106">
                  <c:v>6044</c:v>
                </c:pt>
                <c:pt idx="107">
                  <c:v>6053</c:v>
                </c:pt>
                <c:pt idx="108">
                  <c:v>6057</c:v>
                </c:pt>
                <c:pt idx="109">
                  <c:v>6059</c:v>
                </c:pt>
                <c:pt idx="110">
                  <c:v>6065</c:v>
                </c:pt>
                <c:pt idx="111">
                  <c:v>6070</c:v>
                </c:pt>
                <c:pt idx="112">
                  <c:v>6074</c:v>
                </c:pt>
                <c:pt idx="113">
                  <c:v>6078</c:v>
                </c:pt>
                <c:pt idx="114">
                  <c:v>6081</c:v>
                </c:pt>
                <c:pt idx="115">
                  <c:v>6089</c:v>
                </c:pt>
                <c:pt idx="116">
                  <c:v>6090</c:v>
                </c:pt>
                <c:pt idx="117">
                  <c:v>6090</c:v>
                </c:pt>
                <c:pt idx="118">
                  <c:v>6095</c:v>
                </c:pt>
                <c:pt idx="119">
                  <c:v>6097</c:v>
                </c:pt>
                <c:pt idx="120">
                  <c:v>6100</c:v>
                </c:pt>
                <c:pt idx="121">
                  <c:v>6103</c:v>
                </c:pt>
                <c:pt idx="122">
                  <c:v>6105</c:v>
                </c:pt>
                <c:pt idx="123">
                  <c:v>6105</c:v>
                </c:pt>
                <c:pt idx="124">
                  <c:v>6107</c:v>
                </c:pt>
                <c:pt idx="125">
                  <c:v>6113</c:v>
                </c:pt>
                <c:pt idx="126">
                  <c:v>6115</c:v>
                </c:pt>
                <c:pt idx="127">
                  <c:v>6118</c:v>
                </c:pt>
                <c:pt idx="128">
                  <c:v>6120</c:v>
                </c:pt>
                <c:pt idx="129">
                  <c:v>6126</c:v>
                </c:pt>
                <c:pt idx="130">
                  <c:v>6127</c:v>
                </c:pt>
                <c:pt idx="131">
                  <c:v>6128</c:v>
                </c:pt>
                <c:pt idx="132">
                  <c:v>6132</c:v>
                </c:pt>
                <c:pt idx="133">
                  <c:v>6135</c:v>
                </c:pt>
                <c:pt idx="134">
                  <c:v>6137</c:v>
                </c:pt>
                <c:pt idx="135">
                  <c:v>6136</c:v>
                </c:pt>
                <c:pt idx="136">
                  <c:v>6137</c:v>
                </c:pt>
                <c:pt idx="137">
                  <c:v>6137</c:v>
                </c:pt>
                <c:pt idx="138">
                  <c:v>6137</c:v>
                </c:pt>
                <c:pt idx="139">
                  <c:v>6135</c:v>
                </c:pt>
                <c:pt idx="140">
                  <c:v>6136</c:v>
                </c:pt>
                <c:pt idx="141">
                  <c:v>6137</c:v>
                </c:pt>
                <c:pt idx="142">
                  <c:v>6138</c:v>
                </c:pt>
                <c:pt idx="143">
                  <c:v>6136</c:v>
                </c:pt>
                <c:pt idx="144">
                  <c:v>6136</c:v>
                </c:pt>
                <c:pt idx="145">
                  <c:v>6136</c:v>
                </c:pt>
                <c:pt idx="146">
                  <c:v>6136</c:v>
                </c:pt>
                <c:pt idx="147">
                  <c:v>6139</c:v>
                </c:pt>
                <c:pt idx="148">
                  <c:v>6139</c:v>
                </c:pt>
                <c:pt idx="149">
                  <c:v>6139</c:v>
                </c:pt>
                <c:pt idx="150">
                  <c:v>6140</c:v>
                </c:pt>
                <c:pt idx="151">
                  <c:v>6140</c:v>
                </c:pt>
                <c:pt idx="152">
                  <c:v>6141</c:v>
                </c:pt>
                <c:pt idx="153">
                  <c:v>6145</c:v>
                </c:pt>
                <c:pt idx="154">
                  <c:v>6147</c:v>
                </c:pt>
                <c:pt idx="155">
                  <c:v>6147</c:v>
                </c:pt>
                <c:pt idx="156">
                  <c:v>6147</c:v>
                </c:pt>
                <c:pt idx="157">
                  <c:v>6148</c:v>
                </c:pt>
                <c:pt idx="158">
                  <c:v>6149</c:v>
                </c:pt>
                <c:pt idx="159">
                  <c:v>6149</c:v>
                </c:pt>
                <c:pt idx="160">
                  <c:v>6150</c:v>
                </c:pt>
                <c:pt idx="161">
                  <c:v>6153</c:v>
                </c:pt>
                <c:pt idx="162">
                  <c:v>6153</c:v>
                </c:pt>
                <c:pt idx="163">
                  <c:v>6154</c:v>
                </c:pt>
                <c:pt idx="164">
                  <c:v>6157</c:v>
                </c:pt>
                <c:pt idx="165">
                  <c:v>6157</c:v>
                </c:pt>
                <c:pt idx="166">
                  <c:v>6157</c:v>
                </c:pt>
                <c:pt idx="167">
                  <c:v>6159</c:v>
                </c:pt>
                <c:pt idx="168">
                  <c:v>6161</c:v>
                </c:pt>
                <c:pt idx="169">
                  <c:v>6165</c:v>
                </c:pt>
                <c:pt idx="170">
                  <c:v>6167</c:v>
                </c:pt>
                <c:pt idx="171">
                  <c:v>6169</c:v>
                </c:pt>
                <c:pt idx="172">
                  <c:v>6172</c:v>
                </c:pt>
                <c:pt idx="173">
                  <c:v>6172</c:v>
                </c:pt>
                <c:pt idx="174">
                  <c:v>6175</c:v>
                </c:pt>
                <c:pt idx="175">
                  <c:v>6181</c:v>
                </c:pt>
                <c:pt idx="176">
                  <c:v>6191</c:v>
                </c:pt>
                <c:pt idx="177">
                  <c:v>6195</c:v>
                </c:pt>
                <c:pt idx="178">
                  <c:v>6200</c:v>
                </c:pt>
                <c:pt idx="179">
                  <c:v>6200</c:v>
                </c:pt>
                <c:pt idx="180">
                  <c:v>6202</c:v>
                </c:pt>
                <c:pt idx="181">
                  <c:v>6207</c:v>
                </c:pt>
                <c:pt idx="182">
                  <c:v>6215</c:v>
                </c:pt>
                <c:pt idx="183">
                  <c:v>6218</c:v>
                </c:pt>
                <c:pt idx="184">
                  <c:v>6220</c:v>
                </c:pt>
                <c:pt idx="185">
                  <c:v>6224</c:v>
                </c:pt>
                <c:pt idx="186">
                  <c:v>6224</c:v>
                </c:pt>
                <c:pt idx="187">
                  <c:v>6224</c:v>
                </c:pt>
                <c:pt idx="188">
                  <c:v>6230</c:v>
                </c:pt>
                <c:pt idx="189">
                  <c:v>6235</c:v>
                </c:pt>
                <c:pt idx="190">
                  <c:v>6235</c:v>
                </c:pt>
                <c:pt idx="191">
                  <c:v>6237</c:v>
                </c:pt>
                <c:pt idx="192">
                  <c:v>6241</c:v>
                </c:pt>
                <c:pt idx="193">
                  <c:v>6243</c:v>
                </c:pt>
                <c:pt idx="194">
                  <c:v>6243</c:v>
                </c:pt>
                <c:pt idx="195">
                  <c:v>6244</c:v>
                </c:pt>
                <c:pt idx="196">
                  <c:v>6246</c:v>
                </c:pt>
                <c:pt idx="197">
                  <c:v>6249</c:v>
                </c:pt>
                <c:pt idx="198">
                  <c:v>6252</c:v>
                </c:pt>
                <c:pt idx="199">
                  <c:v>6253</c:v>
                </c:pt>
                <c:pt idx="200">
                  <c:v>6254</c:v>
                </c:pt>
                <c:pt idx="201">
                  <c:v>6256</c:v>
                </c:pt>
                <c:pt idx="202">
                  <c:v>6258</c:v>
                </c:pt>
                <c:pt idx="203">
                  <c:v>6260</c:v>
                </c:pt>
              </c:numCache>
            </c:numRef>
          </c:val>
          <c:extLst>
            <c:ext xmlns:c16="http://schemas.microsoft.com/office/drawing/2014/chart" uri="{C3380CC4-5D6E-409C-BE32-E72D297353CC}">
              <c16:uniqueId val="{00000000-B6C6-4225-8333-82C6368D3EFF}"/>
            </c:ext>
          </c:extLst>
        </c:ser>
        <c:ser>
          <c:idx val="7"/>
          <c:order val="3"/>
          <c:tx>
            <c:strRef>
              <c:f>rivm!$AE$3</c:f>
              <c:strCache>
                <c:ptCount val="1"/>
                <c:pt idx="0">
                  <c:v>New</c:v>
                </c:pt>
              </c:strCache>
            </c:strRef>
          </c:tx>
          <c:spPr>
            <a:solidFill>
              <a:srgbClr val="C00000"/>
            </a:solidFill>
            <a:ln>
              <a:noFill/>
            </a:ln>
            <a:effectLst>
              <a:outerShdw blurRad="50800" dist="50800" dir="5400000" algn="t" rotWithShape="0">
                <a:prstClr val="black">
                  <a:alpha val="70000"/>
                </a:prstClr>
              </a:outerShdw>
            </a:effectLst>
          </c:spPr>
          <c:invertIfNegative val="0"/>
          <c:dLbls>
            <c:dLbl>
              <c:idx val="8"/>
              <c:delete val="1"/>
              <c:extLst>
                <c:ext xmlns:c15="http://schemas.microsoft.com/office/drawing/2012/chart" uri="{CE6537A1-D6FC-4f65-9D91-7224C49458BB}"/>
                <c:ext xmlns:c16="http://schemas.microsoft.com/office/drawing/2014/chart" uri="{C3380CC4-5D6E-409C-BE32-E72D297353CC}">
                  <c16:uniqueId val="{0000000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00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00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00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00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00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00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0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0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0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0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0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0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0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0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1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1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1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1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1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1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1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1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1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1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1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1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1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1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1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1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2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2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2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2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2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2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2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2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2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2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2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2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2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2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2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2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30-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3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3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3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3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3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3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3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3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3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3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3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3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3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3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3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4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4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4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4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4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4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4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4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4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4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4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4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4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4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4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4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5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5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5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5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5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5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05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05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05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05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05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05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05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05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05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05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06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06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06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06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06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065-B6C6-4225-8333-82C6368D3EFF}"/>
                </c:ext>
              </c:extLst>
            </c:dLbl>
            <c:dLbl>
              <c:idx val="109"/>
              <c:delete val="1"/>
              <c:extLst>
                <c:ext xmlns:c15="http://schemas.microsoft.com/office/drawing/2012/chart" uri="{CE6537A1-D6FC-4f65-9D91-7224C49458BB}">
                  <c15:layout>
                    <c:manualLayout>
                      <c:w val="4.967111111111111E-2"/>
                      <c:h val="4.7580972222222219E-2"/>
                    </c:manualLayout>
                  </c15:layout>
                </c:ext>
                <c:ext xmlns:c16="http://schemas.microsoft.com/office/drawing/2014/chart" uri="{C3380CC4-5D6E-409C-BE32-E72D297353CC}">
                  <c16:uniqueId val="{0000006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06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06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06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06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06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06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06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06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06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07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07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07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07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07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07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07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07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07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07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07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07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07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07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07E-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07F-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080-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081-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082-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083-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084-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085-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086-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087-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088-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089-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08A-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08B-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08C-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08D-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08E-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08F-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090-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091-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092-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093-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094-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095-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096-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097-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098-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099-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09A-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09B-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09C-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09D-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09E-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09F-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0A0-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0A1-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0A2-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0A3-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0A4-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0A5-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0A6-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0A7-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0A8-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0A9-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0AA-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0AB-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0AC-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0AD-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0AE-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4-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6-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6-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6-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6-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6-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6-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3-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6-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C-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8-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7-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5-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7-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5-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6-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6-EF77-4CB9-8982-0EA41646D5F8}"/>
                </c:ext>
              </c:extLst>
            </c:dLbl>
            <c:dLbl>
              <c:idx val="202"/>
              <c:delete val="1"/>
              <c:extLst>
                <c:ext xmlns:c15="http://schemas.microsoft.com/office/drawing/2012/chart" uri="{CE6537A1-D6FC-4f65-9D91-7224C49458BB}"/>
                <c:ext xmlns:c16="http://schemas.microsoft.com/office/drawing/2014/chart" uri="{C3380CC4-5D6E-409C-BE32-E72D297353CC}">
                  <c16:uniqueId val="{00000006-DBFA-4486-A71B-CED0F6E286FF}"/>
                </c:ext>
              </c:extLst>
            </c:dLbl>
            <c:dLbl>
              <c:idx val="203"/>
              <c:layout>
                <c:manualLayout>
                  <c:x val="-2.1164021164021295E-2"/>
                  <c:y val="1.7636684303350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BFA-4486-A71B-CED0F6E286FF}"/>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rivm!$AE$4:$AE$236</c15:sqref>
                  </c15:fullRef>
                </c:ext>
              </c:extLst>
              <c:f>rivm!$AE$4:$AE$207</c:f>
              <c:numCache>
                <c:formatCode>General</c:formatCode>
                <c:ptCount val="204"/>
                <c:pt idx="8">
                  <c:v>1</c:v>
                </c:pt>
                <c:pt idx="9">
                  <c:v>0</c:v>
                </c:pt>
                <c:pt idx="10">
                  <c:v>2</c:v>
                </c:pt>
                <c:pt idx="11">
                  <c:v>0</c:v>
                </c:pt>
                <c:pt idx="12">
                  <c:v>1</c:v>
                </c:pt>
                <c:pt idx="13">
                  <c:v>1</c:v>
                </c:pt>
                <c:pt idx="14">
                  <c:v>0</c:v>
                </c:pt>
                <c:pt idx="15">
                  <c:v>5</c:v>
                </c:pt>
                <c:pt idx="16">
                  <c:v>2</c:v>
                </c:pt>
                <c:pt idx="17">
                  <c:v>8</c:v>
                </c:pt>
                <c:pt idx="18">
                  <c:v>4</c:v>
                </c:pt>
                <c:pt idx="19">
                  <c:v>19</c:v>
                </c:pt>
                <c:pt idx="20">
                  <c:v>15</c:v>
                </c:pt>
                <c:pt idx="21">
                  <c:v>18</c:v>
                </c:pt>
                <c:pt idx="22">
                  <c:v>30</c:v>
                </c:pt>
                <c:pt idx="23">
                  <c:v>30</c:v>
                </c:pt>
                <c:pt idx="24">
                  <c:v>43</c:v>
                </c:pt>
                <c:pt idx="25">
                  <c:v>34</c:v>
                </c:pt>
                <c:pt idx="26">
                  <c:v>63</c:v>
                </c:pt>
                <c:pt idx="27">
                  <c:v>80</c:v>
                </c:pt>
                <c:pt idx="28">
                  <c:v>78</c:v>
                </c:pt>
                <c:pt idx="29">
                  <c:v>112</c:v>
                </c:pt>
                <c:pt idx="30">
                  <c:v>93</c:v>
                </c:pt>
                <c:pt idx="31">
                  <c:v>132</c:v>
                </c:pt>
                <c:pt idx="32">
                  <c:v>93</c:v>
                </c:pt>
                <c:pt idx="33">
                  <c:v>175</c:v>
                </c:pt>
                <c:pt idx="34">
                  <c:v>134</c:v>
                </c:pt>
                <c:pt idx="35">
                  <c:v>166</c:v>
                </c:pt>
                <c:pt idx="36">
                  <c:v>148</c:v>
                </c:pt>
                <c:pt idx="37">
                  <c:v>164</c:v>
                </c:pt>
                <c:pt idx="38">
                  <c:v>115</c:v>
                </c:pt>
                <c:pt idx="39">
                  <c:v>101</c:v>
                </c:pt>
                <c:pt idx="40">
                  <c:v>234</c:v>
                </c:pt>
                <c:pt idx="41">
                  <c:v>147</c:v>
                </c:pt>
                <c:pt idx="42">
                  <c:v>148</c:v>
                </c:pt>
                <c:pt idx="43">
                  <c:v>115</c:v>
                </c:pt>
                <c:pt idx="44">
                  <c:v>132</c:v>
                </c:pt>
                <c:pt idx="45">
                  <c:v>94</c:v>
                </c:pt>
                <c:pt idx="46">
                  <c:v>86</c:v>
                </c:pt>
                <c:pt idx="47">
                  <c:v>122</c:v>
                </c:pt>
                <c:pt idx="48">
                  <c:v>189</c:v>
                </c:pt>
                <c:pt idx="49">
                  <c:v>181</c:v>
                </c:pt>
                <c:pt idx="50">
                  <c:v>144</c:v>
                </c:pt>
                <c:pt idx="51">
                  <c:v>142</c:v>
                </c:pt>
                <c:pt idx="52">
                  <c:v>83</c:v>
                </c:pt>
                <c:pt idx="53">
                  <c:v>67</c:v>
                </c:pt>
                <c:pt idx="54">
                  <c:v>165</c:v>
                </c:pt>
                <c:pt idx="55">
                  <c:v>138</c:v>
                </c:pt>
                <c:pt idx="56">
                  <c:v>123</c:v>
                </c:pt>
                <c:pt idx="57">
                  <c:v>112</c:v>
                </c:pt>
                <c:pt idx="58">
                  <c:v>120</c:v>
                </c:pt>
                <c:pt idx="59">
                  <c:v>66</c:v>
                </c:pt>
                <c:pt idx="60">
                  <c:v>43</c:v>
                </c:pt>
                <c:pt idx="61">
                  <c:v>48</c:v>
                </c:pt>
                <c:pt idx="62">
                  <c:v>145</c:v>
                </c:pt>
                <c:pt idx="63">
                  <c:v>84</c:v>
                </c:pt>
                <c:pt idx="64">
                  <c:v>98</c:v>
                </c:pt>
                <c:pt idx="65">
                  <c:v>94</c:v>
                </c:pt>
                <c:pt idx="66">
                  <c:v>69</c:v>
                </c:pt>
                <c:pt idx="67">
                  <c:v>26</c:v>
                </c:pt>
                <c:pt idx="68">
                  <c:v>86</c:v>
                </c:pt>
                <c:pt idx="69">
                  <c:v>36</c:v>
                </c:pt>
                <c:pt idx="70">
                  <c:v>84</c:v>
                </c:pt>
                <c:pt idx="71">
                  <c:v>71</c:v>
                </c:pt>
                <c:pt idx="72">
                  <c:v>63</c:v>
                </c:pt>
                <c:pt idx="73">
                  <c:v>18</c:v>
                </c:pt>
                <c:pt idx="74">
                  <c:v>16</c:v>
                </c:pt>
                <c:pt idx="75">
                  <c:v>54</c:v>
                </c:pt>
                <c:pt idx="76">
                  <c:v>52</c:v>
                </c:pt>
                <c:pt idx="77">
                  <c:v>28</c:v>
                </c:pt>
                <c:pt idx="78">
                  <c:v>53</c:v>
                </c:pt>
                <c:pt idx="79">
                  <c:v>27</c:v>
                </c:pt>
                <c:pt idx="80">
                  <c:v>10</c:v>
                </c:pt>
                <c:pt idx="81">
                  <c:v>14</c:v>
                </c:pt>
                <c:pt idx="82">
                  <c:v>21</c:v>
                </c:pt>
                <c:pt idx="83">
                  <c:v>33</c:v>
                </c:pt>
                <c:pt idx="84">
                  <c:v>27</c:v>
                </c:pt>
                <c:pt idx="85">
                  <c:v>13</c:v>
                </c:pt>
                <c:pt idx="86">
                  <c:v>23</c:v>
                </c:pt>
                <c:pt idx="87">
                  <c:v>11</c:v>
                </c:pt>
                <c:pt idx="88">
                  <c:v>8</c:v>
                </c:pt>
                <c:pt idx="89">
                  <c:v>26</c:v>
                </c:pt>
                <c:pt idx="90">
                  <c:v>15</c:v>
                </c:pt>
                <c:pt idx="91">
                  <c:v>32</c:v>
                </c:pt>
                <c:pt idx="92">
                  <c:v>28</c:v>
                </c:pt>
                <c:pt idx="93">
                  <c:v>20</c:v>
                </c:pt>
                <c:pt idx="94">
                  <c:v>5</c:v>
                </c:pt>
                <c:pt idx="95">
                  <c:v>6</c:v>
                </c:pt>
                <c:pt idx="96">
                  <c:v>5</c:v>
                </c:pt>
                <c:pt idx="97">
                  <c:v>10</c:v>
                </c:pt>
                <c:pt idx="98">
                  <c:v>13</c:v>
                </c:pt>
                <c:pt idx="99">
                  <c:v>15</c:v>
                </c:pt>
                <c:pt idx="100">
                  <c:v>6</c:v>
                </c:pt>
                <c:pt idx="101">
                  <c:v>2</c:v>
                </c:pt>
                <c:pt idx="102">
                  <c:v>3</c:v>
                </c:pt>
                <c:pt idx="103">
                  <c:v>15</c:v>
                </c:pt>
                <c:pt idx="104">
                  <c:v>11</c:v>
                </c:pt>
                <c:pt idx="105">
                  <c:v>2</c:v>
                </c:pt>
                <c:pt idx="106">
                  <c:v>9</c:v>
                </c:pt>
                <c:pt idx="107">
                  <c:v>4</c:v>
                </c:pt>
                <c:pt idx="108">
                  <c:v>2</c:v>
                </c:pt>
                <c:pt idx="109">
                  <c:v>6</c:v>
                </c:pt>
                <c:pt idx="110">
                  <c:v>5</c:v>
                </c:pt>
                <c:pt idx="111">
                  <c:v>4</c:v>
                </c:pt>
                <c:pt idx="112">
                  <c:v>4</c:v>
                </c:pt>
                <c:pt idx="113">
                  <c:v>3</c:v>
                </c:pt>
                <c:pt idx="114">
                  <c:v>8</c:v>
                </c:pt>
                <c:pt idx="115">
                  <c:v>1</c:v>
                </c:pt>
                <c:pt idx="116">
                  <c:v>0</c:v>
                </c:pt>
                <c:pt idx="117">
                  <c:v>5</c:v>
                </c:pt>
                <c:pt idx="118">
                  <c:v>2</c:v>
                </c:pt>
                <c:pt idx="119">
                  <c:v>3</c:v>
                </c:pt>
                <c:pt idx="120">
                  <c:v>3</c:v>
                </c:pt>
                <c:pt idx="121">
                  <c:v>2</c:v>
                </c:pt>
                <c:pt idx="122">
                  <c:v>0</c:v>
                </c:pt>
                <c:pt idx="123">
                  <c:v>2</c:v>
                </c:pt>
                <c:pt idx="124">
                  <c:v>6</c:v>
                </c:pt>
                <c:pt idx="125">
                  <c:v>2</c:v>
                </c:pt>
                <c:pt idx="126">
                  <c:v>3</c:v>
                </c:pt>
                <c:pt idx="127">
                  <c:v>2</c:v>
                </c:pt>
                <c:pt idx="128">
                  <c:v>6</c:v>
                </c:pt>
                <c:pt idx="129">
                  <c:v>1</c:v>
                </c:pt>
                <c:pt idx="130">
                  <c:v>1</c:v>
                </c:pt>
                <c:pt idx="131">
                  <c:v>4</c:v>
                </c:pt>
                <c:pt idx="132">
                  <c:v>3</c:v>
                </c:pt>
                <c:pt idx="133">
                  <c:v>2</c:v>
                </c:pt>
                <c:pt idx="134">
                  <c:v>-1</c:v>
                </c:pt>
                <c:pt idx="135">
                  <c:v>1</c:v>
                </c:pt>
                <c:pt idx="136">
                  <c:v>0</c:v>
                </c:pt>
                <c:pt idx="137">
                  <c:v>0</c:v>
                </c:pt>
                <c:pt idx="138">
                  <c:v>-2</c:v>
                </c:pt>
                <c:pt idx="139">
                  <c:v>1</c:v>
                </c:pt>
                <c:pt idx="140">
                  <c:v>1</c:v>
                </c:pt>
                <c:pt idx="141">
                  <c:v>1</c:v>
                </c:pt>
                <c:pt idx="142">
                  <c:v>-2</c:v>
                </c:pt>
                <c:pt idx="143">
                  <c:v>0</c:v>
                </c:pt>
                <c:pt idx="144">
                  <c:v>0</c:v>
                </c:pt>
                <c:pt idx="145">
                  <c:v>0</c:v>
                </c:pt>
                <c:pt idx="146">
                  <c:v>3</c:v>
                </c:pt>
                <c:pt idx="147">
                  <c:v>0</c:v>
                </c:pt>
                <c:pt idx="148">
                  <c:v>0</c:v>
                </c:pt>
                <c:pt idx="149">
                  <c:v>1</c:v>
                </c:pt>
                <c:pt idx="150">
                  <c:v>0</c:v>
                </c:pt>
                <c:pt idx="151">
                  <c:v>1</c:v>
                </c:pt>
                <c:pt idx="152">
                  <c:v>4</c:v>
                </c:pt>
                <c:pt idx="153">
                  <c:v>2</c:v>
                </c:pt>
                <c:pt idx="154">
                  <c:v>0</c:v>
                </c:pt>
                <c:pt idx="155">
                  <c:v>0</c:v>
                </c:pt>
                <c:pt idx="156">
                  <c:v>1</c:v>
                </c:pt>
                <c:pt idx="157">
                  <c:v>1</c:v>
                </c:pt>
                <c:pt idx="158">
                  <c:v>0</c:v>
                </c:pt>
                <c:pt idx="159">
                  <c:v>1</c:v>
                </c:pt>
                <c:pt idx="160">
                  <c:v>3</c:v>
                </c:pt>
                <c:pt idx="161">
                  <c:v>0</c:v>
                </c:pt>
                <c:pt idx="162">
                  <c:v>1</c:v>
                </c:pt>
                <c:pt idx="163">
                  <c:v>3</c:v>
                </c:pt>
                <c:pt idx="164">
                  <c:v>0</c:v>
                </c:pt>
                <c:pt idx="165">
                  <c:v>0</c:v>
                </c:pt>
                <c:pt idx="166">
                  <c:v>2</c:v>
                </c:pt>
                <c:pt idx="167">
                  <c:v>2</c:v>
                </c:pt>
                <c:pt idx="168">
                  <c:v>4</c:v>
                </c:pt>
                <c:pt idx="169">
                  <c:v>2</c:v>
                </c:pt>
                <c:pt idx="170">
                  <c:v>2</c:v>
                </c:pt>
                <c:pt idx="171">
                  <c:v>3</c:v>
                </c:pt>
                <c:pt idx="172" formatCode="#,##0">
                  <c:v>0</c:v>
                </c:pt>
                <c:pt idx="173" formatCode="#,##0">
                  <c:v>3</c:v>
                </c:pt>
                <c:pt idx="174" formatCode="#,##0">
                  <c:v>6</c:v>
                </c:pt>
                <c:pt idx="175" formatCode="#,##0">
                  <c:v>10</c:v>
                </c:pt>
                <c:pt idx="176" formatCode="#,##0">
                  <c:v>4</c:v>
                </c:pt>
                <c:pt idx="177" formatCode="#,##0">
                  <c:v>5</c:v>
                </c:pt>
                <c:pt idx="178" formatCode="#,##0">
                  <c:v>0</c:v>
                </c:pt>
                <c:pt idx="179" formatCode="#,##0">
                  <c:v>2</c:v>
                </c:pt>
                <c:pt idx="180" formatCode="#,##0">
                  <c:v>5</c:v>
                </c:pt>
                <c:pt idx="181" formatCode="#,##0">
                  <c:v>8</c:v>
                </c:pt>
                <c:pt idx="182" formatCode="#,##0">
                  <c:v>3</c:v>
                </c:pt>
                <c:pt idx="183" formatCode="#,##0">
                  <c:v>2</c:v>
                </c:pt>
                <c:pt idx="184" formatCode="#,##0">
                  <c:v>4</c:v>
                </c:pt>
                <c:pt idx="185" formatCode="#,##0">
                  <c:v>0</c:v>
                </c:pt>
                <c:pt idx="186" formatCode="#,##0">
                  <c:v>0</c:v>
                </c:pt>
                <c:pt idx="187" formatCode="#,##0">
                  <c:v>6</c:v>
                </c:pt>
                <c:pt idx="188" formatCode="#,##0">
                  <c:v>5</c:v>
                </c:pt>
                <c:pt idx="189" formatCode="#,##0">
                  <c:v>0</c:v>
                </c:pt>
                <c:pt idx="190" formatCode="#,##0">
                  <c:v>2</c:v>
                </c:pt>
                <c:pt idx="191" formatCode="#,##0">
                  <c:v>4</c:v>
                </c:pt>
                <c:pt idx="192" formatCode="#,##0">
                  <c:v>2</c:v>
                </c:pt>
                <c:pt idx="193" formatCode="#,##0">
                  <c:v>0</c:v>
                </c:pt>
                <c:pt idx="194" formatCode="#,##0">
                  <c:v>1</c:v>
                </c:pt>
                <c:pt idx="195" formatCode="#,##0">
                  <c:v>2</c:v>
                </c:pt>
                <c:pt idx="196" formatCode="#,##0">
                  <c:v>3</c:v>
                </c:pt>
                <c:pt idx="197" formatCode="#,##0">
                  <c:v>3</c:v>
                </c:pt>
                <c:pt idx="198" formatCode="#,##0">
                  <c:v>1</c:v>
                </c:pt>
                <c:pt idx="199" formatCode="#,##0">
                  <c:v>1</c:v>
                </c:pt>
                <c:pt idx="200" formatCode="#,##0">
                  <c:v>2</c:v>
                </c:pt>
                <c:pt idx="201" formatCode="#,##0">
                  <c:v>2</c:v>
                </c:pt>
                <c:pt idx="202" formatCode="#,##0">
                  <c:v>2</c:v>
                </c:pt>
                <c:pt idx="203" formatCode="#,##0">
                  <c:v>6</c:v>
                </c:pt>
              </c:numCache>
            </c:numRef>
          </c:val>
          <c:extLst>
            <c:ext xmlns:c16="http://schemas.microsoft.com/office/drawing/2014/chart" uri="{C3380CC4-5D6E-409C-BE32-E72D297353CC}">
              <c16:uniqueId val="{000000AF-B6C6-4225-8333-82C6368D3EFF}"/>
            </c:ext>
          </c:extLst>
        </c:ser>
        <c:ser>
          <c:idx val="1"/>
          <c:order val="4"/>
          <c:tx>
            <c:strRef>
              <c:f>rivm!$Q$3</c:f>
              <c:strCache>
                <c:ptCount val="1"/>
                <c:pt idx="0">
                  <c:v>hos-prev</c:v>
                </c:pt>
              </c:strCache>
            </c:strRef>
          </c:tx>
          <c:spPr>
            <a:solidFill>
              <a:schemeClr val="accent2"/>
            </a:solidFill>
            <a:ln w="25400">
              <a:noFill/>
            </a:ln>
            <a:effectLst>
              <a:outerShdw blurRad="50800" dist="50800" dir="5400000" algn="t" rotWithShape="0">
                <a:prstClr val="black">
                  <a:alpha val="70000"/>
                </a:prstClr>
              </a:outerShdw>
            </a:effectLst>
          </c:spPr>
          <c:invertIfNegative val="0"/>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rivm!$Q$4:$Q$236</c15:sqref>
                  </c15:fullRef>
                </c:ext>
              </c:extLst>
              <c:f>rivm!$Q$4:$Q$207</c:f>
              <c:numCache>
                <c:formatCode>0</c:formatCode>
                <c:ptCount val="204"/>
                <c:pt idx="0">
                  <c:v>1</c:v>
                </c:pt>
                <c:pt idx="1">
                  <c:v>1</c:v>
                </c:pt>
                <c:pt idx="2">
                  <c:v>1</c:v>
                </c:pt>
                <c:pt idx="3">
                  <c:v>1</c:v>
                </c:pt>
                <c:pt idx="4">
                  <c:v>1</c:v>
                </c:pt>
                <c:pt idx="5">
                  <c:v>1</c:v>
                </c:pt>
                <c:pt idx="6">
                  <c:v>1</c:v>
                </c:pt>
                <c:pt idx="7">
                  <c:v>1</c:v>
                </c:pt>
                <c:pt idx="8">
                  <c:v>1</c:v>
                </c:pt>
                <c:pt idx="9">
                  <c:v>0</c:v>
                </c:pt>
                <c:pt idx="10">
                  <c:v>0</c:v>
                </c:pt>
                <c:pt idx="11">
                  <c:v>-2</c:v>
                </c:pt>
                <c:pt idx="12">
                  <c:v>-2</c:v>
                </c:pt>
                <c:pt idx="13">
                  <c:v>-3</c:v>
                </c:pt>
                <c:pt idx="14">
                  <c:v>-4</c:v>
                </c:pt>
                <c:pt idx="15">
                  <c:v>81</c:v>
                </c:pt>
                <c:pt idx="16">
                  <c:v>105</c:v>
                </c:pt>
                <c:pt idx="17">
                  <c:v>124</c:v>
                </c:pt>
                <c:pt idx="18">
                  <c:v>142</c:v>
                </c:pt>
                <c:pt idx="19">
                  <c:v>181</c:v>
                </c:pt>
                <c:pt idx="20">
                  <c:v>271</c:v>
                </c:pt>
                <c:pt idx="21">
                  <c:v>350</c:v>
                </c:pt>
                <c:pt idx="22">
                  <c:v>413</c:v>
                </c:pt>
                <c:pt idx="23">
                  <c:v>537</c:v>
                </c:pt>
                <c:pt idx="24">
                  <c:v>700</c:v>
                </c:pt>
                <c:pt idx="25">
                  <c:v>809</c:v>
                </c:pt>
                <c:pt idx="26">
                  <c:v>1017</c:v>
                </c:pt>
                <c:pt idx="27">
                  <c:v>1219</c:v>
                </c:pt>
                <c:pt idx="28">
                  <c:v>1480</c:v>
                </c:pt>
                <c:pt idx="29">
                  <c:v>1717</c:v>
                </c:pt>
                <c:pt idx="30">
                  <c:v>1954</c:v>
                </c:pt>
                <c:pt idx="31">
                  <c:v>2315</c:v>
                </c:pt>
                <c:pt idx="32">
                  <c:v>2712</c:v>
                </c:pt>
                <c:pt idx="33">
                  <c:v>3126</c:v>
                </c:pt>
                <c:pt idx="34">
                  <c:v>3673</c:v>
                </c:pt>
                <c:pt idx="35">
                  <c:v>3986</c:v>
                </c:pt>
                <c:pt idx="36">
                  <c:v>4445</c:v>
                </c:pt>
                <c:pt idx="37">
                  <c:v>4799</c:v>
                </c:pt>
                <c:pt idx="38">
                  <c:v>4971</c:v>
                </c:pt>
                <c:pt idx="39">
                  <c:v>5109</c:v>
                </c:pt>
                <c:pt idx="40">
                  <c:v>5268</c:v>
                </c:pt>
                <c:pt idx="41">
                  <c:v>5326</c:v>
                </c:pt>
                <c:pt idx="42">
                  <c:v>5487</c:v>
                </c:pt>
                <c:pt idx="43">
                  <c:v>5576</c:v>
                </c:pt>
                <c:pt idx="44">
                  <c:v>5686</c:v>
                </c:pt>
                <c:pt idx="45">
                  <c:v>5736</c:v>
                </c:pt>
                <c:pt idx="46">
                  <c:v>5845</c:v>
                </c:pt>
                <c:pt idx="47">
                  <c:v>5906</c:v>
                </c:pt>
                <c:pt idx="48">
                  <c:v>5994</c:v>
                </c:pt>
                <c:pt idx="49">
                  <c:v>5993</c:v>
                </c:pt>
                <c:pt idx="50">
                  <c:v>5994</c:v>
                </c:pt>
                <c:pt idx="51">
                  <c:v>6006</c:v>
                </c:pt>
                <c:pt idx="52">
                  <c:v>5993</c:v>
                </c:pt>
                <c:pt idx="53">
                  <c:v>6020</c:v>
                </c:pt>
                <c:pt idx="54">
                  <c:v>6028</c:v>
                </c:pt>
                <c:pt idx="55">
                  <c:v>5981</c:v>
                </c:pt>
                <c:pt idx="56">
                  <c:v>5967</c:v>
                </c:pt>
                <c:pt idx="57">
                  <c:v>5981</c:v>
                </c:pt>
                <c:pt idx="58">
                  <c:v>5992</c:v>
                </c:pt>
                <c:pt idx="59">
                  <c:v>5972</c:v>
                </c:pt>
                <c:pt idx="60">
                  <c:v>5981</c:v>
                </c:pt>
                <c:pt idx="61">
                  <c:v>6003</c:v>
                </c:pt>
                <c:pt idx="62">
                  <c:v>6043</c:v>
                </c:pt>
                <c:pt idx="63">
                  <c:v>5974</c:v>
                </c:pt>
                <c:pt idx="64">
                  <c:v>5974</c:v>
                </c:pt>
                <c:pt idx="65">
                  <c:v>5961</c:v>
                </c:pt>
                <c:pt idx="66">
                  <c:v>5964</c:v>
                </c:pt>
                <c:pt idx="67">
                  <c:v>5939</c:v>
                </c:pt>
                <c:pt idx="68">
                  <c:v>5955</c:v>
                </c:pt>
                <c:pt idx="69">
                  <c:v>5958</c:v>
                </c:pt>
                <c:pt idx="70">
                  <c:v>5949</c:v>
                </c:pt>
                <c:pt idx="71">
                  <c:v>5904</c:v>
                </c:pt>
                <c:pt idx="72">
                  <c:v>5868</c:v>
                </c:pt>
                <c:pt idx="73">
                  <c:v>5863</c:v>
                </c:pt>
                <c:pt idx="74">
                  <c:v>5867</c:v>
                </c:pt>
                <c:pt idx="75">
                  <c:v>5887</c:v>
                </c:pt>
                <c:pt idx="76">
                  <c:v>5868</c:v>
                </c:pt>
                <c:pt idx="77">
                  <c:v>5868</c:v>
                </c:pt>
                <c:pt idx="78">
                  <c:v>5867</c:v>
                </c:pt>
                <c:pt idx="79">
                  <c:v>5849</c:v>
                </c:pt>
                <c:pt idx="80">
                  <c:v>5867</c:v>
                </c:pt>
                <c:pt idx="81">
                  <c:v>5872</c:v>
                </c:pt>
                <c:pt idx="82">
                  <c:v>5885</c:v>
                </c:pt>
                <c:pt idx="83">
                  <c:v>5898</c:v>
                </c:pt>
                <c:pt idx="84">
                  <c:v>5879</c:v>
                </c:pt>
                <c:pt idx="85">
                  <c:v>5865</c:v>
                </c:pt>
                <c:pt idx="86">
                  <c:v>5861</c:v>
                </c:pt>
                <c:pt idx="87">
                  <c:v>5848</c:v>
                </c:pt>
                <c:pt idx="88">
                  <c:v>5850</c:v>
                </c:pt>
                <c:pt idx="89">
                  <c:v>5850</c:v>
                </c:pt>
                <c:pt idx="90">
                  <c:v>5834</c:v>
                </c:pt>
                <c:pt idx="91">
                  <c:v>5826</c:v>
                </c:pt>
                <c:pt idx="92">
                  <c:v>5810</c:v>
                </c:pt>
                <c:pt idx="93">
                  <c:v>5791</c:v>
                </c:pt>
                <c:pt idx="94">
                  <c:v>5776</c:v>
                </c:pt>
                <c:pt idx="95">
                  <c:v>5779</c:v>
                </c:pt>
                <c:pt idx="96">
                  <c:v>5782</c:v>
                </c:pt>
                <c:pt idx="97">
                  <c:v>5783</c:v>
                </c:pt>
                <c:pt idx="98">
                  <c:v>5782</c:v>
                </c:pt>
                <c:pt idx="99">
                  <c:v>5781</c:v>
                </c:pt>
                <c:pt idx="100">
                  <c:v>5777</c:v>
                </c:pt>
                <c:pt idx="101">
                  <c:v>5774</c:v>
                </c:pt>
                <c:pt idx="102">
                  <c:v>5776</c:v>
                </c:pt>
                <c:pt idx="103">
                  <c:v>5778</c:v>
                </c:pt>
                <c:pt idx="104">
                  <c:v>5769</c:v>
                </c:pt>
                <c:pt idx="105">
                  <c:v>5763</c:v>
                </c:pt>
                <c:pt idx="106">
                  <c:v>5764</c:v>
                </c:pt>
                <c:pt idx="107">
                  <c:v>5760</c:v>
                </c:pt>
                <c:pt idx="108">
                  <c:v>5765</c:v>
                </c:pt>
                <c:pt idx="109">
                  <c:v>5769</c:v>
                </c:pt>
                <c:pt idx="110">
                  <c:v>5766</c:v>
                </c:pt>
                <c:pt idx="111">
                  <c:v>5764</c:v>
                </c:pt>
                <c:pt idx="112">
                  <c:v>5762</c:v>
                </c:pt>
                <c:pt idx="113">
                  <c:v>5757</c:v>
                </c:pt>
                <c:pt idx="114">
                  <c:v>5765</c:v>
                </c:pt>
                <c:pt idx="115">
                  <c:v>5757</c:v>
                </c:pt>
                <c:pt idx="116">
                  <c:v>5759</c:v>
                </c:pt>
                <c:pt idx="117">
                  <c:v>5761</c:v>
                </c:pt>
                <c:pt idx="118">
                  <c:v>5758</c:v>
                </c:pt>
                <c:pt idx="119">
                  <c:v>5762</c:v>
                </c:pt>
                <c:pt idx="120">
                  <c:v>5763</c:v>
                </c:pt>
                <c:pt idx="121">
                  <c:v>5765</c:v>
                </c:pt>
                <c:pt idx="122">
                  <c:v>5763</c:v>
                </c:pt>
                <c:pt idx="123">
                  <c:v>5766</c:v>
                </c:pt>
                <c:pt idx="124">
                  <c:v>5767</c:v>
                </c:pt>
                <c:pt idx="125">
                  <c:v>5764</c:v>
                </c:pt>
                <c:pt idx="126">
                  <c:v>5763</c:v>
                </c:pt>
                <c:pt idx="127">
                  <c:v>5760</c:v>
                </c:pt>
                <c:pt idx="128">
                  <c:v>5762</c:v>
                </c:pt>
                <c:pt idx="129">
                  <c:v>5757</c:v>
                </c:pt>
                <c:pt idx="130">
                  <c:v>5757</c:v>
                </c:pt>
                <c:pt idx="131">
                  <c:v>5756</c:v>
                </c:pt>
                <c:pt idx="132">
                  <c:v>5754</c:v>
                </c:pt>
                <c:pt idx="133">
                  <c:v>5754</c:v>
                </c:pt>
                <c:pt idx="134">
                  <c:v>5750</c:v>
                </c:pt>
                <c:pt idx="135">
                  <c:v>5752</c:v>
                </c:pt>
                <c:pt idx="136">
                  <c:v>5754</c:v>
                </c:pt>
                <c:pt idx="137">
                  <c:v>5756</c:v>
                </c:pt>
                <c:pt idx="138">
                  <c:v>5757</c:v>
                </c:pt>
                <c:pt idx="139">
                  <c:v>5757</c:v>
                </c:pt>
                <c:pt idx="140">
                  <c:v>5761</c:v>
                </c:pt>
                <c:pt idx="141">
                  <c:v>5761</c:v>
                </c:pt>
                <c:pt idx="142">
                  <c:v>5756</c:v>
                </c:pt>
                <c:pt idx="143">
                  <c:v>5759</c:v>
                </c:pt>
                <c:pt idx="144">
                  <c:v>5762</c:v>
                </c:pt>
                <c:pt idx="145">
                  <c:v>5764</c:v>
                </c:pt>
                <c:pt idx="146">
                  <c:v>5766</c:v>
                </c:pt>
                <c:pt idx="147">
                  <c:v>5763</c:v>
                </c:pt>
                <c:pt idx="148">
                  <c:v>5766</c:v>
                </c:pt>
                <c:pt idx="149">
                  <c:v>5765</c:v>
                </c:pt>
                <c:pt idx="150">
                  <c:v>5766</c:v>
                </c:pt>
                <c:pt idx="151">
                  <c:v>5768</c:v>
                </c:pt>
                <c:pt idx="152">
                  <c:v>5772</c:v>
                </c:pt>
                <c:pt idx="153">
                  <c:v>5774</c:v>
                </c:pt>
                <c:pt idx="154">
                  <c:v>5775</c:v>
                </c:pt>
                <c:pt idx="155">
                  <c:v>5780</c:v>
                </c:pt>
                <c:pt idx="156">
                  <c:v>5787</c:v>
                </c:pt>
                <c:pt idx="157">
                  <c:v>5789</c:v>
                </c:pt>
                <c:pt idx="158">
                  <c:v>5794</c:v>
                </c:pt>
                <c:pt idx="159">
                  <c:v>5800</c:v>
                </c:pt>
                <c:pt idx="160">
                  <c:v>5809</c:v>
                </c:pt>
                <c:pt idx="161">
                  <c:v>5811</c:v>
                </c:pt>
                <c:pt idx="162">
                  <c:v>5812</c:v>
                </c:pt>
                <c:pt idx="163">
                  <c:v>5815</c:v>
                </c:pt>
                <c:pt idx="164">
                  <c:v>5814</c:v>
                </c:pt>
                <c:pt idx="165">
                  <c:v>5821</c:v>
                </c:pt>
                <c:pt idx="166">
                  <c:v>5827</c:v>
                </c:pt>
                <c:pt idx="167">
                  <c:v>5835</c:v>
                </c:pt>
                <c:pt idx="168">
                  <c:v>5842</c:v>
                </c:pt>
                <c:pt idx="169">
                  <c:v>5844</c:v>
                </c:pt>
                <c:pt idx="170">
                  <c:v>5853</c:v>
                </c:pt>
                <c:pt idx="171">
                  <c:v>5858</c:v>
                </c:pt>
                <c:pt idx="172">
                  <c:v>5861</c:v>
                </c:pt>
                <c:pt idx="173">
                  <c:v>5866</c:v>
                </c:pt>
                <c:pt idx="174">
                  <c:v>5867</c:v>
                </c:pt>
                <c:pt idx="175">
                  <c:v>5879</c:v>
                </c:pt>
                <c:pt idx="176">
                  <c:v>5879</c:v>
                </c:pt>
                <c:pt idx="177">
                  <c:v>5893</c:v>
                </c:pt>
                <c:pt idx="178">
                  <c:v>5899</c:v>
                </c:pt>
                <c:pt idx="179">
                  <c:v>5907</c:v>
                </c:pt>
                <c:pt idx="180">
                  <c:v>5909</c:v>
                </c:pt>
                <c:pt idx="181">
                  <c:v>5919</c:v>
                </c:pt>
                <c:pt idx="182">
                  <c:v>5930</c:v>
                </c:pt>
                <c:pt idx="183">
                  <c:v>5934</c:v>
                </c:pt>
                <c:pt idx="184">
                  <c:v>5941</c:v>
                </c:pt>
                <c:pt idx="185">
                  <c:v>5939</c:v>
                </c:pt>
                <c:pt idx="186">
                  <c:v>5942</c:v>
                </c:pt>
                <c:pt idx="187">
                  <c:v>5953</c:v>
                </c:pt>
                <c:pt idx="188">
                  <c:v>5952</c:v>
                </c:pt>
                <c:pt idx="189">
                  <c:v>5953</c:v>
                </c:pt>
                <c:pt idx="190">
                  <c:v>5958</c:v>
                </c:pt>
                <c:pt idx="191">
                  <c:v>5963</c:v>
                </c:pt>
                <c:pt idx="192">
                  <c:v>5964</c:v>
                </c:pt>
                <c:pt idx="193">
                  <c:v>5967</c:v>
                </c:pt>
                <c:pt idx="194">
                  <c:v>5976</c:v>
                </c:pt>
                <c:pt idx="195">
                  <c:v>5981</c:v>
                </c:pt>
                <c:pt idx="196">
                  <c:v>5987</c:v>
                </c:pt>
                <c:pt idx="197">
                  <c:v>6001</c:v>
                </c:pt>
                <c:pt idx="198">
                  <c:v>6008</c:v>
                </c:pt>
                <c:pt idx="199">
                  <c:v>6013</c:v>
                </c:pt>
                <c:pt idx="200">
                  <c:v>6029</c:v>
                </c:pt>
                <c:pt idx="201">
                  <c:v>6035</c:v>
                </c:pt>
                <c:pt idx="202">
                  <c:v>6057</c:v>
                </c:pt>
                <c:pt idx="203">
                  <c:v>6070</c:v>
                </c:pt>
              </c:numCache>
            </c:numRef>
          </c:val>
          <c:extLst>
            <c:ext xmlns:c16="http://schemas.microsoft.com/office/drawing/2014/chart" uri="{C3380CC4-5D6E-409C-BE32-E72D297353CC}">
              <c16:uniqueId val="{000000B0-B6C6-4225-8333-82C6368D3EFF}"/>
            </c:ext>
          </c:extLst>
        </c:ser>
        <c:ser>
          <c:idx val="6"/>
          <c:order val="5"/>
          <c:tx>
            <c:strRef>
              <c:f>rivm!$S$3</c:f>
              <c:strCache>
                <c:ptCount val="1"/>
                <c:pt idx="0">
                  <c:v>NewHos</c:v>
                </c:pt>
              </c:strCache>
            </c:strRef>
          </c:tx>
          <c:spPr>
            <a:solidFill>
              <a:schemeClr val="accent2">
                <a:lumMod val="75000"/>
              </a:schemeClr>
            </a:solidFill>
            <a:ln w="25400">
              <a:noFill/>
            </a:ln>
            <a:effectLst>
              <a:outerShdw blurRad="50800" dist="50800" dir="5400000" algn="tl" rotWithShape="0">
                <a:prstClr val="black">
                  <a:alpha val="70000"/>
                </a:prstClr>
              </a:outerShdw>
            </a:effectLst>
          </c:spPr>
          <c:invertIfNegative val="0"/>
          <c:dLbls>
            <c:dLbl>
              <c:idx val="14"/>
              <c:delete val="1"/>
              <c:extLst>
                <c:ext xmlns:c15="http://schemas.microsoft.com/office/drawing/2012/chart" uri="{CE6537A1-D6FC-4f65-9D91-7224C49458BB}"/>
                <c:ext xmlns:c16="http://schemas.microsoft.com/office/drawing/2014/chart" uri="{C3380CC4-5D6E-409C-BE32-E72D297353CC}">
                  <c16:uniqueId val="{000000B1-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0B2-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0B3-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0B4-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0B5-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0B6-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0B7-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0B8-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0B9-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0BA-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0BB-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0BC-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0BD-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0BE-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0BF-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0C0-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0C1-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0C2-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0C3-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0C4-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0C5-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0C6-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0C7-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0C8-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0C9-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0CA-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0CB-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0CC-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0CD-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0CE-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0CF-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0D0-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0D1-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0D2-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0D3-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0D4-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0D5-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0D6-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0D7-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0D8-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0D9-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0DA-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0DB-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0DC-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0DD-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0DE-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0DF-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0E0-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0E1-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0E2-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0E3-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0E4-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0E5-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0E6-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0E7-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0E8-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0E9-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0EA-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0EB-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0EC-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0ED-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0EE-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0EF-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0F0-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0F1-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0F2-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0F3-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0F4-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0F5-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0F6-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0F7-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0F8-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0F9-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0FA-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0FB-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0FC-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0FD-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0FE-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0FF-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00-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01-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02-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03-B6C6-4225-8333-82C6368D3EFF}"/>
                </c:ext>
              </c:extLst>
            </c:dLbl>
            <c:dLbl>
              <c:idx val="97"/>
              <c:delete val="1"/>
              <c:extLst>
                <c:ext xmlns:c15="http://schemas.microsoft.com/office/drawing/2012/chart" uri="{CE6537A1-D6FC-4f65-9D91-7224C49458BB}">
                  <c15:layout>
                    <c:manualLayout>
                      <c:w val="6.782708333333333E-2"/>
                      <c:h val="3.3469861111111117E-2"/>
                    </c:manualLayout>
                  </c15:layout>
                </c:ext>
                <c:ext xmlns:c16="http://schemas.microsoft.com/office/drawing/2014/chart" uri="{C3380CC4-5D6E-409C-BE32-E72D297353CC}">
                  <c16:uniqueId val="{00000104-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05-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06-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07-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08-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09-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0A-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0B-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0C-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0D-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0E-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0F-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10-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11-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12-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13-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14-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15-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16-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17-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18-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19-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1A-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1B-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1C-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1D-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1E-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1F-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20-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21-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22-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23-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24-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25-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26-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27-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28-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29-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2A-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2B-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2C-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2D-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2E-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2F-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30-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31-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32-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33-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34-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35-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36-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37-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38-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39-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3A-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3B-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3C-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3D-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3E-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3F-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40-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41-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42-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43-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44-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145-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146-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147-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148-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149-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14A-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14B-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14C-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14D-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14E-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14F-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150-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151-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152-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153-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154-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155-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156-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2-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4-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4-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4-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4-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4-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4-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4-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4-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A-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4-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3-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2-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4-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3-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4-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4-EF77-4CB9-8982-0EA41646D5F8}"/>
                </c:ext>
              </c:extLst>
            </c:dLbl>
            <c:dLbl>
              <c:idx val="202"/>
              <c:delete val="1"/>
              <c:extLst>
                <c:ext xmlns:c15="http://schemas.microsoft.com/office/drawing/2012/chart" uri="{CE6537A1-D6FC-4f65-9D91-7224C49458BB}"/>
                <c:ext xmlns:c16="http://schemas.microsoft.com/office/drawing/2014/chart" uri="{C3380CC4-5D6E-409C-BE32-E72D297353CC}">
                  <c16:uniqueId val="{00000004-DBFA-4486-A71B-CED0F6E286FF}"/>
                </c:ext>
              </c:extLst>
            </c:dLbl>
            <c:dLbl>
              <c:idx val="203"/>
              <c:layout>
                <c:manualLayout>
                  <c:x val="-1.9400352733686198E-2"/>
                  <c:y val="-2.29276895943563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BFA-4486-A71B-CED0F6E286FF}"/>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rivm!$S$4:$S$236</c15:sqref>
                  </c15:fullRef>
                </c:ext>
              </c:extLst>
              <c:f>rivm!$S$4:$S$207</c:f>
              <c:numCache>
                <c:formatCode>#,##0</c:formatCode>
                <c:ptCount val="204"/>
                <c:pt idx="14">
                  <c:v>85</c:v>
                </c:pt>
                <c:pt idx="15">
                  <c:v>29</c:v>
                </c:pt>
                <c:pt idx="16">
                  <c:v>21</c:v>
                </c:pt>
                <c:pt idx="17">
                  <c:v>26</c:v>
                </c:pt>
                <c:pt idx="18">
                  <c:v>43</c:v>
                </c:pt>
                <c:pt idx="19">
                  <c:v>109</c:v>
                </c:pt>
                <c:pt idx="20">
                  <c:v>94</c:v>
                </c:pt>
                <c:pt idx="21">
                  <c:v>81</c:v>
                </c:pt>
                <c:pt idx="22">
                  <c:v>154</c:v>
                </c:pt>
                <c:pt idx="23">
                  <c:v>193</c:v>
                </c:pt>
                <c:pt idx="24">
                  <c:v>152</c:v>
                </c:pt>
                <c:pt idx="25">
                  <c:v>242</c:v>
                </c:pt>
                <c:pt idx="26">
                  <c:v>265</c:v>
                </c:pt>
                <c:pt idx="27">
                  <c:v>341</c:v>
                </c:pt>
                <c:pt idx="28">
                  <c:v>315</c:v>
                </c:pt>
                <c:pt idx="29">
                  <c:v>349</c:v>
                </c:pt>
                <c:pt idx="30">
                  <c:v>454</c:v>
                </c:pt>
                <c:pt idx="31">
                  <c:v>529</c:v>
                </c:pt>
                <c:pt idx="32">
                  <c:v>507</c:v>
                </c:pt>
                <c:pt idx="33">
                  <c:v>722</c:v>
                </c:pt>
                <c:pt idx="34">
                  <c:v>447</c:v>
                </c:pt>
                <c:pt idx="35">
                  <c:v>625</c:v>
                </c:pt>
                <c:pt idx="36">
                  <c:v>502</c:v>
                </c:pt>
                <c:pt idx="37">
                  <c:v>336</c:v>
                </c:pt>
                <c:pt idx="38">
                  <c:v>253</c:v>
                </c:pt>
                <c:pt idx="39">
                  <c:v>260</c:v>
                </c:pt>
                <c:pt idx="40">
                  <c:v>292</c:v>
                </c:pt>
                <c:pt idx="41">
                  <c:v>308</c:v>
                </c:pt>
                <c:pt idx="42">
                  <c:v>237</c:v>
                </c:pt>
                <c:pt idx="43">
                  <c:v>225</c:v>
                </c:pt>
                <c:pt idx="44">
                  <c:v>189</c:v>
                </c:pt>
                <c:pt idx="45">
                  <c:v>203</c:v>
                </c:pt>
                <c:pt idx="46">
                  <c:v>147</c:v>
                </c:pt>
                <c:pt idx="47">
                  <c:v>210</c:v>
                </c:pt>
                <c:pt idx="48">
                  <c:v>188</c:v>
                </c:pt>
                <c:pt idx="49">
                  <c:v>182</c:v>
                </c:pt>
                <c:pt idx="50">
                  <c:v>156</c:v>
                </c:pt>
                <c:pt idx="51">
                  <c:v>129</c:v>
                </c:pt>
                <c:pt idx="52">
                  <c:v>110</c:v>
                </c:pt>
                <c:pt idx="53">
                  <c:v>75</c:v>
                </c:pt>
                <c:pt idx="54">
                  <c:v>118</c:v>
                </c:pt>
                <c:pt idx="55">
                  <c:v>124</c:v>
                </c:pt>
                <c:pt idx="56">
                  <c:v>137</c:v>
                </c:pt>
                <c:pt idx="57">
                  <c:v>123</c:v>
                </c:pt>
                <c:pt idx="58">
                  <c:v>100</c:v>
                </c:pt>
                <c:pt idx="59">
                  <c:v>75</c:v>
                </c:pt>
                <c:pt idx="60">
                  <c:v>65</c:v>
                </c:pt>
                <c:pt idx="61">
                  <c:v>88</c:v>
                </c:pt>
                <c:pt idx="62">
                  <c:v>76</c:v>
                </c:pt>
                <c:pt idx="63">
                  <c:v>84</c:v>
                </c:pt>
                <c:pt idx="64">
                  <c:v>85</c:v>
                </c:pt>
                <c:pt idx="65">
                  <c:v>97</c:v>
                </c:pt>
                <c:pt idx="66">
                  <c:v>44</c:v>
                </c:pt>
                <c:pt idx="67">
                  <c:v>42</c:v>
                </c:pt>
                <c:pt idx="68">
                  <c:v>89</c:v>
                </c:pt>
                <c:pt idx="69">
                  <c:v>27</c:v>
                </c:pt>
                <c:pt idx="70">
                  <c:v>39</c:v>
                </c:pt>
                <c:pt idx="71">
                  <c:v>35</c:v>
                </c:pt>
                <c:pt idx="72">
                  <c:v>58</c:v>
                </c:pt>
                <c:pt idx="73">
                  <c:v>22</c:v>
                </c:pt>
                <c:pt idx="74">
                  <c:v>36</c:v>
                </c:pt>
                <c:pt idx="75">
                  <c:v>35</c:v>
                </c:pt>
                <c:pt idx="76">
                  <c:v>52</c:v>
                </c:pt>
                <c:pt idx="77">
                  <c:v>27</c:v>
                </c:pt>
                <c:pt idx="78">
                  <c:v>35</c:v>
                </c:pt>
                <c:pt idx="79">
                  <c:v>45</c:v>
                </c:pt>
                <c:pt idx="80">
                  <c:v>15</c:v>
                </c:pt>
                <c:pt idx="81">
                  <c:v>27</c:v>
                </c:pt>
                <c:pt idx="82">
                  <c:v>34</c:v>
                </c:pt>
                <c:pt idx="83">
                  <c:v>14</c:v>
                </c:pt>
                <c:pt idx="84">
                  <c:v>13</c:v>
                </c:pt>
                <c:pt idx="85">
                  <c:v>9</c:v>
                </c:pt>
                <c:pt idx="86">
                  <c:v>10</c:v>
                </c:pt>
                <c:pt idx="87">
                  <c:v>13</c:v>
                </c:pt>
                <c:pt idx="88">
                  <c:v>8</c:v>
                </c:pt>
                <c:pt idx="89">
                  <c:v>10</c:v>
                </c:pt>
                <c:pt idx="90">
                  <c:v>7</c:v>
                </c:pt>
                <c:pt idx="91">
                  <c:v>16</c:v>
                </c:pt>
                <c:pt idx="92">
                  <c:v>9</c:v>
                </c:pt>
                <c:pt idx="93">
                  <c:v>5</c:v>
                </c:pt>
                <c:pt idx="94">
                  <c:v>8</c:v>
                </c:pt>
                <c:pt idx="95">
                  <c:v>9</c:v>
                </c:pt>
                <c:pt idx="96">
                  <c:v>6</c:v>
                </c:pt>
                <c:pt idx="97">
                  <c:v>9</c:v>
                </c:pt>
                <c:pt idx="98">
                  <c:v>12</c:v>
                </c:pt>
                <c:pt idx="99">
                  <c:v>11</c:v>
                </c:pt>
                <c:pt idx="100">
                  <c:v>3</c:v>
                </c:pt>
                <c:pt idx="101">
                  <c:v>4</c:v>
                </c:pt>
                <c:pt idx="102">
                  <c:v>5</c:v>
                </c:pt>
                <c:pt idx="103">
                  <c:v>6</c:v>
                </c:pt>
                <c:pt idx="104">
                  <c:v>5</c:v>
                </c:pt>
                <c:pt idx="105">
                  <c:v>3</c:v>
                </c:pt>
                <c:pt idx="106">
                  <c:v>5</c:v>
                </c:pt>
                <c:pt idx="107">
                  <c:v>9</c:v>
                </c:pt>
                <c:pt idx="108">
                  <c:v>6</c:v>
                </c:pt>
                <c:pt idx="109">
                  <c:v>3</c:v>
                </c:pt>
                <c:pt idx="110">
                  <c:v>3</c:v>
                </c:pt>
                <c:pt idx="111">
                  <c:v>2</c:v>
                </c:pt>
                <c:pt idx="112">
                  <c:v>-1</c:v>
                </c:pt>
                <c:pt idx="113">
                  <c:v>11</c:v>
                </c:pt>
                <c:pt idx="114">
                  <c:v>0</c:v>
                </c:pt>
                <c:pt idx="115">
                  <c:v>3</c:v>
                </c:pt>
                <c:pt idx="116">
                  <c:v>2</c:v>
                </c:pt>
                <c:pt idx="117">
                  <c:v>2</c:v>
                </c:pt>
                <c:pt idx="118">
                  <c:v>6</c:v>
                </c:pt>
                <c:pt idx="119">
                  <c:v>4</c:v>
                </c:pt>
                <c:pt idx="120">
                  <c:v>5</c:v>
                </c:pt>
                <c:pt idx="121">
                  <c:v>0</c:v>
                </c:pt>
                <c:pt idx="122">
                  <c:v>3</c:v>
                </c:pt>
                <c:pt idx="123">
                  <c:v>3</c:v>
                </c:pt>
                <c:pt idx="124">
                  <c:v>3</c:v>
                </c:pt>
                <c:pt idx="125">
                  <c:v>1</c:v>
                </c:pt>
                <c:pt idx="126">
                  <c:v>0</c:v>
                </c:pt>
                <c:pt idx="127">
                  <c:v>4</c:v>
                </c:pt>
                <c:pt idx="128">
                  <c:v>1</c:v>
                </c:pt>
                <c:pt idx="129">
                  <c:v>1</c:v>
                </c:pt>
                <c:pt idx="130">
                  <c:v>0</c:v>
                </c:pt>
                <c:pt idx="131">
                  <c:v>2</c:v>
                </c:pt>
                <c:pt idx="132">
                  <c:v>3</c:v>
                </c:pt>
                <c:pt idx="133">
                  <c:v>-2</c:v>
                </c:pt>
                <c:pt idx="134">
                  <c:v>1</c:v>
                </c:pt>
                <c:pt idx="135">
                  <c:v>3</c:v>
                </c:pt>
                <c:pt idx="136">
                  <c:v>2</c:v>
                </c:pt>
                <c:pt idx="137">
                  <c:v>1</c:v>
                </c:pt>
                <c:pt idx="138">
                  <c:v>-2</c:v>
                </c:pt>
                <c:pt idx="139">
                  <c:v>5</c:v>
                </c:pt>
                <c:pt idx="140">
                  <c:v>1</c:v>
                </c:pt>
                <c:pt idx="141">
                  <c:v>-4</c:v>
                </c:pt>
                <c:pt idx="142">
                  <c:v>1</c:v>
                </c:pt>
                <c:pt idx="143">
                  <c:v>3</c:v>
                </c:pt>
                <c:pt idx="144">
                  <c:v>2</c:v>
                </c:pt>
                <c:pt idx="145">
                  <c:v>2</c:v>
                </c:pt>
                <c:pt idx="146">
                  <c:v>0</c:v>
                </c:pt>
                <c:pt idx="147">
                  <c:v>3</c:v>
                </c:pt>
                <c:pt idx="148">
                  <c:v>-1</c:v>
                </c:pt>
                <c:pt idx="149">
                  <c:v>2</c:v>
                </c:pt>
                <c:pt idx="150">
                  <c:v>2</c:v>
                </c:pt>
                <c:pt idx="151">
                  <c:v>5</c:v>
                </c:pt>
                <c:pt idx="152">
                  <c:v>6</c:v>
                </c:pt>
                <c:pt idx="153">
                  <c:v>3</c:v>
                </c:pt>
                <c:pt idx="154">
                  <c:v>5</c:v>
                </c:pt>
                <c:pt idx="155">
                  <c:v>7</c:v>
                </c:pt>
                <c:pt idx="156">
                  <c:v>3</c:v>
                </c:pt>
                <c:pt idx="157">
                  <c:v>6</c:v>
                </c:pt>
                <c:pt idx="158">
                  <c:v>6</c:v>
                </c:pt>
                <c:pt idx="159">
                  <c:v>10</c:v>
                </c:pt>
                <c:pt idx="160">
                  <c:v>5</c:v>
                </c:pt>
                <c:pt idx="161">
                  <c:v>1</c:v>
                </c:pt>
                <c:pt idx="162">
                  <c:v>4</c:v>
                </c:pt>
                <c:pt idx="163">
                  <c:v>2</c:v>
                </c:pt>
                <c:pt idx="164">
                  <c:v>7</c:v>
                </c:pt>
                <c:pt idx="165">
                  <c:v>6</c:v>
                </c:pt>
                <c:pt idx="166">
                  <c:v>10</c:v>
                </c:pt>
                <c:pt idx="167">
                  <c:v>9</c:v>
                </c:pt>
                <c:pt idx="168">
                  <c:v>6</c:v>
                </c:pt>
                <c:pt idx="169">
                  <c:v>11</c:v>
                </c:pt>
                <c:pt idx="170">
                  <c:v>7</c:v>
                </c:pt>
                <c:pt idx="171">
                  <c:v>6</c:v>
                </c:pt>
                <c:pt idx="172">
                  <c:v>5</c:v>
                </c:pt>
                <c:pt idx="173">
                  <c:v>4</c:v>
                </c:pt>
                <c:pt idx="174">
                  <c:v>18</c:v>
                </c:pt>
                <c:pt idx="175">
                  <c:v>10</c:v>
                </c:pt>
                <c:pt idx="176">
                  <c:v>18</c:v>
                </c:pt>
                <c:pt idx="177">
                  <c:v>11</c:v>
                </c:pt>
                <c:pt idx="178">
                  <c:v>8</c:v>
                </c:pt>
                <c:pt idx="179">
                  <c:v>4</c:v>
                </c:pt>
                <c:pt idx="180">
                  <c:v>15</c:v>
                </c:pt>
                <c:pt idx="181">
                  <c:v>19</c:v>
                </c:pt>
                <c:pt idx="182">
                  <c:v>7</c:v>
                </c:pt>
                <c:pt idx="183">
                  <c:v>9</c:v>
                </c:pt>
                <c:pt idx="184">
                  <c:v>2</c:v>
                </c:pt>
                <c:pt idx="185">
                  <c:v>3</c:v>
                </c:pt>
                <c:pt idx="186">
                  <c:v>11</c:v>
                </c:pt>
                <c:pt idx="187">
                  <c:v>5</c:v>
                </c:pt>
                <c:pt idx="188">
                  <c:v>6</c:v>
                </c:pt>
                <c:pt idx="189">
                  <c:v>5</c:v>
                </c:pt>
                <c:pt idx="190">
                  <c:v>7</c:v>
                </c:pt>
                <c:pt idx="191">
                  <c:v>5</c:v>
                </c:pt>
                <c:pt idx="192">
                  <c:v>5</c:v>
                </c:pt>
                <c:pt idx="193">
                  <c:v>9</c:v>
                </c:pt>
                <c:pt idx="194">
                  <c:v>6</c:v>
                </c:pt>
                <c:pt idx="195">
                  <c:v>8</c:v>
                </c:pt>
                <c:pt idx="196">
                  <c:v>17</c:v>
                </c:pt>
                <c:pt idx="197">
                  <c:v>10</c:v>
                </c:pt>
                <c:pt idx="198">
                  <c:v>6</c:v>
                </c:pt>
                <c:pt idx="199">
                  <c:v>17</c:v>
                </c:pt>
                <c:pt idx="200">
                  <c:v>8</c:v>
                </c:pt>
                <c:pt idx="201">
                  <c:v>24</c:v>
                </c:pt>
                <c:pt idx="202">
                  <c:v>15</c:v>
                </c:pt>
                <c:pt idx="203">
                  <c:v>14</c:v>
                </c:pt>
              </c:numCache>
            </c:numRef>
          </c:val>
          <c:extLst>
            <c:ext xmlns:c16="http://schemas.microsoft.com/office/drawing/2014/chart" uri="{C3380CC4-5D6E-409C-BE32-E72D297353CC}">
              <c16:uniqueId val="{00000157-B6C6-4225-8333-82C6368D3EFF}"/>
            </c:ext>
          </c:extLst>
        </c:ser>
        <c:ser>
          <c:idx val="2"/>
          <c:order val="6"/>
          <c:tx>
            <c:strRef>
              <c:f>rivm!$D$3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invertIfNegative val="0"/>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rivm!$D$4:$D$236</c15:sqref>
                  </c15:fullRef>
                </c:ext>
              </c:extLst>
              <c:f>rivm!$D$4:$D$207</c:f>
              <c:numCache>
                <c:formatCode>General</c:formatCode>
                <c:ptCount val="204"/>
                <c:pt idx="0">
                  <c:v>0</c:v>
                </c:pt>
                <c:pt idx="1">
                  <c:v>1</c:v>
                </c:pt>
                <c:pt idx="2">
                  <c:v>2</c:v>
                </c:pt>
                <c:pt idx="3">
                  <c:v>6</c:v>
                </c:pt>
                <c:pt idx="4">
                  <c:v>9</c:v>
                </c:pt>
                <c:pt idx="5">
                  <c:v>17</c:v>
                </c:pt>
                <c:pt idx="6">
                  <c:v>23</c:v>
                </c:pt>
                <c:pt idx="7">
                  <c:v>38</c:v>
                </c:pt>
                <c:pt idx="8">
                  <c:v>80</c:v>
                </c:pt>
                <c:pt idx="9">
                  <c:v>126</c:v>
                </c:pt>
                <c:pt idx="10">
                  <c:v>184</c:v>
                </c:pt>
                <c:pt idx="11">
                  <c:v>261</c:v>
                </c:pt>
                <c:pt idx="12">
                  <c:v>316</c:v>
                </c:pt>
                <c:pt idx="13">
                  <c:v>376</c:v>
                </c:pt>
                <c:pt idx="14">
                  <c:v>412</c:v>
                </c:pt>
                <c:pt idx="15">
                  <c:v>489</c:v>
                </c:pt>
                <c:pt idx="16" formatCode="0">
                  <c:v>689</c:v>
                </c:pt>
                <c:pt idx="17" formatCode="0">
                  <c:v>823</c:v>
                </c:pt>
                <c:pt idx="18" formatCode="0">
                  <c:v>973</c:v>
                </c:pt>
                <c:pt idx="19" formatCode="0">
                  <c:v>1208</c:v>
                </c:pt>
                <c:pt idx="20" formatCode="0">
                  <c:v>1391</c:v>
                </c:pt>
                <c:pt idx="21" formatCode="0">
                  <c:v>1643</c:v>
                </c:pt>
                <c:pt idx="22" formatCode="0">
                  <c:v>1971</c:v>
                </c:pt>
                <c:pt idx="23" formatCode="0">
                  <c:v>2351</c:v>
                </c:pt>
                <c:pt idx="24" formatCode="0">
                  <c:v>2795</c:v>
                </c:pt>
                <c:pt idx="25" formatCode="0">
                  <c:v>3216</c:v>
                </c:pt>
                <c:pt idx="26" formatCode="0">
                  <c:v>3519</c:v>
                </c:pt>
                <c:pt idx="27" formatCode="0">
                  <c:v>4065</c:v>
                </c:pt>
                <c:pt idx="28" formatCode="0">
                  <c:v>4576</c:v>
                </c:pt>
                <c:pt idx="29" formatCode="0">
                  <c:v>5280</c:v>
                </c:pt>
                <c:pt idx="30" formatCode="0">
                  <c:v>6103</c:v>
                </c:pt>
                <c:pt idx="31" formatCode="0">
                  <c:v>6808</c:v>
                </c:pt>
                <c:pt idx="32" formatCode="0">
                  <c:v>7383</c:v>
                </c:pt>
                <c:pt idx="33" formatCode="0">
                  <c:v>7760</c:v>
                </c:pt>
                <c:pt idx="34" formatCode="0">
                  <c:v>7883</c:v>
                </c:pt>
                <c:pt idx="35" formatCode="0">
                  <c:v>8455</c:v>
                </c:pt>
                <c:pt idx="36" formatCode="0">
                  <c:v>8913</c:v>
                </c:pt>
                <c:pt idx="37" formatCode="0">
                  <c:v>9437</c:v>
                </c:pt>
                <c:pt idx="38" formatCode="0">
                  <c:v>10005</c:v>
                </c:pt>
                <c:pt idx="39" formatCode="0">
                  <c:v>10976</c:v>
                </c:pt>
                <c:pt idx="40" formatCode="0">
                  <c:v>11668</c:v>
                </c:pt>
                <c:pt idx="41" formatCode="0">
                  <c:v>12153</c:v>
                </c:pt>
                <c:pt idx="42" formatCode="0">
                  <c:v>12814</c:v>
                </c:pt>
                <c:pt idx="43" formatCode="0">
                  <c:v>13790</c:v>
                </c:pt>
                <c:pt idx="44" formatCode="0">
                  <c:v>14900</c:v>
                </c:pt>
                <c:pt idx="45" formatCode="0">
                  <c:v>16034</c:v>
                </c:pt>
                <c:pt idx="46" formatCode="0">
                  <c:v>17005</c:v>
                </c:pt>
                <c:pt idx="47" formatCode="0">
                  <c:v>17822</c:v>
                </c:pt>
                <c:pt idx="48" formatCode="0">
                  <c:v>18480</c:v>
                </c:pt>
                <c:pt idx="49" formatCode="0">
                  <c:v>19026</c:v>
                </c:pt>
                <c:pt idx="50" formatCode="0">
                  <c:v>19905</c:v>
                </c:pt>
                <c:pt idx="51" formatCode="0">
                  <c:v>20984</c:v>
                </c:pt>
                <c:pt idx="52" formatCode="0">
                  <c:v>21995</c:v>
                </c:pt>
                <c:pt idx="53" formatCode="0">
                  <c:v>22951</c:v>
                </c:pt>
                <c:pt idx="54" formatCode="0">
                  <c:v>23626</c:v>
                </c:pt>
                <c:pt idx="55" formatCode="0">
                  <c:v>24237</c:v>
                </c:pt>
                <c:pt idx="56" formatCode="0">
                  <c:v>24821</c:v>
                </c:pt>
                <c:pt idx="57" formatCode="0">
                  <c:v>25571</c:v>
                </c:pt>
                <c:pt idx="58" formatCode="0">
                  <c:v>26254</c:v>
                </c:pt>
                <c:pt idx="59" formatCode="0">
                  <c:v>26809</c:v>
                </c:pt>
                <c:pt idx="60" formatCode="0">
                  <c:v>27389</c:v>
                </c:pt>
                <c:pt idx="61" formatCode="0">
                  <c:v>27724</c:v>
                </c:pt>
                <c:pt idx="62" formatCode="0">
                  <c:v>27807</c:v>
                </c:pt>
                <c:pt idx="63" formatCode="0">
                  <c:v>28117</c:v>
                </c:pt>
                <c:pt idx="64" formatCode="0">
                  <c:v>28547</c:v>
                </c:pt>
                <c:pt idx="65" formatCode="0">
                  <c:v>28937</c:v>
                </c:pt>
                <c:pt idx="66" formatCode="0">
                  <c:v>29285</c:v>
                </c:pt>
                <c:pt idx="67" formatCode="0">
                  <c:v>29576</c:v>
                </c:pt>
                <c:pt idx="68" formatCode="0">
                  <c:v>29733</c:v>
                </c:pt>
                <c:pt idx="69" formatCode="0">
                  <c:v>29961</c:v>
                </c:pt>
                <c:pt idx="70" formatCode="0">
                  <c:v>30166</c:v>
                </c:pt>
                <c:pt idx="71" formatCode="0">
                  <c:v>30582</c:v>
                </c:pt>
                <c:pt idx="72" formatCode="0">
                  <c:v>30866</c:v>
                </c:pt>
                <c:pt idx="73" formatCode="0">
                  <c:v>31097</c:v>
                </c:pt>
                <c:pt idx="74" formatCode="0">
                  <c:v>31320</c:v>
                </c:pt>
                <c:pt idx="75" formatCode="0">
                  <c:v>31445</c:v>
                </c:pt>
                <c:pt idx="76" formatCode="0">
                  <c:v>31606</c:v>
                </c:pt>
                <c:pt idx="77" formatCode="0">
                  <c:v>31781</c:v>
                </c:pt>
                <c:pt idx="78" formatCode="0">
                  <c:v>32024</c:v>
                </c:pt>
                <c:pt idx="79" formatCode="0">
                  <c:v>32189</c:v>
                </c:pt>
                <c:pt idx="80" formatCode="0">
                  <c:v>32333</c:v>
                </c:pt>
                <c:pt idx="81" formatCode="0">
                  <c:v>32443</c:v>
                </c:pt>
                <c:pt idx="82" formatCode="0">
                  <c:v>32562</c:v>
                </c:pt>
                <c:pt idx="83" formatCode="0">
                  <c:v>32636</c:v>
                </c:pt>
                <c:pt idx="84" formatCode="0">
                  <c:v>32820</c:v>
                </c:pt>
                <c:pt idx="85" formatCode="0">
                  <c:v>33060</c:v>
                </c:pt>
                <c:pt idx="86" formatCode="0">
                  <c:v>33239</c:v>
                </c:pt>
                <c:pt idx="87" formatCode="0">
                  <c:v>33405</c:v>
                </c:pt>
                <c:pt idx="88" formatCode="0">
                  <c:v>33564</c:v>
                </c:pt>
                <c:pt idx="89" formatCode="0">
                  <c:v>33765</c:v>
                </c:pt>
                <c:pt idx="90" formatCode="0">
                  <c:v>33888</c:v>
                </c:pt>
                <c:pt idx="91" formatCode="0">
                  <c:v>34071</c:v>
                </c:pt>
                <c:pt idx="92" formatCode="0">
                  <c:v>34237</c:v>
                </c:pt>
                <c:pt idx="93" formatCode="0">
                  <c:v>34404</c:v>
                </c:pt>
                <c:pt idx="94" formatCode="0">
                  <c:v>34530</c:v>
                </c:pt>
                <c:pt idx="95" formatCode="0">
                  <c:v>34707</c:v>
                </c:pt>
                <c:pt idx="96" formatCode="0">
                  <c:v>34801</c:v>
                </c:pt>
                <c:pt idx="97" formatCode="0">
                  <c:v>34897</c:v>
                </c:pt>
                <c:pt idx="98" formatCode="0">
                  <c:v>34974</c:v>
                </c:pt>
                <c:pt idx="99" formatCode="0">
                  <c:v>35171</c:v>
                </c:pt>
                <c:pt idx="100" formatCode="0">
                  <c:v>35370</c:v>
                </c:pt>
                <c:pt idx="101" formatCode="0">
                  <c:v>35550</c:v>
                </c:pt>
                <c:pt idx="102" formatCode="0">
                  <c:v>35785</c:v>
                </c:pt>
                <c:pt idx="103" formatCode="0">
                  <c:v>35945</c:v>
                </c:pt>
                <c:pt idx="104" formatCode="0">
                  <c:v>36103</c:v>
                </c:pt>
                <c:pt idx="105" formatCode="0">
                  <c:v>36282</c:v>
                </c:pt>
                <c:pt idx="106" formatCode="0">
                  <c:v>36443</c:v>
                </c:pt>
                <c:pt idx="107" formatCode="0">
                  <c:v>36648</c:v>
                </c:pt>
                <c:pt idx="108" formatCode="0">
                  <c:v>36818</c:v>
                </c:pt>
                <c:pt idx="109" formatCode="0">
                  <c:v>36955</c:v>
                </c:pt>
                <c:pt idx="110" formatCode="0">
                  <c:v>37117</c:v>
                </c:pt>
                <c:pt idx="111" formatCode="0">
                  <c:v>37253</c:v>
                </c:pt>
                <c:pt idx="112" formatCode="0">
                  <c:v>37368</c:v>
                </c:pt>
                <c:pt idx="113" formatCode="0">
                  <c:v>37484</c:v>
                </c:pt>
                <c:pt idx="114" formatCode="0">
                  <c:v>37580</c:v>
                </c:pt>
                <c:pt idx="115" formatCode="0">
                  <c:v>37656</c:v>
                </c:pt>
                <c:pt idx="116" formatCode="0">
                  <c:v>37744</c:v>
                </c:pt>
                <c:pt idx="117" formatCode="0">
                  <c:v>37807</c:v>
                </c:pt>
                <c:pt idx="118" formatCode="0">
                  <c:v>37869</c:v>
                </c:pt>
                <c:pt idx="119" formatCode="0">
                  <c:v>37945</c:v>
                </c:pt>
                <c:pt idx="120" formatCode="0">
                  <c:v>38051</c:v>
                </c:pt>
                <c:pt idx="121" formatCode="0">
                  <c:v>38137</c:v>
                </c:pt>
                <c:pt idx="122" formatCode="0">
                  <c:v>38206</c:v>
                </c:pt>
                <c:pt idx="123" formatCode="0">
                  <c:v>38276</c:v>
                </c:pt>
                <c:pt idx="124" formatCode="0">
                  <c:v>38349</c:v>
                </c:pt>
                <c:pt idx="125" formatCode="0">
                  <c:v>38396</c:v>
                </c:pt>
                <c:pt idx="126" formatCode="0">
                  <c:v>38457</c:v>
                </c:pt>
                <c:pt idx="127" formatCode="0">
                  <c:v>38534</c:v>
                </c:pt>
                <c:pt idx="128" formatCode="0">
                  <c:v>38605</c:v>
                </c:pt>
                <c:pt idx="129" formatCode="0">
                  <c:v>38665</c:v>
                </c:pt>
                <c:pt idx="130" formatCode="0">
                  <c:v>38737</c:v>
                </c:pt>
                <c:pt idx="131" formatCode="0">
                  <c:v>38773</c:v>
                </c:pt>
                <c:pt idx="132" formatCode="0">
                  <c:v>38808</c:v>
                </c:pt>
                <c:pt idx="133" formatCode="0">
                  <c:v>38857</c:v>
                </c:pt>
                <c:pt idx="134" formatCode="0">
                  <c:v>38911</c:v>
                </c:pt>
                <c:pt idx="135" formatCode="0">
                  <c:v>38952</c:v>
                </c:pt>
                <c:pt idx="136" formatCode="0">
                  <c:v>39030</c:v>
                </c:pt>
                <c:pt idx="137" formatCode="0">
                  <c:v>39129</c:v>
                </c:pt>
                <c:pt idx="138" formatCode="0">
                  <c:v>39199</c:v>
                </c:pt>
                <c:pt idx="139" formatCode="0">
                  <c:v>39254</c:v>
                </c:pt>
                <c:pt idx="140" formatCode="0">
                  <c:v>39355</c:v>
                </c:pt>
                <c:pt idx="141" formatCode="0">
                  <c:v>39453</c:v>
                </c:pt>
                <c:pt idx="142" formatCode="0">
                  <c:v>39560</c:v>
                </c:pt>
                <c:pt idx="143" formatCode="0">
                  <c:v>39686</c:v>
                </c:pt>
                <c:pt idx="144" formatCode="0">
                  <c:v>39827</c:v>
                </c:pt>
                <c:pt idx="145" formatCode="0">
                  <c:v>40010</c:v>
                </c:pt>
                <c:pt idx="146" formatCode="0">
                  <c:v>40171</c:v>
                </c:pt>
                <c:pt idx="147" formatCode="0">
                  <c:v>40339</c:v>
                </c:pt>
                <c:pt idx="148" formatCode="0">
                  <c:v>40499</c:v>
                </c:pt>
                <c:pt idx="149" formatCode="0">
                  <c:v>40691</c:v>
                </c:pt>
                <c:pt idx="150" formatCode="0">
                  <c:v>40826</c:v>
                </c:pt>
                <c:pt idx="151" formatCode="0">
                  <c:v>41038</c:v>
                </c:pt>
                <c:pt idx="152" formatCode="0">
                  <c:v>41238</c:v>
                </c:pt>
                <c:pt idx="153" formatCode="0">
                  <c:v>41455</c:v>
                </c:pt>
                <c:pt idx="154" formatCode="0">
                  <c:v>41699</c:v>
                </c:pt>
                <c:pt idx="155" formatCode="0">
                  <c:v>42036</c:v>
                </c:pt>
                <c:pt idx="156" formatCode="0">
                  <c:v>42367</c:v>
                </c:pt>
                <c:pt idx="157" formatCode="0">
                  <c:v>42795</c:v>
                </c:pt>
                <c:pt idx="158" formatCode="0">
                  <c:v>43155</c:v>
                </c:pt>
                <c:pt idx="159" formatCode="0">
                  <c:v>43521</c:v>
                </c:pt>
                <c:pt idx="160" formatCode="0">
                  <c:v>43996</c:v>
                </c:pt>
                <c:pt idx="161" formatCode="0">
                  <c:v>44417</c:v>
                </c:pt>
                <c:pt idx="162" formatCode="0">
                  <c:v>45017</c:v>
                </c:pt>
                <c:pt idx="163" formatCode="0">
                  <c:v>45532</c:v>
                </c:pt>
                <c:pt idx="164" formatCode="0">
                  <c:v>46016</c:v>
                </c:pt>
                <c:pt idx="165" formatCode="0">
                  <c:v>46586</c:v>
                </c:pt>
                <c:pt idx="166" formatCode="0">
                  <c:v>47210</c:v>
                </c:pt>
                <c:pt idx="167" formatCode="0">
                  <c:v>47979</c:v>
                </c:pt>
                <c:pt idx="168" formatCode="0">
                  <c:v>48624</c:v>
                </c:pt>
                <c:pt idx="169" formatCode="0">
                  <c:v>49195</c:v>
                </c:pt>
                <c:pt idx="170" formatCode="0">
                  <c:v>49820</c:v>
                </c:pt>
                <c:pt idx="171" formatCode="0">
                  <c:v>50468</c:v>
                </c:pt>
                <c:pt idx="172" formatCode="0">
                  <c:v>50969</c:v>
                </c:pt>
                <c:pt idx="173" formatCode="0">
                  <c:v>51446</c:v>
                </c:pt>
                <c:pt idx="174" formatCode="0">
                  <c:v>51931</c:v>
                </c:pt>
                <c:pt idx="175" formatCode="0">
                  <c:v>52465</c:v>
                </c:pt>
                <c:pt idx="176" formatCode="0">
                  <c:v>52984</c:v>
                </c:pt>
                <c:pt idx="177" formatCode="0">
                  <c:v>53501</c:v>
                </c:pt>
                <c:pt idx="178" formatCode="0">
                  <c:v>53998</c:v>
                </c:pt>
                <c:pt idx="179" formatCode="0">
                  <c:v>54447</c:v>
                </c:pt>
                <c:pt idx="180" formatCode="0">
                  <c:v>55017</c:v>
                </c:pt>
                <c:pt idx="181" formatCode="0">
                  <c:v>55417</c:v>
                </c:pt>
                <c:pt idx="182" formatCode="0">
                  <c:v>55969</c:v>
                </c:pt>
                <c:pt idx="183" formatCode="0">
                  <c:v>56472</c:v>
                </c:pt>
                <c:pt idx="184" formatCode="0">
                  <c:v>56970</c:v>
                </c:pt>
                <c:pt idx="185" formatCode="0">
                  <c:v>57469</c:v>
                </c:pt>
                <c:pt idx="186" formatCode="0">
                  <c:v>57974</c:v>
                </c:pt>
                <c:pt idx="187" formatCode="0">
                  <c:v>58490</c:v>
                </c:pt>
                <c:pt idx="188" formatCode="0">
                  <c:v>58947</c:v>
                </c:pt>
                <c:pt idx="189" formatCode="0">
                  <c:v>59675</c:v>
                </c:pt>
                <c:pt idx="190" formatCode="0">
                  <c:v>60271</c:v>
                </c:pt>
                <c:pt idx="191" formatCode="0">
                  <c:v>61008</c:v>
                </c:pt>
                <c:pt idx="192" formatCode="0">
                  <c:v>61657</c:v>
                </c:pt>
                <c:pt idx="193" formatCode="0">
                  <c:v>62577</c:v>
                </c:pt>
                <c:pt idx="194" formatCode="0">
                  <c:v>63365</c:v>
                </c:pt>
                <c:pt idx="195" formatCode="0">
                  <c:v>64323</c:v>
                </c:pt>
                <c:pt idx="196" formatCode="0">
                  <c:v>65455</c:v>
                </c:pt>
                <c:pt idx="197" formatCode="0">
                  <c:v>66261</c:v>
                </c:pt>
                <c:pt idx="198" formatCode="0">
                  <c:v>67521</c:v>
                </c:pt>
                <c:pt idx="199" formatCode="0">
                  <c:v>68746</c:v>
                </c:pt>
                <c:pt idx="200" formatCode="0">
                  <c:v>69816</c:v>
                </c:pt>
                <c:pt idx="201" formatCode="0">
                  <c:v>71108</c:v>
                </c:pt>
                <c:pt idx="202" formatCode="0">
                  <c:v>72463</c:v>
                </c:pt>
                <c:pt idx="203" formatCode="0">
                  <c:v>73990</c:v>
                </c:pt>
              </c:numCache>
            </c:numRef>
          </c:val>
          <c:extLst>
            <c:ext xmlns:c16="http://schemas.microsoft.com/office/drawing/2014/chart" uri="{C3380CC4-5D6E-409C-BE32-E72D297353CC}">
              <c16:uniqueId val="{00000158-B6C6-4225-8333-82C6368D3EFF}"/>
            </c:ext>
          </c:extLst>
        </c:ser>
        <c:ser>
          <c:idx val="3"/>
          <c:order val="7"/>
          <c:tx>
            <c:strRef>
              <c:f>rivm!$F$3</c:f>
              <c:strCache>
                <c:ptCount val="1"/>
                <c:pt idx="0">
                  <c:v>Nieuwe besmettingen</c:v>
                </c:pt>
              </c:strCache>
            </c:strRef>
          </c:tx>
          <c:spPr>
            <a:solidFill>
              <a:schemeClr val="accent1">
                <a:lumMod val="60000"/>
                <a:lumOff val="40000"/>
              </a:schemeClr>
            </a:solidFill>
            <a:ln>
              <a:solidFill>
                <a:schemeClr val="accent1">
                  <a:lumMod val="60000"/>
                  <a:lumOff val="40000"/>
                </a:schemeClr>
              </a:solidFill>
            </a:ln>
            <a:effectLst>
              <a:outerShdw blurRad="50800" dist="50800" dir="5400000" algn="ctr" rotWithShape="0">
                <a:schemeClr val="tx1">
                  <a:alpha val="70000"/>
                </a:schemeClr>
              </a:outerShdw>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159-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15A-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15B-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15C-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15D-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15E-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15F-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160-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161-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162-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163-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164-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165-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166-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167-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168-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169-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16A-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16B-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16C-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16D-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16E-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16F-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170-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171-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172-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173-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174-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175-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176-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177-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178-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179-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17A-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17B-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17C-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17D-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17E-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17F-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180-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181-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182-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183-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184-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185-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186-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187-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188-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189-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18A-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18B-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18C-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18D-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18E-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18F-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190-B6C6-4225-8333-82C6368D3EFF}"/>
                </c:ext>
              </c:extLst>
            </c:dLbl>
            <c:dLbl>
              <c:idx val="56"/>
              <c:delete val="1"/>
              <c:extLst>
                <c:ext xmlns:c15="http://schemas.microsoft.com/office/drawing/2012/chart" uri="{CE6537A1-D6FC-4f65-9D91-7224C49458BB}">
                  <c15:layout>
                    <c:manualLayout>
                      <c:w val="6.0621316216919338E-2"/>
                      <c:h val="3.9364853313531935E-2"/>
                    </c:manualLayout>
                  </c15:layout>
                </c:ext>
                <c:ext xmlns:c16="http://schemas.microsoft.com/office/drawing/2014/chart" uri="{C3380CC4-5D6E-409C-BE32-E72D297353CC}">
                  <c16:uniqueId val="{00000191-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192-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193-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194-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195-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196-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197-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198-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199-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19A-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19B-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19C-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19D-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19E-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19F-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1A0-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1A1-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1A2-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1A3-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1A4-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1A5-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1A6-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1A7-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1A8-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1A9-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1AA-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1AB-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1AC-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1AD-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1AE-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1AF-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1B0-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1B1-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1B2-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1B3-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1B4-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1B5-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1B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1B7-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1B8-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1B9-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1BA-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1BB-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1BC-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1BD-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1BE-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1BF-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1C0-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1C1-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1C2-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1C3-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1C4-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1C5-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1C6-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1C7-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1C8-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1C9-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1CA-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1CB-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1CC-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1CD-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1CE-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1CF-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1D0-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1D1-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1D2-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1D3-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1D4-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1D5-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1D6-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1D7-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1D8-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1D9-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1DA-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1DB-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1DC-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1DD-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1DE-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1DF-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1E0-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1E1-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1E2-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1E3-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1E4-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1E5-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1E6-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1E7-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1E8-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1E9-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1EA-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1EB-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1EC-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1ED-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1EE-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1EF-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1F0-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1F1-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1F2-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1F3-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1F4-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1F5-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1F6-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1F7-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1F8-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1F9-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1FA-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1FB-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1FC-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1FD-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1FE-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1FF-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00-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01-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02-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03-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04-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05-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06-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07-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08-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09-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0A-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0B-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0C-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0D-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0E-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0F-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10-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11-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BF-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1-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1-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1-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1-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1-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1-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5-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1-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7-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9-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A-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1-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2-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1-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1-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1-EF77-4CB9-8982-0EA41646D5F8}"/>
                </c:ext>
              </c:extLst>
            </c:dLbl>
            <c:dLbl>
              <c:idx val="202"/>
              <c:delete val="1"/>
              <c:extLst>
                <c:ext xmlns:c15="http://schemas.microsoft.com/office/drawing/2012/chart" uri="{CE6537A1-D6FC-4f65-9D91-7224C49458BB}"/>
                <c:ext xmlns:c16="http://schemas.microsoft.com/office/drawing/2014/chart" uri="{C3380CC4-5D6E-409C-BE32-E72D297353CC}">
                  <c16:uniqueId val="{00000001-DBFA-4486-A71B-CED0F6E286FF}"/>
                </c:ext>
              </c:extLst>
            </c:dLbl>
            <c:dLbl>
              <c:idx val="203"/>
              <c:layout>
                <c:manualLayout>
                  <c:x val="-4.9382716049382845E-2"/>
                  <c:y val="1.76366843033509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BFA-4486-A71B-CED0F6E286FF}"/>
                </c:ext>
              </c:extLst>
            </c:dLbl>
            <c:numFmt formatCode="\+\ 0"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rivm!$F$4:$F$236</c15:sqref>
                  </c15:fullRef>
                </c:ext>
              </c:extLst>
              <c:f>rivm!$F$4:$F$207</c:f>
              <c:numCache>
                <c:formatCode>#,##0</c:formatCode>
                <c:ptCount val="204"/>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1087</c:v>
                </c:pt>
                <c:pt idx="200">
                  <c:v>1300</c:v>
                </c:pt>
                <c:pt idx="201">
                  <c:v>1379</c:v>
                </c:pt>
                <c:pt idx="202">
                  <c:v>1542</c:v>
                </c:pt>
                <c:pt idx="203">
                  <c:v>1753</c:v>
                </c:pt>
              </c:numCache>
            </c:numRef>
          </c:val>
          <c:extLst>
            <c:ext xmlns:c16="http://schemas.microsoft.com/office/drawing/2014/chart" uri="{C3380CC4-5D6E-409C-BE32-E72D297353CC}">
              <c16:uniqueId val="{00000212-B6C6-4225-8333-82C6368D3EFF}"/>
            </c:ext>
          </c:extLst>
        </c:ser>
        <c:dLbls>
          <c:showLegendKey val="0"/>
          <c:showVal val="0"/>
          <c:showCatName val="0"/>
          <c:showSerName val="0"/>
          <c:showPercent val="0"/>
          <c:showBubbleSize val="0"/>
        </c:dLbls>
        <c:gapWidth val="0"/>
        <c:overlap val="100"/>
        <c:axId val="759634088"/>
        <c:axId val="759630152"/>
      </c:barChart>
      <c:lineChart>
        <c:grouping val="standard"/>
        <c:varyColors val="0"/>
        <c:ser>
          <c:idx val="4"/>
          <c:order val="8"/>
          <c:tx>
            <c:strRef>
              <c:f>rivm!$F$2</c:f>
              <c:strCache>
                <c:ptCount val="1"/>
              </c:strCache>
            </c:strRef>
          </c:tx>
          <c:spPr>
            <a:ln w="28575" cap="rnd">
              <a:noFill/>
              <a:round/>
            </a:ln>
            <a:effectLst/>
          </c:spPr>
          <c:marker>
            <c:symbol val="none"/>
          </c:marker>
          <c:dLbls>
            <c:dLbl>
              <c:idx val="51"/>
              <c:delete val="1"/>
              <c:extLst>
                <c:ext xmlns:c15="http://schemas.microsoft.com/office/drawing/2012/chart" uri="{CE6537A1-D6FC-4f65-9D91-7224C49458BB}"/>
                <c:ext xmlns:c16="http://schemas.microsoft.com/office/drawing/2014/chart" uri="{C3380CC4-5D6E-409C-BE32-E72D297353CC}">
                  <c16:uniqueId val="{00000213-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14-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15-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16-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17-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18-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19-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1A-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1B-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21C-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21D-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21E-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1F-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20-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21-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22-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23-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24-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25-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26-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27-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28-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29-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2A-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2B-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2C-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2D-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2E-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2F-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30-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31-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32-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33-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34-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35-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36-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37-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38-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39-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3A-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3B-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3C-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3D-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3E-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3F-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40-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41-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42-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43-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44-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45-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246-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247-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248-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2-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2-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2-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2-B53C-4EF5-9DCF-2B685D95159E}"/>
                </c:ext>
              </c:extLst>
            </c:dLbl>
            <c:dLbl>
              <c:idx val="191"/>
              <c:delete val="1"/>
              <c:extLst>
                <c:ext xmlns:c15="http://schemas.microsoft.com/office/drawing/2012/chart" uri="{CE6537A1-D6FC-4f65-9D91-7224C49458BB}"/>
                <c:ext xmlns:c16="http://schemas.microsoft.com/office/drawing/2014/chart" uri="{C3380CC4-5D6E-409C-BE32-E72D297353CC}">
                  <c16:uniqueId val="{00000002-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6-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2-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8-B7B7-405E-80CF-37C8E54A153D}"/>
                </c:ext>
              </c:extLst>
            </c:dLbl>
            <c:dLbl>
              <c:idx val="196"/>
              <c:delete val="1"/>
              <c:extLst>
                <c:ext xmlns:c15="http://schemas.microsoft.com/office/drawing/2012/chart" uri="{CE6537A1-D6FC-4f65-9D91-7224C49458BB}"/>
                <c:ext xmlns:c16="http://schemas.microsoft.com/office/drawing/2014/chart" uri="{C3380CC4-5D6E-409C-BE32-E72D297353CC}">
                  <c16:uniqueId val="{0000000B-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3-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3-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2-4A3E-4313-BE34-030204C473B2}"/>
                </c:ext>
              </c:extLst>
            </c:dLbl>
            <c:dLbl>
              <c:idx val="201"/>
              <c:delete val="1"/>
              <c:extLst>
                <c:ext xmlns:c15="http://schemas.microsoft.com/office/drawing/2012/chart" uri="{CE6537A1-D6FC-4f65-9D91-7224C49458BB}"/>
                <c:ext xmlns:c16="http://schemas.microsoft.com/office/drawing/2014/chart" uri="{C3380CC4-5D6E-409C-BE32-E72D297353CC}">
                  <c16:uniqueId val="{00000002-EF77-4CB9-8982-0EA41646D5F8}"/>
                </c:ext>
              </c:extLst>
            </c:dLbl>
            <c:dLbl>
              <c:idx val="202"/>
              <c:delete val="1"/>
              <c:extLst>
                <c:ext xmlns:c15="http://schemas.microsoft.com/office/drawing/2012/chart" uri="{CE6537A1-D6FC-4f65-9D91-7224C49458BB}"/>
                <c:ext xmlns:c16="http://schemas.microsoft.com/office/drawing/2014/chart" uri="{C3380CC4-5D6E-409C-BE32-E72D297353CC}">
                  <c16:uniqueId val="{00000002-DBFA-4486-A71B-CED0F6E286FF}"/>
                </c:ext>
              </c:extLst>
            </c:dLbl>
            <c:dLbl>
              <c:idx val="203"/>
              <c:layout>
                <c:manualLayout>
                  <c:x val="-2.9982363315696647E-2"/>
                  <c:y val="-3.387562665777888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BFA-4486-A71B-CED0F6E286FF}"/>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rivm!$E$4:$E$236</c15:sqref>
                  </c15:fullRef>
                </c:ext>
              </c:extLst>
              <c:f>rivm!$E$4:$E$207</c:f>
              <c:numCache>
                <c:formatCode>#,##0</c:formatCode>
                <c:ptCount val="204"/>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pt idx="29">
                  <c:v>8603</c:v>
                </c:pt>
                <c:pt idx="30">
                  <c:v>9762</c:v>
                </c:pt>
                <c:pt idx="31">
                  <c:v>10866</c:v>
                </c:pt>
                <c:pt idx="32">
                  <c:v>11750</c:v>
                </c:pt>
                <c:pt idx="33">
                  <c:v>12595</c:v>
                </c:pt>
                <c:pt idx="34">
                  <c:v>13614</c:v>
                </c:pt>
                <c:pt idx="35">
                  <c:v>14697</c:v>
                </c:pt>
                <c:pt idx="36">
                  <c:v>15723</c:v>
                </c:pt>
                <c:pt idx="37">
                  <c:v>16627</c:v>
                </c:pt>
                <c:pt idx="38">
                  <c:v>17851</c:v>
                </c:pt>
                <c:pt idx="39">
                  <c:v>18803</c:v>
                </c:pt>
                <c:pt idx="40">
                  <c:v>19580</c:v>
                </c:pt>
                <c:pt idx="41">
                  <c:v>20549</c:v>
                </c:pt>
                <c:pt idx="42">
                  <c:v>21762</c:v>
                </c:pt>
                <c:pt idx="43">
                  <c:v>23097</c:v>
                </c:pt>
                <c:pt idx="44">
                  <c:v>24413</c:v>
                </c:pt>
                <c:pt idx="45">
                  <c:v>25587</c:v>
                </c:pt>
                <c:pt idx="46">
                  <c:v>26551</c:v>
                </c:pt>
                <c:pt idx="47">
                  <c:v>27419</c:v>
                </c:pt>
                <c:pt idx="48">
                  <c:v>28153</c:v>
                </c:pt>
                <c:pt idx="49">
                  <c:v>29214</c:v>
                </c:pt>
                <c:pt idx="50">
                  <c:v>30449</c:v>
                </c:pt>
                <c:pt idx="51">
                  <c:v>31589</c:v>
                </c:pt>
                <c:pt idx="52">
                  <c:v>32655</c:v>
                </c:pt>
                <c:pt idx="53">
                  <c:v>33405</c:v>
                </c:pt>
                <c:pt idx="54">
                  <c:v>34134</c:v>
                </c:pt>
                <c:pt idx="55">
                  <c:v>34842</c:v>
                </c:pt>
                <c:pt idx="56">
                  <c:v>35729</c:v>
                </c:pt>
                <c:pt idx="57">
                  <c:v>36535</c:v>
                </c:pt>
                <c:pt idx="58">
                  <c:v>37190</c:v>
                </c:pt>
                <c:pt idx="59">
                  <c:v>37845</c:v>
                </c:pt>
                <c:pt idx="60">
                  <c:v>38245</c:v>
                </c:pt>
                <c:pt idx="61">
                  <c:v>38416</c:v>
                </c:pt>
                <c:pt idx="62">
                  <c:v>38802</c:v>
                </c:pt>
                <c:pt idx="63">
                  <c:v>39316</c:v>
                </c:pt>
                <c:pt idx="64">
                  <c:v>39791</c:v>
                </c:pt>
                <c:pt idx="65">
                  <c:v>40236</c:v>
                </c:pt>
                <c:pt idx="66">
                  <c:v>40571</c:v>
                </c:pt>
                <c:pt idx="67">
                  <c:v>40770</c:v>
                </c:pt>
                <c:pt idx="68">
                  <c:v>41087</c:v>
                </c:pt>
                <c:pt idx="69">
                  <c:v>41319</c:v>
                </c:pt>
                <c:pt idx="70">
                  <c:v>41774</c:v>
                </c:pt>
                <c:pt idx="71">
                  <c:v>42093</c:v>
                </c:pt>
                <c:pt idx="72">
                  <c:v>42382</c:v>
                </c:pt>
                <c:pt idx="73">
                  <c:v>42627</c:v>
                </c:pt>
                <c:pt idx="74">
                  <c:v>42788</c:v>
                </c:pt>
                <c:pt idx="75">
                  <c:v>42984</c:v>
                </c:pt>
                <c:pt idx="76">
                  <c:v>43211</c:v>
                </c:pt>
                <c:pt idx="77">
                  <c:v>43481</c:v>
                </c:pt>
                <c:pt idx="78">
                  <c:v>43681</c:v>
                </c:pt>
                <c:pt idx="79">
                  <c:v>43870</c:v>
                </c:pt>
                <c:pt idx="80">
                  <c:v>43995</c:v>
                </c:pt>
                <c:pt idx="81">
                  <c:v>44141</c:v>
                </c:pt>
                <c:pt idx="82">
                  <c:v>44249</c:v>
                </c:pt>
                <c:pt idx="83">
                  <c:v>44447</c:v>
                </c:pt>
                <c:pt idx="84">
                  <c:v>44700</c:v>
                </c:pt>
                <c:pt idx="85">
                  <c:v>44888</c:v>
                </c:pt>
                <c:pt idx="86">
                  <c:v>45064</c:v>
                </c:pt>
                <c:pt idx="87">
                  <c:v>45236</c:v>
                </c:pt>
                <c:pt idx="88">
                  <c:v>45445</c:v>
                </c:pt>
                <c:pt idx="89">
                  <c:v>45578</c:v>
                </c:pt>
                <c:pt idx="90">
                  <c:v>45768</c:v>
                </c:pt>
                <c:pt idx="91">
                  <c:v>45950</c:v>
                </c:pt>
                <c:pt idx="92">
                  <c:v>46126</c:v>
                </c:pt>
                <c:pt idx="93">
                  <c:v>46257</c:v>
                </c:pt>
                <c:pt idx="94">
                  <c:v>46442</c:v>
                </c:pt>
                <c:pt idx="95">
                  <c:v>46545</c:v>
                </c:pt>
                <c:pt idx="96">
                  <c:v>46647</c:v>
                </c:pt>
                <c:pt idx="97">
                  <c:v>46733</c:v>
                </c:pt>
                <c:pt idx="98">
                  <c:v>46942</c:v>
                </c:pt>
                <c:pt idx="99">
                  <c:v>47152</c:v>
                </c:pt>
                <c:pt idx="100">
                  <c:v>47335</c:v>
                </c:pt>
                <c:pt idx="101">
                  <c:v>47574</c:v>
                </c:pt>
                <c:pt idx="102">
                  <c:v>47739</c:v>
                </c:pt>
                <c:pt idx="103">
                  <c:v>47903</c:v>
                </c:pt>
                <c:pt idx="104">
                  <c:v>48087</c:v>
                </c:pt>
                <c:pt idx="105">
                  <c:v>48251</c:v>
                </c:pt>
                <c:pt idx="106">
                  <c:v>48461</c:v>
                </c:pt>
                <c:pt idx="107">
                  <c:v>48640</c:v>
                </c:pt>
                <c:pt idx="108">
                  <c:v>48783</c:v>
                </c:pt>
                <c:pt idx="109">
                  <c:v>48948</c:v>
                </c:pt>
                <c:pt idx="110">
                  <c:v>49087</c:v>
                </c:pt>
                <c:pt idx="111">
                  <c:v>49204</c:v>
                </c:pt>
                <c:pt idx="112">
                  <c:v>49319</c:v>
                </c:pt>
                <c:pt idx="113">
                  <c:v>49426</c:v>
                </c:pt>
                <c:pt idx="114">
                  <c:v>49502</c:v>
                </c:pt>
                <c:pt idx="115">
                  <c:v>49593</c:v>
                </c:pt>
                <c:pt idx="116">
                  <c:v>49658</c:v>
                </c:pt>
                <c:pt idx="117">
                  <c:v>49722</c:v>
                </c:pt>
                <c:pt idx="118">
                  <c:v>49804</c:v>
                </c:pt>
                <c:pt idx="119">
                  <c:v>49914</c:v>
                </c:pt>
                <c:pt idx="120">
                  <c:v>50005</c:v>
                </c:pt>
                <c:pt idx="121">
                  <c:v>50074</c:v>
                </c:pt>
                <c:pt idx="122">
                  <c:v>50147</c:v>
                </c:pt>
                <c:pt idx="123">
                  <c:v>50223</c:v>
                </c:pt>
                <c:pt idx="124">
                  <c:v>50273</c:v>
                </c:pt>
                <c:pt idx="125">
                  <c:v>50335</c:v>
                </c:pt>
                <c:pt idx="126">
                  <c:v>50412</c:v>
                </c:pt>
                <c:pt idx="127">
                  <c:v>50487</c:v>
                </c:pt>
                <c:pt idx="128">
                  <c:v>50548</c:v>
                </c:pt>
                <c:pt idx="129">
                  <c:v>50621</c:v>
                </c:pt>
                <c:pt idx="130">
                  <c:v>50657</c:v>
                </c:pt>
                <c:pt idx="131">
                  <c:v>50694</c:v>
                </c:pt>
                <c:pt idx="132">
                  <c:v>50746</c:v>
                </c:pt>
                <c:pt idx="133">
                  <c:v>50798</c:v>
                </c:pt>
                <c:pt idx="134">
                  <c:v>50840</c:v>
                </c:pt>
                <c:pt idx="135">
                  <c:v>50921</c:v>
                </c:pt>
                <c:pt idx="136">
                  <c:v>51022</c:v>
                </c:pt>
                <c:pt idx="137">
                  <c:v>51093</c:v>
                </c:pt>
                <c:pt idx="138">
                  <c:v>51146</c:v>
                </c:pt>
                <c:pt idx="139">
                  <c:v>51252</c:v>
                </c:pt>
                <c:pt idx="140">
                  <c:v>51351</c:v>
                </c:pt>
                <c:pt idx="141">
                  <c:v>51454</c:v>
                </c:pt>
                <c:pt idx="142">
                  <c:v>51581</c:v>
                </c:pt>
                <c:pt idx="143">
                  <c:v>51725</c:v>
                </c:pt>
                <c:pt idx="144">
                  <c:v>51910</c:v>
                </c:pt>
                <c:pt idx="145">
                  <c:v>52073</c:v>
                </c:pt>
                <c:pt idx="146">
                  <c:v>52241</c:v>
                </c:pt>
                <c:pt idx="147">
                  <c:v>52404</c:v>
                </c:pt>
                <c:pt idx="148">
                  <c:v>52595</c:v>
                </c:pt>
                <c:pt idx="149">
                  <c:v>52732</c:v>
                </c:pt>
                <c:pt idx="150">
                  <c:v>52946</c:v>
                </c:pt>
                <c:pt idx="151">
                  <c:v>53151</c:v>
                </c:pt>
                <c:pt idx="152">
                  <c:v>53374</c:v>
                </c:pt>
                <c:pt idx="153">
                  <c:v>53621</c:v>
                </c:pt>
                <c:pt idx="154">
                  <c:v>53963</c:v>
                </c:pt>
                <c:pt idx="155">
                  <c:v>54301</c:v>
                </c:pt>
                <c:pt idx="156">
                  <c:v>54732</c:v>
                </c:pt>
                <c:pt idx="157">
                  <c:v>55098</c:v>
                </c:pt>
                <c:pt idx="158">
                  <c:v>55470</c:v>
                </c:pt>
                <c:pt idx="159">
                  <c:v>55955</c:v>
                </c:pt>
                <c:pt idx="160">
                  <c:v>56381</c:v>
                </c:pt>
                <c:pt idx="161">
                  <c:v>56982</c:v>
                </c:pt>
                <c:pt idx="162">
                  <c:v>57501</c:v>
                </c:pt>
                <c:pt idx="163">
                  <c:v>57987</c:v>
                </c:pt>
                <c:pt idx="164">
                  <c:v>58564</c:v>
                </c:pt>
                <c:pt idx="165">
                  <c:v>59194</c:v>
                </c:pt>
                <c:pt idx="166">
                  <c:v>59973</c:v>
                </c:pt>
                <c:pt idx="167">
                  <c:v>60627</c:v>
                </c:pt>
                <c:pt idx="168">
                  <c:v>61204</c:v>
                </c:pt>
                <c:pt idx="169">
                  <c:v>61840</c:v>
                </c:pt>
                <c:pt idx="170">
                  <c:v>62495</c:v>
                </c:pt>
                <c:pt idx="171">
                  <c:v>63002</c:v>
                </c:pt>
                <c:pt idx="172">
                  <c:v>63484</c:v>
                </c:pt>
                <c:pt idx="173">
                  <c:v>63973</c:v>
                </c:pt>
                <c:pt idx="174">
                  <c:v>64525</c:v>
                </c:pt>
                <c:pt idx="175">
                  <c:v>65054</c:v>
                </c:pt>
                <c:pt idx="176">
                  <c:v>65589</c:v>
                </c:pt>
                <c:pt idx="177">
                  <c:v>66097</c:v>
                </c:pt>
                <c:pt idx="178">
                  <c:v>66554</c:v>
                </c:pt>
                <c:pt idx="179">
                  <c:v>67128</c:v>
                </c:pt>
                <c:pt idx="180">
                  <c:v>67543</c:v>
                </c:pt>
                <c:pt idx="181">
                  <c:v>68114</c:v>
                </c:pt>
                <c:pt idx="182">
                  <c:v>68624</c:v>
                </c:pt>
                <c:pt idx="183">
                  <c:v>69131</c:v>
                </c:pt>
                <c:pt idx="184">
                  <c:v>69632</c:v>
                </c:pt>
                <c:pt idx="185">
                  <c:v>70140</c:v>
                </c:pt>
                <c:pt idx="186">
                  <c:v>70667</c:v>
                </c:pt>
                <c:pt idx="187">
                  <c:v>71129</c:v>
                </c:pt>
                <c:pt idx="188">
                  <c:v>71863</c:v>
                </c:pt>
                <c:pt idx="189">
                  <c:v>72464</c:v>
                </c:pt>
                <c:pt idx="190">
                  <c:v>73208</c:v>
                </c:pt>
                <c:pt idx="191">
                  <c:v>73862</c:v>
                </c:pt>
                <c:pt idx="192">
                  <c:v>74787</c:v>
                </c:pt>
                <c:pt idx="193">
                  <c:v>75584</c:v>
                </c:pt>
                <c:pt idx="194">
                  <c:v>76548</c:v>
                </c:pt>
                <c:pt idx="195">
                  <c:v>77688</c:v>
                </c:pt>
                <c:pt idx="196">
                  <c:v>78511</c:v>
                </c:pt>
                <c:pt idx="197">
                  <c:v>79781</c:v>
                </c:pt>
                <c:pt idx="198">
                  <c:v>81012</c:v>
                </c:pt>
                <c:pt idx="199">
                  <c:v>82099</c:v>
                </c:pt>
                <c:pt idx="200">
                  <c:v>83399</c:v>
                </c:pt>
                <c:pt idx="201">
                  <c:v>84778</c:v>
                </c:pt>
                <c:pt idx="202">
                  <c:v>86320</c:v>
                </c:pt>
                <c:pt idx="203">
                  <c:v>88073</c:v>
                </c:pt>
              </c:numCache>
            </c:numRef>
          </c:val>
          <c:smooth val="0"/>
          <c:extLst>
            <c:ext xmlns:c16="http://schemas.microsoft.com/office/drawing/2014/chart" uri="{C3380CC4-5D6E-409C-BE32-E72D297353CC}">
              <c16:uniqueId val="{00000249-B6C6-4225-8333-82C6368D3EFF}"/>
            </c:ext>
          </c:extLst>
        </c:ser>
        <c:dLbls>
          <c:showLegendKey val="0"/>
          <c:showVal val="0"/>
          <c:showCatName val="0"/>
          <c:showSerName val="0"/>
          <c:showPercent val="0"/>
          <c:showBubbleSize val="0"/>
        </c:dLbls>
        <c:marker val="1"/>
        <c:smooth val="0"/>
        <c:axId val="596545392"/>
        <c:axId val="596544408"/>
      </c:lineChart>
      <c:lineChart>
        <c:grouping val="stacked"/>
        <c:varyColors val="0"/>
        <c:ser>
          <c:idx val="8"/>
          <c:order val="0"/>
          <c:tx>
            <c:strRef>
              <c:f>rivm!$AD$3</c:f>
              <c:strCache>
                <c:ptCount val="1"/>
                <c:pt idx="0">
                  <c:v>Deceased </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24A-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24B-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24C-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24D-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24E-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24F-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250-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251-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252-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253-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254-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255-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256-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257-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258-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259-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25A-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25B-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25C-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25D-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25E-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25F-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260-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261-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262-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263-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264-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265-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266-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267-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268-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269-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26A-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26B-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26C-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26D-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26E-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26F-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270-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271-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272-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273-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274-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275-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276-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277-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278-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279-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27A-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27B-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27C-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27D-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27E-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27F-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280-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281-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282-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283-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284-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285-B6C6-4225-8333-82C6368D3EFF}"/>
                </c:ext>
              </c:extLst>
            </c:dLbl>
            <c:dLbl>
              <c:idx val="60"/>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6-B6C6-4225-8333-82C6368D3EFF}"/>
                </c:ext>
              </c:extLst>
            </c:dLbl>
            <c:dLbl>
              <c:idx val="61"/>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7-B6C6-4225-8333-82C6368D3EFF}"/>
                </c:ext>
              </c:extLst>
            </c:dLbl>
            <c:dLbl>
              <c:idx val="62"/>
              <c:delete val="1"/>
              <c:extLst xmlns:c15="http://schemas.microsoft.com/office/drawing/2012/chart">
                <c:ext xmlns:c15="http://schemas.microsoft.com/office/drawing/2012/chart" uri="{CE6537A1-D6FC-4f65-9D91-7224C49458BB}"/>
                <c:ext xmlns:c16="http://schemas.microsoft.com/office/drawing/2014/chart" uri="{C3380CC4-5D6E-409C-BE32-E72D297353CC}">
                  <c16:uniqueId val="{00000288-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289-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28A-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28B-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28C-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28D-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28E-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28F-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290-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291-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292-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293-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294-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295-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296-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297-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298-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299-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29A-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29B-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29C-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29D-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29E-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29F-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2A0-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2A1-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2A2-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2A3-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2A4-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2A5-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2A6-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2A7-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2A8-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2A9-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2AA-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2AB-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2AC-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2AD-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2AE-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2AF-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2B0-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2B1-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2B2-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2B3-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2B4-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2B5-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2B6-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2B7-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2B8-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2B9-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2BA-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2BB-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2BC-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2BD-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2BE-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2BF-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2C0-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2C1-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2C2-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2C3-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2C4-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2C5-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2C6-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2C7-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2C8-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2C9-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2CA-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2CB-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2CC-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2CD-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2CE-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2CF-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2D0-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2D1-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2D2-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2D3-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2D4-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2D5-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2D6-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2D7-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2D8-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2D9-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2DA-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2DB-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2DC-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2DD-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2DE-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2DF-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2E0-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2E1-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2E2-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2E3-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2E4-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2E5-B6C6-4225-8333-82C6368D3EFF}"/>
                </c:ext>
              </c:extLst>
            </c:dLbl>
            <c:dLbl>
              <c:idx val="156"/>
              <c:delete val="1"/>
              <c:extLst>
                <c:ext xmlns:c15="http://schemas.microsoft.com/office/drawing/2012/chart" uri="{CE6537A1-D6FC-4f65-9D91-7224C49458BB}"/>
                <c:ext xmlns:c16="http://schemas.microsoft.com/office/drawing/2014/chart" uri="{C3380CC4-5D6E-409C-BE32-E72D297353CC}">
                  <c16:uniqueId val="{000002E6-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2E7-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2E8-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2E9-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2EA-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2EB-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2EC-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2ED-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2EE-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2EF-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2F0-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2F1-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2F2-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2F3-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2F4-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2F5-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2F6-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2F7-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2F8-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2F9-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2FA-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2FB-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2FC-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2FD-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2FE-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2FF-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00-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01-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02-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3-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5-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5-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5-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5-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5-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5-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2-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5-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B-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6-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5-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4-221D-4861-ABF2-54B408F37C45}"/>
                </c:ext>
              </c:extLst>
            </c:dLbl>
            <c:dLbl>
              <c:idx val="198"/>
              <c:delete val="1"/>
              <c:extLst>
                <c:ext xmlns:c15="http://schemas.microsoft.com/office/drawing/2012/chart" uri="{CE6537A1-D6FC-4f65-9D91-7224C49458BB}"/>
                <c:ext xmlns:c16="http://schemas.microsoft.com/office/drawing/2014/chart" uri="{C3380CC4-5D6E-409C-BE32-E72D297353CC}">
                  <c16:uniqueId val="{00000006-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4-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5-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5-EF77-4CB9-8982-0EA41646D5F8}"/>
                </c:ext>
              </c:extLst>
            </c:dLbl>
            <c:dLbl>
              <c:idx val="202"/>
              <c:delete val="1"/>
              <c:extLst>
                <c:ext xmlns:c15="http://schemas.microsoft.com/office/drawing/2012/chart" uri="{CE6537A1-D6FC-4f65-9D91-7224C49458BB}"/>
                <c:ext xmlns:c16="http://schemas.microsoft.com/office/drawing/2014/chart" uri="{C3380CC4-5D6E-409C-BE32-E72D297353CC}">
                  <c16:uniqueId val="{00000005-DBFA-4486-A71B-CED0F6E286FF}"/>
                </c:ext>
              </c:extLst>
            </c:dLbl>
            <c:dLbl>
              <c:idx val="203"/>
              <c:layout>
                <c:manualLayout>
                  <c:x val="-1.9400352733686066E-2"/>
                  <c:y val="-2.645502645502645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BFA-4486-A71B-CED0F6E286FF}"/>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bg2">
                        <a:lumMod val="25000"/>
                      </a:schemeClr>
                    </a:solidFill>
                    <a:latin typeface="+mn-lt"/>
                    <a:ea typeface="+mn-ea"/>
                    <a:cs typeface="+mn-cs"/>
                  </a:defRPr>
                </a:pPr>
                <a:endParaRPr lang="en-NL"/>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rivm!$AD$4:$AD$236</c15:sqref>
                  </c15:fullRef>
                </c:ext>
              </c:extLst>
              <c:f>rivm!$AD$4:$AD$207</c:f>
              <c:numCache>
                <c:formatCode>#,##0</c:formatCode>
                <c:ptCount val="204"/>
                <c:pt idx="0">
                  <c:v>0</c:v>
                </c:pt>
                <c:pt idx="1">
                  <c:v>0</c:v>
                </c:pt>
                <c:pt idx="2">
                  <c:v>0</c:v>
                </c:pt>
                <c:pt idx="3">
                  <c:v>0</c:v>
                </c:pt>
                <c:pt idx="4">
                  <c:v>0</c:v>
                </c:pt>
                <c:pt idx="5">
                  <c:v>0</c:v>
                </c:pt>
                <c:pt idx="6">
                  <c:v>0</c:v>
                </c:pt>
                <c:pt idx="7">
                  <c:v>0</c:v>
                </c:pt>
                <c:pt idx="8">
                  <c:v>1</c:v>
                </c:pt>
                <c:pt idx="9">
                  <c:v>1</c:v>
                </c:pt>
                <c:pt idx="10">
                  <c:v>3</c:v>
                </c:pt>
                <c:pt idx="11">
                  <c:v>3</c:v>
                </c:pt>
                <c:pt idx="12">
                  <c:v>4</c:v>
                </c:pt>
                <c:pt idx="13">
                  <c:v>5</c:v>
                </c:pt>
                <c:pt idx="14">
                  <c:v>5</c:v>
                </c:pt>
                <c:pt idx="15">
                  <c:v>10</c:v>
                </c:pt>
                <c:pt idx="16">
                  <c:v>12</c:v>
                </c:pt>
                <c:pt idx="17">
                  <c:v>20</c:v>
                </c:pt>
                <c:pt idx="18">
                  <c:v>24</c:v>
                </c:pt>
                <c:pt idx="19">
                  <c:v>43</c:v>
                </c:pt>
                <c:pt idx="20">
                  <c:v>58</c:v>
                </c:pt>
                <c:pt idx="21">
                  <c:v>76</c:v>
                </c:pt>
                <c:pt idx="22">
                  <c:v>106</c:v>
                </c:pt>
                <c:pt idx="23">
                  <c:v>136</c:v>
                </c:pt>
                <c:pt idx="24">
                  <c:v>179</c:v>
                </c:pt>
                <c:pt idx="25">
                  <c:v>213</c:v>
                </c:pt>
                <c:pt idx="26">
                  <c:v>276</c:v>
                </c:pt>
                <c:pt idx="27">
                  <c:v>356</c:v>
                </c:pt>
                <c:pt idx="28">
                  <c:v>434</c:v>
                </c:pt>
                <c:pt idx="29">
                  <c:v>546</c:v>
                </c:pt>
                <c:pt idx="30">
                  <c:v>639</c:v>
                </c:pt>
                <c:pt idx="31">
                  <c:v>771</c:v>
                </c:pt>
                <c:pt idx="32">
                  <c:v>864</c:v>
                </c:pt>
                <c:pt idx="33">
                  <c:v>1039</c:v>
                </c:pt>
                <c:pt idx="34">
                  <c:v>1173</c:v>
                </c:pt>
                <c:pt idx="35">
                  <c:v>1339</c:v>
                </c:pt>
                <c:pt idx="36">
                  <c:v>1487</c:v>
                </c:pt>
                <c:pt idx="37">
                  <c:v>1651</c:v>
                </c:pt>
                <c:pt idx="38">
                  <c:v>1766</c:v>
                </c:pt>
                <c:pt idx="39">
                  <c:v>1867</c:v>
                </c:pt>
                <c:pt idx="40">
                  <c:v>2101</c:v>
                </c:pt>
                <c:pt idx="41">
                  <c:v>2248</c:v>
                </c:pt>
                <c:pt idx="42">
                  <c:v>2396</c:v>
                </c:pt>
                <c:pt idx="43">
                  <c:v>2511</c:v>
                </c:pt>
                <c:pt idx="44">
                  <c:v>2643</c:v>
                </c:pt>
                <c:pt idx="45">
                  <c:v>2737</c:v>
                </c:pt>
                <c:pt idx="46">
                  <c:v>2823</c:v>
                </c:pt>
                <c:pt idx="47">
                  <c:v>2945</c:v>
                </c:pt>
                <c:pt idx="48">
                  <c:v>3134</c:v>
                </c:pt>
                <c:pt idx="49">
                  <c:v>3315</c:v>
                </c:pt>
                <c:pt idx="50">
                  <c:v>3459</c:v>
                </c:pt>
                <c:pt idx="51">
                  <c:v>3601</c:v>
                </c:pt>
                <c:pt idx="52">
                  <c:v>3684</c:v>
                </c:pt>
                <c:pt idx="53">
                  <c:v>3751</c:v>
                </c:pt>
                <c:pt idx="54">
                  <c:v>3916</c:v>
                </c:pt>
                <c:pt idx="55">
                  <c:v>4054</c:v>
                </c:pt>
                <c:pt idx="56">
                  <c:v>4177</c:v>
                </c:pt>
                <c:pt idx="57">
                  <c:v>4289</c:v>
                </c:pt>
                <c:pt idx="58">
                  <c:v>4409</c:v>
                </c:pt>
                <c:pt idx="59">
                  <c:v>4475</c:v>
                </c:pt>
                <c:pt idx="60">
                  <c:v>4518</c:v>
                </c:pt>
                <c:pt idx="61">
                  <c:v>4566</c:v>
                </c:pt>
                <c:pt idx="62">
                  <c:v>4711</c:v>
                </c:pt>
                <c:pt idx="63">
                  <c:v>4795</c:v>
                </c:pt>
                <c:pt idx="64">
                  <c:v>4893</c:v>
                </c:pt>
                <c:pt idx="65">
                  <c:v>4987</c:v>
                </c:pt>
                <c:pt idx="66">
                  <c:v>5056</c:v>
                </c:pt>
                <c:pt idx="67">
                  <c:v>5082</c:v>
                </c:pt>
                <c:pt idx="68">
                  <c:v>5168</c:v>
                </c:pt>
                <c:pt idx="69">
                  <c:v>5204</c:v>
                </c:pt>
                <c:pt idx="70">
                  <c:v>5288</c:v>
                </c:pt>
                <c:pt idx="71">
                  <c:v>5359</c:v>
                </c:pt>
                <c:pt idx="72">
                  <c:v>5422</c:v>
                </c:pt>
                <c:pt idx="73">
                  <c:v>5440</c:v>
                </c:pt>
                <c:pt idx="74">
                  <c:v>5456</c:v>
                </c:pt>
                <c:pt idx="75">
                  <c:v>5510</c:v>
                </c:pt>
                <c:pt idx="76">
                  <c:v>5562</c:v>
                </c:pt>
                <c:pt idx="77">
                  <c:v>5590</c:v>
                </c:pt>
                <c:pt idx="78">
                  <c:v>5643</c:v>
                </c:pt>
                <c:pt idx="79">
                  <c:v>5670</c:v>
                </c:pt>
                <c:pt idx="80">
                  <c:v>5680</c:v>
                </c:pt>
                <c:pt idx="81">
                  <c:v>5694</c:v>
                </c:pt>
                <c:pt idx="82">
                  <c:v>5715</c:v>
                </c:pt>
                <c:pt idx="83">
                  <c:v>5748</c:v>
                </c:pt>
                <c:pt idx="84">
                  <c:v>5775</c:v>
                </c:pt>
                <c:pt idx="85">
                  <c:v>5788</c:v>
                </c:pt>
                <c:pt idx="86">
                  <c:v>5811</c:v>
                </c:pt>
                <c:pt idx="87">
                  <c:v>5822</c:v>
                </c:pt>
                <c:pt idx="88">
                  <c:v>5830</c:v>
                </c:pt>
                <c:pt idx="89">
                  <c:v>5856</c:v>
                </c:pt>
                <c:pt idx="90">
                  <c:v>5871</c:v>
                </c:pt>
                <c:pt idx="91">
                  <c:v>5903</c:v>
                </c:pt>
                <c:pt idx="92">
                  <c:v>5931</c:v>
                </c:pt>
                <c:pt idx="93">
                  <c:v>5951</c:v>
                </c:pt>
                <c:pt idx="94">
                  <c:v>5956</c:v>
                </c:pt>
                <c:pt idx="95">
                  <c:v>5962</c:v>
                </c:pt>
                <c:pt idx="96">
                  <c:v>5967</c:v>
                </c:pt>
                <c:pt idx="97">
                  <c:v>5977</c:v>
                </c:pt>
                <c:pt idx="98">
                  <c:v>5990</c:v>
                </c:pt>
                <c:pt idx="99">
                  <c:v>6005</c:v>
                </c:pt>
                <c:pt idx="100">
                  <c:v>6011</c:v>
                </c:pt>
                <c:pt idx="101">
                  <c:v>6013</c:v>
                </c:pt>
                <c:pt idx="102">
                  <c:v>6016</c:v>
                </c:pt>
                <c:pt idx="103">
                  <c:v>6031</c:v>
                </c:pt>
                <c:pt idx="104">
                  <c:v>6042</c:v>
                </c:pt>
                <c:pt idx="105">
                  <c:v>6044</c:v>
                </c:pt>
                <c:pt idx="106">
                  <c:v>6053</c:v>
                </c:pt>
                <c:pt idx="107">
                  <c:v>6057</c:v>
                </c:pt>
                <c:pt idx="108">
                  <c:v>6059</c:v>
                </c:pt>
                <c:pt idx="109">
                  <c:v>6065</c:v>
                </c:pt>
                <c:pt idx="110">
                  <c:v>6070</c:v>
                </c:pt>
                <c:pt idx="111">
                  <c:v>6074</c:v>
                </c:pt>
                <c:pt idx="112">
                  <c:v>6078</c:v>
                </c:pt>
                <c:pt idx="113">
                  <c:v>6081</c:v>
                </c:pt>
                <c:pt idx="114">
                  <c:v>6089</c:v>
                </c:pt>
                <c:pt idx="115">
                  <c:v>6090</c:v>
                </c:pt>
                <c:pt idx="116">
                  <c:v>6090</c:v>
                </c:pt>
                <c:pt idx="117">
                  <c:v>6095</c:v>
                </c:pt>
                <c:pt idx="118">
                  <c:v>6097</c:v>
                </c:pt>
                <c:pt idx="119">
                  <c:v>6100</c:v>
                </c:pt>
                <c:pt idx="120">
                  <c:v>6103</c:v>
                </c:pt>
                <c:pt idx="121">
                  <c:v>6105</c:v>
                </c:pt>
                <c:pt idx="122">
                  <c:v>6105</c:v>
                </c:pt>
                <c:pt idx="123">
                  <c:v>6107</c:v>
                </c:pt>
                <c:pt idx="124">
                  <c:v>6113</c:v>
                </c:pt>
                <c:pt idx="125">
                  <c:v>6115</c:v>
                </c:pt>
                <c:pt idx="126">
                  <c:v>6118</c:v>
                </c:pt>
                <c:pt idx="127">
                  <c:v>6120</c:v>
                </c:pt>
                <c:pt idx="128">
                  <c:v>6126</c:v>
                </c:pt>
                <c:pt idx="129">
                  <c:v>6127</c:v>
                </c:pt>
                <c:pt idx="130">
                  <c:v>6128</c:v>
                </c:pt>
                <c:pt idx="131">
                  <c:v>6132</c:v>
                </c:pt>
                <c:pt idx="132">
                  <c:v>6135</c:v>
                </c:pt>
                <c:pt idx="133">
                  <c:v>6137</c:v>
                </c:pt>
                <c:pt idx="134">
                  <c:v>6136</c:v>
                </c:pt>
                <c:pt idx="135">
                  <c:v>6137</c:v>
                </c:pt>
                <c:pt idx="136">
                  <c:v>6137</c:v>
                </c:pt>
                <c:pt idx="137">
                  <c:v>6137</c:v>
                </c:pt>
                <c:pt idx="138">
                  <c:v>6135</c:v>
                </c:pt>
                <c:pt idx="139">
                  <c:v>6136</c:v>
                </c:pt>
                <c:pt idx="140">
                  <c:v>6137</c:v>
                </c:pt>
                <c:pt idx="141">
                  <c:v>6138</c:v>
                </c:pt>
                <c:pt idx="142">
                  <c:v>6136</c:v>
                </c:pt>
                <c:pt idx="143">
                  <c:v>6136</c:v>
                </c:pt>
                <c:pt idx="144">
                  <c:v>6136</c:v>
                </c:pt>
                <c:pt idx="145">
                  <c:v>6136</c:v>
                </c:pt>
                <c:pt idx="146">
                  <c:v>6139</c:v>
                </c:pt>
                <c:pt idx="147">
                  <c:v>6139</c:v>
                </c:pt>
                <c:pt idx="148">
                  <c:v>6139</c:v>
                </c:pt>
                <c:pt idx="149">
                  <c:v>6140</c:v>
                </c:pt>
                <c:pt idx="150">
                  <c:v>6140</c:v>
                </c:pt>
                <c:pt idx="151">
                  <c:v>6141</c:v>
                </c:pt>
                <c:pt idx="152">
                  <c:v>6145</c:v>
                </c:pt>
                <c:pt idx="153">
                  <c:v>6147</c:v>
                </c:pt>
                <c:pt idx="154">
                  <c:v>6147</c:v>
                </c:pt>
                <c:pt idx="155">
                  <c:v>6147</c:v>
                </c:pt>
                <c:pt idx="156">
                  <c:v>6148</c:v>
                </c:pt>
                <c:pt idx="157">
                  <c:v>6149</c:v>
                </c:pt>
                <c:pt idx="158">
                  <c:v>6149</c:v>
                </c:pt>
                <c:pt idx="159">
                  <c:v>6150</c:v>
                </c:pt>
                <c:pt idx="160">
                  <c:v>6153</c:v>
                </c:pt>
                <c:pt idx="161">
                  <c:v>6153</c:v>
                </c:pt>
                <c:pt idx="162">
                  <c:v>6154</c:v>
                </c:pt>
                <c:pt idx="163">
                  <c:v>6157</c:v>
                </c:pt>
                <c:pt idx="164">
                  <c:v>6157</c:v>
                </c:pt>
                <c:pt idx="165">
                  <c:v>6157</c:v>
                </c:pt>
                <c:pt idx="166">
                  <c:v>6159</c:v>
                </c:pt>
                <c:pt idx="167">
                  <c:v>6161</c:v>
                </c:pt>
                <c:pt idx="168">
                  <c:v>6165</c:v>
                </c:pt>
                <c:pt idx="169">
                  <c:v>6167</c:v>
                </c:pt>
                <c:pt idx="170">
                  <c:v>6169</c:v>
                </c:pt>
                <c:pt idx="171">
                  <c:v>6172</c:v>
                </c:pt>
                <c:pt idx="172">
                  <c:v>6172</c:v>
                </c:pt>
                <c:pt idx="173">
                  <c:v>6175</c:v>
                </c:pt>
                <c:pt idx="174">
                  <c:v>6181</c:v>
                </c:pt>
                <c:pt idx="175">
                  <c:v>6191</c:v>
                </c:pt>
                <c:pt idx="176">
                  <c:v>6195</c:v>
                </c:pt>
                <c:pt idx="177">
                  <c:v>6200</c:v>
                </c:pt>
                <c:pt idx="178">
                  <c:v>6200</c:v>
                </c:pt>
                <c:pt idx="179">
                  <c:v>6202</c:v>
                </c:pt>
                <c:pt idx="180">
                  <c:v>6207</c:v>
                </c:pt>
                <c:pt idx="181">
                  <c:v>6215</c:v>
                </c:pt>
                <c:pt idx="182">
                  <c:v>6218</c:v>
                </c:pt>
                <c:pt idx="183">
                  <c:v>6220</c:v>
                </c:pt>
                <c:pt idx="184">
                  <c:v>6224</c:v>
                </c:pt>
                <c:pt idx="185">
                  <c:v>6224</c:v>
                </c:pt>
                <c:pt idx="186">
                  <c:v>6224</c:v>
                </c:pt>
                <c:pt idx="187">
                  <c:v>6230</c:v>
                </c:pt>
                <c:pt idx="188">
                  <c:v>6235</c:v>
                </c:pt>
                <c:pt idx="189">
                  <c:v>6235</c:v>
                </c:pt>
                <c:pt idx="190">
                  <c:v>6237</c:v>
                </c:pt>
                <c:pt idx="191">
                  <c:v>6241</c:v>
                </c:pt>
                <c:pt idx="192">
                  <c:v>6243</c:v>
                </c:pt>
                <c:pt idx="193">
                  <c:v>6243</c:v>
                </c:pt>
                <c:pt idx="194">
                  <c:v>6244</c:v>
                </c:pt>
                <c:pt idx="195">
                  <c:v>6246</c:v>
                </c:pt>
                <c:pt idx="196">
                  <c:v>6249</c:v>
                </c:pt>
                <c:pt idx="197">
                  <c:v>6252</c:v>
                </c:pt>
                <c:pt idx="198">
                  <c:v>6253</c:v>
                </c:pt>
                <c:pt idx="199">
                  <c:v>6254</c:v>
                </c:pt>
                <c:pt idx="200">
                  <c:v>6256</c:v>
                </c:pt>
                <c:pt idx="201">
                  <c:v>6258</c:v>
                </c:pt>
                <c:pt idx="202">
                  <c:v>6260</c:v>
                </c:pt>
                <c:pt idx="203">
                  <c:v>6266</c:v>
                </c:pt>
              </c:numCache>
            </c:numRef>
          </c:val>
          <c:smooth val="0"/>
          <c:extLst>
            <c:ext xmlns:c16="http://schemas.microsoft.com/office/drawing/2014/chart" uri="{C3380CC4-5D6E-409C-BE32-E72D297353CC}">
              <c16:uniqueId val="{00000303-B6C6-4225-8333-82C6368D3EFF}"/>
            </c:ext>
          </c:extLst>
        </c:ser>
        <c:ser>
          <c:idx val="5"/>
          <c:order val="2"/>
          <c:tx>
            <c:strRef>
              <c:f>rivm!$R$3</c:f>
              <c:strCache>
                <c:ptCount val="1"/>
                <c:pt idx="0">
                  <c:v>Hospitalized</c:v>
                </c:pt>
              </c:strCache>
            </c:strRef>
          </c:tx>
          <c:spPr>
            <a:ln w="28575"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304-B6C6-4225-8333-82C6368D3EFF}"/>
                </c:ext>
              </c:extLst>
            </c:dLbl>
            <c:dLbl>
              <c:idx val="1"/>
              <c:delete val="1"/>
              <c:extLst>
                <c:ext xmlns:c15="http://schemas.microsoft.com/office/drawing/2012/chart" uri="{CE6537A1-D6FC-4f65-9D91-7224C49458BB}"/>
                <c:ext xmlns:c16="http://schemas.microsoft.com/office/drawing/2014/chart" uri="{C3380CC4-5D6E-409C-BE32-E72D297353CC}">
                  <c16:uniqueId val="{00000305-B6C6-4225-8333-82C6368D3EFF}"/>
                </c:ext>
              </c:extLst>
            </c:dLbl>
            <c:dLbl>
              <c:idx val="2"/>
              <c:delete val="1"/>
              <c:extLst>
                <c:ext xmlns:c15="http://schemas.microsoft.com/office/drawing/2012/chart" uri="{CE6537A1-D6FC-4f65-9D91-7224C49458BB}"/>
                <c:ext xmlns:c16="http://schemas.microsoft.com/office/drawing/2014/chart" uri="{C3380CC4-5D6E-409C-BE32-E72D297353CC}">
                  <c16:uniqueId val="{00000306-B6C6-4225-8333-82C6368D3EFF}"/>
                </c:ext>
              </c:extLst>
            </c:dLbl>
            <c:dLbl>
              <c:idx val="3"/>
              <c:delete val="1"/>
              <c:extLst>
                <c:ext xmlns:c15="http://schemas.microsoft.com/office/drawing/2012/chart" uri="{CE6537A1-D6FC-4f65-9D91-7224C49458BB}"/>
                <c:ext xmlns:c16="http://schemas.microsoft.com/office/drawing/2014/chart" uri="{C3380CC4-5D6E-409C-BE32-E72D297353CC}">
                  <c16:uniqueId val="{00000307-B6C6-4225-8333-82C6368D3EFF}"/>
                </c:ext>
              </c:extLst>
            </c:dLbl>
            <c:dLbl>
              <c:idx val="4"/>
              <c:delete val="1"/>
              <c:extLst>
                <c:ext xmlns:c15="http://schemas.microsoft.com/office/drawing/2012/chart" uri="{CE6537A1-D6FC-4f65-9D91-7224C49458BB}"/>
                <c:ext xmlns:c16="http://schemas.microsoft.com/office/drawing/2014/chart" uri="{C3380CC4-5D6E-409C-BE32-E72D297353CC}">
                  <c16:uniqueId val="{00000308-B6C6-4225-8333-82C6368D3EFF}"/>
                </c:ext>
              </c:extLst>
            </c:dLbl>
            <c:dLbl>
              <c:idx val="5"/>
              <c:delete val="1"/>
              <c:extLst>
                <c:ext xmlns:c15="http://schemas.microsoft.com/office/drawing/2012/chart" uri="{CE6537A1-D6FC-4f65-9D91-7224C49458BB}"/>
                <c:ext xmlns:c16="http://schemas.microsoft.com/office/drawing/2014/chart" uri="{C3380CC4-5D6E-409C-BE32-E72D297353CC}">
                  <c16:uniqueId val="{00000309-B6C6-4225-8333-82C6368D3EFF}"/>
                </c:ext>
              </c:extLst>
            </c:dLbl>
            <c:dLbl>
              <c:idx val="6"/>
              <c:delete val="1"/>
              <c:extLst>
                <c:ext xmlns:c15="http://schemas.microsoft.com/office/drawing/2012/chart" uri="{CE6537A1-D6FC-4f65-9D91-7224C49458BB}"/>
                <c:ext xmlns:c16="http://schemas.microsoft.com/office/drawing/2014/chart" uri="{C3380CC4-5D6E-409C-BE32-E72D297353CC}">
                  <c16:uniqueId val="{0000030A-B6C6-4225-8333-82C6368D3EFF}"/>
                </c:ext>
              </c:extLst>
            </c:dLbl>
            <c:dLbl>
              <c:idx val="7"/>
              <c:delete val="1"/>
              <c:extLst>
                <c:ext xmlns:c15="http://schemas.microsoft.com/office/drawing/2012/chart" uri="{CE6537A1-D6FC-4f65-9D91-7224C49458BB}"/>
                <c:ext xmlns:c16="http://schemas.microsoft.com/office/drawing/2014/chart" uri="{C3380CC4-5D6E-409C-BE32-E72D297353CC}">
                  <c16:uniqueId val="{0000030B-B6C6-4225-8333-82C6368D3EFF}"/>
                </c:ext>
              </c:extLst>
            </c:dLbl>
            <c:dLbl>
              <c:idx val="8"/>
              <c:delete val="1"/>
              <c:extLst>
                <c:ext xmlns:c15="http://schemas.microsoft.com/office/drawing/2012/chart" uri="{CE6537A1-D6FC-4f65-9D91-7224C49458BB}"/>
                <c:ext xmlns:c16="http://schemas.microsoft.com/office/drawing/2014/chart" uri="{C3380CC4-5D6E-409C-BE32-E72D297353CC}">
                  <c16:uniqueId val="{0000030C-B6C6-4225-8333-82C6368D3EFF}"/>
                </c:ext>
              </c:extLst>
            </c:dLbl>
            <c:dLbl>
              <c:idx val="9"/>
              <c:delete val="1"/>
              <c:extLst>
                <c:ext xmlns:c15="http://schemas.microsoft.com/office/drawing/2012/chart" uri="{CE6537A1-D6FC-4f65-9D91-7224C49458BB}"/>
                <c:ext xmlns:c16="http://schemas.microsoft.com/office/drawing/2014/chart" uri="{C3380CC4-5D6E-409C-BE32-E72D297353CC}">
                  <c16:uniqueId val="{0000030D-B6C6-4225-8333-82C6368D3EFF}"/>
                </c:ext>
              </c:extLst>
            </c:dLbl>
            <c:dLbl>
              <c:idx val="10"/>
              <c:delete val="1"/>
              <c:extLst>
                <c:ext xmlns:c15="http://schemas.microsoft.com/office/drawing/2012/chart" uri="{CE6537A1-D6FC-4f65-9D91-7224C49458BB}"/>
                <c:ext xmlns:c16="http://schemas.microsoft.com/office/drawing/2014/chart" uri="{C3380CC4-5D6E-409C-BE32-E72D297353CC}">
                  <c16:uniqueId val="{0000030E-B6C6-4225-8333-82C6368D3EFF}"/>
                </c:ext>
              </c:extLst>
            </c:dLbl>
            <c:dLbl>
              <c:idx val="11"/>
              <c:delete val="1"/>
              <c:extLst>
                <c:ext xmlns:c15="http://schemas.microsoft.com/office/drawing/2012/chart" uri="{CE6537A1-D6FC-4f65-9D91-7224C49458BB}"/>
                <c:ext xmlns:c16="http://schemas.microsoft.com/office/drawing/2014/chart" uri="{C3380CC4-5D6E-409C-BE32-E72D297353CC}">
                  <c16:uniqueId val="{0000030F-B6C6-4225-8333-82C6368D3EFF}"/>
                </c:ext>
              </c:extLst>
            </c:dLbl>
            <c:dLbl>
              <c:idx val="12"/>
              <c:delete val="1"/>
              <c:extLst>
                <c:ext xmlns:c15="http://schemas.microsoft.com/office/drawing/2012/chart" uri="{CE6537A1-D6FC-4f65-9D91-7224C49458BB}"/>
                <c:ext xmlns:c16="http://schemas.microsoft.com/office/drawing/2014/chart" uri="{C3380CC4-5D6E-409C-BE32-E72D297353CC}">
                  <c16:uniqueId val="{00000310-B6C6-4225-8333-82C6368D3EFF}"/>
                </c:ext>
              </c:extLst>
            </c:dLbl>
            <c:dLbl>
              <c:idx val="13"/>
              <c:delete val="1"/>
              <c:extLst>
                <c:ext xmlns:c15="http://schemas.microsoft.com/office/drawing/2012/chart" uri="{CE6537A1-D6FC-4f65-9D91-7224C49458BB}"/>
                <c:ext xmlns:c16="http://schemas.microsoft.com/office/drawing/2014/chart" uri="{C3380CC4-5D6E-409C-BE32-E72D297353CC}">
                  <c16:uniqueId val="{00000311-B6C6-4225-8333-82C6368D3EFF}"/>
                </c:ext>
              </c:extLst>
            </c:dLbl>
            <c:dLbl>
              <c:idx val="14"/>
              <c:delete val="1"/>
              <c:extLst>
                <c:ext xmlns:c15="http://schemas.microsoft.com/office/drawing/2012/chart" uri="{CE6537A1-D6FC-4f65-9D91-7224C49458BB}"/>
                <c:ext xmlns:c16="http://schemas.microsoft.com/office/drawing/2014/chart" uri="{C3380CC4-5D6E-409C-BE32-E72D297353CC}">
                  <c16:uniqueId val="{00000312-B6C6-4225-8333-82C6368D3EFF}"/>
                </c:ext>
              </c:extLst>
            </c:dLbl>
            <c:dLbl>
              <c:idx val="15"/>
              <c:delete val="1"/>
              <c:extLst>
                <c:ext xmlns:c15="http://schemas.microsoft.com/office/drawing/2012/chart" uri="{CE6537A1-D6FC-4f65-9D91-7224C49458BB}"/>
                <c:ext xmlns:c16="http://schemas.microsoft.com/office/drawing/2014/chart" uri="{C3380CC4-5D6E-409C-BE32-E72D297353CC}">
                  <c16:uniqueId val="{00000313-B6C6-4225-8333-82C6368D3EFF}"/>
                </c:ext>
              </c:extLst>
            </c:dLbl>
            <c:dLbl>
              <c:idx val="16"/>
              <c:delete val="1"/>
              <c:extLst>
                <c:ext xmlns:c15="http://schemas.microsoft.com/office/drawing/2012/chart" uri="{CE6537A1-D6FC-4f65-9D91-7224C49458BB}"/>
                <c:ext xmlns:c16="http://schemas.microsoft.com/office/drawing/2014/chart" uri="{C3380CC4-5D6E-409C-BE32-E72D297353CC}">
                  <c16:uniqueId val="{00000314-B6C6-4225-8333-82C6368D3EFF}"/>
                </c:ext>
              </c:extLst>
            </c:dLbl>
            <c:dLbl>
              <c:idx val="17"/>
              <c:delete val="1"/>
              <c:extLst>
                <c:ext xmlns:c15="http://schemas.microsoft.com/office/drawing/2012/chart" uri="{CE6537A1-D6FC-4f65-9D91-7224C49458BB}"/>
                <c:ext xmlns:c16="http://schemas.microsoft.com/office/drawing/2014/chart" uri="{C3380CC4-5D6E-409C-BE32-E72D297353CC}">
                  <c16:uniqueId val="{00000315-B6C6-4225-8333-82C6368D3EFF}"/>
                </c:ext>
              </c:extLst>
            </c:dLbl>
            <c:dLbl>
              <c:idx val="18"/>
              <c:delete val="1"/>
              <c:extLst>
                <c:ext xmlns:c15="http://schemas.microsoft.com/office/drawing/2012/chart" uri="{CE6537A1-D6FC-4f65-9D91-7224C49458BB}"/>
                <c:ext xmlns:c16="http://schemas.microsoft.com/office/drawing/2014/chart" uri="{C3380CC4-5D6E-409C-BE32-E72D297353CC}">
                  <c16:uniqueId val="{00000316-B6C6-4225-8333-82C6368D3EFF}"/>
                </c:ext>
              </c:extLst>
            </c:dLbl>
            <c:dLbl>
              <c:idx val="19"/>
              <c:delete val="1"/>
              <c:extLst>
                <c:ext xmlns:c15="http://schemas.microsoft.com/office/drawing/2012/chart" uri="{CE6537A1-D6FC-4f65-9D91-7224C49458BB}"/>
                <c:ext xmlns:c16="http://schemas.microsoft.com/office/drawing/2014/chart" uri="{C3380CC4-5D6E-409C-BE32-E72D297353CC}">
                  <c16:uniqueId val="{00000317-B6C6-4225-8333-82C6368D3EFF}"/>
                </c:ext>
              </c:extLst>
            </c:dLbl>
            <c:dLbl>
              <c:idx val="20"/>
              <c:delete val="1"/>
              <c:extLst>
                <c:ext xmlns:c15="http://schemas.microsoft.com/office/drawing/2012/chart" uri="{CE6537A1-D6FC-4f65-9D91-7224C49458BB}"/>
                <c:ext xmlns:c16="http://schemas.microsoft.com/office/drawing/2014/chart" uri="{C3380CC4-5D6E-409C-BE32-E72D297353CC}">
                  <c16:uniqueId val="{00000318-B6C6-4225-8333-82C6368D3EFF}"/>
                </c:ext>
              </c:extLst>
            </c:dLbl>
            <c:dLbl>
              <c:idx val="21"/>
              <c:delete val="1"/>
              <c:extLst>
                <c:ext xmlns:c15="http://schemas.microsoft.com/office/drawing/2012/chart" uri="{CE6537A1-D6FC-4f65-9D91-7224C49458BB}"/>
                <c:ext xmlns:c16="http://schemas.microsoft.com/office/drawing/2014/chart" uri="{C3380CC4-5D6E-409C-BE32-E72D297353CC}">
                  <c16:uniqueId val="{00000319-B6C6-4225-8333-82C6368D3EFF}"/>
                </c:ext>
              </c:extLst>
            </c:dLbl>
            <c:dLbl>
              <c:idx val="22"/>
              <c:delete val="1"/>
              <c:extLst>
                <c:ext xmlns:c15="http://schemas.microsoft.com/office/drawing/2012/chart" uri="{CE6537A1-D6FC-4f65-9D91-7224C49458BB}"/>
                <c:ext xmlns:c16="http://schemas.microsoft.com/office/drawing/2014/chart" uri="{C3380CC4-5D6E-409C-BE32-E72D297353CC}">
                  <c16:uniqueId val="{0000031A-B6C6-4225-8333-82C6368D3EFF}"/>
                </c:ext>
              </c:extLst>
            </c:dLbl>
            <c:dLbl>
              <c:idx val="23"/>
              <c:delete val="1"/>
              <c:extLst>
                <c:ext xmlns:c15="http://schemas.microsoft.com/office/drawing/2012/chart" uri="{CE6537A1-D6FC-4f65-9D91-7224C49458BB}"/>
                <c:ext xmlns:c16="http://schemas.microsoft.com/office/drawing/2014/chart" uri="{C3380CC4-5D6E-409C-BE32-E72D297353CC}">
                  <c16:uniqueId val="{0000031B-B6C6-4225-8333-82C6368D3EFF}"/>
                </c:ext>
              </c:extLst>
            </c:dLbl>
            <c:dLbl>
              <c:idx val="24"/>
              <c:delete val="1"/>
              <c:extLst>
                <c:ext xmlns:c15="http://schemas.microsoft.com/office/drawing/2012/chart" uri="{CE6537A1-D6FC-4f65-9D91-7224C49458BB}"/>
                <c:ext xmlns:c16="http://schemas.microsoft.com/office/drawing/2014/chart" uri="{C3380CC4-5D6E-409C-BE32-E72D297353CC}">
                  <c16:uniqueId val="{0000031C-B6C6-4225-8333-82C6368D3EFF}"/>
                </c:ext>
              </c:extLst>
            </c:dLbl>
            <c:dLbl>
              <c:idx val="25"/>
              <c:delete val="1"/>
              <c:extLst>
                <c:ext xmlns:c15="http://schemas.microsoft.com/office/drawing/2012/chart" uri="{CE6537A1-D6FC-4f65-9D91-7224C49458BB}"/>
                <c:ext xmlns:c16="http://schemas.microsoft.com/office/drawing/2014/chart" uri="{C3380CC4-5D6E-409C-BE32-E72D297353CC}">
                  <c16:uniqueId val="{0000031D-B6C6-4225-8333-82C6368D3EFF}"/>
                </c:ext>
              </c:extLst>
            </c:dLbl>
            <c:dLbl>
              <c:idx val="26"/>
              <c:delete val="1"/>
              <c:extLst>
                <c:ext xmlns:c15="http://schemas.microsoft.com/office/drawing/2012/chart" uri="{CE6537A1-D6FC-4f65-9D91-7224C49458BB}"/>
                <c:ext xmlns:c16="http://schemas.microsoft.com/office/drawing/2014/chart" uri="{C3380CC4-5D6E-409C-BE32-E72D297353CC}">
                  <c16:uniqueId val="{0000031E-B6C6-4225-8333-82C6368D3EFF}"/>
                </c:ext>
              </c:extLst>
            </c:dLbl>
            <c:dLbl>
              <c:idx val="27"/>
              <c:delete val="1"/>
              <c:extLst>
                <c:ext xmlns:c15="http://schemas.microsoft.com/office/drawing/2012/chart" uri="{CE6537A1-D6FC-4f65-9D91-7224C49458BB}"/>
                <c:ext xmlns:c16="http://schemas.microsoft.com/office/drawing/2014/chart" uri="{C3380CC4-5D6E-409C-BE32-E72D297353CC}">
                  <c16:uniqueId val="{0000031F-B6C6-4225-8333-82C6368D3EFF}"/>
                </c:ext>
              </c:extLst>
            </c:dLbl>
            <c:dLbl>
              <c:idx val="28"/>
              <c:delete val="1"/>
              <c:extLst>
                <c:ext xmlns:c15="http://schemas.microsoft.com/office/drawing/2012/chart" uri="{CE6537A1-D6FC-4f65-9D91-7224C49458BB}"/>
                <c:ext xmlns:c16="http://schemas.microsoft.com/office/drawing/2014/chart" uri="{C3380CC4-5D6E-409C-BE32-E72D297353CC}">
                  <c16:uniqueId val="{00000320-B6C6-4225-8333-82C6368D3EFF}"/>
                </c:ext>
              </c:extLst>
            </c:dLbl>
            <c:dLbl>
              <c:idx val="29"/>
              <c:delete val="1"/>
              <c:extLst>
                <c:ext xmlns:c15="http://schemas.microsoft.com/office/drawing/2012/chart" uri="{CE6537A1-D6FC-4f65-9D91-7224C49458BB}"/>
                <c:ext xmlns:c16="http://schemas.microsoft.com/office/drawing/2014/chart" uri="{C3380CC4-5D6E-409C-BE32-E72D297353CC}">
                  <c16:uniqueId val="{00000321-B6C6-4225-8333-82C6368D3EFF}"/>
                </c:ext>
              </c:extLst>
            </c:dLbl>
            <c:dLbl>
              <c:idx val="30"/>
              <c:delete val="1"/>
              <c:extLst>
                <c:ext xmlns:c15="http://schemas.microsoft.com/office/drawing/2012/chart" uri="{CE6537A1-D6FC-4f65-9D91-7224C49458BB}"/>
                <c:ext xmlns:c16="http://schemas.microsoft.com/office/drawing/2014/chart" uri="{C3380CC4-5D6E-409C-BE32-E72D297353CC}">
                  <c16:uniqueId val="{00000322-B6C6-4225-8333-82C6368D3EFF}"/>
                </c:ext>
              </c:extLst>
            </c:dLbl>
            <c:dLbl>
              <c:idx val="31"/>
              <c:delete val="1"/>
              <c:extLst>
                <c:ext xmlns:c15="http://schemas.microsoft.com/office/drawing/2012/chart" uri="{CE6537A1-D6FC-4f65-9D91-7224C49458BB}"/>
                <c:ext xmlns:c16="http://schemas.microsoft.com/office/drawing/2014/chart" uri="{C3380CC4-5D6E-409C-BE32-E72D297353CC}">
                  <c16:uniqueId val="{00000323-B6C6-4225-8333-82C6368D3EFF}"/>
                </c:ext>
              </c:extLst>
            </c:dLbl>
            <c:dLbl>
              <c:idx val="32"/>
              <c:delete val="1"/>
              <c:extLst>
                <c:ext xmlns:c15="http://schemas.microsoft.com/office/drawing/2012/chart" uri="{CE6537A1-D6FC-4f65-9D91-7224C49458BB}"/>
                <c:ext xmlns:c16="http://schemas.microsoft.com/office/drawing/2014/chart" uri="{C3380CC4-5D6E-409C-BE32-E72D297353CC}">
                  <c16:uniqueId val="{00000324-B6C6-4225-8333-82C6368D3EFF}"/>
                </c:ext>
              </c:extLst>
            </c:dLbl>
            <c:dLbl>
              <c:idx val="33"/>
              <c:delete val="1"/>
              <c:extLst>
                <c:ext xmlns:c15="http://schemas.microsoft.com/office/drawing/2012/chart" uri="{CE6537A1-D6FC-4f65-9D91-7224C49458BB}"/>
                <c:ext xmlns:c16="http://schemas.microsoft.com/office/drawing/2014/chart" uri="{C3380CC4-5D6E-409C-BE32-E72D297353CC}">
                  <c16:uniqueId val="{00000325-B6C6-4225-8333-82C6368D3EFF}"/>
                </c:ext>
              </c:extLst>
            </c:dLbl>
            <c:dLbl>
              <c:idx val="34"/>
              <c:delete val="1"/>
              <c:extLst>
                <c:ext xmlns:c15="http://schemas.microsoft.com/office/drawing/2012/chart" uri="{CE6537A1-D6FC-4f65-9D91-7224C49458BB}"/>
                <c:ext xmlns:c16="http://schemas.microsoft.com/office/drawing/2014/chart" uri="{C3380CC4-5D6E-409C-BE32-E72D297353CC}">
                  <c16:uniqueId val="{00000326-B6C6-4225-8333-82C6368D3EFF}"/>
                </c:ext>
              </c:extLst>
            </c:dLbl>
            <c:dLbl>
              <c:idx val="35"/>
              <c:delete val="1"/>
              <c:extLst>
                <c:ext xmlns:c15="http://schemas.microsoft.com/office/drawing/2012/chart" uri="{CE6537A1-D6FC-4f65-9D91-7224C49458BB}"/>
                <c:ext xmlns:c16="http://schemas.microsoft.com/office/drawing/2014/chart" uri="{C3380CC4-5D6E-409C-BE32-E72D297353CC}">
                  <c16:uniqueId val="{00000327-B6C6-4225-8333-82C6368D3EFF}"/>
                </c:ext>
              </c:extLst>
            </c:dLbl>
            <c:dLbl>
              <c:idx val="36"/>
              <c:delete val="1"/>
              <c:extLst>
                <c:ext xmlns:c15="http://schemas.microsoft.com/office/drawing/2012/chart" uri="{CE6537A1-D6FC-4f65-9D91-7224C49458BB}"/>
                <c:ext xmlns:c16="http://schemas.microsoft.com/office/drawing/2014/chart" uri="{C3380CC4-5D6E-409C-BE32-E72D297353CC}">
                  <c16:uniqueId val="{00000328-B6C6-4225-8333-82C6368D3EFF}"/>
                </c:ext>
              </c:extLst>
            </c:dLbl>
            <c:dLbl>
              <c:idx val="37"/>
              <c:delete val="1"/>
              <c:extLst>
                <c:ext xmlns:c15="http://schemas.microsoft.com/office/drawing/2012/chart" uri="{CE6537A1-D6FC-4f65-9D91-7224C49458BB}"/>
                <c:ext xmlns:c16="http://schemas.microsoft.com/office/drawing/2014/chart" uri="{C3380CC4-5D6E-409C-BE32-E72D297353CC}">
                  <c16:uniqueId val="{00000329-B6C6-4225-8333-82C6368D3EFF}"/>
                </c:ext>
              </c:extLst>
            </c:dLbl>
            <c:dLbl>
              <c:idx val="38"/>
              <c:delete val="1"/>
              <c:extLst>
                <c:ext xmlns:c15="http://schemas.microsoft.com/office/drawing/2012/chart" uri="{CE6537A1-D6FC-4f65-9D91-7224C49458BB}"/>
                <c:ext xmlns:c16="http://schemas.microsoft.com/office/drawing/2014/chart" uri="{C3380CC4-5D6E-409C-BE32-E72D297353CC}">
                  <c16:uniqueId val="{0000032A-B6C6-4225-8333-82C6368D3EFF}"/>
                </c:ext>
              </c:extLst>
            </c:dLbl>
            <c:dLbl>
              <c:idx val="39"/>
              <c:delete val="1"/>
              <c:extLst>
                <c:ext xmlns:c15="http://schemas.microsoft.com/office/drawing/2012/chart" uri="{CE6537A1-D6FC-4f65-9D91-7224C49458BB}"/>
                <c:ext xmlns:c16="http://schemas.microsoft.com/office/drawing/2014/chart" uri="{C3380CC4-5D6E-409C-BE32-E72D297353CC}">
                  <c16:uniqueId val="{0000032B-B6C6-4225-8333-82C6368D3EFF}"/>
                </c:ext>
              </c:extLst>
            </c:dLbl>
            <c:dLbl>
              <c:idx val="40"/>
              <c:delete val="1"/>
              <c:extLst>
                <c:ext xmlns:c15="http://schemas.microsoft.com/office/drawing/2012/chart" uri="{CE6537A1-D6FC-4f65-9D91-7224C49458BB}"/>
                <c:ext xmlns:c16="http://schemas.microsoft.com/office/drawing/2014/chart" uri="{C3380CC4-5D6E-409C-BE32-E72D297353CC}">
                  <c16:uniqueId val="{0000032C-B6C6-4225-8333-82C6368D3EFF}"/>
                </c:ext>
              </c:extLst>
            </c:dLbl>
            <c:dLbl>
              <c:idx val="41"/>
              <c:delete val="1"/>
              <c:extLst>
                <c:ext xmlns:c15="http://schemas.microsoft.com/office/drawing/2012/chart" uri="{CE6537A1-D6FC-4f65-9D91-7224C49458BB}"/>
                <c:ext xmlns:c16="http://schemas.microsoft.com/office/drawing/2014/chart" uri="{C3380CC4-5D6E-409C-BE32-E72D297353CC}">
                  <c16:uniqueId val="{0000032D-B6C6-4225-8333-82C6368D3EFF}"/>
                </c:ext>
              </c:extLst>
            </c:dLbl>
            <c:dLbl>
              <c:idx val="42"/>
              <c:delete val="1"/>
              <c:extLst>
                <c:ext xmlns:c15="http://schemas.microsoft.com/office/drawing/2012/chart" uri="{CE6537A1-D6FC-4f65-9D91-7224C49458BB}"/>
                <c:ext xmlns:c16="http://schemas.microsoft.com/office/drawing/2014/chart" uri="{C3380CC4-5D6E-409C-BE32-E72D297353CC}">
                  <c16:uniqueId val="{0000032E-B6C6-4225-8333-82C6368D3EFF}"/>
                </c:ext>
              </c:extLst>
            </c:dLbl>
            <c:dLbl>
              <c:idx val="43"/>
              <c:delete val="1"/>
              <c:extLst>
                <c:ext xmlns:c15="http://schemas.microsoft.com/office/drawing/2012/chart" uri="{CE6537A1-D6FC-4f65-9D91-7224C49458BB}"/>
                <c:ext xmlns:c16="http://schemas.microsoft.com/office/drawing/2014/chart" uri="{C3380CC4-5D6E-409C-BE32-E72D297353CC}">
                  <c16:uniqueId val="{0000032F-B6C6-4225-8333-82C6368D3EFF}"/>
                </c:ext>
              </c:extLst>
            </c:dLbl>
            <c:dLbl>
              <c:idx val="44"/>
              <c:delete val="1"/>
              <c:extLst>
                <c:ext xmlns:c15="http://schemas.microsoft.com/office/drawing/2012/chart" uri="{CE6537A1-D6FC-4f65-9D91-7224C49458BB}"/>
                <c:ext xmlns:c16="http://schemas.microsoft.com/office/drawing/2014/chart" uri="{C3380CC4-5D6E-409C-BE32-E72D297353CC}">
                  <c16:uniqueId val="{00000330-B6C6-4225-8333-82C6368D3EFF}"/>
                </c:ext>
              </c:extLst>
            </c:dLbl>
            <c:dLbl>
              <c:idx val="45"/>
              <c:delete val="1"/>
              <c:extLst>
                <c:ext xmlns:c15="http://schemas.microsoft.com/office/drawing/2012/chart" uri="{CE6537A1-D6FC-4f65-9D91-7224C49458BB}"/>
                <c:ext xmlns:c16="http://schemas.microsoft.com/office/drawing/2014/chart" uri="{C3380CC4-5D6E-409C-BE32-E72D297353CC}">
                  <c16:uniqueId val="{00000331-B6C6-4225-8333-82C6368D3EFF}"/>
                </c:ext>
              </c:extLst>
            </c:dLbl>
            <c:dLbl>
              <c:idx val="46"/>
              <c:delete val="1"/>
              <c:extLst>
                <c:ext xmlns:c15="http://schemas.microsoft.com/office/drawing/2012/chart" uri="{CE6537A1-D6FC-4f65-9D91-7224C49458BB}"/>
                <c:ext xmlns:c16="http://schemas.microsoft.com/office/drawing/2014/chart" uri="{C3380CC4-5D6E-409C-BE32-E72D297353CC}">
                  <c16:uniqueId val="{00000332-B6C6-4225-8333-82C6368D3EFF}"/>
                </c:ext>
              </c:extLst>
            </c:dLbl>
            <c:dLbl>
              <c:idx val="47"/>
              <c:delete val="1"/>
              <c:extLst>
                <c:ext xmlns:c15="http://schemas.microsoft.com/office/drawing/2012/chart" uri="{CE6537A1-D6FC-4f65-9D91-7224C49458BB}"/>
                <c:ext xmlns:c16="http://schemas.microsoft.com/office/drawing/2014/chart" uri="{C3380CC4-5D6E-409C-BE32-E72D297353CC}">
                  <c16:uniqueId val="{00000333-B6C6-4225-8333-82C6368D3EFF}"/>
                </c:ext>
              </c:extLst>
            </c:dLbl>
            <c:dLbl>
              <c:idx val="48"/>
              <c:delete val="1"/>
              <c:extLst>
                <c:ext xmlns:c15="http://schemas.microsoft.com/office/drawing/2012/chart" uri="{CE6537A1-D6FC-4f65-9D91-7224C49458BB}"/>
                <c:ext xmlns:c16="http://schemas.microsoft.com/office/drawing/2014/chart" uri="{C3380CC4-5D6E-409C-BE32-E72D297353CC}">
                  <c16:uniqueId val="{00000334-B6C6-4225-8333-82C6368D3EFF}"/>
                </c:ext>
              </c:extLst>
            </c:dLbl>
            <c:dLbl>
              <c:idx val="49"/>
              <c:delete val="1"/>
              <c:extLst>
                <c:ext xmlns:c15="http://schemas.microsoft.com/office/drawing/2012/chart" uri="{CE6537A1-D6FC-4f65-9D91-7224C49458BB}"/>
                <c:ext xmlns:c16="http://schemas.microsoft.com/office/drawing/2014/chart" uri="{C3380CC4-5D6E-409C-BE32-E72D297353CC}">
                  <c16:uniqueId val="{00000335-B6C6-4225-8333-82C6368D3EFF}"/>
                </c:ext>
              </c:extLst>
            </c:dLbl>
            <c:dLbl>
              <c:idx val="50"/>
              <c:delete val="1"/>
              <c:extLst>
                <c:ext xmlns:c15="http://schemas.microsoft.com/office/drawing/2012/chart" uri="{CE6537A1-D6FC-4f65-9D91-7224C49458BB}"/>
                <c:ext xmlns:c16="http://schemas.microsoft.com/office/drawing/2014/chart" uri="{C3380CC4-5D6E-409C-BE32-E72D297353CC}">
                  <c16:uniqueId val="{00000336-B6C6-4225-8333-82C6368D3EFF}"/>
                </c:ext>
              </c:extLst>
            </c:dLbl>
            <c:dLbl>
              <c:idx val="51"/>
              <c:delete val="1"/>
              <c:extLst>
                <c:ext xmlns:c15="http://schemas.microsoft.com/office/drawing/2012/chart" uri="{CE6537A1-D6FC-4f65-9D91-7224C49458BB}"/>
                <c:ext xmlns:c16="http://schemas.microsoft.com/office/drawing/2014/chart" uri="{C3380CC4-5D6E-409C-BE32-E72D297353CC}">
                  <c16:uniqueId val="{00000337-B6C6-4225-8333-82C6368D3EFF}"/>
                </c:ext>
              </c:extLst>
            </c:dLbl>
            <c:dLbl>
              <c:idx val="52"/>
              <c:delete val="1"/>
              <c:extLst>
                <c:ext xmlns:c15="http://schemas.microsoft.com/office/drawing/2012/chart" uri="{CE6537A1-D6FC-4f65-9D91-7224C49458BB}"/>
                <c:ext xmlns:c16="http://schemas.microsoft.com/office/drawing/2014/chart" uri="{C3380CC4-5D6E-409C-BE32-E72D297353CC}">
                  <c16:uniqueId val="{00000338-B6C6-4225-8333-82C6368D3EFF}"/>
                </c:ext>
              </c:extLst>
            </c:dLbl>
            <c:dLbl>
              <c:idx val="53"/>
              <c:delete val="1"/>
              <c:extLst>
                <c:ext xmlns:c15="http://schemas.microsoft.com/office/drawing/2012/chart" uri="{CE6537A1-D6FC-4f65-9D91-7224C49458BB}"/>
                <c:ext xmlns:c16="http://schemas.microsoft.com/office/drawing/2014/chart" uri="{C3380CC4-5D6E-409C-BE32-E72D297353CC}">
                  <c16:uniqueId val="{00000339-B6C6-4225-8333-82C6368D3EFF}"/>
                </c:ext>
              </c:extLst>
            </c:dLbl>
            <c:dLbl>
              <c:idx val="54"/>
              <c:delete val="1"/>
              <c:extLst>
                <c:ext xmlns:c15="http://schemas.microsoft.com/office/drawing/2012/chart" uri="{CE6537A1-D6FC-4f65-9D91-7224C49458BB}"/>
                <c:ext xmlns:c16="http://schemas.microsoft.com/office/drawing/2014/chart" uri="{C3380CC4-5D6E-409C-BE32-E72D297353CC}">
                  <c16:uniqueId val="{0000033A-B6C6-4225-8333-82C6368D3EFF}"/>
                </c:ext>
              </c:extLst>
            </c:dLbl>
            <c:dLbl>
              <c:idx val="55"/>
              <c:delete val="1"/>
              <c:extLst>
                <c:ext xmlns:c15="http://schemas.microsoft.com/office/drawing/2012/chart" uri="{CE6537A1-D6FC-4f65-9D91-7224C49458BB}"/>
                <c:ext xmlns:c16="http://schemas.microsoft.com/office/drawing/2014/chart" uri="{C3380CC4-5D6E-409C-BE32-E72D297353CC}">
                  <c16:uniqueId val="{0000033B-B6C6-4225-8333-82C6368D3EFF}"/>
                </c:ext>
              </c:extLst>
            </c:dLbl>
            <c:dLbl>
              <c:idx val="56"/>
              <c:delete val="1"/>
              <c:extLst>
                <c:ext xmlns:c15="http://schemas.microsoft.com/office/drawing/2012/chart" uri="{CE6537A1-D6FC-4f65-9D91-7224C49458BB}"/>
                <c:ext xmlns:c16="http://schemas.microsoft.com/office/drawing/2014/chart" uri="{C3380CC4-5D6E-409C-BE32-E72D297353CC}">
                  <c16:uniqueId val="{0000033C-B6C6-4225-8333-82C6368D3EFF}"/>
                </c:ext>
              </c:extLst>
            </c:dLbl>
            <c:dLbl>
              <c:idx val="57"/>
              <c:delete val="1"/>
              <c:extLst>
                <c:ext xmlns:c15="http://schemas.microsoft.com/office/drawing/2012/chart" uri="{CE6537A1-D6FC-4f65-9D91-7224C49458BB}"/>
                <c:ext xmlns:c16="http://schemas.microsoft.com/office/drawing/2014/chart" uri="{C3380CC4-5D6E-409C-BE32-E72D297353CC}">
                  <c16:uniqueId val="{0000033D-B6C6-4225-8333-82C6368D3EFF}"/>
                </c:ext>
              </c:extLst>
            </c:dLbl>
            <c:dLbl>
              <c:idx val="58"/>
              <c:delete val="1"/>
              <c:extLst>
                <c:ext xmlns:c15="http://schemas.microsoft.com/office/drawing/2012/chart" uri="{CE6537A1-D6FC-4f65-9D91-7224C49458BB}"/>
                <c:ext xmlns:c16="http://schemas.microsoft.com/office/drawing/2014/chart" uri="{C3380CC4-5D6E-409C-BE32-E72D297353CC}">
                  <c16:uniqueId val="{0000033E-B6C6-4225-8333-82C6368D3EFF}"/>
                </c:ext>
              </c:extLst>
            </c:dLbl>
            <c:dLbl>
              <c:idx val="59"/>
              <c:delete val="1"/>
              <c:extLst>
                <c:ext xmlns:c15="http://schemas.microsoft.com/office/drawing/2012/chart" uri="{CE6537A1-D6FC-4f65-9D91-7224C49458BB}"/>
                <c:ext xmlns:c16="http://schemas.microsoft.com/office/drawing/2014/chart" uri="{C3380CC4-5D6E-409C-BE32-E72D297353CC}">
                  <c16:uniqueId val="{0000033F-B6C6-4225-8333-82C6368D3EFF}"/>
                </c:ext>
              </c:extLst>
            </c:dLbl>
            <c:dLbl>
              <c:idx val="60"/>
              <c:delete val="1"/>
              <c:extLst>
                <c:ext xmlns:c15="http://schemas.microsoft.com/office/drawing/2012/chart" uri="{CE6537A1-D6FC-4f65-9D91-7224C49458BB}"/>
                <c:ext xmlns:c16="http://schemas.microsoft.com/office/drawing/2014/chart" uri="{C3380CC4-5D6E-409C-BE32-E72D297353CC}">
                  <c16:uniqueId val="{00000340-B6C6-4225-8333-82C6368D3EFF}"/>
                </c:ext>
              </c:extLst>
            </c:dLbl>
            <c:dLbl>
              <c:idx val="61"/>
              <c:delete val="1"/>
              <c:extLst>
                <c:ext xmlns:c15="http://schemas.microsoft.com/office/drawing/2012/chart" uri="{CE6537A1-D6FC-4f65-9D91-7224C49458BB}"/>
                <c:ext xmlns:c16="http://schemas.microsoft.com/office/drawing/2014/chart" uri="{C3380CC4-5D6E-409C-BE32-E72D297353CC}">
                  <c16:uniqueId val="{00000341-B6C6-4225-8333-82C6368D3EFF}"/>
                </c:ext>
              </c:extLst>
            </c:dLbl>
            <c:dLbl>
              <c:idx val="62"/>
              <c:delete val="1"/>
              <c:extLst>
                <c:ext xmlns:c15="http://schemas.microsoft.com/office/drawing/2012/chart" uri="{CE6537A1-D6FC-4f65-9D91-7224C49458BB}"/>
                <c:ext xmlns:c16="http://schemas.microsoft.com/office/drawing/2014/chart" uri="{C3380CC4-5D6E-409C-BE32-E72D297353CC}">
                  <c16:uniqueId val="{00000342-B6C6-4225-8333-82C6368D3EFF}"/>
                </c:ext>
              </c:extLst>
            </c:dLbl>
            <c:dLbl>
              <c:idx val="63"/>
              <c:delete val="1"/>
              <c:extLst>
                <c:ext xmlns:c15="http://schemas.microsoft.com/office/drawing/2012/chart" uri="{CE6537A1-D6FC-4f65-9D91-7224C49458BB}"/>
                <c:ext xmlns:c16="http://schemas.microsoft.com/office/drawing/2014/chart" uri="{C3380CC4-5D6E-409C-BE32-E72D297353CC}">
                  <c16:uniqueId val="{00000343-B6C6-4225-8333-82C6368D3EFF}"/>
                </c:ext>
              </c:extLst>
            </c:dLbl>
            <c:dLbl>
              <c:idx val="64"/>
              <c:delete val="1"/>
              <c:extLst>
                <c:ext xmlns:c15="http://schemas.microsoft.com/office/drawing/2012/chart" uri="{CE6537A1-D6FC-4f65-9D91-7224C49458BB}"/>
                <c:ext xmlns:c16="http://schemas.microsoft.com/office/drawing/2014/chart" uri="{C3380CC4-5D6E-409C-BE32-E72D297353CC}">
                  <c16:uniqueId val="{00000344-B6C6-4225-8333-82C6368D3EFF}"/>
                </c:ext>
              </c:extLst>
            </c:dLbl>
            <c:dLbl>
              <c:idx val="65"/>
              <c:delete val="1"/>
              <c:extLst>
                <c:ext xmlns:c15="http://schemas.microsoft.com/office/drawing/2012/chart" uri="{CE6537A1-D6FC-4f65-9D91-7224C49458BB}"/>
                <c:ext xmlns:c16="http://schemas.microsoft.com/office/drawing/2014/chart" uri="{C3380CC4-5D6E-409C-BE32-E72D297353CC}">
                  <c16:uniqueId val="{00000345-B6C6-4225-8333-82C6368D3EFF}"/>
                </c:ext>
              </c:extLst>
            </c:dLbl>
            <c:dLbl>
              <c:idx val="66"/>
              <c:delete val="1"/>
              <c:extLst>
                <c:ext xmlns:c15="http://schemas.microsoft.com/office/drawing/2012/chart" uri="{CE6537A1-D6FC-4f65-9D91-7224C49458BB}"/>
                <c:ext xmlns:c16="http://schemas.microsoft.com/office/drawing/2014/chart" uri="{C3380CC4-5D6E-409C-BE32-E72D297353CC}">
                  <c16:uniqueId val="{00000346-B6C6-4225-8333-82C6368D3EFF}"/>
                </c:ext>
              </c:extLst>
            </c:dLbl>
            <c:dLbl>
              <c:idx val="67"/>
              <c:delete val="1"/>
              <c:extLst>
                <c:ext xmlns:c15="http://schemas.microsoft.com/office/drawing/2012/chart" uri="{CE6537A1-D6FC-4f65-9D91-7224C49458BB}"/>
                <c:ext xmlns:c16="http://schemas.microsoft.com/office/drawing/2014/chart" uri="{C3380CC4-5D6E-409C-BE32-E72D297353CC}">
                  <c16:uniqueId val="{00000347-B6C6-4225-8333-82C6368D3EFF}"/>
                </c:ext>
              </c:extLst>
            </c:dLbl>
            <c:dLbl>
              <c:idx val="68"/>
              <c:delete val="1"/>
              <c:extLst>
                <c:ext xmlns:c15="http://schemas.microsoft.com/office/drawing/2012/chart" uri="{CE6537A1-D6FC-4f65-9D91-7224C49458BB}"/>
                <c:ext xmlns:c16="http://schemas.microsoft.com/office/drawing/2014/chart" uri="{C3380CC4-5D6E-409C-BE32-E72D297353CC}">
                  <c16:uniqueId val="{00000348-B6C6-4225-8333-82C6368D3EFF}"/>
                </c:ext>
              </c:extLst>
            </c:dLbl>
            <c:dLbl>
              <c:idx val="69"/>
              <c:delete val="1"/>
              <c:extLst>
                <c:ext xmlns:c15="http://schemas.microsoft.com/office/drawing/2012/chart" uri="{CE6537A1-D6FC-4f65-9D91-7224C49458BB}"/>
                <c:ext xmlns:c16="http://schemas.microsoft.com/office/drawing/2014/chart" uri="{C3380CC4-5D6E-409C-BE32-E72D297353CC}">
                  <c16:uniqueId val="{00000349-B6C6-4225-8333-82C6368D3EFF}"/>
                </c:ext>
              </c:extLst>
            </c:dLbl>
            <c:dLbl>
              <c:idx val="70"/>
              <c:delete val="1"/>
              <c:extLst>
                <c:ext xmlns:c15="http://schemas.microsoft.com/office/drawing/2012/chart" uri="{CE6537A1-D6FC-4f65-9D91-7224C49458BB}"/>
                <c:ext xmlns:c16="http://schemas.microsoft.com/office/drawing/2014/chart" uri="{C3380CC4-5D6E-409C-BE32-E72D297353CC}">
                  <c16:uniqueId val="{0000034A-B6C6-4225-8333-82C6368D3EFF}"/>
                </c:ext>
              </c:extLst>
            </c:dLbl>
            <c:dLbl>
              <c:idx val="71"/>
              <c:delete val="1"/>
              <c:extLst>
                <c:ext xmlns:c15="http://schemas.microsoft.com/office/drawing/2012/chart" uri="{CE6537A1-D6FC-4f65-9D91-7224C49458BB}"/>
                <c:ext xmlns:c16="http://schemas.microsoft.com/office/drawing/2014/chart" uri="{C3380CC4-5D6E-409C-BE32-E72D297353CC}">
                  <c16:uniqueId val="{0000034B-B6C6-4225-8333-82C6368D3EFF}"/>
                </c:ext>
              </c:extLst>
            </c:dLbl>
            <c:dLbl>
              <c:idx val="72"/>
              <c:delete val="1"/>
              <c:extLst>
                <c:ext xmlns:c15="http://schemas.microsoft.com/office/drawing/2012/chart" uri="{CE6537A1-D6FC-4f65-9D91-7224C49458BB}"/>
                <c:ext xmlns:c16="http://schemas.microsoft.com/office/drawing/2014/chart" uri="{C3380CC4-5D6E-409C-BE32-E72D297353CC}">
                  <c16:uniqueId val="{0000034C-B6C6-4225-8333-82C6368D3EFF}"/>
                </c:ext>
              </c:extLst>
            </c:dLbl>
            <c:dLbl>
              <c:idx val="73"/>
              <c:delete val="1"/>
              <c:extLst>
                <c:ext xmlns:c15="http://schemas.microsoft.com/office/drawing/2012/chart" uri="{CE6537A1-D6FC-4f65-9D91-7224C49458BB}"/>
                <c:ext xmlns:c16="http://schemas.microsoft.com/office/drawing/2014/chart" uri="{C3380CC4-5D6E-409C-BE32-E72D297353CC}">
                  <c16:uniqueId val="{0000034D-B6C6-4225-8333-82C6368D3EFF}"/>
                </c:ext>
              </c:extLst>
            </c:dLbl>
            <c:dLbl>
              <c:idx val="74"/>
              <c:delete val="1"/>
              <c:extLst>
                <c:ext xmlns:c15="http://schemas.microsoft.com/office/drawing/2012/chart" uri="{CE6537A1-D6FC-4f65-9D91-7224C49458BB}"/>
                <c:ext xmlns:c16="http://schemas.microsoft.com/office/drawing/2014/chart" uri="{C3380CC4-5D6E-409C-BE32-E72D297353CC}">
                  <c16:uniqueId val="{0000034E-B6C6-4225-8333-82C6368D3EFF}"/>
                </c:ext>
              </c:extLst>
            </c:dLbl>
            <c:dLbl>
              <c:idx val="75"/>
              <c:delete val="1"/>
              <c:extLst>
                <c:ext xmlns:c15="http://schemas.microsoft.com/office/drawing/2012/chart" uri="{CE6537A1-D6FC-4f65-9D91-7224C49458BB}"/>
                <c:ext xmlns:c16="http://schemas.microsoft.com/office/drawing/2014/chart" uri="{C3380CC4-5D6E-409C-BE32-E72D297353CC}">
                  <c16:uniqueId val="{0000034F-B6C6-4225-8333-82C6368D3EFF}"/>
                </c:ext>
              </c:extLst>
            </c:dLbl>
            <c:dLbl>
              <c:idx val="76"/>
              <c:delete val="1"/>
              <c:extLst>
                <c:ext xmlns:c15="http://schemas.microsoft.com/office/drawing/2012/chart" uri="{CE6537A1-D6FC-4f65-9D91-7224C49458BB}"/>
                <c:ext xmlns:c16="http://schemas.microsoft.com/office/drawing/2014/chart" uri="{C3380CC4-5D6E-409C-BE32-E72D297353CC}">
                  <c16:uniqueId val="{00000350-B6C6-4225-8333-82C6368D3EFF}"/>
                </c:ext>
              </c:extLst>
            </c:dLbl>
            <c:dLbl>
              <c:idx val="77"/>
              <c:delete val="1"/>
              <c:extLst>
                <c:ext xmlns:c15="http://schemas.microsoft.com/office/drawing/2012/chart" uri="{CE6537A1-D6FC-4f65-9D91-7224C49458BB}"/>
                <c:ext xmlns:c16="http://schemas.microsoft.com/office/drawing/2014/chart" uri="{C3380CC4-5D6E-409C-BE32-E72D297353CC}">
                  <c16:uniqueId val="{00000351-B6C6-4225-8333-82C6368D3EFF}"/>
                </c:ext>
              </c:extLst>
            </c:dLbl>
            <c:dLbl>
              <c:idx val="78"/>
              <c:delete val="1"/>
              <c:extLst>
                <c:ext xmlns:c15="http://schemas.microsoft.com/office/drawing/2012/chart" uri="{CE6537A1-D6FC-4f65-9D91-7224C49458BB}"/>
                <c:ext xmlns:c16="http://schemas.microsoft.com/office/drawing/2014/chart" uri="{C3380CC4-5D6E-409C-BE32-E72D297353CC}">
                  <c16:uniqueId val="{00000352-B6C6-4225-8333-82C6368D3EFF}"/>
                </c:ext>
              </c:extLst>
            </c:dLbl>
            <c:dLbl>
              <c:idx val="79"/>
              <c:delete val="1"/>
              <c:extLst>
                <c:ext xmlns:c15="http://schemas.microsoft.com/office/drawing/2012/chart" uri="{CE6537A1-D6FC-4f65-9D91-7224C49458BB}"/>
                <c:ext xmlns:c16="http://schemas.microsoft.com/office/drawing/2014/chart" uri="{C3380CC4-5D6E-409C-BE32-E72D297353CC}">
                  <c16:uniqueId val="{00000353-B6C6-4225-8333-82C6368D3EFF}"/>
                </c:ext>
              </c:extLst>
            </c:dLbl>
            <c:dLbl>
              <c:idx val="80"/>
              <c:delete val="1"/>
              <c:extLst>
                <c:ext xmlns:c15="http://schemas.microsoft.com/office/drawing/2012/chart" uri="{CE6537A1-D6FC-4f65-9D91-7224C49458BB}"/>
                <c:ext xmlns:c16="http://schemas.microsoft.com/office/drawing/2014/chart" uri="{C3380CC4-5D6E-409C-BE32-E72D297353CC}">
                  <c16:uniqueId val="{00000354-B6C6-4225-8333-82C6368D3EFF}"/>
                </c:ext>
              </c:extLst>
            </c:dLbl>
            <c:dLbl>
              <c:idx val="81"/>
              <c:delete val="1"/>
              <c:extLst>
                <c:ext xmlns:c15="http://schemas.microsoft.com/office/drawing/2012/chart" uri="{CE6537A1-D6FC-4f65-9D91-7224C49458BB}"/>
                <c:ext xmlns:c16="http://schemas.microsoft.com/office/drawing/2014/chart" uri="{C3380CC4-5D6E-409C-BE32-E72D297353CC}">
                  <c16:uniqueId val="{00000355-B6C6-4225-8333-82C6368D3EFF}"/>
                </c:ext>
              </c:extLst>
            </c:dLbl>
            <c:dLbl>
              <c:idx val="82"/>
              <c:delete val="1"/>
              <c:extLst>
                <c:ext xmlns:c15="http://schemas.microsoft.com/office/drawing/2012/chart" uri="{CE6537A1-D6FC-4f65-9D91-7224C49458BB}"/>
                <c:ext xmlns:c16="http://schemas.microsoft.com/office/drawing/2014/chart" uri="{C3380CC4-5D6E-409C-BE32-E72D297353CC}">
                  <c16:uniqueId val="{00000356-B6C6-4225-8333-82C6368D3EFF}"/>
                </c:ext>
              </c:extLst>
            </c:dLbl>
            <c:dLbl>
              <c:idx val="83"/>
              <c:delete val="1"/>
              <c:extLst>
                <c:ext xmlns:c15="http://schemas.microsoft.com/office/drawing/2012/chart" uri="{CE6537A1-D6FC-4f65-9D91-7224C49458BB}"/>
                <c:ext xmlns:c16="http://schemas.microsoft.com/office/drawing/2014/chart" uri="{C3380CC4-5D6E-409C-BE32-E72D297353CC}">
                  <c16:uniqueId val="{00000357-B6C6-4225-8333-82C6368D3EFF}"/>
                </c:ext>
              </c:extLst>
            </c:dLbl>
            <c:dLbl>
              <c:idx val="84"/>
              <c:delete val="1"/>
              <c:extLst>
                <c:ext xmlns:c15="http://schemas.microsoft.com/office/drawing/2012/chart" uri="{CE6537A1-D6FC-4f65-9D91-7224C49458BB}"/>
                <c:ext xmlns:c16="http://schemas.microsoft.com/office/drawing/2014/chart" uri="{C3380CC4-5D6E-409C-BE32-E72D297353CC}">
                  <c16:uniqueId val="{00000358-B6C6-4225-8333-82C6368D3EFF}"/>
                </c:ext>
              </c:extLst>
            </c:dLbl>
            <c:dLbl>
              <c:idx val="85"/>
              <c:delete val="1"/>
              <c:extLst>
                <c:ext xmlns:c15="http://schemas.microsoft.com/office/drawing/2012/chart" uri="{CE6537A1-D6FC-4f65-9D91-7224C49458BB}"/>
                <c:ext xmlns:c16="http://schemas.microsoft.com/office/drawing/2014/chart" uri="{C3380CC4-5D6E-409C-BE32-E72D297353CC}">
                  <c16:uniqueId val="{00000359-B6C6-4225-8333-82C6368D3EFF}"/>
                </c:ext>
              </c:extLst>
            </c:dLbl>
            <c:dLbl>
              <c:idx val="86"/>
              <c:delete val="1"/>
              <c:extLst>
                <c:ext xmlns:c15="http://schemas.microsoft.com/office/drawing/2012/chart" uri="{CE6537A1-D6FC-4f65-9D91-7224C49458BB}"/>
                <c:ext xmlns:c16="http://schemas.microsoft.com/office/drawing/2014/chart" uri="{C3380CC4-5D6E-409C-BE32-E72D297353CC}">
                  <c16:uniqueId val="{0000035A-B6C6-4225-8333-82C6368D3EFF}"/>
                </c:ext>
              </c:extLst>
            </c:dLbl>
            <c:dLbl>
              <c:idx val="87"/>
              <c:delete val="1"/>
              <c:extLst>
                <c:ext xmlns:c15="http://schemas.microsoft.com/office/drawing/2012/chart" uri="{CE6537A1-D6FC-4f65-9D91-7224C49458BB}"/>
                <c:ext xmlns:c16="http://schemas.microsoft.com/office/drawing/2014/chart" uri="{C3380CC4-5D6E-409C-BE32-E72D297353CC}">
                  <c16:uniqueId val="{0000035B-B6C6-4225-8333-82C6368D3EFF}"/>
                </c:ext>
              </c:extLst>
            </c:dLbl>
            <c:dLbl>
              <c:idx val="88"/>
              <c:delete val="1"/>
              <c:extLst>
                <c:ext xmlns:c15="http://schemas.microsoft.com/office/drawing/2012/chart" uri="{CE6537A1-D6FC-4f65-9D91-7224C49458BB}"/>
                <c:ext xmlns:c16="http://schemas.microsoft.com/office/drawing/2014/chart" uri="{C3380CC4-5D6E-409C-BE32-E72D297353CC}">
                  <c16:uniqueId val="{0000035C-B6C6-4225-8333-82C6368D3EFF}"/>
                </c:ext>
              </c:extLst>
            </c:dLbl>
            <c:dLbl>
              <c:idx val="89"/>
              <c:delete val="1"/>
              <c:extLst>
                <c:ext xmlns:c15="http://schemas.microsoft.com/office/drawing/2012/chart" uri="{CE6537A1-D6FC-4f65-9D91-7224C49458BB}"/>
                <c:ext xmlns:c16="http://schemas.microsoft.com/office/drawing/2014/chart" uri="{C3380CC4-5D6E-409C-BE32-E72D297353CC}">
                  <c16:uniqueId val="{0000035D-B6C6-4225-8333-82C6368D3EFF}"/>
                </c:ext>
              </c:extLst>
            </c:dLbl>
            <c:dLbl>
              <c:idx val="90"/>
              <c:delete val="1"/>
              <c:extLst>
                <c:ext xmlns:c15="http://schemas.microsoft.com/office/drawing/2012/chart" uri="{CE6537A1-D6FC-4f65-9D91-7224C49458BB}"/>
                <c:ext xmlns:c16="http://schemas.microsoft.com/office/drawing/2014/chart" uri="{C3380CC4-5D6E-409C-BE32-E72D297353CC}">
                  <c16:uniqueId val="{0000035E-B6C6-4225-8333-82C6368D3EFF}"/>
                </c:ext>
              </c:extLst>
            </c:dLbl>
            <c:dLbl>
              <c:idx val="91"/>
              <c:delete val="1"/>
              <c:extLst>
                <c:ext xmlns:c15="http://schemas.microsoft.com/office/drawing/2012/chart" uri="{CE6537A1-D6FC-4f65-9D91-7224C49458BB}"/>
                <c:ext xmlns:c16="http://schemas.microsoft.com/office/drawing/2014/chart" uri="{C3380CC4-5D6E-409C-BE32-E72D297353CC}">
                  <c16:uniqueId val="{0000035F-B6C6-4225-8333-82C6368D3EFF}"/>
                </c:ext>
              </c:extLst>
            </c:dLbl>
            <c:dLbl>
              <c:idx val="92"/>
              <c:delete val="1"/>
              <c:extLst>
                <c:ext xmlns:c15="http://schemas.microsoft.com/office/drawing/2012/chart" uri="{CE6537A1-D6FC-4f65-9D91-7224C49458BB}"/>
                <c:ext xmlns:c16="http://schemas.microsoft.com/office/drawing/2014/chart" uri="{C3380CC4-5D6E-409C-BE32-E72D297353CC}">
                  <c16:uniqueId val="{00000360-B6C6-4225-8333-82C6368D3EFF}"/>
                </c:ext>
              </c:extLst>
            </c:dLbl>
            <c:dLbl>
              <c:idx val="93"/>
              <c:delete val="1"/>
              <c:extLst>
                <c:ext xmlns:c15="http://schemas.microsoft.com/office/drawing/2012/chart" uri="{CE6537A1-D6FC-4f65-9D91-7224C49458BB}"/>
                <c:ext xmlns:c16="http://schemas.microsoft.com/office/drawing/2014/chart" uri="{C3380CC4-5D6E-409C-BE32-E72D297353CC}">
                  <c16:uniqueId val="{00000361-B6C6-4225-8333-82C6368D3EFF}"/>
                </c:ext>
              </c:extLst>
            </c:dLbl>
            <c:dLbl>
              <c:idx val="94"/>
              <c:delete val="1"/>
              <c:extLst>
                <c:ext xmlns:c15="http://schemas.microsoft.com/office/drawing/2012/chart" uri="{CE6537A1-D6FC-4f65-9D91-7224C49458BB}"/>
                <c:ext xmlns:c16="http://schemas.microsoft.com/office/drawing/2014/chart" uri="{C3380CC4-5D6E-409C-BE32-E72D297353CC}">
                  <c16:uniqueId val="{00000362-B6C6-4225-8333-82C6368D3EFF}"/>
                </c:ext>
              </c:extLst>
            </c:dLbl>
            <c:dLbl>
              <c:idx val="95"/>
              <c:delete val="1"/>
              <c:extLst>
                <c:ext xmlns:c15="http://schemas.microsoft.com/office/drawing/2012/chart" uri="{CE6537A1-D6FC-4f65-9D91-7224C49458BB}"/>
                <c:ext xmlns:c16="http://schemas.microsoft.com/office/drawing/2014/chart" uri="{C3380CC4-5D6E-409C-BE32-E72D297353CC}">
                  <c16:uniqueId val="{00000363-B6C6-4225-8333-82C6368D3EFF}"/>
                </c:ext>
              </c:extLst>
            </c:dLbl>
            <c:dLbl>
              <c:idx val="96"/>
              <c:delete val="1"/>
              <c:extLst>
                <c:ext xmlns:c15="http://schemas.microsoft.com/office/drawing/2012/chart" uri="{CE6537A1-D6FC-4f65-9D91-7224C49458BB}"/>
                <c:ext xmlns:c16="http://schemas.microsoft.com/office/drawing/2014/chart" uri="{C3380CC4-5D6E-409C-BE32-E72D297353CC}">
                  <c16:uniqueId val="{00000364-B6C6-4225-8333-82C6368D3EFF}"/>
                </c:ext>
              </c:extLst>
            </c:dLbl>
            <c:dLbl>
              <c:idx val="97"/>
              <c:delete val="1"/>
              <c:extLst>
                <c:ext xmlns:c15="http://schemas.microsoft.com/office/drawing/2012/chart" uri="{CE6537A1-D6FC-4f65-9D91-7224C49458BB}"/>
                <c:ext xmlns:c16="http://schemas.microsoft.com/office/drawing/2014/chart" uri="{C3380CC4-5D6E-409C-BE32-E72D297353CC}">
                  <c16:uniqueId val="{00000365-B6C6-4225-8333-82C6368D3EFF}"/>
                </c:ext>
              </c:extLst>
            </c:dLbl>
            <c:dLbl>
              <c:idx val="98"/>
              <c:delete val="1"/>
              <c:extLst>
                <c:ext xmlns:c15="http://schemas.microsoft.com/office/drawing/2012/chart" uri="{CE6537A1-D6FC-4f65-9D91-7224C49458BB}"/>
                <c:ext xmlns:c16="http://schemas.microsoft.com/office/drawing/2014/chart" uri="{C3380CC4-5D6E-409C-BE32-E72D297353CC}">
                  <c16:uniqueId val="{00000366-B6C6-4225-8333-82C6368D3EFF}"/>
                </c:ext>
              </c:extLst>
            </c:dLbl>
            <c:dLbl>
              <c:idx val="99"/>
              <c:delete val="1"/>
              <c:extLst>
                <c:ext xmlns:c15="http://schemas.microsoft.com/office/drawing/2012/chart" uri="{CE6537A1-D6FC-4f65-9D91-7224C49458BB}"/>
                <c:ext xmlns:c16="http://schemas.microsoft.com/office/drawing/2014/chart" uri="{C3380CC4-5D6E-409C-BE32-E72D297353CC}">
                  <c16:uniqueId val="{00000367-B6C6-4225-8333-82C6368D3EFF}"/>
                </c:ext>
              </c:extLst>
            </c:dLbl>
            <c:dLbl>
              <c:idx val="100"/>
              <c:delete val="1"/>
              <c:extLst>
                <c:ext xmlns:c15="http://schemas.microsoft.com/office/drawing/2012/chart" uri="{CE6537A1-D6FC-4f65-9D91-7224C49458BB}"/>
                <c:ext xmlns:c16="http://schemas.microsoft.com/office/drawing/2014/chart" uri="{C3380CC4-5D6E-409C-BE32-E72D297353CC}">
                  <c16:uniqueId val="{00000368-B6C6-4225-8333-82C6368D3EFF}"/>
                </c:ext>
              </c:extLst>
            </c:dLbl>
            <c:dLbl>
              <c:idx val="101"/>
              <c:delete val="1"/>
              <c:extLst>
                <c:ext xmlns:c15="http://schemas.microsoft.com/office/drawing/2012/chart" uri="{CE6537A1-D6FC-4f65-9D91-7224C49458BB}"/>
                <c:ext xmlns:c16="http://schemas.microsoft.com/office/drawing/2014/chart" uri="{C3380CC4-5D6E-409C-BE32-E72D297353CC}">
                  <c16:uniqueId val="{00000369-B6C6-4225-8333-82C6368D3EFF}"/>
                </c:ext>
              </c:extLst>
            </c:dLbl>
            <c:dLbl>
              <c:idx val="102"/>
              <c:delete val="1"/>
              <c:extLst>
                <c:ext xmlns:c15="http://schemas.microsoft.com/office/drawing/2012/chart" uri="{CE6537A1-D6FC-4f65-9D91-7224C49458BB}"/>
                <c:ext xmlns:c16="http://schemas.microsoft.com/office/drawing/2014/chart" uri="{C3380CC4-5D6E-409C-BE32-E72D297353CC}">
                  <c16:uniqueId val="{0000036A-B6C6-4225-8333-82C6368D3EFF}"/>
                </c:ext>
              </c:extLst>
            </c:dLbl>
            <c:dLbl>
              <c:idx val="103"/>
              <c:delete val="1"/>
              <c:extLst>
                <c:ext xmlns:c15="http://schemas.microsoft.com/office/drawing/2012/chart" uri="{CE6537A1-D6FC-4f65-9D91-7224C49458BB}"/>
                <c:ext xmlns:c16="http://schemas.microsoft.com/office/drawing/2014/chart" uri="{C3380CC4-5D6E-409C-BE32-E72D297353CC}">
                  <c16:uniqueId val="{0000036B-B6C6-4225-8333-82C6368D3EFF}"/>
                </c:ext>
              </c:extLst>
            </c:dLbl>
            <c:dLbl>
              <c:idx val="104"/>
              <c:delete val="1"/>
              <c:extLst>
                <c:ext xmlns:c15="http://schemas.microsoft.com/office/drawing/2012/chart" uri="{CE6537A1-D6FC-4f65-9D91-7224C49458BB}"/>
                <c:ext xmlns:c16="http://schemas.microsoft.com/office/drawing/2014/chart" uri="{C3380CC4-5D6E-409C-BE32-E72D297353CC}">
                  <c16:uniqueId val="{0000036C-B6C6-4225-8333-82C6368D3EFF}"/>
                </c:ext>
              </c:extLst>
            </c:dLbl>
            <c:dLbl>
              <c:idx val="105"/>
              <c:delete val="1"/>
              <c:extLst>
                <c:ext xmlns:c15="http://schemas.microsoft.com/office/drawing/2012/chart" uri="{CE6537A1-D6FC-4f65-9D91-7224C49458BB}"/>
                <c:ext xmlns:c16="http://schemas.microsoft.com/office/drawing/2014/chart" uri="{C3380CC4-5D6E-409C-BE32-E72D297353CC}">
                  <c16:uniqueId val="{0000036D-B6C6-4225-8333-82C6368D3EFF}"/>
                </c:ext>
              </c:extLst>
            </c:dLbl>
            <c:dLbl>
              <c:idx val="106"/>
              <c:delete val="1"/>
              <c:extLst>
                <c:ext xmlns:c15="http://schemas.microsoft.com/office/drawing/2012/chart" uri="{CE6537A1-D6FC-4f65-9D91-7224C49458BB}"/>
                <c:ext xmlns:c16="http://schemas.microsoft.com/office/drawing/2014/chart" uri="{C3380CC4-5D6E-409C-BE32-E72D297353CC}">
                  <c16:uniqueId val="{0000036E-B6C6-4225-8333-82C6368D3EFF}"/>
                </c:ext>
              </c:extLst>
            </c:dLbl>
            <c:dLbl>
              <c:idx val="107"/>
              <c:delete val="1"/>
              <c:extLst>
                <c:ext xmlns:c15="http://schemas.microsoft.com/office/drawing/2012/chart" uri="{CE6537A1-D6FC-4f65-9D91-7224C49458BB}"/>
                <c:ext xmlns:c16="http://schemas.microsoft.com/office/drawing/2014/chart" uri="{C3380CC4-5D6E-409C-BE32-E72D297353CC}">
                  <c16:uniqueId val="{0000036F-B6C6-4225-8333-82C6368D3EFF}"/>
                </c:ext>
              </c:extLst>
            </c:dLbl>
            <c:dLbl>
              <c:idx val="108"/>
              <c:delete val="1"/>
              <c:extLst>
                <c:ext xmlns:c15="http://schemas.microsoft.com/office/drawing/2012/chart" uri="{CE6537A1-D6FC-4f65-9D91-7224C49458BB}"/>
                <c:ext xmlns:c16="http://schemas.microsoft.com/office/drawing/2014/chart" uri="{C3380CC4-5D6E-409C-BE32-E72D297353CC}">
                  <c16:uniqueId val="{00000370-B6C6-4225-8333-82C6368D3EFF}"/>
                </c:ext>
              </c:extLst>
            </c:dLbl>
            <c:dLbl>
              <c:idx val="109"/>
              <c:delete val="1"/>
              <c:extLst>
                <c:ext xmlns:c15="http://schemas.microsoft.com/office/drawing/2012/chart" uri="{CE6537A1-D6FC-4f65-9D91-7224C49458BB}"/>
                <c:ext xmlns:c16="http://schemas.microsoft.com/office/drawing/2014/chart" uri="{C3380CC4-5D6E-409C-BE32-E72D297353CC}">
                  <c16:uniqueId val="{00000371-B6C6-4225-8333-82C6368D3EFF}"/>
                </c:ext>
              </c:extLst>
            </c:dLbl>
            <c:dLbl>
              <c:idx val="110"/>
              <c:delete val="1"/>
              <c:extLst>
                <c:ext xmlns:c15="http://schemas.microsoft.com/office/drawing/2012/chart" uri="{CE6537A1-D6FC-4f65-9D91-7224C49458BB}"/>
                <c:ext xmlns:c16="http://schemas.microsoft.com/office/drawing/2014/chart" uri="{C3380CC4-5D6E-409C-BE32-E72D297353CC}">
                  <c16:uniqueId val="{00000372-B6C6-4225-8333-82C6368D3EFF}"/>
                </c:ext>
              </c:extLst>
            </c:dLbl>
            <c:dLbl>
              <c:idx val="111"/>
              <c:delete val="1"/>
              <c:extLst>
                <c:ext xmlns:c15="http://schemas.microsoft.com/office/drawing/2012/chart" uri="{CE6537A1-D6FC-4f65-9D91-7224C49458BB}"/>
                <c:ext xmlns:c16="http://schemas.microsoft.com/office/drawing/2014/chart" uri="{C3380CC4-5D6E-409C-BE32-E72D297353CC}">
                  <c16:uniqueId val="{00000373-B6C6-4225-8333-82C6368D3EFF}"/>
                </c:ext>
              </c:extLst>
            </c:dLbl>
            <c:dLbl>
              <c:idx val="112"/>
              <c:delete val="1"/>
              <c:extLst>
                <c:ext xmlns:c15="http://schemas.microsoft.com/office/drawing/2012/chart" uri="{CE6537A1-D6FC-4f65-9D91-7224C49458BB}"/>
                <c:ext xmlns:c16="http://schemas.microsoft.com/office/drawing/2014/chart" uri="{C3380CC4-5D6E-409C-BE32-E72D297353CC}">
                  <c16:uniqueId val="{00000374-B6C6-4225-8333-82C6368D3EFF}"/>
                </c:ext>
              </c:extLst>
            </c:dLbl>
            <c:dLbl>
              <c:idx val="113"/>
              <c:delete val="1"/>
              <c:extLst>
                <c:ext xmlns:c15="http://schemas.microsoft.com/office/drawing/2012/chart" uri="{CE6537A1-D6FC-4f65-9D91-7224C49458BB}"/>
                <c:ext xmlns:c16="http://schemas.microsoft.com/office/drawing/2014/chart" uri="{C3380CC4-5D6E-409C-BE32-E72D297353CC}">
                  <c16:uniqueId val="{00000375-B6C6-4225-8333-82C6368D3EFF}"/>
                </c:ext>
              </c:extLst>
            </c:dLbl>
            <c:dLbl>
              <c:idx val="114"/>
              <c:delete val="1"/>
              <c:extLst>
                <c:ext xmlns:c15="http://schemas.microsoft.com/office/drawing/2012/chart" uri="{CE6537A1-D6FC-4f65-9D91-7224C49458BB}"/>
                <c:ext xmlns:c16="http://schemas.microsoft.com/office/drawing/2014/chart" uri="{C3380CC4-5D6E-409C-BE32-E72D297353CC}">
                  <c16:uniqueId val="{00000376-B6C6-4225-8333-82C6368D3EFF}"/>
                </c:ext>
              </c:extLst>
            </c:dLbl>
            <c:dLbl>
              <c:idx val="115"/>
              <c:delete val="1"/>
              <c:extLst>
                <c:ext xmlns:c15="http://schemas.microsoft.com/office/drawing/2012/chart" uri="{CE6537A1-D6FC-4f65-9D91-7224C49458BB}"/>
                <c:ext xmlns:c16="http://schemas.microsoft.com/office/drawing/2014/chart" uri="{C3380CC4-5D6E-409C-BE32-E72D297353CC}">
                  <c16:uniqueId val="{00000377-B6C6-4225-8333-82C6368D3EFF}"/>
                </c:ext>
              </c:extLst>
            </c:dLbl>
            <c:dLbl>
              <c:idx val="116"/>
              <c:delete val="1"/>
              <c:extLst>
                <c:ext xmlns:c15="http://schemas.microsoft.com/office/drawing/2012/chart" uri="{CE6537A1-D6FC-4f65-9D91-7224C49458BB}"/>
                <c:ext xmlns:c16="http://schemas.microsoft.com/office/drawing/2014/chart" uri="{C3380CC4-5D6E-409C-BE32-E72D297353CC}">
                  <c16:uniqueId val="{00000378-B6C6-4225-8333-82C6368D3EFF}"/>
                </c:ext>
              </c:extLst>
            </c:dLbl>
            <c:dLbl>
              <c:idx val="117"/>
              <c:delete val="1"/>
              <c:extLst>
                <c:ext xmlns:c15="http://schemas.microsoft.com/office/drawing/2012/chart" uri="{CE6537A1-D6FC-4f65-9D91-7224C49458BB}"/>
                <c:ext xmlns:c16="http://schemas.microsoft.com/office/drawing/2014/chart" uri="{C3380CC4-5D6E-409C-BE32-E72D297353CC}">
                  <c16:uniqueId val="{00000379-B6C6-4225-8333-82C6368D3EFF}"/>
                </c:ext>
              </c:extLst>
            </c:dLbl>
            <c:dLbl>
              <c:idx val="118"/>
              <c:delete val="1"/>
              <c:extLst>
                <c:ext xmlns:c15="http://schemas.microsoft.com/office/drawing/2012/chart" uri="{CE6537A1-D6FC-4f65-9D91-7224C49458BB}"/>
                <c:ext xmlns:c16="http://schemas.microsoft.com/office/drawing/2014/chart" uri="{C3380CC4-5D6E-409C-BE32-E72D297353CC}">
                  <c16:uniqueId val="{0000037A-B6C6-4225-8333-82C6368D3EFF}"/>
                </c:ext>
              </c:extLst>
            </c:dLbl>
            <c:dLbl>
              <c:idx val="119"/>
              <c:delete val="1"/>
              <c:extLst>
                <c:ext xmlns:c15="http://schemas.microsoft.com/office/drawing/2012/chart" uri="{CE6537A1-D6FC-4f65-9D91-7224C49458BB}"/>
                <c:ext xmlns:c16="http://schemas.microsoft.com/office/drawing/2014/chart" uri="{C3380CC4-5D6E-409C-BE32-E72D297353CC}">
                  <c16:uniqueId val="{0000037B-B6C6-4225-8333-82C6368D3EFF}"/>
                </c:ext>
              </c:extLst>
            </c:dLbl>
            <c:dLbl>
              <c:idx val="120"/>
              <c:delete val="1"/>
              <c:extLst>
                <c:ext xmlns:c15="http://schemas.microsoft.com/office/drawing/2012/chart" uri="{CE6537A1-D6FC-4f65-9D91-7224C49458BB}"/>
                <c:ext xmlns:c16="http://schemas.microsoft.com/office/drawing/2014/chart" uri="{C3380CC4-5D6E-409C-BE32-E72D297353CC}">
                  <c16:uniqueId val="{0000037C-B6C6-4225-8333-82C6368D3EFF}"/>
                </c:ext>
              </c:extLst>
            </c:dLbl>
            <c:dLbl>
              <c:idx val="121"/>
              <c:delete val="1"/>
              <c:extLst>
                <c:ext xmlns:c15="http://schemas.microsoft.com/office/drawing/2012/chart" uri="{CE6537A1-D6FC-4f65-9D91-7224C49458BB}"/>
                <c:ext xmlns:c16="http://schemas.microsoft.com/office/drawing/2014/chart" uri="{C3380CC4-5D6E-409C-BE32-E72D297353CC}">
                  <c16:uniqueId val="{0000037D-B6C6-4225-8333-82C6368D3EFF}"/>
                </c:ext>
              </c:extLst>
            </c:dLbl>
            <c:dLbl>
              <c:idx val="122"/>
              <c:delete val="1"/>
              <c:extLst>
                <c:ext xmlns:c15="http://schemas.microsoft.com/office/drawing/2012/chart" uri="{CE6537A1-D6FC-4f65-9D91-7224C49458BB}"/>
                <c:ext xmlns:c16="http://schemas.microsoft.com/office/drawing/2014/chart" uri="{C3380CC4-5D6E-409C-BE32-E72D297353CC}">
                  <c16:uniqueId val="{0000037E-B6C6-4225-8333-82C6368D3EFF}"/>
                </c:ext>
              </c:extLst>
            </c:dLbl>
            <c:dLbl>
              <c:idx val="123"/>
              <c:delete val="1"/>
              <c:extLst>
                <c:ext xmlns:c15="http://schemas.microsoft.com/office/drawing/2012/chart" uri="{CE6537A1-D6FC-4f65-9D91-7224C49458BB}"/>
                <c:ext xmlns:c16="http://schemas.microsoft.com/office/drawing/2014/chart" uri="{C3380CC4-5D6E-409C-BE32-E72D297353CC}">
                  <c16:uniqueId val="{0000037F-B6C6-4225-8333-82C6368D3EFF}"/>
                </c:ext>
              </c:extLst>
            </c:dLbl>
            <c:dLbl>
              <c:idx val="124"/>
              <c:delete val="1"/>
              <c:extLst>
                <c:ext xmlns:c15="http://schemas.microsoft.com/office/drawing/2012/chart" uri="{CE6537A1-D6FC-4f65-9D91-7224C49458BB}"/>
                <c:ext xmlns:c16="http://schemas.microsoft.com/office/drawing/2014/chart" uri="{C3380CC4-5D6E-409C-BE32-E72D297353CC}">
                  <c16:uniqueId val="{00000380-B6C6-4225-8333-82C6368D3EFF}"/>
                </c:ext>
              </c:extLst>
            </c:dLbl>
            <c:dLbl>
              <c:idx val="125"/>
              <c:delete val="1"/>
              <c:extLst>
                <c:ext xmlns:c15="http://schemas.microsoft.com/office/drawing/2012/chart" uri="{CE6537A1-D6FC-4f65-9D91-7224C49458BB}"/>
                <c:ext xmlns:c16="http://schemas.microsoft.com/office/drawing/2014/chart" uri="{C3380CC4-5D6E-409C-BE32-E72D297353CC}">
                  <c16:uniqueId val="{00000381-B6C6-4225-8333-82C6368D3EFF}"/>
                </c:ext>
              </c:extLst>
            </c:dLbl>
            <c:dLbl>
              <c:idx val="126"/>
              <c:delete val="1"/>
              <c:extLst>
                <c:ext xmlns:c15="http://schemas.microsoft.com/office/drawing/2012/chart" uri="{CE6537A1-D6FC-4f65-9D91-7224C49458BB}"/>
                <c:ext xmlns:c16="http://schemas.microsoft.com/office/drawing/2014/chart" uri="{C3380CC4-5D6E-409C-BE32-E72D297353CC}">
                  <c16:uniqueId val="{00000382-B6C6-4225-8333-82C6368D3EFF}"/>
                </c:ext>
              </c:extLst>
            </c:dLbl>
            <c:dLbl>
              <c:idx val="127"/>
              <c:delete val="1"/>
              <c:extLst>
                <c:ext xmlns:c15="http://schemas.microsoft.com/office/drawing/2012/chart" uri="{CE6537A1-D6FC-4f65-9D91-7224C49458BB}"/>
                <c:ext xmlns:c16="http://schemas.microsoft.com/office/drawing/2014/chart" uri="{C3380CC4-5D6E-409C-BE32-E72D297353CC}">
                  <c16:uniqueId val="{00000383-B6C6-4225-8333-82C6368D3EFF}"/>
                </c:ext>
              </c:extLst>
            </c:dLbl>
            <c:dLbl>
              <c:idx val="128"/>
              <c:delete val="1"/>
              <c:extLst>
                <c:ext xmlns:c15="http://schemas.microsoft.com/office/drawing/2012/chart" uri="{CE6537A1-D6FC-4f65-9D91-7224C49458BB}"/>
                <c:ext xmlns:c16="http://schemas.microsoft.com/office/drawing/2014/chart" uri="{C3380CC4-5D6E-409C-BE32-E72D297353CC}">
                  <c16:uniqueId val="{00000384-B6C6-4225-8333-82C6368D3EFF}"/>
                </c:ext>
              </c:extLst>
            </c:dLbl>
            <c:dLbl>
              <c:idx val="129"/>
              <c:delete val="1"/>
              <c:extLst>
                <c:ext xmlns:c15="http://schemas.microsoft.com/office/drawing/2012/chart" uri="{CE6537A1-D6FC-4f65-9D91-7224C49458BB}"/>
                <c:ext xmlns:c16="http://schemas.microsoft.com/office/drawing/2014/chart" uri="{C3380CC4-5D6E-409C-BE32-E72D297353CC}">
                  <c16:uniqueId val="{00000385-B6C6-4225-8333-82C6368D3EFF}"/>
                </c:ext>
              </c:extLst>
            </c:dLbl>
            <c:dLbl>
              <c:idx val="130"/>
              <c:delete val="1"/>
              <c:extLst>
                <c:ext xmlns:c15="http://schemas.microsoft.com/office/drawing/2012/chart" uri="{CE6537A1-D6FC-4f65-9D91-7224C49458BB}"/>
                <c:ext xmlns:c16="http://schemas.microsoft.com/office/drawing/2014/chart" uri="{C3380CC4-5D6E-409C-BE32-E72D297353CC}">
                  <c16:uniqueId val="{00000386-B6C6-4225-8333-82C6368D3EFF}"/>
                </c:ext>
              </c:extLst>
            </c:dLbl>
            <c:dLbl>
              <c:idx val="131"/>
              <c:delete val="1"/>
              <c:extLst>
                <c:ext xmlns:c15="http://schemas.microsoft.com/office/drawing/2012/chart" uri="{CE6537A1-D6FC-4f65-9D91-7224C49458BB}"/>
                <c:ext xmlns:c16="http://schemas.microsoft.com/office/drawing/2014/chart" uri="{C3380CC4-5D6E-409C-BE32-E72D297353CC}">
                  <c16:uniqueId val="{00000387-B6C6-4225-8333-82C6368D3EFF}"/>
                </c:ext>
              </c:extLst>
            </c:dLbl>
            <c:dLbl>
              <c:idx val="132"/>
              <c:delete val="1"/>
              <c:extLst>
                <c:ext xmlns:c15="http://schemas.microsoft.com/office/drawing/2012/chart" uri="{CE6537A1-D6FC-4f65-9D91-7224C49458BB}"/>
                <c:ext xmlns:c16="http://schemas.microsoft.com/office/drawing/2014/chart" uri="{C3380CC4-5D6E-409C-BE32-E72D297353CC}">
                  <c16:uniqueId val="{00000388-B6C6-4225-8333-82C6368D3EFF}"/>
                </c:ext>
              </c:extLst>
            </c:dLbl>
            <c:dLbl>
              <c:idx val="133"/>
              <c:delete val="1"/>
              <c:extLst>
                <c:ext xmlns:c15="http://schemas.microsoft.com/office/drawing/2012/chart" uri="{CE6537A1-D6FC-4f65-9D91-7224C49458BB}"/>
                <c:ext xmlns:c16="http://schemas.microsoft.com/office/drawing/2014/chart" uri="{C3380CC4-5D6E-409C-BE32-E72D297353CC}">
                  <c16:uniqueId val="{00000389-B6C6-4225-8333-82C6368D3EFF}"/>
                </c:ext>
              </c:extLst>
            </c:dLbl>
            <c:dLbl>
              <c:idx val="134"/>
              <c:delete val="1"/>
              <c:extLst>
                <c:ext xmlns:c15="http://schemas.microsoft.com/office/drawing/2012/chart" uri="{CE6537A1-D6FC-4f65-9D91-7224C49458BB}"/>
                <c:ext xmlns:c16="http://schemas.microsoft.com/office/drawing/2014/chart" uri="{C3380CC4-5D6E-409C-BE32-E72D297353CC}">
                  <c16:uniqueId val="{0000038A-B6C6-4225-8333-82C6368D3EFF}"/>
                </c:ext>
              </c:extLst>
            </c:dLbl>
            <c:dLbl>
              <c:idx val="135"/>
              <c:delete val="1"/>
              <c:extLst>
                <c:ext xmlns:c15="http://schemas.microsoft.com/office/drawing/2012/chart" uri="{CE6537A1-D6FC-4f65-9D91-7224C49458BB}"/>
                <c:ext xmlns:c16="http://schemas.microsoft.com/office/drawing/2014/chart" uri="{C3380CC4-5D6E-409C-BE32-E72D297353CC}">
                  <c16:uniqueId val="{0000038B-B6C6-4225-8333-82C6368D3EFF}"/>
                </c:ext>
              </c:extLst>
            </c:dLbl>
            <c:dLbl>
              <c:idx val="136"/>
              <c:delete val="1"/>
              <c:extLst>
                <c:ext xmlns:c15="http://schemas.microsoft.com/office/drawing/2012/chart" uri="{CE6537A1-D6FC-4f65-9D91-7224C49458BB}"/>
                <c:ext xmlns:c16="http://schemas.microsoft.com/office/drawing/2014/chart" uri="{C3380CC4-5D6E-409C-BE32-E72D297353CC}">
                  <c16:uniqueId val="{0000038C-B6C6-4225-8333-82C6368D3EFF}"/>
                </c:ext>
              </c:extLst>
            </c:dLbl>
            <c:dLbl>
              <c:idx val="137"/>
              <c:delete val="1"/>
              <c:extLst>
                <c:ext xmlns:c15="http://schemas.microsoft.com/office/drawing/2012/chart" uri="{CE6537A1-D6FC-4f65-9D91-7224C49458BB}"/>
                <c:ext xmlns:c16="http://schemas.microsoft.com/office/drawing/2014/chart" uri="{C3380CC4-5D6E-409C-BE32-E72D297353CC}">
                  <c16:uniqueId val="{0000038D-B6C6-4225-8333-82C6368D3EFF}"/>
                </c:ext>
              </c:extLst>
            </c:dLbl>
            <c:dLbl>
              <c:idx val="138"/>
              <c:delete val="1"/>
              <c:extLst>
                <c:ext xmlns:c15="http://schemas.microsoft.com/office/drawing/2012/chart" uri="{CE6537A1-D6FC-4f65-9D91-7224C49458BB}"/>
                <c:ext xmlns:c16="http://schemas.microsoft.com/office/drawing/2014/chart" uri="{C3380CC4-5D6E-409C-BE32-E72D297353CC}">
                  <c16:uniqueId val="{0000038E-B6C6-4225-8333-82C6368D3EFF}"/>
                </c:ext>
              </c:extLst>
            </c:dLbl>
            <c:dLbl>
              <c:idx val="139"/>
              <c:delete val="1"/>
              <c:extLst>
                <c:ext xmlns:c15="http://schemas.microsoft.com/office/drawing/2012/chart" uri="{CE6537A1-D6FC-4f65-9D91-7224C49458BB}"/>
                <c:ext xmlns:c16="http://schemas.microsoft.com/office/drawing/2014/chart" uri="{C3380CC4-5D6E-409C-BE32-E72D297353CC}">
                  <c16:uniqueId val="{0000038F-B6C6-4225-8333-82C6368D3EFF}"/>
                </c:ext>
              </c:extLst>
            </c:dLbl>
            <c:dLbl>
              <c:idx val="140"/>
              <c:delete val="1"/>
              <c:extLst>
                <c:ext xmlns:c15="http://schemas.microsoft.com/office/drawing/2012/chart" uri="{CE6537A1-D6FC-4f65-9D91-7224C49458BB}"/>
                <c:ext xmlns:c16="http://schemas.microsoft.com/office/drawing/2014/chart" uri="{C3380CC4-5D6E-409C-BE32-E72D297353CC}">
                  <c16:uniqueId val="{00000390-B6C6-4225-8333-82C6368D3EFF}"/>
                </c:ext>
              </c:extLst>
            </c:dLbl>
            <c:dLbl>
              <c:idx val="141"/>
              <c:delete val="1"/>
              <c:extLst>
                <c:ext xmlns:c15="http://schemas.microsoft.com/office/drawing/2012/chart" uri="{CE6537A1-D6FC-4f65-9D91-7224C49458BB}"/>
                <c:ext xmlns:c16="http://schemas.microsoft.com/office/drawing/2014/chart" uri="{C3380CC4-5D6E-409C-BE32-E72D297353CC}">
                  <c16:uniqueId val="{00000391-B6C6-4225-8333-82C6368D3EFF}"/>
                </c:ext>
              </c:extLst>
            </c:dLbl>
            <c:dLbl>
              <c:idx val="142"/>
              <c:delete val="1"/>
              <c:extLst>
                <c:ext xmlns:c15="http://schemas.microsoft.com/office/drawing/2012/chart" uri="{CE6537A1-D6FC-4f65-9D91-7224C49458BB}"/>
                <c:ext xmlns:c16="http://schemas.microsoft.com/office/drawing/2014/chart" uri="{C3380CC4-5D6E-409C-BE32-E72D297353CC}">
                  <c16:uniqueId val="{00000392-B6C6-4225-8333-82C6368D3EFF}"/>
                </c:ext>
              </c:extLst>
            </c:dLbl>
            <c:dLbl>
              <c:idx val="143"/>
              <c:delete val="1"/>
              <c:extLst>
                <c:ext xmlns:c15="http://schemas.microsoft.com/office/drawing/2012/chart" uri="{CE6537A1-D6FC-4f65-9D91-7224C49458BB}"/>
                <c:ext xmlns:c16="http://schemas.microsoft.com/office/drawing/2014/chart" uri="{C3380CC4-5D6E-409C-BE32-E72D297353CC}">
                  <c16:uniqueId val="{00000393-B6C6-4225-8333-82C6368D3EFF}"/>
                </c:ext>
              </c:extLst>
            </c:dLbl>
            <c:dLbl>
              <c:idx val="144"/>
              <c:delete val="1"/>
              <c:extLst>
                <c:ext xmlns:c15="http://schemas.microsoft.com/office/drawing/2012/chart" uri="{CE6537A1-D6FC-4f65-9D91-7224C49458BB}"/>
                <c:ext xmlns:c16="http://schemas.microsoft.com/office/drawing/2014/chart" uri="{C3380CC4-5D6E-409C-BE32-E72D297353CC}">
                  <c16:uniqueId val="{00000394-B6C6-4225-8333-82C6368D3EFF}"/>
                </c:ext>
              </c:extLst>
            </c:dLbl>
            <c:dLbl>
              <c:idx val="145"/>
              <c:delete val="1"/>
              <c:extLst>
                <c:ext xmlns:c15="http://schemas.microsoft.com/office/drawing/2012/chart" uri="{CE6537A1-D6FC-4f65-9D91-7224C49458BB}"/>
                <c:ext xmlns:c16="http://schemas.microsoft.com/office/drawing/2014/chart" uri="{C3380CC4-5D6E-409C-BE32-E72D297353CC}">
                  <c16:uniqueId val="{00000395-B6C6-4225-8333-82C6368D3EFF}"/>
                </c:ext>
              </c:extLst>
            </c:dLbl>
            <c:dLbl>
              <c:idx val="146"/>
              <c:delete val="1"/>
              <c:extLst>
                <c:ext xmlns:c15="http://schemas.microsoft.com/office/drawing/2012/chart" uri="{CE6537A1-D6FC-4f65-9D91-7224C49458BB}"/>
                <c:ext xmlns:c16="http://schemas.microsoft.com/office/drawing/2014/chart" uri="{C3380CC4-5D6E-409C-BE32-E72D297353CC}">
                  <c16:uniqueId val="{00000396-B6C6-4225-8333-82C6368D3EFF}"/>
                </c:ext>
              </c:extLst>
            </c:dLbl>
            <c:dLbl>
              <c:idx val="147"/>
              <c:delete val="1"/>
              <c:extLst>
                <c:ext xmlns:c15="http://schemas.microsoft.com/office/drawing/2012/chart" uri="{CE6537A1-D6FC-4f65-9D91-7224C49458BB}"/>
                <c:ext xmlns:c16="http://schemas.microsoft.com/office/drawing/2014/chart" uri="{C3380CC4-5D6E-409C-BE32-E72D297353CC}">
                  <c16:uniqueId val="{00000397-B6C6-4225-8333-82C6368D3EFF}"/>
                </c:ext>
              </c:extLst>
            </c:dLbl>
            <c:dLbl>
              <c:idx val="148"/>
              <c:delete val="1"/>
              <c:extLst>
                <c:ext xmlns:c15="http://schemas.microsoft.com/office/drawing/2012/chart" uri="{CE6537A1-D6FC-4f65-9D91-7224C49458BB}"/>
                <c:ext xmlns:c16="http://schemas.microsoft.com/office/drawing/2014/chart" uri="{C3380CC4-5D6E-409C-BE32-E72D297353CC}">
                  <c16:uniqueId val="{00000398-B6C6-4225-8333-82C6368D3EFF}"/>
                </c:ext>
              </c:extLst>
            </c:dLbl>
            <c:dLbl>
              <c:idx val="149"/>
              <c:delete val="1"/>
              <c:extLst>
                <c:ext xmlns:c15="http://schemas.microsoft.com/office/drawing/2012/chart" uri="{CE6537A1-D6FC-4f65-9D91-7224C49458BB}"/>
                <c:ext xmlns:c16="http://schemas.microsoft.com/office/drawing/2014/chart" uri="{C3380CC4-5D6E-409C-BE32-E72D297353CC}">
                  <c16:uniqueId val="{00000399-B6C6-4225-8333-82C6368D3EFF}"/>
                </c:ext>
              </c:extLst>
            </c:dLbl>
            <c:dLbl>
              <c:idx val="150"/>
              <c:delete val="1"/>
              <c:extLst>
                <c:ext xmlns:c15="http://schemas.microsoft.com/office/drawing/2012/chart" uri="{CE6537A1-D6FC-4f65-9D91-7224C49458BB}"/>
                <c:ext xmlns:c16="http://schemas.microsoft.com/office/drawing/2014/chart" uri="{C3380CC4-5D6E-409C-BE32-E72D297353CC}">
                  <c16:uniqueId val="{0000039A-B6C6-4225-8333-82C6368D3EFF}"/>
                </c:ext>
              </c:extLst>
            </c:dLbl>
            <c:dLbl>
              <c:idx val="151"/>
              <c:delete val="1"/>
              <c:extLst>
                <c:ext xmlns:c15="http://schemas.microsoft.com/office/drawing/2012/chart" uri="{CE6537A1-D6FC-4f65-9D91-7224C49458BB}"/>
                <c:ext xmlns:c16="http://schemas.microsoft.com/office/drawing/2014/chart" uri="{C3380CC4-5D6E-409C-BE32-E72D297353CC}">
                  <c16:uniqueId val="{0000039B-B6C6-4225-8333-82C6368D3EFF}"/>
                </c:ext>
              </c:extLst>
            </c:dLbl>
            <c:dLbl>
              <c:idx val="152"/>
              <c:delete val="1"/>
              <c:extLst>
                <c:ext xmlns:c15="http://schemas.microsoft.com/office/drawing/2012/chart" uri="{CE6537A1-D6FC-4f65-9D91-7224C49458BB}"/>
                <c:ext xmlns:c16="http://schemas.microsoft.com/office/drawing/2014/chart" uri="{C3380CC4-5D6E-409C-BE32-E72D297353CC}">
                  <c16:uniqueId val="{0000039C-B6C6-4225-8333-82C6368D3EFF}"/>
                </c:ext>
              </c:extLst>
            </c:dLbl>
            <c:dLbl>
              <c:idx val="153"/>
              <c:delete val="1"/>
              <c:extLst>
                <c:ext xmlns:c15="http://schemas.microsoft.com/office/drawing/2012/chart" uri="{CE6537A1-D6FC-4f65-9D91-7224C49458BB}"/>
                <c:ext xmlns:c16="http://schemas.microsoft.com/office/drawing/2014/chart" uri="{C3380CC4-5D6E-409C-BE32-E72D297353CC}">
                  <c16:uniqueId val="{0000039D-B6C6-4225-8333-82C6368D3EFF}"/>
                </c:ext>
              </c:extLst>
            </c:dLbl>
            <c:dLbl>
              <c:idx val="154"/>
              <c:delete val="1"/>
              <c:extLst>
                <c:ext xmlns:c15="http://schemas.microsoft.com/office/drawing/2012/chart" uri="{CE6537A1-D6FC-4f65-9D91-7224C49458BB}"/>
                <c:ext xmlns:c16="http://schemas.microsoft.com/office/drawing/2014/chart" uri="{C3380CC4-5D6E-409C-BE32-E72D297353CC}">
                  <c16:uniqueId val="{0000039E-B6C6-4225-8333-82C6368D3EFF}"/>
                </c:ext>
              </c:extLst>
            </c:dLbl>
            <c:dLbl>
              <c:idx val="155"/>
              <c:delete val="1"/>
              <c:extLst>
                <c:ext xmlns:c15="http://schemas.microsoft.com/office/drawing/2012/chart" uri="{CE6537A1-D6FC-4f65-9D91-7224C49458BB}"/>
                <c:ext xmlns:c16="http://schemas.microsoft.com/office/drawing/2014/chart" uri="{C3380CC4-5D6E-409C-BE32-E72D297353CC}">
                  <c16:uniqueId val="{0000039F-B6C6-4225-8333-82C6368D3EFF}"/>
                </c:ext>
              </c:extLst>
            </c:dLbl>
            <c:dLbl>
              <c:idx val="156"/>
              <c:delete val="1"/>
              <c:extLst>
                <c:ext xmlns:c15="http://schemas.microsoft.com/office/drawing/2012/chart" uri="{CE6537A1-D6FC-4f65-9D91-7224C49458BB}">
                  <c15:layout>
                    <c:manualLayout>
                      <c:w val="0.12351748432167237"/>
                      <c:h val="0.10656541666666666"/>
                    </c:manualLayout>
                  </c15:layout>
                </c:ext>
                <c:ext xmlns:c16="http://schemas.microsoft.com/office/drawing/2014/chart" uri="{C3380CC4-5D6E-409C-BE32-E72D297353CC}">
                  <c16:uniqueId val="{000003A0-B6C6-4225-8333-82C6368D3EFF}"/>
                </c:ext>
              </c:extLst>
            </c:dLbl>
            <c:dLbl>
              <c:idx val="157"/>
              <c:delete val="1"/>
              <c:extLst>
                <c:ext xmlns:c15="http://schemas.microsoft.com/office/drawing/2012/chart" uri="{CE6537A1-D6FC-4f65-9D91-7224C49458BB}"/>
                <c:ext xmlns:c16="http://schemas.microsoft.com/office/drawing/2014/chart" uri="{C3380CC4-5D6E-409C-BE32-E72D297353CC}">
                  <c16:uniqueId val="{000003A1-B6C6-4225-8333-82C6368D3EFF}"/>
                </c:ext>
              </c:extLst>
            </c:dLbl>
            <c:dLbl>
              <c:idx val="158"/>
              <c:delete val="1"/>
              <c:extLst>
                <c:ext xmlns:c15="http://schemas.microsoft.com/office/drawing/2012/chart" uri="{CE6537A1-D6FC-4f65-9D91-7224C49458BB}"/>
                <c:ext xmlns:c16="http://schemas.microsoft.com/office/drawing/2014/chart" uri="{C3380CC4-5D6E-409C-BE32-E72D297353CC}">
                  <c16:uniqueId val="{000003A2-B6C6-4225-8333-82C6368D3EFF}"/>
                </c:ext>
              </c:extLst>
            </c:dLbl>
            <c:dLbl>
              <c:idx val="159"/>
              <c:delete val="1"/>
              <c:extLst>
                <c:ext xmlns:c15="http://schemas.microsoft.com/office/drawing/2012/chart" uri="{CE6537A1-D6FC-4f65-9D91-7224C49458BB}"/>
                <c:ext xmlns:c16="http://schemas.microsoft.com/office/drawing/2014/chart" uri="{C3380CC4-5D6E-409C-BE32-E72D297353CC}">
                  <c16:uniqueId val="{000003A3-B6C6-4225-8333-82C6368D3EFF}"/>
                </c:ext>
              </c:extLst>
            </c:dLbl>
            <c:dLbl>
              <c:idx val="160"/>
              <c:delete val="1"/>
              <c:extLst>
                <c:ext xmlns:c15="http://schemas.microsoft.com/office/drawing/2012/chart" uri="{CE6537A1-D6FC-4f65-9D91-7224C49458BB}"/>
                <c:ext xmlns:c16="http://schemas.microsoft.com/office/drawing/2014/chart" uri="{C3380CC4-5D6E-409C-BE32-E72D297353CC}">
                  <c16:uniqueId val="{000003A4-B6C6-4225-8333-82C6368D3EFF}"/>
                </c:ext>
              </c:extLst>
            </c:dLbl>
            <c:dLbl>
              <c:idx val="161"/>
              <c:delete val="1"/>
              <c:extLst>
                <c:ext xmlns:c15="http://schemas.microsoft.com/office/drawing/2012/chart" uri="{CE6537A1-D6FC-4f65-9D91-7224C49458BB}"/>
                <c:ext xmlns:c16="http://schemas.microsoft.com/office/drawing/2014/chart" uri="{C3380CC4-5D6E-409C-BE32-E72D297353CC}">
                  <c16:uniqueId val="{000003A5-B6C6-4225-8333-82C6368D3EFF}"/>
                </c:ext>
              </c:extLst>
            </c:dLbl>
            <c:dLbl>
              <c:idx val="162"/>
              <c:delete val="1"/>
              <c:extLst>
                <c:ext xmlns:c15="http://schemas.microsoft.com/office/drawing/2012/chart" uri="{CE6537A1-D6FC-4f65-9D91-7224C49458BB}"/>
                <c:ext xmlns:c16="http://schemas.microsoft.com/office/drawing/2014/chart" uri="{C3380CC4-5D6E-409C-BE32-E72D297353CC}">
                  <c16:uniqueId val="{000003A6-B6C6-4225-8333-82C6368D3EFF}"/>
                </c:ext>
              </c:extLst>
            </c:dLbl>
            <c:dLbl>
              <c:idx val="163"/>
              <c:delete val="1"/>
              <c:extLst>
                <c:ext xmlns:c15="http://schemas.microsoft.com/office/drawing/2012/chart" uri="{CE6537A1-D6FC-4f65-9D91-7224C49458BB}"/>
                <c:ext xmlns:c16="http://schemas.microsoft.com/office/drawing/2014/chart" uri="{C3380CC4-5D6E-409C-BE32-E72D297353CC}">
                  <c16:uniqueId val="{000003A7-B6C6-4225-8333-82C6368D3EFF}"/>
                </c:ext>
              </c:extLst>
            </c:dLbl>
            <c:dLbl>
              <c:idx val="164"/>
              <c:delete val="1"/>
              <c:extLst>
                <c:ext xmlns:c15="http://schemas.microsoft.com/office/drawing/2012/chart" uri="{CE6537A1-D6FC-4f65-9D91-7224C49458BB}"/>
                <c:ext xmlns:c16="http://schemas.microsoft.com/office/drawing/2014/chart" uri="{C3380CC4-5D6E-409C-BE32-E72D297353CC}">
                  <c16:uniqueId val="{000003A8-B6C6-4225-8333-82C6368D3EFF}"/>
                </c:ext>
              </c:extLst>
            </c:dLbl>
            <c:dLbl>
              <c:idx val="165"/>
              <c:delete val="1"/>
              <c:extLst>
                <c:ext xmlns:c15="http://schemas.microsoft.com/office/drawing/2012/chart" uri="{CE6537A1-D6FC-4f65-9D91-7224C49458BB}"/>
                <c:ext xmlns:c16="http://schemas.microsoft.com/office/drawing/2014/chart" uri="{C3380CC4-5D6E-409C-BE32-E72D297353CC}">
                  <c16:uniqueId val="{000003A9-B6C6-4225-8333-82C6368D3EFF}"/>
                </c:ext>
              </c:extLst>
            </c:dLbl>
            <c:dLbl>
              <c:idx val="166"/>
              <c:delete val="1"/>
              <c:extLst>
                <c:ext xmlns:c15="http://schemas.microsoft.com/office/drawing/2012/chart" uri="{CE6537A1-D6FC-4f65-9D91-7224C49458BB}"/>
                <c:ext xmlns:c16="http://schemas.microsoft.com/office/drawing/2014/chart" uri="{C3380CC4-5D6E-409C-BE32-E72D297353CC}">
                  <c16:uniqueId val="{000003AA-B6C6-4225-8333-82C6368D3EFF}"/>
                </c:ext>
              </c:extLst>
            </c:dLbl>
            <c:dLbl>
              <c:idx val="167"/>
              <c:delete val="1"/>
              <c:extLst>
                <c:ext xmlns:c15="http://schemas.microsoft.com/office/drawing/2012/chart" uri="{CE6537A1-D6FC-4f65-9D91-7224C49458BB}"/>
                <c:ext xmlns:c16="http://schemas.microsoft.com/office/drawing/2014/chart" uri="{C3380CC4-5D6E-409C-BE32-E72D297353CC}">
                  <c16:uniqueId val="{000003AB-B6C6-4225-8333-82C6368D3EFF}"/>
                </c:ext>
              </c:extLst>
            </c:dLbl>
            <c:dLbl>
              <c:idx val="168"/>
              <c:delete val="1"/>
              <c:extLst>
                <c:ext xmlns:c15="http://schemas.microsoft.com/office/drawing/2012/chart" uri="{CE6537A1-D6FC-4f65-9D91-7224C49458BB}"/>
                <c:ext xmlns:c16="http://schemas.microsoft.com/office/drawing/2014/chart" uri="{C3380CC4-5D6E-409C-BE32-E72D297353CC}">
                  <c16:uniqueId val="{000003AC-B6C6-4225-8333-82C6368D3EFF}"/>
                </c:ext>
              </c:extLst>
            </c:dLbl>
            <c:dLbl>
              <c:idx val="169"/>
              <c:delete val="1"/>
              <c:extLst>
                <c:ext xmlns:c15="http://schemas.microsoft.com/office/drawing/2012/chart" uri="{CE6537A1-D6FC-4f65-9D91-7224C49458BB}"/>
                <c:ext xmlns:c16="http://schemas.microsoft.com/office/drawing/2014/chart" uri="{C3380CC4-5D6E-409C-BE32-E72D297353CC}">
                  <c16:uniqueId val="{000003AD-B6C6-4225-8333-82C6368D3EFF}"/>
                </c:ext>
              </c:extLst>
            </c:dLbl>
            <c:dLbl>
              <c:idx val="170"/>
              <c:delete val="1"/>
              <c:extLst>
                <c:ext xmlns:c15="http://schemas.microsoft.com/office/drawing/2012/chart" uri="{CE6537A1-D6FC-4f65-9D91-7224C49458BB}"/>
                <c:ext xmlns:c16="http://schemas.microsoft.com/office/drawing/2014/chart" uri="{C3380CC4-5D6E-409C-BE32-E72D297353CC}">
                  <c16:uniqueId val="{000003AE-B6C6-4225-8333-82C6368D3EFF}"/>
                </c:ext>
              </c:extLst>
            </c:dLbl>
            <c:dLbl>
              <c:idx val="171"/>
              <c:delete val="1"/>
              <c:extLst>
                <c:ext xmlns:c15="http://schemas.microsoft.com/office/drawing/2012/chart" uri="{CE6537A1-D6FC-4f65-9D91-7224C49458BB}"/>
                <c:ext xmlns:c16="http://schemas.microsoft.com/office/drawing/2014/chart" uri="{C3380CC4-5D6E-409C-BE32-E72D297353CC}">
                  <c16:uniqueId val="{000003AF-B6C6-4225-8333-82C6368D3EFF}"/>
                </c:ext>
              </c:extLst>
            </c:dLbl>
            <c:dLbl>
              <c:idx val="172"/>
              <c:delete val="1"/>
              <c:extLst>
                <c:ext xmlns:c15="http://schemas.microsoft.com/office/drawing/2012/chart" uri="{CE6537A1-D6FC-4f65-9D91-7224C49458BB}"/>
                <c:ext xmlns:c16="http://schemas.microsoft.com/office/drawing/2014/chart" uri="{C3380CC4-5D6E-409C-BE32-E72D297353CC}">
                  <c16:uniqueId val="{000003B0-B6C6-4225-8333-82C6368D3EFF}"/>
                </c:ext>
              </c:extLst>
            </c:dLbl>
            <c:dLbl>
              <c:idx val="173"/>
              <c:delete val="1"/>
              <c:extLst>
                <c:ext xmlns:c15="http://schemas.microsoft.com/office/drawing/2012/chart" uri="{CE6537A1-D6FC-4f65-9D91-7224C49458BB}"/>
                <c:ext xmlns:c16="http://schemas.microsoft.com/office/drawing/2014/chart" uri="{C3380CC4-5D6E-409C-BE32-E72D297353CC}">
                  <c16:uniqueId val="{000003B1-B6C6-4225-8333-82C6368D3EFF}"/>
                </c:ext>
              </c:extLst>
            </c:dLbl>
            <c:dLbl>
              <c:idx val="174"/>
              <c:delete val="1"/>
              <c:extLst>
                <c:ext xmlns:c15="http://schemas.microsoft.com/office/drawing/2012/chart" uri="{CE6537A1-D6FC-4f65-9D91-7224C49458BB}"/>
                <c:ext xmlns:c16="http://schemas.microsoft.com/office/drawing/2014/chart" uri="{C3380CC4-5D6E-409C-BE32-E72D297353CC}">
                  <c16:uniqueId val="{000003B2-B6C6-4225-8333-82C6368D3EFF}"/>
                </c:ext>
              </c:extLst>
            </c:dLbl>
            <c:dLbl>
              <c:idx val="175"/>
              <c:delete val="1"/>
              <c:extLst>
                <c:ext xmlns:c15="http://schemas.microsoft.com/office/drawing/2012/chart" uri="{CE6537A1-D6FC-4f65-9D91-7224C49458BB}"/>
                <c:ext xmlns:c16="http://schemas.microsoft.com/office/drawing/2014/chart" uri="{C3380CC4-5D6E-409C-BE32-E72D297353CC}">
                  <c16:uniqueId val="{000003B3-B6C6-4225-8333-82C6368D3EFF}"/>
                </c:ext>
              </c:extLst>
            </c:dLbl>
            <c:dLbl>
              <c:idx val="176"/>
              <c:delete val="1"/>
              <c:extLst>
                <c:ext xmlns:c15="http://schemas.microsoft.com/office/drawing/2012/chart" uri="{CE6537A1-D6FC-4f65-9D91-7224C49458BB}"/>
                <c:ext xmlns:c16="http://schemas.microsoft.com/office/drawing/2014/chart" uri="{C3380CC4-5D6E-409C-BE32-E72D297353CC}">
                  <c16:uniqueId val="{000003B4-B6C6-4225-8333-82C6368D3EFF}"/>
                </c:ext>
              </c:extLst>
            </c:dLbl>
            <c:dLbl>
              <c:idx val="177"/>
              <c:delete val="1"/>
              <c:extLst>
                <c:ext xmlns:c15="http://schemas.microsoft.com/office/drawing/2012/chart" uri="{CE6537A1-D6FC-4f65-9D91-7224C49458BB}"/>
                <c:ext xmlns:c16="http://schemas.microsoft.com/office/drawing/2014/chart" uri="{C3380CC4-5D6E-409C-BE32-E72D297353CC}">
                  <c16:uniqueId val="{000003B5-B6C6-4225-8333-82C6368D3EFF}"/>
                </c:ext>
              </c:extLst>
            </c:dLbl>
            <c:dLbl>
              <c:idx val="178"/>
              <c:delete val="1"/>
              <c:extLst>
                <c:ext xmlns:c15="http://schemas.microsoft.com/office/drawing/2012/chart" uri="{CE6537A1-D6FC-4f65-9D91-7224C49458BB}"/>
                <c:ext xmlns:c16="http://schemas.microsoft.com/office/drawing/2014/chart" uri="{C3380CC4-5D6E-409C-BE32-E72D297353CC}">
                  <c16:uniqueId val="{000003B6-B6C6-4225-8333-82C6368D3EFF}"/>
                </c:ext>
              </c:extLst>
            </c:dLbl>
            <c:dLbl>
              <c:idx val="179"/>
              <c:delete val="1"/>
              <c:extLst>
                <c:ext xmlns:c15="http://schemas.microsoft.com/office/drawing/2012/chart" uri="{CE6537A1-D6FC-4f65-9D91-7224C49458BB}"/>
                <c:ext xmlns:c16="http://schemas.microsoft.com/office/drawing/2014/chart" uri="{C3380CC4-5D6E-409C-BE32-E72D297353CC}">
                  <c16:uniqueId val="{000003B7-B6C6-4225-8333-82C6368D3EFF}"/>
                </c:ext>
              </c:extLst>
            </c:dLbl>
            <c:dLbl>
              <c:idx val="180"/>
              <c:delete val="1"/>
              <c:extLst>
                <c:ext xmlns:c15="http://schemas.microsoft.com/office/drawing/2012/chart" uri="{CE6537A1-D6FC-4f65-9D91-7224C49458BB}"/>
                <c:ext xmlns:c16="http://schemas.microsoft.com/office/drawing/2014/chart" uri="{C3380CC4-5D6E-409C-BE32-E72D297353CC}">
                  <c16:uniqueId val="{000003B8-B6C6-4225-8333-82C6368D3EFF}"/>
                </c:ext>
              </c:extLst>
            </c:dLbl>
            <c:dLbl>
              <c:idx val="181"/>
              <c:delete val="1"/>
              <c:extLst>
                <c:ext xmlns:c15="http://schemas.microsoft.com/office/drawing/2012/chart" uri="{CE6537A1-D6FC-4f65-9D91-7224C49458BB}"/>
                <c:ext xmlns:c16="http://schemas.microsoft.com/office/drawing/2014/chart" uri="{C3380CC4-5D6E-409C-BE32-E72D297353CC}">
                  <c16:uniqueId val="{000003B9-B6C6-4225-8333-82C6368D3EFF}"/>
                </c:ext>
              </c:extLst>
            </c:dLbl>
            <c:dLbl>
              <c:idx val="182"/>
              <c:delete val="1"/>
              <c:extLst>
                <c:ext xmlns:c15="http://schemas.microsoft.com/office/drawing/2012/chart" uri="{CE6537A1-D6FC-4f65-9D91-7224C49458BB}"/>
                <c:ext xmlns:c16="http://schemas.microsoft.com/office/drawing/2014/chart" uri="{C3380CC4-5D6E-409C-BE32-E72D297353CC}">
                  <c16:uniqueId val="{000003BA-B6C6-4225-8333-82C6368D3EFF}"/>
                </c:ext>
              </c:extLst>
            </c:dLbl>
            <c:dLbl>
              <c:idx val="183"/>
              <c:delete val="1"/>
              <c:extLst>
                <c:ext xmlns:c15="http://schemas.microsoft.com/office/drawing/2012/chart" uri="{CE6537A1-D6FC-4f65-9D91-7224C49458BB}"/>
                <c:ext xmlns:c16="http://schemas.microsoft.com/office/drawing/2014/chart" uri="{C3380CC4-5D6E-409C-BE32-E72D297353CC}">
                  <c16:uniqueId val="{000003BB-B6C6-4225-8333-82C6368D3EFF}"/>
                </c:ext>
              </c:extLst>
            </c:dLbl>
            <c:dLbl>
              <c:idx val="184"/>
              <c:delete val="1"/>
              <c:extLst>
                <c:ext xmlns:c15="http://schemas.microsoft.com/office/drawing/2012/chart" uri="{CE6537A1-D6FC-4f65-9D91-7224C49458BB}"/>
                <c:ext xmlns:c16="http://schemas.microsoft.com/office/drawing/2014/chart" uri="{C3380CC4-5D6E-409C-BE32-E72D297353CC}">
                  <c16:uniqueId val="{000003BC-B6C6-4225-8333-82C6368D3EFF}"/>
                </c:ext>
              </c:extLst>
            </c:dLbl>
            <c:dLbl>
              <c:idx val="185"/>
              <c:delete val="1"/>
              <c:extLst>
                <c:ext xmlns:c15="http://schemas.microsoft.com/office/drawing/2012/chart" uri="{CE6537A1-D6FC-4f65-9D91-7224C49458BB}"/>
                <c:ext xmlns:c16="http://schemas.microsoft.com/office/drawing/2014/chart" uri="{C3380CC4-5D6E-409C-BE32-E72D297353CC}">
                  <c16:uniqueId val="{000003C1-B6C6-4225-8333-82C6368D3EFF}"/>
                </c:ext>
              </c:extLst>
            </c:dLbl>
            <c:dLbl>
              <c:idx val="186"/>
              <c:delete val="1"/>
              <c:extLst>
                <c:ext xmlns:c15="http://schemas.microsoft.com/office/drawing/2012/chart" uri="{CE6537A1-D6FC-4f65-9D91-7224C49458BB}"/>
                <c:ext xmlns:c16="http://schemas.microsoft.com/office/drawing/2014/chart" uri="{C3380CC4-5D6E-409C-BE32-E72D297353CC}">
                  <c16:uniqueId val="{00000003-3B8D-459E-A633-C797467E40A8}"/>
                </c:ext>
              </c:extLst>
            </c:dLbl>
            <c:dLbl>
              <c:idx val="187"/>
              <c:delete val="1"/>
              <c:extLst>
                <c:ext xmlns:c15="http://schemas.microsoft.com/office/drawing/2012/chart" uri="{CE6537A1-D6FC-4f65-9D91-7224C49458BB}"/>
                <c:ext xmlns:c16="http://schemas.microsoft.com/office/drawing/2014/chart" uri="{C3380CC4-5D6E-409C-BE32-E72D297353CC}">
                  <c16:uniqueId val="{00000003-403D-4C6C-9CCA-9D6B03C93597}"/>
                </c:ext>
              </c:extLst>
            </c:dLbl>
            <c:dLbl>
              <c:idx val="188"/>
              <c:delete val="1"/>
              <c:extLst>
                <c:ext xmlns:c15="http://schemas.microsoft.com/office/drawing/2012/chart" uri="{CE6537A1-D6FC-4f65-9D91-7224C49458BB}"/>
                <c:ext xmlns:c16="http://schemas.microsoft.com/office/drawing/2014/chart" uri="{C3380CC4-5D6E-409C-BE32-E72D297353CC}">
                  <c16:uniqueId val="{00000003-604D-47A7-9F04-4F8F8CFB375F}"/>
                </c:ext>
              </c:extLst>
            </c:dLbl>
            <c:dLbl>
              <c:idx val="189"/>
              <c:delete val="1"/>
              <c:extLst>
                <c:ext xmlns:c15="http://schemas.microsoft.com/office/drawing/2012/chart" uri="{CE6537A1-D6FC-4f65-9D91-7224C49458BB}"/>
                <c:ext xmlns:c16="http://schemas.microsoft.com/office/drawing/2014/chart" uri="{C3380CC4-5D6E-409C-BE32-E72D297353CC}">
                  <c16:uniqueId val="{00000003-B53C-4EF5-9DCF-2B685D95159E}"/>
                </c:ext>
              </c:extLst>
            </c:dLbl>
            <c:dLbl>
              <c:idx val="190"/>
              <c:delete val="1"/>
              <c:extLst>
                <c:ext xmlns:c15="http://schemas.microsoft.com/office/drawing/2012/chart" uri="{CE6537A1-D6FC-4f65-9D91-7224C49458BB}"/>
                <c:ext xmlns:c16="http://schemas.microsoft.com/office/drawing/2014/chart" uri="{C3380CC4-5D6E-409C-BE32-E72D297353CC}">
                  <c16:uniqueId val="{00000003-C214-484D-850C-AE5BD2AF464C}"/>
                </c:ext>
              </c:extLst>
            </c:dLbl>
            <c:dLbl>
              <c:idx val="191"/>
              <c:delete val="1"/>
              <c:extLst>
                <c:ext xmlns:c15="http://schemas.microsoft.com/office/drawing/2012/chart" uri="{CE6537A1-D6FC-4f65-9D91-7224C49458BB}"/>
                <c:ext xmlns:c16="http://schemas.microsoft.com/office/drawing/2014/chart" uri="{C3380CC4-5D6E-409C-BE32-E72D297353CC}">
                  <c16:uniqueId val="{00000003-C25B-47B9-A370-29392F17C5D3}"/>
                </c:ext>
              </c:extLst>
            </c:dLbl>
            <c:dLbl>
              <c:idx val="192"/>
              <c:delete val="1"/>
              <c:extLst>
                <c:ext xmlns:c15="http://schemas.microsoft.com/office/drawing/2012/chart" uri="{CE6537A1-D6FC-4f65-9D91-7224C49458BB}"/>
                <c:ext xmlns:c16="http://schemas.microsoft.com/office/drawing/2014/chart" uri="{C3380CC4-5D6E-409C-BE32-E72D297353CC}">
                  <c16:uniqueId val="{00000001-7C9A-4419-A1F2-A542AED7461F}"/>
                </c:ext>
              </c:extLst>
            </c:dLbl>
            <c:dLbl>
              <c:idx val="193"/>
              <c:delete val="1"/>
              <c:extLst>
                <c:ext xmlns:c15="http://schemas.microsoft.com/office/drawing/2012/chart" uri="{CE6537A1-D6FC-4f65-9D91-7224C49458BB}"/>
                <c:ext xmlns:c16="http://schemas.microsoft.com/office/drawing/2014/chart" uri="{C3380CC4-5D6E-409C-BE32-E72D297353CC}">
                  <c16:uniqueId val="{00000003-B7B7-405E-80CF-37C8E54A153D}"/>
                </c:ext>
              </c:extLst>
            </c:dLbl>
            <c:dLbl>
              <c:idx val="194"/>
              <c:delete val="1"/>
              <c:extLst>
                <c:ext xmlns:c15="http://schemas.microsoft.com/office/drawing/2012/chart" uri="{CE6537A1-D6FC-4f65-9D91-7224C49458BB}"/>
                <c:ext xmlns:c16="http://schemas.microsoft.com/office/drawing/2014/chart" uri="{C3380CC4-5D6E-409C-BE32-E72D297353CC}">
                  <c16:uniqueId val="{00000009-B7B7-405E-80CF-37C8E54A153D}"/>
                </c:ext>
              </c:extLst>
            </c:dLbl>
            <c:dLbl>
              <c:idx val="195"/>
              <c:delete val="1"/>
              <c:extLst>
                <c:ext xmlns:c15="http://schemas.microsoft.com/office/drawing/2012/chart" uri="{CE6537A1-D6FC-4f65-9D91-7224C49458BB}"/>
                <c:ext xmlns:c16="http://schemas.microsoft.com/office/drawing/2014/chart" uri="{C3380CC4-5D6E-409C-BE32-E72D297353CC}">
                  <c16:uniqueId val="{00000002-A675-4FAB-973C-3B36E6D237C4}"/>
                </c:ext>
              </c:extLst>
            </c:dLbl>
            <c:dLbl>
              <c:idx val="196"/>
              <c:delete val="1"/>
              <c:extLst>
                <c:ext xmlns:c15="http://schemas.microsoft.com/office/drawing/2012/chart" uri="{CE6537A1-D6FC-4f65-9D91-7224C49458BB}"/>
                <c:ext xmlns:c16="http://schemas.microsoft.com/office/drawing/2014/chart" uri="{C3380CC4-5D6E-409C-BE32-E72D297353CC}">
                  <c16:uniqueId val="{00000001-A675-4FAB-973C-3B36E6D237C4}"/>
                </c:ext>
              </c:extLst>
            </c:dLbl>
            <c:dLbl>
              <c:idx val="197"/>
              <c:delete val="1"/>
              <c:extLst>
                <c:ext xmlns:c15="http://schemas.microsoft.com/office/drawing/2012/chart" uri="{CE6537A1-D6FC-4f65-9D91-7224C49458BB}"/>
                <c:ext xmlns:c16="http://schemas.microsoft.com/office/drawing/2014/chart" uri="{C3380CC4-5D6E-409C-BE32-E72D297353CC}">
                  <c16:uniqueId val="{00000001-352D-4469-930A-3DBB8E651FD7}"/>
                </c:ext>
              </c:extLst>
            </c:dLbl>
            <c:dLbl>
              <c:idx val="198"/>
              <c:delete val="1"/>
              <c:extLst>
                <c:ext xmlns:c15="http://schemas.microsoft.com/office/drawing/2012/chart" uri="{CE6537A1-D6FC-4f65-9D91-7224C49458BB}"/>
                <c:ext xmlns:c16="http://schemas.microsoft.com/office/drawing/2014/chart" uri="{C3380CC4-5D6E-409C-BE32-E72D297353CC}">
                  <c16:uniqueId val="{00000005-352D-4469-930A-3DBB8E651FD7}"/>
                </c:ext>
              </c:extLst>
            </c:dLbl>
            <c:dLbl>
              <c:idx val="199"/>
              <c:delete val="1"/>
              <c:extLst>
                <c:ext xmlns:c15="http://schemas.microsoft.com/office/drawing/2012/chart" uri="{CE6537A1-D6FC-4f65-9D91-7224C49458BB}"/>
                <c:ext xmlns:c16="http://schemas.microsoft.com/office/drawing/2014/chart" uri="{C3380CC4-5D6E-409C-BE32-E72D297353CC}">
                  <c16:uniqueId val="{00000006-4A3E-4313-BE34-030204C473B2}"/>
                </c:ext>
              </c:extLst>
            </c:dLbl>
            <c:dLbl>
              <c:idx val="200"/>
              <c:delete val="1"/>
              <c:extLst>
                <c:ext xmlns:c15="http://schemas.microsoft.com/office/drawing/2012/chart" uri="{CE6537A1-D6FC-4f65-9D91-7224C49458BB}"/>
                <c:ext xmlns:c16="http://schemas.microsoft.com/office/drawing/2014/chart" uri="{C3380CC4-5D6E-409C-BE32-E72D297353CC}">
                  <c16:uniqueId val="{00000003-67C3-4511-8028-0628C2BEFF88}"/>
                </c:ext>
              </c:extLst>
            </c:dLbl>
            <c:dLbl>
              <c:idx val="201"/>
              <c:delete val="1"/>
              <c:extLst>
                <c:ext xmlns:c15="http://schemas.microsoft.com/office/drawing/2012/chart" uri="{CE6537A1-D6FC-4f65-9D91-7224C49458BB}"/>
                <c:ext xmlns:c16="http://schemas.microsoft.com/office/drawing/2014/chart" uri="{C3380CC4-5D6E-409C-BE32-E72D297353CC}">
                  <c16:uniqueId val="{00000003-EF77-4CB9-8982-0EA41646D5F8}"/>
                </c:ext>
              </c:extLst>
            </c:dLbl>
            <c:dLbl>
              <c:idx val="202"/>
              <c:delete val="1"/>
              <c:extLst>
                <c:ext xmlns:c15="http://schemas.microsoft.com/office/drawing/2012/chart" uri="{CE6537A1-D6FC-4f65-9D91-7224C49458BB}"/>
                <c:ext xmlns:c16="http://schemas.microsoft.com/office/drawing/2014/chart" uri="{C3380CC4-5D6E-409C-BE32-E72D297353CC}">
                  <c16:uniqueId val="{00000003-DBFA-4486-A71B-CED0F6E286FF}"/>
                </c:ext>
              </c:extLst>
            </c:dLbl>
            <c:dLbl>
              <c:idx val="203"/>
              <c:layout>
                <c:manualLayout>
                  <c:x val="-2.1164021164021163E-2"/>
                  <c:y val="-3.527336860670193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BFA-4486-A71B-CED0F6E286FF}"/>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numCache>
            </c:numRef>
          </c:cat>
          <c:val>
            <c:numRef>
              <c:extLst>
                <c:ext xmlns:c15="http://schemas.microsoft.com/office/drawing/2012/chart" uri="{02D57815-91ED-43cb-92C2-25804820EDAC}">
                  <c15:fullRef>
                    <c15:sqref>rivm!$R$4:$R$236</c15:sqref>
                  </c15:fullRef>
                </c:ext>
              </c:extLst>
              <c:f>rivm!$R$4:$R$207</c:f>
              <c:numCache>
                <c:formatCode>#,##0</c:formatCode>
                <c:ptCount val="20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86</c:v>
                </c:pt>
                <c:pt idx="15">
                  <c:v>115</c:v>
                </c:pt>
                <c:pt idx="16">
                  <c:v>136</c:v>
                </c:pt>
                <c:pt idx="17">
                  <c:v>162</c:v>
                </c:pt>
                <c:pt idx="18">
                  <c:v>205</c:v>
                </c:pt>
                <c:pt idx="19">
                  <c:v>314</c:v>
                </c:pt>
                <c:pt idx="20">
                  <c:v>408</c:v>
                </c:pt>
                <c:pt idx="21">
                  <c:v>489</c:v>
                </c:pt>
                <c:pt idx="22">
                  <c:v>643</c:v>
                </c:pt>
                <c:pt idx="23">
                  <c:v>836</c:v>
                </c:pt>
                <c:pt idx="24">
                  <c:v>988</c:v>
                </c:pt>
                <c:pt idx="25">
                  <c:v>1230</c:v>
                </c:pt>
                <c:pt idx="26">
                  <c:v>1495</c:v>
                </c:pt>
                <c:pt idx="27">
                  <c:v>1836</c:v>
                </c:pt>
                <c:pt idx="28">
                  <c:v>2151</c:v>
                </c:pt>
                <c:pt idx="29">
                  <c:v>2500</c:v>
                </c:pt>
                <c:pt idx="30">
                  <c:v>2954</c:v>
                </c:pt>
                <c:pt idx="31">
                  <c:v>3483</c:v>
                </c:pt>
                <c:pt idx="32">
                  <c:v>3990</c:v>
                </c:pt>
                <c:pt idx="33">
                  <c:v>4712</c:v>
                </c:pt>
                <c:pt idx="34">
                  <c:v>5159</c:v>
                </c:pt>
                <c:pt idx="35">
                  <c:v>5784</c:v>
                </c:pt>
                <c:pt idx="36">
                  <c:v>6286</c:v>
                </c:pt>
                <c:pt idx="37">
                  <c:v>6622</c:v>
                </c:pt>
                <c:pt idx="38">
                  <c:v>6875</c:v>
                </c:pt>
                <c:pt idx="39">
                  <c:v>7135</c:v>
                </c:pt>
                <c:pt idx="40">
                  <c:v>7427</c:v>
                </c:pt>
                <c:pt idx="41">
                  <c:v>7735</c:v>
                </c:pt>
                <c:pt idx="42">
                  <c:v>7972</c:v>
                </c:pt>
                <c:pt idx="43">
                  <c:v>8197</c:v>
                </c:pt>
                <c:pt idx="44">
                  <c:v>8386</c:v>
                </c:pt>
                <c:pt idx="45">
                  <c:v>8582</c:v>
                </c:pt>
                <c:pt idx="46">
                  <c:v>8729</c:v>
                </c:pt>
                <c:pt idx="47">
                  <c:v>8939</c:v>
                </c:pt>
                <c:pt idx="48">
                  <c:v>9127</c:v>
                </c:pt>
                <c:pt idx="49">
                  <c:v>9309</c:v>
                </c:pt>
                <c:pt idx="50">
                  <c:v>9465</c:v>
                </c:pt>
                <c:pt idx="51">
                  <c:v>9594</c:v>
                </c:pt>
                <c:pt idx="52">
                  <c:v>9704</c:v>
                </c:pt>
                <c:pt idx="53">
                  <c:v>9779</c:v>
                </c:pt>
                <c:pt idx="54">
                  <c:v>9897</c:v>
                </c:pt>
                <c:pt idx="55">
                  <c:v>10021</c:v>
                </c:pt>
                <c:pt idx="56">
                  <c:v>10158</c:v>
                </c:pt>
                <c:pt idx="57">
                  <c:v>10281</c:v>
                </c:pt>
                <c:pt idx="58">
                  <c:v>10381</c:v>
                </c:pt>
                <c:pt idx="59">
                  <c:v>10456</c:v>
                </c:pt>
                <c:pt idx="60">
                  <c:v>10521</c:v>
                </c:pt>
                <c:pt idx="61">
                  <c:v>10609</c:v>
                </c:pt>
                <c:pt idx="62">
                  <c:v>10685</c:v>
                </c:pt>
                <c:pt idx="63">
                  <c:v>10769</c:v>
                </c:pt>
                <c:pt idx="64">
                  <c:v>10854</c:v>
                </c:pt>
                <c:pt idx="65">
                  <c:v>10951</c:v>
                </c:pt>
                <c:pt idx="66">
                  <c:v>10995</c:v>
                </c:pt>
                <c:pt idx="67">
                  <c:v>11037</c:v>
                </c:pt>
                <c:pt idx="68">
                  <c:v>11126</c:v>
                </c:pt>
                <c:pt idx="69">
                  <c:v>11153</c:v>
                </c:pt>
                <c:pt idx="70">
                  <c:v>11192</c:v>
                </c:pt>
                <c:pt idx="71">
                  <c:v>11227</c:v>
                </c:pt>
                <c:pt idx="72">
                  <c:v>11285</c:v>
                </c:pt>
                <c:pt idx="73">
                  <c:v>11307</c:v>
                </c:pt>
                <c:pt idx="74">
                  <c:v>11343</c:v>
                </c:pt>
                <c:pt idx="75">
                  <c:v>11378</c:v>
                </c:pt>
                <c:pt idx="76">
                  <c:v>11430</c:v>
                </c:pt>
                <c:pt idx="77">
                  <c:v>11457</c:v>
                </c:pt>
                <c:pt idx="78">
                  <c:v>11492</c:v>
                </c:pt>
                <c:pt idx="79">
                  <c:v>11537</c:v>
                </c:pt>
                <c:pt idx="80">
                  <c:v>11552</c:v>
                </c:pt>
                <c:pt idx="81">
                  <c:v>11579</c:v>
                </c:pt>
                <c:pt idx="82">
                  <c:v>11613</c:v>
                </c:pt>
                <c:pt idx="83">
                  <c:v>11627</c:v>
                </c:pt>
                <c:pt idx="84">
                  <c:v>11640</c:v>
                </c:pt>
                <c:pt idx="85">
                  <c:v>11649</c:v>
                </c:pt>
                <c:pt idx="86">
                  <c:v>11659</c:v>
                </c:pt>
                <c:pt idx="87">
                  <c:v>11672</c:v>
                </c:pt>
                <c:pt idx="88">
                  <c:v>11680</c:v>
                </c:pt>
                <c:pt idx="89">
                  <c:v>11690</c:v>
                </c:pt>
                <c:pt idx="90">
                  <c:v>11697</c:v>
                </c:pt>
                <c:pt idx="91">
                  <c:v>11713</c:v>
                </c:pt>
                <c:pt idx="92">
                  <c:v>11722</c:v>
                </c:pt>
                <c:pt idx="93">
                  <c:v>11727</c:v>
                </c:pt>
                <c:pt idx="94">
                  <c:v>11735</c:v>
                </c:pt>
                <c:pt idx="95">
                  <c:v>11744</c:v>
                </c:pt>
                <c:pt idx="96">
                  <c:v>11750</c:v>
                </c:pt>
                <c:pt idx="97">
                  <c:v>11759</c:v>
                </c:pt>
                <c:pt idx="98">
                  <c:v>11771</c:v>
                </c:pt>
                <c:pt idx="99">
                  <c:v>11782</c:v>
                </c:pt>
                <c:pt idx="100">
                  <c:v>11785</c:v>
                </c:pt>
                <c:pt idx="101">
                  <c:v>11789</c:v>
                </c:pt>
                <c:pt idx="102">
                  <c:v>11794</c:v>
                </c:pt>
                <c:pt idx="103">
                  <c:v>11800</c:v>
                </c:pt>
                <c:pt idx="104">
                  <c:v>11805</c:v>
                </c:pt>
                <c:pt idx="105">
                  <c:v>11808</c:v>
                </c:pt>
                <c:pt idx="106">
                  <c:v>11813</c:v>
                </c:pt>
                <c:pt idx="107">
                  <c:v>11822</c:v>
                </c:pt>
                <c:pt idx="108">
                  <c:v>11828</c:v>
                </c:pt>
                <c:pt idx="109">
                  <c:v>11831</c:v>
                </c:pt>
                <c:pt idx="110">
                  <c:v>11834</c:v>
                </c:pt>
                <c:pt idx="111">
                  <c:v>11836</c:v>
                </c:pt>
                <c:pt idx="112">
                  <c:v>11835</c:v>
                </c:pt>
                <c:pt idx="113">
                  <c:v>11846</c:v>
                </c:pt>
                <c:pt idx="114">
                  <c:v>11846</c:v>
                </c:pt>
                <c:pt idx="115">
                  <c:v>11849</c:v>
                </c:pt>
                <c:pt idx="116">
                  <c:v>11851</c:v>
                </c:pt>
                <c:pt idx="117">
                  <c:v>11853</c:v>
                </c:pt>
                <c:pt idx="118">
                  <c:v>11859</c:v>
                </c:pt>
                <c:pt idx="119">
                  <c:v>11863</c:v>
                </c:pt>
                <c:pt idx="120">
                  <c:v>11868</c:v>
                </c:pt>
                <c:pt idx="121">
                  <c:v>11868</c:v>
                </c:pt>
                <c:pt idx="122">
                  <c:v>11871</c:v>
                </c:pt>
                <c:pt idx="123">
                  <c:v>11874</c:v>
                </c:pt>
                <c:pt idx="124">
                  <c:v>11877</c:v>
                </c:pt>
                <c:pt idx="125">
                  <c:v>11878</c:v>
                </c:pt>
                <c:pt idx="126">
                  <c:v>11878</c:v>
                </c:pt>
                <c:pt idx="127">
                  <c:v>11882</c:v>
                </c:pt>
                <c:pt idx="128">
                  <c:v>11883</c:v>
                </c:pt>
                <c:pt idx="129">
                  <c:v>11884</c:v>
                </c:pt>
                <c:pt idx="130">
                  <c:v>11884</c:v>
                </c:pt>
                <c:pt idx="131">
                  <c:v>11886</c:v>
                </c:pt>
                <c:pt idx="132">
                  <c:v>11889</c:v>
                </c:pt>
                <c:pt idx="133">
                  <c:v>11887</c:v>
                </c:pt>
                <c:pt idx="134">
                  <c:v>11888</c:v>
                </c:pt>
                <c:pt idx="135">
                  <c:v>11891</c:v>
                </c:pt>
                <c:pt idx="136">
                  <c:v>11893</c:v>
                </c:pt>
                <c:pt idx="137">
                  <c:v>11894</c:v>
                </c:pt>
                <c:pt idx="138">
                  <c:v>11892</c:v>
                </c:pt>
                <c:pt idx="139">
                  <c:v>11897</c:v>
                </c:pt>
                <c:pt idx="140">
                  <c:v>11898</c:v>
                </c:pt>
                <c:pt idx="141">
                  <c:v>11894</c:v>
                </c:pt>
                <c:pt idx="142">
                  <c:v>11895</c:v>
                </c:pt>
                <c:pt idx="143">
                  <c:v>11898</c:v>
                </c:pt>
                <c:pt idx="144">
                  <c:v>11900</c:v>
                </c:pt>
                <c:pt idx="145">
                  <c:v>11902</c:v>
                </c:pt>
                <c:pt idx="146">
                  <c:v>11902</c:v>
                </c:pt>
                <c:pt idx="147">
                  <c:v>11905</c:v>
                </c:pt>
                <c:pt idx="148">
                  <c:v>11904</c:v>
                </c:pt>
                <c:pt idx="149">
                  <c:v>11906</c:v>
                </c:pt>
                <c:pt idx="150">
                  <c:v>11908</c:v>
                </c:pt>
                <c:pt idx="151">
                  <c:v>11913</c:v>
                </c:pt>
                <c:pt idx="152">
                  <c:v>11919</c:v>
                </c:pt>
                <c:pt idx="153">
                  <c:v>11922</c:v>
                </c:pt>
                <c:pt idx="154">
                  <c:v>11927</c:v>
                </c:pt>
                <c:pt idx="155">
                  <c:v>11934</c:v>
                </c:pt>
                <c:pt idx="156">
                  <c:v>11937</c:v>
                </c:pt>
                <c:pt idx="157">
                  <c:v>11943</c:v>
                </c:pt>
                <c:pt idx="158">
                  <c:v>11949</c:v>
                </c:pt>
                <c:pt idx="159">
                  <c:v>11959</c:v>
                </c:pt>
                <c:pt idx="160">
                  <c:v>11964</c:v>
                </c:pt>
                <c:pt idx="161">
                  <c:v>11965</c:v>
                </c:pt>
                <c:pt idx="162">
                  <c:v>11969</c:v>
                </c:pt>
                <c:pt idx="163">
                  <c:v>11971</c:v>
                </c:pt>
                <c:pt idx="164">
                  <c:v>11978</c:v>
                </c:pt>
                <c:pt idx="165">
                  <c:v>11984</c:v>
                </c:pt>
                <c:pt idx="166">
                  <c:v>11994</c:v>
                </c:pt>
                <c:pt idx="167">
                  <c:v>12003</c:v>
                </c:pt>
                <c:pt idx="168">
                  <c:v>12009</c:v>
                </c:pt>
                <c:pt idx="169">
                  <c:v>12020</c:v>
                </c:pt>
                <c:pt idx="170">
                  <c:v>12027</c:v>
                </c:pt>
                <c:pt idx="171">
                  <c:v>12033</c:v>
                </c:pt>
                <c:pt idx="172">
                  <c:v>12038</c:v>
                </c:pt>
                <c:pt idx="173">
                  <c:v>12042</c:v>
                </c:pt>
                <c:pt idx="174">
                  <c:v>12060</c:v>
                </c:pt>
                <c:pt idx="175">
                  <c:v>12070</c:v>
                </c:pt>
                <c:pt idx="176">
                  <c:v>12088</c:v>
                </c:pt>
                <c:pt idx="177">
                  <c:v>12099</c:v>
                </c:pt>
                <c:pt idx="178">
                  <c:v>12107</c:v>
                </c:pt>
                <c:pt idx="179">
                  <c:v>12111</c:v>
                </c:pt>
                <c:pt idx="180">
                  <c:v>12126</c:v>
                </c:pt>
                <c:pt idx="181">
                  <c:v>12145</c:v>
                </c:pt>
                <c:pt idx="182">
                  <c:v>12152</c:v>
                </c:pt>
                <c:pt idx="183">
                  <c:v>12161</c:v>
                </c:pt>
                <c:pt idx="184">
                  <c:v>12163</c:v>
                </c:pt>
                <c:pt idx="185">
                  <c:v>12166</c:v>
                </c:pt>
                <c:pt idx="186">
                  <c:v>12177</c:v>
                </c:pt>
                <c:pt idx="187">
                  <c:v>12182</c:v>
                </c:pt>
                <c:pt idx="188">
                  <c:v>12188</c:v>
                </c:pt>
                <c:pt idx="189">
                  <c:v>12193</c:v>
                </c:pt>
                <c:pt idx="190">
                  <c:v>12200</c:v>
                </c:pt>
                <c:pt idx="191">
                  <c:v>12205</c:v>
                </c:pt>
                <c:pt idx="192">
                  <c:v>12210</c:v>
                </c:pt>
                <c:pt idx="193">
                  <c:v>12219</c:v>
                </c:pt>
                <c:pt idx="194">
                  <c:v>12225</c:v>
                </c:pt>
                <c:pt idx="195">
                  <c:v>12233</c:v>
                </c:pt>
                <c:pt idx="196">
                  <c:v>12250</c:v>
                </c:pt>
                <c:pt idx="197">
                  <c:v>12260</c:v>
                </c:pt>
                <c:pt idx="198">
                  <c:v>12266</c:v>
                </c:pt>
                <c:pt idx="199">
                  <c:v>12283</c:v>
                </c:pt>
                <c:pt idx="200">
                  <c:v>12291</c:v>
                </c:pt>
                <c:pt idx="201">
                  <c:v>12315</c:v>
                </c:pt>
                <c:pt idx="202">
                  <c:v>12330</c:v>
                </c:pt>
                <c:pt idx="203">
                  <c:v>12344</c:v>
                </c:pt>
              </c:numCache>
            </c:numRef>
          </c:val>
          <c:smooth val="0"/>
          <c:extLst>
            <c:ext xmlns:c16="http://schemas.microsoft.com/office/drawing/2014/chart" uri="{C3380CC4-5D6E-409C-BE32-E72D297353CC}">
              <c16:uniqueId val="{000003BD-B6C6-4225-8333-82C6368D3EFF}"/>
            </c:ext>
          </c:extLst>
        </c:ser>
        <c:dLbls>
          <c:showLegendKey val="0"/>
          <c:showVal val="0"/>
          <c:showCatName val="0"/>
          <c:showSerName val="0"/>
          <c:showPercent val="0"/>
          <c:showBubbleSize val="0"/>
        </c:dLbls>
        <c:marker val="1"/>
        <c:smooth val="0"/>
        <c:axId val="759634088"/>
        <c:axId val="759630152"/>
      </c:lineChart>
      <c:dateAx>
        <c:axId val="596545392"/>
        <c:scaling>
          <c:orientation val="minMax"/>
          <c:min val="43888"/>
        </c:scaling>
        <c:delete val="0"/>
        <c:axPos val="b"/>
        <c:numFmt formatCode="[$-413]d/mmm;@" sourceLinked="0"/>
        <c:majorTickMark val="out"/>
        <c:minorTickMark val="out"/>
        <c:tickLblPos val="nextTo"/>
        <c:spPr>
          <a:solidFill>
            <a:schemeClr val="bg1">
              <a:lumMod val="95000"/>
            </a:schemeClr>
          </a:solid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
        <c:majorTimeUnit val="months"/>
        <c:minorUnit val="1"/>
        <c:minorTimeUnit val="months"/>
      </c:dateAx>
      <c:valAx>
        <c:axId val="596544408"/>
        <c:scaling>
          <c:orientation val="minMax"/>
          <c:max val="900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At val="43888"/>
        <c:crossBetween val="between"/>
      </c:valAx>
      <c:valAx>
        <c:axId val="759630152"/>
        <c:scaling>
          <c:orientation val="minMax"/>
        </c:scaling>
        <c:delete val="1"/>
        <c:axPos val="r"/>
        <c:numFmt formatCode="#,##0" sourceLinked="1"/>
        <c:majorTickMark val="out"/>
        <c:minorTickMark val="none"/>
        <c:tickLblPos val="nextTo"/>
        <c:crossAx val="759634088"/>
        <c:crosses val="max"/>
        <c:crossBetween val="between"/>
      </c:valAx>
      <c:dateAx>
        <c:axId val="759634088"/>
        <c:scaling>
          <c:orientation val="minMax"/>
        </c:scaling>
        <c:delete val="1"/>
        <c:axPos val="b"/>
        <c:numFmt formatCode="m/d/yyyy" sourceLinked="1"/>
        <c:majorTickMark val="out"/>
        <c:minorTickMark val="none"/>
        <c:tickLblPos val="nextTo"/>
        <c:crossAx val="75963015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Week on week change</a:t>
            </a:r>
            <a:br>
              <a:rPr lang="nl-NL" sz="2000" b="1" baseline="0"/>
            </a:br>
            <a:r>
              <a:rPr lang="nl-NL" sz="1800" b="0" baseline="0"/>
              <a:t>Number of new hospitalizations as reported at 12:15 UTC</a:t>
            </a:r>
            <a:endParaRPr lang="nl-NL" sz="2000" b="0" baseline="0"/>
          </a:p>
        </c:rich>
      </c:tx>
      <c:layout>
        <c:manualLayout>
          <c:xMode val="edge"/>
          <c:yMode val="edge"/>
          <c:x val="0.17368840047871251"/>
          <c:y val="2.8094583333333333E-2"/>
        </c:manualLayout>
      </c:layout>
      <c:overlay val="0"/>
      <c:spPr>
        <a:solidFill>
          <a:srgbClr val="F5F5F5"/>
        </a:solid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1-9EF8-4E18-B550-87A3A445B27A}"/>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03-9EF8-4E18-B550-87A3A445B27A}"/>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05-9EF8-4E18-B550-87A3A445B27A}"/>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07-9EF8-4E18-B550-87A3A445B27A}"/>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09-9EF8-4E18-B550-87A3A445B27A}"/>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0B-9EF8-4E18-B550-87A3A445B27A}"/>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0D-9EF8-4E18-B550-87A3A445B27A}"/>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0F-9EF8-4E18-B550-87A3A445B27A}"/>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11-9EF8-4E18-B550-87A3A445B27A}"/>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13-9EF8-4E18-B550-87A3A445B27A}"/>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15-9EF8-4E18-B550-87A3A445B27A}"/>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17-9EF8-4E18-B550-87A3A445B27A}"/>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19-9EF8-4E18-B550-87A3A445B27A}"/>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1B-9EF8-4E18-B550-87A3A445B27A}"/>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1D-9EF8-4E18-B550-87A3A445B27A}"/>
              </c:ext>
            </c:extLst>
          </c:dPt>
          <c:dPt>
            <c:idx val="30"/>
            <c:invertIfNegative val="0"/>
            <c:bubble3D val="0"/>
            <c:spPr>
              <a:solidFill>
                <a:schemeClr val="accent2">
                  <a:lumMod val="75000"/>
                </a:schemeClr>
              </a:solidFill>
              <a:ln>
                <a:noFill/>
              </a:ln>
              <a:effectLst/>
            </c:spPr>
            <c:extLst>
              <c:ext xmlns:c16="http://schemas.microsoft.com/office/drawing/2014/chart" uri="{C3380CC4-5D6E-409C-BE32-E72D297353CC}">
                <c16:uniqueId val="{0000001F-9EF8-4E18-B550-87A3A445B27A}"/>
              </c:ext>
            </c:extLst>
          </c:dPt>
          <c:dPt>
            <c:idx val="31"/>
            <c:invertIfNegative val="0"/>
            <c:bubble3D val="0"/>
            <c:spPr>
              <a:solidFill>
                <a:schemeClr val="accent2">
                  <a:lumMod val="75000"/>
                </a:schemeClr>
              </a:solidFill>
              <a:ln>
                <a:noFill/>
              </a:ln>
              <a:effectLst/>
            </c:spPr>
            <c:extLst>
              <c:ext xmlns:c16="http://schemas.microsoft.com/office/drawing/2014/chart" uri="{C3380CC4-5D6E-409C-BE32-E72D297353CC}">
                <c16:uniqueId val="{00000021-9EF8-4E18-B550-87A3A445B27A}"/>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23-9EF8-4E18-B550-87A3A445B27A}"/>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25-9EF8-4E18-B550-87A3A445B27A}"/>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9EF8-4E18-B550-87A3A445B27A}"/>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9EF8-4E18-B550-87A3A445B27A}"/>
              </c:ext>
            </c:extLst>
          </c:dPt>
          <c:dPt>
            <c:idx val="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B-9EF8-4E18-B550-87A3A445B27A}"/>
              </c:ext>
            </c:extLst>
          </c:dPt>
          <c:dPt>
            <c:idx val="68"/>
            <c:invertIfNegative val="0"/>
            <c:bubble3D val="0"/>
            <c:spPr>
              <a:solidFill>
                <a:schemeClr val="accent2">
                  <a:lumMod val="75000"/>
                </a:schemeClr>
              </a:solidFill>
              <a:ln>
                <a:noFill/>
              </a:ln>
              <a:effectLst/>
            </c:spPr>
            <c:extLst>
              <c:ext xmlns:c16="http://schemas.microsoft.com/office/drawing/2014/chart" uri="{C3380CC4-5D6E-409C-BE32-E72D297353CC}">
                <c16:uniqueId val="{0000002D-9EF8-4E18-B550-87A3A445B27A}"/>
              </c:ext>
            </c:extLst>
          </c:dPt>
          <c:dPt>
            <c:idx val="76"/>
            <c:invertIfNegative val="0"/>
            <c:bubble3D val="0"/>
            <c:spPr>
              <a:solidFill>
                <a:schemeClr val="accent2">
                  <a:lumMod val="75000"/>
                </a:schemeClr>
              </a:solidFill>
              <a:ln>
                <a:noFill/>
              </a:ln>
              <a:effectLst/>
            </c:spPr>
            <c:extLst>
              <c:ext xmlns:c16="http://schemas.microsoft.com/office/drawing/2014/chart" uri="{C3380CC4-5D6E-409C-BE32-E72D297353CC}">
                <c16:uniqueId val="{0000002F-9EF8-4E18-B550-87A3A445B27A}"/>
              </c:ext>
            </c:extLst>
          </c:dPt>
          <c:dPt>
            <c:idx val="91"/>
            <c:invertIfNegative val="0"/>
            <c:bubble3D val="0"/>
            <c:spPr>
              <a:solidFill>
                <a:schemeClr val="accent2">
                  <a:lumMod val="75000"/>
                </a:schemeClr>
              </a:solidFill>
              <a:ln>
                <a:noFill/>
              </a:ln>
              <a:effectLst/>
            </c:spPr>
            <c:extLst>
              <c:ext xmlns:c16="http://schemas.microsoft.com/office/drawing/2014/chart" uri="{C3380CC4-5D6E-409C-BE32-E72D297353CC}">
                <c16:uniqueId val="{00000031-9EF8-4E18-B550-87A3A445B27A}"/>
              </c:ext>
            </c:extLst>
          </c:dPt>
          <c:dPt>
            <c:idx val="95"/>
            <c:invertIfNegative val="0"/>
            <c:bubble3D val="0"/>
            <c:spPr>
              <a:solidFill>
                <a:schemeClr val="accent2">
                  <a:lumMod val="75000"/>
                </a:schemeClr>
              </a:solidFill>
              <a:ln>
                <a:noFill/>
              </a:ln>
              <a:effectLst/>
            </c:spPr>
            <c:extLst>
              <c:ext xmlns:c16="http://schemas.microsoft.com/office/drawing/2014/chart" uri="{C3380CC4-5D6E-409C-BE32-E72D297353CC}">
                <c16:uniqueId val="{00000033-9EF8-4E18-B550-87A3A445B27A}"/>
              </c:ext>
            </c:extLst>
          </c:dPt>
          <c:dPt>
            <c:idx val="97"/>
            <c:invertIfNegative val="0"/>
            <c:bubble3D val="0"/>
            <c:spPr>
              <a:solidFill>
                <a:schemeClr val="accent2">
                  <a:lumMod val="75000"/>
                </a:schemeClr>
              </a:solidFill>
              <a:ln>
                <a:noFill/>
              </a:ln>
              <a:effectLst/>
            </c:spPr>
            <c:extLst>
              <c:ext xmlns:c16="http://schemas.microsoft.com/office/drawing/2014/chart" uri="{C3380CC4-5D6E-409C-BE32-E72D297353CC}">
                <c16:uniqueId val="{00000035-9EF8-4E18-B550-87A3A445B27A}"/>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37-9EF8-4E18-B550-87A3A445B27A}"/>
              </c:ext>
            </c:extLst>
          </c:dPt>
          <c:dPt>
            <c:idx val="107"/>
            <c:invertIfNegative val="0"/>
            <c:bubble3D val="0"/>
            <c:spPr>
              <a:solidFill>
                <a:schemeClr val="accent2">
                  <a:lumMod val="75000"/>
                </a:schemeClr>
              </a:solidFill>
              <a:ln>
                <a:noFill/>
              </a:ln>
              <a:effectLst/>
            </c:spPr>
            <c:extLst>
              <c:ext xmlns:c16="http://schemas.microsoft.com/office/drawing/2014/chart" uri="{C3380CC4-5D6E-409C-BE32-E72D297353CC}">
                <c16:uniqueId val="{00000039-9EF8-4E18-B550-87A3A445B27A}"/>
              </c:ext>
            </c:extLst>
          </c:dPt>
          <c:dPt>
            <c:idx val="10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9EF8-4E18-B550-87A3A445B27A}"/>
              </c:ext>
            </c:extLst>
          </c:dPt>
          <c:dPt>
            <c:idx val="113"/>
            <c:invertIfNegative val="0"/>
            <c:bubble3D val="0"/>
            <c:spPr>
              <a:solidFill>
                <a:schemeClr val="accent2">
                  <a:lumMod val="75000"/>
                </a:schemeClr>
              </a:solidFill>
              <a:ln>
                <a:noFill/>
              </a:ln>
              <a:effectLst/>
            </c:spPr>
            <c:extLst>
              <c:ext xmlns:c16="http://schemas.microsoft.com/office/drawing/2014/chart" uri="{C3380CC4-5D6E-409C-BE32-E72D297353CC}">
                <c16:uniqueId val="{0000003D-9EF8-4E18-B550-87A3A445B27A}"/>
              </c:ext>
            </c:extLst>
          </c:dPt>
          <c:dPt>
            <c:idx val="118"/>
            <c:invertIfNegative val="0"/>
            <c:bubble3D val="0"/>
            <c:spPr>
              <a:solidFill>
                <a:schemeClr val="accent2">
                  <a:lumMod val="75000"/>
                </a:schemeClr>
              </a:solidFill>
              <a:ln>
                <a:noFill/>
              </a:ln>
              <a:effectLst/>
            </c:spPr>
            <c:extLst>
              <c:ext xmlns:c16="http://schemas.microsoft.com/office/drawing/2014/chart" uri="{C3380CC4-5D6E-409C-BE32-E72D297353CC}">
                <c16:uniqueId val="{0000003F-9EF8-4E18-B550-87A3A445B27A}"/>
              </c:ext>
            </c:extLst>
          </c:dPt>
          <c:dPt>
            <c:idx val="119"/>
            <c:invertIfNegative val="0"/>
            <c:bubble3D val="0"/>
            <c:spPr>
              <a:solidFill>
                <a:schemeClr val="accent2">
                  <a:lumMod val="75000"/>
                </a:schemeClr>
              </a:solidFill>
              <a:ln>
                <a:noFill/>
              </a:ln>
              <a:effectLst/>
            </c:spPr>
            <c:extLst>
              <c:ext xmlns:c16="http://schemas.microsoft.com/office/drawing/2014/chart" uri="{C3380CC4-5D6E-409C-BE32-E72D297353CC}">
                <c16:uniqueId val="{00000041-9EF8-4E18-B550-87A3A445B27A}"/>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43-9EF8-4E18-B550-87A3A445B27A}"/>
              </c:ext>
            </c:extLst>
          </c:dPt>
          <c:dPt>
            <c:idx val="124"/>
            <c:invertIfNegative val="0"/>
            <c:bubble3D val="0"/>
            <c:spPr>
              <a:solidFill>
                <a:schemeClr val="accent2">
                  <a:lumMod val="75000"/>
                </a:schemeClr>
              </a:solidFill>
              <a:ln>
                <a:noFill/>
              </a:ln>
              <a:effectLst/>
            </c:spPr>
            <c:extLst>
              <c:ext xmlns:c16="http://schemas.microsoft.com/office/drawing/2014/chart" uri="{C3380CC4-5D6E-409C-BE32-E72D297353CC}">
                <c16:uniqueId val="{00000045-9EF8-4E18-B550-87A3A445B27A}"/>
              </c:ext>
            </c:extLst>
          </c:dPt>
          <c:dPt>
            <c:idx val="128"/>
            <c:invertIfNegative val="0"/>
            <c:bubble3D val="0"/>
            <c:spPr>
              <a:solidFill>
                <a:schemeClr val="accent2">
                  <a:lumMod val="75000"/>
                </a:schemeClr>
              </a:solidFill>
              <a:ln>
                <a:noFill/>
              </a:ln>
              <a:effectLst/>
            </c:spPr>
            <c:extLst>
              <c:ext xmlns:c16="http://schemas.microsoft.com/office/drawing/2014/chart" uri="{C3380CC4-5D6E-409C-BE32-E72D297353CC}">
                <c16:uniqueId val="{00000047-9EF8-4E18-B550-87A3A445B27A}"/>
              </c:ext>
            </c:extLst>
          </c:dPt>
          <c:dPt>
            <c:idx val="132"/>
            <c:invertIfNegative val="0"/>
            <c:bubble3D val="0"/>
            <c:spPr>
              <a:solidFill>
                <a:schemeClr val="accent2">
                  <a:lumMod val="75000"/>
                </a:schemeClr>
              </a:solidFill>
              <a:ln>
                <a:noFill/>
              </a:ln>
              <a:effectLst/>
            </c:spPr>
            <c:extLst>
              <c:ext xmlns:c16="http://schemas.microsoft.com/office/drawing/2014/chart" uri="{C3380CC4-5D6E-409C-BE32-E72D297353CC}">
                <c16:uniqueId val="{00000049-9EF8-4E18-B550-87A3A445B27A}"/>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4B-9EF8-4E18-B550-87A3A445B27A}"/>
              </c:ext>
            </c:extLst>
          </c:dPt>
          <c:dPt>
            <c:idx val="13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9EF8-4E18-B550-87A3A445B27A}"/>
              </c:ext>
            </c:extLst>
          </c:dPt>
          <c:dPt>
            <c:idx val="1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9EF8-4E18-B550-87A3A445B27A}"/>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51-9EF8-4E18-B550-87A3A445B27A}"/>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53-9EF8-4E18-B550-87A3A445B27A}"/>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55-9EF8-4E18-B550-87A3A445B27A}"/>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57-9EF8-4E18-B550-87A3A445B27A}"/>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59-9EF8-4E18-B550-87A3A445B27A}"/>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5B-9EF8-4E18-B550-87A3A445B27A}"/>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5D-9EF8-4E18-B550-87A3A445B27A}"/>
              </c:ext>
            </c:extLst>
          </c:dPt>
          <c:dPt>
            <c:idx val="1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F-9EF8-4E18-B550-87A3A445B27A}"/>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61-9EF8-4E18-B550-87A3A445B27A}"/>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63-9EF8-4E18-B550-87A3A445B27A}"/>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65-9EF8-4E18-B550-87A3A445B27A}"/>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67-9EF8-4E18-B550-87A3A445B27A}"/>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69-9EF8-4E18-B550-87A3A445B27A}"/>
              </c:ext>
            </c:extLst>
          </c:dPt>
          <c:dPt>
            <c:idx val="1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B-9EF8-4E18-B550-87A3A445B27A}"/>
              </c:ext>
            </c:extLst>
          </c:dPt>
          <c:dPt>
            <c:idx val="1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D-9EF8-4E18-B550-87A3A445B27A}"/>
              </c:ext>
            </c:extLst>
          </c:dPt>
          <c:dPt>
            <c:idx val="1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6F-9EF8-4E18-B550-87A3A445B27A}"/>
              </c:ext>
            </c:extLst>
          </c:dPt>
          <c:dPt>
            <c:idx val="1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1-9EF8-4E18-B550-87A3A445B27A}"/>
              </c:ext>
            </c:extLst>
          </c:dPt>
          <c:dPt>
            <c:idx val="1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73-9EF8-4E18-B550-87A3A445B27A}"/>
              </c:ext>
            </c:extLst>
          </c:dPt>
          <c:dPt>
            <c:idx val="167"/>
            <c:invertIfNegative val="0"/>
            <c:bubble3D val="0"/>
            <c:spPr>
              <a:solidFill>
                <a:schemeClr val="accent2">
                  <a:lumMod val="75000"/>
                </a:schemeClr>
              </a:solidFill>
              <a:ln>
                <a:noFill/>
              </a:ln>
              <a:effectLst/>
            </c:spPr>
            <c:extLst>
              <c:ext xmlns:c16="http://schemas.microsoft.com/office/drawing/2014/chart" uri="{C3380CC4-5D6E-409C-BE32-E72D297353CC}">
                <c16:uniqueId val="{00000075-9EF8-4E18-B550-87A3A445B27A}"/>
              </c:ext>
            </c:extLst>
          </c:dPt>
          <c:dPt>
            <c:idx val="168"/>
            <c:invertIfNegative val="0"/>
            <c:bubble3D val="0"/>
            <c:spPr>
              <a:solidFill>
                <a:schemeClr val="accent2">
                  <a:lumMod val="75000"/>
                </a:schemeClr>
              </a:solidFill>
              <a:ln>
                <a:noFill/>
              </a:ln>
              <a:effectLst/>
            </c:spPr>
            <c:extLst>
              <c:ext xmlns:c16="http://schemas.microsoft.com/office/drawing/2014/chart" uri="{C3380CC4-5D6E-409C-BE32-E72D297353CC}">
                <c16:uniqueId val="{00000077-9EF8-4E18-B550-87A3A445B27A}"/>
              </c:ext>
            </c:extLst>
          </c:dPt>
          <c:dPt>
            <c:idx val="169"/>
            <c:invertIfNegative val="0"/>
            <c:bubble3D val="0"/>
            <c:spPr>
              <a:solidFill>
                <a:schemeClr val="accent2">
                  <a:lumMod val="75000"/>
                </a:schemeClr>
              </a:solidFill>
              <a:ln>
                <a:noFill/>
              </a:ln>
              <a:effectLst/>
            </c:spPr>
            <c:extLst>
              <c:ext xmlns:c16="http://schemas.microsoft.com/office/drawing/2014/chart" uri="{C3380CC4-5D6E-409C-BE32-E72D297353CC}">
                <c16:uniqueId val="{00000079-9EF8-4E18-B550-87A3A445B27A}"/>
              </c:ext>
            </c:extLst>
          </c:dPt>
          <c:dPt>
            <c:idx val="170"/>
            <c:invertIfNegative val="0"/>
            <c:bubble3D val="0"/>
            <c:spPr>
              <a:solidFill>
                <a:schemeClr val="accent2">
                  <a:lumMod val="75000"/>
                </a:schemeClr>
              </a:solidFill>
              <a:ln>
                <a:noFill/>
              </a:ln>
              <a:effectLst/>
            </c:spPr>
            <c:extLst>
              <c:ext xmlns:c16="http://schemas.microsoft.com/office/drawing/2014/chart" uri="{C3380CC4-5D6E-409C-BE32-E72D297353CC}">
                <c16:uniqueId val="{0000007B-9EF8-4E18-B550-87A3A445B27A}"/>
              </c:ext>
            </c:extLst>
          </c:dPt>
          <c:dPt>
            <c:idx val="174"/>
            <c:invertIfNegative val="0"/>
            <c:bubble3D val="0"/>
            <c:spPr>
              <a:solidFill>
                <a:schemeClr val="accent2">
                  <a:lumMod val="75000"/>
                </a:schemeClr>
              </a:solidFill>
              <a:ln>
                <a:noFill/>
              </a:ln>
              <a:effectLst/>
            </c:spPr>
            <c:extLst>
              <c:ext xmlns:c16="http://schemas.microsoft.com/office/drawing/2014/chart" uri="{C3380CC4-5D6E-409C-BE32-E72D297353CC}">
                <c16:uniqueId val="{0000007D-9EF8-4E18-B550-87A3A445B27A}"/>
              </c:ext>
            </c:extLst>
          </c:dPt>
          <c:dPt>
            <c:idx val="175"/>
            <c:invertIfNegative val="0"/>
            <c:bubble3D val="0"/>
            <c:spPr>
              <a:solidFill>
                <a:schemeClr val="accent2">
                  <a:lumMod val="75000"/>
                </a:schemeClr>
              </a:solidFill>
              <a:ln>
                <a:noFill/>
              </a:ln>
              <a:effectLst/>
            </c:spPr>
            <c:extLst>
              <c:ext xmlns:c16="http://schemas.microsoft.com/office/drawing/2014/chart" uri="{C3380CC4-5D6E-409C-BE32-E72D297353CC}">
                <c16:uniqueId val="{0000007F-9EF8-4E18-B550-87A3A445B27A}"/>
              </c:ext>
            </c:extLst>
          </c:dPt>
          <c:dPt>
            <c:idx val="176"/>
            <c:invertIfNegative val="0"/>
            <c:bubble3D val="0"/>
            <c:spPr>
              <a:solidFill>
                <a:schemeClr val="accent2">
                  <a:lumMod val="75000"/>
                </a:schemeClr>
              </a:solidFill>
              <a:ln>
                <a:noFill/>
              </a:ln>
              <a:effectLst/>
            </c:spPr>
            <c:extLst>
              <c:ext xmlns:c16="http://schemas.microsoft.com/office/drawing/2014/chart" uri="{C3380CC4-5D6E-409C-BE32-E72D297353CC}">
                <c16:uniqueId val="{00000081-9EF8-4E18-B550-87A3A445B27A}"/>
              </c:ext>
            </c:extLst>
          </c:dPt>
          <c:dPt>
            <c:idx val="17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3-9EF8-4E18-B550-87A3A445B27A}"/>
              </c:ext>
            </c:extLst>
          </c:dPt>
          <c:dPt>
            <c:idx val="17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5-9EF8-4E18-B550-87A3A445B27A}"/>
              </c:ext>
            </c:extLst>
          </c:dPt>
          <c:dPt>
            <c:idx val="180"/>
            <c:invertIfNegative val="0"/>
            <c:bubble3D val="0"/>
            <c:spPr>
              <a:solidFill>
                <a:schemeClr val="accent2">
                  <a:lumMod val="75000"/>
                </a:schemeClr>
              </a:solidFill>
              <a:ln>
                <a:noFill/>
              </a:ln>
              <a:effectLst/>
            </c:spPr>
            <c:extLst>
              <c:ext xmlns:c16="http://schemas.microsoft.com/office/drawing/2014/chart" uri="{C3380CC4-5D6E-409C-BE32-E72D297353CC}">
                <c16:uniqueId val="{00000087-9EF8-4E18-B550-87A3A445B27A}"/>
              </c:ext>
            </c:extLst>
          </c:dPt>
          <c:cat>
            <c:numRef>
              <c:f>rivm!$C$4:$C$200</c:f>
              <c:numCache>
                <c:formatCode>m/d/yyyy</c:formatCode>
                <c:ptCount val="19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numCache>
            </c:numRef>
          </c:cat>
          <c:val>
            <c:numRef>
              <c:f>rivm!$AP$4:$AP$188</c:f>
              <c:numCache>
                <c:formatCode>General</c:formatCode>
                <c:ptCount val="185"/>
                <c:pt idx="7" formatCode="0">
                  <c:v>0</c:v>
                </c:pt>
                <c:pt idx="8" formatCode="0">
                  <c:v>0</c:v>
                </c:pt>
                <c:pt idx="9" formatCode="0">
                  <c:v>0</c:v>
                </c:pt>
                <c:pt idx="10" formatCode="0">
                  <c:v>0</c:v>
                </c:pt>
                <c:pt idx="11" formatCode="0">
                  <c:v>0</c:v>
                </c:pt>
                <c:pt idx="12" formatCode="0">
                  <c:v>0</c:v>
                </c:pt>
                <c:pt idx="13" formatCode="0">
                  <c:v>0</c:v>
                </c:pt>
                <c:pt idx="14" formatCode="0">
                  <c:v>85</c:v>
                </c:pt>
                <c:pt idx="15" formatCode="0">
                  <c:v>29</c:v>
                </c:pt>
                <c:pt idx="16" formatCode="0">
                  <c:v>21</c:v>
                </c:pt>
                <c:pt idx="17" formatCode="0">
                  <c:v>26</c:v>
                </c:pt>
                <c:pt idx="18" formatCode="0">
                  <c:v>43</c:v>
                </c:pt>
                <c:pt idx="19" formatCode="0">
                  <c:v>109</c:v>
                </c:pt>
                <c:pt idx="20" formatCode="0">
                  <c:v>94</c:v>
                </c:pt>
                <c:pt idx="21" formatCode="0">
                  <c:v>-4</c:v>
                </c:pt>
                <c:pt idx="22" formatCode="0">
                  <c:v>125</c:v>
                </c:pt>
                <c:pt idx="23" formatCode="0">
                  <c:v>172</c:v>
                </c:pt>
                <c:pt idx="24" formatCode="0">
                  <c:v>126</c:v>
                </c:pt>
                <c:pt idx="25" formatCode="0">
                  <c:v>199</c:v>
                </c:pt>
                <c:pt idx="26" formatCode="0">
                  <c:v>156</c:v>
                </c:pt>
                <c:pt idx="27" formatCode="0">
                  <c:v>247</c:v>
                </c:pt>
                <c:pt idx="28" formatCode="0">
                  <c:v>234</c:v>
                </c:pt>
                <c:pt idx="29" formatCode="0">
                  <c:v>195</c:v>
                </c:pt>
                <c:pt idx="30" formatCode="0">
                  <c:v>261</c:v>
                </c:pt>
                <c:pt idx="31" formatCode="0">
                  <c:v>377</c:v>
                </c:pt>
                <c:pt idx="32" formatCode="0">
                  <c:v>265</c:v>
                </c:pt>
                <c:pt idx="33" formatCode="0">
                  <c:v>457</c:v>
                </c:pt>
                <c:pt idx="34" formatCode="0">
                  <c:v>106</c:v>
                </c:pt>
                <c:pt idx="35" formatCode="0">
                  <c:v>310</c:v>
                </c:pt>
                <c:pt idx="36" formatCode="0">
                  <c:v>153</c:v>
                </c:pt>
                <c:pt idx="37" formatCode="0">
                  <c:v>-118</c:v>
                </c:pt>
                <c:pt idx="38" formatCode="0">
                  <c:v>-276</c:v>
                </c:pt>
                <c:pt idx="39" formatCode="0">
                  <c:v>-247</c:v>
                </c:pt>
                <c:pt idx="40" formatCode="0">
                  <c:v>-430</c:v>
                </c:pt>
                <c:pt idx="41" formatCode="0">
                  <c:v>-139</c:v>
                </c:pt>
                <c:pt idx="42" formatCode="0">
                  <c:v>-388</c:v>
                </c:pt>
                <c:pt idx="43" formatCode="0">
                  <c:v>-277</c:v>
                </c:pt>
                <c:pt idx="44" formatCode="0">
                  <c:v>-147</c:v>
                </c:pt>
                <c:pt idx="45" formatCode="0">
                  <c:v>-50</c:v>
                </c:pt>
                <c:pt idx="46" formatCode="0">
                  <c:v>-113</c:v>
                </c:pt>
                <c:pt idx="47" formatCode="0">
                  <c:v>-82</c:v>
                </c:pt>
                <c:pt idx="48" formatCode="0">
                  <c:v>-120</c:v>
                </c:pt>
                <c:pt idx="49" formatCode="0">
                  <c:v>-55</c:v>
                </c:pt>
                <c:pt idx="50" formatCode="0">
                  <c:v>-69</c:v>
                </c:pt>
                <c:pt idx="51" formatCode="0">
                  <c:v>-60</c:v>
                </c:pt>
                <c:pt idx="52" formatCode="0">
                  <c:v>-93</c:v>
                </c:pt>
                <c:pt idx="53" formatCode="0">
                  <c:v>-72</c:v>
                </c:pt>
                <c:pt idx="54" formatCode="0">
                  <c:v>-92</c:v>
                </c:pt>
                <c:pt idx="55" formatCode="0">
                  <c:v>-64</c:v>
                </c:pt>
                <c:pt idx="56" formatCode="0">
                  <c:v>-45</c:v>
                </c:pt>
                <c:pt idx="57" formatCode="0">
                  <c:v>-33</c:v>
                </c:pt>
                <c:pt idx="58" formatCode="0">
                  <c:v>-29</c:v>
                </c:pt>
                <c:pt idx="59" formatCode="0">
                  <c:v>-35</c:v>
                </c:pt>
                <c:pt idx="60" formatCode="0">
                  <c:v>-10</c:v>
                </c:pt>
                <c:pt idx="61" formatCode="0">
                  <c:v>-30</c:v>
                </c:pt>
                <c:pt idx="62" formatCode="0">
                  <c:v>-48</c:v>
                </c:pt>
                <c:pt idx="63" formatCode="0">
                  <c:v>-53</c:v>
                </c:pt>
                <c:pt idx="64" formatCode="0">
                  <c:v>-38</c:v>
                </c:pt>
                <c:pt idx="65" formatCode="0">
                  <c:v>-3</c:v>
                </c:pt>
                <c:pt idx="66" formatCode="0">
                  <c:v>-31</c:v>
                </c:pt>
                <c:pt idx="67" formatCode="0">
                  <c:v>-23</c:v>
                </c:pt>
                <c:pt idx="68" formatCode="0">
                  <c:v>1</c:v>
                </c:pt>
                <c:pt idx="69" formatCode="0">
                  <c:v>-49</c:v>
                </c:pt>
                <c:pt idx="70" formatCode="0">
                  <c:v>-45</c:v>
                </c:pt>
                <c:pt idx="71" formatCode="0">
                  <c:v>-50</c:v>
                </c:pt>
                <c:pt idx="72" formatCode="0">
                  <c:v>-39</c:v>
                </c:pt>
                <c:pt idx="73" formatCode="0">
                  <c:v>-22</c:v>
                </c:pt>
                <c:pt idx="74" formatCode="0">
                  <c:v>-6</c:v>
                </c:pt>
                <c:pt idx="75" formatCode="0">
                  <c:v>-54</c:v>
                </c:pt>
                <c:pt idx="76" formatCode="0">
                  <c:v>25</c:v>
                </c:pt>
                <c:pt idx="77" formatCode="0">
                  <c:v>-12</c:v>
                </c:pt>
                <c:pt idx="78" formatCode="0">
                  <c:v>0</c:v>
                </c:pt>
                <c:pt idx="79" formatCode="0">
                  <c:v>-13</c:v>
                </c:pt>
                <c:pt idx="80" formatCode="0">
                  <c:v>-7</c:v>
                </c:pt>
                <c:pt idx="81" formatCode="0">
                  <c:v>-9</c:v>
                </c:pt>
                <c:pt idx="82" formatCode="0">
                  <c:v>-1</c:v>
                </c:pt>
                <c:pt idx="83" formatCode="0">
                  <c:v>-38</c:v>
                </c:pt>
                <c:pt idx="84" formatCode="0">
                  <c:v>-14</c:v>
                </c:pt>
                <c:pt idx="85" formatCode="0">
                  <c:v>-26</c:v>
                </c:pt>
                <c:pt idx="86" formatCode="0">
                  <c:v>-35</c:v>
                </c:pt>
                <c:pt idx="87" formatCode="0">
                  <c:v>-2</c:v>
                </c:pt>
                <c:pt idx="88" formatCode="0">
                  <c:v>-19</c:v>
                </c:pt>
                <c:pt idx="89" formatCode="0">
                  <c:v>-24</c:v>
                </c:pt>
                <c:pt idx="90" formatCode="0">
                  <c:v>-7</c:v>
                </c:pt>
                <c:pt idx="91" formatCode="0">
                  <c:v>3</c:v>
                </c:pt>
                <c:pt idx="92" formatCode="0">
                  <c:v>0</c:v>
                </c:pt>
                <c:pt idx="93" formatCode="0">
                  <c:v>-5</c:v>
                </c:pt>
                <c:pt idx="94" formatCode="0">
                  <c:v>-5</c:v>
                </c:pt>
                <c:pt idx="95" formatCode="0">
                  <c:v>1</c:v>
                </c:pt>
                <c:pt idx="96" formatCode="0">
                  <c:v>-4</c:v>
                </c:pt>
                <c:pt idx="97" formatCode="0">
                  <c:v>2</c:v>
                </c:pt>
                <c:pt idx="98" formatCode="0">
                  <c:v>-4</c:v>
                </c:pt>
                <c:pt idx="99" formatCode="0">
                  <c:v>2</c:v>
                </c:pt>
                <c:pt idx="100" formatCode="0">
                  <c:v>-2</c:v>
                </c:pt>
                <c:pt idx="101" formatCode="0">
                  <c:v>-4</c:v>
                </c:pt>
                <c:pt idx="102" formatCode="0">
                  <c:v>-4</c:v>
                </c:pt>
                <c:pt idx="103" formatCode="0">
                  <c:v>0</c:v>
                </c:pt>
                <c:pt idx="104" formatCode="0">
                  <c:v>-4</c:v>
                </c:pt>
                <c:pt idx="105" formatCode="0">
                  <c:v>-9</c:v>
                </c:pt>
                <c:pt idx="106" formatCode="0">
                  <c:v>-6</c:v>
                </c:pt>
                <c:pt idx="107" formatCode="0">
                  <c:v>6</c:v>
                </c:pt>
                <c:pt idx="108" formatCode="0">
                  <c:v>2</c:v>
                </c:pt>
                <c:pt idx="109" formatCode="0">
                  <c:v>-2</c:v>
                </c:pt>
                <c:pt idx="110" formatCode="0">
                  <c:v>-3</c:v>
                </c:pt>
                <c:pt idx="111" formatCode="0">
                  <c:v>-3</c:v>
                </c:pt>
                <c:pt idx="112" formatCode="0">
                  <c:v>-4</c:v>
                </c:pt>
                <c:pt idx="113" formatCode="0">
                  <c:v>6</c:v>
                </c:pt>
                <c:pt idx="114" formatCode="0">
                  <c:v>-9</c:v>
                </c:pt>
                <c:pt idx="115" formatCode="0">
                  <c:v>-3</c:v>
                </c:pt>
                <c:pt idx="116" formatCode="0">
                  <c:v>-1</c:v>
                </c:pt>
                <c:pt idx="117" formatCode="0">
                  <c:v>-1</c:v>
                </c:pt>
                <c:pt idx="118" formatCode="0">
                  <c:v>4</c:v>
                </c:pt>
                <c:pt idx="119" formatCode="0">
                  <c:v>5</c:v>
                </c:pt>
                <c:pt idx="120" formatCode="0">
                  <c:v>-6</c:v>
                </c:pt>
                <c:pt idx="121" formatCode="0">
                  <c:v>0</c:v>
                </c:pt>
                <c:pt idx="122" formatCode="0">
                  <c:v>0</c:v>
                </c:pt>
                <c:pt idx="123" formatCode="0">
                  <c:v>1</c:v>
                </c:pt>
                <c:pt idx="124" formatCode="0">
                  <c:v>1</c:v>
                </c:pt>
                <c:pt idx="125" formatCode="0">
                  <c:v>-5</c:v>
                </c:pt>
                <c:pt idx="126" formatCode="0">
                  <c:v>-4</c:v>
                </c:pt>
                <c:pt idx="127" formatCode="0">
                  <c:v>-1</c:v>
                </c:pt>
                <c:pt idx="128" formatCode="0">
                  <c:v>1</c:v>
                </c:pt>
                <c:pt idx="129" formatCode="0">
                  <c:v>-2</c:v>
                </c:pt>
                <c:pt idx="130" formatCode="0">
                  <c:v>-3</c:v>
                </c:pt>
                <c:pt idx="131" formatCode="0">
                  <c:v>-1</c:v>
                </c:pt>
                <c:pt idx="132" formatCode="0">
                  <c:v>2</c:v>
                </c:pt>
                <c:pt idx="133" formatCode="0">
                  <c:v>-2</c:v>
                </c:pt>
                <c:pt idx="134" formatCode="0">
                  <c:v>-3</c:v>
                </c:pt>
                <c:pt idx="135" formatCode="0">
                  <c:v>2</c:v>
                </c:pt>
                <c:pt idx="136" formatCode="0">
                  <c:v>1</c:v>
                </c:pt>
                <c:pt idx="137" formatCode="0">
                  <c:v>1</c:v>
                </c:pt>
                <c:pt idx="138" formatCode="0">
                  <c:v>-4</c:v>
                </c:pt>
                <c:pt idx="139" formatCode="0">
                  <c:v>2</c:v>
                </c:pt>
                <c:pt idx="140" formatCode="0">
                  <c:v>3</c:v>
                </c:pt>
                <c:pt idx="141" formatCode="0">
                  <c:v>-5</c:v>
                </c:pt>
                <c:pt idx="142" formatCode="0">
                  <c:v>-2</c:v>
                </c:pt>
                <c:pt idx="143" formatCode="0">
                  <c:v>1</c:v>
                </c:pt>
                <c:pt idx="144" formatCode="0">
                  <c:v>1</c:v>
                </c:pt>
                <c:pt idx="145" formatCode="0">
                  <c:v>4</c:v>
                </c:pt>
                <c:pt idx="146" formatCode="0">
                  <c:v>-5</c:v>
                </c:pt>
                <c:pt idx="147" formatCode="0">
                  <c:v>2</c:v>
                </c:pt>
                <c:pt idx="148" formatCode="0">
                  <c:v>3</c:v>
                </c:pt>
                <c:pt idx="149" formatCode="0">
                  <c:v>1</c:v>
                </c:pt>
                <c:pt idx="150" formatCode="0">
                  <c:v>-1</c:v>
                </c:pt>
                <c:pt idx="151" formatCode="0">
                  <c:v>3</c:v>
                </c:pt>
                <c:pt idx="152" formatCode="0">
                  <c:v>4</c:v>
                </c:pt>
                <c:pt idx="153" formatCode="0">
                  <c:v>3</c:v>
                </c:pt>
                <c:pt idx="154" formatCode="0">
                  <c:v>2</c:v>
                </c:pt>
                <c:pt idx="155" formatCode="0">
                  <c:v>8</c:v>
                </c:pt>
                <c:pt idx="156" formatCode="0">
                  <c:v>1</c:v>
                </c:pt>
                <c:pt idx="157" formatCode="0">
                  <c:v>4</c:v>
                </c:pt>
                <c:pt idx="158" formatCode="0">
                  <c:v>1</c:v>
                </c:pt>
                <c:pt idx="159" formatCode="0">
                  <c:v>4</c:v>
                </c:pt>
                <c:pt idx="160" formatCode="0">
                  <c:v>2</c:v>
                </c:pt>
                <c:pt idx="161" formatCode="0">
                  <c:v>-4</c:v>
                </c:pt>
                <c:pt idx="162" formatCode="0">
                  <c:v>-3</c:v>
                </c:pt>
                <c:pt idx="163" formatCode="0">
                  <c:v>-1</c:v>
                </c:pt>
                <c:pt idx="164" formatCode="0">
                  <c:v>1</c:v>
                </c:pt>
                <c:pt idx="165" formatCode="0">
                  <c:v>0</c:v>
                </c:pt>
                <c:pt idx="166" formatCode="0">
                  <c:v>0</c:v>
                </c:pt>
                <c:pt idx="167" formatCode="0">
                  <c:v>4</c:v>
                </c:pt>
                <c:pt idx="168" formatCode="0">
                  <c:v>5</c:v>
                </c:pt>
                <c:pt idx="169" formatCode="0">
                  <c:v>7</c:v>
                </c:pt>
                <c:pt idx="170" formatCode="0">
                  <c:v>5</c:v>
                </c:pt>
                <c:pt idx="171" formatCode="0">
                  <c:v>-1</c:v>
                </c:pt>
                <c:pt idx="172" formatCode="0">
                  <c:v>-1</c:v>
                </c:pt>
                <c:pt idx="173" formatCode="0">
                  <c:v>-6</c:v>
                </c:pt>
                <c:pt idx="174" formatCode="0">
                  <c:v>9</c:v>
                </c:pt>
                <c:pt idx="175" formatCode="0">
                  <c:v>4</c:v>
                </c:pt>
                <c:pt idx="176" formatCode="0">
                  <c:v>7</c:v>
                </c:pt>
                <c:pt idx="177" formatCode="0">
                  <c:v>4</c:v>
                </c:pt>
                <c:pt idx="178" formatCode="0">
                  <c:v>2</c:v>
                </c:pt>
                <c:pt idx="179" formatCode="0">
                  <c:v>-1</c:v>
                </c:pt>
                <c:pt idx="180" formatCode="0">
                  <c:v>11</c:v>
                </c:pt>
                <c:pt idx="181" formatCode="0">
                  <c:v>1</c:v>
                </c:pt>
                <c:pt idx="182" formatCode="0">
                  <c:v>-3</c:v>
                </c:pt>
                <c:pt idx="183" formatCode="0">
                  <c:v>-9</c:v>
                </c:pt>
                <c:pt idx="184" formatCode="0">
                  <c:v>-9</c:v>
                </c:pt>
              </c:numCache>
            </c:numRef>
          </c:val>
          <c:extLst>
            <c:ext xmlns:c16="http://schemas.microsoft.com/office/drawing/2014/chart" uri="{C3380CC4-5D6E-409C-BE32-E72D297353CC}">
              <c16:uniqueId val="{00000088-9EF8-4E18-B550-87A3A445B27A}"/>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1"/>
        <c:axPos val="b"/>
        <c:numFmt formatCode="m/d/yyyy" sourceLinked="1"/>
        <c:majorTickMark val="out"/>
        <c:minorTickMark val="none"/>
        <c:tickLblPos val="nextTo"/>
        <c:crossAx val="693971584"/>
        <c:crosses val="autoZero"/>
        <c:auto val="1"/>
        <c:lblOffset val="100"/>
        <c:baseTimeUnit val="days"/>
      </c:dateAx>
      <c:valAx>
        <c:axId val="693971584"/>
        <c:scaling>
          <c:orientation val="minMax"/>
          <c:max val="700"/>
          <c:min val="-6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solidFill>
          <a:srgbClr val="F5F5F5"/>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New COVID-19 </a:t>
            </a:r>
            <a:r>
              <a:rPr lang="nl-NL" sz="2000" b="1" i="0" u="sng" kern="1200" spc="100" baseline="0">
                <a:ln>
                  <a:noFill/>
                </a:ln>
                <a:solidFill>
                  <a:schemeClr val="bg2">
                    <a:lumMod val="50000"/>
                  </a:schemeClr>
                </a:solidFill>
                <a:effectLst/>
              </a:rPr>
              <a:t>cases</a:t>
            </a:r>
            <a:r>
              <a:rPr lang="nl-NL" sz="2000" b="1" i="0" u="none" kern="1200" spc="100" baseline="0">
                <a:ln>
                  <a:noFill/>
                </a:ln>
                <a:solidFill>
                  <a:schemeClr val="bg2">
                    <a:lumMod val="50000"/>
                  </a:schemeClr>
                </a:solidFill>
                <a:effectLst/>
              </a:rPr>
              <a:t> in The Netherlands</a:t>
            </a:r>
            <a:br>
              <a:rPr lang="nl-NL" sz="2000" b="1" i="0" u="none"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plus weekly pattern  grey/green --&gt;Sunday/Monday</a:t>
            </a:r>
            <a:endParaRPr lang="en-NL" sz="2000" b="0">
              <a:effectLst/>
            </a:endParaRPr>
          </a:p>
        </c:rich>
      </c:tx>
      <c:layout>
        <c:manualLayout>
          <c:xMode val="edge"/>
          <c:yMode val="edge"/>
          <c:x val="0.18529791666666667"/>
          <c:y val="5.142861111111111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8983708333333336"/>
        </c:manualLayout>
      </c:layout>
      <c:barChart>
        <c:barDir val="col"/>
        <c:grouping val="stacked"/>
        <c:varyColors val="0"/>
        <c:ser>
          <c:idx val="0"/>
          <c:order val="1"/>
          <c:tx>
            <c:strRef>
              <c:f>rivm!$H$3</c:f>
              <c:strCache>
                <c:ptCount val="1"/>
                <c:pt idx="0">
                  <c:v> Reported before this week</c:v>
                </c:pt>
              </c:strCache>
            </c:strRef>
          </c:tx>
          <c:spPr>
            <a:solidFill>
              <a:schemeClr val="accent1">
                <a:lumMod val="20000"/>
                <a:lumOff val="80000"/>
              </a:schemeClr>
            </a:solidFill>
            <a:ln>
              <a:noFill/>
            </a:ln>
            <a:effectLst/>
          </c:spPr>
          <c:invertIfNegative val="0"/>
          <c:dPt>
            <c:idx val="10"/>
            <c:invertIfNegative val="0"/>
            <c:bubble3D val="0"/>
            <c:spPr>
              <a:solidFill>
                <a:schemeClr val="bg1">
                  <a:lumMod val="85000"/>
                </a:schemeClr>
              </a:solidFill>
              <a:ln>
                <a:noFill/>
              </a:ln>
              <a:effectLst/>
            </c:spPr>
            <c:extLst>
              <c:ext xmlns:c16="http://schemas.microsoft.com/office/drawing/2014/chart" uri="{C3380CC4-5D6E-409C-BE32-E72D297353CC}">
                <c16:uniqueId val="{00000001-7655-4C4C-A3FB-0E0F9703367B}"/>
              </c:ext>
            </c:extLst>
          </c:dPt>
          <c:dPt>
            <c:idx val="1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3-7655-4C4C-A3FB-0E0F9703367B}"/>
              </c:ext>
            </c:extLst>
          </c:dPt>
          <c:dPt>
            <c:idx val="17"/>
            <c:invertIfNegative val="0"/>
            <c:bubble3D val="0"/>
            <c:spPr>
              <a:solidFill>
                <a:schemeClr val="bg1">
                  <a:lumMod val="85000"/>
                </a:schemeClr>
              </a:solidFill>
              <a:ln>
                <a:noFill/>
              </a:ln>
              <a:effectLst/>
            </c:spPr>
            <c:extLst>
              <c:ext xmlns:c16="http://schemas.microsoft.com/office/drawing/2014/chart" uri="{C3380CC4-5D6E-409C-BE32-E72D297353CC}">
                <c16:uniqueId val="{00000005-7655-4C4C-A3FB-0E0F9703367B}"/>
              </c:ext>
            </c:extLst>
          </c:dPt>
          <c:dPt>
            <c:idx val="1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7-7655-4C4C-A3FB-0E0F9703367B}"/>
              </c:ext>
            </c:extLst>
          </c:dPt>
          <c:dPt>
            <c:idx val="24"/>
            <c:invertIfNegative val="0"/>
            <c:bubble3D val="0"/>
            <c:spPr>
              <a:solidFill>
                <a:schemeClr val="bg1">
                  <a:lumMod val="85000"/>
                </a:schemeClr>
              </a:solidFill>
              <a:ln>
                <a:noFill/>
              </a:ln>
              <a:effectLst/>
            </c:spPr>
            <c:extLst>
              <c:ext xmlns:c16="http://schemas.microsoft.com/office/drawing/2014/chart" uri="{C3380CC4-5D6E-409C-BE32-E72D297353CC}">
                <c16:uniqueId val="{00000009-7655-4C4C-A3FB-0E0F9703367B}"/>
              </c:ext>
            </c:extLst>
          </c:dPt>
          <c:dPt>
            <c:idx val="2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B-7655-4C4C-A3FB-0E0F9703367B}"/>
              </c:ext>
            </c:extLst>
          </c:dPt>
          <c:dPt>
            <c:idx val="31"/>
            <c:invertIfNegative val="0"/>
            <c:bubble3D val="0"/>
            <c:spPr>
              <a:solidFill>
                <a:schemeClr val="bg1">
                  <a:lumMod val="85000"/>
                </a:schemeClr>
              </a:solidFill>
              <a:ln>
                <a:noFill/>
              </a:ln>
              <a:effectLst/>
            </c:spPr>
            <c:extLst>
              <c:ext xmlns:c16="http://schemas.microsoft.com/office/drawing/2014/chart" uri="{C3380CC4-5D6E-409C-BE32-E72D297353CC}">
                <c16:uniqueId val="{0000000D-7655-4C4C-A3FB-0E0F9703367B}"/>
              </c:ext>
            </c:extLst>
          </c:dPt>
          <c:dPt>
            <c:idx val="3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0F-7655-4C4C-A3FB-0E0F9703367B}"/>
              </c:ext>
            </c:extLst>
          </c:dPt>
          <c:dPt>
            <c:idx val="38"/>
            <c:invertIfNegative val="0"/>
            <c:bubble3D val="0"/>
            <c:spPr>
              <a:solidFill>
                <a:schemeClr val="bg1">
                  <a:lumMod val="85000"/>
                </a:schemeClr>
              </a:solidFill>
              <a:ln>
                <a:noFill/>
              </a:ln>
              <a:effectLst/>
            </c:spPr>
            <c:extLst>
              <c:ext xmlns:c16="http://schemas.microsoft.com/office/drawing/2014/chart" uri="{C3380CC4-5D6E-409C-BE32-E72D297353CC}">
                <c16:uniqueId val="{00000011-7655-4C4C-A3FB-0E0F9703367B}"/>
              </c:ext>
            </c:extLst>
          </c:dPt>
          <c:dPt>
            <c:idx val="3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3-7655-4C4C-A3FB-0E0F9703367B}"/>
              </c:ext>
            </c:extLst>
          </c:dPt>
          <c:dPt>
            <c:idx val="43"/>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15-7655-4C4C-A3FB-0E0F9703367B}"/>
              </c:ext>
            </c:extLst>
          </c:dPt>
          <c:dPt>
            <c:idx val="45"/>
            <c:invertIfNegative val="0"/>
            <c:bubble3D val="0"/>
            <c:spPr>
              <a:solidFill>
                <a:schemeClr val="bg1">
                  <a:lumMod val="85000"/>
                </a:schemeClr>
              </a:solidFill>
              <a:ln>
                <a:noFill/>
              </a:ln>
              <a:effectLst/>
            </c:spPr>
            <c:extLst>
              <c:ext xmlns:c16="http://schemas.microsoft.com/office/drawing/2014/chart" uri="{C3380CC4-5D6E-409C-BE32-E72D297353CC}">
                <c16:uniqueId val="{00000017-7655-4C4C-A3FB-0E0F9703367B}"/>
              </c:ext>
            </c:extLst>
          </c:dPt>
          <c:dPt>
            <c:idx val="4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9-7655-4C4C-A3FB-0E0F9703367B}"/>
              </c:ext>
            </c:extLst>
          </c:dPt>
          <c:dPt>
            <c:idx val="52"/>
            <c:invertIfNegative val="0"/>
            <c:bubble3D val="0"/>
            <c:spPr>
              <a:solidFill>
                <a:schemeClr val="bg1">
                  <a:lumMod val="85000"/>
                </a:schemeClr>
              </a:solidFill>
              <a:ln>
                <a:noFill/>
              </a:ln>
              <a:effectLst/>
            </c:spPr>
            <c:extLst>
              <c:ext xmlns:c16="http://schemas.microsoft.com/office/drawing/2014/chart" uri="{C3380CC4-5D6E-409C-BE32-E72D297353CC}">
                <c16:uniqueId val="{0000001B-7655-4C4C-A3FB-0E0F9703367B}"/>
              </c:ext>
            </c:extLst>
          </c:dPt>
          <c:dPt>
            <c:idx val="5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1D-7655-4C4C-A3FB-0E0F9703367B}"/>
              </c:ext>
            </c:extLst>
          </c:dPt>
          <c:dPt>
            <c:idx val="59"/>
            <c:invertIfNegative val="0"/>
            <c:bubble3D val="0"/>
            <c:spPr>
              <a:solidFill>
                <a:schemeClr val="bg1">
                  <a:lumMod val="85000"/>
                </a:schemeClr>
              </a:solidFill>
              <a:ln>
                <a:noFill/>
              </a:ln>
              <a:effectLst/>
            </c:spPr>
            <c:extLst>
              <c:ext xmlns:c16="http://schemas.microsoft.com/office/drawing/2014/chart" uri="{C3380CC4-5D6E-409C-BE32-E72D297353CC}">
                <c16:uniqueId val="{0000001F-7655-4C4C-A3FB-0E0F9703367B}"/>
              </c:ext>
            </c:extLst>
          </c:dPt>
          <c:dPt>
            <c:idx val="60"/>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1-7655-4C4C-A3FB-0E0F9703367B}"/>
              </c:ext>
            </c:extLst>
          </c:dPt>
          <c:dPt>
            <c:idx val="66"/>
            <c:invertIfNegative val="0"/>
            <c:bubble3D val="0"/>
            <c:spPr>
              <a:solidFill>
                <a:schemeClr val="bg1">
                  <a:lumMod val="85000"/>
                </a:schemeClr>
              </a:solidFill>
              <a:ln>
                <a:noFill/>
              </a:ln>
              <a:effectLst/>
            </c:spPr>
            <c:extLst>
              <c:ext xmlns:c16="http://schemas.microsoft.com/office/drawing/2014/chart" uri="{C3380CC4-5D6E-409C-BE32-E72D297353CC}">
                <c16:uniqueId val="{00000023-7655-4C4C-A3FB-0E0F9703367B}"/>
              </c:ext>
            </c:extLst>
          </c:dPt>
          <c:dPt>
            <c:idx val="67"/>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5-7655-4C4C-A3FB-0E0F9703367B}"/>
              </c:ext>
            </c:extLst>
          </c:dPt>
          <c:dPt>
            <c:idx val="73"/>
            <c:invertIfNegative val="0"/>
            <c:bubble3D val="0"/>
            <c:spPr>
              <a:solidFill>
                <a:schemeClr val="bg1">
                  <a:lumMod val="85000"/>
                </a:schemeClr>
              </a:solidFill>
              <a:ln>
                <a:noFill/>
              </a:ln>
              <a:effectLst/>
            </c:spPr>
            <c:extLst>
              <c:ext xmlns:c16="http://schemas.microsoft.com/office/drawing/2014/chart" uri="{C3380CC4-5D6E-409C-BE32-E72D297353CC}">
                <c16:uniqueId val="{00000027-7655-4C4C-A3FB-0E0F9703367B}"/>
              </c:ext>
            </c:extLst>
          </c:dPt>
          <c:dPt>
            <c:idx val="74"/>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9-7655-4C4C-A3FB-0E0F9703367B}"/>
              </c:ext>
            </c:extLst>
          </c:dPt>
          <c:dPt>
            <c:idx val="80"/>
            <c:invertIfNegative val="0"/>
            <c:bubble3D val="0"/>
            <c:spPr>
              <a:solidFill>
                <a:schemeClr val="bg1">
                  <a:lumMod val="85000"/>
                </a:schemeClr>
              </a:solidFill>
              <a:ln>
                <a:noFill/>
              </a:ln>
              <a:effectLst/>
            </c:spPr>
            <c:extLst>
              <c:ext xmlns:c16="http://schemas.microsoft.com/office/drawing/2014/chart" uri="{C3380CC4-5D6E-409C-BE32-E72D297353CC}">
                <c16:uniqueId val="{0000002B-7655-4C4C-A3FB-0E0F9703367B}"/>
              </c:ext>
            </c:extLst>
          </c:dPt>
          <c:dPt>
            <c:idx val="81"/>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2D-7655-4C4C-A3FB-0E0F9703367B}"/>
              </c:ext>
            </c:extLst>
          </c:dPt>
          <c:dPt>
            <c:idx val="87"/>
            <c:invertIfNegative val="0"/>
            <c:bubble3D val="0"/>
            <c:spPr>
              <a:solidFill>
                <a:schemeClr val="bg1">
                  <a:lumMod val="85000"/>
                </a:schemeClr>
              </a:solidFill>
              <a:ln>
                <a:noFill/>
              </a:ln>
              <a:effectLst/>
            </c:spPr>
            <c:extLst>
              <c:ext xmlns:c16="http://schemas.microsoft.com/office/drawing/2014/chart" uri="{C3380CC4-5D6E-409C-BE32-E72D297353CC}">
                <c16:uniqueId val="{0000002F-7655-4C4C-A3FB-0E0F9703367B}"/>
              </c:ext>
            </c:extLst>
          </c:dPt>
          <c:dPt>
            <c:idx val="88"/>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1-7655-4C4C-A3FB-0E0F9703367B}"/>
              </c:ext>
            </c:extLst>
          </c:dPt>
          <c:dPt>
            <c:idx val="89"/>
            <c:invertIfNegative val="0"/>
            <c:bubble3D val="0"/>
            <c:spPr>
              <a:solidFill>
                <a:schemeClr val="accent1">
                  <a:lumMod val="20000"/>
                  <a:lumOff val="80000"/>
                </a:schemeClr>
              </a:solidFill>
              <a:ln>
                <a:noFill/>
              </a:ln>
              <a:effectLst/>
            </c:spPr>
            <c:extLst>
              <c:ext xmlns:c16="http://schemas.microsoft.com/office/drawing/2014/chart" uri="{C3380CC4-5D6E-409C-BE32-E72D297353CC}">
                <c16:uniqueId val="{00000033-7655-4C4C-A3FB-0E0F9703367B}"/>
              </c:ext>
            </c:extLst>
          </c:dPt>
          <c:dPt>
            <c:idx val="94"/>
            <c:invertIfNegative val="0"/>
            <c:bubble3D val="0"/>
            <c:spPr>
              <a:solidFill>
                <a:schemeClr val="bg1">
                  <a:lumMod val="85000"/>
                </a:schemeClr>
              </a:solidFill>
              <a:ln>
                <a:noFill/>
              </a:ln>
              <a:effectLst/>
            </c:spPr>
            <c:extLst>
              <c:ext xmlns:c16="http://schemas.microsoft.com/office/drawing/2014/chart" uri="{C3380CC4-5D6E-409C-BE32-E72D297353CC}">
                <c16:uniqueId val="{00000035-7655-4C4C-A3FB-0E0F9703367B}"/>
              </c:ext>
            </c:extLst>
          </c:dPt>
          <c:dPt>
            <c:idx val="95"/>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7-7655-4C4C-A3FB-0E0F9703367B}"/>
              </c:ext>
            </c:extLst>
          </c:dPt>
          <c:dPt>
            <c:idx val="101"/>
            <c:invertIfNegative val="0"/>
            <c:bubble3D val="0"/>
            <c:spPr>
              <a:solidFill>
                <a:schemeClr val="bg1">
                  <a:lumMod val="85000"/>
                </a:schemeClr>
              </a:solidFill>
              <a:ln>
                <a:noFill/>
              </a:ln>
              <a:effectLst/>
            </c:spPr>
            <c:extLst>
              <c:ext xmlns:c16="http://schemas.microsoft.com/office/drawing/2014/chart" uri="{C3380CC4-5D6E-409C-BE32-E72D297353CC}">
                <c16:uniqueId val="{00000039-7655-4C4C-A3FB-0E0F9703367B}"/>
              </c:ext>
            </c:extLst>
          </c:dPt>
          <c:dPt>
            <c:idx val="102"/>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B-7655-4C4C-A3FB-0E0F9703367B}"/>
              </c:ext>
            </c:extLst>
          </c:dPt>
          <c:dPt>
            <c:idx val="108"/>
            <c:invertIfNegative val="0"/>
            <c:bubble3D val="0"/>
            <c:spPr>
              <a:solidFill>
                <a:schemeClr val="bg1">
                  <a:lumMod val="85000"/>
                </a:schemeClr>
              </a:solidFill>
              <a:ln>
                <a:noFill/>
              </a:ln>
              <a:effectLst/>
            </c:spPr>
            <c:extLst>
              <c:ext xmlns:c16="http://schemas.microsoft.com/office/drawing/2014/chart" uri="{C3380CC4-5D6E-409C-BE32-E72D297353CC}">
                <c16:uniqueId val="{0000003D-7655-4C4C-A3FB-0E0F9703367B}"/>
              </c:ext>
            </c:extLst>
          </c:dPt>
          <c:dPt>
            <c:idx val="109"/>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3F-7655-4C4C-A3FB-0E0F9703367B}"/>
              </c:ext>
            </c:extLst>
          </c:dPt>
          <c:dPt>
            <c:idx val="115"/>
            <c:invertIfNegative val="0"/>
            <c:bubble3D val="0"/>
            <c:spPr>
              <a:solidFill>
                <a:schemeClr val="bg1">
                  <a:lumMod val="85000"/>
                </a:schemeClr>
              </a:solidFill>
              <a:ln>
                <a:noFill/>
              </a:ln>
              <a:effectLst/>
            </c:spPr>
            <c:extLst>
              <c:ext xmlns:c16="http://schemas.microsoft.com/office/drawing/2014/chart" uri="{C3380CC4-5D6E-409C-BE32-E72D297353CC}">
                <c16:uniqueId val="{00000041-7655-4C4C-A3FB-0E0F9703367B}"/>
              </c:ext>
            </c:extLst>
          </c:dPt>
          <c:dPt>
            <c:idx val="116"/>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3-7655-4C4C-A3FB-0E0F9703367B}"/>
              </c:ext>
            </c:extLst>
          </c:dPt>
          <c:dPt>
            <c:idx val="122"/>
            <c:invertIfNegative val="0"/>
            <c:bubble3D val="0"/>
            <c:spPr>
              <a:solidFill>
                <a:schemeClr val="bg1">
                  <a:lumMod val="85000"/>
                </a:schemeClr>
              </a:solidFill>
              <a:ln>
                <a:noFill/>
              </a:ln>
              <a:effectLst/>
            </c:spPr>
            <c:extLst>
              <c:ext xmlns:c16="http://schemas.microsoft.com/office/drawing/2014/chart" uri="{C3380CC4-5D6E-409C-BE32-E72D297353CC}">
                <c16:uniqueId val="{00000045-7655-4C4C-A3FB-0E0F9703367B}"/>
              </c:ext>
            </c:extLst>
          </c:dPt>
          <c:dPt>
            <c:idx val="123"/>
            <c:invertIfNegative val="0"/>
            <c:bubble3D val="0"/>
            <c:spPr>
              <a:solidFill>
                <a:schemeClr val="accent6">
                  <a:lumMod val="20000"/>
                  <a:lumOff val="80000"/>
                </a:schemeClr>
              </a:solidFill>
              <a:ln>
                <a:solidFill>
                  <a:schemeClr val="accent6">
                    <a:lumMod val="40000"/>
                    <a:lumOff val="60000"/>
                  </a:schemeClr>
                </a:solidFill>
              </a:ln>
              <a:effectLst/>
            </c:spPr>
            <c:extLst>
              <c:ext xmlns:c16="http://schemas.microsoft.com/office/drawing/2014/chart" uri="{C3380CC4-5D6E-409C-BE32-E72D297353CC}">
                <c16:uniqueId val="{00000047-7655-4C4C-A3FB-0E0F9703367B}"/>
              </c:ext>
            </c:extLst>
          </c:dPt>
          <c:dPt>
            <c:idx val="129"/>
            <c:invertIfNegative val="0"/>
            <c:bubble3D val="0"/>
            <c:spPr>
              <a:solidFill>
                <a:schemeClr val="bg1">
                  <a:lumMod val="85000"/>
                </a:schemeClr>
              </a:solidFill>
              <a:ln>
                <a:noFill/>
              </a:ln>
              <a:effectLst/>
            </c:spPr>
            <c:extLst>
              <c:ext xmlns:c16="http://schemas.microsoft.com/office/drawing/2014/chart" uri="{C3380CC4-5D6E-409C-BE32-E72D297353CC}">
                <c16:uniqueId val="{00000049-7655-4C4C-A3FB-0E0F9703367B}"/>
              </c:ext>
            </c:extLst>
          </c:dPt>
          <c:dPt>
            <c:idx val="130"/>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B-7655-4C4C-A3FB-0E0F9703367B}"/>
              </c:ext>
            </c:extLst>
          </c:dPt>
          <c:dPt>
            <c:idx val="136"/>
            <c:invertIfNegative val="0"/>
            <c:bubble3D val="0"/>
            <c:spPr>
              <a:solidFill>
                <a:schemeClr val="bg1">
                  <a:lumMod val="85000"/>
                </a:schemeClr>
              </a:solidFill>
              <a:ln>
                <a:noFill/>
              </a:ln>
              <a:effectLst/>
            </c:spPr>
            <c:extLst>
              <c:ext xmlns:c16="http://schemas.microsoft.com/office/drawing/2014/chart" uri="{C3380CC4-5D6E-409C-BE32-E72D297353CC}">
                <c16:uniqueId val="{0000004D-7655-4C4C-A3FB-0E0F9703367B}"/>
              </c:ext>
            </c:extLst>
          </c:dPt>
          <c:dPt>
            <c:idx val="137"/>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4F-7655-4C4C-A3FB-0E0F9703367B}"/>
              </c:ext>
            </c:extLst>
          </c:dPt>
          <c:dPt>
            <c:idx val="143"/>
            <c:invertIfNegative val="0"/>
            <c:bubble3D val="0"/>
            <c:spPr>
              <a:solidFill>
                <a:schemeClr val="bg1">
                  <a:lumMod val="85000"/>
                </a:schemeClr>
              </a:solidFill>
              <a:ln>
                <a:noFill/>
              </a:ln>
              <a:effectLst/>
            </c:spPr>
            <c:extLst>
              <c:ext xmlns:c16="http://schemas.microsoft.com/office/drawing/2014/chart" uri="{C3380CC4-5D6E-409C-BE32-E72D297353CC}">
                <c16:uniqueId val="{00000051-7655-4C4C-A3FB-0E0F9703367B}"/>
              </c:ext>
            </c:extLst>
          </c:dPt>
          <c:dPt>
            <c:idx val="144"/>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3-7655-4C4C-A3FB-0E0F9703367B}"/>
              </c:ext>
            </c:extLst>
          </c:dPt>
          <c:dPt>
            <c:idx val="146"/>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5-7655-4C4C-A3FB-0E0F9703367B}"/>
              </c:ext>
            </c:extLst>
          </c:dPt>
          <c:dPt>
            <c:idx val="150"/>
            <c:invertIfNegative val="0"/>
            <c:bubble3D val="0"/>
            <c:spPr>
              <a:solidFill>
                <a:schemeClr val="bg1">
                  <a:lumMod val="85000"/>
                </a:schemeClr>
              </a:solidFill>
              <a:ln>
                <a:noFill/>
              </a:ln>
              <a:effectLst/>
            </c:spPr>
            <c:extLst>
              <c:ext xmlns:c16="http://schemas.microsoft.com/office/drawing/2014/chart" uri="{C3380CC4-5D6E-409C-BE32-E72D297353CC}">
                <c16:uniqueId val="{00000057-7655-4C4C-A3FB-0E0F9703367B}"/>
              </c:ext>
            </c:extLst>
          </c:dPt>
          <c:dPt>
            <c:idx val="151"/>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9-7655-4C4C-A3FB-0E0F9703367B}"/>
              </c:ext>
            </c:extLst>
          </c:dPt>
          <c:dPt>
            <c:idx val="153"/>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5B-7655-4C4C-A3FB-0E0F9703367B}"/>
              </c:ext>
            </c:extLst>
          </c:dPt>
          <c:dPt>
            <c:idx val="157"/>
            <c:invertIfNegative val="0"/>
            <c:bubble3D val="0"/>
            <c:spPr>
              <a:solidFill>
                <a:schemeClr val="bg1">
                  <a:lumMod val="85000"/>
                </a:schemeClr>
              </a:solidFill>
              <a:ln>
                <a:noFill/>
              </a:ln>
              <a:effectLst/>
            </c:spPr>
            <c:extLst>
              <c:ext xmlns:c16="http://schemas.microsoft.com/office/drawing/2014/chart" uri="{C3380CC4-5D6E-409C-BE32-E72D297353CC}">
                <c16:uniqueId val="{0000005D-7655-4C4C-A3FB-0E0F9703367B}"/>
              </c:ext>
            </c:extLst>
          </c:dPt>
          <c:dPt>
            <c:idx val="158"/>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5F-7655-4C4C-A3FB-0E0F9703367B}"/>
              </c:ext>
            </c:extLst>
          </c:dPt>
          <c:dPt>
            <c:idx val="160"/>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1-7655-4C4C-A3FB-0E0F9703367B}"/>
              </c:ext>
            </c:extLst>
          </c:dPt>
          <c:dPt>
            <c:idx val="164"/>
            <c:invertIfNegative val="0"/>
            <c:bubble3D val="0"/>
            <c:spPr>
              <a:solidFill>
                <a:schemeClr val="bg1">
                  <a:lumMod val="85000"/>
                </a:schemeClr>
              </a:solidFill>
              <a:ln>
                <a:noFill/>
              </a:ln>
              <a:effectLst/>
            </c:spPr>
            <c:extLst>
              <c:ext xmlns:c16="http://schemas.microsoft.com/office/drawing/2014/chart" uri="{C3380CC4-5D6E-409C-BE32-E72D297353CC}">
                <c16:uniqueId val="{00000063-7655-4C4C-A3FB-0E0F9703367B}"/>
              </c:ext>
            </c:extLst>
          </c:dPt>
          <c:dPt>
            <c:idx val="165"/>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5-7655-4C4C-A3FB-0E0F9703367B}"/>
              </c:ext>
            </c:extLst>
          </c:dPt>
          <c:dPt>
            <c:idx val="167"/>
            <c:invertIfNegative val="0"/>
            <c:bubble3D val="0"/>
            <c:spPr>
              <a:solidFill>
                <a:schemeClr val="accent1">
                  <a:lumMod val="20000"/>
                  <a:lumOff val="80000"/>
                </a:schemeClr>
              </a:solidFill>
              <a:ln>
                <a:solidFill>
                  <a:schemeClr val="accent1">
                    <a:lumMod val="20000"/>
                    <a:lumOff val="80000"/>
                  </a:schemeClr>
                </a:solidFill>
              </a:ln>
              <a:effectLst/>
            </c:spPr>
            <c:extLst>
              <c:ext xmlns:c16="http://schemas.microsoft.com/office/drawing/2014/chart" uri="{C3380CC4-5D6E-409C-BE32-E72D297353CC}">
                <c16:uniqueId val="{00000067-7655-4C4C-A3FB-0E0F9703367B}"/>
              </c:ext>
            </c:extLst>
          </c:dPt>
          <c:dPt>
            <c:idx val="171"/>
            <c:invertIfNegative val="0"/>
            <c:bubble3D val="0"/>
            <c:spPr>
              <a:solidFill>
                <a:schemeClr val="bg1">
                  <a:lumMod val="85000"/>
                </a:schemeClr>
              </a:solidFill>
              <a:ln>
                <a:noFill/>
              </a:ln>
              <a:effectLst/>
            </c:spPr>
            <c:extLst>
              <c:ext xmlns:c16="http://schemas.microsoft.com/office/drawing/2014/chart" uri="{C3380CC4-5D6E-409C-BE32-E72D297353CC}">
                <c16:uniqueId val="{00000069-91F7-4644-8704-5FB705F4B304}"/>
              </c:ext>
            </c:extLst>
          </c:dPt>
          <c:dPt>
            <c:idx val="172"/>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A-91F7-4644-8704-5FB705F4B304}"/>
              </c:ext>
            </c:extLst>
          </c:dPt>
          <c:dPt>
            <c:idx val="178"/>
            <c:invertIfNegative val="0"/>
            <c:bubble3D val="0"/>
            <c:spPr>
              <a:solidFill>
                <a:schemeClr val="bg1">
                  <a:lumMod val="85000"/>
                </a:schemeClr>
              </a:solidFill>
              <a:ln>
                <a:noFill/>
              </a:ln>
              <a:effectLst/>
            </c:spPr>
            <c:extLst>
              <c:ext xmlns:c16="http://schemas.microsoft.com/office/drawing/2014/chart" uri="{C3380CC4-5D6E-409C-BE32-E72D297353CC}">
                <c16:uniqueId val="{0000006B-91F7-4644-8704-5FB705F4B304}"/>
              </c:ext>
            </c:extLst>
          </c:dPt>
          <c:dPt>
            <c:idx val="179"/>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6C-91F7-4644-8704-5FB705F4B304}"/>
              </c:ext>
            </c:extLst>
          </c:dPt>
          <c:dPt>
            <c:idx val="185"/>
            <c:invertIfNegative val="0"/>
            <c:bubble3D val="0"/>
            <c:spPr>
              <a:solidFill>
                <a:schemeClr val="bg1">
                  <a:lumMod val="85000"/>
                </a:schemeClr>
              </a:solidFill>
              <a:ln>
                <a:noFill/>
              </a:ln>
              <a:effectLst/>
            </c:spPr>
            <c:extLst>
              <c:ext xmlns:c16="http://schemas.microsoft.com/office/drawing/2014/chart" uri="{C3380CC4-5D6E-409C-BE32-E72D297353CC}">
                <c16:uniqueId val="{00000071-FBA6-4EAE-8DB5-4E5E51407BF5}"/>
              </c:ext>
            </c:extLst>
          </c:dPt>
          <c:dPt>
            <c:idx val="186"/>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4-FBA6-4EAE-8DB5-4E5E51407BF5}"/>
              </c:ext>
            </c:extLst>
          </c:dPt>
          <c:dPt>
            <c:idx val="192"/>
            <c:invertIfNegative val="0"/>
            <c:bubble3D val="0"/>
            <c:spPr>
              <a:solidFill>
                <a:schemeClr val="bg1">
                  <a:lumMod val="85000"/>
                </a:schemeClr>
              </a:solidFill>
              <a:ln>
                <a:noFill/>
              </a:ln>
              <a:effectLst/>
            </c:spPr>
            <c:extLst>
              <c:ext xmlns:c16="http://schemas.microsoft.com/office/drawing/2014/chart" uri="{C3380CC4-5D6E-409C-BE32-E72D297353CC}">
                <c16:uniqueId val="{00000072-FBA6-4EAE-8DB5-4E5E51407BF5}"/>
              </c:ext>
            </c:extLst>
          </c:dPt>
          <c:dPt>
            <c:idx val="193"/>
            <c:invertIfNegative val="0"/>
            <c:bubble3D val="0"/>
            <c:spPr>
              <a:solidFill>
                <a:schemeClr val="accent6">
                  <a:lumMod val="40000"/>
                  <a:lumOff val="60000"/>
                </a:schemeClr>
              </a:solidFill>
              <a:ln>
                <a:solidFill>
                  <a:schemeClr val="accent6">
                    <a:lumMod val="60000"/>
                    <a:lumOff val="40000"/>
                  </a:schemeClr>
                </a:solidFill>
              </a:ln>
              <a:effectLst/>
            </c:spPr>
            <c:extLst>
              <c:ext xmlns:c16="http://schemas.microsoft.com/office/drawing/2014/chart" uri="{C3380CC4-5D6E-409C-BE32-E72D297353CC}">
                <c16:uniqueId val="{00000073-FBA6-4EAE-8DB5-4E5E51407BF5}"/>
              </c:ext>
            </c:extLst>
          </c:dPt>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rivm!$H$4:$H$236</c15:sqref>
                  </c15:fullRef>
                </c:ext>
              </c:extLst>
              <c:f>rivm!$H$4:$H$206</c:f>
              <c:numCache>
                <c:formatCode>General</c:formatCode>
                <c:ptCount val="203"/>
                <c:pt idx="0">
                  <c:v>3</c:v>
                </c:pt>
                <c:pt idx="1">
                  <c:v>4</c:v>
                </c:pt>
                <c:pt idx="2">
                  <c:v>13</c:v>
                </c:pt>
                <c:pt idx="3">
                  <c:v>13</c:v>
                </c:pt>
                <c:pt idx="4">
                  <c:v>47</c:v>
                </c:pt>
                <c:pt idx="5">
                  <c:v>40</c:v>
                </c:pt>
                <c:pt idx="6">
                  <c:v>41</c:v>
                </c:pt>
                <c:pt idx="7">
                  <c:v>41</c:v>
                </c:pt>
                <c:pt idx="8">
                  <c:v>32</c:v>
                </c:pt>
                <c:pt idx="9">
                  <c:v>45</c:v>
                </c:pt>
                <c:pt idx="10">
                  <c:v>72</c:v>
                </c:pt>
                <c:pt idx="11">
                  <c:v>78</c:v>
                </c:pt>
                <c:pt idx="12">
                  <c:v>137</c:v>
                </c:pt>
                <c:pt idx="13">
                  <c:v>168</c:v>
                </c:pt>
                <c:pt idx="14">
                  <c:v>186</c:v>
                </c:pt>
                <c:pt idx="15">
                  <c:v>222</c:v>
                </c:pt>
                <c:pt idx="16">
                  <c:v>221</c:v>
                </c:pt>
                <c:pt idx="17">
                  <c:v>234</c:v>
                </c:pt>
                <c:pt idx="18">
                  <c:v>271</c:v>
                </c:pt>
                <c:pt idx="19">
                  <c:v>370</c:v>
                </c:pt>
                <c:pt idx="20">
                  <c:v>457</c:v>
                </c:pt>
                <c:pt idx="21">
                  <c:v>514</c:v>
                </c:pt>
                <c:pt idx="22">
                  <c:v>696</c:v>
                </c:pt>
                <c:pt idx="23">
                  <c:v>668</c:v>
                </c:pt>
                <c:pt idx="24">
                  <c:v>540</c:v>
                </c:pt>
                <c:pt idx="25">
                  <c:v>619</c:v>
                </c:pt>
                <c:pt idx="26">
                  <c:v>1120</c:v>
                </c:pt>
                <c:pt idx="27">
                  <c:v>1049</c:v>
                </c:pt>
                <c:pt idx="28">
                  <c:v>1050</c:v>
                </c:pt>
                <c:pt idx="29">
                  <c:v>1177</c:v>
                </c:pt>
                <c:pt idx="30">
                  <c:v>985</c:v>
                </c:pt>
                <c:pt idx="31">
                  <c:v>746</c:v>
                </c:pt>
                <c:pt idx="32">
                  <c:v>805</c:v>
                </c:pt>
                <c:pt idx="33">
                  <c:v>1124</c:v>
                </c:pt>
                <c:pt idx="34">
                  <c:v>1042</c:v>
                </c:pt>
                <c:pt idx="35">
                  <c:v>1028</c:v>
                </c:pt>
                <c:pt idx="36">
                  <c:v>1221</c:v>
                </c:pt>
                <c:pt idx="37">
                  <c:v>1096</c:v>
                </c:pt>
                <c:pt idx="38">
                  <c:v>857</c:v>
                </c:pt>
                <c:pt idx="39">
                  <c:v>773</c:v>
                </c:pt>
                <c:pt idx="40">
                  <c:v>1089</c:v>
                </c:pt>
                <c:pt idx="41">
                  <c:v>1344</c:v>
                </c:pt>
                <c:pt idx="42">
                  <c:v>1313</c:v>
                </c:pt>
                <c:pt idx="43">
                  <c:v>1394</c:v>
                </c:pt>
                <c:pt idx="44">
                  <c:v>1055</c:v>
                </c:pt>
                <c:pt idx="45">
                  <c:v>823</c:v>
                </c:pt>
                <c:pt idx="46">
                  <c:v>756</c:v>
                </c:pt>
                <c:pt idx="47">
                  <c:v>814</c:v>
                </c:pt>
                <c:pt idx="48">
                  <c:v>1114</c:v>
                </c:pt>
                <c:pt idx="49">
                  <c:v>1168</c:v>
                </c:pt>
                <c:pt idx="50">
                  <c:v>1276</c:v>
                </c:pt>
                <c:pt idx="51">
                  <c:v>994</c:v>
                </c:pt>
                <c:pt idx="52">
                  <c:v>623</c:v>
                </c:pt>
                <c:pt idx="53">
                  <c:v>585</c:v>
                </c:pt>
                <c:pt idx="54">
                  <c:v>712</c:v>
                </c:pt>
                <c:pt idx="55">
                  <c:v>971</c:v>
                </c:pt>
                <c:pt idx="56">
                  <c:v>795</c:v>
                </c:pt>
                <c:pt idx="57">
                  <c:v>661</c:v>
                </c:pt>
                <c:pt idx="58">
                  <c:v>574</c:v>
                </c:pt>
                <c:pt idx="59">
                  <c:v>379</c:v>
                </c:pt>
                <c:pt idx="60">
                  <c:v>175</c:v>
                </c:pt>
                <c:pt idx="61">
                  <c:v>393</c:v>
                </c:pt>
                <c:pt idx="62">
                  <c:v>458</c:v>
                </c:pt>
                <c:pt idx="63">
                  <c:v>506</c:v>
                </c:pt>
                <c:pt idx="64">
                  <c:v>491</c:v>
                </c:pt>
                <c:pt idx="65">
                  <c:v>311</c:v>
                </c:pt>
                <c:pt idx="66">
                  <c:v>175</c:v>
                </c:pt>
                <c:pt idx="67">
                  <c:v>284</c:v>
                </c:pt>
                <c:pt idx="68">
                  <c:v>250</c:v>
                </c:pt>
                <c:pt idx="69">
                  <c:v>301</c:v>
                </c:pt>
                <c:pt idx="70">
                  <c:v>298</c:v>
                </c:pt>
                <c:pt idx="71">
                  <c:v>326</c:v>
                </c:pt>
                <c:pt idx="72">
                  <c:v>252</c:v>
                </c:pt>
                <c:pt idx="73">
                  <c:v>152</c:v>
                </c:pt>
                <c:pt idx="74">
                  <c:v>169</c:v>
                </c:pt>
                <c:pt idx="75">
                  <c:v>218</c:v>
                </c:pt>
                <c:pt idx="76">
                  <c:v>294</c:v>
                </c:pt>
                <c:pt idx="77">
                  <c:v>184</c:v>
                </c:pt>
                <c:pt idx="78">
                  <c:v>210</c:v>
                </c:pt>
                <c:pt idx="79">
                  <c:v>157</c:v>
                </c:pt>
                <c:pt idx="80">
                  <c:v>113</c:v>
                </c:pt>
                <c:pt idx="81">
                  <c:v>103</c:v>
                </c:pt>
                <c:pt idx="82">
                  <c:v>180</c:v>
                </c:pt>
                <c:pt idx="83">
                  <c:v>294</c:v>
                </c:pt>
                <c:pt idx="84">
                  <c:v>192</c:v>
                </c:pt>
                <c:pt idx="85">
                  <c:v>195</c:v>
                </c:pt>
                <c:pt idx="86">
                  <c:v>203</c:v>
                </c:pt>
                <c:pt idx="87">
                  <c:v>150</c:v>
                </c:pt>
                <c:pt idx="88">
                  <c:v>125</c:v>
                </c:pt>
                <c:pt idx="89">
                  <c:v>173</c:v>
                </c:pt>
                <c:pt idx="90">
                  <c:v>191</c:v>
                </c:pt>
                <c:pt idx="91">
                  <c:v>206</c:v>
                </c:pt>
                <c:pt idx="92">
                  <c:v>165</c:v>
                </c:pt>
                <c:pt idx="93">
                  <c:v>170</c:v>
                </c:pt>
                <c:pt idx="94">
                  <c:v>97</c:v>
                </c:pt>
                <c:pt idx="95">
                  <c:v>99</c:v>
                </c:pt>
                <c:pt idx="96">
                  <c:v>122</c:v>
                </c:pt>
                <c:pt idx="97">
                  <c:v>186</c:v>
                </c:pt>
                <c:pt idx="98">
                  <c:v>261</c:v>
                </c:pt>
                <c:pt idx="99">
                  <c:v>222</c:v>
                </c:pt>
                <c:pt idx="100">
                  <c:v>186</c:v>
                </c:pt>
                <c:pt idx="101">
                  <c:v>134</c:v>
                </c:pt>
                <c:pt idx="102">
                  <c:v>155</c:v>
                </c:pt>
                <c:pt idx="103">
                  <c:v>142</c:v>
                </c:pt>
                <c:pt idx="104">
                  <c:v>182</c:v>
                </c:pt>
                <c:pt idx="105">
                  <c:v>205</c:v>
                </c:pt>
                <c:pt idx="106">
                  <c:v>195</c:v>
                </c:pt>
                <c:pt idx="107">
                  <c:v>131</c:v>
                </c:pt>
                <c:pt idx="108">
                  <c:v>148</c:v>
                </c:pt>
                <c:pt idx="109">
                  <c:v>129</c:v>
                </c:pt>
                <c:pt idx="110">
                  <c:v>118</c:v>
                </c:pt>
                <c:pt idx="111">
                  <c:v>137</c:v>
                </c:pt>
                <c:pt idx="112">
                  <c:v>83</c:v>
                </c:pt>
                <c:pt idx="113">
                  <c:v>101</c:v>
                </c:pt>
                <c:pt idx="114">
                  <c:v>98</c:v>
                </c:pt>
                <c:pt idx="115">
                  <c:v>57</c:v>
                </c:pt>
                <c:pt idx="116">
                  <c:v>71</c:v>
                </c:pt>
                <c:pt idx="117">
                  <c:v>75</c:v>
                </c:pt>
                <c:pt idx="118">
                  <c:v>112</c:v>
                </c:pt>
                <c:pt idx="119">
                  <c:v>83</c:v>
                </c:pt>
                <c:pt idx="120">
                  <c:v>68</c:v>
                </c:pt>
                <c:pt idx="121">
                  <c:v>81</c:v>
                </c:pt>
                <c:pt idx="122">
                  <c:v>68</c:v>
                </c:pt>
                <c:pt idx="123">
                  <c:v>50</c:v>
                </c:pt>
                <c:pt idx="124">
                  <c:v>57</c:v>
                </c:pt>
                <c:pt idx="125">
                  <c:v>74</c:v>
                </c:pt>
                <c:pt idx="126">
                  <c:v>75</c:v>
                </c:pt>
                <c:pt idx="127">
                  <c:v>59</c:v>
                </c:pt>
                <c:pt idx="128">
                  <c:v>77</c:v>
                </c:pt>
                <c:pt idx="129">
                  <c:v>43</c:v>
                </c:pt>
                <c:pt idx="130">
                  <c:v>41</c:v>
                </c:pt>
                <c:pt idx="131">
                  <c:v>49</c:v>
                </c:pt>
                <c:pt idx="132">
                  <c:v>57</c:v>
                </c:pt>
                <c:pt idx="133">
                  <c:v>62</c:v>
                </c:pt>
                <c:pt idx="134">
                  <c:v>98</c:v>
                </c:pt>
                <c:pt idx="135">
                  <c:v>74</c:v>
                </c:pt>
                <c:pt idx="136">
                  <c:v>88</c:v>
                </c:pt>
                <c:pt idx="137">
                  <c:v>101</c:v>
                </c:pt>
                <c:pt idx="138">
                  <c:v>95</c:v>
                </c:pt>
                <c:pt idx="139">
                  <c:v>150</c:v>
                </c:pt>
                <c:pt idx="140">
                  <c:v>134</c:v>
                </c:pt>
                <c:pt idx="141">
                  <c:v>162</c:v>
                </c:pt>
                <c:pt idx="142">
                  <c:v>134</c:v>
                </c:pt>
                <c:pt idx="143">
                  <c:v>153</c:v>
                </c:pt>
                <c:pt idx="144">
                  <c:v>179</c:v>
                </c:pt>
                <c:pt idx="145">
                  <c:v>167</c:v>
                </c:pt>
                <c:pt idx="146">
                  <c:v>140</c:v>
                </c:pt>
                <c:pt idx="147">
                  <c:v>217</c:v>
                </c:pt>
                <c:pt idx="148">
                  <c:v>188</c:v>
                </c:pt>
                <c:pt idx="149">
                  <c:v>193</c:v>
                </c:pt>
                <c:pt idx="150">
                  <c:v>201</c:v>
                </c:pt>
                <c:pt idx="151">
                  <c:v>202</c:v>
                </c:pt>
                <c:pt idx="152">
                  <c:v>235</c:v>
                </c:pt>
                <c:pt idx="153">
                  <c:v>345</c:v>
                </c:pt>
                <c:pt idx="154">
                  <c:v>343</c:v>
                </c:pt>
                <c:pt idx="155">
                  <c:v>552</c:v>
                </c:pt>
                <c:pt idx="156">
                  <c:v>364</c:v>
                </c:pt>
                <c:pt idx="157">
                  <c:v>335</c:v>
                </c:pt>
                <c:pt idx="158">
                  <c:v>472</c:v>
                </c:pt>
                <c:pt idx="159">
                  <c:v>489</c:v>
                </c:pt>
                <c:pt idx="160">
                  <c:v>669</c:v>
                </c:pt>
                <c:pt idx="161">
                  <c:v>538</c:v>
                </c:pt>
                <c:pt idx="162">
                  <c:v>560</c:v>
                </c:pt>
                <c:pt idx="163">
                  <c:v>624</c:v>
                </c:pt>
                <c:pt idx="164">
                  <c:v>568</c:v>
                </c:pt>
                <c:pt idx="165">
                  <c:v>525</c:v>
                </c:pt>
                <c:pt idx="166">
                  <c:v>679</c:v>
                </c:pt>
                <c:pt idx="167">
                  <c:v>602</c:v>
                </c:pt>
                <c:pt idx="168">
                  <c:v>684</c:v>
                </c:pt>
                <c:pt idx="169">
                  <c:v>590</c:v>
                </c:pt>
                <c:pt idx="170">
                  <c:v>545</c:v>
                </c:pt>
                <c:pt idx="171">
                  <c:v>434</c:v>
                </c:pt>
                <c:pt idx="172">
                  <c:v>431</c:v>
                </c:pt>
                <c:pt idx="173">
                  <c:v>562</c:v>
                </c:pt>
                <c:pt idx="174">
                  <c:v>573</c:v>
                </c:pt>
                <c:pt idx="175">
                  <c:v>501</c:v>
                </c:pt>
                <c:pt idx="176">
                  <c:v>516</c:v>
                </c:pt>
                <c:pt idx="177">
                  <c:v>497</c:v>
                </c:pt>
                <c:pt idx="178">
                  <c:v>523</c:v>
                </c:pt>
                <c:pt idx="179">
                  <c:v>437</c:v>
                </c:pt>
                <c:pt idx="180">
                  <c:v>528</c:v>
                </c:pt>
                <c:pt idx="181">
                  <c:v>469</c:v>
                </c:pt>
                <c:pt idx="182">
                  <c:v>529</c:v>
                </c:pt>
                <c:pt idx="183">
                  <c:v>551</c:v>
                </c:pt>
                <c:pt idx="184">
                  <c:v>515</c:v>
                </c:pt>
                <c:pt idx="185">
                  <c:v>540</c:v>
                </c:pt>
                <c:pt idx="186">
                  <c:v>568</c:v>
                </c:pt>
                <c:pt idx="187">
                  <c:v>621</c:v>
                </c:pt>
                <c:pt idx="188">
                  <c:v>620</c:v>
                </c:pt>
                <c:pt idx="189">
                  <c:v>710</c:v>
                </c:pt>
                <c:pt idx="190">
                  <c:v>772</c:v>
                </c:pt>
                <c:pt idx="191">
                  <c:v>781</c:v>
                </c:pt>
                <c:pt idx="192">
                  <c:v>790</c:v>
                </c:pt>
                <c:pt idx="193">
                  <c:v>810</c:v>
                </c:pt>
                <c:pt idx="194">
                  <c:v>141</c:v>
                </c:pt>
                <c:pt idx="195">
                  <c:v>0</c:v>
                </c:pt>
                <c:pt idx="196">
                  <c:v>0</c:v>
                </c:pt>
                <c:pt idx="197">
                  <c:v>0</c:v>
                </c:pt>
                <c:pt idx="198">
                  <c:v>0</c:v>
                </c:pt>
                <c:pt idx="199">
                  <c:v>0</c:v>
                </c:pt>
                <c:pt idx="200">
                  <c:v>0</c:v>
                </c:pt>
                <c:pt idx="201">
                  <c:v>0</c:v>
                </c:pt>
              </c:numCache>
            </c:numRef>
          </c:val>
          <c:extLst>
            <c:ext xmlns:c16="http://schemas.microsoft.com/office/drawing/2014/chart" uri="{C3380CC4-5D6E-409C-BE32-E72D297353CC}">
              <c16:uniqueId val="{00000068-7655-4C4C-A3FB-0E0F9703367B}"/>
            </c:ext>
          </c:extLst>
        </c:ser>
        <c:ser>
          <c:idx val="2"/>
          <c:order val="2"/>
          <c:tx>
            <c:strRef>
              <c:f>rivm!$G$3</c:f>
              <c:strCache>
                <c:ptCount val="1"/>
                <c:pt idx="0">
                  <c:v> Added this week</c:v>
                </c:pt>
              </c:strCache>
            </c:strRef>
          </c:tx>
          <c:spPr>
            <a:solidFill>
              <a:schemeClr val="accent1">
                <a:lumMod val="60000"/>
                <a:lumOff val="40000"/>
              </a:schemeClr>
            </a:solidFill>
            <a:ln>
              <a:noFill/>
            </a:ln>
            <a:effectLst/>
          </c:spPr>
          <c:invertIfNegative val="0"/>
          <c:cat>
            <c:strLit>
              <c:ptCount val="203"/>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rivm!$G$4:$G$236</c15:sqref>
                  </c15:fullRef>
                </c:ext>
              </c:extLst>
              <c:f>rivm!$G$4:$G$206</c:f>
              <c:numCache>
                <c:formatCode>General</c:formatCode>
                <c:ptCount val="2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1</c:v>
                </c:pt>
                <c:pt idx="154">
                  <c:v>0</c:v>
                </c:pt>
                <c:pt idx="155">
                  <c:v>0</c:v>
                </c:pt>
                <c:pt idx="156">
                  <c:v>0</c:v>
                </c:pt>
                <c:pt idx="157">
                  <c:v>1</c:v>
                </c:pt>
                <c:pt idx="158">
                  <c:v>0</c:v>
                </c:pt>
                <c:pt idx="159">
                  <c:v>0</c:v>
                </c:pt>
                <c:pt idx="160">
                  <c:v>0</c:v>
                </c:pt>
                <c:pt idx="161">
                  <c:v>0</c:v>
                </c:pt>
                <c:pt idx="162">
                  <c:v>0</c:v>
                </c:pt>
                <c:pt idx="163">
                  <c:v>2</c:v>
                </c:pt>
                <c:pt idx="164">
                  <c:v>1</c:v>
                </c:pt>
                <c:pt idx="165">
                  <c:v>3</c:v>
                </c:pt>
                <c:pt idx="166">
                  <c:v>1</c:v>
                </c:pt>
                <c:pt idx="167">
                  <c:v>0</c:v>
                </c:pt>
                <c:pt idx="168">
                  <c:v>0</c:v>
                </c:pt>
                <c:pt idx="169">
                  <c:v>0</c:v>
                </c:pt>
                <c:pt idx="170">
                  <c:v>0</c:v>
                </c:pt>
                <c:pt idx="171">
                  <c:v>0</c:v>
                </c:pt>
                <c:pt idx="172">
                  <c:v>0</c:v>
                </c:pt>
                <c:pt idx="173">
                  <c:v>0</c:v>
                </c:pt>
                <c:pt idx="174">
                  <c:v>0</c:v>
                </c:pt>
                <c:pt idx="175">
                  <c:v>0</c:v>
                </c:pt>
                <c:pt idx="176">
                  <c:v>0</c:v>
                </c:pt>
                <c:pt idx="177">
                  <c:v>0</c:v>
                </c:pt>
                <c:pt idx="178">
                  <c:v>2</c:v>
                </c:pt>
                <c:pt idx="179">
                  <c:v>0</c:v>
                </c:pt>
                <c:pt idx="180">
                  <c:v>1</c:v>
                </c:pt>
                <c:pt idx="181">
                  <c:v>0</c:v>
                </c:pt>
                <c:pt idx="182">
                  <c:v>0</c:v>
                </c:pt>
                <c:pt idx="183">
                  <c:v>1</c:v>
                </c:pt>
                <c:pt idx="184">
                  <c:v>2</c:v>
                </c:pt>
                <c:pt idx="185">
                  <c:v>1</c:v>
                </c:pt>
                <c:pt idx="186">
                  <c:v>0</c:v>
                </c:pt>
                <c:pt idx="187">
                  <c:v>0</c:v>
                </c:pt>
                <c:pt idx="188">
                  <c:v>3</c:v>
                </c:pt>
                <c:pt idx="189">
                  <c:v>5</c:v>
                </c:pt>
                <c:pt idx="190">
                  <c:v>9</c:v>
                </c:pt>
                <c:pt idx="191">
                  <c:v>21</c:v>
                </c:pt>
                <c:pt idx="192">
                  <c:v>49</c:v>
                </c:pt>
                <c:pt idx="193">
                  <c:v>218</c:v>
                </c:pt>
                <c:pt idx="194">
                  <c:v>962</c:v>
                </c:pt>
                <c:pt idx="195">
                  <c:v>1006</c:v>
                </c:pt>
                <c:pt idx="196">
                  <c:v>1110</c:v>
                </c:pt>
                <c:pt idx="197">
                  <c:v>1196</c:v>
                </c:pt>
                <c:pt idx="198">
                  <c:v>1232</c:v>
                </c:pt>
                <c:pt idx="199">
                  <c:v>1184</c:v>
                </c:pt>
                <c:pt idx="200">
                  <c:v>1109</c:v>
                </c:pt>
                <c:pt idx="201">
                  <c:v>144</c:v>
                </c:pt>
              </c:numCache>
            </c:numRef>
          </c:val>
          <c:extLst>
            <c:ext xmlns:c16="http://schemas.microsoft.com/office/drawing/2014/chart" uri="{C3380CC4-5D6E-409C-BE32-E72D297353CC}">
              <c16:uniqueId val="{00000069-7655-4C4C-A3FB-0E0F9703367B}"/>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rivm!$C$4:$C$206</c:f>
              <c:numCache>
                <c:formatCode>m/d/yyyy</c:formatCode>
                <c:ptCount val="20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rivm!$L$4:$L$198</c15:sqref>
                  </c15:fullRef>
                </c:ext>
              </c:extLst>
              <c:f>rivm!$L$4:$L$198</c:f>
              <c:numCache>
                <c:formatCode>#,##0</c:formatCode>
                <c:ptCount val="195"/>
                <c:pt idx="6">
                  <c:v>23</c:v>
                </c:pt>
                <c:pt idx="7">
                  <c:v>28.428571428571427</c:v>
                </c:pt>
                <c:pt idx="8">
                  <c:v>32.428571428571431</c:v>
                </c:pt>
                <c:pt idx="9">
                  <c:v>37</c:v>
                </c:pt>
                <c:pt idx="10">
                  <c:v>45.428571428571431</c:v>
                </c:pt>
                <c:pt idx="11">
                  <c:v>49.857142857142854</c:v>
                </c:pt>
                <c:pt idx="12">
                  <c:v>63.714285714285715</c:v>
                </c:pt>
                <c:pt idx="13">
                  <c:v>81.857142857142861</c:v>
                </c:pt>
                <c:pt idx="14">
                  <c:v>102.57142857142857</c:v>
                </c:pt>
                <c:pt idx="15">
                  <c:v>129.71428571428572</c:v>
                </c:pt>
                <c:pt idx="16">
                  <c:v>154.85714285714286</c:v>
                </c:pt>
                <c:pt idx="17">
                  <c:v>178</c:v>
                </c:pt>
                <c:pt idx="18">
                  <c:v>205.57142857142858</c:v>
                </c:pt>
                <c:pt idx="19">
                  <c:v>238.85714285714286</c:v>
                </c:pt>
                <c:pt idx="20">
                  <c:v>280.14285714285717</c:v>
                </c:pt>
                <c:pt idx="21">
                  <c:v>327</c:v>
                </c:pt>
                <c:pt idx="22">
                  <c:v>394.71428571428572</c:v>
                </c:pt>
                <c:pt idx="23">
                  <c:v>458.57142857142856</c:v>
                </c:pt>
                <c:pt idx="24">
                  <c:v>502.28571428571428</c:v>
                </c:pt>
                <c:pt idx="25">
                  <c:v>552</c:v>
                </c:pt>
                <c:pt idx="26">
                  <c:v>659.14285714285711</c:v>
                </c:pt>
                <c:pt idx="27">
                  <c:v>743.71428571428567</c:v>
                </c:pt>
                <c:pt idx="28">
                  <c:v>820.28571428571433</c:v>
                </c:pt>
                <c:pt idx="29">
                  <c:v>889</c:v>
                </c:pt>
                <c:pt idx="30">
                  <c:v>934.28571428571433</c:v>
                </c:pt>
                <c:pt idx="31">
                  <c:v>963.71428571428567</c:v>
                </c:pt>
                <c:pt idx="32">
                  <c:v>990.28571428571433</c:v>
                </c:pt>
                <c:pt idx="33">
                  <c:v>990.85714285714289</c:v>
                </c:pt>
                <c:pt idx="34">
                  <c:v>989.85714285714289</c:v>
                </c:pt>
                <c:pt idx="35">
                  <c:v>986.71428571428567</c:v>
                </c:pt>
                <c:pt idx="36">
                  <c:v>993</c:v>
                </c:pt>
                <c:pt idx="37">
                  <c:v>1008.8571428571429</c:v>
                </c:pt>
                <c:pt idx="38">
                  <c:v>1024.7142857142858</c:v>
                </c:pt>
                <c:pt idx="39">
                  <c:v>1020.1428571428571</c:v>
                </c:pt>
                <c:pt idx="40">
                  <c:v>1015.1428571428571</c:v>
                </c:pt>
                <c:pt idx="41">
                  <c:v>1058.2857142857142</c:v>
                </c:pt>
                <c:pt idx="42">
                  <c:v>1099</c:v>
                </c:pt>
                <c:pt idx="43">
                  <c:v>1123.7142857142858</c:v>
                </c:pt>
                <c:pt idx="44">
                  <c:v>1117.8571428571429</c:v>
                </c:pt>
                <c:pt idx="45">
                  <c:v>1113</c:v>
                </c:pt>
                <c:pt idx="46">
                  <c:v>1110.5714285714287</c:v>
                </c:pt>
                <c:pt idx="47">
                  <c:v>1071.2857142857142</c:v>
                </c:pt>
                <c:pt idx="48">
                  <c:v>1038.4285714285713</c:v>
                </c:pt>
                <c:pt idx="49">
                  <c:v>1017.7142857142857</c:v>
                </c:pt>
                <c:pt idx="50">
                  <c:v>1000.8571428571429</c:v>
                </c:pt>
                <c:pt idx="51">
                  <c:v>992.14285714285711</c:v>
                </c:pt>
                <c:pt idx="52">
                  <c:v>963.57142857142856</c:v>
                </c:pt>
                <c:pt idx="53">
                  <c:v>939.14285714285711</c:v>
                </c:pt>
                <c:pt idx="54">
                  <c:v>924.57142857142856</c:v>
                </c:pt>
                <c:pt idx="55">
                  <c:v>904.14285714285711</c:v>
                </c:pt>
                <c:pt idx="56">
                  <c:v>850.85714285714289</c:v>
                </c:pt>
                <c:pt idx="57">
                  <c:v>763</c:v>
                </c:pt>
                <c:pt idx="58">
                  <c:v>703</c:v>
                </c:pt>
                <c:pt idx="59">
                  <c:v>668.14285714285711</c:v>
                </c:pt>
                <c:pt idx="60">
                  <c:v>609.71428571428567</c:v>
                </c:pt>
                <c:pt idx="61">
                  <c:v>564.14285714285711</c:v>
                </c:pt>
                <c:pt idx="62">
                  <c:v>490.85714285714283</c:v>
                </c:pt>
                <c:pt idx="63">
                  <c:v>449.57142857142856</c:v>
                </c:pt>
                <c:pt idx="64">
                  <c:v>425.28571428571428</c:v>
                </c:pt>
                <c:pt idx="65">
                  <c:v>387.71428571428572</c:v>
                </c:pt>
                <c:pt idx="66">
                  <c:v>358.57142857142856</c:v>
                </c:pt>
                <c:pt idx="67">
                  <c:v>374</c:v>
                </c:pt>
                <c:pt idx="68">
                  <c:v>353.57142857142856</c:v>
                </c:pt>
                <c:pt idx="69">
                  <c:v>331.14285714285717</c:v>
                </c:pt>
                <c:pt idx="70">
                  <c:v>301.42857142857144</c:v>
                </c:pt>
                <c:pt idx="71">
                  <c:v>277.85714285714283</c:v>
                </c:pt>
                <c:pt idx="72">
                  <c:v>269.42857142857144</c:v>
                </c:pt>
                <c:pt idx="73">
                  <c:v>266.14285714285717</c:v>
                </c:pt>
                <c:pt idx="74">
                  <c:v>249.71428571428572</c:v>
                </c:pt>
                <c:pt idx="75">
                  <c:v>245.14285714285714</c:v>
                </c:pt>
                <c:pt idx="76">
                  <c:v>244.14285714285714</c:v>
                </c:pt>
                <c:pt idx="77">
                  <c:v>227.85714285714286</c:v>
                </c:pt>
                <c:pt idx="78">
                  <c:v>211.28571428571428</c:v>
                </c:pt>
                <c:pt idx="79">
                  <c:v>197.71428571428572</c:v>
                </c:pt>
                <c:pt idx="80">
                  <c:v>192.14285714285714</c:v>
                </c:pt>
                <c:pt idx="81">
                  <c:v>182.71428571428572</c:v>
                </c:pt>
                <c:pt idx="82">
                  <c:v>177.28571428571428</c:v>
                </c:pt>
                <c:pt idx="83">
                  <c:v>177.28571428571428</c:v>
                </c:pt>
                <c:pt idx="84">
                  <c:v>178.42857142857142</c:v>
                </c:pt>
                <c:pt idx="85">
                  <c:v>176.28571428571428</c:v>
                </c:pt>
                <c:pt idx="86">
                  <c:v>182.85714285714286</c:v>
                </c:pt>
                <c:pt idx="87">
                  <c:v>188.14285714285714</c:v>
                </c:pt>
                <c:pt idx="88">
                  <c:v>191.28571428571428</c:v>
                </c:pt>
                <c:pt idx="89">
                  <c:v>190.28571428571428</c:v>
                </c:pt>
                <c:pt idx="90">
                  <c:v>175.57142857142858</c:v>
                </c:pt>
                <c:pt idx="91">
                  <c:v>177.57142857142858</c:v>
                </c:pt>
                <c:pt idx="92">
                  <c:v>173.28571428571428</c:v>
                </c:pt>
                <c:pt idx="93">
                  <c:v>168.57142857142858</c:v>
                </c:pt>
                <c:pt idx="94">
                  <c:v>161</c:v>
                </c:pt>
                <c:pt idx="95">
                  <c:v>157.28571428571428</c:v>
                </c:pt>
                <c:pt idx="96">
                  <c:v>150</c:v>
                </c:pt>
                <c:pt idx="97">
                  <c:v>149.28571428571428</c:v>
                </c:pt>
                <c:pt idx="98">
                  <c:v>157.14285714285714</c:v>
                </c:pt>
                <c:pt idx="99">
                  <c:v>165.28571428571428</c:v>
                </c:pt>
                <c:pt idx="100">
                  <c:v>167.57142857142858</c:v>
                </c:pt>
                <c:pt idx="101">
                  <c:v>172.85714285714286</c:v>
                </c:pt>
                <c:pt idx="102">
                  <c:v>180.85714285714286</c:v>
                </c:pt>
                <c:pt idx="103">
                  <c:v>183.71428571428572</c:v>
                </c:pt>
                <c:pt idx="104">
                  <c:v>183.14285714285714</c:v>
                </c:pt>
                <c:pt idx="105">
                  <c:v>175.14285714285714</c:v>
                </c:pt>
                <c:pt idx="106">
                  <c:v>171.28571428571428</c:v>
                </c:pt>
                <c:pt idx="107">
                  <c:v>163.42857142857142</c:v>
                </c:pt>
                <c:pt idx="108">
                  <c:v>165.42857142857142</c:v>
                </c:pt>
                <c:pt idx="109">
                  <c:v>161.71428571428572</c:v>
                </c:pt>
                <c:pt idx="110">
                  <c:v>158.28571428571428</c:v>
                </c:pt>
                <c:pt idx="111">
                  <c:v>151.85714285714286</c:v>
                </c:pt>
                <c:pt idx="112">
                  <c:v>134.42857142857142</c:v>
                </c:pt>
                <c:pt idx="113">
                  <c:v>121</c:v>
                </c:pt>
                <c:pt idx="114">
                  <c:v>116.28571428571429</c:v>
                </c:pt>
                <c:pt idx="115">
                  <c:v>103.28571428571429</c:v>
                </c:pt>
                <c:pt idx="116">
                  <c:v>95</c:v>
                </c:pt>
                <c:pt idx="117">
                  <c:v>88.857142857142861</c:v>
                </c:pt>
                <c:pt idx="118">
                  <c:v>85.285714285714292</c:v>
                </c:pt>
                <c:pt idx="119">
                  <c:v>85.285714285714292</c:v>
                </c:pt>
                <c:pt idx="120">
                  <c:v>80.571428571428569</c:v>
                </c:pt>
                <c:pt idx="121">
                  <c:v>78.142857142857139</c:v>
                </c:pt>
                <c:pt idx="122">
                  <c:v>79.714285714285708</c:v>
                </c:pt>
                <c:pt idx="123">
                  <c:v>76.714285714285708</c:v>
                </c:pt>
                <c:pt idx="124">
                  <c:v>74.142857142857139</c:v>
                </c:pt>
                <c:pt idx="125">
                  <c:v>68.714285714285708</c:v>
                </c:pt>
                <c:pt idx="126">
                  <c:v>67.571428571428569</c:v>
                </c:pt>
                <c:pt idx="127">
                  <c:v>66.285714285714292</c:v>
                </c:pt>
                <c:pt idx="128">
                  <c:v>65.714285714285708</c:v>
                </c:pt>
                <c:pt idx="129">
                  <c:v>62.142857142857146</c:v>
                </c:pt>
                <c:pt idx="130">
                  <c:v>60.857142857142854</c:v>
                </c:pt>
                <c:pt idx="131">
                  <c:v>59.714285714285715</c:v>
                </c:pt>
                <c:pt idx="132">
                  <c:v>57.285714285714285</c:v>
                </c:pt>
                <c:pt idx="133">
                  <c:v>55.428571428571431</c:v>
                </c:pt>
                <c:pt idx="134">
                  <c:v>61</c:v>
                </c:pt>
                <c:pt idx="135">
                  <c:v>60.571428571428569</c:v>
                </c:pt>
                <c:pt idx="136">
                  <c:v>67</c:v>
                </c:pt>
                <c:pt idx="137">
                  <c:v>75.571428571428569</c:v>
                </c:pt>
                <c:pt idx="138">
                  <c:v>82.142857142857139</c:v>
                </c:pt>
                <c:pt idx="139">
                  <c:v>95.428571428571431</c:v>
                </c:pt>
                <c:pt idx="140">
                  <c:v>105.71428571428571</c:v>
                </c:pt>
                <c:pt idx="141">
                  <c:v>114.85714285714286</c:v>
                </c:pt>
                <c:pt idx="142">
                  <c:v>123.42857142857143</c:v>
                </c:pt>
                <c:pt idx="143">
                  <c:v>132.71428571428572</c:v>
                </c:pt>
                <c:pt idx="144">
                  <c:v>143.85714285714286</c:v>
                </c:pt>
                <c:pt idx="145">
                  <c:v>154.14285714285714</c:v>
                </c:pt>
                <c:pt idx="146">
                  <c:v>152.71428571428572</c:v>
                </c:pt>
                <c:pt idx="147">
                  <c:v>164.57142857142858</c:v>
                </c:pt>
                <c:pt idx="148">
                  <c:v>168.28571428571428</c:v>
                </c:pt>
                <c:pt idx="149">
                  <c:v>176.71428571428572</c:v>
                </c:pt>
                <c:pt idx="150">
                  <c:v>183.57142857142858</c:v>
                </c:pt>
                <c:pt idx="151">
                  <c:v>186.85714285714286</c:v>
                </c:pt>
                <c:pt idx="152">
                  <c:v>196.57142857142858</c:v>
                </c:pt>
                <c:pt idx="153">
                  <c:v>226</c:v>
                </c:pt>
                <c:pt idx="154">
                  <c:v>244</c:v>
                </c:pt>
                <c:pt idx="155">
                  <c:v>296</c:v>
                </c:pt>
                <c:pt idx="156">
                  <c:v>320.42857142857144</c:v>
                </c:pt>
                <c:pt idx="157">
                  <c:v>339.71428571428572</c:v>
                </c:pt>
                <c:pt idx="158">
                  <c:v>378.28571428571428</c:v>
                </c:pt>
                <c:pt idx="159">
                  <c:v>414.57142857142856</c:v>
                </c:pt>
                <c:pt idx="160">
                  <c:v>460.71428571428572</c:v>
                </c:pt>
                <c:pt idx="161">
                  <c:v>488.57142857142856</c:v>
                </c:pt>
                <c:pt idx="162">
                  <c:v>489.71428571428572</c:v>
                </c:pt>
                <c:pt idx="163">
                  <c:v>527.14285714285711</c:v>
                </c:pt>
                <c:pt idx="164">
                  <c:v>560.42857142857144</c:v>
                </c:pt>
                <c:pt idx="165">
                  <c:v>568.42857142857144</c:v>
                </c:pt>
                <c:pt idx="166">
                  <c:v>595.71428571428567</c:v>
                </c:pt>
                <c:pt idx="167">
                  <c:v>586.14285714285711</c:v>
                </c:pt>
                <c:pt idx="168">
                  <c:v>607</c:v>
                </c:pt>
                <c:pt idx="169">
                  <c:v>611.28571428571433</c:v>
                </c:pt>
                <c:pt idx="170">
                  <c:v>599.71428571428567</c:v>
                </c:pt>
                <c:pt idx="171">
                  <c:v>580.42857142857144</c:v>
                </c:pt>
                <c:pt idx="172">
                  <c:v>566.57142857142856</c:v>
                </c:pt>
                <c:pt idx="173">
                  <c:v>549.71428571428567</c:v>
                </c:pt>
                <c:pt idx="174">
                  <c:v>545.57142857142856</c:v>
                </c:pt>
                <c:pt idx="175">
                  <c:v>519.42857142857144</c:v>
                </c:pt>
                <c:pt idx="176">
                  <c:v>508.85714285714283</c:v>
                </c:pt>
                <c:pt idx="177">
                  <c:v>502</c:v>
                </c:pt>
                <c:pt idx="178">
                  <c:v>515</c:v>
                </c:pt>
                <c:pt idx="179">
                  <c:v>515.85714285714289</c:v>
                </c:pt>
                <c:pt idx="180">
                  <c:v>511.14285714285717</c:v>
                </c:pt>
                <c:pt idx="181">
                  <c:v>496.28571428571428</c:v>
                </c:pt>
                <c:pt idx="182">
                  <c:v>500.28571428571428</c:v>
                </c:pt>
                <c:pt idx="183">
                  <c:v>505.42857142857144</c:v>
                </c:pt>
                <c:pt idx="184">
                  <c:v>508.28571428571428</c:v>
                </c:pt>
                <c:pt idx="185">
                  <c:v>510.57142857142856</c:v>
                </c:pt>
                <c:pt idx="186">
                  <c:v>529.28571428571433</c:v>
                </c:pt>
                <c:pt idx="187">
                  <c:v>542.42857142857144</c:v>
                </c:pt>
                <c:pt idx="188">
                  <c:v>564.42857142857144</c:v>
                </c:pt>
                <c:pt idx="189">
                  <c:v>591</c:v>
                </c:pt>
                <c:pt idx="190">
                  <c:v>623.71428571428567</c:v>
                </c:pt>
                <c:pt idx="191">
                  <c:v>664.42857142857144</c:v>
                </c:pt>
                <c:pt idx="192">
                  <c:v>707</c:v>
                </c:pt>
                <c:pt idx="193">
                  <c:v>772.71428571428567</c:v>
                </c:pt>
                <c:pt idx="194">
                  <c:v>841.57142857142856</c:v>
                </c:pt>
              </c:numCache>
            </c:numRef>
          </c:val>
          <c:smooth val="0"/>
          <c:extLst>
            <c:ext xmlns:c16="http://schemas.microsoft.com/office/drawing/2014/chart" uri="{C3380CC4-5D6E-409C-BE32-E72D297353CC}">
              <c16:uniqueId val="{0000006A-7655-4C4C-A3FB-0E0F9703367B}"/>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ax val="1500"/>
          <c:min val="0"/>
        </c:scaling>
        <c:delete val="0"/>
        <c:axPos val="l"/>
        <c:majorGridlines>
          <c:spPr>
            <a:ln w="9525" cap="flat" cmpd="sng" algn="ctr">
              <a:solidFill>
                <a:schemeClr val="tx1">
                  <a:lumMod val="15000"/>
                  <a:lumOff val="85000"/>
                </a:schemeClr>
              </a:solid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300"/>
        <c:minorUnit val="100"/>
      </c:valAx>
      <c:spPr>
        <a:noFill/>
        <a:ln w="25400">
          <a:noFill/>
        </a:ln>
        <a:effectLst/>
      </c:spPr>
    </c:plotArea>
    <c:legend>
      <c:legendPos val="t"/>
      <c:layout>
        <c:manualLayout>
          <c:xMode val="edge"/>
          <c:yMode val="edge"/>
          <c:x val="9.6139444444444444E-2"/>
          <c:y val="0.13769805555555556"/>
          <c:w val="0.3717014782051544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strike="noStrike" baseline="0">
                <a:effectLst/>
              </a:rPr>
              <a:t>Ziekenhuisopnames </a:t>
            </a:r>
            <a:r>
              <a:rPr lang="nl-NL" sz="2000" b="1" i="0" u="none" kern="1200" spc="100" baseline="0">
                <a:ln>
                  <a:noFill/>
                </a:ln>
                <a:solidFill>
                  <a:schemeClr val="bg2">
                    <a:lumMod val="25000"/>
                  </a:schemeClr>
                </a:solidFill>
                <a:effectLst/>
              </a:rPr>
              <a:t>COVID-19</a:t>
            </a:r>
            <a:endParaRPr lang="en-NL" sz="2000" b="0" u="sng">
              <a:solidFill>
                <a:schemeClr val="bg2">
                  <a:lumMod val="25000"/>
                </a:schemeClr>
              </a:solidFill>
              <a:effectLst/>
            </a:endParaRPr>
          </a:p>
        </c:rich>
      </c:tx>
      <c:layout>
        <c:manualLayout>
          <c:xMode val="edge"/>
          <c:yMode val="edge"/>
          <c:x val="0.33533826736498668"/>
          <c:y val="4.084527777777777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165500000000001"/>
        </c:manualLayout>
      </c:layout>
      <c:barChart>
        <c:barDir val="col"/>
        <c:grouping val="stacked"/>
        <c:varyColors val="0"/>
        <c:ser>
          <c:idx val="0"/>
          <c:order val="1"/>
          <c:tx>
            <c:strRef>
              <c:f>rivm!$H$2</c:f>
              <c:strCache>
                <c:ptCount val="1"/>
                <c:pt idx="0">
                  <c:v>Tot vandaag gemeld</c:v>
                </c:pt>
              </c:strCache>
            </c:strRef>
          </c:tx>
          <c:spPr>
            <a:solidFill>
              <a:schemeClr val="accent2">
                <a:lumMod val="60000"/>
                <a:lumOff val="40000"/>
              </a:schemeClr>
            </a:solidFill>
            <a:ln>
              <a:noFill/>
            </a:ln>
            <a:effectLst/>
          </c:spPr>
          <c:invertIfNegative val="0"/>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BBD5-4611-959A-CA6CE81C6A8D}"/>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3-BBD5-4611-959A-CA6CE81C6A8D}"/>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BBD5-4611-959A-CA6CE81C6A8D}"/>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BBD5-4611-959A-CA6CE81C6A8D}"/>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BBD5-4611-959A-CA6CE81C6A8D}"/>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B-BBD5-4611-959A-CA6CE81C6A8D}"/>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D-BBD5-4611-959A-CA6CE81C6A8D}"/>
              </c:ext>
            </c:extLst>
          </c:dPt>
          <c:dPt>
            <c:idx val="4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F-BBD5-4611-959A-CA6CE81C6A8D}"/>
              </c:ext>
            </c:extLst>
          </c:dPt>
          <c:dPt>
            <c:idx val="4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1-BBD5-4611-959A-CA6CE81C6A8D}"/>
              </c:ext>
            </c:extLst>
          </c:dPt>
          <c:dPt>
            <c:idx val="5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3-BBD5-4611-959A-CA6CE81C6A8D}"/>
              </c:ext>
            </c:extLst>
          </c:dPt>
          <c:dPt>
            <c:idx val="5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5-BBD5-4611-959A-CA6CE81C6A8D}"/>
              </c:ext>
            </c:extLst>
          </c:dPt>
          <c:dPt>
            <c:idx val="5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7-BBD5-4611-959A-CA6CE81C6A8D}"/>
              </c:ext>
            </c:extLst>
          </c:dPt>
          <c:dPt>
            <c:idx val="5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BBD5-4611-959A-CA6CE81C6A8D}"/>
              </c:ext>
            </c:extLst>
          </c:dPt>
          <c:dPt>
            <c:idx val="5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B-BBD5-4611-959A-CA6CE81C6A8D}"/>
              </c:ext>
            </c:extLst>
          </c:dPt>
          <c:dPt>
            <c:idx val="5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D-BBD5-4611-959A-CA6CE81C6A8D}"/>
              </c:ext>
            </c:extLst>
          </c:dPt>
          <c:dPt>
            <c:idx val="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F-BBD5-4611-959A-CA6CE81C6A8D}"/>
              </c:ext>
            </c:extLst>
          </c:dPt>
          <c:dPt>
            <c:idx val="5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BBD5-4611-959A-CA6CE81C6A8D}"/>
              </c:ext>
            </c:extLst>
          </c:dPt>
          <c:dPt>
            <c:idx val="5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7-ED1A-415E-B982-3FC43964E3D6}"/>
              </c:ext>
            </c:extLst>
          </c:dPt>
          <c:dPt>
            <c:idx val="5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3-83DF-47C0-A271-0E884A658AB5}"/>
              </c:ext>
            </c:extLst>
          </c:dPt>
          <c:dPt>
            <c:idx val="6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4-83DF-47C0-A271-0E884A658AB5}"/>
              </c:ext>
            </c:extLst>
          </c:dPt>
          <c:dPt>
            <c:idx val="6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ED1A-415E-B982-3FC43964E3D6}"/>
              </c:ext>
            </c:extLst>
          </c:dPt>
          <c:dPt>
            <c:idx val="6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8-ED1A-415E-B982-3FC43964E3D6}"/>
              </c:ext>
            </c:extLst>
          </c:dPt>
          <c:cat>
            <c:strLit>
              <c:ptCount val="80"/>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rivm!$BD$129:$BD$236</c15:sqref>
                  </c15:fullRef>
                </c:ext>
              </c:extLst>
              <c:f>rivm!$BD$129:$BD$208</c:f>
              <c:numCache>
                <c:formatCode>General</c:formatCode>
                <c:ptCount val="80"/>
                <c:pt idx="0">
                  <c:v>2</c:v>
                </c:pt>
                <c:pt idx="1">
                  <c:v>2</c:v>
                </c:pt>
                <c:pt idx="2">
                  <c:v>1</c:v>
                </c:pt>
                <c:pt idx="3">
                  <c:v>1</c:v>
                </c:pt>
                <c:pt idx="4">
                  <c:v>1</c:v>
                </c:pt>
                <c:pt idx="5">
                  <c:v>2</c:v>
                </c:pt>
                <c:pt idx="6">
                  <c:v>1</c:v>
                </c:pt>
                <c:pt idx="7">
                  <c:v>2</c:v>
                </c:pt>
                <c:pt idx="8">
                  <c:v>0</c:v>
                </c:pt>
                <c:pt idx="9">
                  <c:v>1</c:v>
                </c:pt>
                <c:pt idx="10">
                  <c:v>4</c:v>
                </c:pt>
                <c:pt idx="11">
                  <c:v>7</c:v>
                </c:pt>
                <c:pt idx="12">
                  <c:v>4</c:v>
                </c:pt>
                <c:pt idx="13">
                  <c:v>1</c:v>
                </c:pt>
                <c:pt idx="14">
                  <c:v>6</c:v>
                </c:pt>
                <c:pt idx="15">
                  <c:v>4</c:v>
                </c:pt>
                <c:pt idx="16">
                  <c:v>8</c:v>
                </c:pt>
                <c:pt idx="17">
                  <c:v>2</c:v>
                </c:pt>
                <c:pt idx="18">
                  <c:v>3</c:v>
                </c:pt>
                <c:pt idx="19">
                  <c:v>5</c:v>
                </c:pt>
                <c:pt idx="20">
                  <c:v>2</c:v>
                </c:pt>
                <c:pt idx="21">
                  <c:v>6</c:v>
                </c:pt>
                <c:pt idx="22">
                  <c:v>6</c:v>
                </c:pt>
                <c:pt idx="23">
                  <c:v>5</c:v>
                </c:pt>
                <c:pt idx="24">
                  <c:v>6</c:v>
                </c:pt>
                <c:pt idx="25">
                  <c:v>5</c:v>
                </c:pt>
                <c:pt idx="26">
                  <c:v>7</c:v>
                </c:pt>
                <c:pt idx="27">
                  <c:v>9</c:v>
                </c:pt>
                <c:pt idx="28">
                  <c:v>5</c:v>
                </c:pt>
                <c:pt idx="29">
                  <c:v>9</c:v>
                </c:pt>
                <c:pt idx="30">
                  <c:v>6</c:v>
                </c:pt>
                <c:pt idx="31">
                  <c:v>6</c:v>
                </c:pt>
                <c:pt idx="32">
                  <c:v>7</c:v>
                </c:pt>
                <c:pt idx="33">
                  <c:v>10</c:v>
                </c:pt>
                <c:pt idx="34">
                  <c:v>15</c:v>
                </c:pt>
                <c:pt idx="35">
                  <c:v>8</c:v>
                </c:pt>
                <c:pt idx="36">
                  <c:v>8</c:v>
                </c:pt>
                <c:pt idx="37">
                  <c:v>9</c:v>
                </c:pt>
                <c:pt idx="38">
                  <c:v>10</c:v>
                </c:pt>
                <c:pt idx="39">
                  <c:v>7</c:v>
                </c:pt>
                <c:pt idx="40">
                  <c:v>10</c:v>
                </c:pt>
                <c:pt idx="41">
                  <c:v>11</c:v>
                </c:pt>
                <c:pt idx="42">
                  <c:v>6</c:v>
                </c:pt>
                <c:pt idx="43">
                  <c:v>9</c:v>
                </c:pt>
                <c:pt idx="44">
                  <c:v>8</c:v>
                </c:pt>
                <c:pt idx="45">
                  <c:v>8</c:v>
                </c:pt>
                <c:pt idx="46">
                  <c:v>4</c:v>
                </c:pt>
                <c:pt idx="47">
                  <c:v>8</c:v>
                </c:pt>
                <c:pt idx="48">
                  <c:v>3</c:v>
                </c:pt>
                <c:pt idx="49">
                  <c:v>5</c:v>
                </c:pt>
                <c:pt idx="50">
                  <c:v>4</c:v>
                </c:pt>
                <c:pt idx="51">
                  <c:v>7</c:v>
                </c:pt>
                <c:pt idx="52">
                  <c:v>7</c:v>
                </c:pt>
                <c:pt idx="53">
                  <c:v>4</c:v>
                </c:pt>
                <c:pt idx="54">
                  <c:v>7</c:v>
                </c:pt>
                <c:pt idx="55">
                  <c:v>7</c:v>
                </c:pt>
                <c:pt idx="56">
                  <c:v>6</c:v>
                </c:pt>
                <c:pt idx="57">
                  <c:v>6</c:v>
                </c:pt>
                <c:pt idx="58">
                  <c:v>2</c:v>
                </c:pt>
                <c:pt idx="59">
                  <c:v>7</c:v>
                </c:pt>
                <c:pt idx="60">
                  <c:v>10</c:v>
                </c:pt>
                <c:pt idx="61">
                  <c:v>10</c:v>
                </c:pt>
                <c:pt idx="62">
                  <c:v>9</c:v>
                </c:pt>
                <c:pt idx="63">
                  <c:v>8</c:v>
                </c:pt>
                <c:pt idx="64">
                  <c:v>6</c:v>
                </c:pt>
                <c:pt idx="65">
                  <c:v>11</c:v>
                </c:pt>
                <c:pt idx="66">
                  <c:v>8</c:v>
                </c:pt>
                <c:pt idx="67">
                  <c:v>2</c:v>
                </c:pt>
                <c:pt idx="68">
                  <c:v>10</c:v>
                </c:pt>
                <c:pt idx="69">
                  <c:v>10</c:v>
                </c:pt>
                <c:pt idx="70">
                  <c:v>5</c:v>
                </c:pt>
                <c:pt idx="71">
                  <c:v>6</c:v>
                </c:pt>
                <c:pt idx="72">
                  <c:v>5</c:v>
                </c:pt>
                <c:pt idx="73">
                  <c:v>5</c:v>
                </c:pt>
                <c:pt idx="74">
                  <c:v>3</c:v>
                </c:pt>
                <c:pt idx="75">
                  <c:v>1</c:v>
                </c:pt>
                <c:pt idx="76">
                  <c:v>1</c:v>
                </c:pt>
              </c:numCache>
            </c:numRef>
          </c:val>
          <c:extLst>
            <c:ext xmlns:c16="http://schemas.microsoft.com/office/drawing/2014/chart" uri="{C3380CC4-5D6E-409C-BE32-E72D297353CC}">
              <c16:uniqueId val="{00000022-BBD5-4611-959A-CA6CE81C6A8D}"/>
            </c:ext>
          </c:extLst>
        </c:ser>
        <c:ser>
          <c:idx val="2"/>
          <c:order val="2"/>
          <c:tx>
            <c:strRef>
              <c:f>rivm!$G$2</c:f>
              <c:strCache>
                <c:ptCount val="1"/>
                <c:pt idx="0">
                  <c:v>Nieuw vandaag gemeld</c:v>
                </c:pt>
              </c:strCache>
            </c:strRef>
          </c:tx>
          <c:spPr>
            <a:solidFill>
              <a:schemeClr val="accent2">
                <a:lumMod val="75000"/>
              </a:schemeClr>
            </a:solidFill>
            <a:ln>
              <a:noFill/>
            </a:ln>
            <a:effectLst/>
          </c:spPr>
          <c:invertIfNegative val="0"/>
          <c:cat>
            <c:strLit>
              <c:ptCount val="80"/>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rivm!$BC$129:$BC$236</c15:sqref>
                  </c15:fullRef>
                </c:ext>
              </c:extLst>
              <c:f>rivm!$BC$129:$BC$208</c:f>
              <c:numCache>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1</c:v>
                </c:pt>
                <c:pt idx="64">
                  <c:v>1</c:v>
                </c:pt>
                <c:pt idx="65">
                  <c:v>0</c:v>
                </c:pt>
                <c:pt idx="66">
                  <c:v>1</c:v>
                </c:pt>
                <c:pt idx="67">
                  <c:v>1</c:v>
                </c:pt>
                <c:pt idx="68">
                  <c:v>0</c:v>
                </c:pt>
                <c:pt idx="69">
                  <c:v>0</c:v>
                </c:pt>
                <c:pt idx="70">
                  <c:v>2</c:v>
                </c:pt>
                <c:pt idx="71">
                  <c:v>3</c:v>
                </c:pt>
                <c:pt idx="72">
                  <c:v>0</c:v>
                </c:pt>
                <c:pt idx="73">
                  <c:v>0</c:v>
                </c:pt>
                <c:pt idx="74">
                  <c:v>1</c:v>
                </c:pt>
                <c:pt idx="75">
                  <c:v>1</c:v>
                </c:pt>
                <c:pt idx="76">
                  <c:v>0</c:v>
                </c:pt>
                <c:pt idx="77">
                  <c:v>2</c:v>
                </c:pt>
                <c:pt idx="78">
                  <c:v>0</c:v>
                </c:pt>
                <c:pt idx="79">
                  <c:v>0</c:v>
                </c:pt>
              </c:numCache>
            </c:numRef>
          </c:val>
          <c:extLst>
            <c:ext xmlns:c16="http://schemas.microsoft.com/office/drawing/2014/chart" uri="{C3380CC4-5D6E-409C-BE32-E72D297353CC}">
              <c16:uniqueId val="{00000023-BBD5-4611-959A-CA6CE81C6A8D}"/>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rivm!$C$129:$C$236</c15:sqref>
                  </c15:fullRef>
                </c:ext>
              </c:extLst>
              <c:f>rivm!$C$129:$C$208</c:f>
              <c:numCache>
                <c:formatCode>m/d/yyyy</c:formatCode>
                <c:ptCount val="80"/>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rivm!$BE$129:$BE$195</c15:sqref>
                  </c15:fullRef>
                </c:ext>
              </c:extLst>
              <c:f>rivm!$BE$129:$BE$195</c:f>
              <c:numCache>
                <c:formatCode>General</c:formatCode>
                <c:ptCount val="67"/>
                <c:pt idx="6" formatCode="0">
                  <c:v>1.4285714285714286</c:v>
                </c:pt>
                <c:pt idx="7" formatCode="0">
                  <c:v>1.4285714285714286</c:v>
                </c:pt>
                <c:pt idx="8" formatCode="0">
                  <c:v>1.1428571428571428</c:v>
                </c:pt>
                <c:pt idx="9" formatCode="0">
                  <c:v>1.1428571428571428</c:v>
                </c:pt>
                <c:pt idx="10" formatCode="0">
                  <c:v>1.5714285714285714</c:v>
                </c:pt>
                <c:pt idx="11" formatCode="0">
                  <c:v>2.4285714285714284</c:v>
                </c:pt>
                <c:pt idx="12" formatCode="0">
                  <c:v>2.7142857142857144</c:v>
                </c:pt>
                <c:pt idx="13" formatCode="0">
                  <c:v>2.7142857142857144</c:v>
                </c:pt>
                <c:pt idx="14" formatCode="0">
                  <c:v>3.2857142857142856</c:v>
                </c:pt>
                <c:pt idx="15" formatCode="0">
                  <c:v>3.8571428571428572</c:v>
                </c:pt>
                <c:pt idx="16" formatCode="0">
                  <c:v>4.8571428571428568</c:v>
                </c:pt>
                <c:pt idx="17" formatCode="0">
                  <c:v>4.5714285714285712</c:v>
                </c:pt>
                <c:pt idx="18" formatCode="0">
                  <c:v>4</c:v>
                </c:pt>
                <c:pt idx="19" formatCode="0">
                  <c:v>4.1428571428571432</c:v>
                </c:pt>
                <c:pt idx="20" formatCode="0">
                  <c:v>4.2857142857142856</c:v>
                </c:pt>
                <c:pt idx="21" formatCode="0">
                  <c:v>4.2857142857142856</c:v>
                </c:pt>
                <c:pt idx="22" formatCode="0">
                  <c:v>4.5714285714285712</c:v>
                </c:pt>
                <c:pt idx="23" formatCode="0">
                  <c:v>4.1428571428571432</c:v>
                </c:pt>
                <c:pt idx="24" formatCode="0">
                  <c:v>4.7142857142857144</c:v>
                </c:pt>
                <c:pt idx="25" formatCode="0">
                  <c:v>5</c:v>
                </c:pt>
                <c:pt idx="26" formatCode="0">
                  <c:v>5.2857142857142856</c:v>
                </c:pt>
                <c:pt idx="27" formatCode="0">
                  <c:v>6.2857142857142856</c:v>
                </c:pt>
                <c:pt idx="28" formatCode="0">
                  <c:v>6.1428571428571432</c:v>
                </c:pt>
                <c:pt idx="29" formatCode="0">
                  <c:v>6.5714285714285712</c:v>
                </c:pt>
                <c:pt idx="30" formatCode="0">
                  <c:v>6.7142857142857144</c:v>
                </c:pt>
                <c:pt idx="31" formatCode="0">
                  <c:v>6.7142857142857144</c:v>
                </c:pt>
                <c:pt idx="32" formatCode="0">
                  <c:v>7</c:v>
                </c:pt>
                <c:pt idx="33" formatCode="0">
                  <c:v>7.4285714285714288</c:v>
                </c:pt>
                <c:pt idx="34" formatCode="0">
                  <c:v>8.2857142857142865</c:v>
                </c:pt>
                <c:pt idx="35" formatCode="0">
                  <c:v>8.7142857142857135</c:v>
                </c:pt>
                <c:pt idx="36" formatCode="0">
                  <c:v>8.5714285714285712</c:v>
                </c:pt>
                <c:pt idx="37" formatCode="0">
                  <c:v>9</c:v>
                </c:pt>
                <c:pt idx="38" formatCode="0">
                  <c:v>9.5714285714285712</c:v>
                </c:pt>
                <c:pt idx="39" formatCode="0">
                  <c:v>9.5714285714285712</c:v>
                </c:pt>
                <c:pt idx="40" formatCode="0">
                  <c:v>9.5714285714285712</c:v>
                </c:pt>
                <c:pt idx="41" formatCode="0">
                  <c:v>9</c:v>
                </c:pt>
                <c:pt idx="42" formatCode="0">
                  <c:v>8.7142857142857135</c:v>
                </c:pt>
                <c:pt idx="43" formatCode="0">
                  <c:v>8.8571428571428577</c:v>
                </c:pt>
                <c:pt idx="44" formatCode="0">
                  <c:v>8.7142857142857135</c:v>
                </c:pt>
                <c:pt idx="45" formatCode="0">
                  <c:v>8.4285714285714288</c:v>
                </c:pt>
                <c:pt idx="46" formatCode="0">
                  <c:v>8</c:v>
                </c:pt>
                <c:pt idx="47" formatCode="0">
                  <c:v>7.7142857142857144</c:v>
                </c:pt>
                <c:pt idx="48" formatCode="0">
                  <c:v>6.5714285714285712</c:v>
                </c:pt>
                <c:pt idx="49" formatCode="0">
                  <c:v>6.4285714285714288</c:v>
                </c:pt>
                <c:pt idx="50" formatCode="0">
                  <c:v>5.7142857142857144</c:v>
                </c:pt>
                <c:pt idx="51" formatCode="0">
                  <c:v>5.5714285714285712</c:v>
                </c:pt>
                <c:pt idx="52" formatCode="0">
                  <c:v>5.4285714285714288</c:v>
                </c:pt>
                <c:pt idx="53" formatCode="0">
                  <c:v>5.4285714285714288</c:v>
                </c:pt>
                <c:pt idx="54" formatCode="0">
                  <c:v>5.2857142857142856</c:v>
                </c:pt>
                <c:pt idx="55" formatCode="0">
                  <c:v>5.8571428571428568</c:v>
                </c:pt>
                <c:pt idx="56" formatCode="0">
                  <c:v>6</c:v>
                </c:pt>
                <c:pt idx="57" formatCode="0">
                  <c:v>6.2857142857142856</c:v>
                </c:pt>
                <c:pt idx="58" formatCode="0">
                  <c:v>5.5714285714285712</c:v>
                </c:pt>
                <c:pt idx="59" formatCode="0">
                  <c:v>5.5714285714285712</c:v>
                </c:pt>
                <c:pt idx="60" formatCode="0">
                  <c:v>6.4285714285714288</c:v>
                </c:pt>
                <c:pt idx="61" formatCode="0">
                  <c:v>6.8571428571428568</c:v>
                </c:pt>
                <c:pt idx="62" formatCode="0">
                  <c:v>7.2857142857142856</c:v>
                </c:pt>
                <c:pt idx="63" formatCode="0">
                  <c:v>7.7142857142857144</c:v>
                </c:pt>
                <c:pt idx="64" formatCode="0">
                  <c:v>7.8571428571428568</c:v>
                </c:pt>
                <c:pt idx="65" formatCode="0">
                  <c:v>9.1428571428571423</c:v>
                </c:pt>
                <c:pt idx="66" formatCode="0">
                  <c:v>9.4285714285714288</c:v>
                </c:pt>
              </c:numCache>
            </c:numRef>
          </c:val>
          <c:smooth val="0"/>
          <c:extLst>
            <c:ext xmlns:c16="http://schemas.microsoft.com/office/drawing/2014/chart" uri="{C3380CC4-5D6E-409C-BE32-E72D297353CC}">
              <c16:uniqueId val="{00000024-BBD5-4611-959A-CA6CE81C6A8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413]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noFill/>
              <a:prstDash val="lgDash"/>
              <a:round/>
            </a:ln>
            <a:effectLst/>
          </c:spPr>
        </c:majorGridlines>
        <c:minorGridlines>
          <c:spPr>
            <a:ln w="6350" cap="flat" cmpd="sng" algn="ctr">
              <a:solidFill>
                <a:schemeClr val="tx1">
                  <a:lumMod val="15000"/>
                  <a:lumOff val="85000"/>
                </a:schemeClr>
              </a:solidFill>
              <a:prstDash val="sysDot"/>
              <a:round/>
            </a:ln>
            <a:effectLst/>
          </c:spPr>
        </c:min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5"/>
        <c:minorUnit val="5"/>
      </c:valAx>
      <c:spPr>
        <a:noFill/>
        <a:ln w="25400">
          <a:noFill/>
        </a:ln>
        <a:effectLst/>
      </c:spPr>
    </c:plotArea>
    <c:legend>
      <c:legendPos val="t"/>
      <c:layout>
        <c:manualLayout>
          <c:xMode val="edge"/>
          <c:yMode val="edge"/>
          <c:x val="9.6139444444444444E-2"/>
          <c:y val="0.13769805555555556"/>
          <c:w val="0.32247043885677518"/>
          <c:h val="0.1197235067838742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kern="1200" spc="100" baseline="0">
                <a:ln>
                  <a:noFill/>
                </a:ln>
                <a:solidFill>
                  <a:schemeClr val="bg2">
                    <a:lumMod val="25000"/>
                  </a:schemeClr>
                </a:solidFill>
                <a:effectLst/>
              </a:rPr>
              <a:t>Doden</a:t>
            </a:r>
            <a:r>
              <a:rPr lang="nl-NL" sz="2000" b="1" i="0" u="none" kern="1200" spc="100" baseline="0">
                <a:ln>
                  <a:noFill/>
                </a:ln>
                <a:solidFill>
                  <a:schemeClr val="bg2">
                    <a:lumMod val="25000"/>
                  </a:schemeClr>
                </a:solidFill>
                <a:effectLst/>
              </a:rPr>
              <a:t> COVID-19</a:t>
            </a:r>
            <a:endParaRPr lang="en-NL" sz="2000" b="0">
              <a:solidFill>
                <a:schemeClr val="bg2">
                  <a:lumMod val="25000"/>
                </a:schemeClr>
              </a:solidFill>
              <a:effectLst/>
            </a:endParaRPr>
          </a:p>
        </c:rich>
      </c:tx>
      <c:layout>
        <c:manualLayout>
          <c:xMode val="edge"/>
          <c:yMode val="edge"/>
          <c:x val="0.36519212876168256"/>
          <c:y val="2.673721340388007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8051827777777778"/>
        </c:manualLayout>
      </c:layout>
      <c:barChart>
        <c:barDir val="col"/>
        <c:grouping val="stacked"/>
        <c:varyColors val="0"/>
        <c:ser>
          <c:idx val="0"/>
          <c:order val="1"/>
          <c:tx>
            <c:strRef>
              <c:f>rivm!$H$2</c:f>
              <c:strCache>
                <c:ptCount val="1"/>
                <c:pt idx="0">
                  <c:v>Tot vandaag gemeld</c:v>
                </c:pt>
              </c:strCache>
            </c:strRef>
          </c:tx>
          <c:spPr>
            <a:solidFill>
              <a:srgbClr val="FAACAC"/>
            </a:solidFill>
            <a:ln>
              <a:noFill/>
            </a:ln>
            <a:effectLst/>
          </c:spPr>
          <c:invertIfNegative val="0"/>
          <c:cat>
            <c:strLit>
              <c:ptCount val="80"/>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rivm!$BH$129:$BH$236</c15:sqref>
                  </c15:fullRef>
                </c:ext>
              </c:extLst>
              <c:f>rivm!$BH$129:$BH$208</c:f>
              <c:numCache>
                <c:formatCode>General</c:formatCode>
                <c:ptCount val="80"/>
                <c:pt idx="0">
                  <c:v>0</c:v>
                </c:pt>
                <c:pt idx="1">
                  <c:v>1</c:v>
                </c:pt>
                <c:pt idx="2">
                  <c:v>1</c:v>
                </c:pt>
                <c:pt idx="3">
                  <c:v>0</c:v>
                </c:pt>
                <c:pt idx="4">
                  <c:v>0</c:v>
                </c:pt>
                <c:pt idx="5">
                  <c:v>1</c:v>
                </c:pt>
                <c:pt idx="6">
                  <c:v>0</c:v>
                </c:pt>
                <c:pt idx="7">
                  <c:v>0</c:v>
                </c:pt>
                <c:pt idx="8">
                  <c:v>0</c:v>
                </c:pt>
                <c:pt idx="9">
                  <c:v>0</c:v>
                </c:pt>
                <c:pt idx="10">
                  <c:v>1</c:v>
                </c:pt>
                <c:pt idx="11">
                  <c:v>0</c:v>
                </c:pt>
                <c:pt idx="12">
                  <c:v>4</c:v>
                </c:pt>
                <c:pt idx="13">
                  <c:v>0</c:v>
                </c:pt>
                <c:pt idx="14">
                  <c:v>1</c:v>
                </c:pt>
                <c:pt idx="15">
                  <c:v>2</c:v>
                </c:pt>
                <c:pt idx="16">
                  <c:v>2</c:v>
                </c:pt>
                <c:pt idx="17">
                  <c:v>1</c:v>
                </c:pt>
                <c:pt idx="18">
                  <c:v>0</c:v>
                </c:pt>
                <c:pt idx="19">
                  <c:v>1</c:v>
                </c:pt>
                <c:pt idx="20">
                  <c:v>0</c:v>
                </c:pt>
                <c:pt idx="21">
                  <c:v>1</c:v>
                </c:pt>
                <c:pt idx="22">
                  <c:v>0</c:v>
                </c:pt>
                <c:pt idx="23">
                  <c:v>0</c:v>
                </c:pt>
                <c:pt idx="24">
                  <c:v>2</c:v>
                </c:pt>
                <c:pt idx="25">
                  <c:v>0</c:v>
                </c:pt>
                <c:pt idx="26">
                  <c:v>0</c:v>
                </c:pt>
                <c:pt idx="27">
                  <c:v>0</c:v>
                </c:pt>
                <c:pt idx="28">
                  <c:v>4</c:v>
                </c:pt>
                <c:pt idx="29">
                  <c:v>3</c:v>
                </c:pt>
                <c:pt idx="30">
                  <c:v>1</c:v>
                </c:pt>
                <c:pt idx="31">
                  <c:v>2</c:v>
                </c:pt>
                <c:pt idx="32">
                  <c:v>4</c:v>
                </c:pt>
                <c:pt idx="33">
                  <c:v>4</c:v>
                </c:pt>
                <c:pt idx="34">
                  <c:v>7</c:v>
                </c:pt>
                <c:pt idx="35">
                  <c:v>1</c:v>
                </c:pt>
                <c:pt idx="36">
                  <c:v>1</c:v>
                </c:pt>
                <c:pt idx="37">
                  <c:v>2</c:v>
                </c:pt>
                <c:pt idx="38">
                  <c:v>3</c:v>
                </c:pt>
                <c:pt idx="39">
                  <c:v>4</c:v>
                </c:pt>
                <c:pt idx="40">
                  <c:v>7</c:v>
                </c:pt>
                <c:pt idx="41">
                  <c:v>7</c:v>
                </c:pt>
                <c:pt idx="42">
                  <c:v>7</c:v>
                </c:pt>
                <c:pt idx="43">
                  <c:v>0</c:v>
                </c:pt>
                <c:pt idx="44">
                  <c:v>5</c:v>
                </c:pt>
                <c:pt idx="45">
                  <c:v>4</c:v>
                </c:pt>
                <c:pt idx="46">
                  <c:v>0</c:v>
                </c:pt>
                <c:pt idx="47">
                  <c:v>2</c:v>
                </c:pt>
                <c:pt idx="48">
                  <c:v>3</c:v>
                </c:pt>
                <c:pt idx="49">
                  <c:v>2</c:v>
                </c:pt>
                <c:pt idx="50">
                  <c:v>1</c:v>
                </c:pt>
                <c:pt idx="51">
                  <c:v>3</c:v>
                </c:pt>
                <c:pt idx="52">
                  <c:v>1</c:v>
                </c:pt>
                <c:pt idx="53">
                  <c:v>1</c:v>
                </c:pt>
                <c:pt idx="54">
                  <c:v>0</c:v>
                </c:pt>
                <c:pt idx="55">
                  <c:v>2</c:v>
                </c:pt>
                <c:pt idx="56">
                  <c:v>2</c:v>
                </c:pt>
                <c:pt idx="57">
                  <c:v>1</c:v>
                </c:pt>
                <c:pt idx="58">
                  <c:v>0</c:v>
                </c:pt>
                <c:pt idx="59">
                  <c:v>2</c:v>
                </c:pt>
                <c:pt idx="60">
                  <c:v>0</c:v>
                </c:pt>
                <c:pt idx="61">
                  <c:v>0</c:v>
                </c:pt>
                <c:pt idx="62">
                  <c:v>0</c:v>
                </c:pt>
                <c:pt idx="63">
                  <c:v>1</c:v>
                </c:pt>
                <c:pt idx="64">
                  <c:v>0</c:v>
                </c:pt>
                <c:pt idx="65">
                  <c:v>2</c:v>
                </c:pt>
                <c:pt idx="66">
                  <c:v>2</c:v>
                </c:pt>
                <c:pt idx="67">
                  <c:v>2</c:v>
                </c:pt>
                <c:pt idx="68">
                  <c:v>1</c:v>
                </c:pt>
                <c:pt idx="69">
                  <c:v>0</c:v>
                </c:pt>
                <c:pt idx="70">
                  <c:v>1</c:v>
                </c:pt>
                <c:pt idx="71">
                  <c:v>1</c:v>
                </c:pt>
              </c:numCache>
            </c:numRef>
          </c:val>
          <c:extLst>
            <c:ext xmlns:c16="http://schemas.microsoft.com/office/drawing/2014/chart" uri="{C3380CC4-5D6E-409C-BE32-E72D297353CC}">
              <c16:uniqueId val="{00000000-2B4F-4D4C-B0A9-97E127D3A3CA}"/>
            </c:ext>
          </c:extLst>
        </c:ser>
        <c:ser>
          <c:idx val="2"/>
          <c:order val="2"/>
          <c:tx>
            <c:strRef>
              <c:f>rivm!$G$2</c:f>
              <c:strCache>
                <c:ptCount val="1"/>
                <c:pt idx="0">
                  <c:v>Nieuw vandaag gemeld</c:v>
                </c:pt>
              </c:strCache>
            </c:strRef>
          </c:tx>
          <c:spPr>
            <a:solidFill>
              <a:srgbClr val="FF0000"/>
            </a:solidFill>
            <a:ln>
              <a:noFill/>
            </a:ln>
            <a:effectLst/>
          </c:spPr>
          <c:invertIfNegative val="0"/>
          <c:cat>
            <c:strLit>
              <c:ptCount val="80"/>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rivm!$BG$129:$BG$236</c15:sqref>
                  </c15:fullRef>
                </c:ext>
              </c:extLst>
              <c:f>rivm!$BG$129:$BG$208</c:f>
              <c:numCache>
                <c:formatCode>General</c:formatCode>
                <c:ptCount val="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0</c:v>
                </c:pt>
                <c:pt idx="60">
                  <c:v>0</c:v>
                </c:pt>
                <c:pt idx="61">
                  <c:v>1</c:v>
                </c:pt>
                <c:pt idx="62">
                  <c:v>0</c:v>
                </c:pt>
                <c:pt idx="63">
                  <c:v>1</c:v>
                </c:pt>
                <c:pt idx="64">
                  <c:v>0</c:v>
                </c:pt>
                <c:pt idx="65">
                  <c:v>0</c:v>
                </c:pt>
                <c:pt idx="66">
                  <c:v>0</c:v>
                </c:pt>
                <c:pt idx="67">
                  <c:v>0</c:v>
                </c:pt>
                <c:pt idx="68">
                  <c:v>0</c:v>
                </c:pt>
                <c:pt idx="69">
                  <c:v>0</c:v>
                </c:pt>
                <c:pt idx="70">
                  <c:v>0</c:v>
                </c:pt>
                <c:pt idx="71">
                  <c:v>1</c:v>
                </c:pt>
                <c:pt idx="72">
                  <c:v>0</c:v>
                </c:pt>
                <c:pt idx="73">
                  <c:v>1</c:v>
                </c:pt>
                <c:pt idx="74">
                  <c:v>1</c:v>
                </c:pt>
                <c:pt idx="75">
                  <c:v>0</c:v>
                </c:pt>
                <c:pt idx="76">
                  <c:v>0</c:v>
                </c:pt>
                <c:pt idx="77">
                  <c:v>0</c:v>
                </c:pt>
                <c:pt idx="78">
                  <c:v>0</c:v>
                </c:pt>
                <c:pt idx="79">
                  <c:v>0</c:v>
                </c:pt>
              </c:numCache>
            </c:numRef>
          </c:val>
          <c:extLst>
            <c:ext xmlns:c16="http://schemas.microsoft.com/office/drawing/2014/chart" uri="{C3380CC4-5D6E-409C-BE32-E72D297353CC}">
              <c16:uniqueId val="{00000001-2B4F-4D4C-B0A9-97E127D3A3CA}"/>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rivm!$L$3</c:f>
              <c:strCache>
                <c:ptCount val="1"/>
                <c:pt idx="0">
                  <c:v>7-daags voortschrijdend gemiddelde</c:v>
                </c:pt>
              </c:strCache>
            </c:strRef>
          </c:tx>
          <c:spPr>
            <a:ln w="50800" cap="rnd">
              <a:solidFill>
                <a:srgbClr val="FF0000"/>
              </a:solidFill>
              <a:round/>
            </a:ln>
            <a:effectLst/>
          </c:spPr>
          <c:marker>
            <c:symbol val="none"/>
          </c:marker>
          <c:cat>
            <c:numRef>
              <c:extLst>
                <c:ext xmlns:c15="http://schemas.microsoft.com/office/drawing/2012/chart" uri="{02D57815-91ED-43cb-92C2-25804820EDAC}">
                  <c15:fullRef>
                    <c15:sqref>rivm!$C$129:$C$236</c15:sqref>
                  </c15:fullRef>
                </c:ext>
              </c:extLst>
              <c:f>rivm!$C$129:$C$208</c:f>
              <c:numCache>
                <c:formatCode>m/d/yyyy</c:formatCode>
                <c:ptCount val="80"/>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rivm!$BI$129:$BI$195</c15:sqref>
                  </c15:fullRef>
                </c:ext>
              </c:extLst>
              <c:f>rivm!$BI$129:$BI$195</c:f>
              <c:numCache>
                <c:formatCode>General</c:formatCode>
                <c:ptCount val="67"/>
                <c:pt idx="6" formatCode="0">
                  <c:v>0.42857142857142855</c:v>
                </c:pt>
                <c:pt idx="7" formatCode="0">
                  <c:v>0.42857142857142855</c:v>
                </c:pt>
                <c:pt idx="8" formatCode="0">
                  <c:v>0.2857142857142857</c:v>
                </c:pt>
                <c:pt idx="9" formatCode="0">
                  <c:v>0.14285714285714285</c:v>
                </c:pt>
                <c:pt idx="10" formatCode="0">
                  <c:v>0.2857142857142857</c:v>
                </c:pt>
                <c:pt idx="11" formatCode="0">
                  <c:v>0.2857142857142857</c:v>
                </c:pt>
                <c:pt idx="12" formatCode="0">
                  <c:v>0.7142857142857143</c:v>
                </c:pt>
                <c:pt idx="13" formatCode="0">
                  <c:v>0.7142857142857143</c:v>
                </c:pt>
                <c:pt idx="14" formatCode="0">
                  <c:v>0.8571428571428571</c:v>
                </c:pt>
                <c:pt idx="15" formatCode="0">
                  <c:v>1.1428571428571428</c:v>
                </c:pt>
                <c:pt idx="16" formatCode="0">
                  <c:v>1.4285714285714286</c:v>
                </c:pt>
                <c:pt idx="17" formatCode="0">
                  <c:v>1.4285714285714286</c:v>
                </c:pt>
                <c:pt idx="18" formatCode="0">
                  <c:v>1.4285714285714286</c:v>
                </c:pt>
                <c:pt idx="19" formatCode="0">
                  <c:v>1</c:v>
                </c:pt>
                <c:pt idx="20" formatCode="0">
                  <c:v>1</c:v>
                </c:pt>
                <c:pt idx="21" formatCode="0">
                  <c:v>1</c:v>
                </c:pt>
                <c:pt idx="22" formatCode="0">
                  <c:v>0.7142857142857143</c:v>
                </c:pt>
                <c:pt idx="23" formatCode="0">
                  <c:v>0.42857142857142855</c:v>
                </c:pt>
                <c:pt idx="24" formatCode="0">
                  <c:v>0.5714285714285714</c:v>
                </c:pt>
                <c:pt idx="25" formatCode="0">
                  <c:v>0.5714285714285714</c:v>
                </c:pt>
                <c:pt idx="26" formatCode="0">
                  <c:v>0.42857142857142855</c:v>
                </c:pt>
                <c:pt idx="27" formatCode="0">
                  <c:v>0.42857142857142855</c:v>
                </c:pt>
                <c:pt idx="28" formatCode="0">
                  <c:v>0.8571428571428571</c:v>
                </c:pt>
                <c:pt idx="29" formatCode="0">
                  <c:v>1.2857142857142858</c:v>
                </c:pt>
                <c:pt idx="30" formatCode="0">
                  <c:v>1.4285714285714286</c:v>
                </c:pt>
                <c:pt idx="31" formatCode="0">
                  <c:v>1.4285714285714286</c:v>
                </c:pt>
                <c:pt idx="32" formatCode="0">
                  <c:v>2</c:v>
                </c:pt>
                <c:pt idx="33" formatCode="0">
                  <c:v>2.5714285714285716</c:v>
                </c:pt>
                <c:pt idx="34" formatCode="0">
                  <c:v>3.5714285714285716</c:v>
                </c:pt>
                <c:pt idx="35" formatCode="0">
                  <c:v>3.1428571428571428</c:v>
                </c:pt>
                <c:pt idx="36" formatCode="0">
                  <c:v>2.8571428571428572</c:v>
                </c:pt>
                <c:pt idx="37" formatCode="0">
                  <c:v>3</c:v>
                </c:pt>
                <c:pt idx="38" formatCode="0">
                  <c:v>3.1428571428571428</c:v>
                </c:pt>
                <c:pt idx="39" formatCode="0">
                  <c:v>3.1428571428571428</c:v>
                </c:pt>
                <c:pt idx="40" formatCode="0">
                  <c:v>3.5714285714285716</c:v>
                </c:pt>
                <c:pt idx="41" formatCode="0">
                  <c:v>3.5714285714285716</c:v>
                </c:pt>
                <c:pt idx="42" formatCode="0">
                  <c:v>4.4285714285714288</c:v>
                </c:pt>
                <c:pt idx="43" formatCode="0">
                  <c:v>4.2857142857142856</c:v>
                </c:pt>
                <c:pt idx="44" formatCode="0">
                  <c:v>4.7142857142857144</c:v>
                </c:pt>
                <c:pt idx="45" formatCode="0">
                  <c:v>4.8571428571428568</c:v>
                </c:pt>
                <c:pt idx="46" formatCode="0">
                  <c:v>4.2857142857142856</c:v>
                </c:pt>
                <c:pt idx="47" formatCode="0">
                  <c:v>3.5714285714285716</c:v>
                </c:pt>
                <c:pt idx="48" formatCode="0">
                  <c:v>3</c:v>
                </c:pt>
                <c:pt idx="49" formatCode="0">
                  <c:v>2.2857142857142856</c:v>
                </c:pt>
                <c:pt idx="50" formatCode="0">
                  <c:v>2.4285714285714284</c:v>
                </c:pt>
                <c:pt idx="51" formatCode="0">
                  <c:v>2.1428571428571428</c:v>
                </c:pt>
                <c:pt idx="52" formatCode="0">
                  <c:v>1.7142857142857142</c:v>
                </c:pt>
                <c:pt idx="53" formatCode="0">
                  <c:v>1.8571428571428572</c:v>
                </c:pt>
                <c:pt idx="54" formatCode="0">
                  <c:v>1.5714285714285714</c:v>
                </c:pt>
                <c:pt idx="55" formatCode="0">
                  <c:v>1.4285714285714286</c:v>
                </c:pt>
                <c:pt idx="56" formatCode="0">
                  <c:v>1.4285714285714286</c:v>
                </c:pt>
                <c:pt idx="57" formatCode="0">
                  <c:v>1.4285714285714286</c:v>
                </c:pt>
                <c:pt idx="58" formatCode="0">
                  <c:v>1.1428571428571428</c:v>
                </c:pt>
                <c:pt idx="59" formatCode="0">
                  <c:v>1.2857142857142858</c:v>
                </c:pt>
                <c:pt idx="60" formatCode="0">
                  <c:v>1.1428571428571428</c:v>
                </c:pt>
                <c:pt idx="61" formatCode="0">
                  <c:v>1.2857142857142858</c:v>
                </c:pt>
                <c:pt idx="62" formatCode="0">
                  <c:v>1</c:v>
                </c:pt>
                <c:pt idx="63" formatCode="0">
                  <c:v>1</c:v>
                </c:pt>
                <c:pt idx="64" formatCode="0">
                  <c:v>0.8571428571428571</c:v>
                </c:pt>
                <c:pt idx="65" formatCode="0">
                  <c:v>1</c:v>
                </c:pt>
                <c:pt idx="66" formatCode="0">
                  <c:v>1</c:v>
                </c:pt>
              </c:numCache>
            </c:numRef>
          </c:val>
          <c:smooth val="0"/>
          <c:extLst>
            <c:ext xmlns:c16="http://schemas.microsoft.com/office/drawing/2014/chart" uri="{C3380CC4-5D6E-409C-BE32-E72D297353CC}">
              <c16:uniqueId val="{00000002-2B4F-4D4C-B0A9-97E127D3A3CA}"/>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413]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no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minorUnit val="1"/>
      </c:valAx>
      <c:spPr>
        <a:noFill/>
        <a:ln w="25400">
          <a:noFill/>
        </a:ln>
        <a:effectLst/>
      </c:spPr>
    </c:plotArea>
    <c:legend>
      <c:legendPos val="t"/>
      <c:layout>
        <c:manualLayout>
          <c:xMode val="edge"/>
          <c:yMode val="edge"/>
          <c:x val="9.6139444444444444E-2"/>
          <c:y val="0.13769805555555556"/>
          <c:w val="0.32247043885677518"/>
          <c:h val="0.11443249999999998"/>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a:t>
            </a:r>
            <a:r>
              <a:rPr lang="nl-NL" sz="1800" b="1" u="sng" baseline="0"/>
              <a:t>nieuwe besmettingen</a:t>
            </a:r>
            <a:r>
              <a:rPr lang="nl-NL" sz="1800" b="0" u="none" baseline="0"/>
              <a:t> zoals gerapporteerd om 14:15u</a:t>
            </a:r>
            <a:endParaRPr lang="nl-NL" sz="2000" b="0" baseline="0"/>
          </a:p>
        </c:rich>
      </c:tx>
      <c:layout>
        <c:manualLayout>
          <c:xMode val="edge"/>
          <c:yMode val="edge"/>
          <c:x val="0.20614402777777777"/>
          <c:y val="6.1608472222222231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7"/>
            <c:invertIfNegative val="0"/>
            <c:bubble3D val="0"/>
            <c:spPr>
              <a:solidFill>
                <a:schemeClr val="accent2">
                  <a:lumMod val="75000"/>
                </a:schemeClr>
              </a:solidFill>
              <a:ln>
                <a:noFill/>
              </a:ln>
              <a:effectLst/>
            </c:spPr>
            <c:extLst>
              <c:ext xmlns:c16="http://schemas.microsoft.com/office/drawing/2014/chart" uri="{C3380CC4-5D6E-409C-BE32-E72D297353CC}">
                <c16:uniqueId val="{00000001-FBAC-4462-807A-C5A4C03893F5}"/>
              </c:ext>
            </c:extLst>
          </c:dPt>
          <c:dPt>
            <c:idx val="8"/>
            <c:invertIfNegative val="0"/>
            <c:bubble3D val="0"/>
            <c:spPr>
              <a:solidFill>
                <a:schemeClr val="accent2">
                  <a:lumMod val="75000"/>
                </a:schemeClr>
              </a:solidFill>
              <a:ln>
                <a:noFill/>
              </a:ln>
              <a:effectLst/>
            </c:spPr>
            <c:extLst>
              <c:ext xmlns:c16="http://schemas.microsoft.com/office/drawing/2014/chart" uri="{C3380CC4-5D6E-409C-BE32-E72D297353CC}">
                <c16:uniqueId val="{00000003-FBAC-4462-807A-C5A4C03893F5}"/>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05-FBAC-4462-807A-C5A4C03893F5}"/>
              </c:ext>
            </c:extLst>
          </c:dPt>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07-FBAC-4462-807A-C5A4C03893F5}"/>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09-FBAC-4462-807A-C5A4C03893F5}"/>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0B-FBAC-4462-807A-C5A4C03893F5}"/>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0D-FBAC-4462-807A-C5A4C03893F5}"/>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0F-FBAC-4462-807A-C5A4C03893F5}"/>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11-FBAC-4462-807A-C5A4C03893F5}"/>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13-FBAC-4462-807A-C5A4C03893F5}"/>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15-FBAC-4462-807A-C5A4C03893F5}"/>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17-FBAC-4462-807A-C5A4C03893F5}"/>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19-FBAC-4462-807A-C5A4C03893F5}"/>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1B-FBAC-4462-807A-C5A4C03893F5}"/>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1D-FBAC-4462-807A-C5A4C03893F5}"/>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1F-FBAC-4462-807A-C5A4C03893F5}"/>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21-FBAC-4462-807A-C5A4C03893F5}"/>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23-FBAC-4462-807A-C5A4C03893F5}"/>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25-FBAC-4462-807A-C5A4C03893F5}"/>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27-FBAC-4462-807A-C5A4C03893F5}"/>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29-FBAC-4462-807A-C5A4C03893F5}"/>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2B-FBAC-4462-807A-C5A4C03893F5}"/>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2D-FBAC-4462-807A-C5A4C03893F5}"/>
              </c:ext>
            </c:extLst>
          </c:dPt>
          <c:dPt>
            <c:idx val="3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F-FBAC-4462-807A-C5A4C03893F5}"/>
              </c:ext>
            </c:extLst>
          </c:dPt>
          <c:dPt>
            <c:idx val="3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1-FBAC-4462-807A-C5A4C03893F5}"/>
              </c:ext>
            </c:extLst>
          </c:dPt>
          <c:dPt>
            <c:idx val="3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3-FBAC-4462-807A-C5A4C03893F5}"/>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FBAC-4462-807A-C5A4C03893F5}"/>
              </c:ext>
            </c:extLst>
          </c:dPt>
          <c:dPt>
            <c:idx val="3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7-FBAC-4462-807A-C5A4C03893F5}"/>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FBAC-4462-807A-C5A4C03893F5}"/>
              </c:ext>
            </c:extLst>
          </c:dPt>
          <c:dPt>
            <c:idx val="3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B-FBAC-4462-807A-C5A4C03893F5}"/>
              </c:ext>
            </c:extLst>
          </c:dPt>
          <c:dPt>
            <c:idx val="3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FBAC-4462-807A-C5A4C03893F5}"/>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FBAC-4462-807A-C5A4C03893F5}"/>
              </c:ext>
            </c:extLst>
          </c:dPt>
          <c:dPt>
            <c:idx val="4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1-FBAC-4462-807A-C5A4C03893F5}"/>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FBAC-4462-807A-C5A4C03893F5}"/>
              </c:ext>
            </c:extLst>
          </c:dPt>
          <c:dPt>
            <c:idx val="4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5-FBAC-4462-807A-C5A4C03893F5}"/>
              </c:ext>
            </c:extLst>
          </c:dPt>
          <c:dPt>
            <c:idx val="4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7-FBAC-4462-807A-C5A4C03893F5}"/>
              </c:ext>
            </c:extLst>
          </c:dPt>
          <c:dPt>
            <c:idx val="6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9-FBAC-4462-807A-C5A4C03893F5}"/>
              </c:ext>
            </c:extLst>
          </c:dPt>
          <c:dPt>
            <c:idx val="8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B-FBAC-4462-807A-C5A4C03893F5}"/>
              </c:ext>
            </c:extLst>
          </c:dPt>
          <c:dPt>
            <c:idx val="8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D-FBAC-4462-807A-C5A4C03893F5}"/>
              </c:ext>
            </c:extLst>
          </c:dPt>
          <c:dPt>
            <c:idx val="8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F-FBAC-4462-807A-C5A4C03893F5}"/>
              </c:ext>
            </c:extLst>
          </c:dPt>
          <c:dPt>
            <c:idx val="9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51-FBAC-4462-807A-C5A4C03893F5}"/>
              </c:ext>
            </c:extLst>
          </c:dPt>
          <c:dPt>
            <c:idx val="98"/>
            <c:invertIfNegative val="0"/>
            <c:bubble3D val="0"/>
            <c:spPr>
              <a:solidFill>
                <a:schemeClr val="accent2">
                  <a:lumMod val="75000"/>
                </a:schemeClr>
              </a:solidFill>
              <a:ln>
                <a:noFill/>
              </a:ln>
              <a:effectLst/>
            </c:spPr>
            <c:extLst>
              <c:ext xmlns:c16="http://schemas.microsoft.com/office/drawing/2014/chart" uri="{C3380CC4-5D6E-409C-BE32-E72D297353CC}">
                <c16:uniqueId val="{00000053-FBAC-4462-807A-C5A4C03893F5}"/>
              </c:ext>
            </c:extLst>
          </c:dPt>
          <c:dPt>
            <c:idx val="99"/>
            <c:invertIfNegative val="0"/>
            <c:bubble3D val="0"/>
            <c:spPr>
              <a:solidFill>
                <a:schemeClr val="accent2">
                  <a:lumMod val="75000"/>
                </a:schemeClr>
              </a:solidFill>
              <a:ln>
                <a:noFill/>
              </a:ln>
              <a:effectLst/>
            </c:spPr>
            <c:extLst>
              <c:ext xmlns:c16="http://schemas.microsoft.com/office/drawing/2014/chart" uri="{C3380CC4-5D6E-409C-BE32-E72D297353CC}">
                <c16:uniqueId val="{00000055-FBAC-4462-807A-C5A4C03893F5}"/>
              </c:ext>
            </c:extLst>
          </c:dPt>
          <c:dPt>
            <c:idx val="100"/>
            <c:invertIfNegative val="0"/>
            <c:bubble3D val="0"/>
            <c:spPr>
              <a:solidFill>
                <a:schemeClr val="accent2">
                  <a:lumMod val="75000"/>
                </a:schemeClr>
              </a:solidFill>
              <a:ln>
                <a:noFill/>
              </a:ln>
              <a:effectLst/>
            </c:spPr>
            <c:extLst>
              <c:ext xmlns:c16="http://schemas.microsoft.com/office/drawing/2014/chart" uri="{C3380CC4-5D6E-409C-BE32-E72D297353CC}">
                <c16:uniqueId val="{00000057-FBAC-4462-807A-C5A4C03893F5}"/>
              </c:ext>
            </c:extLst>
          </c:dPt>
          <c:dPt>
            <c:idx val="101"/>
            <c:invertIfNegative val="0"/>
            <c:bubble3D val="0"/>
            <c:spPr>
              <a:solidFill>
                <a:schemeClr val="accent2">
                  <a:lumMod val="75000"/>
                </a:schemeClr>
              </a:solidFill>
              <a:ln>
                <a:noFill/>
              </a:ln>
              <a:effectLst/>
            </c:spPr>
            <c:extLst>
              <c:ext xmlns:c16="http://schemas.microsoft.com/office/drawing/2014/chart" uri="{C3380CC4-5D6E-409C-BE32-E72D297353CC}">
                <c16:uniqueId val="{00000059-FBAC-4462-807A-C5A4C03893F5}"/>
              </c:ext>
            </c:extLst>
          </c:dPt>
          <c:dPt>
            <c:idx val="102"/>
            <c:invertIfNegative val="0"/>
            <c:bubble3D val="0"/>
            <c:spPr>
              <a:solidFill>
                <a:schemeClr val="accent2">
                  <a:lumMod val="75000"/>
                </a:schemeClr>
              </a:solidFill>
              <a:ln>
                <a:noFill/>
              </a:ln>
              <a:effectLst/>
            </c:spPr>
            <c:extLst>
              <c:ext xmlns:c16="http://schemas.microsoft.com/office/drawing/2014/chart" uri="{C3380CC4-5D6E-409C-BE32-E72D297353CC}">
                <c16:uniqueId val="{0000005B-FBAC-4462-807A-C5A4C03893F5}"/>
              </c:ext>
            </c:extLst>
          </c:dPt>
          <c:dPt>
            <c:idx val="103"/>
            <c:invertIfNegative val="0"/>
            <c:bubble3D val="0"/>
            <c:spPr>
              <a:solidFill>
                <a:schemeClr val="accent2">
                  <a:lumMod val="75000"/>
                </a:schemeClr>
              </a:solidFill>
              <a:ln>
                <a:noFill/>
              </a:ln>
              <a:effectLst/>
            </c:spPr>
            <c:extLst>
              <c:ext xmlns:c16="http://schemas.microsoft.com/office/drawing/2014/chart" uri="{C3380CC4-5D6E-409C-BE32-E72D297353CC}">
                <c16:uniqueId val="{0000005D-FBAC-4462-807A-C5A4C03893F5}"/>
              </c:ext>
            </c:extLst>
          </c:dPt>
          <c:dPt>
            <c:idx val="104"/>
            <c:invertIfNegative val="0"/>
            <c:bubble3D val="0"/>
            <c:spPr>
              <a:solidFill>
                <a:schemeClr val="accent2">
                  <a:lumMod val="75000"/>
                </a:schemeClr>
              </a:solidFill>
              <a:ln>
                <a:noFill/>
              </a:ln>
              <a:effectLst/>
            </c:spPr>
            <c:extLst>
              <c:ext xmlns:c16="http://schemas.microsoft.com/office/drawing/2014/chart" uri="{C3380CC4-5D6E-409C-BE32-E72D297353CC}">
                <c16:uniqueId val="{0000005F-FBAC-4462-807A-C5A4C03893F5}"/>
              </c:ext>
            </c:extLst>
          </c:dPt>
          <c:dPt>
            <c:idx val="123"/>
            <c:invertIfNegative val="0"/>
            <c:bubble3D val="0"/>
            <c:spPr>
              <a:solidFill>
                <a:schemeClr val="accent2">
                  <a:lumMod val="75000"/>
                </a:schemeClr>
              </a:solidFill>
              <a:ln>
                <a:noFill/>
              </a:ln>
              <a:effectLst/>
            </c:spPr>
            <c:extLst>
              <c:ext xmlns:c16="http://schemas.microsoft.com/office/drawing/2014/chart" uri="{C3380CC4-5D6E-409C-BE32-E72D297353CC}">
                <c16:uniqueId val="{00000061-FBAC-4462-807A-C5A4C03893F5}"/>
              </c:ext>
            </c:extLst>
          </c:dPt>
          <c:dPt>
            <c:idx val="135"/>
            <c:invertIfNegative val="0"/>
            <c:bubble3D val="0"/>
            <c:spPr>
              <a:solidFill>
                <a:schemeClr val="accent2">
                  <a:lumMod val="75000"/>
                </a:schemeClr>
              </a:solidFill>
              <a:ln>
                <a:noFill/>
              </a:ln>
              <a:effectLst/>
            </c:spPr>
            <c:extLst>
              <c:ext xmlns:c16="http://schemas.microsoft.com/office/drawing/2014/chart" uri="{C3380CC4-5D6E-409C-BE32-E72D297353CC}">
                <c16:uniqueId val="{00000063-FBAC-4462-807A-C5A4C03893F5}"/>
              </c:ext>
            </c:extLst>
          </c:dPt>
          <c:dPt>
            <c:idx val="136"/>
            <c:invertIfNegative val="0"/>
            <c:bubble3D val="0"/>
            <c:spPr>
              <a:solidFill>
                <a:schemeClr val="accent2">
                  <a:lumMod val="75000"/>
                </a:schemeClr>
              </a:solidFill>
              <a:ln>
                <a:noFill/>
              </a:ln>
              <a:effectLst/>
            </c:spPr>
            <c:extLst>
              <c:ext xmlns:c16="http://schemas.microsoft.com/office/drawing/2014/chart" uri="{C3380CC4-5D6E-409C-BE32-E72D297353CC}">
                <c16:uniqueId val="{00000065-FBAC-4462-807A-C5A4C03893F5}"/>
              </c:ext>
            </c:extLst>
          </c:dPt>
          <c:dPt>
            <c:idx val="137"/>
            <c:invertIfNegative val="0"/>
            <c:bubble3D val="0"/>
            <c:spPr>
              <a:solidFill>
                <a:schemeClr val="accent2">
                  <a:lumMod val="75000"/>
                </a:schemeClr>
              </a:solidFill>
              <a:ln>
                <a:noFill/>
              </a:ln>
              <a:effectLst/>
            </c:spPr>
            <c:extLst>
              <c:ext xmlns:c16="http://schemas.microsoft.com/office/drawing/2014/chart" uri="{C3380CC4-5D6E-409C-BE32-E72D297353CC}">
                <c16:uniqueId val="{00000067-FBAC-4462-807A-C5A4C03893F5}"/>
              </c:ext>
            </c:extLst>
          </c:dPt>
          <c:dPt>
            <c:idx val="138"/>
            <c:invertIfNegative val="0"/>
            <c:bubble3D val="0"/>
            <c:spPr>
              <a:solidFill>
                <a:schemeClr val="accent2">
                  <a:lumMod val="75000"/>
                </a:schemeClr>
              </a:solidFill>
              <a:ln>
                <a:noFill/>
              </a:ln>
              <a:effectLst/>
            </c:spPr>
            <c:extLst>
              <c:ext xmlns:c16="http://schemas.microsoft.com/office/drawing/2014/chart" uri="{C3380CC4-5D6E-409C-BE32-E72D297353CC}">
                <c16:uniqueId val="{00000069-FBAC-4462-807A-C5A4C03893F5}"/>
              </c:ext>
            </c:extLst>
          </c:dPt>
          <c:dPt>
            <c:idx val="139"/>
            <c:invertIfNegative val="0"/>
            <c:bubble3D val="0"/>
            <c:spPr>
              <a:solidFill>
                <a:schemeClr val="accent2">
                  <a:lumMod val="75000"/>
                </a:schemeClr>
              </a:solidFill>
              <a:ln>
                <a:noFill/>
              </a:ln>
              <a:effectLst/>
            </c:spPr>
            <c:extLst>
              <c:ext xmlns:c16="http://schemas.microsoft.com/office/drawing/2014/chart" uri="{C3380CC4-5D6E-409C-BE32-E72D297353CC}">
                <c16:uniqueId val="{0000006B-FBAC-4462-807A-C5A4C03893F5}"/>
              </c:ext>
            </c:extLst>
          </c:dPt>
          <c:dPt>
            <c:idx val="140"/>
            <c:invertIfNegative val="0"/>
            <c:bubble3D val="0"/>
            <c:spPr>
              <a:solidFill>
                <a:schemeClr val="accent2">
                  <a:lumMod val="75000"/>
                </a:schemeClr>
              </a:solidFill>
              <a:ln>
                <a:noFill/>
              </a:ln>
              <a:effectLst/>
            </c:spPr>
            <c:extLst>
              <c:ext xmlns:c16="http://schemas.microsoft.com/office/drawing/2014/chart" uri="{C3380CC4-5D6E-409C-BE32-E72D297353CC}">
                <c16:uniqueId val="{0000006D-FBAC-4462-807A-C5A4C03893F5}"/>
              </c:ext>
            </c:extLst>
          </c:dPt>
          <c:dPt>
            <c:idx val="141"/>
            <c:invertIfNegative val="0"/>
            <c:bubble3D val="0"/>
            <c:spPr>
              <a:solidFill>
                <a:schemeClr val="accent2">
                  <a:lumMod val="75000"/>
                </a:schemeClr>
              </a:solidFill>
              <a:ln>
                <a:noFill/>
              </a:ln>
              <a:effectLst/>
            </c:spPr>
            <c:extLst>
              <c:ext xmlns:c16="http://schemas.microsoft.com/office/drawing/2014/chart" uri="{C3380CC4-5D6E-409C-BE32-E72D297353CC}">
                <c16:uniqueId val="{0000006F-FBAC-4462-807A-C5A4C03893F5}"/>
              </c:ext>
            </c:extLst>
          </c:dPt>
          <c:dPt>
            <c:idx val="142"/>
            <c:invertIfNegative val="0"/>
            <c:bubble3D val="0"/>
            <c:spPr>
              <a:solidFill>
                <a:schemeClr val="accent2">
                  <a:lumMod val="75000"/>
                </a:schemeClr>
              </a:solidFill>
              <a:ln>
                <a:noFill/>
              </a:ln>
              <a:effectLst/>
            </c:spPr>
            <c:extLst>
              <c:ext xmlns:c16="http://schemas.microsoft.com/office/drawing/2014/chart" uri="{C3380CC4-5D6E-409C-BE32-E72D297353CC}">
                <c16:uniqueId val="{00000071-FBAC-4462-807A-C5A4C03893F5}"/>
              </c:ext>
            </c:extLst>
          </c:dPt>
          <c:dPt>
            <c:idx val="143"/>
            <c:invertIfNegative val="0"/>
            <c:bubble3D val="0"/>
            <c:spPr>
              <a:solidFill>
                <a:schemeClr val="accent2">
                  <a:lumMod val="75000"/>
                </a:schemeClr>
              </a:solidFill>
              <a:ln>
                <a:noFill/>
              </a:ln>
              <a:effectLst/>
            </c:spPr>
            <c:extLst>
              <c:ext xmlns:c16="http://schemas.microsoft.com/office/drawing/2014/chart" uri="{C3380CC4-5D6E-409C-BE32-E72D297353CC}">
                <c16:uniqueId val="{00000073-FBAC-4462-807A-C5A4C03893F5}"/>
              </c:ext>
            </c:extLst>
          </c:dPt>
          <c:dPt>
            <c:idx val="144"/>
            <c:invertIfNegative val="0"/>
            <c:bubble3D val="0"/>
            <c:spPr>
              <a:solidFill>
                <a:schemeClr val="accent2">
                  <a:lumMod val="75000"/>
                </a:schemeClr>
              </a:solidFill>
              <a:ln>
                <a:noFill/>
              </a:ln>
              <a:effectLst/>
            </c:spPr>
            <c:extLst>
              <c:ext xmlns:c16="http://schemas.microsoft.com/office/drawing/2014/chart" uri="{C3380CC4-5D6E-409C-BE32-E72D297353CC}">
                <c16:uniqueId val="{00000075-FBAC-4462-807A-C5A4C03893F5}"/>
              </c:ext>
            </c:extLst>
          </c:dPt>
          <c:dPt>
            <c:idx val="145"/>
            <c:invertIfNegative val="0"/>
            <c:bubble3D val="0"/>
            <c:spPr>
              <a:solidFill>
                <a:schemeClr val="accent2">
                  <a:lumMod val="75000"/>
                </a:schemeClr>
              </a:solidFill>
              <a:ln>
                <a:noFill/>
              </a:ln>
              <a:effectLst/>
            </c:spPr>
            <c:extLst>
              <c:ext xmlns:c16="http://schemas.microsoft.com/office/drawing/2014/chart" uri="{C3380CC4-5D6E-409C-BE32-E72D297353CC}">
                <c16:uniqueId val="{00000077-FBAC-4462-807A-C5A4C03893F5}"/>
              </c:ext>
            </c:extLst>
          </c:dPt>
          <c:dPt>
            <c:idx val="146"/>
            <c:invertIfNegative val="0"/>
            <c:bubble3D val="0"/>
            <c:spPr>
              <a:solidFill>
                <a:schemeClr val="accent2">
                  <a:lumMod val="75000"/>
                </a:schemeClr>
              </a:solidFill>
              <a:ln>
                <a:noFill/>
              </a:ln>
              <a:effectLst/>
            </c:spPr>
            <c:extLst>
              <c:ext xmlns:c16="http://schemas.microsoft.com/office/drawing/2014/chart" uri="{C3380CC4-5D6E-409C-BE32-E72D297353CC}">
                <c16:uniqueId val="{00000079-FBAC-4462-807A-C5A4C03893F5}"/>
              </c:ext>
            </c:extLst>
          </c:dPt>
          <c:dPt>
            <c:idx val="147"/>
            <c:invertIfNegative val="0"/>
            <c:bubble3D val="0"/>
            <c:spPr>
              <a:solidFill>
                <a:schemeClr val="accent2">
                  <a:lumMod val="75000"/>
                </a:schemeClr>
              </a:solidFill>
              <a:ln>
                <a:noFill/>
              </a:ln>
              <a:effectLst/>
            </c:spPr>
            <c:extLst>
              <c:ext xmlns:c16="http://schemas.microsoft.com/office/drawing/2014/chart" uri="{C3380CC4-5D6E-409C-BE32-E72D297353CC}">
                <c16:uniqueId val="{0000007B-FBAC-4462-807A-C5A4C03893F5}"/>
              </c:ext>
            </c:extLst>
          </c:dPt>
          <c:dPt>
            <c:idx val="148"/>
            <c:invertIfNegative val="0"/>
            <c:bubble3D val="0"/>
            <c:spPr>
              <a:solidFill>
                <a:schemeClr val="accent2">
                  <a:lumMod val="75000"/>
                </a:schemeClr>
              </a:solidFill>
              <a:ln>
                <a:noFill/>
              </a:ln>
              <a:effectLst/>
            </c:spPr>
            <c:extLst>
              <c:ext xmlns:c16="http://schemas.microsoft.com/office/drawing/2014/chart" uri="{C3380CC4-5D6E-409C-BE32-E72D297353CC}">
                <c16:uniqueId val="{0000007D-FBAC-4462-807A-C5A4C03893F5}"/>
              </c:ext>
            </c:extLst>
          </c:dPt>
          <c:dPt>
            <c:idx val="149"/>
            <c:invertIfNegative val="0"/>
            <c:bubble3D val="0"/>
            <c:spPr>
              <a:solidFill>
                <a:schemeClr val="accent2">
                  <a:lumMod val="75000"/>
                </a:schemeClr>
              </a:solidFill>
              <a:ln>
                <a:noFill/>
              </a:ln>
              <a:effectLst/>
            </c:spPr>
            <c:extLst>
              <c:ext xmlns:c16="http://schemas.microsoft.com/office/drawing/2014/chart" uri="{C3380CC4-5D6E-409C-BE32-E72D297353CC}">
                <c16:uniqueId val="{0000007F-FBAC-4462-807A-C5A4C03893F5}"/>
              </c:ext>
            </c:extLst>
          </c:dPt>
          <c:dPt>
            <c:idx val="150"/>
            <c:invertIfNegative val="0"/>
            <c:bubble3D val="0"/>
            <c:spPr>
              <a:solidFill>
                <a:schemeClr val="accent2">
                  <a:lumMod val="75000"/>
                </a:schemeClr>
              </a:solidFill>
              <a:ln>
                <a:noFill/>
              </a:ln>
              <a:effectLst/>
            </c:spPr>
            <c:extLst>
              <c:ext xmlns:c16="http://schemas.microsoft.com/office/drawing/2014/chart" uri="{C3380CC4-5D6E-409C-BE32-E72D297353CC}">
                <c16:uniqueId val="{00000081-FBAC-4462-807A-C5A4C03893F5}"/>
              </c:ext>
            </c:extLst>
          </c:dPt>
          <c:dPt>
            <c:idx val="151"/>
            <c:invertIfNegative val="0"/>
            <c:bubble3D val="0"/>
            <c:spPr>
              <a:solidFill>
                <a:schemeClr val="accent2">
                  <a:lumMod val="75000"/>
                </a:schemeClr>
              </a:solidFill>
              <a:ln>
                <a:noFill/>
              </a:ln>
              <a:effectLst/>
            </c:spPr>
            <c:extLst>
              <c:ext xmlns:c16="http://schemas.microsoft.com/office/drawing/2014/chart" uri="{C3380CC4-5D6E-409C-BE32-E72D297353CC}">
                <c16:uniqueId val="{00000083-FBAC-4462-807A-C5A4C03893F5}"/>
              </c:ext>
            </c:extLst>
          </c:dPt>
          <c:dPt>
            <c:idx val="152"/>
            <c:invertIfNegative val="0"/>
            <c:bubble3D val="0"/>
            <c:spPr>
              <a:solidFill>
                <a:schemeClr val="accent2">
                  <a:lumMod val="75000"/>
                </a:schemeClr>
              </a:solidFill>
              <a:ln>
                <a:noFill/>
              </a:ln>
              <a:effectLst/>
            </c:spPr>
            <c:extLst>
              <c:ext xmlns:c16="http://schemas.microsoft.com/office/drawing/2014/chart" uri="{C3380CC4-5D6E-409C-BE32-E72D297353CC}">
                <c16:uniqueId val="{00000085-FBAC-4462-807A-C5A4C03893F5}"/>
              </c:ext>
            </c:extLst>
          </c:dPt>
          <c:dPt>
            <c:idx val="153"/>
            <c:invertIfNegative val="0"/>
            <c:bubble3D val="0"/>
            <c:spPr>
              <a:solidFill>
                <a:schemeClr val="accent2">
                  <a:lumMod val="75000"/>
                </a:schemeClr>
              </a:solidFill>
              <a:ln>
                <a:noFill/>
              </a:ln>
              <a:effectLst/>
            </c:spPr>
            <c:extLst>
              <c:ext xmlns:c16="http://schemas.microsoft.com/office/drawing/2014/chart" uri="{C3380CC4-5D6E-409C-BE32-E72D297353CC}">
                <c16:uniqueId val="{00000087-FBAC-4462-807A-C5A4C03893F5}"/>
              </c:ext>
            </c:extLst>
          </c:dPt>
          <c:dPt>
            <c:idx val="154"/>
            <c:invertIfNegative val="0"/>
            <c:bubble3D val="0"/>
            <c:spPr>
              <a:solidFill>
                <a:schemeClr val="accent2">
                  <a:lumMod val="75000"/>
                </a:schemeClr>
              </a:solidFill>
              <a:ln>
                <a:noFill/>
              </a:ln>
              <a:effectLst/>
            </c:spPr>
            <c:extLst>
              <c:ext xmlns:c16="http://schemas.microsoft.com/office/drawing/2014/chart" uri="{C3380CC4-5D6E-409C-BE32-E72D297353CC}">
                <c16:uniqueId val="{00000089-FBAC-4462-807A-C5A4C03893F5}"/>
              </c:ext>
            </c:extLst>
          </c:dPt>
          <c:dPt>
            <c:idx val="155"/>
            <c:invertIfNegative val="0"/>
            <c:bubble3D val="0"/>
            <c:spPr>
              <a:solidFill>
                <a:schemeClr val="accent2">
                  <a:lumMod val="75000"/>
                </a:schemeClr>
              </a:solidFill>
              <a:ln>
                <a:noFill/>
              </a:ln>
              <a:effectLst/>
            </c:spPr>
            <c:extLst>
              <c:ext xmlns:c16="http://schemas.microsoft.com/office/drawing/2014/chart" uri="{C3380CC4-5D6E-409C-BE32-E72D297353CC}">
                <c16:uniqueId val="{0000008B-FBAC-4462-807A-C5A4C03893F5}"/>
              </c:ext>
            </c:extLst>
          </c:dPt>
          <c:dPt>
            <c:idx val="156"/>
            <c:invertIfNegative val="0"/>
            <c:bubble3D val="0"/>
            <c:spPr>
              <a:solidFill>
                <a:schemeClr val="accent2">
                  <a:lumMod val="75000"/>
                </a:schemeClr>
              </a:solidFill>
              <a:ln>
                <a:noFill/>
              </a:ln>
              <a:effectLst/>
            </c:spPr>
            <c:extLst>
              <c:ext xmlns:c16="http://schemas.microsoft.com/office/drawing/2014/chart" uri="{C3380CC4-5D6E-409C-BE32-E72D297353CC}">
                <c16:uniqueId val="{0000008D-FBAC-4462-807A-C5A4C03893F5}"/>
              </c:ext>
            </c:extLst>
          </c:dPt>
          <c:dPt>
            <c:idx val="157"/>
            <c:invertIfNegative val="0"/>
            <c:bubble3D val="0"/>
            <c:spPr>
              <a:solidFill>
                <a:schemeClr val="accent2">
                  <a:lumMod val="75000"/>
                </a:schemeClr>
              </a:solidFill>
              <a:ln>
                <a:noFill/>
              </a:ln>
              <a:effectLst/>
            </c:spPr>
            <c:extLst>
              <c:ext xmlns:c16="http://schemas.microsoft.com/office/drawing/2014/chart" uri="{C3380CC4-5D6E-409C-BE32-E72D297353CC}">
                <c16:uniqueId val="{0000008F-FBAC-4462-807A-C5A4C03893F5}"/>
              </c:ext>
            </c:extLst>
          </c:dPt>
          <c:dPt>
            <c:idx val="158"/>
            <c:invertIfNegative val="0"/>
            <c:bubble3D val="0"/>
            <c:spPr>
              <a:solidFill>
                <a:schemeClr val="accent2">
                  <a:lumMod val="75000"/>
                </a:schemeClr>
              </a:solidFill>
              <a:ln>
                <a:noFill/>
              </a:ln>
              <a:effectLst/>
            </c:spPr>
            <c:extLst>
              <c:ext xmlns:c16="http://schemas.microsoft.com/office/drawing/2014/chart" uri="{C3380CC4-5D6E-409C-BE32-E72D297353CC}">
                <c16:uniqueId val="{00000091-FBAC-4462-807A-C5A4C03893F5}"/>
              </c:ext>
            </c:extLst>
          </c:dPt>
          <c:dPt>
            <c:idx val="159"/>
            <c:invertIfNegative val="0"/>
            <c:bubble3D val="0"/>
            <c:spPr>
              <a:solidFill>
                <a:schemeClr val="accent2">
                  <a:lumMod val="75000"/>
                </a:schemeClr>
              </a:solidFill>
              <a:ln>
                <a:noFill/>
              </a:ln>
              <a:effectLst/>
            </c:spPr>
            <c:extLst>
              <c:ext xmlns:c16="http://schemas.microsoft.com/office/drawing/2014/chart" uri="{C3380CC4-5D6E-409C-BE32-E72D297353CC}">
                <c16:uniqueId val="{00000093-FBAC-4462-807A-C5A4C03893F5}"/>
              </c:ext>
            </c:extLst>
          </c:dPt>
          <c:dPt>
            <c:idx val="160"/>
            <c:invertIfNegative val="0"/>
            <c:bubble3D val="0"/>
            <c:spPr>
              <a:solidFill>
                <a:schemeClr val="accent2">
                  <a:lumMod val="75000"/>
                </a:schemeClr>
              </a:solidFill>
              <a:ln>
                <a:noFill/>
              </a:ln>
              <a:effectLst/>
            </c:spPr>
            <c:extLst>
              <c:ext xmlns:c16="http://schemas.microsoft.com/office/drawing/2014/chart" uri="{C3380CC4-5D6E-409C-BE32-E72D297353CC}">
                <c16:uniqueId val="{00000095-FBAC-4462-807A-C5A4C03893F5}"/>
              </c:ext>
            </c:extLst>
          </c:dPt>
          <c:dPt>
            <c:idx val="161"/>
            <c:invertIfNegative val="0"/>
            <c:bubble3D val="0"/>
            <c:spPr>
              <a:solidFill>
                <a:schemeClr val="accent2">
                  <a:lumMod val="75000"/>
                </a:schemeClr>
              </a:solidFill>
              <a:ln>
                <a:noFill/>
              </a:ln>
              <a:effectLst/>
            </c:spPr>
            <c:extLst>
              <c:ext xmlns:c16="http://schemas.microsoft.com/office/drawing/2014/chart" uri="{C3380CC4-5D6E-409C-BE32-E72D297353CC}">
                <c16:uniqueId val="{00000097-FBAC-4462-807A-C5A4C03893F5}"/>
              </c:ext>
            </c:extLst>
          </c:dPt>
          <c:dPt>
            <c:idx val="162"/>
            <c:invertIfNegative val="0"/>
            <c:bubble3D val="0"/>
            <c:spPr>
              <a:solidFill>
                <a:srgbClr val="BA5800"/>
              </a:solidFill>
              <a:ln>
                <a:noFill/>
              </a:ln>
              <a:effectLst/>
            </c:spPr>
            <c:extLst>
              <c:ext xmlns:c16="http://schemas.microsoft.com/office/drawing/2014/chart" uri="{C3380CC4-5D6E-409C-BE32-E72D297353CC}">
                <c16:uniqueId val="{00000099-FBAC-4462-807A-C5A4C03893F5}"/>
              </c:ext>
            </c:extLst>
          </c:dPt>
          <c:dPt>
            <c:idx val="163"/>
            <c:invertIfNegative val="0"/>
            <c:bubble3D val="0"/>
            <c:spPr>
              <a:solidFill>
                <a:srgbClr val="BA5800"/>
              </a:solidFill>
              <a:ln>
                <a:noFill/>
              </a:ln>
              <a:effectLst/>
            </c:spPr>
            <c:extLst>
              <c:ext xmlns:c16="http://schemas.microsoft.com/office/drawing/2014/chart" uri="{C3380CC4-5D6E-409C-BE32-E72D297353CC}">
                <c16:uniqueId val="{0000009B-FBAC-4462-807A-C5A4C03893F5}"/>
              </c:ext>
            </c:extLst>
          </c:dPt>
          <c:dPt>
            <c:idx val="164"/>
            <c:invertIfNegative val="0"/>
            <c:bubble3D val="0"/>
            <c:spPr>
              <a:solidFill>
                <a:srgbClr val="BA5800"/>
              </a:solidFill>
              <a:ln>
                <a:noFill/>
              </a:ln>
              <a:effectLst/>
            </c:spPr>
            <c:extLst>
              <c:ext xmlns:c16="http://schemas.microsoft.com/office/drawing/2014/chart" uri="{C3380CC4-5D6E-409C-BE32-E72D297353CC}">
                <c16:uniqueId val="{0000009D-FBAC-4462-807A-C5A4C03893F5}"/>
              </c:ext>
            </c:extLst>
          </c:dPt>
          <c:dPt>
            <c:idx val="165"/>
            <c:invertIfNegative val="0"/>
            <c:bubble3D val="0"/>
            <c:spPr>
              <a:solidFill>
                <a:srgbClr val="BA5800"/>
              </a:solidFill>
              <a:ln>
                <a:noFill/>
              </a:ln>
              <a:effectLst/>
            </c:spPr>
            <c:extLst>
              <c:ext xmlns:c16="http://schemas.microsoft.com/office/drawing/2014/chart" uri="{C3380CC4-5D6E-409C-BE32-E72D297353CC}">
                <c16:uniqueId val="{0000009F-FBAC-4462-807A-C5A4C03893F5}"/>
              </c:ext>
            </c:extLst>
          </c:dPt>
          <c:dPt>
            <c:idx val="166"/>
            <c:invertIfNegative val="0"/>
            <c:bubble3D val="0"/>
            <c:spPr>
              <a:solidFill>
                <a:srgbClr val="BA5800"/>
              </a:solidFill>
              <a:ln>
                <a:noFill/>
              </a:ln>
              <a:effectLst/>
            </c:spPr>
            <c:extLst>
              <c:ext xmlns:c16="http://schemas.microsoft.com/office/drawing/2014/chart" uri="{C3380CC4-5D6E-409C-BE32-E72D297353CC}">
                <c16:uniqueId val="{000000A1-FBAC-4462-807A-C5A4C03893F5}"/>
              </c:ext>
            </c:extLst>
          </c:dPt>
          <c:dPt>
            <c:idx val="167"/>
            <c:invertIfNegative val="0"/>
            <c:bubble3D val="0"/>
            <c:spPr>
              <a:solidFill>
                <a:srgbClr val="FFAD48"/>
              </a:solidFill>
              <a:ln>
                <a:noFill/>
              </a:ln>
              <a:effectLst/>
            </c:spPr>
            <c:extLst>
              <c:ext xmlns:c16="http://schemas.microsoft.com/office/drawing/2014/chart" uri="{C3380CC4-5D6E-409C-BE32-E72D297353CC}">
                <c16:uniqueId val="{000000A3-FBAC-4462-807A-C5A4C03893F5}"/>
              </c:ext>
            </c:extLst>
          </c:dPt>
          <c:dPt>
            <c:idx val="168"/>
            <c:invertIfNegative val="0"/>
            <c:bubble3D val="0"/>
            <c:spPr>
              <a:solidFill>
                <a:srgbClr val="024B76"/>
              </a:solidFill>
              <a:ln>
                <a:noFill/>
              </a:ln>
              <a:effectLst/>
            </c:spPr>
            <c:extLst>
              <c:ext xmlns:c16="http://schemas.microsoft.com/office/drawing/2014/chart" uri="{C3380CC4-5D6E-409C-BE32-E72D297353CC}">
                <c16:uniqueId val="{000000C6-3B22-473C-B6B7-016955C0E71A}"/>
              </c:ext>
            </c:extLst>
          </c:dPt>
          <c:dPt>
            <c:idx val="169"/>
            <c:invertIfNegative val="0"/>
            <c:bubble3D val="0"/>
            <c:spPr>
              <a:solidFill>
                <a:srgbClr val="FFAD48"/>
              </a:solidFill>
              <a:ln>
                <a:noFill/>
              </a:ln>
              <a:effectLst/>
            </c:spPr>
            <c:extLst>
              <c:ext xmlns:c16="http://schemas.microsoft.com/office/drawing/2014/chart" uri="{C3380CC4-5D6E-409C-BE32-E72D297353CC}">
                <c16:uniqueId val="{000000A5-FBAC-4462-807A-C5A4C03893F5}"/>
              </c:ext>
            </c:extLst>
          </c:dPt>
          <c:dPt>
            <c:idx val="170"/>
            <c:invertIfNegative val="0"/>
            <c:bubble3D val="0"/>
            <c:spPr>
              <a:solidFill>
                <a:srgbClr val="FFAD48"/>
              </a:solidFill>
              <a:ln>
                <a:noFill/>
              </a:ln>
              <a:effectLst/>
            </c:spPr>
            <c:extLst>
              <c:ext xmlns:c16="http://schemas.microsoft.com/office/drawing/2014/chart" uri="{C3380CC4-5D6E-409C-BE32-E72D297353CC}">
                <c16:uniqueId val="{000000A7-FBAC-4462-807A-C5A4C03893F5}"/>
              </c:ext>
            </c:extLst>
          </c:dPt>
          <c:dPt>
            <c:idx val="171"/>
            <c:invertIfNegative val="0"/>
            <c:bubble3D val="0"/>
            <c:spPr>
              <a:solidFill>
                <a:srgbClr val="024B76"/>
              </a:solidFill>
              <a:ln>
                <a:noFill/>
              </a:ln>
              <a:effectLst/>
            </c:spPr>
            <c:extLst>
              <c:ext xmlns:c16="http://schemas.microsoft.com/office/drawing/2014/chart" uri="{C3380CC4-5D6E-409C-BE32-E72D297353CC}">
                <c16:uniqueId val="{000000C5-3B22-473C-B6B7-016955C0E71A}"/>
              </c:ext>
            </c:extLst>
          </c:dPt>
          <c:dPt>
            <c:idx val="172"/>
            <c:invertIfNegative val="0"/>
            <c:bubble3D val="0"/>
            <c:spPr>
              <a:solidFill>
                <a:srgbClr val="024B76"/>
              </a:solidFill>
              <a:ln>
                <a:noFill/>
              </a:ln>
              <a:effectLst/>
            </c:spPr>
            <c:extLst>
              <c:ext xmlns:c16="http://schemas.microsoft.com/office/drawing/2014/chart" uri="{C3380CC4-5D6E-409C-BE32-E72D297353CC}">
                <c16:uniqueId val="{000000C4-3B22-473C-B6B7-016955C0E71A}"/>
              </c:ext>
            </c:extLst>
          </c:dPt>
          <c:dPt>
            <c:idx val="173"/>
            <c:invertIfNegative val="0"/>
            <c:bubble3D val="0"/>
            <c:spPr>
              <a:solidFill>
                <a:srgbClr val="024B76"/>
              </a:solidFill>
              <a:ln>
                <a:noFill/>
              </a:ln>
              <a:effectLst/>
            </c:spPr>
            <c:extLst>
              <c:ext xmlns:c16="http://schemas.microsoft.com/office/drawing/2014/chart" uri="{C3380CC4-5D6E-409C-BE32-E72D297353CC}">
                <c16:uniqueId val="{000000C3-3B22-473C-B6B7-016955C0E71A}"/>
              </c:ext>
            </c:extLst>
          </c:dPt>
          <c:dPt>
            <c:idx val="174"/>
            <c:invertIfNegative val="0"/>
            <c:bubble3D val="0"/>
            <c:spPr>
              <a:solidFill>
                <a:srgbClr val="024B76"/>
              </a:solidFill>
              <a:ln>
                <a:noFill/>
              </a:ln>
              <a:effectLst/>
            </c:spPr>
            <c:extLst>
              <c:ext xmlns:c16="http://schemas.microsoft.com/office/drawing/2014/chart" uri="{C3380CC4-5D6E-409C-BE32-E72D297353CC}">
                <c16:uniqueId val="{000000C7-3B22-473C-B6B7-016955C0E71A}"/>
              </c:ext>
            </c:extLst>
          </c:dPt>
          <c:dPt>
            <c:idx val="175"/>
            <c:invertIfNegative val="0"/>
            <c:bubble3D val="0"/>
            <c:spPr>
              <a:solidFill>
                <a:srgbClr val="024B76"/>
              </a:solidFill>
              <a:ln>
                <a:noFill/>
              </a:ln>
              <a:effectLst/>
            </c:spPr>
            <c:extLst>
              <c:ext xmlns:c16="http://schemas.microsoft.com/office/drawing/2014/chart" uri="{C3380CC4-5D6E-409C-BE32-E72D297353CC}">
                <c16:uniqueId val="{000000C8-3B22-473C-B6B7-016955C0E71A}"/>
              </c:ext>
            </c:extLst>
          </c:dPt>
          <c:dPt>
            <c:idx val="176"/>
            <c:invertIfNegative val="0"/>
            <c:bubble3D val="0"/>
            <c:spPr>
              <a:solidFill>
                <a:srgbClr val="024B76"/>
              </a:solidFill>
              <a:ln>
                <a:noFill/>
              </a:ln>
              <a:effectLst/>
            </c:spPr>
            <c:extLst>
              <c:ext xmlns:c16="http://schemas.microsoft.com/office/drawing/2014/chart" uri="{C3380CC4-5D6E-409C-BE32-E72D297353CC}">
                <c16:uniqueId val="{000000C9-3B22-473C-B6B7-016955C0E71A}"/>
              </c:ext>
            </c:extLst>
          </c:dPt>
          <c:dPt>
            <c:idx val="177"/>
            <c:invertIfNegative val="0"/>
            <c:bubble3D val="0"/>
            <c:spPr>
              <a:solidFill>
                <a:srgbClr val="024B76"/>
              </a:solidFill>
              <a:ln>
                <a:noFill/>
              </a:ln>
              <a:effectLst/>
            </c:spPr>
            <c:extLst>
              <c:ext xmlns:c16="http://schemas.microsoft.com/office/drawing/2014/chart" uri="{C3380CC4-5D6E-409C-BE32-E72D297353CC}">
                <c16:uniqueId val="{000000CA-3B22-473C-B6B7-016955C0E71A}"/>
              </c:ext>
            </c:extLst>
          </c:dPt>
          <c:dPt>
            <c:idx val="178"/>
            <c:invertIfNegative val="0"/>
            <c:bubble3D val="0"/>
            <c:spPr>
              <a:solidFill>
                <a:srgbClr val="024B76"/>
              </a:solidFill>
              <a:ln>
                <a:noFill/>
              </a:ln>
              <a:effectLst/>
            </c:spPr>
            <c:extLst>
              <c:ext xmlns:c16="http://schemas.microsoft.com/office/drawing/2014/chart" uri="{C3380CC4-5D6E-409C-BE32-E72D297353CC}">
                <c16:uniqueId val="{000000CB-3B22-473C-B6B7-016955C0E71A}"/>
              </c:ext>
            </c:extLst>
          </c:dPt>
          <c:dPt>
            <c:idx val="179"/>
            <c:invertIfNegative val="0"/>
            <c:bubble3D val="0"/>
            <c:spPr>
              <a:solidFill>
                <a:srgbClr val="BA5800"/>
              </a:solidFill>
              <a:ln>
                <a:noFill/>
              </a:ln>
              <a:effectLst/>
            </c:spPr>
            <c:extLst>
              <c:ext xmlns:c16="http://schemas.microsoft.com/office/drawing/2014/chart" uri="{C3380CC4-5D6E-409C-BE32-E72D297353CC}">
                <c16:uniqueId val="{000000A9-FBAC-4462-807A-C5A4C03893F5}"/>
              </c:ext>
            </c:extLst>
          </c:dPt>
          <c:dPt>
            <c:idx val="180"/>
            <c:invertIfNegative val="0"/>
            <c:bubble3D val="0"/>
            <c:spPr>
              <a:solidFill>
                <a:srgbClr val="024B76"/>
              </a:solidFill>
              <a:ln>
                <a:noFill/>
              </a:ln>
              <a:effectLst/>
            </c:spPr>
            <c:extLst>
              <c:ext xmlns:c16="http://schemas.microsoft.com/office/drawing/2014/chart" uri="{C3380CC4-5D6E-409C-BE32-E72D297353CC}">
                <c16:uniqueId val="{000000CC-3B22-473C-B6B7-016955C0E71A}"/>
              </c:ext>
            </c:extLst>
          </c:dPt>
          <c:dPt>
            <c:idx val="181"/>
            <c:invertIfNegative val="0"/>
            <c:bubble3D val="0"/>
            <c:spPr>
              <a:solidFill>
                <a:srgbClr val="BA5800"/>
              </a:solidFill>
              <a:ln>
                <a:noFill/>
              </a:ln>
              <a:effectLst/>
            </c:spPr>
            <c:extLst>
              <c:ext xmlns:c16="http://schemas.microsoft.com/office/drawing/2014/chart" uri="{C3380CC4-5D6E-409C-BE32-E72D297353CC}">
                <c16:uniqueId val="{000000AB-FBAC-4462-807A-C5A4C03893F5}"/>
              </c:ext>
            </c:extLst>
          </c:dPt>
          <c:dPt>
            <c:idx val="182"/>
            <c:invertIfNegative val="0"/>
            <c:bubble3D val="0"/>
            <c:spPr>
              <a:solidFill>
                <a:srgbClr val="024B76"/>
              </a:solidFill>
              <a:ln>
                <a:noFill/>
              </a:ln>
              <a:effectLst/>
            </c:spPr>
            <c:extLst>
              <c:ext xmlns:c16="http://schemas.microsoft.com/office/drawing/2014/chart" uri="{C3380CC4-5D6E-409C-BE32-E72D297353CC}">
                <c16:uniqueId val="{000000C1-3B22-473C-B6B7-016955C0E71A}"/>
              </c:ext>
            </c:extLst>
          </c:dPt>
          <c:dPt>
            <c:idx val="183"/>
            <c:invertIfNegative val="0"/>
            <c:bubble3D val="0"/>
            <c:spPr>
              <a:solidFill>
                <a:srgbClr val="024B76"/>
              </a:solidFill>
              <a:ln>
                <a:noFill/>
              </a:ln>
              <a:effectLst/>
            </c:spPr>
            <c:extLst>
              <c:ext xmlns:c16="http://schemas.microsoft.com/office/drawing/2014/chart" uri="{C3380CC4-5D6E-409C-BE32-E72D297353CC}">
                <c16:uniqueId val="{000000C2-3B22-473C-B6B7-016955C0E71A}"/>
              </c:ext>
            </c:extLst>
          </c:dPt>
          <c:dPt>
            <c:idx val="185"/>
            <c:invertIfNegative val="0"/>
            <c:bubble3D val="0"/>
            <c:spPr>
              <a:solidFill>
                <a:srgbClr val="BA5800"/>
              </a:solidFill>
              <a:ln>
                <a:noFill/>
              </a:ln>
              <a:effectLst/>
            </c:spPr>
            <c:extLst>
              <c:ext xmlns:c16="http://schemas.microsoft.com/office/drawing/2014/chart" uri="{C3380CC4-5D6E-409C-BE32-E72D297353CC}">
                <c16:uniqueId val="{000000AE-FBAC-4462-807A-C5A4C03893F5}"/>
              </c:ext>
            </c:extLst>
          </c:dPt>
          <c:dPt>
            <c:idx val="186"/>
            <c:invertIfNegative val="0"/>
            <c:bubble3D val="0"/>
            <c:spPr>
              <a:solidFill>
                <a:srgbClr val="024B76"/>
              </a:solidFill>
              <a:ln>
                <a:noFill/>
              </a:ln>
              <a:effectLst/>
            </c:spPr>
            <c:extLst>
              <c:ext xmlns:c16="http://schemas.microsoft.com/office/drawing/2014/chart" uri="{C3380CC4-5D6E-409C-BE32-E72D297353CC}">
                <c16:uniqueId val="{000000C0-3B22-473C-B6B7-016955C0E71A}"/>
              </c:ext>
            </c:extLst>
          </c:dPt>
          <c:dPt>
            <c:idx val="187"/>
            <c:invertIfNegative val="0"/>
            <c:bubble3D val="0"/>
            <c:spPr>
              <a:solidFill>
                <a:srgbClr val="BA5800"/>
              </a:solidFill>
              <a:ln>
                <a:noFill/>
              </a:ln>
              <a:effectLst/>
            </c:spPr>
            <c:extLst>
              <c:ext xmlns:c16="http://schemas.microsoft.com/office/drawing/2014/chart" uri="{C3380CC4-5D6E-409C-BE32-E72D297353CC}">
                <c16:uniqueId val="{000000AF-5E00-47E6-8792-C555C2ADA15F}"/>
              </c:ext>
            </c:extLst>
          </c:dPt>
          <c:dPt>
            <c:idx val="188"/>
            <c:invertIfNegative val="0"/>
            <c:bubble3D val="0"/>
            <c:spPr>
              <a:solidFill>
                <a:srgbClr val="BA5800"/>
              </a:solidFill>
              <a:ln>
                <a:noFill/>
              </a:ln>
              <a:effectLst/>
            </c:spPr>
            <c:extLst>
              <c:ext xmlns:c16="http://schemas.microsoft.com/office/drawing/2014/chart" uri="{C3380CC4-5D6E-409C-BE32-E72D297353CC}">
                <c16:uniqueId val="{000000B1-86E1-4138-929A-C2EF63224464}"/>
              </c:ext>
            </c:extLst>
          </c:dPt>
          <c:dPt>
            <c:idx val="189"/>
            <c:invertIfNegative val="0"/>
            <c:bubble3D val="0"/>
            <c:spPr>
              <a:solidFill>
                <a:srgbClr val="BA5800"/>
              </a:solidFill>
              <a:ln>
                <a:noFill/>
              </a:ln>
              <a:effectLst/>
            </c:spPr>
            <c:extLst>
              <c:ext xmlns:c16="http://schemas.microsoft.com/office/drawing/2014/chart" uri="{C3380CC4-5D6E-409C-BE32-E72D297353CC}">
                <c16:uniqueId val="{000000B3-8D7F-4D6C-95EE-652F32BDFD82}"/>
              </c:ext>
            </c:extLst>
          </c:dPt>
          <c:dPt>
            <c:idx val="190"/>
            <c:invertIfNegative val="0"/>
            <c:bubble3D val="0"/>
            <c:spPr>
              <a:solidFill>
                <a:srgbClr val="BA5800"/>
              </a:solidFill>
              <a:ln>
                <a:noFill/>
              </a:ln>
              <a:effectLst/>
            </c:spPr>
            <c:extLst>
              <c:ext xmlns:c16="http://schemas.microsoft.com/office/drawing/2014/chart" uri="{C3380CC4-5D6E-409C-BE32-E72D297353CC}">
                <c16:uniqueId val="{000000B5-0019-4EDF-A45C-61A70ED0379D}"/>
              </c:ext>
            </c:extLst>
          </c:dPt>
          <c:dPt>
            <c:idx val="191"/>
            <c:invertIfNegative val="0"/>
            <c:bubble3D val="0"/>
            <c:spPr>
              <a:solidFill>
                <a:srgbClr val="BA5800"/>
              </a:solidFill>
              <a:ln>
                <a:noFill/>
              </a:ln>
              <a:effectLst/>
            </c:spPr>
            <c:extLst>
              <c:ext xmlns:c16="http://schemas.microsoft.com/office/drawing/2014/chart" uri="{C3380CC4-5D6E-409C-BE32-E72D297353CC}">
                <c16:uniqueId val="{000000B7-B827-456F-913E-7E720DF7448C}"/>
              </c:ext>
            </c:extLst>
          </c:dPt>
          <c:dPt>
            <c:idx val="192"/>
            <c:invertIfNegative val="0"/>
            <c:bubble3D val="0"/>
            <c:spPr>
              <a:solidFill>
                <a:srgbClr val="BA5800"/>
              </a:solidFill>
              <a:ln>
                <a:noFill/>
              </a:ln>
              <a:effectLst/>
            </c:spPr>
            <c:extLst>
              <c:ext xmlns:c16="http://schemas.microsoft.com/office/drawing/2014/chart" uri="{C3380CC4-5D6E-409C-BE32-E72D297353CC}">
                <c16:uniqueId val="{000000B9-5FCE-4BD9-A1DA-2AD1DF461F74}"/>
              </c:ext>
            </c:extLst>
          </c:dPt>
          <c:dPt>
            <c:idx val="193"/>
            <c:invertIfNegative val="0"/>
            <c:bubble3D val="0"/>
            <c:spPr>
              <a:solidFill>
                <a:srgbClr val="BA5800"/>
              </a:solidFill>
              <a:ln>
                <a:noFill/>
              </a:ln>
              <a:effectLst/>
            </c:spPr>
            <c:extLst>
              <c:ext xmlns:c16="http://schemas.microsoft.com/office/drawing/2014/chart" uri="{C3380CC4-5D6E-409C-BE32-E72D297353CC}">
                <c16:uniqueId val="{000000BB-9106-4250-8EB4-C52F98CC3611}"/>
              </c:ext>
            </c:extLst>
          </c:dPt>
          <c:dPt>
            <c:idx val="194"/>
            <c:invertIfNegative val="0"/>
            <c:bubble3D val="0"/>
            <c:spPr>
              <a:solidFill>
                <a:srgbClr val="BA5800"/>
              </a:solidFill>
              <a:ln>
                <a:noFill/>
              </a:ln>
              <a:effectLst/>
            </c:spPr>
            <c:extLst>
              <c:ext xmlns:c16="http://schemas.microsoft.com/office/drawing/2014/chart" uri="{C3380CC4-5D6E-409C-BE32-E72D297353CC}">
                <c16:uniqueId val="{000000BD-EF76-49CE-B8D5-DB7A576CB587}"/>
              </c:ext>
            </c:extLst>
          </c:dPt>
          <c:dPt>
            <c:idx val="195"/>
            <c:invertIfNegative val="0"/>
            <c:bubble3D val="0"/>
            <c:spPr>
              <a:solidFill>
                <a:srgbClr val="BA5800"/>
              </a:solidFill>
              <a:ln>
                <a:noFill/>
              </a:ln>
              <a:effectLst/>
            </c:spPr>
            <c:extLst>
              <c:ext xmlns:c16="http://schemas.microsoft.com/office/drawing/2014/chart" uri="{C3380CC4-5D6E-409C-BE32-E72D297353CC}">
                <c16:uniqueId val="{000000BF-3B22-473C-B6B7-016955C0E71A}"/>
              </c:ext>
            </c:extLst>
          </c:dPt>
          <c:dPt>
            <c:idx val="196"/>
            <c:invertIfNegative val="0"/>
            <c:bubble3D val="0"/>
            <c:spPr>
              <a:solidFill>
                <a:srgbClr val="FFAD48"/>
              </a:solidFill>
              <a:ln>
                <a:noFill/>
              </a:ln>
              <a:effectLst/>
            </c:spPr>
            <c:extLst>
              <c:ext xmlns:c16="http://schemas.microsoft.com/office/drawing/2014/chart" uri="{C3380CC4-5D6E-409C-BE32-E72D297353CC}">
                <c16:uniqueId val="{000000DB-27AC-4648-8D56-5B7AB5127307}"/>
              </c:ext>
            </c:extLst>
          </c:dPt>
          <c:dPt>
            <c:idx val="197"/>
            <c:invertIfNegative val="0"/>
            <c:bubble3D val="0"/>
            <c:spPr>
              <a:solidFill>
                <a:srgbClr val="BA5800"/>
              </a:solidFill>
              <a:ln>
                <a:noFill/>
              </a:ln>
              <a:effectLst/>
            </c:spPr>
            <c:extLst>
              <c:ext xmlns:c16="http://schemas.microsoft.com/office/drawing/2014/chart" uri="{C3380CC4-5D6E-409C-BE32-E72D297353CC}">
                <c16:uniqueId val="{000000DD-5EBA-424D-942E-FA5405374629}"/>
              </c:ext>
            </c:extLst>
          </c:dPt>
          <c:cat>
            <c:numRef>
              <c:f>rivm!$C$4:$C$236</c:f>
              <c:numCache>
                <c:formatCode>m/d/yyyy</c:formatCode>
                <c:ptCount val="23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f>rivm!$AO$4:$AO$201</c:f>
              <c:numCache>
                <c:formatCode>0</c:formatCode>
                <c:ptCount val="198"/>
                <c:pt idx="7">
                  <c:v>43</c:v>
                </c:pt>
                <c:pt idx="8">
                  <c:v>45</c:v>
                </c:pt>
                <c:pt idx="9">
                  <c:v>56</c:v>
                </c:pt>
                <c:pt idx="10">
                  <c:v>74</c:v>
                </c:pt>
                <c:pt idx="11">
                  <c:v>48</c:v>
                </c:pt>
                <c:pt idx="12">
                  <c:v>55</c:v>
                </c:pt>
                <c:pt idx="13">
                  <c:v>106</c:v>
                </c:pt>
                <c:pt idx="14">
                  <c:v>67</c:v>
                </c:pt>
                <c:pt idx="15">
                  <c:v>144</c:v>
                </c:pt>
                <c:pt idx="16">
                  <c:v>95</c:v>
                </c:pt>
                <c:pt idx="17">
                  <c:v>99</c:v>
                </c:pt>
                <c:pt idx="18">
                  <c:v>222</c:v>
                </c:pt>
                <c:pt idx="19">
                  <c:v>231</c:v>
                </c:pt>
                <c:pt idx="20">
                  <c:v>225</c:v>
                </c:pt>
                <c:pt idx="21">
                  <c:v>298</c:v>
                </c:pt>
                <c:pt idx="22">
                  <c:v>344</c:v>
                </c:pt>
                <c:pt idx="23">
                  <c:v>482</c:v>
                </c:pt>
                <c:pt idx="24">
                  <c:v>397</c:v>
                </c:pt>
                <c:pt idx="25">
                  <c:v>267</c:v>
                </c:pt>
                <c:pt idx="26">
                  <c:v>519</c:v>
                </c:pt>
                <c:pt idx="27">
                  <c:v>506</c:v>
                </c:pt>
                <c:pt idx="28">
                  <c:v>610</c:v>
                </c:pt>
                <c:pt idx="29">
                  <c:v>638</c:v>
                </c:pt>
                <c:pt idx="30">
                  <c:v>522</c:v>
                </c:pt>
                <c:pt idx="31">
                  <c:v>531</c:v>
                </c:pt>
                <c:pt idx="32">
                  <c:v>339</c:v>
                </c:pt>
                <c:pt idx="33">
                  <c:v>34</c:v>
                </c:pt>
                <c:pt idx="34">
                  <c:v>167</c:v>
                </c:pt>
                <c:pt idx="35">
                  <c:v>64</c:v>
                </c:pt>
                <c:pt idx="36">
                  <c:v>-146</c:v>
                </c:pt>
                <c:pt idx="37">
                  <c:v>-255</c:v>
                </c:pt>
                <c:pt idx="38">
                  <c:v>120</c:v>
                </c:pt>
                <c:pt idx="39">
                  <c:v>68</c:v>
                </c:pt>
                <c:pt idx="40">
                  <c:v>-68</c:v>
                </c:pt>
                <c:pt idx="41">
                  <c:v>-50</c:v>
                </c:pt>
                <c:pt idx="42">
                  <c:v>130</c:v>
                </c:pt>
                <c:pt idx="43">
                  <c:v>309</c:v>
                </c:pt>
                <c:pt idx="44">
                  <c:v>412</c:v>
                </c:pt>
                <c:pt idx="45">
                  <c:v>-50</c:v>
                </c:pt>
                <c:pt idx="46">
                  <c:v>12</c:v>
                </c:pt>
                <c:pt idx="47">
                  <c:v>91</c:v>
                </c:pt>
                <c:pt idx="48">
                  <c:v>-235</c:v>
                </c:pt>
                <c:pt idx="49">
                  <c:v>-152</c:v>
                </c:pt>
                <c:pt idx="50">
                  <c:v>-100</c:v>
                </c:pt>
                <c:pt idx="51">
                  <c:v>-176</c:v>
                </c:pt>
                <c:pt idx="52">
                  <c:v>-108</c:v>
                </c:pt>
                <c:pt idx="53">
                  <c:v>-214</c:v>
                </c:pt>
                <c:pt idx="54">
                  <c:v>-139</c:v>
                </c:pt>
                <c:pt idx="55">
                  <c:v>-26</c:v>
                </c:pt>
                <c:pt idx="56">
                  <c:v>-174</c:v>
                </c:pt>
                <c:pt idx="57">
                  <c:v>-429</c:v>
                </c:pt>
                <c:pt idx="58">
                  <c:v>-485</c:v>
                </c:pt>
                <c:pt idx="59">
                  <c:v>-411</c:v>
                </c:pt>
                <c:pt idx="60">
                  <c:v>-350</c:v>
                </c:pt>
                <c:pt idx="61">
                  <c:v>-558</c:v>
                </c:pt>
                <c:pt idx="62">
                  <c:v>-322</c:v>
                </c:pt>
                <c:pt idx="63">
                  <c:v>-373</c:v>
                </c:pt>
                <c:pt idx="64">
                  <c:v>-331</c:v>
                </c:pt>
                <c:pt idx="65">
                  <c:v>-210</c:v>
                </c:pt>
                <c:pt idx="66">
                  <c:v>-320</c:v>
                </c:pt>
                <c:pt idx="67">
                  <c:v>-201</c:v>
                </c:pt>
                <c:pt idx="68">
                  <c:v>146</c:v>
                </c:pt>
                <c:pt idx="69">
                  <c:v>-154</c:v>
                </c:pt>
                <c:pt idx="70">
                  <c:v>-59</c:v>
                </c:pt>
                <c:pt idx="71">
                  <c:v>-156</c:v>
                </c:pt>
                <c:pt idx="72">
                  <c:v>-156</c:v>
                </c:pt>
                <c:pt idx="73">
                  <c:v>-90</c:v>
                </c:pt>
                <c:pt idx="74">
                  <c:v>-38</c:v>
                </c:pt>
                <c:pt idx="75">
                  <c:v>-121</c:v>
                </c:pt>
                <c:pt idx="76">
                  <c:v>-5</c:v>
                </c:pt>
                <c:pt idx="77">
                  <c:v>-185</c:v>
                </c:pt>
                <c:pt idx="78">
                  <c:v>-119</c:v>
                </c:pt>
                <c:pt idx="79">
                  <c:v>-100</c:v>
                </c:pt>
                <c:pt idx="80">
                  <c:v>-120</c:v>
                </c:pt>
                <c:pt idx="81">
                  <c:v>-15</c:v>
                </c:pt>
                <c:pt idx="82">
                  <c:v>-88</c:v>
                </c:pt>
                <c:pt idx="83">
                  <c:v>-29</c:v>
                </c:pt>
                <c:pt idx="84">
                  <c:v>-17</c:v>
                </c:pt>
                <c:pt idx="85">
                  <c:v>-12</c:v>
                </c:pt>
                <c:pt idx="86">
                  <c:v>-13</c:v>
                </c:pt>
                <c:pt idx="87">
                  <c:v>47</c:v>
                </c:pt>
                <c:pt idx="88">
                  <c:v>63</c:v>
                </c:pt>
                <c:pt idx="89">
                  <c:v>25</c:v>
                </c:pt>
                <c:pt idx="90">
                  <c:v>-8</c:v>
                </c:pt>
                <c:pt idx="91">
                  <c:v>-71</c:v>
                </c:pt>
                <c:pt idx="92">
                  <c:v>-12</c:v>
                </c:pt>
                <c:pt idx="93">
                  <c:v>-45</c:v>
                </c:pt>
                <c:pt idx="94">
                  <c:v>13</c:v>
                </c:pt>
                <c:pt idx="95">
                  <c:v>-106</c:v>
                </c:pt>
                <c:pt idx="96">
                  <c:v>-31</c:v>
                </c:pt>
                <c:pt idx="97">
                  <c:v>-104</c:v>
                </c:pt>
                <c:pt idx="98">
                  <c:v>27</c:v>
                </c:pt>
                <c:pt idx="99">
                  <c:v>34</c:v>
                </c:pt>
                <c:pt idx="100">
                  <c:v>52</c:v>
                </c:pt>
                <c:pt idx="101">
                  <c:v>54</c:v>
                </c:pt>
                <c:pt idx="102">
                  <c:v>62</c:v>
                </c:pt>
                <c:pt idx="103">
                  <c:v>62</c:v>
                </c:pt>
                <c:pt idx="104">
                  <c:v>98</c:v>
                </c:pt>
                <c:pt idx="105">
                  <c:v>-45</c:v>
                </c:pt>
                <c:pt idx="106">
                  <c:v>0</c:v>
                </c:pt>
                <c:pt idx="107">
                  <c:v>-4</c:v>
                </c:pt>
                <c:pt idx="108">
                  <c:v>-96</c:v>
                </c:pt>
                <c:pt idx="109">
                  <c:v>0</c:v>
                </c:pt>
                <c:pt idx="110">
                  <c:v>-25</c:v>
                </c:pt>
                <c:pt idx="111">
                  <c:v>-67</c:v>
                </c:pt>
                <c:pt idx="112">
                  <c:v>-49</c:v>
                </c:pt>
                <c:pt idx="113">
                  <c:v>-103</c:v>
                </c:pt>
                <c:pt idx="114">
                  <c:v>-103</c:v>
                </c:pt>
                <c:pt idx="115">
                  <c:v>-52</c:v>
                </c:pt>
                <c:pt idx="116">
                  <c:v>-100</c:v>
                </c:pt>
                <c:pt idx="117">
                  <c:v>-75</c:v>
                </c:pt>
                <c:pt idx="118">
                  <c:v>-35</c:v>
                </c:pt>
                <c:pt idx="119">
                  <c:v>-5</c:v>
                </c:pt>
                <c:pt idx="120">
                  <c:v>-16</c:v>
                </c:pt>
                <c:pt idx="121">
                  <c:v>-7</c:v>
                </c:pt>
                <c:pt idx="122">
                  <c:v>-18</c:v>
                </c:pt>
                <c:pt idx="123">
                  <c:v>11</c:v>
                </c:pt>
                <c:pt idx="124">
                  <c:v>-14</c:v>
                </c:pt>
                <c:pt idx="125">
                  <c:v>-20</c:v>
                </c:pt>
                <c:pt idx="126">
                  <c:v>-33</c:v>
                </c:pt>
                <c:pt idx="127">
                  <c:v>-16</c:v>
                </c:pt>
                <c:pt idx="128">
                  <c:v>-8</c:v>
                </c:pt>
                <c:pt idx="129">
                  <c:v>0</c:v>
                </c:pt>
                <c:pt idx="130">
                  <c:v>-40</c:v>
                </c:pt>
                <c:pt idx="131">
                  <c:v>-13</c:v>
                </c:pt>
                <c:pt idx="132">
                  <c:v>-10</c:v>
                </c:pt>
                <c:pt idx="133">
                  <c:v>-25</c:v>
                </c:pt>
                <c:pt idx="134">
                  <c:v>-33</c:v>
                </c:pt>
                <c:pt idx="135">
                  <c:v>20</c:v>
                </c:pt>
                <c:pt idx="136">
                  <c:v>28</c:v>
                </c:pt>
                <c:pt idx="137">
                  <c:v>35</c:v>
                </c:pt>
                <c:pt idx="138">
                  <c:v>16</c:v>
                </c:pt>
                <c:pt idx="139">
                  <c:v>54</c:v>
                </c:pt>
                <c:pt idx="140">
                  <c:v>47</c:v>
                </c:pt>
                <c:pt idx="141">
                  <c:v>61</c:v>
                </c:pt>
                <c:pt idx="142">
                  <c:v>46</c:v>
                </c:pt>
                <c:pt idx="143">
                  <c:v>43</c:v>
                </c:pt>
                <c:pt idx="144">
                  <c:v>114</c:v>
                </c:pt>
                <c:pt idx="145">
                  <c:v>110</c:v>
                </c:pt>
                <c:pt idx="146">
                  <c:v>62</c:v>
                </c:pt>
                <c:pt idx="147">
                  <c:v>64</c:v>
                </c:pt>
                <c:pt idx="148">
                  <c:v>88</c:v>
                </c:pt>
                <c:pt idx="149">
                  <c:v>10</c:v>
                </c:pt>
                <c:pt idx="150">
                  <c:v>70</c:v>
                </c:pt>
                <c:pt idx="151">
                  <c:v>20</c:v>
                </c:pt>
                <c:pt idx="152">
                  <c:v>60</c:v>
                </c:pt>
                <c:pt idx="153">
                  <c:v>79</c:v>
                </c:pt>
                <c:pt idx="154">
                  <c:v>179</c:v>
                </c:pt>
                <c:pt idx="155">
                  <c:v>147</c:v>
                </c:pt>
                <c:pt idx="156">
                  <c:v>294</c:v>
                </c:pt>
                <c:pt idx="157">
                  <c:v>152</c:v>
                </c:pt>
                <c:pt idx="158">
                  <c:v>167</c:v>
                </c:pt>
                <c:pt idx="159">
                  <c:v>262</c:v>
                </c:pt>
                <c:pt idx="160">
                  <c:v>179</c:v>
                </c:pt>
                <c:pt idx="161">
                  <c:v>259</c:v>
                </c:pt>
                <c:pt idx="162">
                  <c:v>181</c:v>
                </c:pt>
                <c:pt idx="163">
                  <c:v>55</c:v>
                </c:pt>
                <c:pt idx="164">
                  <c:v>211</c:v>
                </c:pt>
                <c:pt idx="165">
                  <c:v>258</c:v>
                </c:pt>
                <c:pt idx="166">
                  <c:v>294</c:v>
                </c:pt>
                <c:pt idx="167">
                  <c:v>228</c:v>
                </c:pt>
                <c:pt idx="168">
                  <c:v>-24</c:v>
                </c:pt>
                <c:pt idx="169">
                  <c:v>117</c:v>
                </c:pt>
                <c:pt idx="170">
                  <c:v>169</c:v>
                </c:pt>
                <c:pt idx="171">
                  <c:v>-70</c:v>
                </c:pt>
                <c:pt idx="172">
                  <c:v>-148</c:v>
                </c:pt>
                <c:pt idx="173">
                  <c:v>-290</c:v>
                </c:pt>
                <c:pt idx="174">
                  <c:v>-102</c:v>
                </c:pt>
                <c:pt idx="175">
                  <c:v>-48</c:v>
                </c:pt>
                <c:pt idx="176">
                  <c:v>-101</c:v>
                </c:pt>
                <c:pt idx="177">
                  <c:v>-147</c:v>
                </c:pt>
                <c:pt idx="178">
                  <c:v>-50</c:v>
                </c:pt>
                <c:pt idx="179">
                  <c:v>92</c:v>
                </c:pt>
                <c:pt idx="180">
                  <c:v>-74</c:v>
                </c:pt>
                <c:pt idx="181">
                  <c:v>19</c:v>
                </c:pt>
                <c:pt idx="182">
                  <c:v>-19</c:v>
                </c:pt>
                <c:pt idx="183">
                  <c:v>-28</c:v>
                </c:pt>
                <c:pt idx="184">
                  <c:v>-7</c:v>
                </c:pt>
                <c:pt idx="185">
                  <c:v>51</c:v>
                </c:pt>
                <c:pt idx="186">
                  <c:v>-47</c:v>
                </c:pt>
                <c:pt idx="187">
                  <c:v>47</c:v>
                </c:pt>
                <c:pt idx="188">
                  <c:v>163</c:v>
                </c:pt>
                <c:pt idx="189">
                  <c:v>91</c:v>
                </c:pt>
                <c:pt idx="190">
                  <c:v>237</c:v>
                </c:pt>
                <c:pt idx="191">
                  <c:v>153</c:v>
                </c:pt>
                <c:pt idx="192">
                  <c:v>417</c:v>
                </c:pt>
                <c:pt idx="193">
                  <c:v>270</c:v>
                </c:pt>
                <c:pt idx="194">
                  <c:v>502</c:v>
                </c:pt>
                <c:pt idx="195">
                  <c:v>406</c:v>
                </c:pt>
                <c:pt idx="196">
                  <c:v>222</c:v>
                </c:pt>
                <c:pt idx="197">
                  <c:v>526</c:v>
                </c:pt>
              </c:numCache>
            </c:numRef>
          </c:val>
          <c:extLst>
            <c:ext xmlns:c16="http://schemas.microsoft.com/office/drawing/2014/chart" uri="{C3380CC4-5D6E-409C-BE32-E72D297353CC}">
              <c16:uniqueId val="{000000AC-FBAC-4462-807A-C5A4C03893F5}"/>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min val="43891"/>
        </c:scaling>
        <c:delete val="0"/>
        <c:axPos val="b"/>
        <c:numFmt formatCode="[$]d\ mmm;@" c16r2:formatcode2="[$-en-NL,1]d\ mmm;@" sourceLinked="0"/>
        <c:majorTickMark val="cross"/>
        <c:minorTickMark val="none"/>
        <c:tickLblPos val="low"/>
        <c:spPr>
          <a:solidFill>
            <a:srgbClr val="F5F5F5"/>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At val="0"/>
        <c:auto val="1"/>
        <c:lblOffset val="100"/>
        <c:baseTimeUnit val="days"/>
        <c:majorUnit val="1"/>
        <c:majorTimeUnit val="months"/>
      </c:dateAx>
      <c:valAx>
        <c:axId val="6939715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Het aantal nieuwe </a:t>
            </a:r>
            <a:r>
              <a:rPr lang="nl-NL" sz="1800" b="1" u="sng" baseline="0"/>
              <a:t>ziekenhuisopnames</a:t>
            </a:r>
            <a:r>
              <a:rPr lang="nl-NL" sz="1800" b="0" baseline="0"/>
              <a:t> om 14:15u</a:t>
            </a:r>
            <a:endParaRPr lang="nl-NL" sz="2000" b="0" baseline="0"/>
          </a:p>
        </c:rich>
      </c:tx>
      <c:layout>
        <c:manualLayout>
          <c:xMode val="edge"/>
          <c:yMode val="edge"/>
          <c:x val="0.17846000000000001"/>
          <c:y val="6.513624999999997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94-4A06-4D34-A819-DB646A7859BF}"/>
              </c:ext>
            </c:extLst>
          </c:dPt>
          <c:dPt>
            <c:idx val="1"/>
            <c:invertIfNegative val="0"/>
            <c:bubble3D val="0"/>
            <c:spPr>
              <a:solidFill>
                <a:schemeClr val="accent1"/>
              </a:solidFill>
              <a:ln>
                <a:noFill/>
              </a:ln>
              <a:effectLst/>
            </c:spPr>
            <c:extLst>
              <c:ext xmlns:c16="http://schemas.microsoft.com/office/drawing/2014/chart" uri="{C3380CC4-5D6E-409C-BE32-E72D297353CC}">
                <c16:uniqueId val="{00000095-4A06-4D34-A819-DB646A7859BF}"/>
              </c:ext>
            </c:extLst>
          </c:dPt>
          <c:dPt>
            <c:idx val="2"/>
            <c:invertIfNegative val="0"/>
            <c:bubble3D val="0"/>
            <c:spPr>
              <a:solidFill>
                <a:schemeClr val="accent1"/>
              </a:solidFill>
              <a:ln>
                <a:noFill/>
              </a:ln>
              <a:effectLst/>
            </c:spPr>
            <c:extLst>
              <c:ext xmlns:c16="http://schemas.microsoft.com/office/drawing/2014/chart" uri="{C3380CC4-5D6E-409C-BE32-E72D297353CC}">
                <c16:uniqueId val="{00000096-4A06-4D34-A819-DB646A7859BF}"/>
              </c:ext>
            </c:extLst>
          </c:dPt>
          <c:dPt>
            <c:idx val="3"/>
            <c:invertIfNegative val="0"/>
            <c:bubble3D val="0"/>
            <c:spPr>
              <a:solidFill>
                <a:srgbClr val="BA5800"/>
              </a:solidFill>
              <a:ln>
                <a:noFill/>
              </a:ln>
              <a:effectLst/>
            </c:spPr>
            <c:extLst>
              <c:ext xmlns:c16="http://schemas.microsoft.com/office/drawing/2014/chart" uri="{C3380CC4-5D6E-409C-BE32-E72D297353CC}">
                <c16:uniqueId val="{00000001-D528-4586-9D0A-F5FB8E449A4C}"/>
              </c:ext>
            </c:extLst>
          </c:dPt>
          <c:dPt>
            <c:idx val="4"/>
            <c:invertIfNegative val="0"/>
            <c:bubble3D val="0"/>
            <c:spPr>
              <a:solidFill>
                <a:schemeClr val="accent1"/>
              </a:solidFill>
              <a:ln>
                <a:noFill/>
              </a:ln>
              <a:effectLst/>
            </c:spPr>
            <c:extLst>
              <c:ext xmlns:c16="http://schemas.microsoft.com/office/drawing/2014/chart" uri="{C3380CC4-5D6E-409C-BE32-E72D297353CC}">
                <c16:uniqueId val="{00000097-4A06-4D34-A819-DB646A7859BF}"/>
              </c:ext>
            </c:extLst>
          </c:dPt>
          <c:dPt>
            <c:idx val="5"/>
            <c:invertIfNegative val="0"/>
            <c:bubble3D val="0"/>
            <c:spPr>
              <a:solidFill>
                <a:schemeClr val="accent1"/>
              </a:solidFill>
              <a:ln>
                <a:noFill/>
              </a:ln>
              <a:effectLst/>
            </c:spPr>
            <c:extLst>
              <c:ext xmlns:c16="http://schemas.microsoft.com/office/drawing/2014/chart" uri="{C3380CC4-5D6E-409C-BE32-E72D297353CC}">
                <c16:uniqueId val="{00000098-4A06-4D34-A819-DB646A7859BF}"/>
              </c:ext>
            </c:extLst>
          </c:dPt>
          <c:dPt>
            <c:idx val="6"/>
            <c:invertIfNegative val="0"/>
            <c:bubble3D val="0"/>
            <c:spPr>
              <a:solidFill>
                <a:schemeClr val="accent1"/>
              </a:solidFill>
              <a:ln>
                <a:noFill/>
              </a:ln>
              <a:effectLst/>
            </c:spPr>
            <c:extLst>
              <c:ext xmlns:c16="http://schemas.microsoft.com/office/drawing/2014/chart" uri="{C3380CC4-5D6E-409C-BE32-E72D297353CC}">
                <c16:uniqueId val="{00000099-4A06-4D34-A819-DB646A7859BF}"/>
              </c:ext>
            </c:extLst>
          </c:dPt>
          <c:dPt>
            <c:idx val="7"/>
            <c:invertIfNegative val="0"/>
            <c:bubble3D val="0"/>
            <c:spPr>
              <a:solidFill>
                <a:srgbClr val="BA5800"/>
              </a:solidFill>
              <a:ln>
                <a:noFill/>
              </a:ln>
              <a:effectLst/>
            </c:spPr>
            <c:extLst>
              <c:ext xmlns:c16="http://schemas.microsoft.com/office/drawing/2014/chart" uri="{C3380CC4-5D6E-409C-BE32-E72D297353CC}">
                <c16:uniqueId val="{00000003-D528-4586-9D0A-F5FB8E449A4C}"/>
              </c:ext>
            </c:extLst>
          </c:dPt>
          <c:dPt>
            <c:idx val="8"/>
            <c:invertIfNegative val="0"/>
            <c:bubble3D val="0"/>
            <c:spPr>
              <a:solidFill>
                <a:schemeClr val="accent1"/>
              </a:solidFill>
              <a:ln>
                <a:noFill/>
              </a:ln>
              <a:effectLst/>
            </c:spPr>
            <c:extLst>
              <c:ext xmlns:c16="http://schemas.microsoft.com/office/drawing/2014/chart" uri="{C3380CC4-5D6E-409C-BE32-E72D297353CC}">
                <c16:uniqueId val="{0000009A-4A06-4D34-A819-DB646A7859BF}"/>
              </c:ext>
            </c:extLst>
          </c:dPt>
          <c:dPt>
            <c:idx val="9"/>
            <c:invertIfNegative val="0"/>
            <c:bubble3D val="0"/>
            <c:spPr>
              <a:solidFill>
                <a:schemeClr val="accent1"/>
              </a:solidFill>
              <a:ln>
                <a:noFill/>
              </a:ln>
              <a:effectLst/>
            </c:spPr>
            <c:extLst>
              <c:ext xmlns:c16="http://schemas.microsoft.com/office/drawing/2014/chart" uri="{C3380CC4-5D6E-409C-BE32-E72D297353CC}">
                <c16:uniqueId val="{0000009B-4A06-4D34-A819-DB646A7859BF}"/>
              </c:ext>
            </c:extLst>
          </c:dPt>
          <c:dPt>
            <c:idx val="10"/>
            <c:invertIfNegative val="0"/>
            <c:bubble3D val="0"/>
            <c:spPr>
              <a:solidFill>
                <a:srgbClr val="BA5800"/>
              </a:solidFill>
              <a:ln>
                <a:noFill/>
              </a:ln>
              <a:effectLst/>
            </c:spPr>
            <c:extLst>
              <c:ext xmlns:c16="http://schemas.microsoft.com/office/drawing/2014/chart" uri="{C3380CC4-5D6E-409C-BE32-E72D297353CC}">
                <c16:uniqueId val="{00000005-D528-4586-9D0A-F5FB8E449A4C}"/>
              </c:ext>
            </c:extLst>
          </c:dPt>
          <c:dPt>
            <c:idx val="1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7-D528-4586-9D0A-F5FB8E449A4C}"/>
              </c:ext>
            </c:extLst>
          </c:dPt>
          <c:dPt>
            <c:idx val="1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D528-4586-9D0A-F5FB8E449A4C}"/>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9C-4A06-4D34-A819-DB646A7859BF}"/>
              </c:ext>
            </c:extLst>
          </c:dPt>
          <c:dPt>
            <c:idx val="14"/>
            <c:invertIfNegative val="0"/>
            <c:bubble3D val="0"/>
            <c:spPr>
              <a:solidFill>
                <a:srgbClr val="BA5800"/>
              </a:solidFill>
              <a:ln>
                <a:noFill/>
              </a:ln>
              <a:effectLst/>
            </c:spPr>
            <c:extLst>
              <c:ext xmlns:c16="http://schemas.microsoft.com/office/drawing/2014/chart" uri="{C3380CC4-5D6E-409C-BE32-E72D297353CC}">
                <c16:uniqueId val="{0000000B-D528-4586-9D0A-F5FB8E449A4C}"/>
              </c:ext>
            </c:extLst>
          </c:dPt>
          <c:dPt>
            <c:idx val="15"/>
            <c:invertIfNegative val="0"/>
            <c:bubble3D val="0"/>
            <c:spPr>
              <a:solidFill>
                <a:srgbClr val="BA5800"/>
              </a:solidFill>
              <a:ln>
                <a:noFill/>
              </a:ln>
              <a:effectLst/>
            </c:spPr>
            <c:extLst>
              <c:ext xmlns:c16="http://schemas.microsoft.com/office/drawing/2014/chart" uri="{C3380CC4-5D6E-409C-BE32-E72D297353CC}">
                <c16:uniqueId val="{0000000D-D528-4586-9D0A-F5FB8E449A4C}"/>
              </c:ext>
            </c:extLst>
          </c:dPt>
          <c:dPt>
            <c:idx val="16"/>
            <c:invertIfNegative val="0"/>
            <c:bubble3D val="0"/>
            <c:spPr>
              <a:solidFill>
                <a:schemeClr val="accent1"/>
              </a:solidFill>
              <a:ln>
                <a:noFill/>
              </a:ln>
              <a:effectLst/>
            </c:spPr>
            <c:extLst>
              <c:ext xmlns:c16="http://schemas.microsoft.com/office/drawing/2014/chart" uri="{C3380CC4-5D6E-409C-BE32-E72D297353CC}">
                <c16:uniqueId val="{0000009D-4A06-4D34-A819-DB646A7859BF}"/>
              </c:ext>
            </c:extLst>
          </c:dPt>
          <c:dPt>
            <c:idx val="17"/>
            <c:invertIfNegative val="0"/>
            <c:bubble3D val="0"/>
            <c:spPr>
              <a:solidFill>
                <a:schemeClr val="accent1"/>
              </a:solidFill>
              <a:ln>
                <a:noFill/>
              </a:ln>
              <a:effectLst/>
            </c:spPr>
            <c:extLst>
              <c:ext xmlns:c16="http://schemas.microsoft.com/office/drawing/2014/chart" uri="{C3380CC4-5D6E-409C-BE32-E72D297353CC}">
                <c16:uniqueId val="{0000009E-4A06-4D34-A819-DB646A7859BF}"/>
              </c:ext>
            </c:extLst>
          </c:dPt>
          <c:dPt>
            <c:idx val="18"/>
            <c:invertIfNegative val="0"/>
            <c:bubble3D val="0"/>
            <c:spPr>
              <a:solidFill>
                <a:srgbClr val="BA5800"/>
              </a:solidFill>
              <a:ln>
                <a:noFill/>
              </a:ln>
              <a:effectLst/>
            </c:spPr>
            <c:extLst>
              <c:ext xmlns:c16="http://schemas.microsoft.com/office/drawing/2014/chart" uri="{C3380CC4-5D6E-409C-BE32-E72D297353CC}">
                <c16:uniqueId val="{0000000F-D528-4586-9D0A-F5FB8E449A4C}"/>
              </c:ext>
            </c:extLst>
          </c:dPt>
          <c:dPt>
            <c:idx val="19"/>
            <c:invertIfNegative val="0"/>
            <c:bubble3D val="0"/>
            <c:spPr>
              <a:solidFill>
                <a:srgbClr val="BA5800"/>
              </a:solidFill>
              <a:ln>
                <a:noFill/>
              </a:ln>
              <a:effectLst/>
            </c:spPr>
            <c:extLst>
              <c:ext xmlns:c16="http://schemas.microsoft.com/office/drawing/2014/chart" uri="{C3380CC4-5D6E-409C-BE32-E72D297353CC}">
                <c16:uniqueId val="{00000011-D528-4586-9D0A-F5FB8E449A4C}"/>
              </c:ext>
            </c:extLst>
          </c:dPt>
          <c:dPt>
            <c:idx val="20"/>
            <c:invertIfNegative val="0"/>
            <c:bubble3D val="0"/>
            <c:spPr>
              <a:solidFill>
                <a:srgbClr val="BA5800"/>
              </a:solidFill>
              <a:ln>
                <a:noFill/>
              </a:ln>
              <a:effectLst/>
            </c:spPr>
            <c:extLst>
              <c:ext xmlns:c16="http://schemas.microsoft.com/office/drawing/2014/chart" uri="{C3380CC4-5D6E-409C-BE32-E72D297353CC}">
                <c16:uniqueId val="{00000013-D528-4586-9D0A-F5FB8E449A4C}"/>
              </c:ext>
            </c:extLst>
          </c:dPt>
          <c:dPt>
            <c:idx val="21"/>
            <c:invertIfNegative val="0"/>
            <c:bubble3D val="0"/>
            <c:spPr>
              <a:solidFill>
                <a:schemeClr val="accent1"/>
              </a:solidFill>
              <a:ln>
                <a:noFill/>
              </a:ln>
              <a:effectLst/>
            </c:spPr>
            <c:extLst>
              <c:ext xmlns:c16="http://schemas.microsoft.com/office/drawing/2014/chart" uri="{C3380CC4-5D6E-409C-BE32-E72D297353CC}">
                <c16:uniqueId val="{0000009F-4A06-4D34-A819-DB646A7859BF}"/>
              </c:ext>
            </c:extLst>
          </c:dPt>
          <c:dPt>
            <c:idx val="22"/>
            <c:invertIfNegative val="0"/>
            <c:bubble3D val="0"/>
            <c:spPr>
              <a:solidFill>
                <a:srgbClr val="BA5800"/>
              </a:solidFill>
              <a:ln>
                <a:noFill/>
              </a:ln>
              <a:effectLst/>
            </c:spPr>
            <c:extLst>
              <c:ext xmlns:c16="http://schemas.microsoft.com/office/drawing/2014/chart" uri="{C3380CC4-5D6E-409C-BE32-E72D297353CC}">
                <c16:uniqueId val="{00000015-D528-4586-9D0A-F5FB8E449A4C}"/>
              </c:ext>
            </c:extLst>
          </c:dPt>
          <c:dPt>
            <c:idx val="23"/>
            <c:invertIfNegative val="0"/>
            <c:bubble3D val="0"/>
            <c:spPr>
              <a:solidFill>
                <a:srgbClr val="BA5800"/>
              </a:solidFill>
              <a:ln>
                <a:noFill/>
              </a:ln>
              <a:effectLst/>
            </c:spPr>
            <c:extLst>
              <c:ext xmlns:c16="http://schemas.microsoft.com/office/drawing/2014/chart" uri="{C3380CC4-5D6E-409C-BE32-E72D297353CC}">
                <c16:uniqueId val="{00000017-D528-4586-9D0A-F5FB8E449A4C}"/>
              </c:ext>
            </c:extLst>
          </c:dPt>
          <c:dPt>
            <c:idx val="2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D528-4586-9D0A-F5FB8E449A4C}"/>
              </c:ext>
            </c:extLst>
          </c:dPt>
          <c:dPt>
            <c:idx val="25"/>
            <c:invertIfNegative val="0"/>
            <c:bubble3D val="0"/>
            <c:spPr>
              <a:solidFill>
                <a:schemeClr val="accent1"/>
              </a:solidFill>
              <a:ln>
                <a:noFill/>
              </a:ln>
              <a:effectLst/>
            </c:spPr>
            <c:extLst>
              <c:ext xmlns:c16="http://schemas.microsoft.com/office/drawing/2014/chart" uri="{C3380CC4-5D6E-409C-BE32-E72D297353CC}">
                <c16:uniqueId val="{000000A0-4A06-4D34-A819-DB646A7859BF}"/>
              </c:ext>
            </c:extLst>
          </c:dPt>
          <c:dPt>
            <c:idx val="26"/>
            <c:invertIfNegative val="0"/>
            <c:bubble3D val="0"/>
            <c:spPr>
              <a:solidFill>
                <a:srgbClr val="BA5800"/>
              </a:solidFill>
              <a:ln>
                <a:noFill/>
              </a:ln>
              <a:effectLst/>
            </c:spPr>
            <c:extLst>
              <c:ext xmlns:c16="http://schemas.microsoft.com/office/drawing/2014/chart" uri="{C3380CC4-5D6E-409C-BE32-E72D297353CC}">
                <c16:uniqueId val="{0000001B-D528-4586-9D0A-F5FB8E449A4C}"/>
              </c:ext>
            </c:extLst>
          </c:dPt>
          <c:dPt>
            <c:idx val="27"/>
            <c:invertIfNegative val="0"/>
            <c:bubble3D val="0"/>
            <c:spPr>
              <a:solidFill>
                <a:srgbClr val="BA5800"/>
              </a:solidFill>
              <a:ln>
                <a:noFill/>
              </a:ln>
              <a:effectLst/>
            </c:spPr>
            <c:extLst>
              <c:ext xmlns:c16="http://schemas.microsoft.com/office/drawing/2014/chart" uri="{C3380CC4-5D6E-409C-BE32-E72D297353CC}">
                <c16:uniqueId val="{0000001D-D528-4586-9D0A-F5FB8E449A4C}"/>
              </c:ext>
            </c:extLst>
          </c:dPt>
          <c:dPt>
            <c:idx val="28"/>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F-D528-4586-9D0A-F5FB8E449A4C}"/>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D528-4586-9D0A-F5FB8E449A4C}"/>
              </c:ext>
            </c:extLst>
          </c:dPt>
          <c:dPt>
            <c:idx val="30"/>
            <c:invertIfNegative val="0"/>
            <c:bubble3D val="0"/>
            <c:spPr>
              <a:solidFill>
                <a:srgbClr val="BA5800"/>
              </a:solidFill>
              <a:ln>
                <a:noFill/>
              </a:ln>
              <a:effectLst/>
            </c:spPr>
            <c:extLst>
              <c:ext xmlns:c16="http://schemas.microsoft.com/office/drawing/2014/chart" uri="{C3380CC4-5D6E-409C-BE32-E72D297353CC}">
                <c16:uniqueId val="{00000023-D528-4586-9D0A-F5FB8E449A4C}"/>
              </c:ext>
            </c:extLst>
          </c:dPt>
          <c:dPt>
            <c:idx val="3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5-D528-4586-9D0A-F5FB8E449A4C}"/>
              </c:ext>
            </c:extLst>
          </c:dPt>
          <c:dPt>
            <c:idx val="32"/>
            <c:invertIfNegative val="0"/>
            <c:bubble3D val="0"/>
            <c:spPr>
              <a:solidFill>
                <a:srgbClr val="BA5800"/>
              </a:solidFill>
              <a:ln>
                <a:noFill/>
              </a:ln>
              <a:effectLst/>
            </c:spPr>
            <c:extLst>
              <c:ext xmlns:c16="http://schemas.microsoft.com/office/drawing/2014/chart" uri="{C3380CC4-5D6E-409C-BE32-E72D297353CC}">
                <c16:uniqueId val="{00000027-D528-4586-9D0A-F5FB8E449A4C}"/>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D528-4586-9D0A-F5FB8E449A4C}"/>
              </c:ext>
            </c:extLst>
          </c:dPt>
          <c:dPt>
            <c:idx val="34"/>
            <c:invertIfNegative val="0"/>
            <c:bubble3D val="0"/>
            <c:spPr>
              <a:solidFill>
                <a:srgbClr val="BA5800"/>
              </a:solidFill>
              <a:ln>
                <a:noFill/>
              </a:ln>
              <a:effectLst/>
            </c:spPr>
            <c:extLst>
              <c:ext xmlns:c16="http://schemas.microsoft.com/office/drawing/2014/chart" uri="{C3380CC4-5D6E-409C-BE32-E72D297353CC}">
                <c16:uniqueId val="{0000002B-D528-4586-9D0A-F5FB8E449A4C}"/>
              </c:ext>
            </c:extLst>
          </c:dPt>
          <c:dPt>
            <c:idx val="3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D-D528-4586-9D0A-F5FB8E449A4C}"/>
              </c:ext>
            </c:extLst>
          </c:dPt>
          <c:dPt>
            <c:idx val="36"/>
            <c:invertIfNegative val="0"/>
            <c:bubble3D val="0"/>
            <c:spPr>
              <a:solidFill>
                <a:schemeClr val="accent1"/>
              </a:solidFill>
              <a:ln>
                <a:noFill/>
              </a:ln>
              <a:effectLst/>
            </c:spPr>
            <c:extLst>
              <c:ext xmlns:c16="http://schemas.microsoft.com/office/drawing/2014/chart" uri="{C3380CC4-5D6E-409C-BE32-E72D297353CC}">
                <c16:uniqueId val="{000000A1-4A06-4D34-A819-DB646A7859BF}"/>
              </c:ext>
            </c:extLst>
          </c:dPt>
          <c:dPt>
            <c:idx val="37"/>
            <c:invertIfNegative val="0"/>
            <c:bubble3D val="0"/>
            <c:spPr>
              <a:solidFill>
                <a:schemeClr val="accent1"/>
              </a:solidFill>
              <a:ln>
                <a:noFill/>
              </a:ln>
              <a:effectLst/>
            </c:spPr>
            <c:extLst>
              <c:ext xmlns:c16="http://schemas.microsoft.com/office/drawing/2014/chart" uri="{C3380CC4-5D6E-409C-BE32-E72D297353CC}">
                <c16:uniqueId val="{000000A2-4A06-4D34-A819-DB646A7859BF}"/>
              </c:ext>
            </c:extLst>
          </c:dPt>
          <c:dPt>
            <c:idx val="38"/>
            <c:invertIfNegative val="0"/>
            <c:bubble3D val="0"/>
            <c:spPr>
              <a:solidFill>
                <a:schemeClr val="accent1"/>
              </a:solidFill>
              <a:ln>
                <a:noFill/>
              </a:ln>
              <a:effectLst/>
            </c:spPr>
            <c:extLst>
              <c:ext xmlns:c16="http://schemas.microsoft.com/office/drawing/2014/chart" uri="{C3380CC4-5D6E-409C-BE32-E72D297353CC}">
                <c16:uniqueId val="{000000A3-4A06-4D34-A819-DB646A7859BF}"/>
              </c:ext>
            </c:extLst>
          </c:dPt>
          <c:dPt>
            <c:idx val="39"/>
            <c:invertIfNegative val="0"/>
            <c:bubble3D val="0"/>
            <c:spPr>
              <a:solidFill>
                <a:srgbClr val="BA5800"/>
              </a:solidFill>
              <a:ln>
                <a:noFill/>
              </a:ln>
              <a:effectLst/>
            </c:spPr>
            <c:extLst>
              <c:ext xmlns:c16="http://schemas.microsoft.com/office/drawing/2014/chart" uri="{C3380CC4-5D6E-409C-BE32-E72D297353CC}">
                <c16:uniqueId val="{000000B1-4A06-4D34-A819-DB646A7859BF}"/>
              </c:ext>
            </c:extLst>
          </c:dPt>
          <c:dPt>
            <c:idx val="42"/>
            <c:invertIfNegative val="0"/>
            <c:bubble3D val="0"/>
            <c:spPr>
              <a:solidFill>
                <a:srgbClr val="BA5800"/>
              </a:solidFill>
              <a:ln>
                <a:noFill/>
              </a:ln>
              <a:effectLst/>
            </c:spPr>
            <c:extLst>
              <c:ext xmlns:c16="http://schemas.microsoft.com/office/drawing/2014/chart" uri="{C3380CC4-5D6E-409C-BE32-E72D297353CC}">
                <c16:uniqueId val="{0000002F-D528-4586-9D0A-F5FB8E449A4C}"/>
              </c:ext>
            </c:extLst>
          </c:dPt>
          <c:dPt>
            <c:idx val="43"/>
            <c:invertIfNegative val="0"/>
            <c:bubble3D val="0"/>
            <c:spPr>
              <a:solidFill>
                <a:srgbClr val="BA5800"/>
              </a:solidFill>
              <a:ln>
                <a:noFill/>
              </a:ln>
              <a:effectLst/>
            </c:spPr>
            <c:extLst>
              <c:ext xmlns:c16="http://schemas.microsoft.com/office/drawing/2014/chart" uri="{C3380CC4-5D6E-409C-BE32-E72D297353CC}">
                <c16:uniqueId val="{00000031-D528-4586-9D0A-F5FB8E449A4C}"/>
              </c:ext>
            </c:extLst>
          </c:dPt>
          <c:dPt>
            <c:idx val="44"/>
            <c:invertIfNegative val="0"/>
            <c:bubble3D val="0"/>
            <c:spPr>
              <a:solidFill>
                <a:srgbClr val="BA5800"/>
              </a:solidFill>
              <a:ln>
                <a:noFill/>
              </a:ln>
              <a:effectLst/>
            </c:spPr>
            <c:extLst>
              <c:ext xmlns:c16="http://schemas.microsoft.com/office/drawing/2014/chart" uri="{C3380CC4-5D6E-409C-BE32-E72D297353CC}">
                <c16:uniqueId val="{00000033-D528-4586-9D0A-F5FB8E449A4C}"/>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5-D528-4586-9D0A-F5FB8E449A4C}"/>
              </c:ext>
            </c:extLst>
          </c:dPt>
          <c:dPt>
            <c:idx val="46"/>
            <c:invertIfNegative val="0"/>
            <c:bubble3D val="0"/>
            <c:spPr>
              <a:solidFill>
                <a:schemeClr val="accent1"/>
              </a:solidFill>
              <a:ln>
                <a:noFill/>
              </a:ln>
              <a:effectLst/>
            </c:spPr>
            <c:extLst>
              <c:ext xmlns:c16="http://schemas.microsoft.com/office/drawing/2014/chart" uri="{C3380CC4-5D6E-409C-BE32-E72D297353CC}">
                <c16:uniqueId val="{000000A4-4A06-4D34-A819-DB646A7859BF}"/>
              </c:ext>
            </c:extLst>
          </c:dPt>
          <c:dPt>
            <c:idx val="47"/>
            <c:invertIfNegative val="0"/>
            <c:bubble3D val="0"/>
            <c:spPr>
              <a:solidFill>
                <a:schemeClr val="accent1"/>
              </a:solidFill>
              <a:ln>
                <a:noFill/>
              </a:ln>
              <a:effectLst/>
            </c:spPr>
            <c:extLst>
              <c:ext xmlns:c16="http://schemas.microsoft.com/office/drawing/2014/chart" uri="{C3380CC4-5D6E-409C-BE32-E72D297353CC}">
                <c16:uniqueId val="{000000A5-4A06-4D34-A819-DB646A7859BF}"/>
              </c:ext>
            </c:extLst>
          </c:dPt>
          <c:dPt>
            <c:idx val="48"/>
            <c:invertIfNegative val="0"/>
            <c:bubble3D val="0"/>
            <c:spPr>
              <a:solidFill>
                <a:schemeClr val="accent1"/>
              </a:solidFill>
              <a:ln>
                <a:noFill/>
              </a:ln>
              <a:effectLst/>
            </c:spPr>
            <c:extLst>
              <c:ext xmlns:c16="http://schemas.microsoft.com/office/drawing/2014/chart" uri="{C3380CC4-5D6E-409C-BE32-E72D297353CC}">
                <c16:uniqueId val="{000000A6-4A06-4D34-A819-DB646A7859BF}"/>
              </c:ext>
            </c:extLst>
          </c:dPt>
          <c:dPt>
            <c:idx val="49"/>
            <c:invertIfNegative val="0"/>
            <c:bubble3D val="0"/>
            <c:spPr>
              <a:solidFill>
                <a:srgbClr val="BA5800"/>
              </a:solidFill>
              <a:ln>
                <a:noFill/>
              </a:ln>
              <a:effectLst/>
            </c:spPr>
            <c:extLst>
              <c:ext xmlns:c16="http://schemas.microsoft.com/office/drawing/2014/chart" uri="{C3380CC4-5D6E-409C-BE32-E72D297353CC}">
                <c16:uniqueId val="{00000037-D528-4586-9D0A-F5FB8E449A4C}"/>
              </c:ext>
            </c:extLst>
          </c:dPt>
          <c:dPt>
            <c:idx val="5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9-D528-4586-9D0A-F5FB8E449A4C}"/>
              </c:ext>
            </c:extLst>
          </c:dPt>
          <c:dPt>
            <c:idx val="51"/>
            <c:invertIfNegative val="0"/>
            <c:bubble3D val="0"/>
            <c:spPr>
              <a:solidFill>
                <a:srgbClr val="BA5800"/>
              </a:solidFill>
              <a:ln>
                <a:noFill/>
              </a:ln>
              <a:effectLst/>
            </c:spPr>
            <c:extLst>
              <c:ext xmlns:c16="http://schemas.microsoft.com/office/drawing/2014/chart" uri="{C3380CC4-5D6E-409C-BE32-E72D297353CC}">
                <c16:uniqueId val="{0000003B-D528-4586-9D0A-F5FB8E449A4C}"/>
              </c:ext>
            </c:extLst>
          </c:dPt>
          <c:dPt>
            <c:idx val="5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D-D528-4586-9D0A-F5FB8E449A4C}"/>
              </c:ext>
            </c:extLst>
          </c:dPt>
          <c:dPt>
            <c:idx val="5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3F-D528-4586-9D0A-F5FB8E449A4C}"/>
              </c:ext>
            </c:extLst>
          </c:dPt>
          <c:dPt>
            <c:idx val="54"/>
            <c:invertIfNegative val="0"/>
            <c:bubble3D val="0"/>
            <c:spPr>
              <a:solidFill>
                <a:schemeClr val="accent1"/>
              </a:solidFill>
              <a:ln>
                <a:noFill/>
              </a:ln>
              <a:effectLst/>
            </c:spPr>
            <c:extLst>
              <c:ext xmlns:c16="http://schemas.microsoft.com/office/drawing/2014/chart" uri="{C3380CC4-5D6E-409C-BE32-E72D297353CC}">
                <c16:uniqueId val="{000000A7-4A06-4D34-A819-DB646A7859BF}"/>
              </c:ext>
            </c:extLst>
          </c:dPt>
          <c:dPt>
            <c:idx val="55"/>
            <c:invertIfNegative val="0"/>
            <c:bubble3D val="0"/>
            <c:spPr>
              <a:solidFill>
                <a:srgbClr val="BA5800"/>
              </a:solidFill>
              <a:ln>
                <a:noFill/>
              </a:ln>
              <a:effectLst/>
            </c:spPr>
            <c:extLst>
              <c:ext xmlns:c16="http://schemas.microsoft.com/office/drawing/2014/chart" uri="{C3380CC4-5D6E-409C-BE32-E72D297353CC}">
                <c16:uniqueId val="{00000041-D528-4586-9D0A-F5FB8E449A4C}"/>
              </c:ext>
            </c:extLst>
          </c:dPt>
          <c:dPt>
            <c:idx val="56"/>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43-D528-4586-9D0A-F5FB8E449A4C}"/>
              </c:ext>
            </c:extLst>
          </c:dPt>
          <c:dPt>
            <c:idx val="57"/>
            <c:invertIfNegative val="0"/>
            <c:bubble3D val="0"/>
            <c:spPr>
              <a:solidFill>
                <a:schemeClr val="accent1"/>
              </a:solidFill>
              <a:ln>
                <a:noFill/>
              </a:ln>
              <a:effectLst/>
            </c:spPr>
            <c:extLst>
              <c:ext xmlns:c16="http://schemas.microsoft.com/office/drawing/2014/chart" uri="{C3380CC4-5D6E-409C-BE32-E72D297353CC}">
                <c16:uniqueId val="{000000A8-4A06-4D34-A819-DB646A7859BF}"/>
              </c:ext>
            </c:extLst>
          </c:dPt>
          <c:dPt>
            <c:idx val="58"/>
            <c:invertIfNegative val="0"/>
            <c:bubble3D val="0"/>
            <c:spPr>
              <a:solidFill>
                <a:schemeClr val="accent1"/>
              </a:solidFill>
              <a:ln>
                <a:noFill/>
              </a:ln>
              <a:effectLst/>
            </c:spPr>
            <c:extLst>
              <c:ext xmlns:c16="http://schemas.microsoft.com/office/drawing/2014/chart" uri="{C3380CC4-5D6E-409C-BE32-E72D297353CC}">
                <c16:uniqueId val="{000000A9-4A06-4D34-A819-DB646A7859BF}"/>
              </c:ext>
            </c:extLst>
          </c:dPt>
          <c:dPt>
            <c:idx val="59"/>
            <c:invertIfNegative val="0"/>
            <c:bubble3D val="0"/>
            <c:spPr>
              <a:solidFill>
                <a:schemeClr val="accent1"/>
              </a:solidFill>
              <a:ln>
                <a:noFill/>
              </a:ln>
              <a:effectLst/>
            </c:spPr>
            <c:extLst>
              <c:ext xmlns:c16="http://schemas.microsoft.com/office/drawing/2014/chart" uri="{C3380CC4-5D6E-409C-BE32-E72D297353CC}">
                <c16:uniqueId val="{000000AA-4A06-4D34-A819-DB646A7859BF}"/>
              </c:ext>
            </c:extLst>
          </c:dPt>
          <c:dPt>
            <c:idx val="60"/>
            <c:invertIfNegative val="0"/>
            <c:bubble3D val="0"/>
            <c:spPr>
              <a:solidFill>
                <a:schemeClr val="accent1"/>
              </a:solidFill>
              <a:ln>
                <a:noFill/>
              </a:ln>
              <a:effectLst/>
            </c:spPr>
            <c:extLst>
              <c:ext xmlns:c16="http://schemas.microsoft.com/office/drawing/2014/chart" uri="{C3380CC4-5D6E-409C-BE32-E72D297353CC}">
                <c16:uniqueId val="{000000AB-4A06-4D34-A819-DB646A7859BF}"/>
              </c:ext>
            </c:extLst>
          </c:dPt>
          <c:dPt>
            <c:idx val="61"/>
            <c:invertIfNegative val="0"/>
            <c:bubble3D val="0"/>
            <c:spPr>
              <a:solidFill>
                <a:srgbClr val="BA5800"/>
              </a:solidFill>
              <a:ln>
                <a:noFill/>
              </a:ln>
              <a:effectLst/>
            </c:spPr>
            <c:extLst>
              <c:ext xmlns:c16="http://schemas.microsoft.com/office/drawing/2014/chart" uri="{C3380CC4-5D6E-409C-BE32-E72D297353CC}">
                <c16:uniqueId val="{0000008B-CE9E-4A50-A7BB-0FCDB26467E7}"/>
              </c:ext>
            </c:extLst>
          </c:dPt>
          <c:dPt>
            <c:idx val="62"/>
            <c:invertIfNegative val="0"/>
            <c:bubble3D val="0"/>
            <c:spPr>
              <a:solidFill>
                <a:schemeClr val="accent1"/>
              </a:solidFill>
              <a:ln>
                <a:noFill/>
              </a:ln>
              <a:effectLst/>
            </c:spPr>
            <c:extLst>
              <c:ext xmlns:c16="http://schemas.microsoft.com/office/drawing/2014/chart" uri="{C3380CC4-5D6E-409C-BE32-E72D297353CC}">
                <c16:uniqueId val="{000000AC-4A06-4D34-A819-DB646A7859BF}"/>
              </c:ext>
            </c:extLst>
          </c:dPt>
          <c:dPt>
            <c:idx val="63"/>
            <c:invertIfNegative val="0"/>
            <c:bubble3D val="0"/>
            <c:spPr>
              <a:solidFill>
                <a:schemeClr val="accent1"/>
              </a:solidFill>
              <a:ln>
                <a:noFill/>
              </a:ln>
              <a:effectLst/>
            </c:spPr>
            <c:extLst>
              <c:ext xmlns:c16="http://schemas.microsoft.com/office/drawing/2014/chart" uri="{C3380CC4-5D6E-409C-BE32-E72D297353CC}">
                <c16:uniqueId val="{000000AD-4A06-4D34-A819-DB646A7859BF}"/>
              </c:ext>
            </c:extLst>
          </c:dPt>
          <c:dPt>
            <c:idx val="64"/>
            <c:invertIfNegative val="0"/>
            <c:bubble3D val="0"/>
            <c:spPr>
              <a:solidFill>
                <a:schemeClr val="accent1"/>
              </a:solidFill>
              <a:ln>
                <a:noFill/>
              </a:ln>
              <a:effectLst/>
            </c:spPr>
            <c:extLst>
              <c:ext xmlns:c16="http://schemas.microsoft.com/office/drawing/2014/chart" uri="{C3380CC4-5D6E-409C-BE32-E72D297353CC}">
                <c16:uniqueId val="{000000AE-4A06-4D34-A819-DB646A7859BF}"/>
              </c:ext>
            </c:extLst>
          </c:dPt>
          <c:dPt>
            <c:idx val="65"/>
            <c:invertIfNegative val="0"/>
            <c:bubble3D val="0"/>
            <c:spPr>
              <a:solidFill>
                <a:schemeClr val="accent1"/>
              </a:solidFill>
              <a:ln>
                <a:noFill/>
              </a:ln>
              <a:effectLst/>
            </c:spPr>
            <c:extLst>
              <c:ext xmlns:c16="http://schemas.microsoft.com/office/drawing/2014/chart" uri="{C3380CC4-5D6E-409C-BE32-E72D297353CC}">
                <c16:uniqueId val="{000000AF-4A06-4D34-A819-DB646A7859BF}"/>
              </c:ext>
            </c:extLst>
          </c:dPt>
          <c:dPt>
            <c:idx val="66"/>
            <c:invertIfNegative val="0"/>
            <c:bubble3D val="0"/>
            <c:spPr>
              <a:solidFill>
                <a:srgbClr val="BA5800"/>
              </a:solidFill>
              <a:ln>
                <a:noFill/>
              </a:ln>
              <a:effectLst/>
            </c:spPr>
            <c:extLst>
              <c:ext xmlns:c16="http://schemas.microsoft.com/office/drawing/2014/chart" uri="{C3380CC4-5D6E-409C-BE32-E72D297353CC}">
                <c16:uniqueId val="{0000008D-7096-4E92-BC6C-E23AF08AC689}"/>
              </c:ext>
            </c:extLst>
          </c:dPt>
          <c:dPt>
            <c:idx val="6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8E-7096-4E92-BC6C-E23AF08AC689}"/>
              </c:ext>
            </c:extLst>
          </c:dPt>
          <c:dPt>
            <c:idx val="68"/>
            <c:invertIfNegative val="0"/>
            <c:bubble3D val="0"/>
            <c:spPr>
              <a:solidFill>
                <a:schemeClr val="accent1"/>
              </a:solidFill>
              <a:ln>
                <a:noFill/>
              </a:ln>
              <a:effectLst/>
            </c:spPr>
            <c:extLst>
              <c:ext xmlns:c16="http://schemas.microsoft.com/office/drawing/2014/chart" uri="{C3380CC4-5D6E-409C-BE32-E72D297353CC}">
                <c16:uniqueId val="{000000B0-4A06-4D34-A819-DB646A7859BF}"/>
              </c:ext>
            </c:extLst>
          </c:dPt>
          <c:dPt>
            <c:idx val="69"/>
            <c:invertIfNegative val="0"/>
            <c:bubble3D val="0"/>
            <c:spPr>
              <a:solidFill>
                <a:srgbClr val="BA5800"/>
              </a:solidFill>
              <a:ln>
                <a:noFill/>
              </a:ln>
              <a:effectLst/>
            </c:spPr>
            <c:extLst>
              <c:ext xmlns:c16="http://schemas.microsoft.com/office/drawing/2014/chart" uri="{C3380CC4-5D6E-409C-BE32-E72D297353CC}">
                <c16:uniqueId val="{00000091-68C9-4E7A-8AD4-BCF7C85E1314}"/>
              </c:ext>
            </c:extLst>
          </c:dPt>
          <c:dPt>
            <c:idx val="70"/>
            <c:invertIfNegative val="0"/>
            <c:bubble3D val="0"/>
            <c:spPr>
              <a:solidFill>
                <a:srgbClr val="BA5800"/>
              </a:solidFill>
              <a:ln>
                <a:noFill/>
              </a:ln>
              <a:effectLst/>
            </c:spPr>
            <c:extLst>
              <c:ext xmlns:c16="http://schemas.microsoft.com/office/drawing/2014/chart" uri="{C3380CC4-5D6E-409C-BE32-E72D297353CC}">
                <c16:uniqueId val="{00000093-4A06-4D34-A819-DB646A7859BF}"/>
              </c:ext>
            </c:extLst>
          </c:dPt>
          <c:dPt>
            <c:idx val="71"/>
            <c:invertIfNegative val="0"/>
            <c:bubble3D val="0"/>
            <c:spPr>
              <a:solidFill>
                <a:srgbClr val="BA5800"/>
              </a:solidFill>
              <a:ln>
                <a:noFill/>
              </a:ln>
              <a:effectLst/>
            </c:spPr>
            <c:extLst>
              <c:ext xmlns:c16="http://schemas.microsoft.com/office/drawing/2014/chart" uri="{C3380CC4-5D6E-409C-BE32-E72D297353CC}">
                <c16:uniqueId val="{000000D1-ED58-44F8-8A19-8D339E236620}"/>
              </c:ext>
            </c:extLst>
          </c:dPt>
          <c:dPt>
            <c:idx val="72"/>
            <c:invertIfNegative val="0"/>
            <c:bubble3D val="0"/>
            <c:spPr>
              <a:solidFill>
                <a:srgbClr val="BA5800"/>
              </a:solidFill>
              <a:ln>
                <a:noFill/>
              </a:ln>
              <a:effectLst/>
            </c:spPr>
            <c:extLst>
              <c:ext xmlns:c16="http://schemas.microsoft.com/office/drawing/2014/chart" uri="{C3380CC4-5D6E-409C-BE32-E72D297353CC}">
                <c16:uniqueId val="{000000D3-480F-436C-800E-CBCA7F678C6A}"/>
              </c:ext>
            </c:extLst>
          </c:dPt>
          <c:dPt>
            <c:idx val="73"/>
            <c:invertIfNegative val="0"/>
            <c:bubble3D val="0"/>
            <c:spPr>
              <a:solidFill>
                <a:srgbClr val="BA5800"/>
              </a:solidFill>
              <a:ln>
                <a:noFill/>
              </a:ln>
              <a:effectLst/>
            </c:spPr>
            <c:extLst>
              <c:ext xmlns:c16="http://schemas.microsoft.com/office/drawing/2014/chart" uri="{C3380CC4-5D6E-409C-BE32-E72D297353CC}">
                <c16:uniqueId val="{000000D6-B1D3-459B-9D2F-95BBDF4B0C50}"/>
              </c:ext>
            </c:extLst>
          </c:dPt>
          <c:dPt>
            <c:idx val="74"/>
            <c:invertIfNegative val="0"/>
            <c:bubble3D val="0"/>
            <c:spPr>
              <a:solidFill>
                <a:srgbClr val="BA5800"/>
              </a:solidFill>
              <a:ln>
                <a:noFill/>
              </a:ln>
              <a:effectLst/>
            </c:spPr>
            <c:extLst>
              <c:ext xmlns:c16="http://schemas.microsoft.com/office/drawing/2014/chart" uri="{C3380CC4-5D6E-409C-BE32-E72D297353CC}">
                <c16:uniqueId val="{000000D5-B1D3-459B-9D2F-95BBDF4B0C50}"/>
              </c:ext>
            </c:extLst>
          </c:dPt>
          <c:dPt>
            <c:idx val="75"/>
            <c:invertIfNegative val="0"/>
            <c:bubble3D val="0"/>
            <c:spPr>
              <a:solidFill>
                <a:schemeClr val="accent1"/>
              </a:solidFill>
              <a:ln>
                <a:noFill/>
              </a:ln>
              <a:effectLst/>
            </c:spPr>
            <c:extLst>
              <c:ext xmlns:c16="http://schemas.microsoft.com/office/drawing/2014/chart" uri="{C3380CC4-5D6E-409C-BE32-E72D297353CC}">
                <c16:uniqueId val="{000000D7-B1D3-459B-9D2F-95BBDF4B0C50}"/>
              </c:ext>
            </c:extLst>
          </c:dPt>
          <c:dPt>
            <c:idx val="76"/>
            <c:invertIfNegative val="0"/>
            <c:bubble3D val="0"/>
            <c:spPr>
              <a:solidFill>
                <a:srgbClr val="BA5800"/>
              </a:solidFill>
              <a:ln>
                <a:noFill/>
              </a:ln>
              <a:effectLst/>
            </c:spPr>
            <c:extLst>
              <c:ext xmlns:c16="http://schemas.microsoft.com/office/drawing/2014/chart" uri="{C3380CC4-5D6E-409C-BE32-E72D297353CC}">
                <c16:uniqueId val="{000000DB-4758-4738-A426-B51AF5A6E4ED}"/>
              </c:ext>
            </c:extLst>
          </c:dPt>
          <c:dPt>
            <c:idx val="77"/>
            <c:invertIfNegative val="0"/>
            <c:bubble3D val="0"/>
            <c:spPr>
              <a:solidFill>
                <a:schemeClr val="accent2">
                  <a:lumMod val="75000"/>
                </a:schemeClr>
              </a:solidFill>
              <a:ln>
                <a:noFill/>
              </a:ln>
              <a:effectLst/>
            </c:spPr>
            <c:extLst>
              <c:ext xmlns:c16="http://schemas.microsoft.com/office/drawing/2014/chart" uri="{C3380CC4-5D6E-409C-BE32-E72D297353CC}">
                <c16:uniqueId val="{000000DD-5D2A-40B2-B84C-6ED6FCE4284F}"/>
              </c:ext>
            </c:extLst>
          </c:dPt>
          <c:cat>
            <c:numRef>
              <c:extLst>
                <c:ext xmlns:c15="http://schemas.microsoft.com/office/drawing/2012/chart" uri="{02D57815-91ED-43cb-92C2-25804820EDAC}">
                  <c15:fullRef>
                    <c15:sqref>rivm!$C$4:$C$236</c15:sqref>
                  </c15:fullRef>
                </c:ext>
              </c:extLst>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rivm!$AP$4:$AP$207</c15:sqref>
                  </c15:fullRef>
                </c:ext>
              </c:extLst>
              <c:f>rivm!$AP$129:$AP$207</c:f>
              <c:numCache>
                <c:formatCode>General</c:formatCode>
                <c:ptCount val="79"/>
                <c:pt idx="0" formatCode="0">
                  <c:v>-5</c:v>
                </c:pt>
                <c:pt idx="1" formatCode="0">
                  <c:v>-4</c:v>
                </c:pt>
                <c:pt idx="2" formatCode="0">
                  <c:v>-1</c:v>
                </c:pt>
                <c:pt idx="3" formatCode="0">
                  <c:v>1</c:v>
                </c:pt>
                <c:pt idx="4" formatCode="0">
                  <c:v>-2</c:v>
                </c:pt>
                <c:pt idx="5" formatCode="0">
                  <c:v>-3</c:v>
                </c:pt>
                <c:pt idx="6" formatCode="0">
                  <c:v>-1</c:v>
                </c:pt>
                <c:pt idx="7" formatCode="0">
                  <c:v>2</c:v>
                </c:pt>
                <c:pt idx="8" formatCode="0">
                  <c:v>-2</c:v>
                </c:pt>
                <c:pt idx="9" formatCode="0">
                  <c:v>-3</c:v>
                </c:pt>
                <c:pt idx="10" formatCode="0">
                  <c:v>2</c:v>
                </c:pt>
                <c:pt idx="11" formatCode="0">
                  <c:v>1</c:v>
                </c:pt>
                <c:pt idx="12" formatCode="0">
                  <c:v>1</c:v>
                </c:pt>
                <c:pt idx="13" formatCode="0">
                  <c:v>-4</c:v>
                </c:pt>
                <c:pt idx="14" formatCode="0">
                  <c:v>2</c:v>
                </c:pt>
                <c:pt idx="15" formatCode="0">
                  <c:v>3</c:v>
                </c:pt>
                <c:pt idx="16" formatCode="0">
                  <c:v>-5</c:v>
                </c:pt>
                <c:pt idx="17" formatCode="0">
                  <c:v>-2</c:v>
                </c:pt>
                <c:pt idx="18" formatCode="0">
                  <c:v>1</c:v>
                </c:pt>
                <c:pt idx="19" formatCode="0">
                  <c:v>1</c:v>
                </c:pt>
                <c:pt idx="20" formatCode="0">
                  <c:v>4</c:v>
                </c:pt>
                <c:pt idx="21" formatCode="0">
                  <c:v>-5</c:v>
                </c:pt>
                <c:pt idx="22" formatCode="0">
                  <c:v>2</c:v>
                </c:pt>
                <c:pt idx="23" formatCode="0">
                  <c:v>3</c:v>
                </c:pt>
                <c:pt idx="24" formatCode="0">
                  <c:v>1</c:v>
                </c:pt>
                <c:pt idx="25" formatCode="0">
                  <c:v>-1</c:v>
                </c:pt>
                <c:pt idx="26" formatCode="0">
                  <c:v>3</c:v>
                </c:pt>
                <c:pt idx="27" formatCode="0">
                  <c:v>4</c:v>
                </c:pt>
                <c:pt idx="28" formatCode="0">
                  <c:v>3</c:v>
                </c:pt>
                <c:pt idx="29" formatCode="0">
                  <c:v>2</c:v>
                </c:pt>
                <c:pt idx="30" formatCode="0">
                  <c:v>8</c:v>
                </c:pt>
                <c:pt idx="31" formatCode="0">
                  <c:v>1</c:v>
                </c:pt>
                <c:pt idx="32" formatCode="0">
                  <c:v>4</c:v>
                </c:pt>
                <c:pt idx="33" formatCode="0">
                  <c:v>1</c:v>
                </c:pt>
                <c:pt idx="34" formatCode="0">
                  <c:v>4</c:v>
                </c:pt>
                <c:pt idx="35" formatCode="0">
                  <c:v>2</c:v>
                </c:pt>
                <c:pt idx="36" formatCode="0">
                  <c:v>-4</c:v>
                </c:pt>
                <c:pt idx="37" formatCode="0">
                  <c:v>-3</c:v>
                </c:pt>
                <c:pt idx="38" formatCode="0">
                  <c:v>-1</c:v>
                </c:pt>
                <c:pt idx="39" formatCode="0">
                  <c:v>1</c:v>
                </c:pt>
                <c:pt idx="40" formatCode="0">
                  <c:v>0</c:v>
                </c:pt>
                <c:pt idx="41" formatCode="0">
                  <c:v>0</c:v>
                </c:pt>
                <c:pt idx="42" formatCode="0">
                  <c:v>4</c:v>
                </c:pt>
                <c:pt idx="43" formatCode="0">
                  <c:v>5</c:v>
                </c:pt>
                <c:pt idx="44" formatCode="0">
                  <c:v>7</c:v>
                </c:pt>
                <c:pt idx="45" formatCode="0">
                  <c:v>5</c:v>
                </c:pt>
                <c:pt idx="46" formatCode="0">
                  <c:v>-1</c:v>
                </c:pt>
                <c:pt idx="47" formatCode="0">
                  <c:v>-1</c:v>
                </c:pt>
                <c:pt idx="48" formatCode="0">
                  <c:v>-6</c:v>
                </c:pt>
                <c:pt idx="49" formatCode="0">
                  <c:v>9</c:v>
                </c:pt>
                <c:pt idx="50" formatCode="0">
                  <c:v>4</c:v>
                </c:pt>
                <c:pt idx="51" formatCode="0">
                  <c:v>7</c:v>
                </c:pt>
                <c:pt idx="52" formatCode="0">
                  <c:v>4</c:v>
                </c:pt>
                <c:pt idx="53" formatCode="0">
                  <c:v>2</c:v>
                </c:pt>
                <c:pt idx="54" formatCode="0">
                  <c:v>-1</c:v>
                </c:pt>
                <c:pt idx="55" formatCode="0">
                  <c:v>11</c:v>
                </c:pt>
                <c:pt idx="56" formatCode="0">
                  <c:v>1</c:v>
                </c:pt>
                <c:pt idx="57" formatCode="0">
                  <c:v>-3</c:v>
                </c:pt>
                <c:pt idx="58" formatCode="0">
                  <c:v>-9</c:v>
                </c:pt>
                <c:pt idx="59" formatCode="0">
                  <c:v>-9</c:v>
                </c:pt>
                <c:pt idx="60" formatCode="0">
                  <c:v>-5</c:v>
                </c:pt>
                <c:pt idx="61" formatCode="0">
                  <c:v>7</c:v>
                </c:pt>
                <c:pt idx="62" formatCode="0">
                  <c:v>-10</c:v>
                </c:pt>
                <c:pt idx="63" formatCode="0">
                  <c:v>-13</c:v>
                </c:pt>
                <c:pt idx="64" formatCode="0">
                  <c:v>-2</c:v>
                </c:pt>
                <c:pt idx="65" formatCode="0">
                  <c:v>-2</c:v>
                </c:pt>
                <c:pt idx="66" formatCode="0">
                  <c:v>3</c:v>
                </c:pt>
                <c:pt idx="67" formatCode="0">
                  <c:v>2</c:v>
                </c:pt>
                <c:pt idx="68" formatCode="0">
                  <c:v>-2</c:v>
                </c:pt>
                <c:pt idx="69" formatCode="0">
                  <c:v>1</c:v>
                </c:pt>
                <c:pt idx="70" formatCode="0">
                  <c:v>2</c:v>
                </c:pt>
                <c:pt idx="71" formatCode="0">
                  <c:v>12</c:v>
                </c:pt>
                <c:pt idx="72" formatCode="0">
                  <c:v>3</c:v>
                </c:pt>
                <c:pt idx="73" formatCode="0">
                  <c:v>1</c:v>
                </c:pt>
                <c:pt idx="74" formatCode="0">
                  <c:v>12</c:v>
                </c:pt>
                <c:pt idx="75" formatCode="0">
                  <c:v>-1</c:v>
                </c:pt>
                <c:pt idx="76" formatCode="0">
                  <c:v>18</c:v>
                </c:pt>
                <c:pt idx="77" formatCode="0">
                  <c:v>7</c:v>
                </c:pt>
                <c:pt idx="78" formatCode="0">
                  <c:v>-3</c:v>
                </c:pt>
              </c:numCache>
            </c:numRef>
          </c:val>
          <c:extLst>
            <c:ext xmlns:c15="http://schemas.microsoft.com/office/drawing/2012/chart" uri="{02D57815-91ED-43cb-92C2-25804820EDAC}">
              <c15:categoryFilterExceptions>
                <c15:categoryFilterException>
                  <c15:sqref>rivm!$AP$18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rivm!$AP$29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rivm!$AP$38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rivm!$AP$39</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rivm!$AP$40</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rivm!$AP$72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rivm!$AP$80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rivm!$AP$99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rivm!$AP$103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rivm!$AP$112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rivm!$AP$117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rivm!$AP$128</c15:sqref>
                  <c15:spPr xmlns:c15="http://schemas.microsoft.com/office/drawing/2012/chart">
                    <a:solidFill>
                      <a:schemeClr val="accent2">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44-D528-4586-9D0A-F5FB8E449A4C}"/>
            </c:ext>
          </c:extLst>
        </c:ser>
        <c:dLbls>
          <c:showLegendKey val="0"/>
          <c:showVal val="0"/>
          <c:showCatName val="0"/>
          <c:showSerName val="0"/>
          <c:showPercent val="0"/>
          <c:showBubbleSize val="0"/>
        </c:dLbls>
        <c:gapWidth val="30"/>
        <c:overlap val="-27"/>
        <c:axId val="693976504"/>
        <c:axId val="693971584"/>
      </c:barChart>
      <c:dateAx>
        <c:axId val="693976504"/>
        <c:scaling>
          <c:orientation val="minMax"/>
        </c:scaling>
        <c:delete val="0"/>
        <c:axPos val="b"/>
        <c:numFmt formatCode="[$]dd\ mmm;@" c16r2:formatcode2="[$-en-NL,1]dd\ mmm;@"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 val="autoZero"/>
        <c:auto val="1"/>
        <c:lblOffset val="100"/>
        <c:baseTimeUnit val="days"/>
        <c:majorUnit val="14"/>
        <c:majorTimeUnit val="days"/>
      </c:dateAx>
      <c:valAx>
        <c:axId val="693971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kern="1200" spc="100" baseline="0">
                <a:ln>
                  <a:noFill/>
                </a:ln>
                <a:solidFill>
                  <a:schemeClr val="bg2">
                    <a:lumMod val="25000"/>
                  </a:schemeClr>
                </a:solidFill>
                <a:effectLst/>
              </a:rPr>
              <a:t>Besmettingen</a:t>
            </a:r>
            <a:r>
              <a:rPr lang="nl-NL" sz="2000" b="1" i="0" u="none" kern="1200" spc="100" baseline="0">
                <a:ln>
                  <a:noFill/>
                </a:ln>
                <a:solidFill>
                  <a:schemeClr val="bg2">
                    <a:lumMod val="25000"/>
                  </a:schemeClr>
                </a:solidFill>
                <a:effectLst/>
              </a:rPr>
              <a:t> covid-19</a:t>
            </a:r>
            <a:br>
              <a:rPr lang="nl-NL" sz="2000" b="1" i="0" u="none" kern="1200" spc="100" baseline="0">
                <a:ln>
                  <a:noFill/>
                </a:ln>
                <a:solidFill>
                  <a:schemeClr val="bg2">
                    <a:lumMod val="25000"/>
                  </a:schemeClr>
                </a:solidFill>
                <a:effectLst/>
              </a:rPr>
            </a:br>
            <a:r>
              <a:rPr lang="nl-NL" sz="1800" b="0" i="0" u="none" kern="1200" spc="100" baseline="0">
                <a:ln>
                  <a:noFill/>
                </a:ln>
                <a:solidFill>
                  <a:schemeClr val="bg2">
                    <a:lumMod val="25000"/>
                  </a:schemeClr>
                </a:solidFill>
                <a:effectLst/>
              </a:rPr>
              <a:t>Geen correctie voor datum &amp; type melding</a:t>
            </a:r>
            <a:endParaRPr lang="en-NL" sz="2000" b="0">
              <a:solidFill>
                <a:schemeClr val="bg2">
                  <a:lumMod val="25000"/>
                </a:schemeClr>
              </a:solidFill>
              <a:effectLst/>
            </a:endParaRPr>
          </a:p>
        </c:rich>
      </c:tx>
      <c:layout>
        <c:manualLayout>
          <c:xMode val="edge"/>
          <c:yMode val="edge"/>
          <c:x val="0.20107093469224804"/>
          <c:y val="4.4373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80"/>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rivm!$F$129:$F$236</c15:sqref>
                  </c15:fullRef>
                </c:ext>
              </c:extLst>
              <c:f>rivm!$F$129:$F$208</c:f>
              <c:numCache>
                <c:formatCode>#,##0</c:formatCode>
                <c:ptCount val="80"/>
                <c:pt idx="0">
                  <c:v>62</c:v>
                </c:pt>
                <c:pt idx="1">
                  <c:v>77</c:v>
                </c:pt>
                <c:pt idx="2">
                  <c:v>75</c:v>
                </c:pt>
                <c:pt idx="3">
                  <c:v>61</c:v>
                </c:pt>
                <c:pt idx="4">
                  <c:v>73</c:v>
                </c:pt>
                <c:pt idx="5">
                  <c:v>36</c:v>
                </c:pt>
                <c:pt idx="6">
                  <c:v>37</c:v>
                </c:pt>
                <c:pt idx="7">
                  <c:v>52</c:v>
                </c:pt>
                <c:pt idx="8">
                  <c:v>52</c:v>
                </c:pt>
                <c:pt idx="9">
                  <c:v>42</c:v>
                </c:pt>
                <c:pt idx="10">
                  <c:v>81</c:v>
                </c:pt>
                <c:pt idx="11">
                  <c:v>101</c:v>
                </c:pt>
                <c:pt idx="12">
                  <c:v>71</c:v>
                </c:pt>
                <c:pt idx="13">
                  <c:v>53</c:v>
                </c:pt>
                <c:pt idx="14">
                  <c:v>106</c:v>
                </c:pt>
                <c:pt idx="15">
                  <c:v>99</c:v>
                </c:pt>
                <c:pt idx="16">
                  <c:v>103</c:v>
                </c:pt>
                <c:pt idx="17">
                  <c:v>127</c:v>
                </c:pt>
                <c:pt idx="18">
                  <c:v>144</c:v>
                </c:pt>
                <c:pt idx="19">
                  <c:v>185</c:v>
                </c:pt>
                <c:pt idx="20">
                  <c:v>163</c:v>
                </c:pt>
                <c:pt idx="21">
                  <c:v>168</c:v>
                </c:pt>
                <c:pt idx="22">
                  <c:v>163</c:v>
                </c:pt>
                <c:pt idx="23">
                  <c:v>191</c:v>
                </c:pt>
                <c:pt idx="24">
                  <c:v>137</c:v>
                </c:pt>
                <c:pt idx="25">
                  <c:v>214</c:v>
                </c:pt>
                <c:pt idx="26">
                  <c:v>205</c:v>
                </c:pt>
                <c:pt idx="27">
                  <c:v>223</c:v>
                </c:pt>
                <c:pt idx="28">
                  <c:v>247</c:v>
                </c:pt>
                <c:pt idx="29">
                  <c:v>342</c:v>
                </c:pt>
                <c:pt idx="30">
                  <c:v>338</c:v>
                </c:pt>
                <c:pt idx="31">
                  <c:v>431</c:v>
                </c:pt>
                <c:pt idx="32">
                  <c:v>366</c:v>
                </c:pt>
                <c:pt idx="33">
                  <c:v>372</c:v>
                </c:pt>
                <c:pt idx="34">
                  <c:v>485</c:v>
                </c:pt>
                <c:pt idx="35">
                  <c:v>426</c:v>
                </c:pt>
                <c:pt idx="36">
                  <c:v>601</c:v>
                </c:pt>
                <c:pt idx="37">
                  <c:v>519</c:v>
                </c:pt>
                <c:pt idx="38">
                  <c:v>486</c:v>
                </c:pt>
                <c:pt idx="39">
                  <c:v>577</c:v>
                </c:pt>
                <c:pt idx="40">
                  <c:v>630</c:v>
                </c:pt>
                <c:pt idx="41">
                  <c:v>779</c:v>
                </c:pt>
                <c:pt idx="42">
                  <c:v>654</c:v>
                </c:pt>
                <c:pt idx="43">
                  <c:v>577</c:v>
                </c:pt>
                <c:pt idx="44">
                  <c:v>636</c:v>
                </c:pt>
                <c:pt idx="45">
                  <c:v>655</c:v>
                </c:pt>
                <c:pt idx="46">
                  <c:v>507</c:v>
                </c:pt>
                <c:pt idx="47">
                  <c:v>482</c:v>
                </c:pt>
                <c:pt idx="48">
                  <c:v>489</c:v>
                </c:pt>
                <c:pt idx="49">
                  <c:v>552</c:v>
                </c:pt>
                <c:pt idx="50">
                  <c:v>529</c:v>
                </c:pt>
                <c:pt idx="51">
                  <c:v>535</c:v>
                </c:pt>
                <c:pt idx="52">
                  <c:v>508</c:v>
                </c:pt>
                <c:pt idx="53">
                  <c:v>457</c:v>
                </c:pt>
                <c:pt idx="54">
                  <c:v>574</c:v>
                </c:pt>
                <c:pt idx="55">
                  <c:v>415</c:v>
                </c:pt>
                <c:pt idx="56">
                  <c:v>571</c:v>
                </c:pt>
                <c:pt idx="57">
                  <c:v>510</c:v>
                </c:pt>
                <c:pt idx="58">
                  <c:v>507</c:v>
                </c:pt>
                <c:pt idx="59">
                  <c:v>501</c:v>
                </c:pt>
                <c:pt idx="60">
                  <c:v>508</c:v>
                </c:pt>
                <c:pt idx="61">
                  <c:v>527</c:v>
                </c:pt>
                <c:pt idx="62">
                  <c:v>462</c:v>
                </c:pt>
                <c:pt idx="63">
                  <c:v>734</c:v>
                </c:pt>
                <c:pt idx="64">
                  <c:v>601</c:v>
                </c:pt>
                <c:pt idx="65">
                  <c:v>744</c:v>
                </c:pt>
                <c:pt idx="66">
                  <c:v>654</c:v>
                </c:pt>
                <c:pt idx="67">
                  <c:v>925</c:v>
                </c:pt>
                <c:pt idx="68">
                  <c:v>797</c:v>
                </c:pt>
                <c:pt idx="69">
                  <c:v>964</c:v>
                </c:pt>
                <c:pt idx="70">
                  <c:v>1140</c:v>
                </c:pt>
                <c:pt idx="71">
                  <c:v>823</c:v>
                </c:pt>
                <c:pt idx="72">
                  <c:v>1270</c:v>
                </c:pt>
                <c:pt idx="73">
                  <c:v>1231</c:v>
                </c:pt>
                <c:pt idx="74">
                  <c:v>1087</c:v>
                </c:pt>
                <c:pt idx="75">
                  <c:v>1300</c:v>
                </c:pt>
                <c:pt idx="76">
                  <c:v>1379</c:v>
                </c:pt>
                <c:pt idx="77">
                  <c:v>1542</c:v>
                </c:pt>
                <c:pt idx="78">
                  <c:v>1753</c:v>
                </c:pt>
                <c:pt idx="79">
                  <c:v>-88073</c:v>
                </c:pt>
              </c:numCache>
            </c:numRef>
          </c:val>
          <c:extLst>
            <c:ext xmlns:c16="http://schemas.microsoft.com/office/drawing/2014/chart" uri="{C3380CC4-5D6E-409C-BE32-E72D297353CC}">
              <c16:uniqueId val="{00000026-BA75-44B7-BDCB-C980CB9B5353}"/>
            </c:ext>
          </c:extLst>
        </c:ser>
        <c:dLbls>
          <c:showLegendKey val="0"/>
          <c:showVal val="0"/>
          <c:showCatName val="0"/>
          <c:showSerName val="0"/>
          <c:showPercent val="0"/>
          <c:showBubbleSize val="0"/>
        </c:dLbls>
        <c:gapWidth val="40"/>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7150" cap="rnd">
              <a:solidFill>
                <a:schemeClr val="tx2"/>
              </a:solidFill>
              <a:round/>
            </a:ln>
            <a:effectLst/>
          </c:spPr>
          <c:marker>
            <c:symbol val="none"/>
          </c:marker>
          <c:cat>
            <c:numRef>
              <c:extLst>
                <c:ext xmlns:c15="http://schemas.microsoft.com/office/drawing/2012/chart" uri="{02D57815-91ED-43cb-92C2-25804820EDAC}">
                  <c15:fullRef>
                    <c15:sqref>rivm!$C$129:$C$236</c15:sqref>
                  </c15:fullRef>
                </c:ext>
              </c:extLst>
              <c:f>rivm!$C$129:$C$208</c:f>
              <c:numCache>
                <c:formatCode>m/d/yyyy</c:formatCode>
                <c:ptCount val="80"/>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rivm!$BS$129:$BS$206</c15:sqref>
                  </c15:fullRef>
                </c:ext>
              </c:extLst>
              <c:f>rivm!$BS$129:$BS$206</c:f>
              <c:numCache>
                <c:formatCode>General</c:formatCode>
                <c:ptCount val="78"/>
                <c:pt idx="0">
                  <c:v>75.857142857142861</c:v>
                </c:pt>
                <c:pt idx="1">
                  <c:v>71.142857142857139</c:v>
                </c:pt>
                <c:pt idx="2">
                  <c:v>68.857142857142861</c:v>
                </c:pt>
                <c:pt idx="3">
                  <c:v>67.714285714285708</c:v>
                </c:pt>
                <c:pt idx="4">
                  <c:v>67.714285714285708</c:v>
                </c:pt>
                <c:pt idx="5">
                  <c:v>62</c:v>
                </c:pt>
                <c:pt idx="6">
                  <c:v>60.142857142857146</c:v>
                </c:pt>
                <c:pt idx="7">
                  <c:v>58.714285714285715</c:v>
                </c:pt>
                <c:pt idx="8">
                  <c:v>55.142857142857146</c:v>
                </c:pt>
                <c:pt idx="9">
                  <c:v>50.428571428571431</c:v>
                </c:pt>
                <c:pt idx="10">
                  <c:v>53.285714285714285</c:v>
                </c:pt>
                <c:pt idx="11">
                  <c:v>57.285714285714285</c:v>
                </c:pt>
                <c:pt idx="12">
                  <c:v>62.285714285714285</c:v>
                </c:pt>
                <c:pt idx="13">
                  <c:v>64.571428571428569</c:v>
                </c:pt>
                <c:pt idx="14">
                  <c:v>72.285714285714292</c:v>
                </c:pt>
                <c:pt idx="15">
                  <c:v>79</c:v>
                </c:pt>
                <c:pt idx="16">
                  <c:v>87.714285714285708</c:v>
                </c:pt>
                <c:pt idx="17">
                  <c:v>94.285714285714292</c:v>
                </c:pt>
                <c:pt idx="18">
                  <c:v>100.42857142857143</c:v>
                </c:pt>
                <c:pt idx="19">
                  <c:v>116.71428571428571</c:v>
                </c:pt>
                <c:pt idx="20">
                  <c:v>132.42857142857142</c:v>
                </c:pt>
                <c:pt idx="21">
                  <c:v>141.28571428571428</c:v>
                </c:pt>
                <c:pt idx="22">
                  <c:v>150.42857142857142</c:v>
                </c:pt>
                <c:pt idx="23">
                  <c:v>163</c:v>
                </c:pt>
                <c:pt idx="24">
                  <c:v>164.42857142857142</c:v>
                </c:pt>
                <c:pt idx="25">
                  <c:v>174.42857142857142</c:v>
                </c:pt>
                <c:pt idx="26">
                  <c:v>177.28571428571428</c:v>
                </c:pt>
                <c:pt idx="27">
                  <c:v>185.85714285714286</c:v>
                </c:pt>
                <c:pt idx="28">
                  <c:v>197.14285714285714</c:v>
                </c:pt>
                <c:pt idx="29">
                  <c:v>222.71428571428572</c:v>
                </c:pt>
                <c:pt idx="30">
                  <c:v>243.71428571428572</c:v>
                </c:pt>
                <c:pt idx="31">
                  <c:v>285.71428571428572</c:v>
                </c:pt>
                <c:pt idx="32">
                  <c:v>307.42857142857144</c:v>
                </c:pt>
                <c:pt idx="33">
                  <c:v>331.28571428571428</c:v>
                </c:pt>
                <c:pt idx="34">
                  <c:v>368.71428571428572</c:v>
                </c:pt>
                <c:pt idx="35">
                  <c:v>394.28571428571428</c:v>
                </c:pt>
                <c:pt idx="36">
                  <c:v>431.28571428571428</c:v>
                </c:pt>
                <c:pt idx="37">
                  <c:v>457.14285714285717</c:v>
                </c:pt>
                <c:pt idx="38">
                  <c:v>465</c:v>
                </c:pt>
                <c:pt idx="39">
                  <c:v>495.14285714285717</c:v>
                </c:pt>
                <c:pt idx="40">
                  <c:v>532</c:v>
                </c:pt>
                <c:pt idx="41">
                  <c:v>574</c:v>
                </c:pt>
                <c:pt idx="42">
                  <c:v>606.57142857142856</c:v>
                </c:pt>
                <c:pt idx="43">
                  <c:v>603.14285714285711</c:v>
                </c:pt>
                <c:pt idx="44">
                  <c:v>619.85714285714289</c:v>
                </c:pt>
                <c:pt idx="45">
                  <c:v>644</c:v>
                </c:pt>
                <c:pt idx="46">
                  <c:v>634</c:v>
                </c:pt>
                <c:pt idx="47">
                  <c:v>612.85714285714289</c:v>
                </c:pt>
                <c:pt idx="48">
                  <c:v>571.42857142857144</c:v>
                </c:pt>
                <c:pt idx="49">
                  <c:v>556.85714285714289</c:v>
                </c:pt>
                <c:pt idx="50">
                  <c:v>550</c:v>
                </c:pt>
                <c:pt idx="51">
                  <c:v>535.57142857142856</c:v>
                </c:pt>
                <c:pt idx="52">
                  <c:v>514.57142857142856</c:v>
                </c:pt>
                <c:pt idx="53">
                  <c:v>507.42857142857144</c:v>
                </c:pt>
                <c:pt idx="54">
                  <c:v>520.57142857142856</c:v>
                </c:pt>
                <c:pt idx="55">
                  <c:v>510</c:v>
                </c:pt>
                <c:pt idx="56">
                  <c:v>512.71428571428567</c:v>
                </c:pt>
                <c:pt idx="57">
                  <c:v>510</c:v>
                </c:pt>
                <c:pt idx="58">
                  <c:v>506</c:v>
                </c:pt>
                <c:pt idx="59">
                  <c:v>505</c:v>
                </c:pt>
                <c:pt idx="60">
                  <c:v>512.28571428571433</c:v>
                </c:pt>
                <c:pt idx="61">
                  <c:v>505.57142857142856</c:v>
                </c:pt>
                <c:pt idx="62">
                  <c:v>512.28571428571433</c:v>
                </c:pt>
                <c:pt idx="63">
                  <c:v>535.57142857142856</c:v>
                </c:pt>
                <c:pt idx="64">
                  <c:v>548.57142857142856</c:v>
                </c:pt>
                <c:pt idx="65">
                  <c:v>582.42857142857144</c:v>
                </c:pt>
                <c:pt idx="66">
                  <c:v>604.28571428571433</c:v>
                </c:pt>
                <c:pt idx="67">
                  <c:v>663.85714285714289</c:v>
                </c:pt>
                <c:pt idx="68">
                  <c:v>702.42857142857144</c:v>
                </c:pt>
                <c:pt idx="69">
                  <c:v>774.14285714285711</c:v>
                </c:pt>
                <c:pt idx="70">
                  <c:v>832.14285714285711</c:v>
                </c:pt>
                <c:pt idx="71">
                  <c:v>863.85714285714289</c:v>
                </c:pt>
                <c:pt idx="72">
                  <c:v>939</c:v>
                </c:pt>
                <c:pt idx="73">
                  <c:v>1021.4285714285714</c:v>
                </c:pt>
                <c:pt idx="74">
                  <c:v>1044.5714285714287</c:v>
                </c:pt>
                <c:pt idx="75">
                  <c:v>1116.4285714285713</c:v>
                </c:pt>
                <c:pt idx="76">
                  <c:v>1175.7142857142858</c:v>
                </c:pt>
                <c:pt idx="77">
                  <c:v>1233.1428571428571</c:v>
                </c:pt>
              </c:numCache>
            </c:numRef>
          </c:val>
          <c:smooth val="0"/>
          <c:extLst>
            <c:ext xmlns:c16="http://schemas.microsoft.com/office/drawing/2014/chart" uri="{C3380CC4-5D6E-409C-BE32-E72D297353CC}">
              <c16:uniqueId val="{00000029-BA75-44B7-BDCB-C980CB9B5353}"/>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egendEntry>
        <c:idx val="0"/>
        <c:delete val="1"/>
      </c:legendEntry>
      <c:layout>
        <c:manualLayout>
          <c:xMode val="edge"/>
          <c:yMode val="edge"/>
          <c:x val="0.13936065986269514"/>
          <c:y val="0.15357305555555556"/>
          <c:w val="0.47334476648006013"/>
          <c:h val="0.10216263888888889"/>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baseline="0">
                <a:effectLst/>
              </a:rPr>
              <a:t>Besmettingen</a:t>
            </a:r>
            <a:r>
              <a:rPr lang="nl-NL" sz="2000" b="1" i="0" baseline="0">
                <a:effectLst/>
              </a:rPr>
              <a:t> covid-19</a:t>
            </a:r>
            <a:br>
              <a:rPr lang="nl-NL" sz="1800" b="1" i="0" baseline="0">
                <a:effectLst/>
              </a:rPr>
            </a:br>
            <a:r>
              <a:rPr lang="nl-NL" sz="1600" b="0" i="0" baseline="0">
                <a:effectLst/>
              </a:rPr>
              <a:t>Geen correctie voor datum &amp; type melding</a:t>
            </a:r>
            <a:endParaRPr lang="en-NL" sz="2000">
              <a:effectLst/>
            </a:endParaRPr>
          </a:p>
        </c:rich>
      </c:tx>
      <c:layout>
        <c:manualLayout>
          <c:xMode val="edge"/>
          <c:yMode val="edge"/>
          <c:x val="0.30387897707691258"/>
          <c:y val="2.8498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solidFill>
            <a:ln>
              <a:noFill/>
            </a:ln>
            <a:effectLst/>
          </c:spPr>
          <c:invertIfNegative val="0"/>
          <c:cat>
            <c:strLit>
              <c:ptCount val="204"/>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pt idx="203">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rivm!$F$4:$F$236</c15:sqref>
                  </c15:fullRef>
                </c:ext>
              </c:extLst>
              <c:f>rivm!$F$4:$F$207</c:f>
              <c:numCache>
                <c:formatCode>#,##0</c:formatCode>
                <c:ptCount val="204"/>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c:v>637</c:v>
                </c:pt>
                <c:pt idx="24">
                  <c:v>573</c:v>
                </c:pt>
                <c:pt idx="25">
                  <c:v>545</c:v>
                </c:pt>
                <c:pt idx="26">
                  <c:v>811</c:v>
                </c:pt>
                <c:pt idx="27">
                  <c:v>852</c:v>
                </c:pt>
                <c:pt idx="28">
                  <c:v>1019</c:v>
                </c:pt>
                <c:pt idx="29">
                  <c:v>1172</c:v>
                </c:pt>
                <c:pt idx="30">
                  <c:v>1159</c:v>
                </c:pt>
                <c:pt idx="31">
                  <c:v>1104</c:v>
                </c:pt>
                <c:pt idx="32">
                  <c:v>884</c:v>
                </c:pt>
                <c:pt idx="33">
                  <c:v>845</c:v>
                </c:pt>
                <c:pt idx="34">
                  <c:v>1019</c:v>
                </c:pt>
                <c:pt idx="35">
                  <c:v>1083</c:v>
                </c:pt>
                <c:pt idx="36">
                  <c:v>1026</c:v>
                </c:pt>
                <c:pt idx="37">
                  <c:v>904</c:v>
                </c:pt>
                <c:pt idx="38">
                  <c:v>1224</c:v>
                </c:pt>
                <c:pt idx="39">
                  <c:v>952</c:v>
                </c:pt>
                <c:pt idx="40">
                  <c:v>777</c:v>
                </c:pt>
                <c:pt idx="41">
                  <c:v>969</c:v>
                </c:pt>
                <c:pt idx="42">
                  <c:v>1213</c:v>
                </c:pt>
                <c:pt idx="43">
                  <c:v>1335</c:v>
                </c:pt>
                <c:pt idx="44">
                  <c:v>1316</c:v>
                </c:pt>
                <c:pt idx="45">
                  <c:v>1174</c:v>
                </c:pt>
                <c:pt idx="46">
                  <c:v>964</c:v>
                </c:pt>
                <c:pt idx="47">
                  <c:v>868</c:v>
                </c:pt>
                <c:pt idx="48">
                  <c:v>734</c:v>
                </c:pt>
                <c:pt idx="49">
                  <c:v>1061</c:v>
                </c:pt>
                <c:pt idx="50">
                  <c:v>1235</c:v>
                </c:pt>
                <c:pt idx="51">
                  <c:v>1140</c:v>
                </c:pt>
                <c:pt idx="52">
                  <c:v>1066</c:v>
                </c:pt>
                <c:pt idx="53">
                  <c:v>750</c:v>
                </c:pt>
                <c:pt idx="54">
                  <c:v>729</c:v>
                </c:pt>
                <c:pt idx="55">
                  <c:v>708</c:v>
                </c:pt>
                <c:pt idx="56">
                  <c:v>887</c:v>
                </c:pt>
                <c:pt idx="57">
                  <c:v>806</c:v>
                </c:pt>
                <c:pt idx="58">
                  <c:v>655</c:v>
                </c:pt>
                <c:pt idx="59">
                  <c:v>655</c:v>
                </c:pt>
                <c:pt idx="60">
                  <c:v>400</c:v>
                </c:pt>
                <c:pt idx="61">
                  <c:v>171</c:v>
                </c:pt>
                <c:pt idx="62">
                  <c:v>386</c:v>
                </c:pt>
                <c:pt idx="63">
                  <c:v>514</c:v>
                </c:pt>
                <c:pt idx="64">
                  <c:v>475</c:v>
                </c:pt>
                <c:pt idx="65">
                  <c:v>445</c:v>
                </c:pt>
                <c:pt idx="66">
                  <c:v>335</c:v>
                </c:pt>
                <c:pt idx="67">
                  <c:v>199</c:v>
                </c:pt>
                <c:pt idx="68">
                  <c:v>317</c:v>
                </c:pt>
                <c:pt idx="69">
                  <c:v>232</c:v>
                </c:pt>
                <c:pt idx="70">
                  <c:v>455</c:v>
                </c:pt>
                <c:pt idx="71">
                  <c:v>319</c:v>
                </c:pt>
                <c:pt idx="72">
                  <c:v>289</c:v>
                </c:pt>
                <c:pt idx="73">
                  <c:v>245</c:v>
                </c:pt>
                <c:pt idx="74">
                  <c:v>161</c:v>
                </c:pt>
                <c:pt idx="75">
                  <c:v>196</c:v>
                </c:pt>
                <c:pt idx="76">
                  <c:v>227</c:v>
                </c:pt>
                <c:pt idx="77">
                  <c:v>270</c:v>
                </c:pt>
                <c:pt idx="78">
                  <c:v>200</c:v>
                </c:pt>
                <c:pt idx="79">
                  <c:v>189</c:v>
                </c:pt>
                <c:pt idx="80">
                  <c:v>125</c:v>
                </c:pt>
                <c:pt idx="81">
                  <c:v>146</c:v>
                </c:pt>
                <c:pt idx="82">
                  <c:v>108</c:v>
                </c:pt>
                <c:pt idx="83">
                  <c:v>198</c:v>
                </c:pt>
                <c:pt idx="84">
                  <c:v>253</c:v>
                </c:pt>
                <c:pt idx="85">
                  <c:v>188</c:v>
                </c:pt>
                <c:pt idx="86">
                  <c:v>176</c:v>
                </c:pt>
                <c:pt idx="87">
                  <c:v>172</c:v>
                </c:pt>
                <c:pt idx="88">
                  <c:v>209</c:v>
                </c:pt>
                <c:pt idx="89">
                  <c:v>133</c:v>
                </c:pt>
                <c:pt idx="90">
                  <c:v>190</c:v>
                </c:pt>
                <c:pt idx="91">
                  <c:v>182</c:v>
                </c:pt>
                <c:pt idx="92">
                  <c:v>176</c:v>
                </c:pt>
                <c:pt idx="93">
                  <c:v>131</c:v>
                </c:pt>
                <c:pt idx="94">
                  <c:v>185</c:v>
                </c:pt>
                <c:pt idx="95">
                  <c:v>103</c:v>
                </c:pt>
                <c:pt idx="96">
                  <c:v>102</c:v>
                </c:pt>
                <c:pt idx="97">
                  <c:v>86</c:v>
                </c:pt>
                <c:pt idx="98">
                  <c:v>209</c:v>
                </c:pt>
                <c:pt idx="99">
                  <c:v>210</c:v>
                </c:pt>
                <c:pt idx="100">
                  <c:v>183</c:v>
                </c:pt>
                <c:pt idx="101">
                  <c:v>239</c:v>
                </c:pt>
                <c:pt idx="102">
                  <c:v>165</c:v>
                </c:pt>
                <c:pt idx="103">
                  <c:v>164</c:v>
                </c:pt>
                <c:pt idx="104">
                  <c:v>184</c:v>
                </c:pt>
                <c:pt idx="105">
                  <c:v>164</c:v>
                </c:pt>
                <c:pt idx="106">
                  <c:v>210</c:v>
                </c:pt>
                <c:pt idx="107">
                  <c:v>179</c:v>
                </c:pt>
                <c:pt idx="108">
                  <c:v>143</c:v>
                </c:pt>
                <c:pt idx="109">
                  <c:v>165</c:v>
                </c:pt>
                <c:pt idx="110">
                  <c:v>139</c:v>
                </c:pt>
                <c:pt idx="111">
                  <c:v>117</c:v>
                </c:pt>
                <c:pt idx="112">
                  <c:v>115</c:v>
                </c:pt>
                <c:pt idx="113">
                  <c:v>107</c:v>
                </c:pt>
                <c:pt idx="114">
                  <c:v>76</c:v>
                </c:pt>
                <c:pt idx="115">
                  <c:v>91</c:v>
                </c:pt>
                <c:pt idx="116">
                  <c:v>65</c:v>
                </c:pt>
                <c:pt idx="117">
                  <c:v>64</c:v>
                </c:pt>
                <c:pt idx="118">
                  <c:v>82</c:v>
                </c:pt>
                <c:pt idx="119">
                  <c:v>110</c:v>
                </c:pt>
                <c:pt idx="120">
                  <c:v>91</c:v>
                </c:pt>
                <c:pt idx="121">
                  <c:v>69</c:v>
                </c:pt>
                <c:pt idx="122">
                  <c:v>73</c:v>
                </c:pt>
                <c:pt idx="123">
                  <c:v>76</c:v>
                </c:pt>
                <c:pt idx="124">
                  <c:v>50</c:v>
                </c:pt>
                <c:pt idx="125">
                  <c:v>62</c:v>
                </c:pt>
                <c:pt idx="126">
                  <c:v>77</c:v>
                </c:pt>
                <c:pt idx="127">
                  <c:v>75</c:v>
                </c:pt>
                <c:pt idx="128">
                  <c:v>61</c:v>
                </c:pt>
                <c:pt idx="129">
                  <c:v>73</c:v>
                </c:pt>
                <c:pt idx="130">
                  <c:v>36</c:v>
                </c:pt>
                <c:pt idx="131">
                  <c:v>37</c:v>
                </c:pt>
                <c:pt idx="132">
                  <c:v>52</c:v>
                </c:pt>
                <c:pt idx="133">
                  <c:v>52</c:v>
                </c:pt>
                <c:pt idx="134">
                  <c:v>42</c:v>
                </c:pt>
                <c:pt idx="135">
                  <c:v>81</c:v>
                </c:pt>
                <c:pt idx="136">
                  <c:v>101</c:v>
                </c:pt>
                <c:pt idx="137">
                  <c:v>71</c:v>
                </c:pt>
                <c:pt idx="138">
                  <c:v>53</c:v>
                </c:pt>
                <c:pt idx="139">
                  <c:v>106</c:v>
                </c:pt>
                <c:pt idx="140">
                  <c:v>99</c:v>
                </c:pt>
                <c:pt idx="141">
                  <c:v>103</c:v>
                </c:pt>
                <c:pt idx="142">
                  <c:v>127</c:v>
                </c:pt>
                <c:pt idx="143">
                  <c:v>144</c:v>
                </c:pt>
                <c:pt idx="144">
                  <c:v>185</c:v>
                </c:pt>
                <c:pt idx="145">
                  <c:v>163</c:v>
                </c:pt>
                <c:pt idx="146">
                  <c:v>168</c:v>
                </c:pt>
                <c:pt idx="147">
                  <c:v>163</c:v>
                </c:pt>
                <c:pt idx="148">
                  <c:v>191</c:v>
                </c:pt>
                <c:pt idx="149">
                  <c:v>137</c:v>
                </c:pt>
                <c:pt idx="150">
                  <c:v>214</c:v>
                </c:pt>
                <c:pt idx="151">
                  <c:v>205</c:v>
                </c:pt>
                <c:pt idx="152">
                  <c:v>223</c:v>
                </c:pt>
                <c:pt idx="153">
                  <c:v>247</c:v>
                </c:pt>
                <c:pt idx="154">
                  <c:v>342</c:v>
                </c:pt>
                <c:pt idx="155">
                  <c:v>338</c:v>
                </c:pt>
                <c:pt idx="156">
                  <c:v>431</c:v>
                </c:pt>
                <c:pt idx="157">
                  <c:v>366</c:v>
                </c:pt>
                <c:pt idx="158">
                  <c:v>372</c:v>
                </c:pt>
                <c:pt idx="159">
                  <c:v>485</c:v>
                </c:pt>
                <c:pt idx="160">
                  <c:v>426</c:v>
                </c:pt>
                <c:pt idx="161">
                  <c:v>601</c:v>
                </c:pt>
                <c:pt idx="162">
                  <c:v>519</c:v>
                </c:pt>
                <c:pt idx="163">
                  <c:v>486</c:v>
                </c:pt>
                <c:pt idx="164">
                  <c:v>577</c:v>
                </c:pt>
                <c:pt idx="165">
                  <c:v>630</c:v>
                </c:pt>
                <c:pt idx="166">
                  <c:v>779</c:v>
                </c:pt>
                <c:pt idx="167">
                  <c:v>654</c:v>
                </c:pt>
                <c:pt idx="168">
                  <c:v>577</c:v>
                </c:pt>
                <c:pt idx="169">
                  <c:v>636</c:v>
                </c:pt>
                <c:pt idx="170">
                  <c:v>655</c:v>
                </c:pt>
                <c:pt idx="171">
                  <c:v>507</c:v>
                </c:pt>
                <c:pt idx="172">
                  <c:v>482</c:v>
                </c:pt>
                <c:pt idx="173">
                  <c:v>489</c:v>
                </c:pt>
                <c:pt idx="174">
                  <c:v>552</c:v>
                </c:pt>
                <c:pt idx="175">
                  <c:v>529</c:v>
                </c:pt>
                <c:pt idx="176">
                  <c:v>535</c:v>
                </c:pt>
                <c:pt idx="177">
                  <c:v>508</c:v>
                </c:pt>
                <c:pt idx="178">
                  <c:v>457</c:v>
                </c:pt>
                <c:pt idx="179">
                  <c:v>574</c:v>
                </c:pt>
                <c:pt idx="180">
                  <c:v>415</c:v>
                </c:pt>
                <c:pt idx="181">
                  <c:v>571</c:v>
                </c:pt>
                <c:pt idx="182">
                  <c:v>510</c:v>
                </c:pt>
                <c:pt idx="183">
                  <c:v>507</c:v>
                </c:pt>
                <c:pt idx="184">
                  <c:v>501</c:v>
                </c:pt>
                <c:pt idx="185">
                  <c:v>508</c:v>
                </c:pt>
                <c:pt idx="186">
                  <c:v>527</c:v>
                </c:pt>
                <c:pt idx="187">
                  <c:v>462</c:v>
                </c:pt>
                <c:pt idx="188">
                  <c:v>734</c:v>
                </c:pt>
                <c:pt idx="189">
                  <c:v>601</c:v>
                </c:pt>
                <c:pt idx="190">
                  <c:v>744</c:v>
                </c:pt>
                <c:pt idx="191">
                  <c:v>654</c:v>
                </c:pt>
                <c:pt idx="192">
                  <c:v>925</c:v>
                </c:pt>
                <c:pt idx="193">
                  <c:v>797</c:v>
                </c:pt>
                <c:pt idx="194">
                  <c:v>964</c:v>
                </c:pt>
                <c:pt idx="195">
                  <c:v>1140</c:v>
                </c:pt>
                <c:pt idx="196">
                  <c:v>823</c:v>
                </c:pt>
                <c:pt idx="197">
                  <c:v>1270</c:v>
                </c:pt>
                <c:pt idx="198">
                  <c:v>1231</c:v>
                </c:pt>
                <c:pt idx="199">
                  <c:v>1087</c:v>
                </c:pt>
                <c:pt idx="200">
                  <c:v>1300</c:v>
                </c:pt>
                <c:pt idx="201">
                  <c:v>1379</c:v>
                </c:pt>
                <c:pt idx="202">
                  <c:v>1542</c:v>
                </c:pt>
                <c:pt idx="203">
                  <c:v>1753</c:v>
                </c:pt>
              </c:numCache>
            </c:numRef>
          </c:val>
          <c:extLst>
            <c:ext xmlns:c16="http://schemas.microsoft.com/office/drawing/2014/chart" uri="{C3380CC4-5D6E-409C-BE32-E72D297353CC}">
              <c16:uniqueId val="{00000000-B15A-4055-A690-0F68CF19E552}"/>
            </c:ext>
          </c:extLst>
        </c:ser>
        <c:dLbls>
          <c:showLegendKey val="0"/>
          <c:showVal val="0"/>
          <c:showCatName val="0"/>
          <c:showSerName val="0"/>
          <c:showPercent val="0"/>
          <c:showBubbleSize val="0"/>
        </c:dLbls>
        <c:gapWidth val="25"/>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3975" cap="rnd">
              <a:noFill/>
              <a:round/>
            </a:ln>
            <a:effectLst/>
          </c:spPr>
          <c:marker>
            <c:symbol val="none"/>
          </c:marker>
          <c:cat>
            <c:numRef>
              <c:extLst>
                <c:ext xmlns:c15="http://schemas.microsoft.com/office/drawing/2012/chart" uri="{02D57815-91ED-43cb-92C2-25804820EDAC}">
                  <c15:fullRef>
                    <c15:sqref>rivm!$C$4:$C$236</c15:sqref>
                  </c15:fullRef>
                </c:ext>
              </c:extLst>
              <c:f>rivm!$C$4:$C$207</c:f>
              <c:numCache>
                <c:formatCode>m/d/yyyy</c:formatCode>
                <c:ptCount val="204"/>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pt idx="29">
                  <c:v>43917</c:v>
                </c:pt>
                <c:pt idx="30">
                  <c:v>43918</c:v>
                </c:pt>
                <c:pt idx="31">
                  <c:v>43919</c:v>
                </c:pt>
                <c:pt idx="32">
                  <c:v>43920</c:v>
                </c:pt>
                <c:pt idx="33">
                  <c:v>43921</c:v>
                </c:pt>
                <c:pt idx="34">
                  <c:v>43922</c:v>
                </c:pt>
                <c:pt idx="35">
                  <c:v>43923</c:v>
                </c:pt>
                <c:pt idx="36">
                  <c:v>43924</c:v>
                </c:pt>
                <c:pt idx="37">
                  <c:v>43925</c:v>
                </c:pt>
                <c:pt idx="38">
                  <c:v>43926</c:v>
                </c:pt>
                <c:pt idx="39">
                  <c:v>43927</c:v>
                </c:pt>
                <c:pt idx="40">
                  <c:v>43928</c:v>
                </c:pt>
                <c:pt idx="41">
                  <c:v>43929</c:v>
                </c:pt>
                <c:pt idx="42">
                  <c:v>43930</c:v>
                </c:pt>
                <c:pt idx="43">
                  <c:v>43931</c:v>
                </c:pt>
                <c:pt idx="44">
                  <c:v>43932</c:v>
                </c:pt>
                <c:pt idx="45">
                  <c:v>43933</c:v>
                </c:pt>
                <c:pt idx="46">
                  <c:v>43934</c:v>
                </c:pt>
                <c:pt idx="47">
                  <c:v>43935</c:v>
                </c:pt>
                <c:pt idx="48">
                  <c:v>43936</c:v>
                </c:pt>
                <c:pt idx="49">
                  <c:v>43937</c:v>
                </c:pt>
                <c:pt idx="50">
                  <c:v>43938</c:v>
                </c:pt>
                <c:pt idx="51">
                  <c:v>43939</c:v>
                </c:pt>
                <c:pt idx="52">
                  <c:v>43940</c:v>
                </c:pt>
                <c:pt idx="53">
                  <c:v>43941</c:v>
                </c:pt>
                <c:pt idx="54">
                  <c:v>43942</c:v>
                </c:pt>
                <c:pt idx="55">
                  <c:v>43943</c:v>
                </c:pt>
                <c:pt idx="56">
                  <c:v>43944</c:v>
                </c:pt>
                <c:pt idx="57">
                  <c:v>43945</c:v>
                </c:pt>
                <c:pt idx="58">
                  <c:v>43946</c:v>
                </c:pt>
                <c:pt idx="59">
                  <c:v>43947</c:v>
                </c:pt>
                <c:pt idx="60">
                  <c:v>43948</c:v>
                </c:pt>
                <c:pt idx="61">
                  <c:v>43949</c:v>
                </c:pt>
                <c:pt idx="62">
                  <c:v>43950</c:v>
                </c:pt>
                <c:pt idx="63">
                  <c:v>43951</c:v>
                </c:pt>
                <c:pt idx="64">
                  <c:v>43952</c:v>
                </c:pt>
                <c:pt idx="65">
                  <c:v>43953</c:v>
                </c:pt>
                <c:pt idx="66">
                  <c:v>43954</c:v>
                </c:pt>
                <c:pt idx="67">
                  <c:v>43955</c:v>
                </c:pt>
                <c:pt idx="68">
                  <c:v>43956</c:v>
                </c:pt>
                <c:pt idx="69">
                  <c:v>43957</c:v>
                </c:pt>
                <c:pt idx="70">
                  <c:v>43958</c:v>
                </c:pt>
                <c:pt idx="71">
                  <c:v>43959</c:v>
                </c:pt>
                <c:pt idx="72">
                  <c:v>43960</c:v>
                </c:pt>
                <c:pt idx="73">
                  <c:v>43961</c:v>
                </c:pt>
                <c:pt idx="74">
                  <c:v>43962</c:v>
                </c:pt>
                <c:pt idx="75">
                  <c:v>43963</c:v>
                </c:pt>
                <c:pt idx="76">
                  <c:v>43964</c:v>
                </c:pt>
                <c:pt idx="77">
                  <c:v>43965</c:v>
                </c:pt>
                <c:pt idx="78">
                  <c:v>43966</c:v>
                </c:pt>
                <c:pt idx="79">
                  <c:v>43967</c:v>
                </c:pt>
                <c:pt idx="80">
                  <c:v>43968</c:v>
                </c:pt>
                <c:pt idx="81">
                  <c:v>43969</c:v>
                </c:pt>
                <c:pt idx="82">
                  <c:v>43970</c:v>
                </c:pt>
                <c:pt idx="83">
                  <c:v>43971</c:v>
                </c:pt>
                <c:pt idx="84">
                  <c:v>43972</c:v>
                </c:pt>
                <c:pt idx="85">
                  <c:v>43973</c:v>
                </c:pt>
                <c:pt idx="86">
                  <c:v>43974</c:v>
                </c:pt>
                <c:pt idx="87">
                  <c:v>43975</c:v>
                </c:pt>
                <c:pt idx="88">
                  <c:v>43976</c:v>
                </c:pt>
                <c:pt idx="89">
                  <c:v>43977</c:v>
                </c:pt>
                <c:pt idx="90">
                  <c:v>43978</c:v>
                </c:pt>
                <c:pt idx="91">
                  <c:v>43979</c:v>
                </c:pt>
                <c:pt idx="92">
                  <c:v>43980</c:v>
                </c:pt>
                <c:pt idx="93">
                  <c:v>43981</c:v>
                </c:pt>
                <c:pt idx="94">
                  <c:v>43982</c:v>
                </c:pt>
                <c:pt idx="95">
                  <c:v>43983</c:v>
                </c:pt>
                <c:pt idx="96">
                  <c:v>43984</c:v>
                </c:pt>
                <c:pt idx="97">
                  <c:v>43985</c:v>
                </c:pt>
                <c:pt idx="98">
                  <c:v>43986</c:v>
                </c:pt>
                <c:pt idx="99">
                  <c:v>43987</c:v>
                </c:pt>
                <c:pt idx="100">
                  <c:v>43988</c:v>
                </c:pt>
                <c:pt idx="101">
                  <c:v>43989</c:v>
                </c:pt>
                <c:pt idx="102">
                  <c:v>43990</c:v>
                </c:pt>
                <c:pt idx="103">
                  <c:v>43991</c:v>
                </c:pt>
                <c:pt idx="104">
                  <c:v>43992</c:v>
                </c:pt>
                <c:pt idx="105">
                  <c:v>43993</c:v>
                </c:pt>
                <c:pt idx="106">
                  <c:v>43994</c:v>
                </c:pt>
                <c:pt idx="107">
                  <c:v>43995</c:v>
                </c:pt>
                <c:pt idx="108">
                  <c:v>43996</c:v>
                </c:pt>
                <c:pt idx="109">
                  <c:v>43997</c:v>
                </c:pt>
                <c:pt idx="110">
                  <c:v>43998</c:v>
                </c:pt>
                <c:pt idx="111">
                  <c:v>43999</c:v>
                </c:pt>
                <c:pt idx="112">
                  <c:v>44000</c:v>
                </c:pt>
                <c:pt idx="113">
                  <c:v>44001</c:v>
                </c:pt>
                <c:pt idx="114">
                  <c:v>44002</c:v>
                </c:pt>
                <c:pt idx="115">
                  <c:v>44003</c:v>
                </c:pt>
                <c:pt idx="116">
                  <c:v>44004</c:v>
                </c:pt>
                <c:pt idx="117">
                  <c:v>44005</c:v>
                </c:pt>
                <c:pt idx="118">
                  <c:v>44006</c:v>
                </c:pt>
                <c:pt idx="119">
                  <c:v>44007</c:v>
                </c:pt>
                <c:pt idx="120">
                  <c:v>44008</c:v>
                </c:pt>
                <c:pt idx="121">
                  <c:v>44009</c:v>
                </c:pt>
                <c:pt idx="122">
                  <c:v>44010</c:v>
                </c:pt>
                <c:pt idx="123">
                  <c:v>44011</c:v>
                </c:pt>
                <c:pt idx="124">
                  <c:v>44012</c:v>
                </c:pt>
                <c:pt idx="125">
                  <c:v>44013</c:v>
                </c:pt>
                <c:pt idx="126">
                  <c:v>44014</c:v>
                </c:pt>
                <c:pt idx="127">
                  <c:v>44015</c:v>
                </c:pt>
                <c:pt idx="128">
                  <c:v>44016</c:v>
                </c:pt>
                <c:pt idx="129">
                  <c:v>44017</c:v>
                </c:pt>
                <c:pt idx="130">
                  <c:v>44018</c:v>
                </c:pt>
                <c:pt idx="131">
                  <c:v>44019</c:v>
                </c:pt>
                <c:pt idx="132">
                  <c:v>44020</c:v>
                </c:pt>
                <c:pt idx="133">
                  <c:v>44021</c:v>
                </c:pt>
                <c:pt idx="134">
                  <c:v>44022</c:v>
                </c:pt>
                <c:pt idx="135">
                  <c:v>44023</c:v>
                </c:pt>
                <c:pt idx="136">
                  <c:v>44024</c:v>
                </c:pt>
                <c:pt idx="137">
                  <c:v>44025</c:v>
                </c:pt>
                <c:pt idx="138">
                  <c:v>44026</c:v>
                </c:pt>
                <c:pt idx="139">
                  <c:v>44027</c:v>
                </c:pt>
                <c:pt idx="140">
                  <c:v>44028</c:v>
                </c:pt>
                <c:pt idx="141">
                  <c:v>44029</c:v>
                </c:pt>
                <c:pt idx="142">
                  <c:v>44030</c:v>
                </c:pt>
                <c:pt idx="143">
                  <c:v>44031</c:v>
                </c:pt>
                <c:pt idx="144">
                  <c:v>44032</c:v>
                </c:pt>
                <c:pt idx="145">
                  <c:v>44033</c:v>
                </c:pt>
                <c:pt idx="146">
                  <c:v>44034</c:v>
                </c:pt>
                <c:pt idx="147">
                  <c:v>44035</c:v>
                </c:pt>
                <c:pt idx="148">
                  <c:v>44036</c:v>
                </c:pt>
                <c:pt idx="149">
                  <c:v>44037</c:v>
                </c:pt>
                <c:pt idx="150">
                  <c:v>44038</c:v>
                </c:pt>
                <c:pt idx="151">
                  <c:v>44039</c:v>
                </c:pt>
                <c:pt idx="152">
                  <c:v>44040</c:v>
                </c:pt>
                <c:pt idx="153">
                  <c:v>44041</c:v>
                </c:pt>
                <c:pt idx="154">
                  <c:v>44042</c:v>
                </c:pt>
                <c:pt idx="155">
                  <c:v>44043</c:v>
                </c:pt>
                <c:pt idx="156">
                  <c:v>44044</c:v>
                </c:pt>
                <c:pt idx="157">
                  <c:v>44045</c:v>
                </c:pt>
                <c:pt idx="158">
                  <c:v>44046</c:v>
                </c:pt>
                <c:pt idx="159">
                  <c:v>44047</c:v>
                </c:pt>
                <c:pt idx="160">
                  <c:v>44048</c:v>
                </c:pt>
                <c:pt idx="161">
                  <c:v>44049</c:v>
                </c:pt>
                <c:pt idx="162">
                  <c:v>44050</c:v>
                </c:pt>
                <c:pt idx="163">
                  <c:v>44051</c:v>
                </c:pt>
                <c:pt idx="164">
                  <c:v>44052</c:v>
                </c:pt>
                <c:pt idx="165">
                  <c:v>44053</c:v>
                </c:pt>
                <c:pt idx="166">
                  <c:v>44054</c:v>
                </c:pt>
                <c:pt idx="167">
                  <c:v>44055</c:v>
                </c:pt>
                <c:pt idx="168">
                  <c:v>44056</c:v>
                </c:pt>
                <c:pt idx="169">
                  <c:v>44057</c:v>
                </c:pt>
                <c:pt idx="170">
                  <c:v>44058</c:v>
                </c:pt>
                <c:pt idx="171">
                  <c:v>44059</c:v>
                </c:pt>
                <c:pt idx="172">
                  <c:v>44060</c:v>
                </c:pt>
                <c:pt idx="173">
                  <c:v>44061</c:v>
                </c:pt>
                <c:pt idx="174">
                  <c:v>44062</c:v>
                </c:pt>
                <c:pt idx="175">
                  <c:v>44063</c:v>
                </c:pt>
                <c:pt idx="176">
                  <c:v>44064</c:v>
                </c:pt>
                <c:pt idx="177">
                  <c:v>44065</c:v>
                </c:pt>
                <c:pt idx="178">
                  <c:v>44066</c:v>
                </c:pt>
                <c:pt idx="179">
                  <c:v>44067</c:v>
                </c:pt>
                <c:pt idx="180">
                  <c:v>44068</c:v>
                </c:pt>
                <c:pt idx="181">
                  <c:v>44069</c:v>
                </c:pt>
                <c:pt idx="182">
                  <c:v>44070</c:v>
                </c:pt>
                <c:pt idx="183">
                  <c:v>44071</c:v>
                </c:pt>
                <c:pt idx="184">
                  <c:v>44072</c:v>
                </c:pt>
                <c:pt idx="185">
                  <c:v>44073</c:v>
                </c:pt>
                <c:pt idx="186">
                  <c:v>44074</c:v>
                </c:pt>
                <c:pt idx="187">
                  <c:v>44075</c:v>
                </c:pt>
                <c:pt idx="188">
                  <c:v>44076</c:v>
                </c:pt>
                <c:pt idx="189">
                  <c:v>44077</c:v>
                </c:pt>
                <c:pt idx="190">
                  <c:v>44078</c:v>
                </c:pt>
                <c:pt idx="191">
                  <c:v>44079</c:v>
                </c:pt>
                <c:pt idx="192">
                  <c:v>44080</c:v>
                </c:pt>
                <c:pt idx="193">
                  <c:v>44081</c:v>
                </c:pt>
                <c:pt idx="194">
                  <c:v>44082</c:v>
                </c:pt>
                <c:pt idx="195">
                  <c:v>44083</c:v>
                </c:pt>
                <c:pt idx="196">
                  <c:v>44084</c:v>
                </c:pt>
                <c:pt idx="197">
                  <c:v>44085</c:v>
                </c:pt>
                <c:pt idx="198">
                  <c:v>44086</c:v>
                </c:pt>
                <c:pt idx="199">
                  <c:v>44087</c:v>
                </c:pt>
                <c:pt idx="200">
                  <c:v>44088</c:v>
                </c:pt>
                <c:pt idx="201">
                  <c:v>44089</c:v>
                </c:pt>
                <c:pt idx="202">
                  <c:v>44090</c:v>
                </c:pt>
                <c:pt idx="203">
                  <c:v>44091</c:v>
                </c:pt>
                <c:pt idx="204">
                  <c:v>44092</c:v>
                </c:pt>
                <c:pt idx="205">
                  <c:v>44093</c:v>
                </c:pt>
                <c:pt idx="206">
                  <c:v>44094</c:v>
                </c:pt>
                <c:pt idx="207">
                  <c:v>44095</c:v>
                </c:pt>
                <c:pt idx="208">
                  <c:v>44096</c:v>
                </c:pt>
                <c:pt idx="209">
                  <c:v>44097</c:v>
                </c:pt>
                <c:pt idx="210">
                  <c:v>44098</c:v>
                </c:pt>
                <c:pt idx="211">
                  <c:v>44099</c:v>
                </c:pt>
                <c:pt idx="212">
                  <c:v>44100</c:v>
                </c:pt>
                <c:pt idx="213">
                  <c:v>44101</c:v>
                </c:pt>
                <c:pt idx="214">
                  <c:v>44102</c:v>
                </c:pt>
                <c:pt idx="215">
                  <c:v>44103</c:v>
                </c:pt>
                <c:pt idx="216">
                  <c:v>44104</c:v>
                </c:pt>
                <c:pt idx="217">
                  <c:v>44105</c:v>
                </c:pt>
                <c:pt idx="218">
                  <c:v>44106</c:v>
                </c:pt>
                <c:pt idx="219">
                  <c:v>44107</c:v>
                </c:pt>
                <c:pt idx="220">
                  <c:v>44108</c:v>
                </c:pt>
                <c:pt idx="221">
                  <c:v>44109</c:v>
                </c:pt>
                <c:pt idx="222">
                  <c:v>44110</c:v>
                </c:pt>
                <c:pt idx="223">
                  <c:v>44111</c:v>
                </c:pt>
                <c:pt idx="224">
                  <c:v>44112</c:v>
                </c:pt>
                <c:pt idx="225">
                  <c:v>44113</c:v>
                </c:pt>
                <c:pt idx="226">
                  <c:v>44114</c:v>
                </c:pt>
                <c:pt idx="227">
                  <c:v>44115</c:v>
                </c:pt>
                <c:pt idx="228">
                  <c:v>44116</c:v>
                </c:pt>
                <c:pt idx="229">
                  <c:v>44117</c:v>
                </c:pt>
                <c:pt idx="230">
                  <c:v>44118</c:v>
                </c:pt>
                <c:pt idx="231">
                  <c:v>44119</c:v>
                </c:pt>
                <c:pt idx="232">
                  <c:v>44120</c:v>
                </c:pt>
              </c:numCache>
            </c:numRef>
          </c:cat>
          <c:val>
            <c:numRef>
              <c:extLst>
                <c:ext xmlns:c15="http://schemas.microsoft.com/office/drawing/2012/chart" uri="{02D57815-91ED-43cb-92C2-25804820EDAC}">
                  <c15:fullRef>
                    <c15:sqref>rivm!$BS$4:$BS$201</c15:sqref>
                  </c15:fullRef>
                </c:ext>
              </c:extLst>
              <c:f>rivm!$BS$4:$BS$201</c:f>
              <c:numCache>
                <c:formatCode>m/d/yyyy</c:formatCode>
                <c:ptCount val="198"/>
                <c:pt idx="8" formatCode="General">
                  <c:v>18</c:v>
                </c:pt>
                <c:pt idx="9" formatCode="General">
                  <c:v>26</c:v>
                </c:pt>
                <c:pt idx="10" formatCode="General">
                  <c:v>36.571428571428569</c:v>
                </c:pt>
                <c:pt idx="11" formatCode="General">
                  <c:v>43.428571428571431</c:v>
                </c:pt>
                <c:pt idx="12" formatCode="General">
                  <c:v>51.285714285714285</c:v>
                </c:pt>
                <c:pt idx="13" formatCode="General">
                  <c:v>66.428571428571431</c:v>
                </c:pt>
                <c:pt idx="14" formatCode="General">
                  <c:v>76</c:v>
                </c:pt>
                <c:pt idx="15" formatCode="General">
                  <c:v>96.571428571428569</c:v>
                </c:pt>
                <c:pt idx="16" formatCode="General">
                  <c:v>110.14285714285714</c:v>
                </c:pt>
                <c:pt idx="17" formatCode="General">
                  <c:v>124.28571428571429</c:v>
                </c:pt>
                <c:pt idx="18" formatCode="General">
                  <c:v>156</c:v>
                </c:pt>
                <c:pt idx="19" formatCode="General">
                  <c:v>189</c:v>
                </c:pt>
                <c:pt idx="20" formatCode="General">
                  <c:v>221.14285714285714</c:v>
                </c:pt>
                <c:pt idx="21" formatCode="General">
                  <c:v>263.71428571428572</c:v>
                </c:pt>
                <c:pt idx="22" formatCode="General">
                  <c:v>312.85714285714283</c:v>
                </c:pt>
                <c:pt idx="23" formatCode="General">
                  <c:v>381.71428571428572</c:v>
                </c:pt>
                <c:pt idx="24" formatCode="General">
                  <c:v>438.42857142857144</c:v>
                </c:pt>
                <c:pt idx="25" formatCode="General">
                  <c:v>476.57142857142856</c:v>
                </c:pt>
                <c:pt idx="26" formatCode="General">
                  <c:v>550.71428571428567</c:v>
                </c:pt>
                <c:pt idx="27" formatCode="General">
                  <c:v>623</c:v>
                </c:pt>
                <c:pt idx="28" formatCode="General">
                  <c:v>710.14285714285711</c:v>
                </c:pt>
                <c:pt idx="29" formatCode="General">
                  <c:v>801.28571428571433</c:v>
                </c:pt>
                <c:pt idx="30" formatCode="General">
                  <c:v>875.85714285714289</c:v>
                </c:pt>
                <c:pt idx="31" formatCode="General">
                  <c:v>951.71428571428567</c:v>
                </c:pt>
                <c:pt idx="32" formatCode="General">
                  <c:v>1000.1428571428571</c:v>
                </c:pt>
                <c:pt idx="33" formatCode="General">
                  <c:v>1005</c:v>
                </c:pt>
                <c:pt idx="34" formatCode="General">
                  <c:v>1028.8571428571429</c:v>
                </c:pt>
                <c:pt idx="35" formatCode="General">
                  <c:v>1038</c:v>
                </c:pt>
                <c:pt idx="36" formatCode="General">
                  <c:v>1017.1428571428571</c:v>
                </c:pt>
                <c:pt idx="37" formatCode="General">
                  <c:v>980.71428571428567</c:v>
                </c:pt>
                <c:pt idx="38" formatCode="General">
                  <c:v>997.85714285714289</c:v>
                </c:pt>
                <c:pt idx="39" formatCode="General">
                  <c:v>1007.5714285714286</c:v>
                </c:pt>
                <c:pt idx="40" formatCode="General">
                  <c:v>997.85714285714289</c:v>
                </c:pt>
                <c:pt idx="41" formatCode="General">
                  <c:v>990.71428571428567</c:v>
                </c:pt>
                <c:pt idx="42" formatCode="General">
                  <c:v>1009.2857142857143</c:v>
                </c:pt>
                <c:pt idx="43" formatCode="General">
                  <c:v>1053.4285714285713</c:v>
                </c:pt>
                <c:pt idx="44" formatCode="General">
                  <c:v>1112.2857142857142</c:v>
                </c:pt>
                <c:pt idx="45" formatCode="General">
                  <c:v>1105.1428571428571</c:v>
                </c:pt>
                <c:pt idx="46" formatCode="General">
                  <c:v>1106.8571428571429</c:v>
                </c:pt>
                <c:pt idx="47" formatCode="General">
                  <c:v>1119.8571428571429</c:v>
                </c:pt>
                <c:pt idx="48" formatCode="General">
                  <c:v>1086.2857142857142</c:v>
                </c:pt>
                <c:pt idx="49" formatCode="General">
                  <c:v>1064.5714285714287</c:v>
                </c:pt>
                <c:pt idx="50" formatCode="General">
                  <c:v>1050.2857142857142</c:v>
                </c:pt>
                <c:pt idx="51" formatCode="General">
                  <c:v>1025.1428571428571</c:v>
                </c:pt>
                <c:pt idx="52" formatCode="General">
                  <c:v>1009.7142857142857</c:v>
                </c:pt>
                <c:pt idx="53" formatCode="General">
                  <c:v>979.14285714285711</c:v>
                </c:pt>
                <c:pt idx="54" formatCode="General">
                  <c:v>959.28571428571433</c:v>
                </c:pt>
                <c:pt idx="55" formatCode="General">
                  <c:v>955.57142857142856</c:v>
                </c:pt>
                <c:pt idx="56" formatCode="General">
                  <c:v>930.71428571428567</c:v>
                </c:pt>
                <c:pt idx="57" formatCode="General">
                  <c:v>869.42857142857144</c:v>
                </c:pt>
                <c:pt idx="58" formatCode="General">
                  <c:v>800.14285714285711</c:v>
                </c:pt>
                <c:pt idx="59" formatCode="General">
                  <c:v>741.42857142857144</c:v>
                </c:pt>
                <c:pt idx="60" formatCode="General">
                  <c:v>691.42857142857144</c:v>
                </c:pt>
                <c:pt idx="61" formatCode="General">
                  <c:v>611.71428571428567</c:v>
                </c:pt>
                <c:pt idx="62" formatCode="General">
                  <c:v>565.71428571428567</c:v>
                </c:pt>
                <c:pt idx="63" formatCode="General">
                  <c:v>512.42857142857144</c:v>
                </c:pt>
                <c:pt idx="64" formatCode="General">
                  <c:v>465.14285714285717</c:v>
                </c:pt>
                <c:pt idx="65" formatCode="General">
                  <c:v>435.14285714285717</c:v>
                </c:pt>
                <c:pt idx="66" formatCode="General">
                  <c:v>389.42857142857144</c:v>
                </c:pt>
                <c:pt idx="67" formatCode="General">
                  <c:v>360.71428571428572</c:v>
                </c:pt>
                <c:pt idx="68" formatCode="General">
                  <c:v>381.57142857142856</c:v>
                </c:pt>
                <c:pt idx="69" formatCode="General">
                  <c:v>359.57142857142856</c:v>
                </c:pt>
                <c:pt idx="70" formatCode="General">
                  <c:v>351.14285714285717</c:v>
                </c:pt>
                <c:pt idx="71" formatCode="General">
                  <c:v>328.85714285714283</c:v>
                </c:pt>
                <c:pt idx="72" formatCode="General">
                  <c:v>306.57142857142856</c:v>
                </c:pt>
                <c:pt idx="73" formatCode="General">
                  <c:v>293.71428571428572</c:v>
                </c:pt>
                <c:pt idx="74" formatCode="General">
                  <c:v>288.28571428571428</c:v>
                </c:pt>
                <c:pt idx="75" formatCode="General">
                  <c:v>271</c:v>
                </c:pt>
                <c:pt idx="76" formatCode="General">
                  <c:v>270.28571428571428</c:v>
                </c:pt>
                <c:pt idx="77" formatCode="General">
                  <c:v>243.85714285714286</c:v>
                </c:pt>
                <c:pt idx="78" formatCode="General">
                  <c:v>226.85714285714286</c:v>
                </c:pt>
                <c:pt idx="79" formatCode="General">
                  <c:v>212.57142857142858</c:v>
                </c:pt>
                <c:pt idx="80" formatCode="General">
                  <c:v>195.42857142857142</c:v>
                </c:pt>
                <c:pt idx="81" formatCode="General">
                  <c:v>193.28571428571428</c:v>
                </c:pt>
                <c:pt idx="82" formatCode="General">
                  <c:v>180.71428571428572</c:v>
                </c:pt>
                <c:pt idx="83" formatCode="General">
                  <c:v>176.57142857142858</c:v>
                </c:pt>
                <c:pt idx="84" formatCode="General">
                  <c:v>174.14285714285714</c:v>
                </c:pt>
                <c:pt idx="85" formatCode="General">
                  <c:v>172.42857142857142</c:v>
                </c:pt>
                <c:pt idx="86" formatCode="General">
                  <c:v>170.57142857142858</c:v>
                </c:pt>
                <c:pt idx="87" formatCode="General">
                  <c:v>177.28571428571428</c:v>
                </c:pt>
                <c:pt idx="88" formatCode="General">
                  <c:v>186.28571428571428</c:v>
                </c:pt>
                <c:pt idx="89" formatCode="General">
                  <c:v>189.85714285714286</c:v>
                </c:pt>
                <c:pt idx="90" formatCode="General">
                  <c:v>188.71428571428572</c:v>
                </c:pt>
                <c:pt idx="91" formatCode="General">
                  <c:v>178.57142857142858</c:v>
                </c:pt>
                <c:pt idx="92" formatCode="General">
                  <c:v>176.85714285714286</c:v>
                </c:pt>
                <c:pt idx="93" formatCode="General">
                  <c:v>170.42857142857142</c:v>
                </c:pt>
                <c:pt idx="94" formatCode="General">
                  <c:v>172.28571428571428</c:v>
                </c:pt>
                <c:pt idx="95" formatCode="General">
                  <c:v>157.14285714285714</c:v>
                </c:pt>
                <c:pt idx="96" formatCode="General">
                  <c:v>152.71428571428572</c:v>
                </c:pt>
                <c:pt idx="97" formatCode="General">
                  <c:v>137.85714285714286</c:v>
                </c:pt>
                <c:pt idx="98" formatCode="General">
                  <c:v>141.71428571428572</c:v>
                </c:pt>
                <c:pt idx="99" formatCode="General">
                  <c:v>146.57142857142858</c:v>
                </c:pt>
                <c:pt idx="100" formatCode="General">
                  <c:v>154</c:v>
                </c:pt>
                <c:pt idx="101" formatCode="General">
                  <c:v>161.71428571428572</c:v>
                </c:pt>
                <c:pt idx="102" formatCode="General">
                  <c:v>170.57142857142858</c:v>
                </c:pt>
                <c:pt idx="103" formatCode="General">
                  <c:v>179.42857142857142</c:v>
                </c:pt>
                <c:pt idx="104" formatCode="General">
                  <c:v>193.42857142857142</c:v>
                </c:pt>
                <c:pt idx="105" formatCode="General">
                  <c:v>187</c:v>
                </c:pt>
                <c:pt idx="106" formatCode="General">
                  <c:v>187</c:v>
                </c:pt>
                <c:pt idx="107" formatCode="General">
                  <c:v>186.42857142857142</c:v>
                </c:pt>
                <c:pt idx="108" formatCode="General">
                  <c:v>172.71428571428572</c:v>
                </c:pt>
                <c:pt idx="109" formatCode="General">
                  <c:v>172.71428571428572</c:v>
                </c:pt>
                <c:pt idx="110" formatCode="General">
                  <c:v>169.14285714285714</c:v>
                </c:pt>
                <c:pt idx="111" formatCode="General">
                  <c:v>159.57142857142858</c:v>
                </c:pt>
                <c:pt idx="112" formatCode="General">
                  <c:v>152.57142857142858</c:v>
                </c:pt>
                <c:pt idx="113" formatCode="General">
                  <c:v>137.85714285714286</c:v>
                </c:pt>
                <c:pt idx="114" formatCode="General">
                  <c:v>123.14285714285714</c:v>
                </c:pt>
                <c:pt idx="115" formatCode="General">
                  <c:v>115.71428571428571</c:v>
                </c:pt>
                <c:pt idx="116" formatCode="General">
                  <c:v>101.42857142857143</c:v>
                </c:pt>
                <c:pt idx="117" formatCode="General">
                  <c:v>90.714285714285708</c:v>
                </c:pt>
                <c:pt idx="118" formatCode="General">
                  <c:v>85.714285714285708</c:v>
                </c:pt>
                <c:pt idx="119" formatCode="General">
                  <c:v>85</c:v>
                </c:pt>
                <c:pt idx="120" formatCode="General">
                  <c:v>82.714285714285708</c:v>
                </c:pt>
                <c:pt idx="121" formatCode="General">
                  <c:v>81.714285714285708</c:v>
                </c:pt>
                <c:pt idx="122" formatCode="General">
                  <c:v>79.142857142857139</c:v>
                </c:pt>
                <c:pt idx="123" formatCode="General">
                  <c:v>80.714285714285708</c:v>
                </c:pt>
                <c:pt idx="124" formatCode="General">
                  <c:v>78.714285714285708</c:v>
                </c:pt>
                <c:pt idx="125" formatCode="General">
                  <c:v>75.857142857142861</c:v>
                </c:pt>
                <c:pt idx="126" formatCode="General">
                  <c:v>71.142857142857139</c:v>
                </c:pt>
                <c:pt idx="127" formatCode="General">
                  <c:v>68.857142857142861</c:v>
                </c:pt>
                <c:pt idx="128" formatCode="General">
                  <c:v>67.714285714285708</c:v>
                </c:pt>
                <c:pt idx="129" formatCode="General">
                  <c:v>67.714285714285708</c:v>
                </c:pt>
                <c:pt idx="130" formatCode="General">
                  <c:v>62</c:v>
                </c:pt>
                <c:pt idx="131" formatCode="General">
                  <c:v>60.142857142857146</c:v>
                </c:pt>
                <c:pt idx="132" formatCode="General">
                  <c:v>58.714285714285715</c:v>
                </c:pt>
                <c:pt idx="133" formatCode="General">
                  <c:v>55.142857142857146</c:v>
                </c:pt>
                <c:pt idx="134" formatCode="General">
                  <c:v>50.428571428571431</c:v>
                </c:pt>
                <c:pt idx="135" formatCode="General">
                  <c:v>53.285714285714285</c:v>
                </c:pt>
                <c:pt idx="136" formatCode="General">
                  <c:v>57.285714285714285</c:v>
                </c:pt>
                <c:pt idx="137" formatCode="General">
                  <c:v>62.285714285714285</c:v>
                </c:pt>
                <c:pt idx="138" formatCode="General">
                  <c:v>64.571428571428569</c:v>
                </c:pt>
                <c:pt idx="139" formatCode="General">
                  <c:v>72.285714285714292</c:v>
                </c:pt>
                <c:pt idx="140" formatCode="General">
                  <c:v>79</c:v>
                </c:pt>
                <c:pt idx="141" formatCode="General">
                  <c:v>87.714285714285708</c:v>
                </c:pt>
                <c:pt idx="142" formatCode="General">
                  <c:v>94.285714285714292</c:v>
                </c:pt>
                <c:pt idx="143" formatCode="General">
                  <c:v>100.42857142857143</c:v>
                </c:pt>
                <c:pt idx="144" formatCode="General">
                  <c:v>116.71428571428571</c:v>
                </c:pt>
                <c:pt idx="145" formatCode="General">
                  <c:v>132.42857142857142</c:v>
                </c:pt>
                <c:pt idx="146" formatCode="General">
                  <c:v>141.28571428571428</c:v>
                </c:pt>
                <c:pt idx="147" formatCode="General">
                  <c:v>150.42857142857142</c:v>
                </c:pt>
                <c:pt idx="148" formatCode="General">
                  <c:v>163</c:v>
                </c:pt>
                <c:pt idx="149" formatCode="General">
                  <c:v>164.42857142857142</c:v>
                </c:pt>
                <c:pt idx="150" formatCode="General">
                  <c:v>174.42857142857142</c:v>
                </c:pt>
                <c:pt idx="151" formatCode="General">
                  <c:v>177.28571428571428</c:v>
                </c:pt>
                <c:pt idx="152" formatCode="General">
                  <c:v>185.85714285714286</c:v>
                </c:pt>
                <c:pt idx="153" formatCode="General">
                  <c:v>197.14285714285714</c:v>
                </c:pt>
                <c:pt idx="154" formatCode="General">
                  <c:v>222.71428571428572</c:v>
                </c:pt>
                <c:pt idx="155" formatCode="General">
                  <c:v>243.71428571428572</c:v>
                </c:pt>
                <c:pt idx="156" formatCode="General">
                  <c:v>285.71428571428572</c:v>
                </c:pt>
                <c:pt idx="157" formatCode="General">
                  <c:v>307.42857142857144</c:v>
                </c:pt>
                <c:pt idx="158" formatCode="General">
                  <c:v>331.28571428571428</c:v>
                </c:pt>
                <c:pt idx="159" formatCode="General">
                  <c:v>368.71428571428572</c:v>
                </c:pt>
                <c:pt idx="160" formatCode="General">
                  <c:v>394.28571428571428</c:v>
                </c:pt>
                <c:pt idx="161" formatCode="General">
                  <c:v>431.28571428571428</c:v>
                </c:pt>
                <c:pt idx="162" formatCode="General">
                  <c:v>457.14285714285717</c:v>
                </c:pt>
                <c:pt idx="163" formatCode="General">
                  <c:v>465</c:v>
                </c:pt>
                <c:pt idx="164" formatCode="General">
                  <c:v>495.14285714285717</c:v>
                </c:pt>
                <c:pt idx="165" formatCode="General">
                  <c:v>532</c:v>
                </c:pt>
                <c:pt idx="166" formatCode="General">
                  <c:v>574</c:v>
                </c:pt>
                <c:pt idx="167" formatCode="General">
                  <c:v>606.57142857142856</c:v>
                </c:pt>
                <c:pt idx="168" formatCode="General">
                  <c:v>603.14285714285711</c:v>
                </c:pt>
                <c:pt idx="169" formatCode="General">
                  <c:v>619.85714285714289</c:v>
                </c:pt>
                <c:pt idx="170" formatCode="General">
                  <c:v>644</c:v>
                </c:pt>
                <c:pt idx="171" formatCode="General">
                  <c:v>634</c:v>
                </c:pt>
                <c:pt idx="172" formatCode="General">
                  <c:v>612.85714285714289</c:v>
                </c:pt>
                <c:pt idx="173" formatCode="General">
                  <c:v>571.42857142857144</c:v>
                </c:pt>
                <c:pt idx="174" formatCode="General">
                  <c:v>556.85714285714289</c:v>
                </c:pt>
                <c:pt idx="175" formatCode="General">
                  <c:v>550</c:v>
                </c:pt>
                <c:pt idx="176" formatCode="General">
                  <c:v>535.57142857142856</c:v>
                </c:pt>
                <c:pt idx="177" formatCode="General">
                  <c:v>514.57142857142856</c:v>
                </c:pt>
                <c:pt idx="178" formatCode="General">
                  <c:v>507.42857142857144</c:v>
                </c:pt>
                <c:pt idx="179" formatCode="General">
                  <c:v>520.57142857142856</c:v>
                </c:pt>
                <c:pt idx="180" formatCode="General">
                  <c:v>510</c:v>
                </c:pt>
                <c:pt idx="181" formatCode="General">
                  <c:v>512.71428571428567</c:v>
                </c:pt>
                <c:pt idx="182" formatCode="General">
                  <c:v>510</c:v>
                </c:pt>
                <c:pt idx="183" formatCode="General">
                  <c:v>506</c:v>
                </c:pt>
                <c:pt idx="184" formatCode="General">
                  <c:v>505</c:v>
                </c:pt>
                <c:pt idx="185" formatCode="General">
                  <c:v>512.28571428571433</c:v>
                </c:pt>
                <c:pt idx="186" formatCode="General">
                  <c:v>505.57142857142856</c:v>
                </c:pt>
                <c:pt idx="187" formatCode="General">
                  <c:v>512.28571428571433</c:v>
                </c:pt>
                <c:pt idx="188" formatCode="General">
                  <c:v>535.57142857142856</c:v>
                </c:pt>
                <c:pt idx="189" formatCode="General">
                  <c:v>548.57142857142856</c:v>
                </c:pt>
                <c:pt idx="190" formatCode="General">
                  <c:v>582.42857142857144</c:v>
                </c:pt>
                <c:pt idx="191" formatCode="General">
                  <c:v>604.28571428571433</c:v>
                </c:pt>
                <c:pt idx="192" formatCode="General">
                  <c:v>663.85714285714289</c:v>
                </c:pt>
                <c:pt idx="193" formatCode="General">
                  <c:v>702.42857142857144</c:v>
                </c:pt>
                <c:pt idx="194" formatCode="General">
                  <c:v>774.14285714285711</c:v>
                </c:pt>
                <c:pt idx="195" formatCode="General">
                  <c:v>832.14285714285711</c:v>
                </c:pt>
                <c:pt idx="196" formatCode="General">
                  <c:v>863.85714285714289</c:v>
                </c:pt>
                <c:pt idx="197" formatCode="General">
                  <c:v>939</c:v>
                </c:pt>
              </c:numCache>
            </c:numRef>
          </c:val>
          <c:smooth val="0"/>
          <c:extLst>
            <c:ext xmlns:c16="http://schemas.microsoft.com/office/drawing/2014/chart" uri="{C3380CC4-5D6E-409C-BE32-E72D297353CC}">
              <c16:uniqueId val="{00000001-B15A-4055-A690-0F68CF19E552}"/>
            </c:ext>
          </c:extLst>
        </c:ser>
        <c:ser>
          <c:idx val="2"/>
          <c:order val="2"/>
          <c:spPr>
            <a:ln w="28575" cap="rnd">
              <a:solidFill>
                <a:srgbClr val="C00000"/>
              </a:solidFill>
              <a:round/>
            </a:ln>
            <a:effectLst/>
          </c:spPr>
          <c:marker>
            <c:symbol val="none"/>
          </c:marker>
          <c:cat>
            <c:strLit>
              <c:ptCount val="204"/>
              <c:pt idx="0">
                <c:v>27/02/2020</c:v>
              </c:pt>
              <c:pt idx="1">
                <c:v>28/02/2020</c:v>
              </c:pt>
              <c:pt idx="2">
                <c:v>29/02/2020</c:v>
              </c:pt>
              <c:pt idx="3">
                <c:v>01/03/2020</c:v>
              </c:pt>
              <c:pt idx="4">
                <c:v>02/03/2020</c:v>
              </c:pt>
              <c:pt idx="5">
                <c:v>03/03/2020</c:v>
              </c:pt>
              <c:pt idx="6">
                <c:v>04/03/2020</c:v>
              </c:pt>
              <c:pt idx="7">
                <c:v>05/03/2020</c:v>
              </c:pt>
              <c:pt idx="8">
                <c:v>06/03/2020</c:v>
              </c:pt>
              <c:pt idx="9">
                <c:v>07/03/2020</c:v>
              </c:pt>
              <c:pt idx="10">
                <c:v>08/03/2020</c:v>
              </c:pt>
              <c:pt idx="11">
                <c:v>09/03/2020</c:v>
              </c:pt>
              <c:pt idx="12">
                <c:v>10/03/2020</c:v>
              </c:pt>
              <c:pt idx="13">
                <c:v>11/03/2020</c:v>
              </c:pt>
              <c:pt idx="14">
                <c:v>12/03/2020</c:v>
              </c:pt>
              <c:pt idx="15">
                <c:v>13/03/2020</c:v>
              </c:pt>
              <c:pt idx="16">
                <c:v>14/03/2020</c:v>
              </c:pt>
              <c:pt idx="17">
                <c:v>15/03/2020</c:v>
              </c:pt>
              <c:pt idx="18">
                <c:v>16/03/2020</c:v>
              </c:pt>
              <c:pt idx="19">
                <c:v>17/03/2020</c:v>
              </c:pt>
              <c:pt idx="20">
                <c:v>18/03/2020</c:v>
              </c:pt>
              <c:pt idx="21">
                <c:v>19/03/2020</c:v>
              </c:pt>
              <c:pt idx="22">
                <c:v>20/03/2020</c:v>
              </c:pt>
              <c:pt idx="23">
                <c:v>21/03/2020</c:v>
              </c:pt>
              <c:pt idx="24">
                <c:v>22/03/2020</c:v>
              </c:pt>
              <c:pt idx="25">
                <c:v>23/03/2020</c:v>
              </c:pt>
              <c:pt idx="26">
                <c:v>24/03/2020</c:v>
              </c:pt>
              <c:pt idx="27">
                <c:v>25/03/2020</c:v>
              </c:pt>
              <c:pt idx="28">
                <c:v>26/03/2020</c:v>
              </c:pt>
              <c:pt idx="29">
                <c:v>27/03/2020</c:v>
              </c:pt>
              <c:pt idx="30">
                <c:v>28/03/2020</c:v>
              </c:pt>
              <c:pt idx="31">
                <c:v>29/03/2020</c:v>
              </c:pt>
              <c:pt idx="32">
                <c:v>30/03/2020</c:v>
              </c:pt>
              <c:pt idx="33">
                <c:v>31/03/2020</c:v>
              </c:pt>
              <c:pt idx="34">
                <c:v>01/04/2020</c:v>
              </c:pt>
              <c:pt idx="35">
                <c:v>02/04/2020</c:v>
              </c:pt>
              <c:pt idx="36">
                <c:v>03/04/2020</c:v>
              </c:pt>
              <c:pt idx="37">
                <c:v>04/04/2020</c:v>
              </c:pt>
              <c:pt idx="38">
                <c:v>05/04/2020</c:v>
              </c:pt>
              <c:pt idx="39">
                <c:v>06/04/2020</c:v>
              </c:pt>
              <c:pt idx="40">
                <c:v>07/04/2020</c:v>
              </c:pt>
              <c:pt idx="41">
                <c:v>08/04/2020</c:v>
              </c:pt>
              <c:pt idx="42">
                <c:v>09/04/2020</c:v>
              </c:pt>
              <c:pt idx="43">
                <c:v>10/04/2020</c:v>
              </c:pt>
              <c:pt idx="44">
                <c:v>11/04/2020</c:v>
              </c:pt>
              <c:pt idx="45">
                <c:v>12/04/2020</c:v>
              </c:pt>
              <c:pt idx="46">
                <c:v>13/04/2020</c:v>
              </c:pt>
              <c:pt idx="47">
                <c:v>14/04/2020</c:v>
              </c:pt>
              <c:pt idx="48">
                <c:v>15/04/2020</c:v>
              </c:pt>
              <c:pt idx="49">
                <c:v>16/04/2020</c:v>
              </c:pt>
              <c:pt idx="50">
                <c:v>17/04/2020</c:v>
              </c:pt>
              <c:pt idx="51">
                <c:v>18/04/2020</c:v>
              </c:pt>
              <c:pt idx="52">
                <c:v>19/04/2020</c:v>
              </c:pt>
              <c:pt idx="53">
                <c:v>20/04/2020</c:v>
              </c:pt>
              <c:pt idx="54">
                <c:v>21/04/2020</c:v>
              </c:pt>
              <c:pt idx="55">
                <c:v>22/04/2020</c:v>
              </c:pt>
              <c:pt idx="56">
                <c:v>23/04/2020</c:v>
              </c:pt>
              <c:pt idx="57">
                <c:v>24/04/2020</c:v>
              </c:pt>
              <c:pt idx="58">
                <c:v>25/04/2020</c:v>
              </c:pt>
              <c:pt idx="59">
                <c:v>26/04/2020</c:v>
              </c:pt>
              <c:pt idx="60">
                <c:v>27/04/2020</c:v>
              </c:pt>
              <c:pt idx="61">
                <c:v>28/04/2020</c:v>
              </c:pt>
              <c:pt idx="62">
                <c:v>29/04/2020</c:v>
              </c:pt>
              <c:pt idx="63">
                <c:v>30/04/2020</c:v>
              </c:pt>
              <c:pt idx="64">
                <c:v>01/05/2020</c:v>
              </c:pt>
              <c:pt idx="65">
                <c:v>02/05/2020</c:v>
              </c:pt>
              <c:pt idx="66">
                <c:v>03/05/2020</c:v>
              </c:pt>
              <c:pt idx="67">
                <c:v>04/05/2020</c:v>
              </c:pt>
              <c:pt idx="68">
                <c:v>05/05/2020</c:v>
              </c:pt>
              <c:pt idx="69">
                <c:v>06/05/2020</c:v>
              </c:pt>
              <c:pt idx="70">
                <c:v>07/05/2020</c:v>
              </c:pt>
              <c:pt idx="71">
                <c:v>08/05/2020</c:v>
              </c:pt>
              <c:pt idx="72">
                <c:v>09/05/2020</c:v>
              </c:pt>
              <c:pt idx="73">
                <c:v>10/05/2020</c:v>
              </c:pt>
              <c:pt idx="74">
                <c:v>11/05/2020</c:v>
              </c:pt>
              <c:pt idx="75">
                <c:v>12/05/2020</c:v>
              </c:pt>
              <c:pt idx="76">
                <c:v>13/05/2020</c:v>
              </c:pt>
              <c:pt idx="77">
                <c:v>14/05/2020</c:v>
              </c:pt>
              <c:pt idx="78">
                <c:v>15/05/2020</c:v>
              </c:pt>
              <c:pt idx="79">
                <c:v>16/05/2020</c:v>
              </c:pt>
              <c:pt idx="80">
                <c:v>17/05/2020</c:v>
              </c:pt>
              <c:pt idx="81">
                <c:v>18/05/2020</c:v>
              </c:pt>
              <c:pt idx="82">
                <c:v>19/05/2020</c:v>
              </c:pt>
              <c:pt idx="83">
                <c:v>20/05/2020</c:v>
              </c:pt>
              <c:pt idx="84">
                <c:v>21/05/2020</c:v>
              </c:pt>
              <c:pt idx="85">
                <c:v>22/05/2020</c:v>
              </c:pt>
              <c:pt idx="86">
                <c:v>23/05/2020</c:v>
              </c:pt>
              <c:pt idx="87">
                <c:v>24/05/2020</c:v>
              </c:pt>
              <c:pt idx="88">
                <c:v>25/05/2020</c:v>
              </c:pt>
              <c:pt idx="89">
                <c:v>26/05/2020</c:v>
              </c:pt>
              <c:pt idx="90">
                <c:v>27/05/2020</c:v>
              </c:pt>
              <c:pt idx="91">
                <c:v>28/05/2020</c:v>
              </c:pt>
              <c:pt idx="92">
                <c:v>29/05/2020</c:v>
              </c:pt>
              <c:pt idx="93">
                <c:v>30/05/2020</c:v>
              </c:pt>
              <c:pt idx="94">
                <c:v>31/05/2020</c:v>
              </c:pt>
              <c:pt idx="95">
                <c:v>01/06/2020</c:v>
              </c:pt>
              <c:pt idx="96">
                <c:v>02/06/2020</c:v>
              </c:pt>
              <c:pt idx="97">
                <c:v>03/06/2020</c:v>
              </c:pt>
              <c:pt idx="98">
                <c:v>04/06/2020</c:v>
              </c:pt>
              <c:pt idx="99">
                <c:v>05/06/2020</c:v>
              </c:pt>
              <c:pt idx="100">
                <c:v>06/06/2020</c:v>
              </c:pt>
              <c:pt idx="101">
                <c:v>07/06/2020</c:v>
              </c:pt>
              <c:pt idx="102">
                <c:v>08/06/2020</c:v>
              </c:pt>
              <c:pt idx="103">
                <c:v>09/06/2020</c:v>
              </c:pt>
              <c:pt idx="104">
                <c:v>10/06/2020</c:v>
              </c:pt>
              <c:pt idx="105">
                <c:v>11/06/2020</c:v>
              </c:pt>
              <c:pt idx="106">
                <c:v>12/06/2020</c:v>
              </c:pt>
              <c:pt idx="107">
                <c:v>13/06/2020</c:v>
              </c:pt>
              <c:pt idx="108">
                <c:v>14/06/2020</c:v>
              </c:pt>
              <c:pt idx="109">
                <c:v>15/06/2020</c:v>
              </c:pt>
              <c:pt idx="110">
                <c:v>16/06/2020</c:v>
              </c:pt>
              <c:pt idx="111">
                <c:v>17/06/2020</c:v>
              </c:pt>
              <c:pt idx="112">
                <c:v>18/06/2020</c:v>
              </c:pt>
              <c:pt idx="113">
                <c:v>19/06/2020</c:v>
              </c:pt>
              <c:pt idx="114">
                <c:v>20/06/2020</c:v>
              </c:pt>
              <c:pt idx="115">
                <c:v>21/06/2020</c:v>
              </c:pt>
              <c:pt idx="116">
                <c:v>22/06/2020</c:v>
              </c:pt>
              <c:pt idx="117">
                <c:v>23/06/2020</c:v>
              </c:pt>
              <c:pt idx="118">
                <c:v>24/06/2020</c:v>
              </c:pt>
              <c:pt idx="119">
                <c:v>25/06/2020</c:v>
              </c:pt>
              <c:pt idx="120">
                <c:v>26/06/2020</c:v>
              </c:pt>
              <c:pt idx="121">
                <c:v>27/06/2020</c:v>
              </c:pt>
              <c:pt idx="122">
                <c:v>28/06/2020</c:v>
              </c:pt>
              <c:pt idx="123">
                <c:v>29/06/2020</c:v>
              </c:pt>
              <c:pt idx="124">
                <c:v>30/06/2020</c:v>
              </c:pt>
              <c:pt idx="125">
                <c:v>01/07/2020</c:v>
              </c:pt>
              <c:pt idx="126">
                <c:v>02/07/2020</c:v>
              </c:pt>
              <c:pt idx="127">
                <c:v>03/07/2020</c:v>
              </c:pt>
              <c:pt idx="128">
                <c:v>04/07/2020</c:v>
              </c:pt>
              <c:pt idx="129">
                <c:v>05/07/2020</c:v>
              </c:pt>
              <c:pt idx="130">
                <c:v>06/07/2020</c:v>
              </c:pt>
              <c:pt idx="131">
                <c:v>07/07/2020</c:v>
              </c:pt>
              <c:pt idx="132">
                <c:v>08/07/2020</c:v>
              </c:pt>
              <c:pt idx="133">
                <c:v>09/07/2020</c:v>
              </c:pt>
              <c:pt idx="134">
                <c:v>10/07/2020</c:v>
              </c:pt>
              <c:pt idx="135">
                <c:v>11/07/2020</c:v>
              </c:pt>
              <c:pt idx="136">
                <c:v>12/07/2020</c:v>
              </c:pt>
              <c:pt idx="137">
                <c:v>13/07/2020</c:v>
              </c:pt>
              <c:pt idx="138">
                <c:v>14/07/2020</c:v>
              </c:pt>
              <c:pt idx="139">
                <c:v>15/07/2020</c:v>
              </c:pt>
              <c:pt idx="140">
                <c:v>16/07/2020</c:v>
              </c:pt>
              <c:pt idx="141">
                <c:v>17/07/2020</c:v>
              </c:pt>
              <c:pt idx="142">
                <c:v>18/07/2020</c:v>
              </c:pt>
              <c:pt idx="143">
                <c:v>19/07/2020</c:v>
              </c:pt>
              <c:pt idx="144">
                <c:v>20/07/2020</c:v>
              </c:pt>
              <c:pt idx="145">
                <c:v>21/07/2020</c:v>
              </c:pt>
              <c:pt idx="146">
                <c:v>22/07/2020</c:v>
              </c:pt>
              <c:pt idx="147">
                <c:v>23/07/2020</c:v>
              </c:pt>
              <c:pt idx="148">
                <c:v>24/07/2020</c:v>
              </c:pt>
              <c:pt idx="149">
                <c:v>25/07/2020</c:v>
              </c:pt>
              <c:pt idx="150">
                <c:v>26/07/2020</c:v>
              </c:pt>
              <c:pt idx="151">
                <c:v>27/07/2020</c:v>
              </c:pt>
              <c:pt idx="152">
                <c:v>28/07/2020</c:v>
              </c:pt>
              <c:pt idx="153">
                <c:v>29/07/2020</c:v>
              </c:pt>
              <c:pt idx="154">
                <c:v>30/07/2020</c:v>
              </c:pt>
              <c:pt idx="155">
                <c:v>31/07/2020</c:v>
              </c:pt>
              <c:pt idx="156">
                <c:v>01/08/2020</c:v>
              </c:pt>
              <c:pt idx="157">
                <c:v>02/08/2020</c:v>
              </c:pt>
              <c:pt idx="158">
                <c:v>03/08/2020</c:v>
              </c:pt>
              <c:pt idx="159">
                <c:v>04/08/2020</c:v>
              </c:pt>
              <c:pt idx="160">
                <c:v>05/08/2020</c:v>
              </c:pt>
              <c:pt idx="161">
                <c:v>06/08/2020</c:v>
              </c:pt>
              <c:pt idx="162">
                <c:v>07/08/2020</c:v>
              </c:pt>
              <c:pt idx="163">
                <c:v>08/08/2020</c:v>
              </c:pt>
              <c:pt idx="164">
                <c:v>09/08/2020</c:v>
              </c:pt>
              <c:pt idx="165">
                <c:v>10/08/2020</c:v>
              </c:pt>
              <c:pt idx="166">
                <c:v>11/08/2020</c:v>
              </c:pt>
              <c:pt idx="167">
                <c:v>12/08/2020</c:v>
              </c:pt>
              <c:pt idx="168">
                <c:v>13/08/2020</c:v>
              </c:pt>
              <c:pt idx="169">
                <c:v>14/08/2020</c:v>
              </c:pt>
              <c:pt idx="170">
                <c:v>15/08/2020</c:v>
              </c:pt>
              <c:pt idx="171">
                <c:v>16/08/2020</c:v>
              </c:pt>
              <c:pt idx="172">
                <c:v>17/08/2020</c:v>
              </c:pt>
              <c:pt idx="173">
                <c:v>18/08/2020</c:v>
              </c:pt>
              <c:pt idx="174">
                <c:v>19/08/2020</c:v>
              </c:pt>
              <c:pt idx="175">
                <c:v>20/08/2020</c:v>
              </c:pt>
              <c:pt idx="176">
                <c:v>21/08/2020</c:v>
              </c:pt>
              <c:pt idx="177">
                <c:v>22/08/2020</c:v>
              </c:pt>
              <c:pt idx="178">
                <c:v>23/08/2020</c:v>
              </c:pt>
              <c:pt idx="179">
                <c:v>24/08/2020</c:v>
              </c:pt>
              <c:pt idx="180">
                <c:v>25/08/2020</c:v>
              </c:pt>
              <c:pt idx="181">
                <c:v>26/08/2020</c:v>
              </c:pt>
              <c:pt idx="182">
                <c:v>27/08/2020</c:v>
              </c:pt>
              <c:pt idx="183">
                <c:v>28/08/2020</c:v>
              </c:pt>
              <c:pt idx="184">
                <c:v>29/08/2020</c:v>
              </c:pt>
              <c:pt idx="185">
                <c:v>30/08/2020</c:v>
              </c:pt>
              <c:pt idx="186">
                <c:v>31/08/2020</c:v>
              </c:pt>
              <c:pt idx="187">
                <c:v>01/09/2020</c:v>
              </c:pt>
              <c:pt idx="188">
                <c:v>02/09/2020</c:v>
              </c:pt>
              <c:pt idx="189">
                <c:v>03/09/2020</c:v>
              </c:pt>
              <c:pt idx="190">
                <c:v>04/09/2020</c:v>
              </c:pt>
              <c:pt idx="191">
                <c:v>05/09/2020</c:v>
              </c:pt>
              <c:pt idx="192">
                <c:v>06/09/2020</c:v>
              </c:pt>
              <c:pt idx="193">
                <c:v>07/09/2020</c:v>
              </c:pt>
              <c:pt idx="194">
                <c:v>08/09/2020</c:v>
              </c:pt>
              <c:pt idx="195">
                <c:v>09/09/2020</c:v>
              </c:pt>
              <c:pt idx="196">
                <c:v>10/09/2020</c:v>
              </c:pt>
              <c:pt idx="197">
                <c:v>11/09/2020</c:v>
              </c:pt>
              <c:pt idx="198">
                <c:v>12/09/2020</c:v>
              </c:pt>
              <c:pt idx="199">
                <c:v>13/09/2020</c:v>
              </c:pt>
              <c:pt idx="200">
                <c:v>14/09/2020</c:v>
              </c:pt>
              <c:pt idx="201">
                <c:v>15/09/2020</c:v>
              </c:pt>
              <c:pt idx="202">
                <c:v>16/09/2020</c:v>
              </c:pt>
              <c:pt idx="203">
                <c:v>17/09/2020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rivm!$BT$2:$BT$236</c15:sqref>
                  </c15:fullRef>
                </c:ext>
              </c:extLst>
              <c:f>rivm!$BT$2:$BT$205</c:f>
              <c:numCache>
                <c:formatCode>General</c:formatCode>
                <c:ptCount val="204"/>
                <c:pt idx="43">
                  <c:v>1335</c:v>
                </c:pt>
                <c:pt idx="44">
                  <c:v>1335</c:v>
                </c:pt>
                <c:pt idx="45">
                  <c:v>1335</c:v>
                </c:pt>
                <c:pt idx="46">
                  <c:v>1335</c:v>
                </c:pt>
                <c:pt idx="47">
                  <c:v>1335</c:v>
                </c:pt>
                <c:pt idx="48">
                  <c:v>1335</c:v>
                </c:pt>
                <c:pt idx="49">
                  <c:v>1335</c:v>
                </c:pt>
                <c:pt idx="50">
                  <c:v>1335</c:v>
                </c:pt>
                <c:pt idx="51">
                  <c:v>1335</c:v>
                </c:pt>
                <c:pt idx="52">
                  <c:v>1335</c:v>
                </c:pt>
                <c:pt idx="53">
                  <c:v>1335</c:v>
                </c:pt>
                <c:pt idx="54">
                  <c:v>1335</c:v>
                </c:pt>
                <c:pt idx="55">
                  <c:v>1335</c:v>
                </c:pt>
                <c:pt idx="56">
                  <c:v>1335</c:v>
                </c:pt>
                <c:pt idx="57">
                  <c:v>1335</c:v>
                </c:pt>
                <c:pt idx="58">
                  <c:v>1335</c:v>
                </c:pt>
                <c:pt idx="59">
                  <c:v>1335</c:v>
                </c:pt>
                <c:pt idx="60">
                  <c:v>1335</c:v>
                </c:pt>
                <c:pt idx="61">
                  <c:v>1335</c:v>
                </c:pt>
                <c:pt idx="62">
                  <c:v>1335</c:v>
                </c:pt>
                <c:pt idx="63">
                  <c:v>1335</c:v>
                </c:pt>
                <c:pt idx="64">
                  <c:v>1335</c:v>
                </c:pt>
                <c:pt idx="65">
                  <c:v>1335</c:v>
                </c:pt>
                <c:pt idx="66">
                  <c:v>1335</c:v>
                </c:pt>
                <c:pt idx="67">
                  <c:v>1335</c:v>
                </c:pt>
                <c:pt idx="68">
                  <c:v>1335</c:v>
                </c:pt>
                <c:pt idx="69">
                  <c:v>1335</c:v>
                </c:pt>
                <c:pt idx="70">
                  <c:v>1335</c:v>
                </c:pt>
                <c:pt idx="71">
                  <c:v>1335</c:v>
                </c:pt>
                <c:pt idx="72">
                  <c:v>1335</c:v>
                </c:pt>
                <c:pt idx="73">
                  <c:v>1335</c:v>
                </c:pt>
                <c:pt idx="74">
                  <c:v>1335</c:v>
                </c:pt>
                <c:pt idx="75">
                  <c:v>1335</c:v>
                </c:pt>
                <c:pt idx="76">
                  <c:v>1335</c:v>
                </c:pt>
                <c:pt idx="77">
                  <c:v>1335</c:v>
                </c:pt>
                <c:pt idx="78">
                  <c:v>1335</c:v>
                </c:pt>
                <c:pt idx="79">
                  <c:v>1335</c:v>
                </c:pt>
                <c:pt idx="80">
                  <c:v>1335</c:v>
                </c:pt>
                <c:pt idx="81">
                  <c:v>1335</c:v>
                </c:pt>
                <c:pt idx="82">
                  <c:v>1335</c:v>
                </c:pt>
                <c:pt idx="83">
                  <c:v>1335</c:v>
                </c:pt>
                <c:pt idx="84">
                  <c:v>1335</c:v>
                </c:pt>
                <c:pt idx="85">
                  <c:v>1335</c:v>
                </c:pt>
                <c:pt idx="86">
                  <c:v>1335</c:v>
                </c:pt>
                <c:pt idx="87">
                  <c:v>1335</c:v>
                </c:pt>
                <c:pt idx="88">
                  <c:v>1335</c:v>
                </c:pt>
                <c:pt idx="89">
                  <c:v>1335</c:v>
                </c:pt>
                <c:pt idx="90">
                  <c:v>1335</c:v>
                </c:pt>
                <c:pt idx="91">
                  <c:v>1335</c:v>
                </c:pt>
                <c:pt idx="92">
                  <c:v>1335</c:v>
                </c:pt>
                <c:pt idx="93">
                  <c:v>1335</c:v>
                </c:pt>
                <c:pt idx="94">
                  <c:v>1335</c:v>
                </c:pt>
                <c:pt idx="95">
                  <c:v>1335</c:v>
                </c:pt>
                <c:pt idx="96">
                  <c:v>1335</c:v>
                </c:pt>
                <c:pt idx="97">
                  <c:v>1335</c:v>
                </c:pt>
                <c:pt idx="98">
                  <c:v>1335</c:v>
                </c:pt>
                <c:pt idx="99">
                  <c:v>1335</c:v>
                </c:pt>
                <c:pt idx="100">
                  <c:v>1335</c:v>
                </c:pt>
                <c:pt idx="101">
                  <c:v>1335</c:v>
                </c:pt>
                <c:pt idx="102">
                  <c:v>1335</c:v>
                </c:pt>
                <c:pt idx="103">
                  <c:v>1335</c:v>
                </c:pt>
                <c:pt idx="104">
                  <c:v>1335</c:v>
                </c:pt>
                <c:pt idx="105">
                  <c:v>1335</c:v>
                </c:pt>
                <c:pt idx="106">
                  <c:v>1335</c:v>
                </c:pt>
                <c:pt idx="107">
                  <c:v>1335</c:v>
                </c:pt>
                <c:pt idx="108">
                  <c:v>1335</c:v>
                </c:pt>
                <c:pt idx="109">
                  <c:v>1335</c:v>
                </c:pt>
                <c:pt idx="110">
                  <c:v>1335</c:v>
                </c:pt>
                <c:pt idx="111">
                  <c:v>1335</c:v>
                </c:pt>
                <c:pt idx="112">
                  <c:v>1335</c:v>
                </c:pt>
                <c:pt idx="113">
                  <c:v>1335</c:v>
                </c:pt>
                <c:pt idx="114">
                  <c:v>1335</c:v>
                </c:pt>
                <c:pt idx="115">
                  <c:v>1335</c:v>
                </c:pt>
                <c:pt idx="116">
                  <c:v>1335</c:v>
                </c:pt>
                <c:pt idx="117">
                  <c:v>1335</c:v>
                </c:pt>
                <c:pt idx="118">
                  <c:v>1335</c:v>
                </c:pt>
                <c:pt idx="119">
                  <c:v>1335</c:v>
                </c:pt>
                <c:pt idx="120">
                  <c:v>1335</c:v>
                </c:pt>
                <c:pt idx="121">
                  <c:v>1335</c:v>
                </c:pt>
                <c:pt idx="122">
                  <c:v>1335</c:v>
                </c:pt>
                <c:pt idx="123">
                  <c:v>1335</c:v>
                </c:pt>
                <c:pt idx="124">
                  <c:v>1335</c:v>
                </c:pt>
                <c:pt idx="125">
                  <c:v>1335</c:v>
                </c:pt>
                <c:pt idx="126">
                  <c:v>1335</c:v>
                </c:pt>
                <c:pt idx="127">
                  <c:v>1335</c:v>
                </c:pt>
                <c:pt idx="128">
                  <c:v>1335</c:v>
                </c:pt>
                <c:pt idx="129">
                  <c:v>1335</c:v>
                </c:pt>
                <c:pt idx="130">
                  <c:v>1335</c:v>
                </c:pt>
                <c:pt idx="131">
                  <c:v>1335</c:v>
                </c:pt>
                <c:pt idx="132">
                  <c:v>1335</c:v>
                </c:pt>
                <c:pt idx="133">
                  <c:v>1335</c:v>
                </c:pt>
                <c:pt idx="134">
                  <c:v>1335</c:v>
                </c:pt>
                <c:pt idx="135">
                  <c:v>1335</c:v>
                </c:pt>
                <c:pt idx="136">
                  <c:v>1335</c:v>
                </c:pt>
                <c:pt idx="137">
                  <c:v>1335</c:v>
                </c:pt>
                <c:pt idx="138">
                  <c:v>1335</c:v>
                </c:pt>
                <c:pt idx="139">
                  <c:v>1335</c:v>
                </c:pt>
                <c:pt idx="140">
                  <c:v>1335</c:v>
                </c:pt>
                <c:pt idx="141">
                  <c:v>1335</c:v>
                </c:pt>
                <c:pt idx="142">
                  <c:v>1335</c:v>
                </c:pt>
                <c:pt idx="143">
                  <c:v>1335</c:v>
                </c:pt>
                <c:pt idx="144">
                  <c:v>1335</c:v>
                </c:pt>
                <c:pt idx="145">
                  <c:v>1335</c:v>
                </c:pt>
                <c:pt idx="146">
                  <c:v>1335</c:v>
                </c:pt>
                <c:pt idx="147">
                  <c:v>1335</c:v>
                </c:pt>
                <c:pt idx="148">
                  <c:v>1335</c:v>
                </c:pt>
                <c:pt idx="149">
                  <c:v>1335</c:v>
                </c:pt>
                <c:pt idx="150">
                  <c:v>1335</c:v>
                </c:pt>
                <c:pt idx="151">
                  <c:v>1335</c:v>
                </c:pt>
                <c:pt idx="152">
                  <c:v>1335</c:v>
                </c:pt>
                <c:pt idx="153">
                  <c:v>1335</c:v>
                </c:pt>
                <c:pt idx="154">
                  <c:v>1335</c:v>
                </c:pt>
                <c:pt idx="155">
                  <c:v>1335</c:v>
                </c:pt>
                <c:pt idx="156">
                  <c:v>1335</c:v>
                </c:pt>
                <c:pt idx="157">
                  <c:v>1335</c:v>
                </c:pt>
                <c:pt idx="158">
                  <c:v>1335</c:v>
                </c:pt>
                <c:pt idx="159">
                  <c:v>1335</c:v>
                </c:pt>
                <c:pt idx="160">
                  <c:v>1335</c:v>
                </c:pt>
                <c:pt idx="161">
                  <c:v>1335</c:v>
                </c:pt>
                <c:pt idx="162">
                  <c:v>1335</c:v>
                </c:pt>
                <c:pt idx="163">
                  <c:v>1335</c:v>
                </c:pt>
                <c:pt idx="164">
                  <c:v>1335</c:v>
                </c:pt>
                <c:pt idx="165">
                  <c:v>1335</c:v>
                </c:pt>
                <c:pt idx="166">
                  <c:v>1335</c:v>
                </c:pt>
                <c:pt idx="167">
                  <c:v>1335</c:v>
                </c:pt>
                <c:pt idx="168">
                  <c:v>1335</c:v>
                </c:pt>
                <c:pt idx="169">
                  <c:v>1335</c:v>
                </c:pt>
                <c:pt idx="170">
                  <c:v>1335</c:v>
                </c:pt>
                <c:pt idx="171">
                  <c:v>1335</c:v>
                </c:pt>
                <c:pt idx="172">
                  <c:v>1335</c:v>
                </c:pt>
                <c:pt idx="173">
                  <c:v>1335</c:v>
                </c:pt>
                <c:pt idx="174">
                  <c:v>1335</c:v>
                </c:pt>
                <c:pt idx="175">
                  <c:v>1335</c:v>
                </c:pt>
                <c:pt idx="176">
                  <c:v>1335</c:v>
                </c:pt>
                <c:pt idx="177">
                  <c:v>1335</c:v>
                </c:pt>
                <c:pt idx="178">
                  <c:v>1335</c:v>
                </c:pt>
                <c:pt idx="179">
                  <c:v>1335</c:v>
                </c:pt>
                <c:pt idx="180">
                  <c:v>1335</c:v>
                </c:pt>
                <c:pt idx="181">
                  <c:v>1335</c:v>
                </c:pt>
                <c:pt idx="182">
                  <c:v>1335</c:v>
                </c:pt>
                <c:pt idx="183">
                  <c:v>1335</c:v>
                </c:pt>
                <c:pt idx="184">
                  <c:v>1335</c:v>
                </c:pt>
                <c:pt idx="185">
                  <c:v>1335</c:v>
                </c:pt>
                <c:pt idx="186">
                  <c:v>1335</c:v>
                </c:pt>
                <c:pt idx="187">
                  <c:v>1335</c:v>
                </c:pt>
                <c:pt idx="188">
                  <c:v>1335</c:v>
                </c:pt>
                <c:pt idx="189">
                  <c:v>1335</c:v>
                </c:pt>
                <c:pt idx="190">
                  <c:v>1335</c:v>
                </c:pt>
                <c:pt idx="191">
                  <c:v>1335</c:v>
                </c:pt>
                <c:pt idx="192">
                  <c:v>1335</c:v>
                </c:pt>
                <c:pt idx="193">
                  <c:v>1335</c:v>
                </c:pt>
                <c:pt idx="194">
                  <c:v>1335</c:v>
                </c:pt>
                <c:pt idx="195">
                  <c:v>1335</c:v>
                </c:pt>
                <c:pt idx="196">
                  <c:v>1335</c:v>
                </c:pt>
                <c:pt idx="197">
                  <c:v>1335</c:v>
                </c:pt>
                <c:pt idx="198">
                  <c:v>1335</c:v>
                </c:pt>
                <c:pt idx="199">
                  <c:v>1335</c:v>
                </c:pt>
                <c:pt idx="200">
                  <c:v>1335</c:v>
                </c:pt>
                <c:pt idx="201">
                  <c:v>1335</c:v>
                </c:pt>
                <c:pt idx="202">
                  <c:v>1335</c:v>
                </c:pt>
                <c:pt idx="203">
                  <c:v>1335</c:v>
                </c:pt>
              </c:numCache>
            </c:numRef>
          </c:val>
          <c:smooth val="0"/>
          <c:extLst>
            <c:ext xmlns:c16="http://schemas.microsoft.com/office/drawing/2014/chart" uri="{C3380CC4-5D6E-409C-BE32-E72D297353CC}">
              <c16:uniqueId val="{00000001-ECD7-4C20-B037-B811B39A68AF}"/>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21"/>
        <c:tickMarkSkip val="7"/>
        <c:noMultiLvlLbl val="1"/>
      </c:catAx>
      <c:valAx>
        <c:axId val="596544408"/>
        <c:scaling>
          <c:orientation val="minMax"/>
          <c:max val="1600"/>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nl-NL" sz="2000" b="1" i="0" u="none" kern="1200" spc="100" baseline="0">
                <a:ln>
                  <a:noFill/>
                </a:ln>
                <a:solidFill>
                  <a:schemeClr val="bg2">
                    <a:lumMod val="50000"/>
                  </a:schemeClr>
                </a:solidFill>
                <a:effectLst/>
              </a:rPr>
              <a:t>COVID-19 </a:t>
            </a:r>
            <a:r>
              <a:rPr lang="nl-NL" sz="2000" b="1" i="0" u="sng" kern="1200" spc="100" baseline="0">
                <a:ln>
                  <a:noFill/>
                </a:ln>
                <a:solidFill>
                  <a:schemeClr val="bg2">
                    <a:lumMod val="50000"/>
                  </a:schemeClr>
                </a:solidFill>
                <a:effectLst/>
              </a:rPr>
              <a:t>Besmettingen</a:t>
            </a:r>
            <a:br>
              <a:rPr lang="nl-NL" sz="2000" b="1" i="0" u="sng" kern="1200" spc="100" baseline="0">
                <a:ln>
                  <a:noFill/>
                </a:ln>
                <a:solidFill>
                  <a:schemeClr val="bg2">
                    <a:lumMod val="50000"/>
                  </a:schemeClr>
                </a:solidFill>
                <a:effectLst/>
              </a:rPr>
            </a:br>
            <a:r>
              <a:rPr lang="nl-NL" sz="1200" b="0" i="0" u="none" kern="1200" spc="100" baseline="0">
                <a:ln>
                  <a:noFill/>
                </a:ln>
                <a:solidFill>
                  <a:schemeClr val="bg2">
                    <a:lumMod val="50000"/>
                  </a:schemeClr>
                </a:solidFill>
                <a:effectLst/>
              </a:rPr>
              <a:t>"</a:t>
            </a:r>
            <a:r>
              <a:rPr lang="en-US" sz="1200" b="0" i="0" u="none" strike="noStrike" baseline="0">
                <a:effectLst/>
              </a:rPr>
              <a:t>Datum voor statistiek; eerste ziektedag, indien niet bekend, datum lab positief, indien niet bekend, melddatum aan GGD."</a:t>
            </a:r>
            <a:endParaRPr lang="en-NL" sz="1400" b="0">
              <a:effectLst/>
            </a:endParaRPr>
          </a:p>
        </c:rich>
      </c:tx>
      <c:layout>
        <c:manualLayout>
          <c:xMode val="edge"/>
          <c:yMode val="edge"/>
          <c:x val="9.6571388888888887E-2"/>
          <c:y val="4.05122222222222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3"/>
          <c:order val="2"/>
          <c:tx>
            <c:strRef>
              <c:f>rivm!#REF!</c:f>
              <c:strCache>
                <c:ptCount val="1"/>
                <c:pt idx="0">
                  <c:v>#REF!</c:v>
                </c:pt>
              </c:strCache>
              <c:extLst xmlns:c15="http://schemas.microsoft.com/office/drawing/2012/chart"/>
            </c:strRef>
          </c:tx>
          <c:spPr>
            <a:solidFill>
              <a:schemeClr val="dk1">
                <a:tint val="985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rivm!#REF!</c:f>
              <c:numCache>
                <c:formatCode>General</c:formatCode>
                <c:ptCount val="1"/>
                <c:pt idx="0">
                  <c:v>1</c:v>
                </c:pt>
              </c:numCache>
              <c:extLst/>
            </c:numRef>
          </c:val>
          <c:extLst xmlns:c15="http://schemas.microsoft.com/office/drawing/2012/chart">
            <c:ext xmlns:c16="http://schemas.microsoft.com/office/drawing/2014/chart" uri="{C3380CC4-5D6E-409C-BE32-E72D297353CC}">
              <c16:uniqueId val="{00000005-F68E-429C-9BCE-9B28D3C2A27D}"/>
            </c:ext>
          </c:extLst>
        </c:ser>
        <c:ser>
          <c:idx val="4"/>
          <c:order val="3"/>
          <c:tx>
            <c:strRef>
              <c:f>rivm!$CO$127</c:f>
              <c:strCache>
                <c:ptCount val="1"/>
                <c:pt idx="0">
                  <c:v>Eerste ziektedag</c:v>
                </c:pt>
              </c:strCache>
            </c:strRef>
          </c:tx>
          <c:spPr>
            <a:solidFill>
              <a:schemeClr val="accent6">
                <a:lumMod val="750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rivm!$CO$129:$CO$203</c:f>
              <c:numCache>
                <c:formatCode>General</c:formatCode>
                <c:ptCount val="75"/>
                <c:pt idx="0">
                  <c:v>61</c:v>
                </c:pt>
                <c:pt idx="1">
                  <c:v>49</c:v>
                </c:pt>
                <c:pt idx="2">
                  <c:v>46</c:v>
                </c:pt>
                <c:pt idx="3">
                  <c:v>45</c:v>
                </c:pt>
                <c:pt idx="4">
                  <c:v>50</c:v>
                </c:pt>
                <c:pt idx="5">
                  <c:v>88</c:v>
                </c:pt>
                <c:pt idx="6">
                  <c:v>76</c:v>
                </c:pt>
                <c:pt idx="7">
                  <c:v>94</c:v>
                </c:pt>
                <c:pt idx="8">
                  <c:v>86</c:v>
                </c:pt>
                <c:pt idx="9">
                  <c:v>97</c:v>
                </c:pt>
                <c:pt idx="10">
                  <c:v>109</c:v>
                </c:pt>
                <c:pt idx="11">
                  <c:v>107</c:v>
                </c:pt>
                <c:pt idx="12">
                  <c:v>164</c:v>
                </c:pt>
                <c:pt idx="13">
                  <c:v>161</c:v>
                </c:pt>
                <c:pt idx="14">
                  <c:v>191</c:v>
                </c:pt>
                <c:pt idx="15">
                  <c:v>130</c:v>
                </c:pt>
                <c:pt idx="16">
                  <c:v>166</c:v>
                </c:pt>
                <c:pt idx="17">
                  <c:v>151</c:v>
                </c:pt>
                <c:pt idx="18">
                  <c:v>168</c:v>
                </c:pt>
                <c:pt idx="19">
                  <c:v>228</c:v>
                </c:pt>
                <c:pt idx="20">
                  <c:v>203</c:v>
                </c:pt>
                <c:pt idx="21">
                  <c:v>264</c:v>
                </c:pt>
                <c:pt idx="22">
                  <c:v>197</c:v>
                </c:pt>
                <c:pt idx="23">
                  <c:v>220</c:v>
                </c:pt>
                <c:pt idx="24">
                  <c:v>298</c:v>
                </c:pt>
                <c:pt idx="25">
                  <c:v>264</c:v>
                </c:pt>
                <c:pt idx="26">
                  <c:v>426</c:v>
                </c:pt>
                <c:pt idx="27">
                  <c:v>349</c:v>
                </c:pt>
                <c:pt idx="28">
                  <c:v>393</c:v>
                </c:pt>
                <c:pt idx="29">
                  <c:v>351</c:v>
                </c:pt>
                <c:pt idx="30">
                  <c:v>392</c:v>
                </c:pt>
                <c:pt idx="31">
                  <c:v>430</c:v>
                </c:pt>
                <c:pt idx="32">
                  <c:v>447</c:v>
                </c:pt>
                <c:pt idx="33">
                  <c:v>577</c:v>
                </c:pt>
                <c:pt idx="34">
                  <c:v>500</c:v>
                </c:pt>
                <c:pt idx="35">
                  <c:v>518</c:v>
                </c:pt>
                <c:pt idx="36">
                  <c:v>495</c:v>
                </c:pt>
                <c:pt idx="37">
                  <c:v>474</c:v>
                </c:pt>
                <c:pt idx="38">
                  <c:v>425</c:v>
                </c:pt>
                <c:pt idx="39">
                  <c:v>415</c:v>
                </c:pt>
                <c:pt idx="40">
                  <c:v>514</c:v>
                </c:pt>
                <c:pt idx="41">
                  <c:v>440</c:v>
                </c:pt>
                <c:pt idx="42">
                  <c:v>495</c:v>
                </c:pt>
                <c:pt idx="43">
                  <c:v>422</c:v>
                </c:pt>
                <c:pt idx="44">
                  <c:v>423</c:v>
                </c:pt>
                <c:pt idx="45">
                  <c:v>415</c:v>
                </c:pt>
                <c:pt idx="46">
                  <c:v>362</c:v>
                </c:pt>
                <c:pt idx="47">
                  <c:v>429</c:v>
                </c:pt>
                <c:pt idx="48">
                  <c:v>405</c:v>
                </c:pt>
                <c:pt idx="49">
                  <c:v>411</c:v>
                </c:pt>
                <c:pt idx="50">
                  <c:v>371</c:v>
                </c:pt>
                <c:pt idx="51">
                  <c:v>377</c:v>
                </c:pt>
                <c:pt idx="52">
                  <c:v>427</c:v>
                </c:pt>
                <c:pt idx="53">
                  <c:v>399</c:v>
                </c:pt>
                <c:pt idx="54">
                  <c:v>474</c:v>
                </c:pt>
                <c:pt idx="55">
                  <c:v>499</c:v>
                </c:pt>
                <c:pt idx="56">
                  <c:v>521</c:v>
                </c:pt>
                <c:pt idx="57">
                  <c:v>474</c:v>
                </c:pt>
                <c:pt idx="58">
                  <c:v>479</c:v>
                </c:pt>
                <c:pt idx="59">
                  <c:v>485</c:v>
                </c:pt>
                <c:pt idx="60">
                  <c:v>485</c:v>
                </c:pt>
                <c:pt idx="61">
                  <c:v>778</c:v>
                </c:pt>
                <c:pt idx="62">
                  <c:v>782</c:v>
                </c:pt>
                <c:pt idx="63">
                  <c:v>758</c:v>
                </c:pt>
                <c:pt idx="64">
                  <c:v>765</c:v>
                </c:pt>
                <c:pt idx="65">
                  <c:v>866</c:v>
                </c:pt>
                <c:pt idx="66">
                  <c:v>916</c:v>
                </c:pt>
                <c:pt idx="67">
                  <c:v>925</c:v>
                </c:pt>
                <c:pt idx="68">
                  <c:v>1078</c:v>
                </c:pt>
                <c:pt idx="69">
                  <c:v>1102</c:v>
                </c:pt>
                <c:pt idx="70">
                  <c:v>903</c:v>
                </c:pt>
                <c:pt idx="71">
                  <c:v>692</c:v>
                </c:pt>
                <c:pt idx="72">
                  <c:v>578</c:v>
                </c:pt>
                <c:pt idx="73">
                  <c:v>314</c:v>
                </c:pt>
                <c:pt idx="74">
                  <c:v>167</c:v>
                </c:pt>
              </c:numCache>
              <c:extLst/>
            </c:numRef>
          </c:val>
          <c:extLst>
            <c:ext xmlns:c16="http://schemas.microsoft.com/office/drawing/2014/chart" uri="{C3380CC4-5D6E-409C-BE32-E72D297353CC}">
              <c16:uniqueId val="{00000000-F68E-429C-9BCE-9B28D3C2A27D}"/>
            </c:ext>
          </c:extLst>
        </c:ser>
        <c:ser>
          <c:idx val="5"/>
          <c:order val="4"/>
          <c:tx>
            <c:strRef>
              <c:f>rivm!$CP$127</c:f>
              <c:strCache>
                <c:ptCount val="1"/>
                <c:pt idx="0">
                  <c:v>Positieve labuitslag</c:v>
                </c:pt>
              </c:strCache>
            </c:strRef>
          </c:tx>
          <c:spPr>
            <a:solidFill>
              <a:schemeClr val="accent1">
                <a:lumMod val="750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rivm!$CP$129:$CP$203</c:f>
              <c:numCache>
                <c:formatCode>General</c:formatCode>
                <c:ptCount val="75"/>
                <c:pt idx="0">
                  <c:v>12</c:v>
                </c:pt>
                <c:pt idx="1">
                  <c:v>12</c:v>
                </c:pt>
                <c:pt idx="2">
                  <c:v>5</c:v>
                </c:pt>
                <c:pt idx="3">
                  <c:v>5</c:v>
                </c:pt>
                <c:pt idx="4">
                  <c:v>2</c:v>
                </c:pt>
                <c:pt idx="5">
                  <c:v>5</c:v>
                </c:pt>
                <c:pt idx="6">
                  <c:v>4</c:v>
                </c:pt>
                <c:pt idx="7">
                  <c:v>6</c:v>
                </c:pt>
                <c:pt idx="8">
                  <c:v>11</c:v>
                </c:pt>
                <c:pt idx="9">
                  <c:v>17</c:v>
                </c:pt>
                <c:pt idx="10">
                  <c:v>18</c:v>
                </c:pt>
                <c:pt idx="11">
                  <c:v>10</c:v>
                </c:pt>
                <c:pt idx="12">
                  <c:v>6</c:v>
                </c:pt>
                <c:pt idx="13">
                  <c:v>4</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41</c:v>
                </c:pt>
                <c:pt idx="29">
                  <c:v>54</c:v>
                </c:pt>
                <c:pt idx="30">
                  <c:v>68</c:v>
                </c:pt>
                <c:pt idx="31">
                  <c:v>55</c:v>
                </c:pt>
                <c:pt idx="32">
                  <c:v>48</c:v>
                </c:pt>
                <c:pt idx="33">
                  <c:v>65</c:v>
                </c:pt>
                <c:pt idx="34">
                  <c:v>71</c:v>
                </c:pt>
                <c:pt idx="35">
                  <c:v>85</c:v>
                </c:pt>
                <c:pt idx="36">
                  <c:v>61</c:v>
                </c:pt>
                <c:pt idx="37">
                  <c:v>105</c:v>
                </c:pt>
                <c:pt idx="38">
                  <c:v>79</c:v>
                </c:pt>
                <c:pt idx="39">
                  <c:v>83</c:v>
                </c:pt>
                <c:pt idx="40">
                  <c:v>67</c:v>
                </c:pt>
                <c:pt idx="41">
                  <c:v>108</c:v>
                </c:pt>
                <c:pt idx="42">
                  <c:v>86</c:v>
                </c:pt>
                <c:pt idx="43">
                  <c:v>95</c:v>
                </c:pt>
                <c:pt idx="44">
                  <c:v>79</c:v>
                </c:pt>
                <c:pt idx="45">
                  <c:v>74</c:v>
                </c:pt>
                <c:pt idx="46">
                  <c:v>75</c:v>
                </c:pt>
                <c:pt idx="47">
                  <c:v>57</c:v>
                </c:pt>
                <c:pt idx="48">
                  <c:v>94</c:v>
                </c:pt>
                <c:pt idx="49">
                  <c:v>82</c:v>
                </c:pt>
                <c:pt idx="50">
                  <c:v>89</c:v>
                </c:pt>
                <c:pt idx="51">
                  <c:v>82</c:v>
                </c:pt>
                <c:pt idx="52">
                  <c:v>72</c:v>
                </c:pt>
                <c:pt idx="53">
                  <c:v>103</c:v>
                </c:pt>
                <c:pt idx="54">
                  <c:v>60</c:v>
                </c:pt>
                <c:pt idx="55">
                  <c:v>74</c:v>
                </c:pt>
                <c:pt idx="56">
                  <c:v>77</c:v>
                </c:pt>
                <c:pt idx="57">
                  <c:v>54</c:v>
                </c:pt>
                <c:pt idx="58">
                  <c:v>70</c:v>
                </c:pt>
                <c:pt idx="59">
                  <c:v>79</c:v>
                </c:pt>
                <c:pt idx="60">
                  <c:v>83</c:v>
                </c:pt>
                <c:pt idx="61">
                  <c:v>91</c:v>
                </c:pt>
                <c:pt idx="62">
                  <c:v>108</c:v>
                </c:pt>
                <c:pt idx="63">
                  <c:v>133</c:v>
                </c:pt>
                <c:pt idx="64">
                  <c:v>135</c:v>
                </c:pt>
                <c:pt idx="65">
                  <c:v>151</c:v>
                </c:pt>
                <c:pt idx="66">
                  <c:v>159</c:v>
                </c:pt>
                <c:pt idx="67">
                  <c:v>175</c:v>
                </c:pt>
                <c:pt idx="68">
                  <c:v>170</c:v>
                </c:pt>
                <c:pt idx="69">
                  <c:v>165</c:v>
                </c:pt>
                <c:pt idx="70">
                  <c:v>192</c:v>
                </c:pt>
                <c:pt idx="71">
                  <c:v>249</c:v>
                </c:pt>
                <c:pt idx="72">
                  <c:v>272</c:v>
                </c:pt>
                <c:pt idx="73">
                  <c:v>281</c:v>
                </c:pt>
                <c:pt idx="74">
                  <c:v>255</c:v>
                </c:pt>
              </c:numCache>
              <c:extLst/>
            </c:numRef>
          </c:val>
          <c:extLst>
            <c:ext xmlns:c16="http://schemas.microsoft.com/office/drawing/2014/chart" uri="{C3380CC4-5D6E-409C-BE32-E72D297353CC}">
              <c16:uniqueId val="{00000001-F68E-429C-9BCE-9B28D3C2A27D}"/>
            </c:ext>
          </c:extLst>
        </c:ser>
        <c:ser>
          <c:idx val="0"/>
          <c:order val="5"/>
          <c:tx>
            <c:strRef>
              <c:f>rivm!$CN$127</c:f>
              <c:strCache>
                <c:ptCount val="1"/>
                <c:pt idx="0">
                  <c:v>Melding bij de GGD</c:v>
                </c:pt>
              </c:strCache>
            </c:strRef>
          </c:tx>
          <c:spPr>
            <a:solidFill>
              <a:schemeClr val="accent2">
                <a:lumMod val="75000"/>
              </a:schemeClr>
            </a:solidFill>
            <a:ln>
              <a:noFill/>
            </a:ln>
            <a:effectLst/>
          </c:spPr>
          <c:invertIfNegative val="0"/>
          <c:cat>
            <c:numRef>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extLst/>
            </c:numRef>
          </c:cat>
          <c:val>
            <c:numRef>
              <c:f>rivm!$CN$129:$CN$203</c:f>
              <c:numCache>
                <c:formatCode>General</c:formatCode>
                <c:ptCount val="75"/>
                <c:pt idx="2">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17</c:v>
                </c:pt>
                <c:pt idx="31">
                  <c:v>6</c:v>
                </c:pt>
                <c:pt idx="32">
                  <c:v>7</c:v>
                </c:pt>
                <c:pt idx="33">
                  <c:v>6</c:v>
                </c:pt>
                <c:pt idx="34">
                  <c:v>8</c:v>
                </c:pt>
                <c:pt idx="35">
                  <c:v>9</c:v>
                </c:pt>
                <c:pt idx="36">
                  <c:v>19</c:v>
                </c:pt>
                <c:pt idx="37">
                  <c:v>31</c:v>
                </c:pt>
                <c:pt idx="38">
                  <c:v>24</c:v>
                </c:pt>
                <c:pt idx="39">
                  <c:v>19</c:v>
                </c:pt>
                <c:pt idx="40">
                  <c:v>23</c:v>
                </c:pt>
                <c:pt idx="41">
                  <c:v>25</c:v>
                </c:pt>
                <c:pt idx="42">
                  <c:v>11</c:v>
                </c:pt>
                <c:pt idx="43">
                  <c:v>27</c:v>
                </c:pt>
                <c:pt idx="44">
                  <c:v>12</c:v>
                </c:pt>
                <c:pt idx="45">
                  <c:v>23</c:v>
                </c:pt>
                <c:pt idx="46">
                  <c:v>5</c:v>
                </c:pt>
                <c:pt idx="47">
                  <c:v>12</c:v>
                </c:pt>
                <c:pt idx="48">
                  <c:v>10</c:v>
                </c:pt>
                <c:pt idx="49">
                  <c:v>9</c:v>
                </c:pt>
                <c:pt idx="50">
                  <c:v>12</c:v>
                </c:pt>
                <c:pt idx="51">
                  <c:v>12</c:v>
                </c:pt>
                <c:pt idx="52">
                  <c:v>22</c:v>
                </c:pt>
                <c:pt idx="53">
                  <c:v>9</c:v>
                </c:pt>
                <c:pt idx="54">
                  <c:v>9</c:v>
                </c:pt>
                <c:pt idx="55">
                  <c:v>7</c:v>
                </c:pt>
                <c:pt idx="56">
                  <c:v>4</c:v>
                </c:pt>
                <c:pt idx="57">
                  <c:v>6</c:v>
                </c:pt>
                <c:pt idx="58">
                  <c:v>5</c:v>
                </c:pt>
                <c:pt idx="59">
                  <c:v>8</c:v>
                </c:pt>
                <c:pt idx="60">
                  <c:v>8</c:v>
                </c:pt>
                <c:pt idx="61">
                  <c:v>6</c:v>
                </c:pt>
                <c:pt idx="62">
                  <c:v>14</c:v>
                </c:pt>
                <c:pt idx="63">
                  <c:v>17</c:v>
                </c:pt>
                <c:pt idx="64">
                  <c:v>11</c:v>
                </c:pt>
                <c:pt idx="65">
                  <c:v>30</c:v>
                </c:pt>
                <c:pt idx="66">
                  <c:v>16</c:v>
                </c:pt>
                <c:pt idx="67">
                  <c:v>17</c:v>
                </c:pt>
                <c:pt idx="68">
                  <c:v>20</c:v>
                </c:pt>
                <c:pt idx="69">
                  <c:v>19</c:v>
                </c:pt>
                <c:pt idx="70">
                  <c:v>44</c:v>
                </c:pt>
                <c:pt idx="71">
                  <c:v>33</c:v>
                </c:pt>
                <c:pt idx="72">
                  <c:v>56</c:v>
                </c:pt>
                <c:pt idx="73">
                  <c:v>47</c:v>
                </c:pt>
                <c:pt idx="74">
                  <c:v>55</c:v>
                </c:pt>
              </c:numCache>
              <c:extLst/>
            </c:numRef>
          </c:val>
          <c:extLst>
            <c:ext xmlns:c16="http://schemas.microsoft.com/office/drawing/2014/chart" uri="{C3380CC4-5D6E-409C-BE32-E72D297353CC}">
              <c16:uniqueId val="{00000002-F68E-429C-9BCE-9B28D3C2A27D}"/>
            </c:ext>
          </c:extLst>
        </c:ser>
        <c:dLbls>
          <c:showLegendKey val="0"/>
          <c:showVal val="0"/>
          <c:showCatName val="0"/>
          <c:showSerName val="0"/>
          <c:showPercent val="0"/>
          <c:showBubbleSize val="0"/>
        </c:dLbls>
        <c:gapWidth val="25"/>
        <c:overlap val="100"/>
        <c:axId val="596545392"/>
        <c:axId val="596544408"/>
        <c:extLst>
          <c:ext xmlns:c15="http://schemas.microsoft.com/office/drawing/2012/chart" uri="{02D57815-91ED-43cb-92C2-25804820EDAC}">
            <c15:filteredBarSeries>
              <c15:ser>
                <c:idx val="2"/>
                <c:order val="1"/>
                <c:tx>
                  <c:strRef>
                    <c:extLst>
                      <c:ext uri="{02D57815-91ED-43cb-92C2-25804820EDAC}">
                        <c15:formulaRef>
                          <c15:sqref>rivm!$G$3</c15:sqref>
                        </c15:formulaRef>
                      </c:ext>
                    </c:extLst>
                    <c:strCache>
                      <c:ptCount val="1"/>
                      <c:pt idx="0">
                        <c:v> Added this week</c:v>
                      </c:pt>
                    </c:strCache>
                  </c:strRef>
                </c:tx>
                <c:spPr>
                  <a:solidFill>
                    <a:schemeClr val="accent1">
                      <a:lumMod val="75000"/>
                    </a:schemeClr>
                  </a:solidFill>
                  <a:ln>
                    <a:noFill/>
                  </a:ln>
                  <a:effectLst/>
                </c:spPr>
                <c:invertIfNegative val="0"/>
                <c:cat>
                  <c:numRef>
                    <c:extLst>
                      <c:ext uri="{02D57815-91ED-43cb-92C2-25804820EDAC}">
                        <c15:formulaRef>
                          <c15:sqref>rivm!$C$129:$C$203</c15:sqref>
                        </c15:formulaRef>
                      </c:ext>
                    </c:extLst>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numCache>
                  </c:numRef>
                </c:cat>
                <c:val>
                  <c:numRef>
                    <c:extLst>
                      <c:ext uri="{02D57815-91ED-43cb-92C2-25804820EDAC}">
                        <c15:formulaRef>
                          <c15:sqref>rivm!$AY$129:$AY$200</c15:sqref>
                        </c15:formulaRef>
                      </c:ext>
                    </c:extLst>
                    <c:numCache>
                      <c:formatCode>General</c:formatCode>
                      <c:ptCount val="72"/>
                      <c:pt idx="0">
                        <c:v>0</c:v>
                      </c:pt>
                      <c:pt idx="1">
                        <c:v>0</c:v>
                      </c:pt>
                      <c:pt idx="2">
                        <c:v>0</c:v>
                      </c:pt>
                      <c:pt idx="3">
                        <c:v>0</c:v>
                      </c:pt>
                      <c:pt idx="4">
                        <c:v>0</c:v>
                      </c:pt>
                      <c:pt idx="5">
                        <c:v>0</c:v>
                      </c:pt>
                      <c:pt idx="6">
                        <c:v>0</c:v>
                      </c:pt>
                      <c:pt idx="7">
                        <c:v>0</c:v>
                      </c:pt>
                      <c:pt idx="8">
                        <c:v>1</c:v>
                      </c:pt>
                      <c:pt idx="9">
                        <c:v>1</c:v>
                      </c:pt>
                      <c:pt idx="10">
                        <c:v>-1</c:v>
                      </c:pt>
                      <c:pt idx="11">
                        <c:v>-1</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1</c:v>
                      </c:pt>
                      <c:pt idx="27">
                        <c:v>0</c:v>
                      </c:pt>
                      <c:pt idx="28">
                        <c:v>0</c:v>
                      </c:pt>
                      <c:pt idx="29">
                        <c:v>2</c:v>
                      </c:pt>
                      <c:pt idx="30">
                        <c:v>0</c:v>
                      </c:pt>
                      <c:pt idx="31">
                        <c:v>1</c:v>
                      </c:pt>
                      <c:pt idx="32">
                        <c:v>2</c:v>
                      </c:pt>
                      <c:pt idx="33">
                        <c:v>0</c:v>
                      </c:pt>
                      <c:pt idx="34">
                        <c:v>-1</c:v>
                      </c:pt>
                      <c:pt idx="35">
                        <c:v>-4</c:v>
                      </c:pt>
                      <c:pt idx="36">
                        <c:v>0</c:v>
                      </c:pt>
                      <c:pt idx="37">
                        <c:v>0</c:v>
                      </c:pt>
                      <c:pt idx="38">
                        <c:v>-1</c:v>
                      </c:pt>
                      <c:pt idx="39">
                        <c:v>-1</c:v>
                      </c:pt>
                      <c:pt idx="40">
                        <c:v>0</c:v>
                      </c:pt>
                      <c:pt idx="41">
                        <c:v>1</c:v>
                      </c:pt>
                      <c:pt idx="42">
                        <c:v>0</c:v>
                      </c:pt>
                      <c:pt idx="43">
                        <c:v>0</c:v>
                      </c:pt>
                      <c:pt idx="44">
                        <c:v>-1</c:v>
                      </c:pt>
                      <c:pt idx="45">
                        <c:v>0</c:v>
                      </c:pt>
                      <c:pt idx="46">
                        <c:v>-1</c:v>
                      </c:pt>
                      <c:pt idx="47">
                        <c:v>0</c:v>
                      </c:pt>
                      <c:pt idx="48">
                        <c:v>0</c:v>
                      </c:pt>
                      <c:pt idx="49">
                        <c:v>0</c:v>
                      </c:pt>
                      <c:pt idx="50">
                        <c:v>0</c:v>
                      </c:pt>
                      <c:pt idx="51">
                        <c:v>1</c:v>
                      </c:pt>
                      <c:pt idx="52">
                        <c:v>1</c:v>
                      </c:pt>
                      <c:pt idx="53">
                        <c:v>1</c:v>
                      </c:pt>
                      <c:pt idx="54">
                        <c:v>1</c:v>
                      </c:pt>
                      <c:pt idx="55">
                        <c:v>1</c:v>
                      </c:pt>
                      <c:pt idx="56">
                        <c:v>2</c:v>
                      </c:pt>
                      <c:pt idx="57">
                        <c:v>1</c:v>
                      </c:pt>
                      <c:pt idx="58">
                        <c:v>1</c:v>
                      </c:pt>
                      <c:pt idx="59">
                        <c:v>-1</c:v>
                      </c:pt>
                      <c:pt idx="60">
                        <c:v>5</c:v>
                      </c:pt>
                      <c:pt idx="61">
                        <c:v>7</c:v>
                      </c:pt>
                      <c:pt idx="62">
                        <c:v>7</c:v>
                      </c:pt>
                      <c:pt idx="63">
                        <c:v>10</c:v>
                      </c:pt>
                      <c:pt idx="64">
                        <c:v>9</c:v>
                      </c:pt>
                      <c:pt idx="65">
                        <c:v>23</c:v>
                      </c:pt>
                      <c:pt idx="66">
                        <c:v>22</c:v>
                      </c:pt>
                      <c:pt idx="67">
                        <c:v>39</c:v>
                      </c:pt>
                      <c:pt idx="68">
                        <c:v>58</c:v>
                      </c:pt>
                      <c:pt idx="69">
                        <c:v>97</c:v>
                      </c:pt>
                      <c:pt idx="70">
                        <c:v>145</c:v>
                      </c:pt>
                      <c:pt idx="71">
                        <c:v>185</c:v>
                      </c:pt>
                    </c:numCache>
                  </c:numRef>
                </c:val>
                <c:extLst>
                  <c:ext xmlns:c16="http://schemas.microsoft.com/office/drawing/2014/chart" uri="{C3380CC4-5D6E-409C-BE32-E72D297353CC}">
                    <c16:uniqueId val="{00000004-F68E-429C-9BCE-9B28D3C2A27D}"/>
                  </c:ext>
                </c:extLst>
              </c15:ser>
            </c15:filteredBarSeries>
          </c:ext>
        </c:extLst>
      </c:barChart>
      <c:lineChart>
        <c:grouping val="standard"/>
        <c:varyColors val="0"/>
        <c:dLbls>
          <c:showLegendKey val="0"/>
          <c:showVal val="0"/>
          <c:showCatName val="0"/>
          <c:showSerName val="0"/>
          <c:showPercent val="0"/>
          <c:showBubbleSize val="0"/>
        </c:dLbls>
        <c:marker val="1"/>
        <c:smooth val="0"/>
        <c:axId val="596545392"/>
        <c:axId val="596544408"/>
        <c:extLst>
          <c:ext xmlns:c15="http://schemas.microsoft.com/office/drawing/2012/chart" uri="{02D57815-91ED-43cb-92C2-25804820EDAC}">
            <c15:filteredLineSeries>
              <c15:ser>
                <c:idx val="1"/>
                <c:order val="0"/>
                <c:tx>
                  <c:strRef>
                    <c:extLst>
                      <c:ext uri="{02D57815-91ED-43cb-92C2-25804820EDAC}">
                        <c15:formulaRef>
                          <c15:sqref>rivm!$L$3</c15:sqref>
                        </c15:formulaRef>
                      </c:ext>
                    </c:extLst>
                    <c:strCache>
                      <c:ptCount val="1"/>
                      <c:pt idx="0">
                        <c:v>7-daags voortschrijdend gemiddelde</c:v>
                      </c:pt>
                    </c:strCache>
                  </c:strRef>
                </c:tx>
                <c:spPr>
                  <a:ln w="50800" cap="rnd">
                    <a:solidFill>
                      <a:schemeClr val="accent1"/>
                    </a:solidFill>
                    <a:round/>
                  </a:ln>
                  <a:effectLst/>
                </c:spPr>
                <c:marker>
                  <c:symbol val="none"/>
                </c:marker>
                <c:cat>
                  <c:numRef>
                    <c:extLst>
                      <c:ext uri="{02D57815-91ED-43cb-92C2-25804820EDAC}">
                        <c15:formulaRef>
                          <c15:sqref>rivm!$C$129:$C$200</c15:sqref>
                        </c15:formulaRef>
                      </c:ext>
                    </c:extLst>
                    <c:numCache>
                      <c:formatCode>m/d/yyyy</c:formatCode>
                      <c:ptCount val="72"/>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numCache>
                  </c:numRef>
                </c:cat>
                <c:val>
                  <c:numRef>
                    <c:extLst>
                      <c:ext uri="{02D57815-91ED-43cb-92C2-25804820EDAC}">
                        <c15:formulaRef>
                          <c15:sqref>rivm!$BA$129:$BA$181</c15:sqref>
                        </c15:formulaRef>
                      </c:ext>
                    </c:extLst>
                    <c:numCache>
                      <c:formatCode>0</c:formatCode>
                      <c:ptCount val="53"/>
                      <c:pt idx="0">
                        <c:v>68.285714285714292</c:v>
                      </c:pt>
                      <c:pt idx="1">
                        <c:v>66.285714285714292</c:v>
                      </c:pt>
                      <c:pt idx="2">
                        <c:v>65.142857142857139</c:v>
                      </c:pt>
                      <c:pt idx="3">
                        <c:v>61.571428571428569</c:v>
                      </c:pt>
                      <c:pt idx="4">
                        <c:v>60.571428571428569</c:v>
                      </c:pt>
                      <c:pt idx="5">
                        <c:v>63.285714285714285</c:v>
                      </c:pt>
                      <c:pt idx="6">
                        <c:v>66.285714285714292</c:v>
                      </c:pt>
                      <c:pt idx="7">
                        <c:v>70.142857142857139</c:v>
                      </c:pt>
                      <c:pt idx="8">
                        <c:v>75.428571428571431</c:v>
                      </c:pt>
                      <c:pt idx="9">
                        <c:v>84.428571428571431</c:v>
                      </c:pt>
                      <c:pt idx="10">
                        <c:v>95.571428571428569</c:v>
                      </c:pt>
                      <c:pt idx="11">
                        <c:v>105</c:v>
                      </c:pt>
                      <c:pt idx="12">
                        <c:v>115.85714285714286</c:v>
                      </c:pt>
                      <c:pt idx="13">
                        <c:v>128.14285714285714</c:v>
                      </c:pt>
                      <c:pt idx="14">
                        <c:v>144.14285714285714</c:v>
                      </c:pt>
                      <c:pt idx="15">
                        <c:v>150.57142857142858</c:v>
                      </c:pt>
                      <c:pt idx="16">
                        <c:v>161.14285714285714</c:v>
                      </c:pt>
                      <c:pt idx="17">
                        <c:v>167</c:v>
                      </c:pt>
                      <c:pt idx="18">
                        <c:v>176.14285714285714</c:v>
                      </c:pt>
                      <c:pt idx="19">
                        <c:v>186.57142857142858</c:v>
                      </c:pt>
                      <c:pt idx="20">
                        <c:v>194.14285714285714</c:v>
                      </c:pt>
                      <c:pt idx="21">
                        <c:v>204.42857142857142</c:v>
                      </c:pt>
                      <c:pt idx="22">
                        <c:v>215.14285714285714</c:v>
                      </c:pt>
                      <c:pt idx="23">
                        <c:v>222.14285714285714</c:v>
                      </c:pt>
                      <c:pt idx="24">
                        <c:v>243.71428571428572</c:v>
                      </c:pt>
                      <c:pt idx="25">
                        <c:v>259</c:v>
                      </c:pt>
                      <c:pt idx="26">
                        <c:v>288.71428571428572</c:v>
                      </c:pt>
                      <c:pt idx="27">
                        <c:v>312.71428571428572</c:v>
                      </c:pt>
                      <c:pt idx="28">
                        <c:v>334.57142857142856</c:v>
                      </c:pt>
                      <c:pt idx="29">
                        <c:v>362.14285714285717</c:v>
                      </c:pt>
                      <c:pt idx="30">
                        <c:v>396.28571428571428</c:v>
                      </c:pt>
                      <c:pt idx="31">
                        <c:v>420.71428571428572</c:v>
                      </c:pt>
                      <c:pt idx="32">
                        <c:v>451.14285714285717</c:v>
                      </c:pt>
                      <c:pt idx="33">
                        <c:v>479.28571428571428</c:v>
                      </c:pt>
                      <c:pt idx="34">
                        <c:v>506.42857142857144</c:v>
                      </c:pt>
                      <c:pt idx="35">
                        <c:v>531.42857142857144</c:v>
                      </c:pt>
                      <c:pt idx="36">
                        <c:v>554.85714285714289</c:v>
                      </c:pt>
                      <c:pt idx="37">
                        <c:v>573.85714285714289</c:v>
                      </c:pt>
                      <c:pt idx="38">
                        <c:v>579.14285714285711</c:v>
                      </c:pt>
                      <c:pt idx="39">
                        <c:v>581.28571428571433</c:v>
                      </c:pt>
                      <c:pt idx="40">
                        <c:v>575</c:v>
                      </c:pt>
                      <c:pt idx="41">
                        <c:v>574.14285714285711</c:v>
                      </c:pt>
                      <c:pt idx="42">
                        <c:v>571.28571428571433</c:v>
                      </c:pt>
                      <c:pt idx="43">
                        <c:v>566.85714285714289</c:v>
                      </c:pt>
                      <c:pt idx="44">
                        <c:v>553.14285714285711</c:v>
                      </c:pt>
                      <c:pt idx="45">
                        <c:v>550.85714285714289</c:v>
                      </c:pt>
                      <c:pt idx="46">
                        <c:v>540.14285714285711</c:v>
                      </c:pt>
                      <c:pt idx="47">
                        <c:v>525</c:v>
                      </c:pt>
                      <c:pt idx="48">
                        <c:v>515.85714285714289</c:v>
                      </c:pt>
                      <c:pt idx="49">
                        <c:v>503</c:v>
                      </c:pt>
                      <c:pt idx="50">
                        <c:v>492.71428571428572</c:v>
                      </c:pt>
                      <c:pt idx="51">
                        <c:v>486.57142857142856</c:v>
                      </c:pt>
                      <c:pt idx="52">
                        <c:v>487.85714285714283</c:v>
                      </c:pt>
                    </c:numCache>
                  </c:numRef>
                </c:val>
                <c:smooth val="0"/>
                <c:extLst>
                  <c:ext xmlns:c16="http://schemas.microsoft.com/office/drawing/2014/chart" uri="{C3380CC4-5D6E-409C-BE32-E72D297353CC}">
                    <c16:uniqueId val="{00000003-F68E-429C-9BCE-9B28D3C2A27D}"/>
                  </c:ext>
                </c:extLst>
              </c15:ser>
            </c15:filteredLineSeries>
          </c:ext>
        </c:extLst>
      </c:lineChart>
      <c:dateAx>
        <c:axId val="596545392"/>
        <c:scaling>
          <c:orientation val="minMax"/>
        </c:scaling>
        <c:delete val="0"/>
        <c:axPos val="b"/>
        <c:numFmt formatCode="[$-809]dd\ mmm;@" sourceLinked="0"/>
        <c:majorTickMark val="out"/>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00"/>
        <c:minorUnit val="100"/>
      </c:valAx>
      <c:spPr>
        <a:noFill/>
        <a:ln w="25400">
          <a:noFill/>
        </a:ln>
        <a:effectLst/>
      </c:spPr>
    </c:plotArea>
    <c:legend>
      <c:legendPos val="t"/>
      <c:layout>
        <c:manualLayout>
          <c:xMode val="edge"/>
          <c:yMode val="edge"/>
          <c:x val="9.7903333333333328E-2"/>
          <c:y val="0.17121194444444446"/>
          <c:w val="0.31622541666666665"/>
          <c:h val="0.17698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sng" strike="noStrike" baseline="0">
                <a:effectLst/>
              </a:rPr>
              <a:t>Besmettingen</a:t>
            </a:r>
            <a:r>
              <a:rPr lang="nl-NL" sz="1400" b="1" i="0" u="none" strike="noStrike" baseline="0">
                <a:effectLst/>
              </a:rPr>
              <a:t> </a:t>
            </a:r>
            <a:r>
              <a:rPr lang="nl-NL" sz="2000" b="1" i="0" u="none" kern="1200" spc="100" baseline="0">
                <a:ln>
                  <a:noFill/>
                </a:ln>
                <a:solidFill>
                  <a:schemeClr val="bg2">
                    <a:lumMod val="25000"/>
                  </a:schemeClr>
                </a:solidFill>
                <a:effectLst/>
              </a:rPr>
              <a:t>COVID-19</a:t>
            </a:r>
            <a:br>
              <a:rPr lang="nl-NL" sz="700" b="1" i="0" u="none" kern="1200" spc="100" baseline="0">
                <a:ln>
                  <a:noFill/>
                </a:ln>
                <a:solidFill>
                  <a:schemeClr val="bg2">
                    <a:lumMod val="25000"/>
                  </a:schemeClr>
                </a:solidFill>
                <a:effectLst/>
              </a:rPr>
            </a:br>
            <a:endParaRPr lang="nl-NL" sz="800" b="1" i="0" u="none" kern="1200" spc="100" baseline="0">
              <a:ln>
                <a:noFill/>
              </a:ln>
              <a:solidFill>
                <a:schemeClr val="bg2">
                  <a:lumMod val="25000"/>
                </a:schemeClr>
              </a:solidFill>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chemeClr val="bg2">
                    <a:lumMod val="25000"/>
                  </a:schemeClr>
                </a:solidFill>
              </a:defRPr>
            </a:pPr>
            <a:r>
              <a:rPr lang="nl-NL" sz="1200" b="0" i="0" u="none" kern="1200" spc="100" baseline="0">
                <a:ln>
                  <a:noFill/>
                </a:ln>
                <a:solidFill>
                  <a:schemeClr val="bg2">
                    <a:lumMod val="25000"/>
                  </a:schemeClr>
                </a:solidFill>
                <a:effectLst/>
              </a:rPr>
              <a:t>besmettingen volgens dag in de statistiek</a:t>
            </a:r>
            <a:br>
              <a:rPr lang="nl-NL" sz="1200" b="0" i="0" u="none"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Het aantal besmettingen voor de laatste dagen kunnen nog sterk stijgen.</a:t>
            </a:r>
            <a:endParaRPr lang="en-NL" sz="2000" b="0">
              <a:solidFill>
                <a:schemeClr val="bg2">
                  <a:lumMod val="25000"/>
                </a:schemeClr>
              </a:solidFill>
              <a:effectLst/>
            </a:endParaRPr>
          </a:p>
        </c:rich>
      </c:tx>
      <c:layout>
        <c:manualLayout>
          <c:xMode val="edge"/>
          <c:yMode val="edge"/>
          <c:x val="0.14120026663333751"/>
          <c:y val="3.908164257245621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0"/>
          <c:order val="1"/>
          <c:tx>
            <c:strRef>
              <c:f>rivm!$AZ$128</c:f>
              <c:strCache>
                <c:ptCount val="1"/>
                <c:pt idx="0">
                  <c:v>Besmettingen tot gisteren</c:v>
                </c:pt>
              </c:strCache>
            </c:strRef>
          </c:tx>
          <c:spPr>
            <a:solidFill>
              <a:schemeClr val="accent1">
                <a:lumMod val="60000"/>
                <a:lumOff val="40000"/>
              </a:schemeClr>
            </a:solidFill>
            <a:ln>
              <a:noFill/>
            </a:ln>
            <a:effectLst/>
          </c:spPr>
          <c:invertIfNegative val="0"/>
          <c:dPt>
            <c:idx val="4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47CE-43C8-B7C4-0E248611D0F5}"/>
              </c:ext>
            </c:extLst>
          </c:dPt>
          <c:dPt>
            <c:idx val="4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47CE-43C8-B7C4-0E248611D0F5}"/>
              </c:ext>
            </c:extLst>
          </c:dPt>
          <c:dPt>
            <c:idx val="4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47CE-43C8-B7C4-0E248611D0F5}"/>
              </c:ext>
            </c:extLst>
          </c:dPt>
          <c:dPt>
            <c:idx val="4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7-47CE-43C8-B7C4-0E248611D0F5}"/>
              </c:ext>
            </c:extLst>
          </c:dPt>
          <c:dPt>
            <c:idx val="4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9-47CE-43C8-B7C4-0E248611D0F5}"/>
              </c:ext>
            </c:extLst>
          </c:dPt>
          <c:dPt>
            <c:idx val="4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B-47CE-43C8-B7C4-0E248611D0F5}"/>
              </c:ext>
            </c:extLst>
          </c:dPt>
          <c:dPt>
            <c:idx val="4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D-47CE-43C8-B7C4-0E248611D0F5}"/>
              </c:ext>
            </c:extLst>
          </c:dPt>
          <c:dPt>
            <c:idx val="4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F-47CE-43C8-B7C4-0E248611D0F5}"/>
              </c:ext>
            </c:extLst>
          </c:dPt>
          <c:dPt>
            <c:idx val="4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1-47CE-43C8-B7C4-0E248611D0F5}"/>
              </c:ext>
            </c:extLst>
          </c:dPt>
          <c:dPt>
            <c:idx val="5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3-47CE-43C8-B7C4-0E248611D0F5}"/>
              </c:ext>
            </c:extLst>
          </c:dPt>
          <c:dPt>
            <c:idx val="5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5-47CE-43C8-B7C4-0E248611D0F5}"/>
              </c:ext>
            </c:extLst>
          </c:dPt>
          <c:dPt>
            <c:idx val="5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7-47CE-43C8-B7C4-0E248611D0F5}"/>
              </c:ext>
            </c:extLst>
          </c:dPt>
          <c:dPt>
            <c:idx val="5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9-47CE-43C8-B7C4-0E248611D0F5}"/>
              </c:ext>
            </c:extLst>
          </c:dPt>
          <c:dPt>
            <c:idx val="5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B-47CE-43C8-B7C4-0E248611D0F5}"/>
              </c:ext>
            </c:extLst>
          </c:dPt>
          <c:dPt>
            <c:idx val="5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D-47CE-43C8-B7C4-0E248611D0F5}"/>
              </c:ext>
            </c:extLst>
          </c:dPt>
          <c:dPt>
            <c:idx val="56"/>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1F-47CE-43C8-B7C4-0E248611D0F5}"/>
              </c:ext>
            </c:extLst>
          </c:dPt>
          <c:dPt>
            <c:idx val="57"/>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1-47CE-43C8-B7C4-0E248611D0F5}"/>
              </c:ext>
            </c:extLst>
          </c:dPt>
          <c:dPt>
            <c:idx val="58"/>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3-47CE-43C8-B7C4-0E248611D0F5}"/>
              </c:ext>
            </c:extLst>
          </c:dPt>
          <c:dPt>
            <c:idx val="59"/>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5-47CE-43C8-B7C4-0E248611D0F5}"/>
              </c:ext>
            </c:extLst>
          </c:dPt>
          <c:dPt>
            <c:idx val="6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7-47CE-43C8-B7C4-0E248611D0F5}"/>
              </c:ext>
            </c:extLst>
          </c:dPt>
          <c:dPt>
            <c:idx val="6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9-47CE-43C8-B7C4-0E248611D0F5}"/>
              </c:ext>
            </c:extLst>
          </c:dPt>
          <c:dPt>
            <c:idx val="6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B-47CE-43C8-B7C4-0E248611D0F5}"/>
              </c:ext>
            </c:extLst>
          </c:dPt>
          <c:dPt>
            <c:idx val="63"/>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D-47CE-43C8-B7C4-0E248611D0F5}"/>
              </c:ext>
            </c:extLst>
          </c:dPt>
          <c:dPt>
            <c:idx val="64"/>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2F-47CE-43C8-B7C4-0E248611D0F5}"/>
              </c:ext>
            </c:extLst>
          </c:dPt>
          <c:dPt>
            <c:idx val="65"/>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31-47CE-43C8-B7C4-0E248611D0F5}"/>
              </c:ext>
            </c:extLst>
          </c:dPt>
          <c:cat>
            <c:strLit>
              <c:ptCount val="80"/>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rivm!$AZ$129:$AZ$236</c15:sqref>
                  </c15:fullRef>
                </c:ext>
              </c:extLst>
              <c:f>rivm!$AZ$129:$AZ$208</c:f>
              <c:numCache>
                <c:formatCode>General</c:formatCode>
                <c:ptCount val="80"/>
                <c:pt idx="0">
                  <c:v>73</c:v>
                </c:pt>
                <c:pt idx="1">
                  <c:v>61</c:v>
                </c:pt>
                <c:pt idx="2">
                  <c:v>52</c:v>
                </c:pt>
                <c:pt idx="3">
                  <c:v>50</c:v>
                </c:pt>
                <c:pt idx="4">
                  <c:v>52</c:v>
                </c:pt>
                <c:pt idx="5">
                  <c:v>94</c:v>
                </c:pt>
                <c:pt idx="6">
                  <c:v>82</c:v>
                </c:pt>
                <c:pt idx="7">
                  <c:v>100</c:v>
                </c:pt>
                <c:pt idx="8">
                  <c:v>97</c:v>
                </c:pt>
                <c:pt idx="9">
                  <c:v>114</c:v>
                </c:pt>
                <c:pt idx="10">
                  <c:v>129</c:v>
                </c:pt>
                <c:pt idx="11">
                  <c:v>119</c:v>
                </c:pt>
                <c:pt idx="12">
                  <c:v>170</c:v>
                </c:pt>
                <c:pt idx="13">
                  <c:v>168</c:v>
                </c:pt>
                <c:pt idx="14">
                  <c:v>212</c:v>
                </c:pt>
                <c:pt idx="15">
                  <c:v>143</c:v>
                </c:pt>
                <c:pt idx="16">
                  <c:v>189</c:v>
                </c:pt>
                <c:pt idx="17">
                  <c:v>169</c:v>
                </c:pt>
                <c:pt idx="18">
                  <c:v>182</c:v>
                </c:pt>
                <c:pt idx="19">
                  <c:v>243</c:v>
                </c:pt>
                <c:pt idx="20">
                  <c:v>221</c:v>
                </c:pt>
                <c:pt idx="21">
                  <c:v>284</c:v>
                </c:pt>
                <c:pt idx="22">
                  <c:v>218</c:v>
                </c:pt>
                <c:pt idx="23">
                  <c:v>238</c:v>
                </c:pt>
                <c:pt idx="24">
                  <c:v>319</c:v>
                </c:pt>
                <c:pt idx="25">
                  <c:v>288</c:v>
                </c:pt>
                <c:pt idx="26">
                  <c:v>450</c:v>
                </c:pt>
                <c:pt idx="27">
                  <c:v>389</c:v>
                </c:pt>
                <c:pt idx="28">
                  <c:v>437</c:v>
                </c:pt>
                <c:pt idx="29">
                  <c:v>409</c:v>
                </c:pt>
                <c:pt idx="30">
                  <c:v>477</c:v>
                </c:pt>
                <c:pt idx="31">
                  <c:v>490</c:v>
                </c:pt>
                <c:pt idx="32">
                  <c:v>500</c:v>
                </c:pt>
                <c:pt idx="33">
                  <c:v>648</c:v>
                </c:pt>
                <c:pt idx="34">
                  <c:v>580</c:v>
                </c:pt>
                <c:pt idx="35">
                  <c:v>616</c:v>
                </c:pt>
                <c:pt idx="36">
                  <c:v>575</c:v>
                </c:pt>
                <c:pt idx="37">
                  <c:v>610</c:v>
                </c:pt>
                <c:pt idx="38">
                  <c:v>529</c:v>
                </c:pt>
                <c:pt idx="39">
                  <c:v>518</c:v>
                </c:pt>
                <c:pt idx="40">
                  <c:v>604</c:v>
                </c:pt>
                <c:pt idx="41">
                  <c:v>572</c:v>
                </c:pt>
                <c:pt idx="42">
                  <c:v>592</c:v>
                </c:pt>
                <c:pt idx="43">
                  <c:v>544</c:v>
                </c:pt>
                <c:pt idx="44">
                  <c:v>515</c:v>
                </c:pt>
                <c:pt idx="45">
                  <c:v>512</c:v>
                </c:pt>
                <c:pt idx="46">
                  <c:v>443</c:v>
                </c:pt>
                <c:pt idx="47">
                  <c:v>498</c:v>
                </c:pt>
                <c:pt idx="48">
                  <c:v>509</c:v>
                </c:pt>
                <c:pt idx="49">
                  <c:v>502</c:v>
                </c:pt>
                <c:pt idx="50">
                  <c:v>472</c:v>
                </c:pt>
                <c:pt idx="51">
                  <c:v>470</c:v>
                </c:pt>
                <c:pt idx="52">
                  <c:v>520</c:v>
                </c:pt>
                <c:pt idx="53">
                  <c:v>510</c:v>
                </c:pt>
                <c:pt idx="54">
                  <c:v>542</c:v>
                </c:pt>
                <c:pt idx="55">
                  <c:v>579</c:v>
                </c:pt>
                <c:pt idx="56">
                  <c:v>600</c:v>
                </c:pt>
                <c:pt idx="57">
                  <c:v>533</c:v>
                </c:pt>
                <c:pt idx="58">
                  <c:v>553</c:v>
                </c:pt>
                <c:pt idx="59">
                  <c:v>573</c:v>
                </c:pt>
                <c:pt idx="60">
                  <c:v>571</c:v>
                </c:pt>
                <c:pt idx="61">
                  <c:v>868</c:v>
                </c:pt>
                <c:pt idx="62">
                  <c:v>897</c:v>
                </c:pt>
                <c:pt idx="63">
                  <c:v>898</c:v>
                </c:pt>
                <c:pt idx="64">
                  <c:v>902</c:v>
                </c:pt>
                <c:pt idx="65">
                  <c:v>1024</c:v>
                </c:pt>
                <c:pt idx="66">
                  <c:v>1069</c:v>
                </c:pt>
                <c:pt idx="67">
                  <c:v>1078</c:v>
                </c:pt>
                <c:pt idx="68">
                  <c:v>1210</c:v>
                </c:pt>
                <c:pt idx="69">
                  <c:v>1189</c:v>
                </c:pt>
                <c:pt idx="70">
                  <c:v>994</c:v>
                </c:pt>
                <c:pt idx="71">
                  <c:v>789</c:v>
                </c:pt>
                <c:pt idx="72">
                  <c:v>665</c:v>
                </c:pt>
                <c:pt idx="73">
                  <c:v>468</c:v>
                </c:pt>
                <c:pt idx="74">
                  <c:v>411</c:v>
                </c:pt>
                <c:pt idx="75">
                  <c:v>401</c:v>
                </c:pt>
                <c:pt idx="76">
                  <c:v>410</c:v>
                </c:pt>
                <c:pt idx="77">
                  <c:v>70</c:v>
                </c:pt>
              </c:numCache>
            </c:numRef>
          </c:val>
          <c:extLst>
            <c:ext xmlns:c16="http://schemas.microsoft.com/office/drawing/2014/chart" uri="{C3380CC4-5D6E-409C-BE32-E72D297353CC}">
              <c16:uniqueId val="{00000032-47CE-43C8-B7C4-0E248611D0F5}"/>
            </c:ext>
          </c:extLst>
        </c:ser>
        <c:ser>
          <c:idx val="2"/>
          <c:order val="2"/>
          <c:tx>
            <c:strRef>
              <c:f>rivm!$AY$128</c:f>
              <c:strCache>
                <c:ptCount val="1"/>
                <c:pt idx="0">
                  <c:v>Toename besmettingen per dag</c:v>
                </c:pt>
              </c:strCache>
            </c:strRef>
          </c:tx>
          <c:spPr>
            <a:solidFill>
              <a:schemeClr val="accent1">
                <a:lumMod val="75000"/>
              </a:schemeClr>
            </a:solidFill>
            <a:ln>
              <a:noFill/>
            </a:ln>
            <a:effectLst/>
          </c:spPr>
          <c:invertIfNegative val="0"/>
          <c:cat>
            <c:strLit>
              <c:ptCount val="80"/>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rivm!$AY$129:$AY$236</c15:sqref>
                  </c15:fullRef>
                </c:ext>
              </c:extLst>
              <c:f>rivm!$AY$129:$AY$208</c:f>
              <c:numCache>
                <c:formatCode>General</c:formatCode>
                <c:ptCount val="80"/>
                <c:pt idx="0">
                  <c:v>0</c:v>
                </c:pt>
                <c:pt idx="1">
                  <c:v>0</c:v>
                </c:pt>
                <c:pt idx="2">
                  <c:v>0</c:v>
                </c:pt>
                <c:pt idx="3">
                  <c:v>0</c:v>
                </c:pt>
                <c:pt idx="4">
                  <c:v>0</c:v>
                </c:pt>
                <c:pt idx="5">
                  <c:v>0</c:v>
                </c:pt>
                <c:pt idx="6">
                  <c:v>0</c:v>
                </c:pt>
                <c:pt idx="7">
                  <c:v>0</c:v>
                </c:pt>
                <c:pt idx="8">
                  <c:v>1</c:v>
                </c:pt>
                <c:pt idx="9">
                  <c:v>1</c:v>
                </c:pt>
                <c:pt idx="10">
                  <c:v>-1</c:v>
                </c:pt>
                <c:pt idx="11">
                  <c:v>-1</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1</c:v>
                </c:pt>
                <c:pt idx="27">
                  <c:v>0</c:v>
                </c:pt>
                <c:pt idx="28">
                  <c:v>0</c:v>
                </c:pt>
                <c:pt idx="29">
                  <c:v>2</c:v>
                </c:pt>
                <c:pt idx="30">
                  <c:v>0</c:v>
                </c:pt>
                <c:pt idx="31">
                  <c:v>1</c:v>
                </c:pt>
                <c:pt idx="32">
                  <c:v>2</c:v>
                </c:pt>
                <c:pt idx="33">
                  <c:v>0</c:v>
                </c:pt>
                <c:pt idx="34">
                  <c:v>-1</c:v>
                </c:pt>
                <c:pt idx="35">
                  <c:v>-4</c:v>
                </c:pt>
                <c:pt idx="36">
                  <c:v>0</c:v>
                </c:pt>
                <c:pt idx="37">
                  <c:v>0</c:v>
                </c:pt>
                <c:pt idx="38">
                  <c:v>-1</c:v>
                </c:pt>
                <c:pt idx="39">
                  <c:v>-1</c:v>
                </c:pt>
                <c:pt idx="40">
                  <c:v>0</c:v>
                </c:pt>
                <c:pt idx="41">
                  <c:v>1</c:v>
                </c:pt>
                <c:pt idx="42">
                  <c:v>0</c:v>
                </c:pt>
                <c:pt idx="43">
                  <c:v>0</c:v>
                </c:pt>
                <c:pt idx="44">
                  <c:v>-1</c:v>
                </c:pt>
                <c:pt idx="45">
                  <c:v>0</c:v>
                </c:pt>
                <c:pt idx="46">
                  <c:v>-1</c:v>
                </c:pt>
                <c:pt idx="47">
                  <c:v>0</c:v>
                </c:pt>
                <c:pt idx="48">
                  <c:v>0</c:v>
                </c:pt>
                <c:pt idx="49">
                  <c:v>0</c:v>
                </c:pt>
                <c:pt idx="50">
                  <c:v>0</c:v>
                </c:pt>
                <c:pt idx="51">
                  <c:v>1</c:v>
                </c:pt>
                <c:pt idx="52">
                  <c:v>1</c:v>
                </c:pt>
                <c:pt idx="53">
                  <c:v>1</c:v>
                </c:pt>
                <c:pt idx="54">
                  <c:v>1</c:v>
                </c:pt>
                <c:pt idx="55">
                  <c:v>1</c:v>
                </c:pt>
                <c:pt idx="56">
                  <c:v>2</c:v>
                </c:pt>
                <c:pt idx="57">
                  <c:v>1</c:v>
                </c:pt>
                <c:pt idx="58">
                  <c:v>1</c:v>
                </c:pt>
                <c:pt idx="59">
                  <c:v>-1</c:v>
                </c:pt>
                <c:pt idx="60">
                  <c:v>5</c:v>
                </c:pt>
                <c:pt idx="61">
                  <c:v>7</c:v>
                </c:pt>
                <c:pt idx="62">
                  <c:v>7</c:v>
                </c:pt>
                <c:pt idx="63">
                  <c:v>10</c:v>
                </c:pt>
                <c:pt idx="64">
                  <c:v>9</c:v>
                </c:pt>
                <c:pt idx="65">
                  <c:v>23</c:v>
                </c:pt>
                <c:pt idx="66">
                  <c:v>22</c:v>
                </c:pt>
                <c:pt idx="67">
                  <c:v>39</c:v>
                </c:pt>
                <c:pt idx="68">
                  <c:v>58</c:v>
                </c:pt>
                <c:pt idx="69">
                  <c:v>97</c:v>
                </c:pt>
                <c:pt idx="70">
                  <c:v>145</c:v>
                </c:pt>
                <c:pt idx="71">
                  <c:v>185</c:v>
                </c:pt>
                <c:pt idx="72">
                  <c:v>241</c:v>
                </c:pt>
                <c:pt idx="73">
                  <c:v>174</c:v>
                </c:pt>
                <c:pt idx="74">
                  <c:v>66</c:v>
                </c:pt>
                <c:pt idx="75">
                  <c:v>126</c:v>
                </c:pt>
                <c:pt idx="76">
                  <c:v>134</c:v>
                </c:pt>
                <c:pt idx="77">
                  <c:v>307</c:v>
                </c:pt>
                <c:pt idx="78">
                  <c:v>90</c:v>
                </c:pt>
                <c:pt idx="79">
                  <c:v>0</c:v>
                </c:pt>
              </c:numCache>
            </c:numRef>
          </c:val>
          <c:extLst>
            <c:ext xmlns:c16="http://schemas.microsoft.com/office/drawing/2014/chart" uri="{C3380CC4-5D6E-409C-BE32-E72D297353CC}">
              <c16:uniqueId val="{00000033-47CE-43C8-B7C4-0E248611D0F5}"/>
            </c:ext>
          </c:extLst>
        </c:ser>
        <c:dLbls>
          <c:showLegendKey val="0"/>
          <c:showVal val="0"/>
          <c:showCatName val="0"/>
          <c:showSerName val="0"/>
          <c:showPercent val="0"/>
          <c:showBubbleSize val="0"/>
        </c:dLbls>
        <c:gapWidth val="40"/>
        <c:overlap val="100"/>
        <c:axId val="596545392"/>
        <c:axId val="596544408"/>
      </c:barChart>
      <c:lineChart>
        <c:grouping val="standard"/>
        <c:varyColors val="0"/>
        <c:ser>
          <c:idx val="1"/>
          <c:order val="0"/>
          <c:tx>
            <c:strRef>
              <c:f>rivm!$BA$19</c:f>
              <c:strCache>
                <c:ptCount val="1"/>
                <c:pt idx="0">
                  <c:v>Voortschrijdend gemiddelde (7 dagen)</c:v>
                </c:pt>
              </c:strCache>
            </c:strRef>
          </c:tx>
          <c:spPr>
            <a:ln w="50800" cap="rnd">
              <a:solidFill>
                <a:schemeClr val="accent1"/>
              </a:solidFill>
              <a:round/>
            </a:ln>
            <a:effectLst/>
          </c:spPr>
          <c:marker>
            <c:symbol val="none"/>
          </c:marker>
          <c:cat>
            <c:numRef>
              <c:extLst>
                <c:ext xmlns:c15="http://schemas.microsoft.com/office/drawing/2012/chart" uri="{02D57815-91ED-43cb-92C2-25804820EDAC}">
                  <c15:fullRef>
                    <c15:sqref>rivm!$C$129:$C$236</c15:sqref>
                  </c15:fullRef>
                </c:ext>
              </c:extLst>
              <c:f>rivm!$C$129:$C$208</c:f>
              <c:numCache>
                <c:formatCode>m/d/yyyy</c:formatCode>
                <c:ptCount val="80"/>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rivm!$BA$129:$BA$195</c15:sqref>
                  </c15:fullRef>
                </c:ext>
              </c:extLst>
              <c:f>rivm!$BA$129:$BA$195</c:f>
              <c:numCache>
                <c:formatCode>0</c:formatCode>
                <c:ptCount val="67"/>
                <c:pt idx="0">
                  <c:v>68.285714285714292</c:v>
                </c:pt>
                <c:pt idx="1">
                  <c:v>66.285714285714292</c:v>
                </c:pt>
                <c:pt idx="2">
                  <c:v>65.142857142857139</c:v>
                </c:pt>
                <c:pt idx="3">
                  <c:v>61.571428571428569</c:v>
                </c:pt>
                <c:pt idx="4">
                  <c:v>60.571428571428569</c:v>
                </c:pt>
                <c:pt idx="5">
                  <c:v>63.285714285714285</c:v>
                </c:pt>
                <c:pt idx="6">
                  <c:v>66.285714285714292</c:v>
                </c:pt>
                <c:pt idx="7">
                  <c:v>70.142857142857139</c:v>
                </c:pt>
                <c:pt idx="8">
                  <c:v>75.428571428571431</c:v>
                </c:pt>
                <c:pt idx="9">
                  <c:v>84.428571428571431</c:v>
                </c:pt>
                <c:pt idx="10">
                  <c:v>95.571428571428569</c:v>
                </c:pt>
                <c:pt idx="11">
                  <c:v>105</c:v>
                </c:pt>
                <c:pt idx="12">
                  <c:v>115.85714285714286</c:v>
                </c:pt>
                <c:pt idx="13">
                  <c:v>128.14285714285714</c:v>
                </c:pt>
                <c:pt idx="14">
                  <c:v>144.14285714285714</c:v>
                </c:pt>
                <c:pt idx="15">
                  <c:v>150.57142857142858</c:v>
                </c:pt>
                <c:pt idx="16">
                  <c:v>161.14285714285714</c:v>
                </c:pt>
                <c:pt idx="17">
                  <c:v>167</c:v>
                </c:pt>
                <c:pt idx="18">
                  <c:v>176.14285714285714</c:v>
                </c:pt>
                <c:pt idx="19">
                  <c:v>186.57142857142858</c:v>
                </c:pt>
                <c:pt idx="20">
                  <c:v>194.14285714285714</c:v>
                </c:pt>
                <c:pt idx="21">
                  <c:v>204.42857142857142</c:v>
                </c:pt>
                <c:pt idx="22">
                  <c:v>215.14285714285714</c:v>
                </c:pt>
                <c:pt idx="23">
                  <c:v>222.14285714285714</c:v>
                </c:pt>
                <c:pt idx="24">
                  <c:v>243.71428571428572</c:v>
                </c:pt>
                <c:pt idx="25">
                  <c:v>259</c:v>
                </c:pt>
                <c:pt idx="26">
                  <c:v>288.71428571428572</c:v>
                </c:pt>
                <c:pt idx="27">
                  <c:v>312.71428571428572</c:v>
                </c:pt>
                <c:pt idx="28">
                  <c:v>334.57142857142856</c:v>
                </c:pt>
                <c:pt idx="29">
                  <c:v>362.14285714285717</c:v>
                </c:pt>
                <c:pt idx="30">
                  <c:v>396.28571428571428</c:v>
                </c:pt>
                <c:pt idx="31">
                  <c:v>420.71428571428572</c:v>
                </c:pt>
                <c:pt idx="32">
                  <c:v>451.14285714285717</c:v>
                </c:pt>
                <c:pt idx="33">
                  <c:v>479.28571428571428</c:v>
                </c:pt>
                <c:pt idx="34">
                  <c:v>506.42857142857144</c:v>
                </c:pt>
                <c:pt idx="35">
                  <c:v>531.42857142857144</c:v>
                </c:pt>
                <c:pt idx="36">
                  <c:v>554.85714285714289</c:v>
                </c:pt>
                <c:pt idx="37">
                  <c:v>573.85714285714289</c:v>
                </c:pt>
                <c:pt idx="38">
                  <c:v>579.14285714285711</c:v>
                </c:pt>
                <c:pt idx="39">
                  <c:v>581.28571428571433</c:v>
                </c:pt>
                <c:pt idx="40">
                  <c:v>575</c:v>
                </c:pt>
                <c:pt idx="41">
                  <c:v>574.14285714285711</c:v>
                </c:pt>
                <c:pt idx="42">
                  <c:v>571.28571428571433</c:v>
                </c:pt>
                <c:pt idx="43">
                  <c:v>566.85714285714289</c:v>
                </c:pt>
                <c:pt idx="44">
                  <c:v>553.14285714285711</c:v>
                </c:pt>
                <c:pt idx="45">
                  <c:v>550.85714285714289</c:v>
                </c:pt>
                <c:pt idx="46">
                  <c:v>540.14285714285711</c:v>
                </c:pt>
                <c:pt idx="47">
                  <c:v>525</c:v>
                </c:pt>
                <c:pt idx="48">
                  <c:v>515.85714285714289</c:v>
                </c:pt>
                <c:pt idx="49">
                  <c:v>503</c:v>
                </c:pt>
                <c:pt idx="50">
                  <c:v>492.71428571428572</c:v>
                </c:pt>
                <c:pt idx="51">
                  <c:v>486.57142857142856</c:v>
                </c:pt>
                <c:pt idx="52">
                  <c:v>487.85714285714283</c:v>
                </c:pt>
                <c:pt idx="53">
                  <c:v>497.71428571428572</c:v>
                </c:pt>
                <c:pt idx="54">
                  <c:v>504.14285714285717</c:v>
                </c:pt>
                <c:pt idx="55">
                  <c:v>514.28571428571433</c:v>
                </c:pt>
                <c:pt idx="56">
                  <c:v>528.57142857142856</c:v>
                </c:pt>
                <c:pt idx="57">
                  <c:v>537.42857142857144</c:v>
                </c:pt>
                <c:pt idx="58">
                  <c:v>549.28571428571433</c:v>
                </c:pt>
                <c:pt idx="59">
                  <c:v>556.57142857142856</c:v>
                </c:pt>
                <c:pt idx="60">
                  <c:v>565.85714285714289</c:v>
                </c:pt>
                <c:pt idx="61">
                  <c:v>613.28571428571433</c:v>
                </c:pt>
                <c:pt idx="62">
                  <c:v>659.57142857142856</c:v>
                </c:pt>
                <c:pt idx="63">
                  <c:v>703.28571428571433</c:v>
                </c:pt>
                <c:pt idx="64">
                  <c:v>757.14285714285711</c:v>
                </c:pt>
                <c:pt idx="65">
                  <c:v>827.57142857142856</c:v>
                </c:pt>
                <c:pt idx="66">
                  <c:v>901.71428571428567</c:v>
                </c:pt>
              </c:numCache>
            </c:numRef>
          </c:val>
          <c:smooth val="0"/>
          <c:extLst>
            <c:ext xmlns:c16="http://schemas.microsoft.com/office/drawing/2014/chart" uri="{C3380CC4-5D6E-409C-BE32-E72D297353CC}">
              <c16:uniqueId val="{00000035-47CE-43C8-B7C4-0E248611D0F5}"/>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809]d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0"/>
        <c:lblOffset val="100"/>
        <c:baseTimeUnit val="days"/>
        <c:majorUnit val="14"/>
        <c:minorUnit val="7"/>
      </c:dateAx>
      <c:valAx>
        <c:axId val="596544408"/>
        <c:scaling>
          <c:orientation val="minMax"/>
          <c:min val="-50"/>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00"/>
        <c:minorUnit val="100"/>
      </c:valAx>
      <c:spPr>
        <a:noFill/>
        <a:ln w="25400">
          <a:noFill/>
        </a:ln>
        <a:effectLst/>
      </c:spPr>
    </c:plotArea>
    <c:legend>
      <c:legendPos val="t"/>
      <c:layout>
        <c:manualLayout>
          <c:xMode val="edge"/>
          <c:yMode val="edge"/>
          <c:x val="9.2610368148425895E-2"/>
          <c:y val="0.19237595300587423"/>
          <c:w val="0.45726388888888891"/>
          <c:h val="0.11980544098654335"/>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Verdeling besmette</a:t>
            </a:r>
            <a:r>
              <a:rPr lang="en-US" sz="2000" b="1" baseline="0"/>
              <a:t> personen:</a:t>
            </a:r>
            <a:r>
              <a:rPr lang="en-US" sz="2000" b="1"/>
              <a:t> verschil</a:t>
            </a:r>
            <a:r>
              <a:rPr lang="en-US" sz="2000" b="1" baseline="0"/>
              <a:t> met gisteren</a:t>
            </a:r>
            <a:endParaRPr lang="en-US" sz="2000" b="1"/>
          </a:p>
        </c:rich>
      </c:tx>
      <c:layout>
        <c:manualLayout>
          <c:xMode val="edge"/>
          <c:yMode val="edge"/>
          <c:x val="0.12085208333333333"/>
          <c:y val="5.997222222222222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7.8789040258856552E-2"/>
          <c:y val="0.12427180555555556"/>
          <c:w val="0.91212237359218984"/>
          <c:h val="0.79624755238928469"/>
        </c:manualLayout>
      </c:layout>
      <c:barChart>
        <c:barDir val="col"/>
        <c:grouping val="clustered"/>
        <c:varyColors val="0"/>
        <c:ser>
          <c:idx val="1"/>
          <c:order val="0"/>
          <c:tx>
            <c:strRef>
              <c:f>rivm!$CW$128</c:f>
              <c:strCache>
                <c:ptCount val="1"/>
                <c:pt idx="0">
                  <c:v>Eerste ziektedag (nieuw/correctie)</c:v>
                </c:pt>
              </c:strCache>
            </c:strRef>
          </c:tx>
          <c:spPr>
            <a:solidFill>
              <a:schemeClr val="accent6">
                <a:lumMod val="75000"/>
              </a:schemeClr>
            </a:solidFill>
            <a:ln w="25400">
              <a:noFill/>
            </a:ln>
            <a:effectLst/>
          </c:spPr>
          <c:invertIfNegative val="0"/>
          <c:cat>
            <c:numRef>
              <c:extLst>
                <c:ext xmlns:c15="http://schemas.microsoft.com/office/drawing/2012/chart" uri="{02D57815-91ED-43cb-92C2-25804820EDAC}">
                  <c15:fullRef>
                    <c15:sqref>rivm!$CT$129:$CT$236</c15:sqref>
                  </c15:fullRef>
                </c:ext>
              </c:extLst>
              <c:f>rivm!$CT$192:$CT$206</c:f>
              <c:numCache>
                <mc:AlternateContent xmlns:mc="http://schemas.openxmlformats.org/markup-compatibility/2006">
                  <mc:Choice Requires="c16r2">
                    <c16r2:formatcode2>[$-en-NL,1]d\ mmm;@</c16r2:formatcode2>
                  </mc:Choice>
                  <mc:Fallback>
                    <c:formatCode>[$]d\ mmm;@</c:formatCode>
                  </mc:Fallback>
                </mc:AlternateContent>
                <c:ptCount val="15"/>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pt idx="28">
                  <c:v>44104</c:v>
                </c:pt>
                <c:pt idx="29">
                  <c:v>44105</c:v>
                </c:pt>
                <c:pt idx="30">
                  <c:v>44106</c:v>
                </c:pt>
                <c:pt idx="31">
                  <c:v>44107</c:v>
                </c:pt>
                <c:pt idx="32">
                  <c:v>44108</c:v>
                </c:pt>
                <c:pt idx="33">
                  <c:v>44109</c:v>
                </c:pt>
                <c:pt idx="34">
                  <c:v>44110</c:v>
                </c:pt>
                <c:pt idx="35">
                  <c:v>44111</c:v>
                </c:pt>
                <c:pt idx="36">
                  <c:v>44112</c:v>
                </c:pt>
                <c:pt idx="37">
                  <c:v>44113</c:v>
                </c:pt>
                <c:pt idx="38">
                  <c:v>44114</c:v>
                </c:pt>
                <c:pt idx="39">
                  <c:v>44115</c:v>
                </c:pt>
                <c:pt idx="40">
                  <c:v>44116</c:v>
                </c:pt>
                <c:pt idx="41">
                  <c:v>44117</c:v>
                </c:pt>
                <c:pt idx="42">
                  <c:v>44118</c:v>
                </c:pt>
                <c:pt idx="43">
                  <c:v>44119</c:v>
                </c:pt>
                <c:pt idx="44">
                  <c:v>44120</c:v>
                </c:pt>
              </c:numCache>
            </c:numRef>
          </c:cat>
          <c:val>
            <c:numRef>
              <c:extLst>
                <c:ext xmlns:c15="http://schemas.microsoft.com/office/drawing/2012/chart" uri="{02D57815-91ED-43cb-92C2-25804820EDAC}">
                  <c15:fullRef>
                    <c15:sqref>rivm!$CW$129:$CW$205</c15:sqref>
                  </c15:fullRef>
                </c:ext>
              </c:extLst>
              <c:f>rivm!$CW$192:$CW$205</c:f>
              <c:numCache>
                <c:formatCode>General</c:formatCode>
                <c:ptCount val="14"/>
                <c:pt idx="0">
                  <c:v>14</c:v>
                </c:pt>
                <c:pt idx="1">
                  <c:v>10</c:v>
                </c:pt>
                <c:pt idx="2">
                  <c:v>23</c:v>
                </c:pt>
                <c:pt idx="3">
                  <c:v>28</c:v>
                </c:pt>
                <c:pt idx="4">
                  <c:v>39</c:v>
                </c:pt>
                <c:pt idx="5">
                  <c:v>62</c:v>
                </c:pt>
                <c:pt idx="6">
                  <c:v>100</c:v>
                </c:pt>
                <c:pt idx="7">
                  <c:v>153</c:v>
                </c:pt>
                <c:pt idx="8">
                  <c:v>192</c:v>
                </c:pt>
                <c:pt idx="9">
                  <c:v>255</c:v>
                </c:pt>
                <c:pt idx="10">
                  <c:v>194</c:v>
                </c:pt>
                <c:pt idx="11">
                  <c:v>112</c:v>
                </c:pt>
                <c:pt idx="12">
                  <c:v>50</c:v>
                </c:pt>
                <c:pt idx="13">
                  <c:v>14</c:v>
                </c:pt>
              </c:numCache>
            </c:numRef>
          </c:val>
          <c:extLst>
            <c:ext xmlns:c16="http://schemas.microsoft.com/office/drawing/2014/chart" uri="{C3380CC4-5D6E-409C-BE32-E72D297353CC}">
              <c16:uniqueId val="{00000002-61E7-458E-9B50-1DC21FA47759}"/>
            </c:ext>
          </c:extLst>
        </c:ser>
        <c:ser>
          <c:idx val="2"/>
          <c:order val="1"/>
          <c:tx>
            <c:strRef>
              <c:f>rivm!$CX$128</c:f>
              <c:strCache>
                <c:ptCount val="1"/>
                <c:pt idx="0">
                  <c:v>Positieve labuitslag (nieuw/correctie)</c:v>
                </c:pt>
              </c:strCache>
            </c:strRef>
          </c:tx>
          <c:spPr>
            <a:solidFill>
              <a:schemeClr val="accent1">
                <a:lumMod val="75000"/>
              </a:schemeClr>
            </a:solidFill>
            <a:ln>
              <a:noFill/>
            </a:ln>
            <a:effectLst/>
          </c:spPr>
          <c:invertIfNegative val="0"/>
          <c:cat>
            <c:numRef>
              <c:extLst>
                <c:ext xmlns:c15="http://schemas.microsoft.com/office/drawing/2012/chart" uri="{02D57815-91ED-43cb-92C2-25804820EDAC}">
                  <c15:fullRef>
                    <c15:sqref>rivm!$CT$129:$CT$236</c15:sqref>
                  </c15:fullRef>
                </c:ext>
              </c:extLst>
              <c:f>rivm!$CT$192:$CT$206</c:f>
              <c:numCache>
                <mc:AlternateContent xmlns:mc="http://schemas.openxmlformats.org/markup-compatibility/2006">
                  <mc:Choice Requires="c16r2">
                    <c16r2:formatcode2>[$-en-NL,1]d\ mmm;@</c16r2:formatcode2>
                  </mc:Choice>
                  <mc:Fallback>
                    <c:formatCode>[$]d\ mmm;@</c:formatCode>
                  </mc:Fallback>
                </mc:AlternateContent>
                <c:ptCount val="15"/>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pt idx="15">
                  <c:v>44091</c:v>
                </c:pt>
                <c:pt idx="16">
                  <c:v>44092</c:v>
                </c:pt>
                <c:pt idx="17">
                  <c:v>44093</c:v>
                </c:pt>
                <c:pt idx="18">
                  <c:v>44094</c:v>
                </c:pt>
                <c:pt idx="19">
                  <c:v>44095</c:v>
                </c:pt>
                <c:pt idx="20">
                  <c:v>44096</c:v>
                </c:pt>
                <c:pt idx="21">
                  <c:v>44097</c:v>
                </c:pt>
                <c:pt idx="22">
                  <c:v>44098</c:v>
                </c:pt>
                <c:pt idx="23">
                  <c:v>44099</c:v>
                </c:pt>
                <c:pt idx="24">
                  <c:v>44100</c:v>
                </c:pt>
                <c:pt idx="25">
                  <c:v>44101</c:v>
                </c:pt>
                <c:pt idx="26">
                  <c:v>44102</c:v>
                </c:pt>
                <c:pt idx="27">
                  <c:v>44103</c:v>
                </c:pt>
                <c:pt idx="28">
                  <c:v>44104</c:v>
                </c:pt>
                <c:pt idx="29">
                  <c:v>44105</c:v>
                </c:pt>
                <c:pt idx="30">
                  <c:v>44106</c:v>
                </c:pt>
                <c:pt idx="31">
                  <c:v>44107</c:v>
                </c:pt>
                <c:pt idx="32">
                  <c:v>44108</c:v>
                </c:pt>
                <c:pt idx="33">
                  <c:v>44109</c:v>
                </c:pt>
                <c:pt idx="34">
                  <c:v>44110</c:v>
                </c:pt>
                <c:pt idx="35">
                  <c:v>44111</c:v>
                </c:pt>
                <c:pt idx="36">
                  <c:v>44112</c:v>
                </c:pt>
                <c:pt idx="37">
                  <c:v>44113</c:v>
                </c:pt>
                <c:pt idx="38">
                  <c:v>44114</c:v>
                </c:pt>
                <c:pt idx="39">
                  <c:v>44115</c:v>
                </c:pt>
                <c:pt idx="40">
                  <c:v>44116</c:v>
                </c:pt>
                <c:pt idx="41">
                  <c:v>44117</c:v>
                </c:pt>
                <c:pt idx="42">
                  <c:v>44118</c:v>
                </c:pt>
                <c:pt idx="43">
                  <c:v>44119</c:v>
                </c:pt>
                <c:pt idx="44">
                  <c:v>44120</c:v>
                </c:pt>
              </c:numCache>
            </c:numRef>
          </c:cat>
          <c:val>
            <c:numRef>
              <c:extLst>
                <c:ext xmlns:c15="http://schemas.microsoft.com/office/drawing/2012/chart" uri="{02D57815-91ED-43cb-92C2-25804820EDAC}">
                  <c15:fullRef>
                    <c15:sqref>rivm!$CX$129:$CX$205</c15:sqref>
                  </c15:fullRef>
                </c:ext>
              </c:extLst>
              <c:f>rivm!$CX$192:$CX$205</c:f>
              <c:numCache>
                <c:formatCode>General</c:formatCode>
                <c:ptCount val="14"/>
                <c:pt idx="0">
                  <c:v>-3</c:v>
                </c:pt>
                <c:pt idx="1">
                  <c:v>-1</c:v>
                </c:pt>
                <c:pt idx="2">
                  <c:v>0</c:v>
                </c:pt>
                <c:pt idx="3">
                  <c:v>-6</c:v>
                </c:pt>
                <c:pt idx="4">
                  <c:v>0</c:v>
                </c:pt>
                <c:pt idx="5">
                  <c:v>-4</c:v>
                </c:pt>
                <c:pt idx="6">
                  <c:v>-3</c:v>
                </c:pt>
                <c:pt idx="7">
                  <c:v>-8</c:v>
                </c:pt>
                <c:pt idx="8">
                  <c:v>-7</c:v>
                </c:pt>
                <c:pt idx="9">
                  <c:v>-13</c:v>
                </c:pt>
                <c:pt idx="10">
                  <c:v>-16</c:v>
                </c:pt>
                <c:pt idx="11">
                  <c:v>-41</c:v>
                </c:pt>
                <c:pt idx="12">
                  <c:v>86</c:v>
                </c:pt>
                <c:pt idx="13">
                  <c:v>198</c:v>
                </c:pt>
              </c:numCache>
            </c:numRef>
          </c:val>
          <c:extLst>
            <c:ext xmlns:c16="http://schemas.microsoft.com/office/drawing/2014/chart" uri="{C3380CC4-5D6E-409C-BE32-E72D297353CC}">
              <c16:uniqueId val="{00000003-61E7-458E-9B50-1DC21FA47759}"/>
            </c:ext>
          </c:extLst>
        </c:ser>
        <c:ser>
          <c:idx val="0"/>
          <c:order val="2"/>
          <c:tx>
            <c:strRef>
              <c:f>rivm!$CV$128</c:f>
              <c:strCache>
                <c:ptCount val="1"/>
                <c:pt idx="0">
                  <c:v>Melding aan GGD (nieuw/correctie)</c:v>
                </c:pt>
              </c:strCache>
            </c:strRef>
          </c:tx>
          <c:spPr>
            <a:solidFill>
              <a:schemeClr val="accent2">
                <a:lumMod val="75000"/>
              </a:schemeClr>
            </a:solidFill>
            <a:ln w="25400">
              <a:noFill/>
            </a:ln>
            <a:effectLst/>
          </c:spPr>
          <c:invertIfNegative val="0"/>
          <c:dPt>
            <c:idx val="3"/>
            <c:invertIfNegative val="0"/>
            <c:bubble3D val="0"/>
            <c:extLst>
              <c:ext xmlns:c16="http://schemas.microsoft.com/office/drawing/2014/chart" uri="{C3380CC4-5D6E-409C-BE32-E72D297353CC}">
                <c16:uniqueId val="{00000000-61E7-458E-9B50-1DC21FA47759}"/>
              </c:ext>
            </c:extLst>
          </c:dPt>
          <c:cat>
            <c:numRef>
              <c:extLst>
                <c:ext xmlns:c15="http://schemas.microsoft.com/office/drawing/2012/chart" uri="{02D57815-91ED-43cb-92C2-25804820EDAC}">
                  <c15:fullRef>
                    <c15:sqref>rivm!$CT$129:$CT$236</c15:sqref>
                  </c15:fullRef>
                </c:ext>
              </c:extLst>
              <c:f>rivm!$CT$192:$CT$206</c:f>
              <c:numCache>
                <mc:AlternateContent xmlns:mc="http://schemas.openxmlformats.org/markup-compatibility/2006">
                  <mc:Choice Requires="c16r2">
                    <c16r2:formatcode2>[$-en-NL,1]d\ mmm;@</c16r2:formatcode2>
                  </mc:Choice>
                  <mc:Fallback>
                    <c:formatCode>[$]d\ mmm;@</c:formatCode>
                  </mc:Fallback>
                </mc:AlternateContent>
                <c:ptCount val="15"/>
                <c:pt idx="0">
                  <c:v>44076</c:v>
                </c:pt>
                <c:pt idx="1">
                  <c:v>44077</c:v>
                </c:pt>
                <c:pt idx="2">
                  <c:v>44078</c:v>
                </c:pt>
                <c:pt idx="3">
                  <c:v>44079</c:v>
                </c:pt>
                <c:pt idx="4">
                  <c:v>44080</c:v>
                </c:pt>
                <c:pt idx="5">
                  <c:v>44081</c:v>
                </c:pt>
                <c:pt idx="6">
                  <c:v>44082</c:v>
                </c:pt>
                <c:pt idx="7">
                  <c:v>44083</c:v>
                </c:pt>
                <c:pt idx="8">
                  <c:v>44084</c:v>
                </c:pt>
                <c:pt idx="9">
                  <c:v>44085</c:v>
                </c:pt>
                <c:pt idx="10">
                  <c:v>44086</c:v>
                </c:pt>
                <c:pt idx="11">
                  <c:v>44087</c:v>
                </c:pt>
                <c:pt idx="12">
                  <c:v>44088</c:v>
                </c:pt>
                <c:pt idx="13">
                  <c:v>44089</c:v>
                </c:pt>
                <c:pt idx="14">
                  <c:v>44090</c:v>
                </c:pt>
              </c:numCache>
            </c:numRef>
          </c:cat>
          <c:val>
            <c:numRef>
              <c:extLst>
                <c:ext xmlns:c15="http://schemas.microsoft.com/office/drawing/2012/chart" uri="{02D57815-91ED-43cb-92C2-25804820EDAC}">
                  <c15:fullRef>
                    <c15:sqref>rivm!$CV$129:$CV$236</c15:sqref>
                  </c15:fullRef>
                </c:ext>
              </c:extLst>
              <c:f>rivm!$CV$192:$CV$206</c:f>
              <c:numCache>
                <c:formatCode>General</c:formatCode>
                <c:ptCount val="15"/>
                <c:pt idx="0">
                  <c:v>-1</c:v>
                </c:pt>
                <c:pt idx="1">
                  <c:v>0</c:v>
                </c:pt>
                <c:pt idx="2">
                  <c:v>0</c:v>
                </c:pt>
                <c:pt idx="3">
                  <c:v>0</c:v>
                </c:pt>
                <c:pt idx="4">
                  <c:v>0</c:v>
                </c:pt>
                <c:pt idx="5">
                  <c:v>0</c:v>
                </c:pt>
                <c:pt idx="6">
                  <c:v>0</c:v>
                </c:pt>
                <c:pt idx="7">
                  <c:v>0</c:v>
                </c:pt>
                <c:pt idx="8">
                  <c:v>0</c:v>
                </c:pt>
                <c:pt idx="9">
                  <c:v>-1</c:v>
                </c:pt>
                <c:pt idx="10">
                  <c:v>-4</c:v>
                </c:pt>
                <c:pt idx="11">
                  <c:v>-5</c:v>
                </c:pt>
                <c:pt idx="12">
                  <c:v>-10</c:v>
                </c:pt>
                <c:pt idx="13">
                  <c:v>-78</c:v>
                </c:pt>
                <c:pt idx="14">
                  <c:v>129</c:v>
                </c:pt>
              </c:numCache>
            </c:numRef>
          </c:val>
          <c:extLst>
            <c:ext xmlns:c16="http://schemas.microsoft.com/office/drawing/2014/chart" uri="{C3380CC4-5D6E-409C-BE32-E72D297353CC}">
              <c16:uniqueId val="{00000001-61E7-458E-9B50-1DC21FA47759}"/>
            </c:ext>
          </c:extLst>
        </c:ser>
        <c:dLbls>
          <c:showLegendKey val="0"/>
          <c:showVal val="0"/>
          <c:showCatName val="0"/>
          <c:showSerName val="0"/>
          <c:showPercent val="0"/>
          <c:showBubbleSize val="0"/>
        </c:dLbls>
        <c:gapWidth val="0"/>
        <c:axId val="309519327"/>
        <c:axId val="1874105423"/>
      </c:barChart>
      <c:dateAx>
        <c:axId val="309519327"/>
        <c:scaling>
          <c:orientation val="minMax"/>
        </c:scaling>
        <c:delete val="0"/>
        <c:axPos val="b"/>
        <c:majorGridlines>
          <c:spPr>
            <a:ln w="15875" cap="flat" cmpd="sng" algn="ctr">
              <a:solidFill>
                <a:schemeClr val="bg2"/>
              </a:solidFill>
              <a:round/>
            </a:ln>
            <a:effectLst/>
          </c:spPr>
        </c:majorGridlines>
        <c:numFmt formatCode="[$]d\ mmm;@" c16r2:formatcode2="[$-en-NL,1]d\ mmm;@" sourceLinked="1"/>
        <c:majorTickMark val="cross"/>
        <c:minorTickMark val="none"/>
        <c:tickLblPos val="low"/>
        <c:spPr>
          <a:noFill/>
          <a:ln w="25400" cap="flat" cmpd="sng" algn="ctr">
            <a:solidFill>
              <a:schemeClr val="tx1"/>
            </a:solidFill>
            <a:round/>
          </a:ln>
          <a:effectLst/>
        </c:spPr>
        <c:txPr>
          <a:bodyPr rot="-2700000" spcFirstLastPara="1" vertOverflow="ellipsis"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crossAx val="1874105423"/>
        <c:crosses val="autoZero"/>
        <c:auto val="1"/>
        <c:lblOffset val="100"/>
        <c:baseTimeUnit val="days"/>
        <c:majorUnit val="1"/>
        <c:majorTimeUnit val="days"/>
      </c:dateAx>
      <c:valAx>
        <c:axId val="1874105423"/>
        <c:scaling>
          <c:orientation val="minMax"/>
        </c:scaling>
        <c:delete val="0"/>
        <c:axPos val="l"/>
        <c:majorGridlines>
          <c:spPr>
            <a:ln w="12700" cap="flat" cmpd="sng" algn="ctr">
              <a:solidFill>
                <a:schemeClr val="bg2"/>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309519327"/>
        <c:crosses val="autoZero"/>
        <c:crossBetween val="between"/>
      </c:valAx>
      <c:spPr>
        <a:noFill/>
        <a:ln>
          <a:noFill/>
        </a:ln>
        <a:effectLst/>
      </c:spPr>
    </c:plotArea>
    <c:legend>
      <c:legendPos val="r"/>
      <c:layout>
        <c:manualLayout>
          <c:xMode val="edge"/>
          <c:yMode val="edge"/>
          <c:x val="8.2783124331680766E-2"/>
          <c:y val="0.14189059700870726"/>
          <c:w val="0.37146509464094768"/>
          <c:h val="0.10072060436889833"/>
        </c:manualLayout>
      </c:layout>
      <c:overlay val="0"/>
      <c:spPr>
        <a:solidFill>
          <a:schemeClr val="bg1">
            <a:lumMod val="95000"/>
          </a:schemeClr>
        </a:solidFill>
        <a:ln w="25400">
          <a:solidFill>
            <a:schemeClr val="bg2">
              <a:lumMod val="25000"/>
            </a:schemeClr>
          </a:solid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nl-NL" sz="2000" b="1"/>
              <a:t>Verandering</a:t>
            </a:r>
            <a:r>
              <a:rPr lang="nl-NL" sz="2000" b="1" baseline="0"/>
              <a:t> week op week</a:t>
            </a:r>
            <a:br>
              <a:rPr lang="nl-NL" sz="2000" b="1" baseline="0"/>
            </a:br>
            <a:r>
              <a:rPr lang="nl-NL" sz="1800" b="0" baseline="0"/>
              <a:t>Aantal </a:t>
            </a:r>
            <a:r>
              <a:rPr lang="nl-NL" sz="1800" b="1" u="sng" baseline="0"/>
              <a:t>nieuwe besmettingen</a:t>
            </a:r>
            <a:r>
              <a:rPr lang="nl-NL" sz="1800" b="0" u="none" baseline="0"/>
              <a:t> zoals gerapporteerd om 14:15u</a:t>
            </a:r>
            <a:endParaRPr lang="nl-NL" sz="2000" b="0" baseline="0"/>
          </a:p>
        </c:rich>
      </c:tx>
      <c:layout>
        <c:manualLayout>
          <c:xMode val="edge"/>
          <c:yMode val="edge"/>
          <c:x val="0.14862375"/>
          <c:y val="3.5150138888888897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rivm!$AQ$3</c:f>
              <c:strCache>
                <c:ptCount val="1"/>
                <c:pt idx="0">
                  <c:v>change week on week</c:v>
                </c:pt>
              </c:strCache>
            </c:strRef>
          </c:tx>
          <c:spPr>
            <a:solidFill>
              <a:schemeClr val="accent1"/>
            </a:solidFill>
            <a:ln>
              <a:noFill/>
            </a:ln>
            <a:effectLst/>
          </c:spPr>
          <c:invertIfNegative val="0"/>
          <c:dPt>
            <c:idx val="10"/>
            <c:invertIfNegative val="0"/>
            <c:bubble3D val="0"/>
            <c:spPr>
              <a:solidFill>
                <a:schemeClr val="accent2">
                  <a:lumMod val="75000"/>
                </a:schemeClr>
              </a:solidFill>
              <a:ln>
                <a:noFill/>
              </a:ln>
              <a:effectLst/>
            </c:spPr>
            <c:extLst>
              <c:ext xmlns:c16="http://schemas.microsoft.com/office/drawing/2014/chart" uri="{C3380CC4-5D6E-409C-BE32-E72D297353CC}">
                <c16:uniqueId val="{00000063-9107-4BD1-B3D1-726900003DC2}"/>
              </c:ext>
            </c:extLst>
          </c:dPt>
          <c:dPt>
            <c:idx val="11"/>
            <c:invertIfNegative val="0"/>
            <c:bubble3D val="0"/>
            <c:spPr>
              <a:solidFill>
                <a:schemeClr val="accent2">
                  <a:lumMod val="75000"/>
                </a:schemeClr>
              </a:solidFill>
              <a:ln>
                <a:noFill/>
              </a:ln>
              <a:effectLst/>
            </c:spPr>
            <c:extLst>
              <c:ext xmlns:c16="http://schemas.microsoft.com/office/drawing/2014/chart" uri="{C3380CC4-5D6E-409C-BE32-E72D297353CC}">
                <c16:uniqueId val="{00000065-9107-4BD1-B3D1-726900003DC2}"/>
              </c:ext>
            </c:extLst>
          </c:dPt>
          <c:dPt>
            <c:idx val="12"/>
            <c:invertIfNegative val="0"/>
            <c:bubble3D val="0"/>
            <c:spPr>
              <a:solidFill>
                <a:schemeClr val="accent2">
                  <a:lumMod val="75000"/>
                </a:schemeClr>
              </a:solidFill>
              <a:ln>
                <a:noFill/>
              </a:ln>
              <a:effectLst/>
            </c:spPr>
            <c:extLst>
              <c:ext xmlns:c16="http://schemas.microsoft.com/office/drawing/2014/chart" uri="{C3380CC4-5D6E-409C-BE32-E72D297353CC}">
                <c16:uniqueId val="{00000067-9107-4BD1-B3D1-726900003DC2}"/>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69-9107-4BD1-B3D1-726900003DC2}"/>
              </c:ext>
            </c:extLst>
          </c:dPt>
          <c:dPt>
            <c:idx val="14"/>
            <c:invertIfNegative val="0"/>
            <c:bubble3D val="0"/>
            <c:spPr>
              <a:solidFill>
                <a:schemeClr val="accent2">
                  <a:lumMod val="75000"/>
                </a:schemeClr>
              </a:solidFill>
              <a:ln>
                <a:noFill/>
              </a:ln>
              <a:effectLst/>
            </c:spPr>
            <c:extLst>
              <c:ext xmlns:c16="http://schemas.microsoft.com/office/drawing/2014/chart" uri="{C3380CC4-5D6E-409C-BE32-E72D297353CC}">
                <c16:uniqueId val="{0000006B-9107-4BD1-B3D1-726900003DC2}"/>
              </c:ext>
            </c:extLst>
          </c:dPt>
          <c:dPt>
            <c:idx val="15"/>
            <c:invertIfNegative val="0"/>
            <c:bubble3D val="0"/>
            <c:spPr>
              <a:solidFill>
                <a:schemeClr val="accent2">
                  <a:lumMod val="75000"/>
                </a:schemeClr>
              </a:solidFill>
              <a:ln>
                <a:noFill/>
              </a:ln>
              <a:effectLst/>
            </c:spPr>
            <c:extLst>
              <c:ext xmlns:c16="http://schemas.microsoft.com/office/drawing/2014/chart" uri="{C3380CC4-5D6E-409C-BE32-E72D297353CC}">
                <c16:uniqueId val="{0000006D-9107-4BD1-B3D1-726900003DC2}"/>
              </c:ext>
            </c:extLst>
          </c:dPt>
          <c:dPt>
            <c:idx val="16"/>
            <c:invertIfNegative val="0"/>
            <c:bubble3D val="0"/>
            <c:spPr>
              <a:solidFill>
                <a:schemeClr val="accent2">
                  <a:lumMod val="75000"/>
                </a:schemeClr>
              </a:solidFill>
              <a:ln>
                <a:noFill/>
              </a:ln>
              <a:effectLst/>
            </c:spPr>
            <c:extLst>
              <c:ext xmlns:c16="http://schemas.microsoft.com/office/drawing/2014/chart" uri="{C3380CC4-5D6E-409C-BE32-E72D297353CC}">
                <c16:uniqueId val="{0000006F-9107-4BD1-B3D1-726900003DC2}"/>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71-9107-4BD1-B3D1-726900003DC2}"/>
              </c:ext>
            </c:extLst>
          </c:dPt>
          <c:dPt>
            <c:idx val="18"/>
            <c:invertIfNegative val="0"/>
            <c:bubble3D val="0"/>
            <c:spPr>
              <a:solidFill>
                <a:schemeClr val="accent2">
                  <a:lumMod val="75000"/>
                </a:schemeClr>
              </a:solidFill>
              <a:ln>
                <a:noFill/>
              </a:ln>
              <a:effectLst/>
            </c:spPr>
            <c:extLst>
              <c:ext xmlns:c16="http://schemas.microsoft.com/office/drawing/2014/chart" uri="{C3380CC4-5D6E-409C-BE32-E72D297353CC}">
                <c16:uniqueId val="{00000073-9107-4BD1-B3D1-726900003DC2}"/>
              </c:ext>
            </c:extLst>
          </c:dPt>
          <c:dPt>
            <c:idx val="19"/>
            <c:invertIfNegative val="0"/>
            <c:bubble3D val="0"/>
            <c:spPr>
              <a:solidFill>
                <a:schemeClr val="accent2">
                  <a:lumMod val="75000"/>
                </a:schemeClr>
              </a:solidFill>
              <a:ln>
                <a:noFill/>
              </a:ln>
              <a:effectLst/>
            </c:spPr>
            <c:extLst>
              <c:ext xmlns:c16="http://schemas.microsoft.com/office/drawing/2014/chart" uri="{C3380CC4-5D6E-409C-BE32-E72D297353CC}">
                <c16:uniqueId val="{00000075-9107-4BD1-B3D1-726900003DC2}"/>
              </c:ext>
            </c:extLst>
          </c:dPt>
          <c:dPt>
            <c:idx val="20"/>
            <c:invertIfNegative val="0"/>
            <c:bubble3D val="0"/>
            <c:spPr>
              <a:solidFill>
                <a:schemeClr val="accent2">
                  <a:lumMod val="75000"/>
                </a:schemeClr>
              </a:solidFill>
              <a:ln>
                <a:noFill/>
              </a:ln>
              <a:effectLst/>
            </c:spPr>
            <c:extLst>
              <c:ext xmlns:c16="http://schemas.microsoft.com/office/drawing/2014/chart" uri="{C3380CC4-5D6E-409C-BE32-E72D297353CC}">
                <c16:uniqueId val="{00000077-9107-4BD1-B3D1-726900003DC2}"/>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79-9107-4BD1-B3D1-726900003DC2}"/>
              </c:ext>
            </c:extLst>
          </c:dPt>
          <c:dPt>
            <c:idx val="22"/>
            <c:invertIfNegative val="0"/>
            <c:bubble3D val="0"/>
            <c:spPr>
              <a:solidFill>
                <a:schemeClr val="accent2">
                  <a:lumMod val="75000"/>
                </a:schemeClr>
              </a:solidFill>
              <a:ln>
                <a:noFill/>
              </a:ln>
              <a:effectLst/>
            </c:spPr>
            <c:extLst>
              <c:ext xmlns:c16="http://schemas.microsoft.com/office/drawing/2014/chart" uri="{C3380CC4-5D6E-409C-BE32-E72D297353CC}">
                <c16:uniqueId val="{0000007B-9107-4BD1-B3D1-726900003DC2}"/>
              </c:ext>
            </c:extLst>
          </c:dPt>
          <c:dPt>
            <c:idx val="23"/>
            <c:invertIfNegative val="0"/>
            <c:bubble3D val="0"/>
            <c:spPr>
              <a:solidFill>
                <a:schemeClr val="accent2">
                  <a:lumMod val="75000"/>
                </a:schemeClr>
              </a:solidFill>
              <a:ln>
                <a:noFill/>
              </a:ln>
              <a:effectLst/>
            </c:spPr>
            <c:extLst>
              <c:ext xmlns:c16="http://schemas.microsoft.com/office/drawing/2014/chart" uri="{C3380CC4-5D6E-409C-BE32-E72D297353CC}">
                <c16:uniqueId val="{0000007D-9107-4BD1-B3D1-726900003DC2}"/>
              </c:ext>
            </c:extLst>
          </c:dPt>
          <c:dPt>
            <c:idx val="24"/>
            <c:invertIfNegative val="0"/>
            <c:bubble3D val="0"/>
            <c:spPr>
              <a:solidFill>
                <a:schemeClr val="accent2">
                  <a:lumMod val="75000"/>
                </a:schemeClr>
              </a:solidFill>
              <a:ln>
                <a:noFill/>
              </a:ln>
              <a:effectLst/>
            </c:spPr>
            <c:extLst>
              <c:ext xmlns:c16="http://schemas.microsoft.com/office/drawing/2014/chart" uri="{C3380CC4-5D6E-409C-BE32-E72D297353CC}">
                <c16:uniqueId val="{0000007F-9107-4BD1-B3D1-726900003DC2}"/>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81-9107-4BD1-B3D1-726900003DC2}"/>
              </c:ext>
            </c:extLst>
          </c:dPt>
          <c:dPt>
            <c:idx val="26"/>
            <c:invertIfNegative val="0"/>
            <c:bubble3D val="0"/>
            <c:spPr>
              <a:solidFill>
                <a:schemeClr val="accent2">
                  <a:lumMod val="75000"/>
                </a:schemeClr>
              </a:solidFill>
              <a:ln>
                <a:noFill/>
              </a:ln>
              <a:effectLst/>
            </c:spPr>
            <c:extLst>
              <c:ext xmlns:c16="http://schemas.microsoft.com/office/drawing/2014/chart" uri="{C3380CC4-5D6E-409C-BE32-E72D297353CC}">
                <c16:uniqueId val="{00000083-9107-4BD1-B3D1-726900003DC2}"/>
              </c:ext>
            </c:extLst>
          </c:dPt>
          <c:dPt>
            <c:idx val="27"/>
            <c:invertIfNegative val="0"/>
            <c:bubble3D val="0"/>
            <c:spPr>
              <a:solidFill>
                <a:schemeClr val="accent2">
                  <a:lumMod val="75000"/>
                </a:schemeClr>
              </a:solidFill>
              <a:ln>
                <a:noFill/>
              </a:ln>
              <a:effectLst/>
            </c:spPr>
            <c:extLst>
              <c:ext xmlns:c16="http://schemas.microsoft.com/office/drawing/2014/chart" uri="{C3380CC4-5D6E-409C-BE32-E72D297353CC}">
                <c16:uniqueId val="{00000085-9107-4BD1-B3D1-726900003DC2}"/>
              </c:ext>
            </c:extLst>
          </c:dPt>
          <c:dPt>
            <c:idx val="28"/>
            <c:invertIfNegative val="0"/>
            <c:bubble3D val="0"/>
            <c:spPr>
              <a:solidFill>
                <a:schemeClr val="accent2">
                  <a:lumMod val="75000"/>
                </a:schemeClr>
              </a:solidFill>
              <a:ln>
                <a:noFill/>
              </a:ln>
              <a:effectLst/>
            </c:spPr>
            <c:extLst>
              <c:ext xmlns:c16="http://schemas.microsoft.com/office/drawing/2014/chart" uri="{C3380CC4-5D6E-409C-BE32-E72D297353CC}">
                <c16:uniqueId val="{00000087-9107-4BD1-B3D1-726900003DC2}"/>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89-9107-4BD1-B3D1-726900003DC2}"/>
              </c:ext>
            </c:extLst>
          </c:dPt>
          <c:dPt>
            <c:idx val="30"/>
            <c:invertIfNegative val="0"/>
            <c:bubble3D val="0"/>
            <c:spPr>
              <a:solidFill>
                <a:schemeClr val="accent2">
                  <a:lumMod val="75000"/>
                </a:schemeClr>
              </a:solidFill>
              <a:ln>
                <a:noFill/>
              </a:ln>
              <a:effectLst/>
            </c:spPr>
            <c:extLst>
              <c:ext xmlns:c16="http://schemas.microsoft.com/office/drawing/2014/chart" uri="{C3380CC4-5D6E-409C-BE32-E72D297353CC}">
                <c16:uniqueId val="{0000008B-9107-4BD1-B3D1-726900003DC2}"/>
              </c:ext>
            </c:extLst>
          </c:dPt>
          <c:dPt>
            <c:idx val="31"/>
            <c:invertIfNegative val="0"/>
            <c:bubble3D val="0"/>
            <c:spPr>
              <a:solidFill>
                <a:schemeClr val="accent2">
                  <a:lumMod val="75000"/>
                </a:schemeClr>
              </a:solidFill>
              <a:ln>
                <a:noFill/>
              </a:ln>
              <a:effectLst/>
            </c:spPr>
            <c:extLst>
              <c:ext xmlns:c16="http://schemas.microsoft.com/office/drawing/2014/chart" uri="{C3380CC4-5D6E-409C-BE32-E72D297353CC}">
                <c16:uniqueId val="{0000008D-9107-4BD1-B3D1-726900003DC2}"/>
              </c:ext>
            </c:extLst>
          </c:dPt>
          <c:dPt>
            <c:idx val="32"/>
            <c:invertIfNegative val="0"/>
            <c:bubble3D val="0"/>
            <c:spPr>
              <a:solidFill>
                <a:schemeClr val="accent2">
                  <a:lumMod val="75000"/>
                </a:schemeClr>
              </a:solidFill>
              <a:ln>
                <a:noFill/>
              </a:ln>
              <a:effectLst/>
            </c:spPr>
            <c:extLst>
              <c:ext xmlns:c16="http://schemas.microsoft.com/office/drawing/2014/chart" uri="{C3380CC4-5D6E-409C-BE32-E72D297353CC}">
                <c16:uniqueId val="{0000008F-9107-4BD1-B3D1-726900003DC2}"/>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91-9107-4BD1-B3D1-726900003DC2}"/>
              </c:ext>
            </c:extLst>
          </c:dPt>
          <c:dPt>
            <c:idx val="34"/>
            <c:invertIfNegative val="0"/>
            <c:bubble3D val="0"/>
            <c:spPr>
              <a:solidFill>
                <a:schemeClr val="accent2">
                  <a:lumMod val="75000"/>
                </a:schemeClr>
              </a:solidFill>
              <a:ln>
                <a:noFill/>
              </a:ln>
              <a:effectLst/>
            </c:spPr>
            <c:extLst>
              <c:ext xmlns:c16="http://schemas.microsoft.com/office/drawing/2014/chart" uri="{C3380CC4-5D6E-409C-BE32-E72D297353CC}">
                <c16:uniqueId val="{00000093-9107-4BD1-B3D1-726900003DC2}"/>
              </c:ext>
            </c:extLst>
          </c:dPt>
          <c:dPt>
            <c:idx val="35"/>
            <c:invertIfNegative val="0"/>
            <c:bubble3D val="0"/>
            <c:spPr>
              <a:solidFill>
                <a:schemeClr val="accent2">
                  <a:lumMod val="75000"/>
                </a:schemeClr>
              </a:solidFill>
              <a:ln>
                <a:noFill/>
              </a:ln>
              <a:effectLst/>
            </c:spPr>
            <c:extLst>
              <c:ext xmlns:c16="http://schemas.microsoft.com/office/drawing/2014/chart" uri="{C3380CC4-5D6E-409C-BE32-E72D297353CC}">
                <c16:uniqueId val="{00000095-9107-4BD1-B3D1-726900003DC2}"/>
              </c:ext>
            </c:extLst>
          </c:dPt>
          <c:dPt>
            <c:idx val="36"/>
            <c:invertIfNegative val="0"/>
            <c:bubble3D val="0"/>
            <c:spPr>
              <a:solidFill>
                <a:schemeClr val="accent2">
                  <a:lumMod val="75000"/>
                </a:schemeClr>
              </a:solidFill>
              <a:ln>
                <a:noFill/>
              </a:ln>
              <a:effectLst/>
            </c:spPr>
            <c:extLst>
              <c:ext xmlns:c16="http://schemas.microsoft.com/office/drawing/2014/chart" uri="{C3380CC4-5D6E-409C-BE32-E72D297353CC}">
                <c16:uniqueId val="{00000097-9107-4BD1-B3D1-726900003DC2}"/>
              </c:ext>
            </c:extLst>
          </c:dPt>
          <c:dPt>
            <c:idx val="37"/>
            <c:invertIfNegative val="0"/>
            <c:bubble3D val="0"/>
            <c:spPr>
              <a:solidFill>
                <a:srgbClr val="BA5800"/>
              </a:solidFill>
              <a:ln>
                <a:noFill/>
              </a:ln>
              <a:effectLst/>
            </c:spPr>
            <c:extLst>
              <c:ext xmlns:c16="http://schemas.microsoft.com/office/drawing/2014/chart" uri="{C3380CC4-5D6E-409C-BE32-E72D297353CC}">
                <c16:uniqueId val="{00000099-9107-4BD1-B3D1-726900003DC2}"/>
              </c:ext>
            </c:extLst>
          </c:dPt>
          <c:dPt>
            <c:idx val="38"/>
            <c:invertIfNegative val="0"/>
            <c:bubble3D val="0"/>
            <c:spPr>
              <a:solidFill>
                <a:srgbClr val="BA5800"/>
              </a:solidFill>
              <a:ln>
                <a:noFill/>
              </a:ln>
              <a:effectLst/>
            </c:spPr>
            <c:extLst>
              <c:ext xmlns:c16="http://schemas.microsoft.com/office/drawing/2014/chart" uri="{C3380CC4-5D6E-409C-BE32-E72D297353CC}">
                <c16:uniqueId val="{0000009B-9107-4BD1-B3D1-726900003DC2}"/>
              </c:ext>
            </c:extLst>
          </c:dPt>
          <c:dPt>
            <c:idx val="39"/>
            <c:invertIfNegative val="0"/>
            <c:bubble3D val="0"/>
            <c:spPr>
              <a:solidFill>
                <a:srgbClr val="BA5800"/>
              </a:solidFill>
              <a:ln>
                <a:noFill/>
              </a:ln>
              <a:effectLst/>
            </c:spPr>
            <c:extLst>
              <c:ext xmlns:c16="http://schemas.microsoft.com/office/drawing/2014/chart" uri="{C3380CC4-5D6E-409C-BE32-E72D297353CC}">
                <c16:uniqueId val="{0000009D-9107-4BD1-B3D1-726900003DC2}"/>
              </c:ext>
            </c:extLst>
          </c:dPt>
          <c:dPt>
            <c:idx val="40"/>
            <c:invertIfNegative val="0"/>
            <c:bubble3D val="0"/>
            <c:spPr>
              <a:solidFill>
                <a:srgbClr val="BA5800"/>
              </a:solidFill>
              <a:ln>
                <a:noFill/>
              </a:ln>
              <a:effectLst/>
            </c:spPr>
            <c:extLst>
              <c:ext xmlns:c16="http://schemas.microsoft.com/office/drawing/2014/chart" uri="{C3380CC4-5D6E-409C-BE32-E72D297353CC}">
                <c16:uniqueId val="{0000009F-9107-4BD1-B3D1-726900003DC2}"/>
              </c:ext>
            </c:extLst>
          </c:dPt>
          <c:dPt>
            <c:idx val="41"/>
            <c:invertIfNegative val="0"/>
            <c:bubble3D val="0"/>
            <c:spPr>
              <a:solidFill>
                <a:srgbClr val="BA5800"/>
              </a:solidFill>
              <a:ln>
                <a:noFill/>
              </a:ln>
              <a:effectLst/>
            </c:spPr>
            <c:extLst>
              <c:ext xmlns:c16="http://schemas.microsoft.com/office/drawing/2014/chart" uri="{C3380CC4-5D6E-409C-BE32-E72D297353CC}">
                <c16:uniqueId val="{000000A1-9107-4BD1-B3D1-726900003DC2}"/>
              </c:ext>
            </c:extLst>
          </c:dPt>
          <c:dPt>
            <c:idx val="4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3-9107-4BD1-B3D1-726900003DC2}"/>
              </c:ext>
            </c:extLst>
          </c:dPt>
          <c:dPt>
            <c:idx val="43"/>
            <c:invertIfNegative val="0"/>
            <c:bubble3D val="0"/>
            <c:spPr>
              <a:solidFill>
                <a:schemeClr val="accent1"/>
              </a:solidFill>
              <a:ln>
                <a:noFill/>
              </a:ln>
              <a:effectLst/>
            </c:spPr>
            <c:extLst>
              <c:ext xmlns:c16="http://schemas.microsoft.com/office/drawing/2014/chart" uri="{C3380CC4-5D6E-409C-BE32-E72D297353CC}">
                <c16:uniqueId val="{000000A5-9107-4BD1-B3D1-726900003DC2}"/>
              </c:ext>
            </c:extLst>
          </c:dPt>
          <c:dPt>
            <c:idx val="44"/>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7-9107-4BD1-B3D1-726900003DC2}"/>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A9-9107-4BD1-B3D1-726900003DC2}"/>
              </c:ext>
            </c:extLst>
          </c:dPt>
          <c:dPt>
            <c:idx val="46"/>
            <c:invertIfNegative val="0"/>
            <c:bubble3D val="0"/>
            <c:spPr>
              <a:solidFill>
                <a:schemeClr val="accent1"/>
              </a:solidFill>
              <a:ln>
                <a:noFill/>
              </a:ln>
              <a:effectLst/>
            </c:spPr>
            <c:extLst>
              <c:ext xmlns:c16="http://schemas.microsoft.com/office/drawing/2014/chart" uri="{C3380CC4-5D6E-409C-BE32-E72D297353CC}">
                <c16:uniqueId val="{000000AB-9107-4BD1-B3D1-726900003DC2}"/>
              </c:ext>
            </c:extLst>
          </c:dPt>
          <c:dPt>
            <c:idx val="47"/>
            <c:invertIfNegative val="0"/>
            <c:bubble3D val="0"/>
            <c:spPr>
              <a:solidFill>
                <a:schemeClr val="accent1"/>
              </a:solidFill>
              <a:ln>
                <a:noFill/>
              </a:ln>
              <a:effectLst/>
            </c:spPr>
            <c:extLst>
              <c:ext xmlns:c16="http://schemas.microsoft.com/office/drawing/2014/chart" uri="{C3380CC4-5D6E-409C-BE32-E72D297353CC}">
                <c16:uniqueId val="{000000AD-9107-4BD1-B3D1-726900003DC2}"/>
              </c:ext>
            </c:extLst>
          </c:dPt>
          <c:dPt>
            <c:idx val="48"/>
            <c:invertIfNegative val="0"/>
            <c:bubble3D val="0"/>
            <c:spPr>
              <a:solidFill>
                <a:schemeClr val="accent1"/>
              </a:solidFill>
              <a:ln>
                <a:noFill/>
              </a:ln>
              <a:effectLst/>
            </c:spPr>
            <c:extLst>
              <c:ext xmlns:c16="http://schemas.microsoft.com/office/drawing/2014/chart" uri="{C3380CC4-5D6E-409C-BE32-E72D297353CC}">
                <c16:uniqueId val="{000000AF-9107-4BD1-B3D1-726900003DC2}"/>
              </c:ext>
            </c:extLst>
          </c:dPt>
          <c:dPt>
            <c:idx val="49"/>
            <c:invertIfNegative val="0"/>
            <c:bubble3D val="0"/>
            <c:spPr>
              <a:solidFill>
                <a:schemeClr val="accent1"/>
              </a:solidFill>
              <a:ln>
                <a:noFill/>
              </a:ln>
              <a:effectLst/>
            </c:spPr>
            <c:extLst>
              <c:ext xmlns:c16="http://schemas.microsoft.com/office/drawing/2014/chart" uri="{C3380CC4-5D6E-409C-BE32-E72D297353CC}">
                <c16:uniqueId val="{000000B1-9107-4BD1-B3D1-726900003DC2}"/>
              </c:ext>
            </c:extLst>
          </c:dPt>
          <c:dPt>
            <c:idx val="50"/>
            <c:invertIfNegative val="0"/>
            <c:bubble3D val="0"/>
            <c:spPr>
              <a:solidFill>
                <a:schemeClr val="accent1"/>
              </a:solidFill>
              <a:ln>
                <a:noFill/>
              </a:ln>
              <a:effectLst/>
            </c:spPr>
            <c:extLst>
              <c:ext xmlns:c16="http://schemas.microsoft.com/office/drawing/2014/chart" uri="{C3380CC4-5D6E-409C-BE32-E72D297353CC}">
                <c16:uniqueId val="{000000B3-9107-4BD1-B3D1-726900003DC2}"/>
              </c:ext>
            </c:extLst>
          </c:dPt>
          <c:dPt>
            <c:idx val="51"/>
            <c:invertIfNegative val="0"/>
            <c:bubble3D val="0"/>
            <c:spPr>
              <a:solidFill>
                <a:schemeClr val="accent1"/>
              </a:solidFill>
              <a:ln>
                <a:noFill/>
              </a:ln>
              <a:effectLst/>
            </c:spPr>
            <c:extLst>
              <c:ext xmlns:c16="http://schemas.microsoft.com/office/drawing/2014/chart" uri="{C3380CC4-5D6E-409C-BE32-E72D297353CC}">
                <c16:uniqueId val="{000000B5-9107-4BD1-B3D1-726900003DC2}"/>
              </c:ext>
            </c:extLst>
          </c:dPt>
          <c:dPt>
            <c:idx val="52"/>
            <c:invertIfNegative val="0"/>
            <c:bubble3D val="0"/>
            <c:spPr>
              <a:solidFill>
                <a:schemeClr val="accent1"/>
              </a:solidFill>
              <a:ln>
                <a:noFill/>
              </a:ln>
              <a:effectLst/>
            </c:spPr>
            <c:extLst>
              <c:ext xmlns:c16="http://schemas.microsoft.com/office/drawing/2014/chart" uri="{C3380CC4-5D6E-409C-BE32-E72D297353CC}">
                <c16:uniqueId val="{000000B7-9107-4BD1-B3D1-726900003DC2}"/>
              </c:ext>
            </c:extLst>
          </c:dPt>
          <c:dPt>
            <c:idx val="53"/>
            <c:invertIfNegative val="0"/>
            <c:bubble3D val="0"/>
            <c:spPr>
              <a:solidFill>
                <a:schemeClr val="accent1"/>
              </a:solidFill>
              <a:ln>
                <a:noFill/>
              </a:ln>
              <a:effectLst/>
            </c:spPr>
            <c:extLst>
              <c:ext xmlns:c16="http://schemas.microsoft.com/office/drawing/2014/chart" uri="{C3380CC4-5D6E-409C-BE32-E72D297353CC}">
                <c16:uniqueId val="{000000B9-9107-4BD1-B3D1-726900003DC2}"/>
              </c:ext>
            </c:extLst>
          </c:dPt>
          <c:dPt>
            <c:idx val="54"/>
            <c:invertIfNegative val="0"/>
            <c:bubble3D val="0"/>
            <c:spPr>
              <a:solidFill>
                <a:srgbClr val="BA5800"/>
              </a:solidFill>
              <a:ln>
                <a:noFill/>
              </a:ln>
              <a:effectLst/>
            </c:spPr>
            <c:extLst>
              <c:ext xmlns:c16="http://schemas.microsoft.com/office/drawing/2014/chart" uri="{C3380CC4-5D6E-409C-BE32-E72D297353CC}">
                <c16:uniqueId val="{000000BB-9107-4BD1-B3D1-726900003DC2}"/>
              </c:ext>
            </c:extLst>
          </c:dPt>
          <c:dPt>
            <c:idx val="55"/>
            <c:invertIfNegative val="0"/>
            <c:bubble3D val="0"/>
            <c:spPr>
              <a:solidFill>
                <a:schemeClr val="accent1"/>
              </a:solidFill>
              <a:ln>
                <a:noFill/>
              </a:ln>
              <a:effectLst/>
            </c:spPr>
            <c:extLst>
              <c:ext xmlns:c16="http://schemas.microsoft.com/office/drawing/2014/chart" uri="{C3380CC4-5D6E-409C-BE32-E72D297353CC}">
                <c16:uniqueId val="{000000BD-9107-4BD1-B3D1-726900003DC2}"/>
              </c:ext>
            </c:extLst>
          </c:dPt>
          <c:dPt>
            <c:idx val="56"/>
            <c:invertIfNegative val="0"/>
            <c:bubble3D val="0"/>
            <c:spPr>
              <a:solidFill>
                <a:srgbClr val="BA5800"/>
              </a:solidFill>
              <a:ln>
                <a:noFill/>
              </a:ln>
              <a:effectLst/>
            </c:spPr>
            <c:extLst>
              <c:ext xmlns:c16="http://schemas.microsoft.com/office/drawing/2014/chart" uri="{C3380CC4-5D6E-409C-BE32-E72D297353CC}">
                <c16:uniqueId val="{000000BF-9107-4BD1-B3D1-726900003DC2}"/>
              </c:ext>
            </c:extLst>
          </c:dPt>
          <c:dPt>
            <c:idx val="57"/>
            <c:invertIfNegative val="0"/>
            <c:bubble3D val="0"/>
            <c:spPr>
              <a:solidFill>
                <a:schemeClr val="accent1"/>
              </a:solidFill>
              <a:ln>
                <a:noFill/>
              </a:ln>
              <a:effectLst/>
            </c:spPr>
            <c:extLst>
              <c:ext xmlns:c16="http://schemas.microsoft.com/office/drawing/2014/chart" uri="{C3380CC4-5D6E-409C-BE32-E72D297353CC}">
                <c16:uniqueId val="{000000C1-9107-4BD1-B3D1-726900003DC2}"/>
              </c:ext>
            </c:extLst>
          </c:dPt>
          <c:dPt>
            <c:idx val="58"/>
            <c:invertIfNegative val="0"/>
            <c:bubble3D val="0"/>
            <c:spPr>
              <a:solidFill>
                <a:schemeClr val="accent1"/>
              </a:solidFill>
              <a:ln>
                <a:noFill/>
              </a:ln>
              <a:effectLst/>
            </c:spPr>
            <c:extLst>
              <c:ext xmlns:c16="http://schemas.microsoft.com/office/drawing/2014/chart" uri="{C3380CC4-5D6E-409C-BE32-E72D297353CC}">
                <c16:uniqueId val="{000000C3-9107-4BD1-B3D1-726900003DC2}"/>
              </c:ext>
            </c:extLst>
          </c:dPt>
          <c:dPt>
            <c:idx val="60"/>
            <c:invertIfNegative val="0"/>
            <c:bubble3D val="0"/>
            <c:spPr>
              <a:solidFill>
                <a:srgbClr val="BA5800"/>
              </a:solidFill>
              <a:ln>
                <a:noFill/>
              </a:ln>
              <a:effectLst/>
            </c:spPr>
            <c:extLst>
              <c:ext xmlns:c16="http://schemas.microsoft.com/office/drawing/2014/chart" uri="{C3380CC4-5D6E-409C-BE32-E72D297353CC}">
                <c16:uniqueId val="{000000C5-9107-4BD1-B3D1-726900003DC2}"/>
              </c:ext>
            </c:extLst>
          </c:dPt>
          <c:dPt>
            <c:idx val="61"/>
            <c:invertIfNegative val="0"/>
            <c:bubble3D val="0"/>
            <c:spPr>
              <a:solidFill>
                <a:schemeClr val="accent1"/>
              </a:solidFill>
              <a:ln>
                <a:noFill/>
              </a:ln>
              <a:effectLst/>
            </c:spPr>
            <c:extLst>
              <c:ext xmlns:c16="http://schemas.microsoft.com/office/drawing/2014/chart" uri="{C3380CC4-5D6E-409C-BE32-E72D297353CC}">
                <c16:uniqueId val="{000000C7-9107-4BD1-B3D1-726900003DC2}"/>
              </c:ext>
            </c:extLst>
          </c:dPt>
          <c:dPt>
            <c:idx val="62"/>
            <c:invertIfNegative val="0"/>
            <c:bubble3D val="0"/>
            <c:spPr>
              <a:solidFill>
                <a:srgbClr val="BA5800"/>
              </a:solidFill>
              <a:ln>
                <a:noFill/>
              </a:ln>
              <a:effectLst/>
            </c:spPr>
            <c:extLst>
              <c:ext xmlns:c16="http://schemas.microsoft.com/office/drawing/2014/chart" uri="{C3380CC4-5D6E-409C-BE32-E72D297353CC}">
                <c16:uniqueId val="{000000C9-9107-4BD1-B3D1-726900003DC2}"/>
              </c:ext>
            </c:extLst>
          </c:dPt>
          <c:dPt>
            <c:idx val="63"/>
            <c:invertIfNegative val="0"/>
            <c:bubble3D val="0"/>
            <c:spPr>
              <a:solidFill>
                <a:srgbClr val="BA5800"/>
              </a:solidFill>
              <a:ln>
                <a:noFill/>
              </a:ln>
              <a:effectLst/>
            </c:spPr>
            <c:extLst>
              <c:ext xmlns:c16="http://schemas.microsoft.com/office/drawing/2014/chart" uri="{C3380CC4-5D6E-409C-BE32-E72D297353CC}">
                <c16:uniqueId val="{000000CB-9107-4BD1-B3D1-726900003DC2}"/>
              </c:ext>
            </c:extLst>
          </c:dPt>
          <c:dPt>
            <c:idx val="64"/>
            <c:invertIfNegative val="0"/>
            <c:bubble3D val="0"/>
            <c:spPr>
              <a:solidFill>
                <a:srgbClr val="BA5800"/>
              </a:solidFill>
              <a:ln>
                <a:noFill/>
              </a:ln>
              <a:effectLst/>
            </c:spPr>
            <c:extLst>
              <c:ext xmlns:c16="http://schemas.microsoft.com/office/drawing/2014/chart" uri="{C3380CC4-5D6E-409C-BE32-E72D297353CC}">
                <c16:uniqueId val="{000000CD-9107-4BD1-B3D1-726900003DC2}"/>
              </c:ext>
            </c:extLst>
          </c:dPt>
          <c:dPt>
            <c:idx val="65"/>
            <c:invertIfNegative val="0"/>
            <c:bubble3D val="0"/>
            <c:spPr>
              <a:solidFill>
                <a:srgbClr val="BA5800"/>
              </a:solidFill>
              <a:ln>
                <a:noFill/>
              </a:ln>
              <a:effectLst/>
            </c:spPr>
            <c:extLst>
              <c:ext xmlns:c16="http://schemas.microsoft.com/office/drawing/2014/chart" uri="{C3380CC4-5D6E-409C-BE32-E72D297353CC}">
                <c16:uniqueId val="{000000CF-9107-4BD1-B3D1-726900003DC2}"/>
              </c:ext>
            </c:extLst>
          </c:dPt>
          <c:dPt>
            <c:idx val="66"/>
            <c:invertIfNegative val="0"/>
            <c:bubble3D val="0"/>
            <c:spPr>
              <a:solidFill>
                <a:srgbClr val="BA5800"/>
              </a:solidFill>
              <a:ln>
                <a:noFill/>
              </a:ln>
              <a:effectLst/>
            </c:spPr>
            <c:extLst>
              <c:ext xmlns:c16="http://schemas.microsoft.com/office/drawing/2014/chart" uri="{C3380CC4-5D6E-409C-BE32-E72D297353CC}">
                <c16:uniqueId val="{000000D1-9107-4BD1-B3D1-726900003DC2}"/>
              </c:ext>
            </c:extLst>
          </c:dPt>
          <c:dPt>
            <c:idx val="67"/>
            <c:invertIfNegative val="0"/>
            <c:bubble3D val="0"/>
            <c:spPr>
              <a:solidFill>
                <a:srgbClr val="BA5800"/>
              </a:solidFill>
              <a:ln>
                <a:noFill/>
              </a:ln>
              <a:effectLst/>
            </c:spPr>
            <c:extLst>
              <c:ext xmlns:c16="http://schemas.microsoft.com/office/drawing/2014/chart" uri="{C3380CC4-5D6E-409C-BE32-E72D297353CC}">
                <c16:uniqueId val="{000000D3-9107-4BD1-B3D1-726900003DC2}"/>
              </c:ext>
            </c:extLst>
          </c:dPt>
          <c:dPt>
            <c:idx val="68"/>
            <c:invertIfNegative val="0"/>
            <c:bubble3D val="0"/>
            <c:spPr>
              <a:solidFill>
                <a:srgbClr val="BA5800"/>
              </a:solidFill>
              <a:ln>
                <a:noFill/>
              </a:ln>
              <a:effectLst/>
            </c:spPr>
            <c:extLst>
              <c:ext xmlns:c16="http://schemas.microsoft.com/office/drawing/2014/chart" uri="{C3380CC4-5D6E-409C-BE32-E72D297353CC}">
                <c16:uniqueId val="{000000D5-9107-4BD1-B3D1-726900003DC2}"/>
              </c:ext>
            </c:extLst>
          </c:dPt>
          <c:dPt>
            <c:idx val="69"/>
            <c:invertIfNegative val="0"/>
            <c:bubble3D val="0"/>
            <c:spPr>
              <a:solidFill>
                <a:srgbClr val="BA5800"/>
              </a:solidFill>
              <a:ln>
                <a:noFill/>
              </a:ln>
              <a:effectLst/>
            </c:spPr>
            <c:extLst>
              <c:ext xmlns:c16="http://schemas.microsoft.com/office/drawing/2014/chart" uri="{C3380CC4-5D6E-409C-BE32-E72D297353CC}">
                <c16:uniqueId val="{000000D7-9107-4BD1-B3D1-726900003DC2}"/>
              </c:ext>
            </c:extLst>
          </c:dPt>
          <c:dPt>
            <c:idx val="70"/>
            <c:invertIfNegative val="0"/>
            <c:bubble3D val="0"/>
            <c:spPr>
              <a:solidFill>
                <a:srgbClr val="BA5800"/>
              </a:solidFill>
              <a:ln>
                <a:noFill/>
              </a:ln>
              <a:effectLst/>
            </c:spPr>
            <c:extLst>
              <c:ext xmlns:c16="http://schemas.microsoft.com/office/drawing/2014/chart" uri="{C3380CC4-5D6E-409C-BE32-E72D297353CC}">
                <c16:uniqueId val="{000000D9-9107-4BD1-B3D1-726900003DC2}"/>
              </c:ext>
            </c:extLst>
          </c:dPt>
          <c:dPt>
            <c:idx val="71"/>
            <c:invertIfNegative val="0"/>
            <c:bubble3D val="0"/>
            <c:spPr>
              <a:solidFill>
                <a:srgbClr val="BA5800"/>
              </a:solidFill>
              <a:ln>
                <a:noFill/>
              </a:ln>
              <a:effectLst/>
            </c:spPr>
            <c:extLst>
              <c:ext xmlns:c16="http://schemas.microsoft.com/office/drawing/2014/chart" uri="{C3380CC4-5D6E-409C-BE32-E72D297353CC}">
                <c16:uniqueId val="{000000DB-9107-4BD1-B3D1-726900003DC2}"/>
              </c:ext>
            </c:extLst>
          </c:dPt>
          <c:dPt>
            <c:idx val="72"/>
            <c:invertIfNegative val="0"/>
            <c:bubble3D val="0"/>
            <c:spPr>
              <a:solidFill>
                <a:srgbClr val="BA5800"/>
              </a:solidFill>
              <a:ln>
                <a:noFill/>
              </a:ln>
              <a:effectLst/>
            </c:spPr>
            <c:extLst>
              <c:ext xmlns:c16="http://schemas.microsoft.com/office/drawing/2014/chart" uri="{C3380CC4-5D6E-409C-BE32-E72D297353CC}">
                <c16:uniqueId val="{000000DD-9107-4BD1-B3D1-726900003DC2}"/>
              </c:ext>
            </c:extLst>
          </c:dPt>
          <c:dPt>
            <c:idx val="73"/>
            <c:invertIfNegative val="0"/>
            <c:bubble3D val="0"/>
            <c:spPr>
              <a:solidFill>
                <a:srgbClr val="BA5800"/>
              </a:solidFill>
              <a:ln>
                <a:noFill/>
              </a:ln>
              <a:effectLst/>
            </c:spPr>
            <c:extLst>
              <c:ext xmlns:c16="http://schemas.microsoft.com/office/drawing/2014/chart" uri="{C3380CC4-5D6E-409C-BE32-E72D297353CC}">
                <c16:uniqueId val="{000000DF-4EAC-4718-9412-5A31DB8B4169}"/>
              </c:ext>
            </c:extLst>
          </c:dPt>
          <c:dPt>
            <c:idx val="74"/>
            <c:invertIfNegative val="0"/>
            <c:bubble3D val="0"/>
            <c:spPr>
              <a:solidFill>
                <a:srgbClr val="BA5800"/>
              </a:solidFill>
              <a:ln>
                <a:noFill/>
              </a:ln>
              <a:effectLst/>
            </c:spPr>
            <c:extLst>
              <c:ext xmlns:c16="http://schemas.microsoft.com/office/drawing/2014/chart" uri="{C3380CC4-5D6E-409C-BE32-E72D297353CC}">
                <c16:uniqueId val="{000000E1-F3CD-4D6F-9512-94DC981BEE9B}"/>
              </c:ext>
            </c:extLst>
          </c:dPt>
          <c:dPt>
            <c:idx val="75"/>
            <c:invertIfNegative val="0"/>
            <c:bubble3D val="0"/>
            <c:spPr>
              <a:solidFill>
                <a:srgbClr val="BA5800"/>
              </a:solidFill>
              <a:ln>
                <a:noFill/>
              </a:ln>
              <a:effectLst/>
            </c:spPr>
            <c:extLst>
              <c:ext xmlns:c16="http://schemas.microsoft.com/office/drawing/2014/chart" uri="{C3380CC4-5D6E-409C-BE32-E72D297353CC}">
                <c16:uniqueId val="{000000E2-F3CD-4D6F-9512-94DC981BEE9B}"/>
              </c:ext>
            </c:extLst>
          </c:dPt>
          <c:dPt>
            <c:idx val="76"/>
            <c:invertIfNegative val="0"/>
            <c:bubble3D val="0"/>
            <c:spPr>
              <a:solidFill>
                <a:srgbClr val="BA5800"/>
              </a:solidFill>
              <a:ln>
                <a:noFill/>
              </a:ln>
              <a:effectLst/>
            </c:spPr>
            <c:extLst>
              <c:ext xmlns:c16="http://schemas.microsoft.com/office/drawing/2014/chart" uri="{C3380CC4-5D6E-409C-BE32-E72D297353CC}">
                <c16:uniqueId val="{000000E5-5F03-47D6-93EB-01B437442E2B}"/>
              </c:ext>
            </c:extLst>
          </c:dPt>
          <c:dPt>
            <c:idx val="77"/>
            <c:invertIfNegative val="0"/>
            <c:bubble3D val="0"/>
            <c:spPr>
              <a:solidFill>
                <a:srgbClr val="BA5800"/>
              </a:solidFill>
              <a:ln>
                <a:noFill/>
              </a:ln>
              <a:effectLst/>
            </c:spPr>
            <c:extLst>
              <c:ext xmlns:c16="http://schemas.microsoft.com/office/drawing/2014/chart" uri="{C3380CC4-5D6E-409C-BE32-E72D297353CC}">
                <c16:uniqueId val="{000000E7-4652-4DB8-92C9-B24A04EF46FB}"/>
              </c:ext>
            </c:extLst>
          </c:dPt>
          <c:dPt>
            <c:idx val="78"/>
            <c:invertIfNegative val="0"/>
            <c:bubble3D val="0"/>
            <c:spPr>
              <a:solidFill>
                <a:srgbClr val="BA5800"/>
              </a:solidFill>
              <a:ln>
                <a:noFill/>
              </a:ln>
              <a:effectLst/>
            </c:spPr>
            <c:extLst>
              <c:ext xmlns:c16="http://schemas.microsoft.com/office/drawing/2014/chart" uri="{C3380CC4-5D6E-409C-BE32-E72D297353CC}">
                <c16:uniqueId val="{000000E9-0ED8-4121-86BA-2A946194626B}"/>
              </c:ext>
            </c:extLst>
          </c:dPt>
          <c:cat>
            <c:numRef>
              <c:extLst>
                <c:ext xmlns:c15="http://schemas.microsoft.com/office/drawing/2012/chart" uri="{02D57815-91ED-43cb-92C2-25804820EDAC}">
                  <c15:fullRef>
                    <c15:sqref>rivm!$C$4:$C$236</c15:sqref>
                  </c15:fullRef>
                </c:ext>
              </c:extLst>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rivm!$AO$4:$AO$207</c15:sqref>
                  </c15:fullRef>
                </c:ext>
              </c:extLst>
              <c:f>rivm!$AO$129:$AO$207</c:f>
              <c:numCache>
                <c:formatCode>0</c:formatCode>
                <c:ptCount val="79"/>
                <c:pt idx="0">
                  <c:v>-20</c:v>
                </c:pt>
                <c:pt idx="1">
                  <c:v>-33</c:v>
                </c:pt>
                <c:pt idx="2">
                  <c:v>-16</c:v>
                </c:pt>
                <c:pt idx="3">
                  <c:v>-8</c:v>
                </c:pt>
                <c:pt idx="4">
                  <c:v>0</c:v>
                </c:pt>
                <c:pt idx="5">
                  <c:v>-40</c:v>
                </c:pt>
                <c:pt idx="6">
                  <c:v>-13</c:v>
                </c:pt>
                <c:pt idx="7">
                  <c:v>-10</c:v>
                </c:pt>
                <c:pt idx="8">
                  <c:v>-25</c:v>
                </c:pt>
                <c:pt idx="9">
                  <c:v>-33</c:v>
                </c:pt>
                <c:pt idx="10">
                  <c:v>20</c:v>
                </c:pt>
                <c:pt idx="11">
                  <c:v>28</c:v>
                </c:pt>
                <c:pt idx="12">
                  <c:v>35</c:v>
                </c:pt>
                <c:pt idx="13">
                  <c:v>16</c:v>
                </c:pt>
                <c:pt idx="14">
                  <c:v>54</c:v>
                </c:pt>
                <c:pt idx="15">
                  <c:v>47</c:v>
                </c:pt>
                <c:pt idx="16">
                  <c:v>61</c:v>
                </c:pt>
                <c:pt idx="17">
                  <c:v>46</c:v>
                </c:pt>
                <c:pt idx="18">
                  <c:v>43</c:v>
                </c:pt>
                <c:pt idx="19">
                  <c:v>114</c:v>
                </c:pt>
                <c:pt idx="20">
                  <c:v>110</c:v>
                </c:pt>
                <c:pt idx="21">
                  <c:v>62</c:v>
                </c:pt>
                <c:pt idx="22">
                  <c:v>64</c:v>
                </c:pt>
                <c:pt idx="23">
                  <c:v>88</c:v>
                </c:pt>
                <c:pt idx="24">
                  <c:v>10</c:v>
                </c:pt>
                <c:pt idx="25">
                  <c:v>70</c:v>
                </c:pt>
                <c:pt idx="26">
                  <c:v>20</c:v>
                </c:pt>
                <c:pt idx="27">
                  <c:v>60</c:v>
                </c:pt>
                <c:pt idx="28">
                  <c:v>79</c:v>
                </c:pt>
                <c:pt idx="29">
                  <c:v>179</c:v>
                </c:pt>
                <c:pt idx="30">
                  <c:v>147</c:v>
                </c:pt>
                <c:pt idx="31">
                  <c:v>294</c:v>
                </c:pt>
                <c:pt idx="32">
                  <c:v>152</c:v>
                </c:pt>
                <c:pt idx="33">
                  <c:v>167</c:v>
                </c:pt>
                <c:pt idx="34">
                  <c:v>262</c:v>
                </c:pt>
                <c:pt idx="35">
                  <c:v>179</c:v>
                </c:pt>
                <c:pt idx="36">
                  <c:v>259</c:v>
                </c:pt>
                <c:pt idx="37">
                  <c:v>181</c:v>
                </c:pt>
                <c:pt idx="38">
                  <c:v>55</c:v>
                </c:pt>
                <c:pt idx="39">
                  <c:v>211</c:v>
                </c:pt>
                <c:pt idx="40">
                  <c:v>258</c:v>
                </c:pt>
                <c:pt idx="41">
                  <c:v>294</c:v>
                </c:pt>
                <c:pt idx="42">
                  <c:v>228</c:v>
                </c:pt>
                <c:pt idx="43">
                  <c:v>-24</c:v>
                </c:pt>
                <c:pt idx="44">
                  <c:v>117</c:v>
                </c:pt>
                <c:pt idx="45">
                  <c:v>169</c:v>
                </c:pt>
                <c:pt idx="46">
                  <c:v>-70</c:v>
                </c:pt>
                <c:pt idx="47">
                  <c:v>-148</c:v>
                </c:pt>
                <c:pt idx="48">
                  <c:v>-290</c:v>
                </c:pt>
                <c:pt idx="49">
                  <c:v>-102</c:v>
                </c:pt>
                <c:pt idx="50">
                  <c:v>-48</c:v>
                </c:pt>
                <c:pt idx="51">
                  <c:v>-101</c:v>
                </c:pt>
                <c:pt idx="52">
                  <c:v>-147</c:v>
                </c:pt>
                <c:pt idx="53">
                  <c:v>-50</c:v>
                </c:pt>
                <c:pt idx="54">
                  <c:v>92</c:v>
                </c:pt>
                <c:pt idx="55">
                  <c:v>-74</c:v>
                </c:pt>
                <c:pt idx="56">
                  <c:v>19</c:v>
                </c:pt>
                <c:pt idx="57">
                  <c:v>-19</c:v>
                </c:pt>
                <c:pt idx="58">
                  <c:v>-28</c:v>
                </c:pt>
                <c:pt idx="59">
                  <c:v>-7</c:v>
                </c:pt>
                <c:pt idx="60">
                  <c:v>51</c:v>
                </c:pt>
                <c:pt idx="61">
                  <c:v>-47</c:v>
                </c:pt>
                <c:pt idx="62">
                  <c:v>47</c:v>
                </c:pt>
                <c:pt idx="63">
                  <c:v>163</c:v>
                </c:pt>
                <c:pt idx="64">
                  <c:v>91</c:v>
                </c:pt>
                <c:pt idx="65">
                  <c:v>237</c:v>
                </c:pt>
                <c:pt idx="66">
                  <c:v>153</c:v>
                </c:pt>
                <c:pt idx="67">
                  <c:v>417</c:v>
                </c:pt>
                <c:pt idx="68">
                  <c:v>270</c:v>
                </c:pt>
                <c:pt idx="69">
                  <c:v>502</c:v>
                </c:pt>
                <c:pt idx="70">
                  <c:v>406</c:v>
                </c:pt>
                <c:pt idx="71">
                  <c:v>222</c:v>
                </c:pt>
                <c:pt idx="72">
                  <c:v>526</c:v>
                </c:pt>
                <c:pt idx="73">
                  <c:v>577</c:v>
                </c:pt>
                <c:pt idx="74">
                  <c:v>162</c:v>
                </c:pt>
                <c:pt idx="75">
                  <c:v>503</c:v>
                </c:pt>
                <c:pt idx="76">
                  <c:v>415</c:v>
                </c:pt>
                <c:pt idx="77">
                  <c:v>402</c:v>
                </c:pt>
                <c:pt idx="78">
                  <c:v>930</c:v>
                </c:pt>
              </c:numCache>
            </c:numRef>
          </c:val>
          <c:extLst>
            <c:ext xmlns:c15="http://schemas.microsoft.com/office/drawing/2012/chart" uri="{02D57815-91ED-43cb-92C2-25804820EDAC}">
              <c15:categoryFilterExceptions>
                <c15:categoryFilterException>
                  <c15:sqref>rivm!$AO$11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rivm!$AO$29</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rivm!$AO$30</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rivm!$AO$31</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rivm!$AO$34</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rivm!$AO$35</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rivm!$AO$36</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rivm!$AO$37</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rivm!$AO$39</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rivm!$AO$43</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rivm!$AO$46</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rivm!$AO$47</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rivm!$AO$48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rivm!$AO$50</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rivm!$AO$51</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rivm!$AO$72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rivm!$AO$91</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rivm!$AO$92</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rivm!$AO$93</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rivm!$AO$98</c15:sqref>
                  <c15:spPr xmlns:c15="http://schemas.microsoft.com/office/drawing/2012/chart">
                    <a:solidFill>
                      <a:schemeClr val="accent2">
                        <a:lumMod val="60000"/>
                        <a:lumOff val="40000"/>
                      </a:schemeClr>
                    </a:solidFill>
                    <a:ln>
                      <a:noFill/>
                    </a:ln>
                    <a:effectLst/>
                  </c15:spPr>
                  <c15:invertIfNegative val="0"/>
                  <c15:bubble3D val="0"/>
                </c15:categoryFilterException>
                <c15:categoryFilterException>
                  <c15:sqref>rivm!$AO$102</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rivm!$AO$103</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rivm!$AO$104</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rivm!$AO$105</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rivm!$AO$106</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rivm!$AO$107</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rivm!$AO$108</c15:sqref>
                  <c15:spPr xmlns:c15="http://schemas.microsoft.com/office/drawing/2012/chart">
                    <a:solidFill>
                      <a:schemeClr val="accent2">
                        <a:lumMod val="75000"/>
                      </a:schemeClr>
                    </a:solidFill>
                    <a:ln>
                      <a:noFill/>
                    </a:ln>
                    <a:effectLst/>
                  </c15:spPr>
                  <c15:invertIfNegative val="0"/>
                  <c15:bubble3D val="0"/>
                </c15:categoryFilterException>
                <c15:categoryFilterException>
                  <c15:sqref>rivm!$AO$127</c15:sqref>
                  <c15:spPr xmlns:c15="http://schemas.microsoft.com/office/drawing/2012/chart">
                    <a:solidFill>
                      <a:schemeClr val="accent2">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DE-9107-4BD1-B3D1-726900003DC2}"/>
            </c:ext>
          </c:extLst>
        </c:ser>
        <c:dLbls>
          <c:showLegendKey val="0"/>
          <c:showVal val="0"/>
          <c:showCatName val="0"/>
          <c:showSerName val="0"/>
          <c:showPercent val="0"/>
          <c:showBubbleSize val="0"/>
        </c:dLbls>
        <c:gapWidth val="25"/>
        <c:overlap val="-25"/>
        <c:axId val="693976504"/>
        <c:axId val="693971584"/>
      </c:barChart>
      <c:dateAx>
        <c:axId val="693976504"/>
        <c:scaling>
          <c:orientation val="minMax"/>
        </c:scaling>
        <c:delete val="0"/>
        <c:axPos val="b"/>
        <c:numFmt formatCode="[$]d\ mmm;@" c16r2:formatcode2="[$-en-NL,1]d\ mmm;@" sourceLinked="0"/>
        <c:majorTickMark val="cross"/>
        <c:minorTickMark val="none"/>
        <c:tickLblPos val="low"/>
        <c:spPr>
          <a:solidFill>
            <a:srgbClr val="F5F5F5"/>
          </a:solidFill>
          <a:ln w="9525" cap="flat" cmpd="sng" algn="ctr">
            <a:solidFill>
              <a:schemeClr val="bg2">
                <a:lumMod val="50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1584"/>
        <c:crossesAt val="0"/>
        <c:auto val="1"/>
        <c:lblOffset val="100"/>
        <c:baseTimeUnit val="days"/>
        <c:majorUnit val="1"/>
        <c:majorTimeUnit val="months"/>
      </c:dateAx>
      <c:valAx>
        <c:axId val="693971584"/>
        <c:scaling>
          <c:orientation val="minMax"/>
          <c:min val="-60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693976504"/>
        <c:crosses val="autoZero"/>
        <c:crossBetween val="between"/>
        <c:majorUnit val="200"/>
        <c:minorUnit val="1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r>
              <a:rPr lang="nl-NL" sz="2000">
                <a:solidFill>
                  <a:schemeClr val="bg2">
                    <a:lumMod val="50000"/>
                  </a:schemeClr>
                </a:solidFill>
              </a:rPr>
              <a:t>COVID-19 in The Netherlands</a:t>
            </a:r>
            <a:br>
              <a:rPr lang="nl-NL" sz="2000">
                <a:solidFill>
                  <a:schemeClr val="bg2">
                    <a:lumMod val="50000"/>
                  </a:schemeClr>
                </a:solidFill>
              </a:rPr>
            </a:br>
            <a:r>
              <a:rPr lang="nl-NL" sz="1400" b="0">
                <a:solidFill>
                  <a:schemeClr val="bg2">
                    <a:lumMod val="50000"/>
                  </a:schemeClr>
                </a:solidFill>
              </a:rPr>
              <a:t>New cases, hospitalizations,</a:t>
            </a:r>
            <a:r>
              <a:rPr lang="nl-NL" sz="1400" b="0" baseline="0">
                <a:solidFill>
                  <a:schemeClr val="bg2">
                    <a:lumMod val="50000"/>
                  </a:schemeClr>
                </a:solidFill>
              </a:rPr>
              <a:t> deceased</a:t>
            </a:r>
            <a:endParaRPr lang="en-NL" sz="2000" b="0">
              <a:effectLst/>
            </a:endParaRPr>
          </a:p>
        </c:rich>
      </c:tx>
      <c:layout>
        <c:manualLayout>
          <c:xMode val="edge"/>
          <c:yMode val="edge"/>
          <c:x val="0.2789948405155307"/>
          <c:y val="3.2607222222222225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1" i="0" u="none" strike="noStrike" kern="1200" spc="0" baseline="0">
              <a:solidFill>
                <a:sysClr val="windowText" lastClr="000000">
                  <a:lumMod val="65000"/>
                  <a:lumOff val="35000"/>
                </a:sysClr>
              </a:solidFill>
              <a:latin typeface="+mn-lt"/>
              <a:ea typeface="+mn-ea"/>
              <a:cs typeface="+mn-cs"/>
            </a:defRPr>
          </a:pPr>
          <a:endParaRPr lang="en-NL"/>
        </a:p>
      </c:txPr>
    </c:title>
    <c:autoTitleDeleted val="0"/>
    <c:plotArea>
      <c:layout>
        <c:manualLayout>
          <c:layoutTarget val="inner"/>
          <c:xMode val="edge"/>
          <c:yMode val="edge"/>
          <c:x val="0.10730551581778999"/>
          <c:y val="0.12922388888888889"/>
          <c:w val="0.86883412475087018"/>
          <c:h val="0.77418034532812841"/>
        </c:manualLayout>
      </c:layout>
      <c:barChart>
        <c:barDir val="col"/>
        <c:grouping val="clustered"/>
        <c:varyColors val="0"/>
        <c:ser>
          <c:idx val="3"/>
          <c:order val="0"/>
          <c:tx>
            <c:strRef>
              <c:f>rivm!$F$3</c:f>
              <c:strCache>
                <c:ptCount val="1"/>
                <c:pt idx="0">
                  <c:v>Nieuwe besmettingen</c:v>
                </c:pt>
              </c:strCache>
            </c:strRef>
          </c:tx>
          <c:spPr>
            <a:solidFill>
              <a:schemeClr val="accent1">
                <a:lumMod val="40000"/>
                <a:lumOff val="60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rivm!$I$4:$I$236</c15:sqref>
                  </c15:fullRef>
                </c:ext>
              </c:extLst>
              <c:f>rivm!$I$129:$I$203</c:f>
              <c:numCache>
                <c:formatCode>#,##0</c:formatCode>
                <c:ptCount val="75"/>
                <c:pt idx="0">
                  <c:v>74</c:v>
                </c:pt>
                <c:pt idx="1">
                  <c:v>75</c:v>
                </c:pt>
                <c:pt idx="2">
                  <c:v>59</c:v>
                </c:pt>
                <c:pt idx="3">
                  <c:v>77</c:v>
                </c:pt>
                <c:pt idx="4">
                  <c:v>43</c:v>
                </c:pt>
                <c:pt idx="5">
                  <c:v>41</c:v>
                </c:pt>
                <c:pt idx="6">
                  <c:v>49</c:v>
                </c:pt>
                <c:pt idx="7">
                  <c:v>57</c:v>
                </c:pt>
                <c:pt idx="8">
                  <c:v>62</c:v>
                </c:pt>
                <c:pt idx="9">
                  <c:v>98</c:v>
                </c:pt>
                <c:pt idx="10">
                  <c:v>74</c:v>
                </c:pt>
                <c:pt idx="11">
                  <c:v>88</c:v>
                </c:pt>
                <c:pt idx="12">
                  <c:v>101</c:v>
                </c:pt>
                <c:pt idx="13">
                  <c:v>95</c:v>
                </c:pt>
                <c:pt idx="14">
                  <c:v>150</c:v>
                </c:pt>
                <c:pt idx="15">
                  <c:v>134</c:v>
                </c:pt>
                <c:pt idx="16">
                  <c:v>162</c:v>
                </c:pt>
                <c:pt idx="17">
                  <c:v>134</c:v>
                </c:pt>
                <c:pt idx="18">
                  <c:v>153</c:v>
                </c:pt>
                <c:pt idx="19">
                  <c:v>179</c:v>
                </c:pt>
                <c:pt idx="20">
                  <c:v>167</c:v>
                </c:pt>
                <c:pt idx="21">
                  <c:v>140</c:v>
                </c:pt>
                <c:pt idx="22">
                  <c:v>217</c:v>
                </c:pt>
                <c:pt idx="23">
                  <c:v>188</c:v>
                </c:pt>
                <c:pt idx="24">
                  <c:v>193</c:v>
                </c:pt>
                <c:pt idx="25">
                  <c:v>201</c:v>
                </c:pt>
                <c:pt idx="26">
                  <c:v>202</c:v>
                </c:pt>
                <c:pt idx="27">
                  <c:v>235</c:v>
                </c:pt>
                <c:pt idx="28">
                  <c:v>346</c:v>
                </c:pt>
                <c:pt idx="29">
                  <c:v>343</c:v>
                </c:pt>
                <c:pt idx="30">
                  <c:v>552</c:v>
                </c:pt>
                <c:pt idx="31">
                  <c:v>364</c:v>
                </c:pt>
                <c:pt idx="32">
                  <c:v>336</c:v>
                </c:pt>
                <c:pt idx="33">
                  <c:v>472</c:v>
                </c:pt>
                <c:pt idx="34">
                  <c:v>489</c:v>
                </c:pt>
                <c:pt idx="35">
                  <c:v>669</c:v>
                </c:pt>
                <c:pt idx="36">
                  <c:v>538</c:v>
                </c:pt>
                <c:pt idx="37">
                  <c:v>560</c:v>
                </c:pt>
                <c:pt idx="38">
                  <c:v>626</c:v>
                </c:pt>
                <c:pt idx="39">
                  <c:v>569</c:v>
                </c:pt>
                <c:pt idx="40">
                  <c:v>528</c:v>
                </c:pt>
                <c:pt idx="41">
                  <c:v>680</c:v>
                </c:pt>
                <c:pt idx="42">
                  <c:v>602</c:v>
                </c:pt>
                <c:pt idx="43">
                  <c:v>684</c:v>
                </c:pt>
                <c:pt idx="44">
                  <c:v>590</c:v>
                </c:pt>
                <c:pt idx="45">
                  <c:v>545</c:v>
                </c:pt>
                <c:pt idx="46">
                  <c:v>434</c:v>
                </c:pt>
                <c:pt idx="47">
                  <c:v>431</c:v>
                </c:pt>
                <c:pt idx="48">
                  <c:v>562</c:v>
                </c:pt>
                <c:pt idx="49">
                  <c:v>573</c:v>
                </c:pt>
                <c:pt idx="50">
                  <c:v>501</c:v>
                </c:pt>
                <c:pt idx="51">
                  <c:v>516</c:v>
                </c:pt>
                <c:pt idx="52">
                  <c:v>497</c:v>
                </c:pt>
                <c:pt idx="53">
                  <c:v>525</c:v>
                </c:pt>
                <c:pt idx="54">
                  <c:v>437</c:v>
                </c:pt>
                <c:pt idx="55">
                  <c:v>529</c:v>
                </c:pt>
                <c:pt idx="56">
                  <c:v>469</c:v>
                </c:pt>
                <c:pt idx="57">
                  <c:v>529</c:v>
                </c:pt>
                <c:pt idx="58">
                  <c:v>552</c:v>
                </c:pt>
                <c:pt idx="59">
                  <c:v>517</c:v>
                </c:pt>
                <c:pt idx="60">
                  <c:v>541</c:v>
                </c:pt>
                <c:pt idx="61">
                  <c:v>568</c:v>
                </c:pt>
                <c:pt idx="62">
                  <c:v>621</c:v>
                </c:pt>
                <c:pt idx="63">
                  <c:v>623</c:v>
                </c:pt>
                <c:pt idx="64">
                  <c:v>715</c:v>
                </c:pt>
                <c:pt idx="65">
                  <c:v>781</c:v>
                </c:pt>
                <c:pt idx="66">
                  <c:v>802</c:v>
                </c:pt>
                <c:pt idx="67">
                  <c:v>839</c:v>
                </c:pt>
                <c:pt idx="68">
                  <c:v>1028</c:v>
                </c:pt>
                <c:pt idx="69">
                  <c:v>1103</c:v>
                </c:pt>
                <c:pt idx="70">
                  <c:v>1006</c:v>
                </c:pt>
                <c:pt idx="71">
                  <c:v>1110</c:v>
                </c:pt>
                <c:pt idx="72">
                  <c:v>1196</c:v>
                </c:pt>
                <c:pt idx="73">
                  <c:v>1232</c:v>
                </c:pt>
                <c:pt idx="74">
                  <c:v>1184</c:v>
                </c:pt>
              </c:numCache>
            </c:numRef>
          </c:val>
          <c:extLst>
            <c:ext xmlns:c15="http://schemas.microsoft.com/office/drawing/2012/chart" uri="{02D57815-91ED-43cb-92C2-25804820EDAC}">
              <c15:categoryFilterExceptions>
                <c15:categoryFilterException>
                  <c15:sqref>rivm!$I$29</c15:sqref>
                  <c15:spPr xmlns:c15="http://schemas.microsoft.com/office/drawing/2012/chart">
                    <a:solidFill>
                      <a:schemeClr val="accent6">
                        <a:lumMod val="75000"/>
                      </a:schemeClr>
                    </a:solidFill>
                    <a:ln>
                      <a:noFill/>
                    </a:ln>
                    <a:effectLst/>
                  </c15:spPr>
                  <c15:invertIfNegative val="0"/>
                  <c15:bubble3D val="0"/>
                  <c15:dLbl>
                    <c:idx val="-1"/>
                    <c:layout>
                      <c:manualLayout>
                        <c:x val="-7.0555555555555594E-2"/>
                        <c:y val="-7.937500000000007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r>
                            <a:rPr lang="en-US" baseline="0"/>
                            <a:t>Lockdown</a:t>
                          </a:r>
                          <a:endParaRPr lang="en-US"/>
                        </a:p>
                      </c:rich>
                    </c:tx>
                    <c:spPr>
                      <a:solidFill>
                        <a:srgbClr val="E7E6E6">
                          <a:lumMod val="75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dk1">
                                <a:lumMod val="65000"/>
                                <a:lumOff val="35000"/>
                              </a:schemeClr>
                            </a:solidFill>
                            <a:latin typeface="+mn-lt"/>
                            <a:ea typeface="+mn-ea"/>
                            <a:cs typeface="+mn-cs"/>
                          </a:defRPr>
                        </a:pPr>
                        <a:endParaRPr lang="en-NL"/>
                      </a:p>
                    </c:txPr>
                    <c:showLegendKey val="0"/>
                    <c:showVal val="1"/>
                    <c:showCatName val="1"/>
                    <c:showSerName val="0"/>
                    <c:showPercent val="0"/>
                    <c:showBubbleSize val="0"/>
                    <c:extLst>
                      <c:ext uri="{CE6537A1-D6FC-4f65-9D91-7224C49458BB}">
                        <c15:spPr xmlns:c15="http://schemas.microsoft.com/office/drawing/2012/chart">
                          <a:prstGeom prst="wedgeRectCallout">
                            <a:avLst/>
                          </a:prstGeom>
                          <a:noFill/>
                          <a:ln>
                            <a:noFill/>
                          </a:ln>
                        </c15:spPr>
                        <c15:showDataLabelsRange val="0"/>
                      </c:ext>
                      <c:ext xmlns:c16="http://schemas.microsoft.com/office/drawing/2014/chart" uri="{C3380CC4-5D6E-409C-BE32-E72D297353CC}">
                        <c16:uniqueId val="{00000001-886A-4972-A8C8-00131096B19C}"/>
                      </c:ext>
                    </c:extLst>
                  </c15:dLbl>
                </c15:categoryFilterException>
              </c15:categoryFilterExceptions>
            </c:ext>
            <c:ext xmlns:c16="http://schemas.microsoft.com/office/drawing/2014/chart" uri="{C3380CC4-5D6E-409C-BE32-E72D297353CC}">
              <c16:uniqueId val="{00000002-DB7E-4B98-B54A-C72ABBA5B486}"/>
            </c:ext>
          </c:extLst>
        </c:ser>
        <c:ser>
          <c:idx val="0"/>
          <c:order val="1"/>
          <c:tx>
            <c:strRef>
              <c:f>rivm!$R$3</c:f>
              <c:strCache>
                <c:ptCount val="1"/>
                <c:pt idx="0">
                  <c:v>Hospitalized</c:v>
                </c:pt>
              </c:strCache>
            </c:strRef>
          </c:tx>
          <c:spPr>
            <a:solidFill>
              <a:schemeClr val="accent2">
                <a:lumMod val="60000"/>
                <a:lumOff val="40000"/>
              </a:schemeClr>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rivm!$V$4:$V$236</c15:sqref>
                  </c15:fullRef>
                </c:ext>
              </c:extLst>
              <c:f>rivm!$V$129:$V$203</c:f>
              <c:numCache>
                <c:formatCode>#,##0</c:formatCode>
                <c:ptCount val="75"/>
                <c:pt idx="0">
                  <c:v>1</c:v>
                </c:pt>
                <c:pt idx="1">
                  <c:v>0</c:v>
                </c:pt>
                <c:pt idx="2">
                  <c:v>1</c:v>
                </c:pt>
                <c:pt idx="3">
                  <c:v>0</c:v>
                </c:pt>
                <c:pt idx="4">
                  <c:v>1</c:v>
                </c:pt>
                <c:pt idx="5">
                  <c:v>2</c:v>
                </c:pt>
                <c:pt idx="6">
                  <c:v>2</c:v>
                </c:pt>
                <c:pt idx="7">
                  <c:v>1</c:v>
                </c:pt>
                <c:pt idx="8">
                  <c:v>2</c:v>
                </c:pt>
                <c:pt idx="9">
                  <c:v>1</c:v>
                </c:pt>
                <c:pt idx="10">
                  <c:v>0</c:v>
                </c:pt>
                <c:pt idx="11">
                  <c:v>1</c:v>
                </c:pt>
                <c:pt idx="12">
                  <c:v>4</c:v>
                </c:pt>
                <c:pt idx="13">
                  <c:v>1</c:v>
                </c:pt>
                <c:pt idx="14">
                  <c:v>0</c:v>
                </c:pt>
                <c:pt idx="15">
                  <c:v>0</c:v>
                </c:pt>
                <c:pt idx="16">
                  <c:v>3</c:v>
                </c:pt>
                <c:pt idx="17">
                  <c:v>3</c:v>
                </c:pt>
                <c:pt idx="18">
                  <c:v>4</c:v>
                </c:pt>
                <c:pt idx="19">
                  <c:v>2</c:v>
                </c:pt>
                <c:pt idx="20">
                  <c:v>1</c:v>
                </c:pt>
                <c:pt idx="21">
                  <c:v>4</c:v>
                </c:pt>
                <c:pt idx="22">
                  <c:v>8</c:v>
                </c:pt>
                <c:pt idx="23">
                  <c:v>3</c:v>
                </c:pt>
                <c:pt idx="24">
                  <c:v>6</c:v>
                </c:pt>
                <c:pt idx="25">
                  <c:v>2</c:v>
                </c:pt>
                <c:pt idx="26">
                  <c:v>4</c:v>
                </c:pt>
                <c:pt idx="27">
                  <c:v>6</c:v>
                </c:pt>
                <c:pt idx="28">
                  <c:v>4</c:v>
                </c:pt>
                <c:pt idx="29">
                  <c:v>12</c:v>
                </c:pt>
                <c:pt idx="30">
                  <c:v>10</c:v>
                </c:pt>
                <c:pt idx="31">
                  <c:v>4</c:v>
                </c:pt>
                <c:pt idx="32">
                  <c:v>3</c:v>
                </c:pt>
                <c:pt idx="33">
                  <c:v>9</c:v>
                </c:pt>
                <c:pt idx="34">
                  <c:v>2</c:v>
                </c:pt>
                <c:pt idx="35">
                  <c:v>6</c:v>
                </c:pt>
                <c:pt idx="36">
                  <c:v>5</c:v>
                </c:pt>
                <c:pt idx="37">
                  <c:v>10</c:v>
                </c:pt>
                <c:pt idx="38">
                  <c:v>11</c:v>
                </c:pt>
                <c:pt idx="39">
                  <c:v>13</c:v>
                </c:pt>
                <c:pt idx="40">
                  <c:v>14</c:v>
                </c:pt>
                <c:pt idx="41">
                  <c:v>7</c:v>
                </c:pt>
                <c:pt idx="42">
                  <c:v>11</c:v>
                </c:pt>
                <c:pt idx="43">
                  <c:v>9</c:v>
                </c:pt>
                <c:pt idx="44">
                  <c:v>10</c:v>
                </c:pt>
                <c:pt idx="45">
                  <c:v>8</c:v>
                </c:pt>
                <c:pt idx="46">
                  <c:v>10</c:v>
                </c:pt>
                <c:pt idx="47">
                  <c:v>11</c:v>
                </c:pt>
                <c:pt idx="48">
                  <c:v>6</c:v>
                </c:pt>
                <c:pt idx="49">
                  <c:v>2</c:v>
                </c:pt>
                <c:pt idx="50">
                  <c:v>7</c:v>
                </c:pt>
                <c:pt idx="51">
                  <c:v>7</c:v>
                </c:pt>
                <c:pt idx="52">
                  <c:v>9</c:v>
                </c:pt>
                <c:pt idx="53">
                  <c:v>1</c:v>
                </c:pt>
                <c:pt idx="54">
                  <c:v>7</c:v>
                </c:pt>
                <c:pt idx="55">
                  <c:v>10</c:v>
                </c:pt>
                <c:pt idx="56">
                  <c:v>5</c:v>
                </c:pt>
                <c:pt idx="57">
                  <c:v>3</c:v>
                </c:pt>
                <c:pt idx="58">
                  <c:v>6</c:v>
                </c:pt>
                <c:pt idx="59">
                  <c:v>2</c:v>
                </c:pt>
                <c:pt idx="60">
                  <c:v>5</c:v>
                </c:pt>
                <c:pt idx="61">
                  <c:v>8</c:v>
                </c:pt>
                <c:pt idx="62">
                  <c:v>6</c:v>
                </c:pt>
                <c:pt idx="63">
                  <c:v>7</c:v>
                </c:pt>
                <c:pt idx="64">
                  <c:v>6</c:v>
                </c:pt>
                <c:pt idx="65">
                  <c:v>8</c:v>
                </c:pt>
                <c:pt idx="66">
                  <c:v>6</c:v>
                </c:pt>
                <c:pt idx="67">
                  <c:v>8</c:v>
                </c:pt>
                <c:pt idx="68">
                  <c:v>10</c:v>
                </c:pt>
                <c:pt idx="69">
                  <c:v>6</c:v>
                </c:pt>
                <c:pt idx="70">
                  <c:v>14</c:v>
                </c:pt>
                <c:pt idx="71">
                  <c:v>10</c:v>
                </c:pt>
                <c:pt idx="72">
                  <c:v>13</c:v>
                </c:pt>
                <c:pt idx="73">
                  <c:v>3</c:v>
                </c:pt>
                <c:pt idx="74">
                  <c:v>5</c:v>
                </c:pt>
              </c:numCache>
            </c:numRef>
          </c:val>
          <c:extLst>
            <c:ext xmlns:c15="http://schemas.microsoft.com/office/drawing/2012/chart" uri="{02D57815-91ED-43cb-92C2-25804820EDAC}">
              <c15:categoryFilterExceptions>
                <c15:categoryFilterException>
                  <c15:sqref>rivm!$V$29</c15:sqref>
                  <c15:spPr xmlns:c15="http://schemas.microsoft.com/office/drawing/2012/chart">
                    <a:solidFill>
                      <a:schemeClr val="accent6">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5-DB7E-4B98-B54A-C72ABBA5B486}"/>
            </c:ext>
          </c:extLst>
        </c:ser>
        <c:ser>
          <c:idx val="6"/>
          <c:order val="2"/>
          <c:tx>
            <c:strRef>
              <c:f>rivm!$AD$3</c:f>
              <c:strCache>
                <c:ptCount val="1"/>
                <c:pt idx="0">
                  <c:v>Deceased </c:v>
                </c:pt>
              </c:strCache>
            </c:strRef>
          </c:tx>
          <c:spPr>
            <a:solidFill>
              <a:srgbClr val="FF0000"/>
            </a:solidFill>
            <a:ln>
              <a:noFill/>
            </a:ln>
            <a:effectLst/>
          </c:spPr>
          <c:invertIfNegative val="0"/>
          <c:cat>
            <c:strLit>
              <c:ptCount val="75"/>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rivm!$AH$4:$AH$236</c15:sqref>
                  </c15:fullRef>
                </c:ext>
              </c:extLst>
              <c:f>rivm!$AH$129:$AH$203</c:f>
              <c:numCache>
                <c:formatCode>General</c:formatCode>
                <c:ptCount val="75"/>
                <c:pt idx="0">
                  <c:v>3</c:v>
                </c:pt>
                <c:pt idx="1">
                  <c:v>0</c:v>
                </c:pt>
                <c:pt idx="2">
                  <c:v>3</c:v>
                </c:pt>
                <c:pt idx="3">
                  <c:v>0</c:v>
                </c:pt>
                <c:pt idx="4">
                  <c:v>3</c:v>
                </c:pt>
                <c:pt idx="5">
                  <c:v>0</c:v>
                </c:pt>
                <c:pt idx="6">
                  <c:v>3</c:v>
                </c:pt>
                <c:pt idx="7">
                  <c:v>0</c:v>
                </c:pt>
                <c:pt idx="8">
                  <c:v>0</c:v>
                </c:pt>
                <c:pt idx="9">
                  <c:v>1</c:v>
                </c:pt>
                <c:pt idx="10">
                  <c:v>0</c:v>
                </c:pt>
                <c:pt idx="11">
                  <c:v>2</c:v>
                </c:pt>
                <c:pt idx="12">
                  <c:v>0</c:v>
                </c:pt>
                <c:pt idx="13">
                  <c:v>2</c:v>
                </c:pt>
                <c:pt idx="14">
                  <c:v>3</c:v>
                </c:pt>
                <c:pt idx="15">
                  <c:v>0</c:v>
                </c:pt>
                <c:pt idx="16">
                  <c:v>1</c:v>
                </c:pt>
                <c:pt idx="17">
                  <c:v>0</c:v>
                </c:pt>
                <c:pt idx="18">
                  <c:v>1</c:v>
                </c:pt>
                <c:pt idx="19">
                  <c:v>2</c:v>
                </c:pt>
                <c:pt idx="20">
                  <c:v>0</c:v>
                </c:pt>
                <c:pt idx="21">
                  <c:v>3</c:v>
                </c:pt>
                <c:pt idx="22">
                  <c:v>1</c:v>
                </c:pt>
                <c:pt idx="23">
                  <c:v>0</c:v>
                </c:pt>
                <c:pt idx="24">
                  <c:v>0</c:v>
                </c:pt>
                <c:pt idx="25">
                  <c:v>1</c:v>
                </c:pt>
                <c:pt idx="26">
                  <c:v>4</c:v>
                </c:pt>
                <c:pt idx="27">
                  <c:v>2</c:v>
                </c:pt>
                <c:pt idx="28">
                  <c:v>1</c:v>
                </c:pt>
                <c:pt idx="29">
                  <c:v>1</c:v>
                </c:pt>
                <c:pt idx="30">
                  <c:v>1</c:v>
                </c:pt>
                <c:pt idx="31">
                  <c:v>0</c:v>
                </c:pt>
                <c:pt idx="32">
                  <c:v>0</c:v>
                </c:pt>
                <c:pt idx="33">
                  <c:v>0</c:v>
                </c:pt>
                <c:pt idx="34">
                  <c:v>0</c:v>
                </c:pt>
                <c:pt idx="35">
                  <c:v>2</c:v>
                </c:pt>
                <c:pt idx="36">
                  <c:v>0</c:v>
                </c:pt>
                <c:pt idx="37">
                  <c:v>0</c:v>
                </c:pt>
                <c:pt idx="38">
                  <c:v>1</c:v>
                </c:pt>
                <c:pt idx="39">
                  <c:v>2</c:v>
                </c:pt>
                <c:pt idx="40">
                  <c:v>5</c:v>
                </c:pt>
                <c:pt idx="41">
                  <c:v>3</c:v>
                </c:pt>
                <c:pt idx="42">
                  <c:v>3</c:v>
                </c:pt>
                <c:pt idx="43">
                  <c:v>4</c:v>
                </c:pt>
                <c:pt idx="44">
                  <c:v>4</c:v>
                </c:pt>
                <c:pt idx="45">
                  <c:v>5</c:v>
                </c:pt>
                <c:pt idx="46">
                  <c:v>2</c:v>
                </c:pt>
                <c:pt idx="47">
                  <c:v>5</c:v>
                </c:pt>
                <c:pt idx="48">
                  <c:v>3</c:v>
                </c:pt>
                <c:pt idx="49">
                  <c:v>2</c:v>
                </c:pt>
                <c:pt idx="50">
                  <c:v>7</c:v>
                </c:pt>
                <c:pt idx="51">
                  <c:v>4</c:v>
                </c:pt>
                <c:pt idx="52">
                  <c:v>2</c:v>
                </c:pt>
                <c:pt idx="53">
                  <c:v>4</c:v>
                </c:pt>
                <c:pt idx="54">
                  <c:v>2</c:v>
                </c:pt>
                <c:pt idx="55">
                  <c:v>2</c:v>
                </c:pt>
                <c:pt idx="56">
                  <c:v>5</c:v>
                </c:pt>
                <c:pt idx="57">
                  <c:v>0</c:v>
                </c:pt>
                <c:pt idx="58">
                  <c:v>5</c:v>
                </c:pt>
                <c:pt idx="59">
                  <c:v>1</c:v>
                </c:pt>
                <c:pt idx="60">
                  <c:v>5</c:v>
                </c:pt>
                <c:pt idx="61">
                  <c:v>3</c:v>
                </c:pt>
                <c:pt idx="62">
                  <c:v>3</c:v>
                </c:pt>
                <c:pt idx="63">
                  <c:v>1</c:v>
                </c:pt>
                <c:pt idx="64">
                  <c:v>1</c:v>
                </c:pt>
                <c:pt idx="65">
                  <c:v>2</c:v>
                </c:pt>
                <c:pt idx="66">
                  <c:v>2</c:v>
                </c:pt>
                <c:pt idx="67">
                  <c:v>2</c:v>
                </c:pt>
                <c:pt idx="68">
                  <c:v>0</c:v>
                </c:pt>
                <c:pt idx="69">
                  <c:v>1</c:v>
                </c:pt>
                <c:pt idx="70">
                  <c:v>1</c:v>
                </c:pt>
                <c:pt idx="71">
                  <c:v>1</c:v>
                </c:pt>
                <c:pt idx="72">
                  <c:v>3</c:v>
                </c:pt>
                <c:pt idx="73">
                  <c:v>2</c:v>
                </c:pt>
                <c:pt idx="74">
                  <c:v>0</c:v>
                </c:pt>
              </c:numCache>
            </c:numRef>
          </c:val>
          <c:extLst>
            <c:ext xmlns:c15="http://schemas.microsoft.com/office/drawing/2012/chart" uri="{02D57815-91ED-43cb-92C2-25804820EDAC}">
              <c15:categoryFilterExceptions>
                <c15:categoryFilterException>
                  <c15:sqref>rivm!$AH$29</c15:sqref>
                  <c15:spPr xmlns:c15="http://schemas.microsoft.com/office/drawing/2012/chart">
                    <a:solidFill>
                      <a:schemeClr val="accent6">
                        <a:lumMod val="75000"/>
                      </a:schemeClr>
                    </a:solidFill>
                    <a:ln>
                      <a:noFill/>
                    </a:ln>
                    <a:effectLst/>
                  </c15:spPr>
                  <c15:invertIfNegative val="0"/>
                  <c15:bubble3D val="0"/>
                </c15:categoryFilterException>
              </c15:categoryFilterExceptions>
            </c:ext>
            <c:ext xmlns:c16="http://schemas.microsoft.com/office/drawing/2014/chart" uri="{C3380CC4-5D6E-409C-BE32-E72D297353CC}">
              <c16:uniqueId val="{00000008-DB7E-4B98-B54A-C72ABBA5B486}"/>
            </c:ext>
          </c:extLst>
        </c:ser>
        <c:dLbls>
          <c:showLegendKey val="0"/>
          <c:showVal val="0"/>
          <c:showCatName val="0"/>
          <c:showSerName val="0"/>
          <c:showPercent val="0"/>
          <c:showBubbleSize val="0"/>
        </c:dLbls>
        <c:gapWidth val="0"/>
        <c:axId val="596545392"/>
        <c:axId val="596544408"/>
      </c:barChart>
      <c:lineChart>
        <c:grouping val="standard"/>
        <c:varyColors val="0"/>
        <c:ser>
          <c:idx val="5"/>
          <c:order val="3"/>
          <c:tx>
            <c:strRef>
              <c:f>rivm!$L$3</c:f>
              <c:strCache>
                <c:ptCount val="1"/>
                <c:pt idx="0">
                  <c:v>7-daags voortschrijdend gemiddelde</c:v>
                </c:pt>
              </c:strCache>
            </c:strRef>
          </c:tx>
          <c:spPr>
            <a:ln w="47625" cap="rnd">
              <a:solidFill>
                <a:schemeClr val="accent1"/>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rivm!$L$4:$L$198</c15:sqref>
                  </c15:fullRef>
                </c:ext>
              </c:extLst>
              <c:f>rivm!$L$129:$L$198</c:f>
              <c:numCache>
                <c:formatCode>#,##0</c:formatCode>
                <c:ptCount val="70"/>
                <c:pt idx="0">
                  <c:v>68.714285714285708</c:v>
                </c:pt>
                <c:pt idx="1">
                  <c:v>67.571428571428569</c:v>
                </c:pt>
                <c:pt idx="2">
                  <c:v>66.285714285714292</c:v>
                </c:pt>
                <c:pt idx="3">
                  <c:v>65.714285714285708</c:v>
                </c:pt>
                <c:pt idx="4">
                  <c:v>62.142857142857146</c:v>
                </c:pt>
                <c:pt idx="5">
                  <c:v>60.857142857142854</c:v>
                </c:pt>
                <c:pt idx="6">
                  <c:v>59.714285714285715</c:v>
                </c:pt>
                <c:pt idx="7">
                  <c:v>57.285714285714285</c:v>
                </c:pt>
                <c:pt idx="8">
                  <c:v>55.428571428571431</c:v>
                </c:pt>
                <c:pt idx="9">
                  <c:v>61</c:v>
                </c:pt>
                <c:pt idx="10">
                  <c:v>60.571428571428569</c:v>
                </c:pt>
                <c:pt idx="11">
                  <c:v>67</c:v>
                </c:pt>
                <c:pt idx="12">
                  <c:v>75.571428571428569</c:v>
                </c:pt>
                <c:pt idx="13">
                  <c:v>82.142857142857139</c:v>
                </c:pt>
                <c:pt idx="14">
                  <c:v>95.428571428571431</c:v>
                </c:pt>
                <c:pt idx="15">
                  <c:v>105.71428571428571</c:v>
                </c:pt>
                <c:pt idx="16">
                  <c:v>114.85714285714286</c:v>
                </c:pt>
                <c:pt idx="17">
                  <c:v>123.42857142857143</c:v>
                </c:pt>
                <c:pt idx="18">
                  <c:v>132.71428571428572</c:v>
                </c:pt>
                <c:pt idx="19">
                  <c:v>143.85714285714286</c:v>
                </c:pt>
                <c:pt idx="20">
                  <c:v>154.14285714285714</c:v>
                </c:pt>
                <c:pt idx="21">
                  <c:v>152.71428571428572</c:v>
                </c:pt>
                <c:pt idx="22">
                  <c:v>164.57142857142858</c:v>
                </c:pt>
                <c:pt idx="23">
                  <c:v>168.28571428571428</c:v>
                </c:pt>
                <c:pt idx="24">
                  <c:v>176.71428571428572</c:v>
                </c:pt>
                <c:pt idx="25">
                  <c:v>183.57142857142858</c:v>
                </c:pt>
                <c:pt idx="26">
                  <c:v>186.85714285714286</c:v>
                </c:pt>
                <c:pt idx="27">
                  <c:v>196.57142857142858</c:v>
                </c:pt>
                <c:pt idx="28">
                  <c:v>226</c:v>
                </c:pt>
                <c:pt idx="29">
                  <c:v>244</c:v>
                </c:pt>
                <c:pt idx="30">
                  <c:v>296</c:v>
                </c:pt>
                <c:pt idx="31">
                  <c:v>320.42857142857144</c:v>
                </c:pt>
                <c:pt idx="32">
                  <c:v>339.71428571428572</c:v>
                </c:pt>
                <c:pt idx="33">
                  <c:v>378.28571428571428</c:v>
                </c:pt>
                <c:pt idx="34">
                  <c:v>414.57142857142856</c:v>
                </c:pt>
                <c:pt idx="35">
                  <c:v>460.71428571428572</c:v>
                </c:pt>
                <c:pt idx="36">
                  <c:v>488.57142857142856</c:v>
                </c:pt>
                <c:pt idx="37">
                  <c:v>489.71428571428572</c:v>
                </c:pt>
                <c:pt idx="38">
                  <c:v>527.14285714285711</c:v>
                </c:pt>
                <c:pt idx="39">
                  <c:v>560.42857142857144</c:v>
                </c:pt>
                <c:pt idx="40">
                  <c:v>568.42857142857144</c:v>
                </c:pt>
                <c:pt idx="41">
                  <c:v>595.71428571428567</c:v>
                </c:pt>
                <c:pt idx="42">
                  <c:v>586.14285714285711</c:v>
                </c:pt>
                <c:pt idx="43">
                  <c:v>607</c:v>
                </c:pt>
                <c:pt idx="44">
                  <c:v>611.28571428571433</c:v>
                </c:pt>
                <c:pt idx="45">
                  <c:v>599.71428571428567</c:v>
                </c:pt>
                <c:pt idx="46">
                  <c:v>580.42857142857144</c:v>
                </c:pt>
                <c:pt idx="47">
                  <c:v>566.57142857142856</c:v>
                </c:pt>
                <c:pt idx="48">
                  <c:v>549.71428571428567</c:v>
                </c:pt>
                <c:pt idx="49">
                  <c:v>545.57142857142856</c:v>
                </c:pt>
                <c:pt idx="50">
                  <c:v>519.42857142857144</c:v>
                </c:pt>
                <c:pt idx="51">
                  <c:v>508.85714285714283</c:v>
                </c:pt>
                <c:pt idx="52">
                  <c:v>502</c:v>
                </c:pt>
                <c:pt idx="53">
                  <c:v>515</c:v>
                </c:pt>
                <c:pt idx="54">
                  <c:v>515.85714285714289</c:v>
                </c:pt>
                <c:pt idx="55">
                  <c:v>511.14285714285717</c:v>
                </c:pt>
                <c:pt idx="56">
                  <c:v>496.28571428571428</c:v>
                </c:pt>
                <c:pt idx="57">
                  <c:v>500.28571428571428</c:v>
                </c:pt>
                <c:pt idx="58">
                  <c:v>505.42857142857144</c:v>
                </c:pt>
                <c:pt idx="59">
                  <c:v>508.28571428571428</c:v>
                </c:pt>
                <c:pt idx="60">
                  <c:v>510.57142857142856</c:v>
                </c:pt>
                <c:pt idx="61">
                  <c:v>529.28571428571433</c:v>
                </c:pt>
                <c:pt idx="62">
                  <c:v>542.42857142857144</c:v>
                </c:pt>
                <c:pt idx="63">
                  <c:v>564.42857142857144</c:v>
                </c:pt>
                <c:pt idx="64">
                  <c:v>591</c:v>
                </c:pt>
                <c:pt idx="65">
                  <c:v>623.71428571428567</c:v>
                </c:pt>
                <c:pt idx="66">
                  <c:v>664.42857142857144</c:v>
                </c:pt>
                <c:pt idx="67">
                  <c:v>707</c:v>
                </c:pt>
                <c:pt idx="68">
                  <c:v>772.71428571428567</c:v>
                </c:pt>
                <c:pt idx="69">
                  <c:v>841.57142857142856</c:v>
                </c:pt>
              </c:numCache>
            </c:numRef>
          </c:val>
          <c:smooth val="0"/>
          <c:extLst>
            <c:ext xmlns:c16="http://schemas.microsoft.com/office/drawing/2014/chart" uri="{C3380CC4-5D6E-409C-BE32-E72D297353CC}">
              <c16:uniqueId val="{00000009-DB7E-4B98-B54A-C72ABBA5B486}"/>
            </c:ext>
          </c:extLst>
        </c:ser>
        <c:ser>
          <c:idx val="8"/>
          <c:order val="4"/>
          <c:tx>
            <c:strRef>
              <c:f>rivm!$AK$3</c:f>
              <c:strCache>
                <c:ptCount val="1"/>
                <c:pt idx="0">
                  <c:v> 7 day moving average</c:v>
                </c:pt>
              </c:strCache>
            </c:strRef>
          </c:tx>
          <c:spPr>
            <a:ln w="47625" cap="rnd">
              <a:solidFill>
                <a:srgbClr val="FF0000"/>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rivm!$AK$4:$AK$198</c15:sqref>
                  </c15:fullRef>
                </c:ext>
              </c:extLst>
              <c:f>rivm!$AK$129:$AK$198</c:f>
              <c:numCache>
                <c:formatCode>General</c:formatCode>
                <c:ptCount val="70"/>
                <c:pt idx="0" formatCode="0">
                  <c:v>1.8571428571428572</c:v>
                </c:pt>
                <c:pt idx="1" formatCode="0">
                  <c:v>1.8571428571428572</c:v>
                </c:pt>
                <c:pt idx="2" formatCode="0">
                  <c:v>2</c:v>
                </c:pt>
                <c:pt idx="3" formatCode="0">
                  <c:v>1.5714285714285714</c:v>
                </c:pt>
                <c:pt idx="4" formatCode="0">
                  <c:v>1.7142857142857142</c:v>
                </c:pt>
                <c:pt idx="5" formatCode="0">
                  <c:v>1.5714285714285714</c:v>
                </c:pt>
                <c:pt idx="6" formatCode="0">
                  <c:v>1.7142857142857142</c:v>
                </c:pt>
                <c:pt idx="7" formatCode="0">
                  <c:v>1.2857142857142858</c:v>
                </c:pt>
                <c:pt idx="8" formatCode="0">
                  <c:v>1.2857142857142858</c:v>
                </c:pt>
                <c:pt idx="9" formatCode="0">
                  <c:v>1</c:v>
                </c:pt>
                <c:pt idx="10" formatCode="0">
                  <c:v>1</c:v>
                </c:pt>
                <c:pt idx="11" formatCode="0">
                  <c:v>0.8571428571428571</c:v>
                </c:pt>
                <c:pt idx="12" formatCode="0">
                  <c:v>0.8571428571428571</c:v>
                </c:pt>
                <c:pt idx="13" formatCode="0">
                  <c:v>0.7142857142857143</c:v>
                </c:pt>
                <c:pt idx="14" formatCode="0">
                  <c:v>1.1428571428571428</c:v>
                </c:pt>
                <c:pt idx="15" formatCode="0">
                  <c:v>1.1428571428571428</c:v>
                </c:pt>
                <c:pt idx="16" formatCode="0">
                  <c:v>1.1428571428571428</c:v>
                </c:pt>
                <c:pt idx="17" formatCode="0">
                  <c:v>1.1428571428571428</c:v>
                </c:pt>
                <c:pt idx="18" formatCode="0">
                  <c:v>1</c:v>
                </c:pt>
                <c:pt idx="19" formatCode="0">
                  <c:v>1.2857142857142858</c:v>
                </c:pt>
                <c:pt idx="20" formatCode="0">
                  <c:v>1</c:v>
                </c:pt>
                <c:pt idx="21" formatCode="0">
                  <c:v>1</c:v>
                </c:pt>
                <c:pt idx="22" formatCode="0">
                  <c:v>1.1428571428571428</c:v>
                </c:pt>
                <c:pt idx="23" formatCode="0">
                  <c:v>1</c:v>
                </c:pt>
                <c:pt idx="24" formatCode="0">
                  <c:v>1</c:v>
                </c:pt>
                <c:pt idx="25" formatCode="0">
                  <c:v>1</c:v>
                </c:pt>
                <c:pt idx="26" formatCode="0">
                  <c:v>1.2857142857142858</c:v>
                </c:pt>
                <c:pt idx="27" formatCode="0">
                  <c:v>1.5714285714285714</c:v>
                </c:pt>
                <c:pt idx="28" formatCode="0">
                  <c:v>1.2857142857142858</c:v>
                </c:pt>
                <c:pt idx="29" formatCode="0">
                  <c:v>1.2857142857142858</c:v>
                </c:pt>
                <c:pt idx="30" formatCode="0">
                  <c:v>1.4285714285714286</c:v>
                </c:pt>
                <c:pt idx="31" formatCode="0">
                  <c:v>1.4285714285714286</c:v>
                </c:pt>
                <c:pt idx="32" formatCode="0">
                  <c:v>1.2857142857142858</c:v>
                </c:pt>
                <c:pt idx="33" formatCode="0">
                  <c:v>0.7142857142857143</c:v>
                </c:pt>
                <c:pt idx="34" formatCode="0">
                  <c:v>0.42857142857142855</c:v>
                </c:pt>
                <c:pt idx="35" formatCode="0">
                  <c:v>0.5714285714285714</c:v>
                </c:pt>
                <c:pt idx="36" formatCode="0">
                  <c:v>0.42857142857142855</c:v>
                </c:pt>
                <c:pt idx="37" formatCode="0">
                  <c:v>0.2857142857142857</c:v>
                </c:pt>
                <c:pt idx="38" formatCode="0">
                  <c:v>0.42857142857142855</c:v>
                </c:pt>
                <c:pt idx="39" formatCode="0">
                  <c:v>0.7142857142857143</c:v>
                </c:pt>
                <c:pt idx="40" formatCode="0">
                  <c:v>1.4285714285714286</c:v>
                </c:pt>
                <c:pt idx="41" formatCode="0">
                  <c:v>1.8571428571428572</c:v>
                </c:pt>
                <c:pt idx="42" formatCode="0">
                  <c:v>2</c:v>
                </c:pt>
                <c:pt idx="43" formatCode="0">
                  <c:v>2.5714285714285716</c:v>
                </c:pt>
                <c:pt idx="44" formatCode="0">
                  <c:v>3.1428571428571428</c:v>
                </c:pt>
                <c:pt idx="45" formatCode="0">
                  <c:v>3.7142857142857144</c:v>
                </c:pt>
                <c:pt idx="46" formatCode="0">
                  <c:v>3.7142857142857144</c:v>
                </c:pt>
                <c:pt idx="47" formatCode="0">
                  <c:v>3.7142857142857144</c:v>
                </c:pt>
                <c:pt idx="48" formatCode="0">
                  <c:v>3.7142857142857144</c:v>
                </c:pt>
                <c:pt idx="49" formatCode="0">
                  <c:v>3.5714285714285716</c:v>
                </c:pt>
                <c:pt idx="50" formatCode="0">
                  <c:v>4</c:v>
                </c:pt>
                <c:pt idx="51" formatCode="0">
                  <c:v>4</c:v>
                </c:pt>
                <c:pt idx="52" formatCode="0">
                  <c:v>3.5714285714285716</c:v>
                </c:pt>
                <c:pt idx="53" formatCode="0">
                  <c:v>3.8571428571428572</c:v>
                </c:pt>
                <c:pt idx="54" formatCode="0">
                  <c:v>3.4285714285714284</c:v>
                </c:pt>
                <c:pt idx="55" formatCode="0">
                  <c:v>3.2857142857142856</c:v>
                </c:pt>
                <c:pt idx="56" formatCode="0">
                  <c:v>3.7142857142857144</c:v>
                </c:pt>
                <c:pt idx="57" formatCode="0">
                  <c:v>2.7142857142857144</c:v>
                </c:pt>
                <c:pt idx="58" formatCode="0">
                  <c:v>2.8571428571428572</c:v>
                </c:pt>
                <c:pt idx="59" formatCode="0">
                  <c:v>2.7142857142857144</c:v>
                </c:pt>
                <c:pt idx="60" formatCode="0">
                  <c:v>2.8571428571428572</c:v>
                </c:pt>
                <c:pt idx="61" formatCode="0">
                  <c:v>3</c:v>
                </c:pt>
                <c:pt idx="62" formatCode="0">
                  <c:v>3.1428571428571428</c:v>
                </c:pt>
                <c:pt idx="63" formatCode="0">
                  <c:v>2.5714285714285716</c:v>
                </c:pt>
                <c:pt idx="64" formatCode="0">
                  <c:v>2.7142857142857144</c:v>
                </c:pt>
                <c:pt idx="65" formatCode="0">
                  <c:v>2.2857142857142856</c:v>
                </c:pt>
                <c:pt idx="66" formatCode="0">
                  <c:v>2.4285714285714284</c:v>
                </c:pt>
                <c:pt idx="67" formatCode="0">
                  <c:v>2</c:v>
                </c:pt>
                <c:pt idx="68" formatCode="0">
                  <c:v>1.5714285714285714</c:v>
                </c:pt>
                <c:pt idx="69" formatCode="0">
                  <c:v>1.2857142857142858</c:v>
                </c:pt>
              </c:numCache>
            </c:numRef>
          </c:val>
          <c:smooth val="0"/>
          <c:extLst>
            <c:ext xmlns:c16="http://schemas.microsoft.com/office/drawing/2014/chart" uri="{C3380CC4-5D6E-409C-BE32-E72D297353CC}">
              <c16:uniqueId val="{0000000A-DB7E-4B98-B54A-C72ABBA5B486}"/>
            </c:ext>
          </c:extLst>
        </c:ser>
        <c:ser>
          <c:idx val="1"/>
          <c:order val="5"/>
          <c:tx>
            <c:strRef>
              <c:f>rivm!$Y$3</c:f>
              <c:strCache>
                <c:ptCount val="1"/>
                <c:pt idx="0">
                  <c:v> 7 day moving average</c:v>
                </c:pt>
              </c:strCache>
            </c:strRef>
          </c:tx>
          <c:spPr>
            <a:ln w="44450" cap="rnd">
              <a:solidFill>
                <a:schemeClr val="accent2">
                  <a:lumMod val="75000"/>
                </a:schemeClr>
              </a:solidFill>
              <a:round/>
            </a:ln>
            <a:effectLst/>
          </c:spPr>
          <c:marker>
            <c:symbol val="none"/>
          </c:marker>
          <c:cat>
            <c:numRef>
              <c:extLst>
                <c:ext xmlns:c15="http://schemas.microsoft.com/office/drawing/2012/chart" uri="{02D57815-91ED-43cb-92C2-25804820EDAC}">
                  <c15:fullRef>
                    <c15:sqref>rivm!$C$4:$C$236</c15:sqref>
                  </c15:fullRef>
                </c:ext>
              </c:extLst>
              <c:f>rivm!$C$129:$C$203</c:f>
              <c:numCache>
                <c:formatCode>m/d/yyyy</c:formatCode>
                <c:ptCount val="75"/>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rivm!$Y$4:$Y$198</c15:sqref>
                  </c15:fullRef>
                </c:ext>
              </c:extLst>
              <c:f>rivm!$Y$129:$Y$198</c:f>
              <c:numCache>
                <c:formatCode>0</c:formatCode>
                <c:ptCount val="70"/>
                <c:pt idx="0">
                  <c:v>1.2857142857142858</c:v>
                </c:pt>
                <c:pt idx="1">
                  <c:v>0.8571428571428571</c:v>
                </c:pt>
                <c:pt idx="2">
                  <c:v>1</c:v>
                </c:pt>
                <c:pt idx="3">
                  <c:v>0.7142857142857143</c:v>
                </c:pt>
                <c:pt idx="4">
                  <c:v>0.7142857142857143</c:v>
                </c:pt>
                <c:pt idx="5">
                  <c:v>0.8571428571428571</c:v>
                </c:pt>
                <c:pt idx="6">
                  <c:v>1</c:v>
                </c:pt>
                <c:pt idx="7">
                  <c:v>1</c:v>
                </c:pt>
                <c:pt idx="8">
                  <c:v>1.2857142857142858</c:v>
                </c:pt>
                <c:pt idx="9">
                  <c:v>1.2857142857142858</c:v>
                </c:pt>
                <c:pt idx="10">
                  <c:v>1.2857142857142858</c:v>
                </c:pt>
                <c:pt idx="11">
                  <c:v>1.2857142857142858</c:v>
                </c:pt>
                <c:pt idx="12">
                  <c:v>1.5714285714285714</c:v>
                </c:pt>
                <c:pt idx="13">
                  <c:v>1.4285714285714286</c:v>
                </c:pt>
                <c:pt idx="14">
                  <c:v>1.2857142857142858</c:v>
                </c:pt>
                <c:pt idx="15">
                  <c:v>1</c:v>
                </c:pt>
                <c:pt idx="16">
                  <c:v>1.2857142857142858</c:v>
                </c:pt>
                <c:pt idx="17">
                  <c:v>1.7142857142857142</c:v>
                </c:pt>
                <c:pt idx="18">
                  <c:v>2.1428571428571428</c:v>
                </c:pt>
                <c:pt idx="19">
                  <c:v>1.8571428571428572</c:v>
                </c:pt>
                <c:pt idx="20">
                  <c:v>1.8571428571428572</c:v>
                </c:pt>
                <c:pt idx="21">
                  <c:v>2.4285714285714284</c:v>
                </c:pt>
                <c:pt idx="22">
                  <c:v>3.5714285714285716</c:v>
                </c:pt>
                <c:pt idx="23">
                  <c:v>3.5714285714285716</c:v>
                </c:pt>
                <c:pt idx="24">
                  <c:v>4</c:v>
                </c:pt>
                <c:pt idx="25">
                  <c:v>3.7142857142857144</c:v>
                </c:pt>
                <c:pt idx="26">
                  <c:v>4</c:v>
                </c:pt>
                <c:pt idx="27">
                  <c:v>4.7142857142857144</c:v>
                </c:pt>
                <c:pt idx="28">
                  <c:v>4.7142857142857144</c:v>
                </c:pt>
                <c:pt idx="29">
                  <c:v>5.2857142857142856</c:v>
                </c:pt>
                <c:pt idx="30">
                  <c:v>6.2857142857142856</c:v>
                </c:pt>
                <c:pt idx="31">
                  <c:v>6</c:v>
                </c:pt>
                <c:pt idx="32">
                  <c:v>6.1428571428571432</c:v>
                </c:pt>
                <c:pt idx="33">
                  <c:v>6.8571428571428568</c:v>
                </c:pt>
                <c:pt idx="34">
                  <c:v>6.2857142857142856</c:v>
                </c:pt>
                <c:pt idx="35">
                  <c:v>6.5714285714285712</c:v>
                </c:pt>
                <c:pt idx="36">
                  <c:v>5.5714285714285712</c:v>
                </c:pt>
                <c:pt idx="37">
                  <c:v>5.5714285714285712</c:v>
                </c:pt>
                <c:pt idx="38">
                  <c:v>6.5714285714285712</c:v>
                </c:pt>
                <c:pt idx="39">
                  <c:v>8</c:v>
                </c:pt>
                <c:pt idx="40">
                  <c:v>8.7142857142857135</c:v>
                </c:pt>
                <c:pt idx="41">
                  <c:v>9.4285714285714288</c:v>
                </c:pt>
                <c:pt idx="42">
                  <c:v>10.142857142857142</c:v>
                </c:pt>
                <c:pt idx="43">
                  <c:v>10.714285714285714</c:v>
                </c:pt>
                <c:pt idx="44">
                  <c:v>10.714285714285714</c:v>
                </c:pt>
                <c:pt idx="45">
                  <c:v>10.285714285714286</c:v>
                </c:pt>
                <c:pt idx="46">
                  <c:v>9.8571428571428577</c:v>
                </c:pt>
                <c:pt idx="47">
                  <c:v>9.4285714285714288</c:v>
                </c:pt>
                <c:pt idx="48">
                  <c:v>9.2857142857142865</c:v>
                </c:pt>
                <c:pt idx="49">
                  <c:v>8</c:v>
                </c:pt>
                <c:pt idx="50">
                  <c:v>7.7142857142857144</c:v>
                </c:pt>
                <c:pt idx="51">
                  <c:v>7.2857142857142856</c:v>
                </c:pt>
                <c:pt idx="52">
                  <c:v>7.4285714285714288</c:v>
                </c:pt>
                <c:pt idx="53">
                  <c:v>6.1428571428571432</c:v>
                </c:pt>
                <c:pt idx="54">
                  <c:v>5.5714285714285712</c:v>
                </c:pt>
                <c:pt idx="55">
                  <c:v>6.1428571428571432</c:v>
                </c:pt>
                <c:pt idx="56">
                  <c:v>6.5714285714285712</c:v>
                </c:pt>
                <c:pt idx="57">
                  <c:v>6</c:v>
                </c:pt>
                <c:pt idx="58">
                  <c:v>5.8571428571428568</c:v>
                </c:pt>
                <c:pt idx="59">
                  <c:v>4.8571428571428568</c:v>
                </c:pt>
                <c:pt idx="60">
                  <c:v>5.4285714285714288</c:v>
                </c:pt>
                <c:pt idx="61">
                  <c:v>5.5714285714285712</c:v>
                </c:pt>
                <c:pt idx="62">
                  <c:v>5</c:v>
                </c:pt>
                <c:pt idx="63">
                  <c:v>5.2857142857142856</c:v>
                </c:pt>
                <c:pt idx="64">
                  <c:v>5.7142857142857144</c:v>
                </c:pt>
                <c:pt idx="65">
                  <c:v>6</c:v>
                </c:pt>
                <c:pt idx="66">
                  <c:v>6.5714285714285712</c:v>
                </c:pt>
                <c:pt idx="67">
                  <c:v>7</c:v>
                </c:pt>
                <c:pt idx="68">
                  <c:v>7.2857142857142856</c:v>
                </c:pt>
                <c:pt idx="69">
                  <c:v>7.2857142857142856</c:v>
                </c:pt>
              </c:numCache>
            </c:numRef>
          </c:val>
          <c:smooth val="0"/>
          <c:extLst>
            <c:ext xmlns:c16="http://schemas.microsoft.com/office/drawing/2014/chart" uri="{C3380CC4-5D6E-409C-BE32-E72D297353CC}">
              <c16:uniqueId val="{0000000B-DB7E-4B98-B54A-C72ABBA5B486}"/>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numFmt formatCode="d/m;@"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7"/>
        <c:noMultiLvlLbl val="1"/>
      </c:catAx>
      <c:valAx>
        <c:axId val="596544408"/>
        <c:scaling>
          <c:orientation val="minMax"/>
          <c:min val="0"/>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majorUnit val="250"/>
      </c:valAx>
      <c:spPr>
        <a:noFill/>
        <a:ln w="25400">
          <a:noFill/>
        </a:ln>
        <a:effectLst/>
      </c:spPr>
    </c:plotArea>
    <c:legend>
      <c:legendPos val="r"/>
      <c:layout>
        <c:manualLayout>
          <c:xMode val="edge"/>
          <c:yMode val="edge"/>
          <c:x val="0.1034505183854504"/>
          <c:y val="0.12732791666666668"/>
          <c:w val="0.28108773908744666"/>
          <c:h val="0.13592944444444444"/>
        </c:manualLayout>
      </c:layout>
      <c:overlay val="0"/>
      <c:spPr>
        <a:solidFill>
          <a:schemeClr val="bg2"/>
        </a:solid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sz="1800" b="1"/>
      </a:pPr>
      <a:endParaRPr lang="en-NL"/>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COVID-19 </a:t>
            </a:r>
            <a:r>
              <a:rPr lang="nl-NL" sz="2000" b="1" i="0" u="sng" kern="1200" spc="100" baseline="0">
                <a:ln>
                  <a:noFill/>
                </a:ln>
                <a:solidFill>
                  <a:schemeClr val="bg2">
                    <a:lumMod val="25000"/>
                  </a:schemeClr>
                </a:solidFill>
                <a:effectLst/>
              </a:rPr>
              <a:t>Besmettingen</a:t>
            </a:r>
            <a:br>
              <a:rPr lang="nl-NL" sz="2000" b="1" i="0" u="sng" kern="1200" spc="100" baseline="0">
                <a:ln>
                  <a:noFill/>
                </a:ln>
                <a:solidFill>
                  <a:schemeClr val="bg2">
                    <a:lumMod val="25000"/>
                  </a:schemeClr>
                </a:solidFill>
                <a:effectLst/>
              </a:rPr>
            </a:br>
            <a:r>
              <a:rPr lang="nl-NL" sz="1200" b="0" i="0" u="none" kern="1200" spc="100" baseline="0">
                <a:ln>
                  <a:noFill/>
                </a:ln>
                <a:solidFill>
                  <a:schemeClr val="bg2">
                    <a:lumMod val="25000"/>
                  </a:schemeClr>
                </a:solidFill>
                <a:effectLst/>
              </a:rPr>
              <a:t>"</a:t>
            </a:r>
            <a:r>
              <a:rPr lang="en-US" sz="1200" b="1" i="0" u="none" strike="noStrike" baseline="0">
                <a:solidFill>
                  <a:schemeClr val="bg2">
                    <a:lumMod val="25000"/>
                  </a:schemeClr>
                </a:solidFill>
                <a:effectLst/>
              </a:rPr>
              <a:t>Datum voor statistiek</a:t>
            </a:r>
            <a:r>
              <a:rPr lang="en-US" sz="1200" b="0" i="0" u="none" strike="noStrike" baseline="0">
                <a:solidFill>
                  <a:schemeClr val="bg2">
                    <a:lumMod val="25000"/>
                  </a:schemeClr>
                </a:solidFill>
                <a:effectLst/>
              </a:rPr>
              <a:t>; eerste ziektedag, </a:t>
            </a:r>
            <a:br>
              <a:rPr lang="en-US" sz="1200" b="0" i="0" u="none" strike="noStrike" baseline="0">
                <a:solidFill>
                  <a:schemeClr val="bg2">
                    <a:lumMod val="25000"/>
                  </a:schemeClr>
                </a:solidFill>
                <a:effectLst/>
              </a:rPr>
            </a:br>
            <a:r>
              <a:rPr lang="en-US" sz="1200" b="0" i="0" u="none" strike="noStrike" baseline="0">
                <a:solidFill>
                  <a:schemeClr val="bg2">
                    <a:lumMod val="25000"/>
                  </a:schemeClr>
                </a:solidFill>
                <a:effectLst/>
              </a:rPr>
              <a:t>indien niet bekend, datum lab positief,</a:t>
            </a:r>
          </a:p>
          <a:p>
            <a:pPr marL="0" marR="0" lvl="0" indent="0" algn="ctr" defTabSz="914400" rtl="0" eaLnBrk="1" fontAlgn="auto" latinLnBrk="0" hangingPunct="1">
              <a:lnSpc>
                <a:spcPct val="100000"/>
              </a:lnSpc>
              <a:spcBef>
                <a:spcPts val="0"/>
              </a:spcBef>
              <a:spcAft>
                <a:spcPts val="0"/>
              </a:spcAft>
              <a:buClrTx/>
              <a:buSzTx/>
              <a:buFontTx/>
              <a:buNone/>
              <a:tabLst/>
              <a:defRPr>
                <a:solidFill>
                  <a:schemeClr val="bg2">
                    <a:lumMod val="25000"/>
                  </a:schemeClr>
                </a:solidFill>
              </a:defRPr>
            </a:pPr>
            <a:r>
              <a:rPr lang="en-US" sz="1200" b="0" i="0" u="none" strike="noStrike" baseline="0">
                <a:solidFill>
                  <a:schemeClr val="bg2">
                    <a:lumMod val="25000"/>
                  </a:schemeClr>
                </a:solidFill>
                <a:effectLst/>
              </a:rPr>
              <a:t>indien niet bekend, melddatum aan GGD."</a:t>
            </a:r>
            <a:endParaRPr lang="en-NL" sz="1400" b="0">
              <a:solidFill>
                <a:schemeClr val="bg2">
                  <a:lumMod val="25000"/>
                </a:schemeClr>
              </a:solidFill>
              <a:effectLst/>
            </a:endParaRPr>
          </a:p>
        </c:rich>
      </c:tx>
      <c:layout>
        <c:manualLayout>
          <c:xMode val="edge"/>
          <c:yMode val="edge"/>
          <c:x val="0.33469376532013573"/>
          <c:y val="2.1110555624991322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0375949351584934"/>
          <c:y val="0.12922388888888889"/>
          <c:w val="0.85980160625667368"/>
          <c:h val="0.79865652777777774"/>
        </c:manualLayout>
      </c:layout>
      <c:barChart>
        <c:barDir val="col"/>
        <c:grouping val="stacked"/>
        <c:varyColors val="0"/>
        <c:ser>
          <c:idx val="9"/>
          <c:order val="0"/>
          <c:tx>
            <c:strRef>
              <c:f>rivm!$CR$128</c:f>
              <c:strCache>
                <c:ptCount val="1"/>
                <c:pt idx="0">
                  <c:v>Eerste ziektedag</c:v>
                </c:pt>
              </c:strCache>
            </c:strRef>
          </c:tx>
          <c:spPr>
            <a:solidFill>
              <a:schemeClr val="accent6">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rivm!$CR$129:$CR$236</c:f>
              <c:numCache>
                <c:formatCode>General</c:formatCode>
                <c:ptCount val="108"/>
                <c:pt idx="0">
                  <c:v>61</c:v>
                </c:pt>
                <c:pt idx="1">
                  <c:v>49</c:v>
                </c:pt>
                <c:pt idx="2">
                  <c:v>46</c:v>
                </c:pt>
                <c:pt idx="3">
                  <c:v>45</c:v>
                </c:pt>
                <c:pt idx="4">
                  <c:v>50</c:v>
                </c:pt>
                <c:pt idx="5">
                  <c:v>88</c:v>
                </c:pt>
                <c:pt idx="6">
                  <c:v>76</c:v>
                </c:pt>
                <c:pt idx="7">
                  <c:v>94</c:v>
                </c:pt>
                <c:pt idx="8">
                  <c:v>85</c:v>
                </c:pt>
                <c:pt idx="9">
                  <c:v>96</c:v>
                </c:pt>
                <c:pt idx="10">
                  <c:v>110</c:v>
                </c:pt>
                <c:pt idx="11">
                  <c:v>107</c:v>
                </c:pt>
                <c:pt idx="12">
                  <c:v>164</c:v>
                </c:pt>
                <c:pt idx="13">
                  <c:v>160</c:v>
                </c:pt>
                <c:pt idx="14">
                  <c:v>191</c:v>
                </c:pt>
                <c:pt idx="15">
                  <c:v>130</c:v>
                </c:pt>
                <c:pt idx="16">
                  <c:v>166</c:v>
                </c:pt>
                <c:pt idx="17">
                  <c:v>151</c:v>
                </c:pt>
                <c:pt idx="18">
                  <c:v>168</c:v>
                </c:pt>
                <c:pt idx="19">
                  <c:v>228</c:v>
                </c:pt>
                <c:pt idx="20">
                  <c:v>203</c:v>
                </c:pt>
                <c:pt idx="21">
                  <c:v>264</c:v>
                </c:pt>
                <c:pt idx="22">
                  <c:v>197</c:v>
                </c:pt>
                <c:pt idx="23">
                  <c:v>220</c:v>
                </c:pt>
                <c:pt idx="24">
                  <c:v>297</c:v>
                </c:pt>
                <c:pt idx="25">
                  <c:v>263</c:v>
                </c:pt>
                <c:pt idx="26">
                  <c:v>425</c:v>
                </c:pt>
                <c:pt idx="27">
                  <c:v>349</c:v>
                </c:pt>
                <c:pt idx="28">
                  <c:v>393</c:v>
                </c:pt>
                <c:pt idx="29">
                  <c:v>349</c:v>
                </c:pt>
                <c:pt idx="30">
                  <c:v>392</c:v>
                </c:pt>
                <c:pt idx="31">
                  <c:v>429</c:v>
                </c:pt>
                <c:pt idx="32">
                  <c:v>444</c:v>
                </c:pt>
                <c:pt idx="33">
                  <c:v>574</c:v>
                </c:pt>
                <c:pt idx="34">
                  <c:v>499</c:v>
                </c:pt>
                <c:pt idx="35">
                  <c:v>518</c:v>
                </c:pt>
                <c:pt idx="36">
                  <c:v>494</c:v>
                </c:pt>
                <c:pt idx="37">
                  <c:v>474</c:v>
                </c:pt>
                <c:pt idx="38">
                  <c:v>425</c:v>
                </c:pt>
                <c:pt idx="39">
                  <c:v>415</c:v>
                </c:pt>
                <c:pt idx="40">
                  <c:v>514</c:v>
                </c:pt>
                <c:pt idx="41">
                  <c:v>439</c:v>
                </c:pt>
                <c:pt idx="42">
                  <c:v>495</c:v>
                </c:pt>
                <c:pt idx="43">
                  <c:v>422</c:v>
                </c:pt>
                <c:pt idx="44">
                  <c:v>423</c:v>
                </c:pt>
                <c:pt idx="45">
                  <c:v>415</c:v>
                </c:pt>
                <c:pt idx="46">
                  <c:v>362</c:v>
                </c:pt>
                <c:pt idx="47">
                  <c:v>428</c:v>
                </c:pt>
                <c:pt idx="48">
                  <c:v>405</c:v>
                </c:pt>
                <c:pt idx="49">
                  <c:v>411</c:v>
                </c:pt>
                <c:pt idx="50">
                  <c:v>371</c:v>
                </c:pt>
                <c:pt idx="51">
                  <c:v>376</c:v>
                </c:pt>
                <c:pt idx="52">
                  <c:v>426</c:v>
                </c:pt>
                <c:pt idx="53">
                  <c:v>398</c:v>
                </c:pt>
                <c:pt idx="54">
                  <c:v>473</c:v>
                </c:pt>
                <c:pt idx="55">
                  <c:v>498</c:v>
                </c:pt>
                <c:pt idx="56">
                  <c:v>518</c:v>
                </c:pt>
                <c:pt idx="57">
                  <c:v>473</c:v>
                </c:pt>
                <c:pt idx="58">
                  <c:v>477</c:v>
                </c:pt>
                <c:pt idx="59">
                  <c:v>486</c:v>
                </c:pt>
                <c:pt idx="60">
                  <c:v>480</c:v>
                </c:pt>
                <c:pt idx="61">
                  <c:v>771</c:v>
                </c:pt>
                <c:pt idx="62">
                  <c:v>774</c:v>
                </c:pt>
                <c:pt idx="63">
                  <c:v>744</c:v>
                </c:pt>
                <c:pt idx="64">
                  <c:v>755</c:v>
                </c:pt>
                <c:pt idx="65">
                  <c:v>843</c:v>
                </c:pt>
                <c:pt idx="66">
                  <c:v>888</c:v>
                </c:pt>
                <c:pt idx="67">
                  <c:v>886</c:v>
                </c:pt>
                <c:pt idx="68">
                  <c:v>1016</c:v>
                </c:pt>
                <c:pt idx="69">
                  <c:v>1002</c:v>
                </c:pt>
                <c:pt idx="70">
                  <c:v>750</c:v>
                </c:pt>
                <c:pt idx="71">
                  <c:v>500</c:v>
                </c:pt>
                <c:pt idx="72">
                  <c:v>323</c:v>
                </c:pt>
                <c:pt idx="73">
                  <c:v>120</c:v>
                </c:pt>
                <c:pt idx="74">
                  <c:v>55</c:v>
                </c:pt>
                <c:pt idx="75">
                  <c:v>8</c:v>
                </c:pt>
                <c:pt idx="76">
                  <c:v>8</c:v>
                </c:pt>
              </c:numCache>
            </c:numRef>
          </c:val>
          <c:extLst>
            <c:ext xmlns:c16="http://schemas.microsoft.com/office/drawing/2014/chart" uri="{C3380CC4-5D6E-409C-BE32-E72D297353CC}">
              <c16:uniqueId val="{00000000-69EF-407A-BB44-E444FBA172A7}"/>
            </c:ext>
          </c:extLst>
        </c:ser>
        <c:ser>
          <c:idx val="12"/>
          <c:order val="1"/>
          <c:tx>
            <c:strRef>
              <c:f>rivm!$CW$128</c:f>
              <c:strCache>
                <c:ptCount val="1"/>
                <c:pt idx="0">
                  <c:v>Eerste ziektedag (nieuw/correctie)</c:v>
                </c:pt>
              </c:strCache>
            </c:strRef>
          </c:tx>
          <c:spPr>
            <a:solidFill>
              <a:schemeClr val="accent6">
                <a:lumMod val="75000"/>
              </a:schemeClr>
            </a:solidFill>
            <a:ln>
              <a:noFill/>
            </a:ln>
            <a:effectLst/>
          </c:spPr>
          <c:invertIfNegative val="0"/>
          <c:val>
            <c:numRef>
              <c:f>rivm!$CW$129:$CW$236</c:f>
              <c:numCache>
                <c:formatCode>General</c:formatCode>
                <c:ptCount val="108"/>
                <c:pt idx="0">
                  <c:v>0</c:v>
                </c:pt>
                <c:pt idx="1">
                  <c:v>0</c:v>
                </c:pt>
                <c:pt idx="2">
                  <c:v>0</c:v>
                </c:pt>
                <c:pt idx="3">
                  <c:v>0</c:v>
                </c:pt>
                <c:pt idx="4">
                  <c:v>0</c:v>
                </c:pt>
                <c:pt idx="5">
                  <c:v>0</c:v>
                </c:pt>
                <c:pt idx="6">
                  <c:v>0</c:v>
                </c:pt>
                <c:pt idx="7">
                  <c:v>0</c:v>
                </c:pt>
                <c:pt idx="8">
                  <c:v>1</c:v>
                </c:pt>
                <c:pt idx="9">
                  <c:v>1</c:v>
                </c:pt>
                <c:pt idx="10">
                  <c:v>-1</c:v>
                </c:pt>
                <c:pt idx="11">
                  <c:v>0</c:v>
                </c:pt>
                <c:pt idx="12">
                  <c:v>0</c:v>
                </c:pt>
                <c:pt idx="13">
                  <c:v>1</c:v>
                </c:pt>
                <c:pt idx="14">
                  <c:v>0</c:v>
                </c:pt>
                <c:pt idx="15">
                  <c:v>0</c:v>
                </c:pt>
                <c:pt idx="16">
                  <c:v>0</c:v>
                </c:pt>
                <c:pt idx="17">
                  <c:v>0</c:v>
                </c:pt>
                <c:pt idx="18">
                  <c:v>0</c:v>
                </c:pt>
                <c:pt idx="19">
                  <c:v>0</c:v>
                </c:pt>
                <c:pt idx="20">
                  <c:v>0</c:v>
                </c:pt>
                <c:pt idx="21">
                  <c:v>0</c:v>
                </c:pt>
                <c:pt idx="22">
                  <c:v>0</c:v>
                </c:pt>
                <c:pt idx="23">
                  <c:v>0</c:v>
                </c:pt>
                <c:pt idx="24">
                  <c:v>1</c:v>
                </c:pt>
                <c:pt idx="25">
                  <c:v>1</c:v>
                </c:pt>
                <c:pt idx="26">
                  <c:v>1</c:v>
                </c:pt>
                <c:pt idx="27">
                  <c:v>0</c:v>
                </c:pt>
                <c:pt idx="28">
                  <c:v>0</c:v>
                </c:pt>
                <c:pt idx="29">
                  <c:v>2</c:v>
                </c:pt>
                <c:pt idx="30">
                  <c:v>0</c:v>
                </c:pt>
                <c:pt idx="31">
                  <c:v>1</c:v>
                </c:pt>
                <c:pt idx="32">
                  <c:v>3</c:v>
                </c:pt>
                <c:pt idx="33">
                  <c:v>3</c:v>
                </c:pt>
                <c:pt idx="34">
                  <c:v>1</c:v>
                </c:pt>
                <c:pt idx="35">
                  <c:v>0</c:v>
                </c:pt>
                <c:pt idx="36">
                  <c:v>1</c:v>
                </c:pt>
                <c:pt idx="37">
                  <c:v>0</c:v>
                </c:pt>
                <c:pt idx="38">
                  <c:v>0</c:v>
                </c:pt>
                <c:pt idx="39">
                  <c:v>0</c:v>
                </c:pt>
                <c:pt idx="40">
                  <c:v>0</c:v>
                </c:pt>
                <c:pt idx="41">
                  <c:v>1</c:v>
                </c:pt>
                <c:pt idx="42">
                  <c:v>0</c:v>
                </c:pt>
                <c:pt idx="43">
                  <c:v>0</c:v>
                </c:pt>
                <c:pt idx="44">
                  <c:v>0</c:v>
                </c:pt>
                <c:pt idx="45">
                  <c:v>0</c:v>
                </c:pt>
                <c:pt idx="46">
                  <c:v>0</c:v>
                </c:pt>
                <c:pt idx="47">
                  <c:v>1</c:v>
                </c:pt>
                <c:pt idx="48">
                  <c:v>0</c:v>
                </c:pt>
                <c:pt idx="49">
                  <c:v>0</c:v>
                </c:pt>
                <c:pt idx="50">
                  <c:v>0</c:v>
                </c:pt>
                <c:pt idx="51">
                  <c:v>1</c:v>
                </c:pt>
                <c:pt idx="52">
                  <c:v>1</c:v>
                </c:pt>
                <c:pt idx="53">
                  <c:v>1</c:v>
                </c:pt>
                <c:pt idx="54">
                  <c:v>1</c:v>
                </c:pt>
                <c:pt idx="55">
                  <c:v>1</c:v>
                </c:pt>
                <c:pt idx="56">
                  <c:v>3</c:v>
                </c:pt>
                <c:pt idx="57">
                  <c:v>1</c:v>
                </c:pt>
                <c:pt idx="58">
                  <c:v>2</c:v>
                </c:pt>
                <c:pt idx="59">
                  <c:v>-1</c:v>
                </c:pt>
                <c:pt idx="60">
                  <c:v>5</c:v>
                </c:pt>
                <c:pt idx="61">
                  <c:v>7</c:v>
                </c:pt>
                <c:pt idx="62">
                  <c:v>8</c:v>
                </c:pt>
                <c:pt idx="63">
                  <c:v>14</c:v>
                </c:pt>
                <c:pt idx="64">
                  <c:v>10</c:v>
                </c:pt>
                <c:pt idx="65">
                  <c:v>23</c:v>
                </c:pt>
                <c:pt idx="66">
                  <c:v>28</c:v>
                </c:pt>
                <c:pt idx="67">
                  <c:v>39</c:v>
                </c:pt>
                <c:pt idx="68">
                  <c:v>62</c:v>
                </c:pt>
                <c:pt idx="69">
                  <c:v>100</c:v>
                </c:pt>
                <c:pt idx="70">
                  <c:v>153</c:v>
                </c:pt>
                <c:pt idx="71">
                  <c:v>192</c:v>
                </c:pt>
                <c:pt idx="72">
                  <c:v>255</c:v>
                </c:pt>
                <c:pt idx="73">
                  <c:v>194</c:v>
                </c:pt>
                <c:pt idx="74">
                  <c:v>112</c:v>
                </c:pt>
                <c:pt idx="75">
                  <c:v>50</c:v>
                </c:pt>
                <c:pt idx="76">
                  <c:v>14</c:v>
                </c:pt>
                <c:pt idx="77">
                  <c:v>4</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3-69EF-407A-BB44-E444FBA172A7}"/>
            </c:ext>
          </c:extLst>
        </c:ser>
        <c:ser>
          <c:idx val="11"/>
          <c:order val="2"/>
          <c:tx>
            <c:strRef>
              <c:f>rivm!$CS$128</c:f>
              <c:strCache>
                <c:ptCount val="1"/>
                <c:pt idx="0">
                  <c:v>Positieve labuitslag</c:v>
                </c:pt>
              </c:strCache>
            </c:strRef>
          </c:tx>
          <c:spPr>
            <a:solidFill>
              <a:schemeClr val="accent1">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rivm!$CS$129:$CS$236</c:f>
              <c:numCache>
                <c:formatCode>General</c:formatCode>
                <c:ptCount val="108"/>
                <c:pt idx="0">
                  <c:v>12</c:v>
                </c:pt>
                <c:pt idx="1">
                  <c:v>12</c:v>
                </c:pt>
                <c:pt idx="2">
                  <c:v>5</c:v>
                </c:pt>
                <c:pt idx="3">
                  <c:v>5</c:v>
                </c:pt>
                <c:pt idx="4">
                  <c:v>2</c:v>
                </c:pt>
                <c:pt idx="5">
                  <c:v>5</c:v>
                </c:pt>
                <c:pt idx="6">
                  <c:v>4</c:v>
                </c:pt>
                <c:pt idx="7">
                  <c:v>6</c:v>
                </c:pt>
                <c:pt idx="8">
                  <c:v>11</c:v>
                </c:pt>
                <c:pt idx="9">
                  <c:v>17</c:v>
                </c:pt>
                <c:pt idx="10">
                  <c:v>18</c:v>
                </c:pt>
                <c:pt idx="11">
                  <c:v>11</c:v>
                </c:pt>
                <c:pt idx="12">
                  <c:v>6</c:v>
                </c:pt>
                <c:pt idx="13">
                  <c:v>5</c:v>
                </c:pt>
                <c:pt idx="14">
                  <c:v>20</c:v>
                </c:pt>
                <c:pt idx="15">
                  <c:v>12</c:v>
                </c:pt>
                <c:pt idx="16">
                  <c:v>19</c:v>
                </c:pt>
                <c:pt idx="17">
                  <c:v>18</c:v>
                </c:pt>
                <c:pt idx="18">
                  <c:v>12</c:v>
                </c:pt>
                <c:pt idx="19">
                  <c:v>15</c:v>
                </c:pt>
                <c:pt idx="20">
                  <c:v>17</c:v>
                </c:pt>
                <c:pt idx="21">
                  <c:v>17</c:v>
                </c:pt>
                <c:pt idx="22">
                  <c:v>20</c:v>
                </c:pt>
                <c:pt idx="23">
                  <c:v>16</c:v>
                </c:pt>
                <c:pt idx="24">
                  <c:v>22</c:v>
                </c:pt>
                <c:pt idx="25">
                  <c:v>22</c:v>
                </c:pt>
                <c:pt idx="26">
                  <c:v>22</c:v>
                </c:pt>
                <c:pt idx="27">
                  <c:v>34</c:v>
                </c:pt>
                <c:pt idx="28">
                  <c:v>41</c:v>
                </c:pt>
                <c:pt idx="29">
                  <c:v>54</c:v>
                </c:pt>
                <c:pt idx="30">
                  <c:v>68</c:v>
                </c:pt>
                <c:pt idx="31">
                  <c:v>55</c:v>
                </c:pt>
                <c:pt idx="32">
                  <c:v>49</c:v>
                </c:pt>
                <c:pt idx="33">
                  <c:v>68</c:v>
                </c:pt>
                <c:pt idx="34">
                  <c:v>71</c:v>
                </c:pt>
                <c:pt idx="35">
                  <c:v>88</c:v>
                </c:pt>
                <c:pt idx="36">
                  <c:v>62</c:v>
                </c:pt>
                <c:pt idx="37">
                  <c:v>105</c:v>
                </c:pt>
                <c:pt idx="38">
                  <c:v>80</c:v>
                </c:pt>
                <c:pt idx="39">
                  <c:v>84</c:v>
                </c:pt>
                <c:pt idx="40">
                  <c:v>67</c:v>
                </c:pt>
                <c:pt idx="41">
                  <c:v>108</c:v>
                </c:pt>
                <c:pt idx="42">
                  <c:v>86</c:v>
                </c:pt>
                <c:pt idx="43">
                  <c:v>95</c:v>
                </c:pt>
                <c:pt idx="44">
                  <c:v>79</c:v>
                </c:pt>
                <c:pt idx="45">
                  <c:v>74</c:v>
                </c:pt>
                <c:pt idx="46">
                  <c:v>76</c:v>
                </c:pt>
                <c:pt idx="47">
                  <c:v>57</c:v>
                </c:pt>
                <c:pt idx="48">
                  <c:v>94</c:v>
                </c:pt>
                <c:pt idx="49">
                  <c:v>82</c:v>
                </c:pt>
                <c:pt idx="50">
                  <c:v>89</c:v>
                </c:pt>
                <c:pt idx="51">
                  <c:v>82</c:v>
                </c:pt>
                <c:pt idx="52">
                  <c:v>72</c:v>
                </c:pt>
                <c:pt idx="53">
                  <c:v>103</c:v>
                </c:pt>
                <c:pt idx="54">
                  <c:v>60</c:v>
                </c:pt>
                <c:pt idx="55">
                  <c:v>74</c:v>
                </c:pt>
                <c:pt idx="56">
                  <c:v>78</c:v>
                </c:pt>
                <c:pt idx="57">
                  <c:v>54</c:v>
                </c:pt>
                <c:pt idx="58">
                  <c:v>71</c:v>
                </c:pt>
                <c:pt idx="59">
                  <c:v>79</c:v>
                </c:pt>
                <c:pt idx="60">
                  <c:v>83</c:v>
                </c:pt>
                <c:pt idx="61">
                  <c:v>91</c:v>
                </c:pt>
                <c:pt idx="62">
                  <c:v>109</c:v>
                </c:pt>
                <c:pt idx="63">
                  <c:v>136</c:v>
                </c:pt>
                <c:pt idx="64">
                  <c:v>136</c:v>
                </c:pt>
                <c:pt idx="65">
                  <c:v>151</c:v>
                </c:pt>
                <c:pt idx="66">
                  <c:v>165</c:v>
                </c:pt>
                <c:pt idx="67">
                  <c:v>175</c:v>
                </c:pt>
                <c:pt idx="68">
                  <c:v>174</c:v>
                </c:pt>
                <c:pt idx="69">
                  <c:v>168</c:v>
                </c:pt>
                <c:pt idx="70">
                  <c:v>200</c:v>
                </c:pt>
                <c:pt idx="71">
                  <c:v>256</c:v>
                </c:pt>
                <c:pt idx="72">
                  <c:v>285</c:v>
                </c:pt>
                <c:pt idx="73">
                  <c:v>297</c:v>
                </c:pt>
                <c:pt idx="74">
                  <c:v>296</c:v>
                </c:pt>
                <c:pt idx="75">
                  <c:v>330</c:v>
                </c:pt>
                <c:pt idx="76">
                  <c:v>207</c:v>
                </c:pt>
                <c:pt idx="77">
                  <c:v>6</c:v>
                </c:pt>
              </c:numCache>
            </c:numRef>
          </c:val>
          <c:extLst>
            <c:ext xmlns:c16="http://schemas.microsoft.com/office/drawing/2014/chart" uri="{C3380CC4-5D6E-409C-BE32-E72D297353CC}">
              <c16:uniqueId val="{00000001-69EF-407A-BB44-E444FBA172A7}"/>
            </c:ext>
          </c:extLst>
        </c:ser>
        <c:ser>
          <c:idx val="13"/>
          <c:order val="3"/>
          <c:tx>
            <c:strRef>
              <c:f>rivm!$CX$128</c:f>
              <c:strCache>
                <c:ptCount val="1"/>
                <c:pt idx="0">
                  <c:v>Positieve labuitslag (nieuw/correctie)</c:v>
                </c:pt>
              </c:strCache>
            </c:strRef>
          </c:tx>
          <c:spPr>
            <a:solidFill>
              <a:schemeClr val="accent1">
                <a:lumMod val="50000"/>
              </a:schemeClr>
            </a:solidFill>
            <a:ln>
              <a:noFill/>
            </a:ln>
            <a:effectLst/>
          </c:spPr>
          <c:invertIfNegative val="0"/>
          <c:val>
            <c:numRef>
              <c:f>rivm!$CX$129:$CX$236</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-1</c:v>
                </c:pt>
                <c:pt idx="12">
                  <c:v>0</c:v>
                </c:pt>
                <c:pt idx="13">
                  <c:v>-1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-3</c:v>
                </c:pt>
                <c:pt idx="34">
                  <c:v>0</c:v>
                </c:pt>
                <c:pt idx="35">
                  <c:v>-3</c:v>
                </c:pt>
                <c:pt idx="36">
                  <c:v>-1</c:v>
                </c:pt>
                <c:pt idx="37">
                  <c:v>0</c:v>
                </c:pt>
                <c:pt idx="38">
                  <c:v>-1</c:v>
                </c:pt>
                <c:pt idx="39">
                  <c:v>-1</c:v>
                </c:pt>
                <c:pt idx="40">
                  <c:v>0</c:v>
                </c:pt>
                <c:pt idx="41">
                  <c:v>0</c:v>
                </c:pt>
                <c:pt idx="42">
                  <c:v>0</c:v>
                </c:pt>
                <c:pt idx="43">
                  <c:v>0</c:v>
                </c:pt>
                <c:pt idx="44">
                  <c:v>0</c:v>
                </c:pt>
                <c:pt idx="45">
                  <c:v>0</c:v>
                </c:pt>
                <c:pt idx="46">
                  <c:v>-1</c:v>
                </c:pt>
                <c:pt idx="47">
                  <c:v>0</c:v>
                </c:pt>
                <c:pt idx="48">
                  <c:v>0</c:v>
                </c:pt>
                <c:pt idx="49">
                  <c:v>0</c:v>
                </c:pt>
                <c:pt idx="50">
                  <c:v>0</c:v>
                </c:pt>
                <c:pt idx="51">
                  <c:v>0</c:v>
                </c:pt>
                <c:pt idx="52">
                  <c:v>0</c:v>
                </c:pt>
                <c:pt idx="53">
                  <c:v>0</c:v>
                </c:pt>
                <c:pt idx="54">
                  <c:v>0</c:v>
                </c:pt>
                <c:pt idx="55">
                  <c:v>0</c:v>
                </c:pt>
                <c:pt idx="56">
                  <c:v>-1</c:v>
                </c:pt>
                <c:pt idx="57">
                  <c:v>0</c:v>
                </c:pt>
                <c:pt idx="58">
                  <c:v>-1</c:v>
                </c:pt>
                <c:pt idx="59">
                  <c:v>0</c:v>
                </c:pt>
                <c:pt idx="60">
                  <c:v>0</c:v>
                </c:pt>
                <c:pt idx="61">
                  <c:v>0</c:v>
                </c:pt>
                <c:pt idx="62">
                  <c:v>-1</c:v>
                </c:pt>
                <c:pt idx="63">
                  <c:v>-3</c:v>
                </c:pt>
                <c:pt idx="64">
                  <c:v>-1</c:v>
                </c:pt>
                <c:pt idx="65">
                  <c:v>0</c:v>
                </c:pt>
                <c:pt idx="66">
                  <c:v>-6</c:v>
                </c:pt>
                <c:pt idx="67">
                  <c:v>0</c:v>
                </c:pt>
                <c:pt idx="68">
                  <c:v>-4</c:v>
                </c:pt>
                <c:pt idx="69">
                  <c:v>-3</c:v>
                </c:pt>
                <c:pt idx="70">
                  <c:v>-8</c:v>
                </c:pt>
                <c:pt idx="71">
                  <c:v>-7</c:v>
                </c:pt>
                <c:pt idx="72">
                  <c:v>-13</c:v>
                </c:pt>
                <c:pt idx="73">
                  <c:v>-16</c:v>
                </c:pt>
                <c:pt idx="74">
                  <c:v>-41</c:v>
                </c:pt>
                <c:pt idx="75">
                  <c:v>86</c:v>
                </c:pt>
                <c:pt idx="76">
                  <c:v>198</c:v>
                </c:pt>
                <c:pt idx="77">
                  <c:v>174</c:v>
                </c:pt>
                <c:pt idx="78">
                  <c:v>11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4-69EF-407A-BB44-E444FBA172A7}"/>
            </c:ext>
          </c:extLst>
        </c:ser>
        <c:ser>
          <c:idx val="10"/>
          <c:order val="4"/>
          <c:tx>
            <c:strRef>
              <c:f>rivm!$CQ$128</c:f>
              <c:strCache>
                <c:ptCount val="1"/>
                <c:pt idx="0">
                  <c:v>Melding aan GGD</c:v>
                </c:pt>
              </c:strCache>
            </c:strRef>
          </c:tx>
          <c:spPr>
            <a:solidFill>
              <a:schemeClr val="accent2">
                <a:lumMod val="40000"/>
                <a:lumOff val="60000"/>
              </a:schemeClr>
            </a:solidFill>
            <a:ln>
              <a:noFill/>
            </a:ln>
            <a:effectLst/>
          </c:spPr>
          <c:invertIfNegative val="0"/>
          <c:cat>
            <c:numRef>
              <c:f>rivm!$C$129:$C$236</c:f>
              <c:numCache>
                <c:formatCode>m/d/yyyy</c:formatCode>
                <c:ptCount val="108"/>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f>rivm!$CQ$129:$CQ$236</c:f>
              <c:numCache>
                <c:formatCode>General</c:formatCode>
                <c:ptCount val="108"/>
                <c:pt idx="2">
                  <c:v>1</c:v>
                </c:pt>
                <c:pt idx="5">
                  <c:v>1</c:v>
                </c:pt>
                <c:pt idx="6">
                  <c:v>2</c:v>
                </c:pt>
                <c:pt idx="8">
                  <c:v>1</c:v>
                </c:pt>
                <c:pt idx="9">
                  <c:v>1</c:v>
                </c:pt>
                <c:pt idx="10">
                  <c:v>1</c:v>
                </c:pt>
                <c:pt idx="11">
                  <c:v>1</c:v>
                </c:pt>
                <c:pt idx="13">
                  <c:v>3</c:v>
                </c:pt>
                <c:pt idx="14">
                  <c:v>1</c:v>
                </c:pt>
                <c:pt idx="15">
                  <c:v>1</c:v>
                </c:pt>
                <c:pt idx="16">
                  <c:v>4</c:v>
                </c:pt>
                <c:pt idx="18">
                  <c:v>2</c:v>
                </c:pt>
                <c:pt idx="20">
                  <c:v>1</c:v>
                </c:pt>
                <c:pt idx="21">
                  <c:v>3</c:v>
                </c:pt>
                <c:pt idx="22">
                  <c:v>1</c:v>
                </c:pt>
                <c:pt idx="23">
                  <c:v>2</c:v>
                </c:pt>
                <c:pt idx="25">
                  <c:v>3</c:v>
                </c:pt>
                <c:pt idx="26">
                  <c:v>3</c:v>
                </c:pt>
                <c:pt idx="27">
                  <c:v>6</c:v>
                </c:pt>
                <c:pt idx="28">
                  <c:v>3</c:v>
                </c:pt>
                <c:pt idx="29">
                  <c:v>6</c:v>
                </c:pt>
                <c:pt idx="30">
                  <c:v>17</c:v>
                </c:pt>
                <c:pt idx="31">
                  <c:v>6</c:v>
                </c:pt>
                <c:pt idx="32">
                  <c:v>7</c:v>
                </c:pt>
                <c:pt idx="33">
                  <c:v>6</c:v>
                </c:pt>
                <c:pt idx="34">
                  <c:v>10</c:v>
                </c:pt>
                <c:pt idx="35">
                  <c:v>10</c:v>
                </c:pt>
                <c:pt idx="36">
                  <c:v>19</c:v>
                </c:pt>
                <c:pt idx="37">
                  <c:v>31</c:v>
                </c:pt>
                <c:pt idx="38">
                  <c:v>24</c:v>
                </c:pt>
                <c:pt idx="39">
                  <c:v>19</c:v>
                </c:pt>
                <c:pt idx="40">
                  <c:v>23</c:v>
                </c:pt>
                <c:pt idx="41">
                  <c:v>25</c:v>
                </c:pt>
                <c:pt idx="42">
                  <c:v>11</c:v>
                </c:pt>
                <c:pt idx="43">
                  <c:v>27</c:v>
                </c:pt>
                <c:pt idx="44">
                  <c:v>13</c:v>
                </c:pt>
                <c:pt idx="45">
                  <c:v>23</c:v>
                </c:pt>
                <c:pt idx="46">
                  <c:v>5</c:v>
                </c:pt>
                <c:pt idx="47">
                  <c:v>13</c:v>
                </c:pt>
                <c:pt idx="48">
                  <c:v>10</c:v>
                </c:pt>
                <c:pt idx="49">
                  <c:v>9</c:v>
                </c:pt>
                <c:pt idx="50">
                  <c:v>12</c:v>
                </c:pt>
                <c:pt idx="51">
                  <c:v>12</c:v>
                </c:pt>
                <c:pt idx="52">
                  <c:v>22</c:v>
                </c:pt>
                <c:pt idx="53">
                  <c:v>9</c:v>
                </c:pt>
                <c:pt idx="54">
                  <c:v>9</c:v>
                </c:pt>
                <c:pt idx="55">
                  <c:v>7</c:v>
                </c:pt>
                <c:pt idx="56">
                  <c:v>4</c:v>
                </c:pt>
                <c:pt idx="57">
                  <c:v>6</c:v>
                </c:pt>
                <c:pt idx="58">
                  <c:v>5</c:v>
                </c:pt>
                <c:pt idx="59">
                  <c:v>8</c:v>
                </c:pt>
                <c:pt idx="60">
                  <c:v>8</c:v>
                </c:pt>
                <c:pt idx="61">
                  <c:v>6</c:v>
                </c:pt>
                <c:pt idx="62">
                  <c:v>14</c:v>
                </c:pt>
                <c:pt idx="63">
                  <c:v>18</c:v>
                </c:pt>
                <c:pt idx="64">
                  <c:v>11</c:v>
                </c:pt>
                <c:pt idx="65">
                  <c:v>30</c:v>
                </c:pt>
                <c:pt idx="66">
                  <c:v>16</c:v>
                </c:pt>
                <c:pt idx="67">
                  <c:v>17</c:v>
                </c:pt>
                <c:pt idx="68">
                  <c:v>20</c:v>
                </c:pt>
                <c:pt idx="69">
                  <c:v>19</c:v>
                </c:pt>
                <c:pt idx="70">
                  <c:v>44</c:v>
                </c:pt>
                <c:pt idx="71">
                  <c:v>33</c:v>
                </c:pt>
                <c:pt idx="72">
                  <c:v>57</c:v>
                </c:pt>
                <c:pt idx="73">
                  <c:v>51</c:v>
                </c:pt>
                <c:pt idx="74">
                  <c:v>60</c:v>
                </c:pt>
                <c:pt idx="75">
                  <c:v>63</c:v>
                </c:pt>
                <c:pt idx="76">
                  <c:v>195</c:v>
                </c:pt>
                <c:pt idx="77">
                  <c:v>64</c:v>
                </c:pt>
              </c:numCache>
            </c:numRef>
          </c:val>
          <c:extLst>
            <c:ext xmlns:c16="http://schemas.microsoft.com/office/drawing/2014/chart" uri="{C3380CC4-5D6E-409C-BE32-E72D297353CC}">
              <c16:uniqueId val="{00000002-69EF-407A-BB44-E444FBA172A7}"/>
            </c:ext>
          </c:extLst>
        </c:ser>
        <c:ser>
          <c:idx val="14"/>
          <c:order val="5"/>
          <c:tx>
            <c:strRef>
              <c:f>rivm!$CV$128</c:f>
              <c:strCache>
                <c:ptCount val="1"/>
                <c:pt idx="0">
                  <c:v>Melding aan GGD (nieuw/correctie)</c:v>
                </c:pt>
              </c:strCache>
            </c:strRef>
          </c:tx>
          <c:spPr>
            <a:solidFill>
              <a:schemeClr val="accent2">
                <a:lumMod val="75000"/>
              </a:schemeClr>
            </a:solidFill>
            <a:ln>
              <a:noFill/>
            </a:ln>
            <a:effectLst/>
          </c:spPr>
          <c:invertIfNegative val="0"/>
          <c:val>
            <c:numRef>
              <c:f>rivm!$CV$129:$CV$236</c:f>
              <c:numCache>
                <c:formatCode>General</c:formatCode>
                <c:ptCount val="10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c:v>
                </c:pt>
                <c:pt idx="35">
                  <c:v>-1</c:v>
                </c:pt>
                <c:pt idx="36">
                  <c:v>0</c:v>
                </c:pt>
                <c:pt idx="37">
                  <c:v>0</c:v>
                </c:pt>
                <c:pt idx="38">
                  <c:v>0</c:v>
                </c:pt>
                <c:pt idx="39">
                  <c:v>0</c:v>
                </c:pt>
                <c:pt idx="40">
                  <c:v>0</c:v>
                </c:pt>
                <c:pt idx="41">
                  <c:v>0</c:v>
                </c:pt>
                <c:pt idx="42">
                  <c:v>0</c:v>
                </c:pt>
                <c:pt idx="43">
                  <c:v>0</c:v>
                </c:pt>
                <c:pt idx="44">
                  <c:v>-1</c:v>
                </c:pt>
                <c:pt idx="45">
                  <c:v>0</c:v>
                </c:pt>
                <c:pt idx="46">
                  <c:v>0</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-1</c:v>
                </c:pt>
                <c:pt idx="64">
                  <c:v>0</c:v>
                </c:pt>
                <c:pt idx="65">
                  <c:v>0</c:v>
                </c:pt>
                <c:pt idx="66">
                  <c:v>0</c:v>
                </c:pt>
                <c:pt idx="67">
                  <c:v>0</c:v>
                </c:pt>
                <c:pt idx="68">
                  <c:v>0</c:v>
                </c:pt>
                <c:pt idx="69">
                  <c:v>0</c:v>
                </c:pt>
                <c:pt idx="70">
                  <c:v>0</c:v>
                </c:pt>
                <c:pt idx="71">
                  <c:v>0</c:v>
                </c:pt>
                <c:pt idx="72">
                  <c:v>-1</c:v>
                </c:pt>
                <c:pt idx="73">
                  <c:v>-4</c:v>
                </c:pt>
                <c:pt idx="74">
                  <c:v>-5</c:v>
                </c:pt>
                <c:pt idx="75">
                  <c:v>-10</c:v>
                </c:pt>
                <c:pt idx="76">
                  <c:v>-78</c:v>
                </c:pt>
                <c:pt idx="77">
                  <c:v>129</c:v>
                </c:pt>
                <c:pt idx="78">
                  <c:v>79</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numCache>
            </c:numRef>
          </c:val>
          <c:extLst>
            <c:ext xmlns:c16="http://schemas.microsoft.com/office/drawing/2014/chart" uri="{C3380CC4-5D6E-409C-BE32-E72D297353CC}">
              <c16:uniqueId val="{00000005-69EF-407A-BB44-E444FBA172A7}"/>
            </c:ext>
          </c:extLst>
        </c:ser>
        <c:dLbls>
          <c:showLegendKey val="0"/>
          <c:showVal val="0"/>
          <c:showCatName val="0"/>
          <c:showSerName val="0"/>
          <c:showPercent val="0"/>
          <c:showBubbleSize val="0"/>
        </c:dLbls>
        <c:gapWidth val="25"/>
        <c:overlap val="100"/>
        <c:axId val="596545392"/>
        <c:axId val="596544408"/>
        <c:extLst/>
      </c:barChart>
      <c:dateAx>
        <c:axId val="596545392"/>
        <c:scaling>
          <c:orientation val="minMax"/>
          <c:max val="44091"/>
        </c:scaling>
        <c:delete val="0"/>
        <c:axPos val="b"/>
        <c:numFmt formatCode="[$-809]dd\ mmm;@" sourceLinked="0"/>
        <c:majorTickMark val="out"/>
        <c:minorTickMark val="none"/>
        <c:tickLblPos val="low"/>
        <c:spPr>
          <a:noFill/>
          <a:ln w="9525" cap="flat" cmpd="sng" algn="ctr">
            <a:solidFill>
              <a:schemeClr val="tx1"/>
            </a:solidFill>
            <a:round/>
          </a:ln>
          <a:effectLst/>
        </c:spPr>
        <c:txPr>
          <a:bodyPr rot="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14"/>
        <c:minorUnit val="7"/>
      </c:dateAx>
      <c:valAx>
        <c:axId val="596544408"/>
        <c:scaling>
          <c:orientation val="minMax"/>
          <c:min val="-50"/>
        </c:scaling>
        <c:delete val="0"/>
        <c:axPos val="l"/>
        <c:majorGridlines>
          <c:spPr>
            <a:ln w="9525" cap="flat" cmpd="sng" algn="ctr">
              <a:noFill/>
              <a:prstDash val="lg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50"/>
      </c:valAx>
      <c:spPr>
        <a:noFill/>
        <a:ln w="25400">
          <a:noFill/>
        </a:ln>
        <a:effectLst/>
      </c:spPr>
    </c:plotArea>
    <c:legend>
      <c:legendPos val="t"/>
      <c:layout>
        <c:manualLayout>
          <c:xMode val="edge"/>
          <c:yMode val="edge"/>
          <c:x val="8.1931575488005046E-2"/>
          <c:y val="0.16415920232193199"/>
          <c:w val="0.37021738535702281"/>
          <c:h val="0.19593453596078272"/>
        </c:manualLayout>
      </c:layout>
      <c:overlay val="0"/>
      <c:spPr>
        <a:solidFill>
          <a:schemeClr val="bg2"/>
        </a:solidFill>
        <a:ln w="19050">
          <a:solidFill>
            <a:schemeClr val="tx1"/>
          </a:solid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NL"/>
        </a:p>
      </c:txPr>
    </c:legend>
    <c:plotVisOnly val="1"/>
    <c:dispBlanksAs val="gap"/>
    <c:showDLblsOverMax val="0"/>
    <c:extLst/>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r>
              <a:rPr lang="nl-NL" sz="2000" b="1" i="0" u="none" kern="1200" spc="100" baseline="0">
                <a:ln>
                  <a:noFill/>
                </a:ln>
                <a:solidFill>
                  <a:schemeClr val="bg2">
                    <a:lumMod val="25000"/>
                  </a:schemeClr>
                </a:solidFill>
                <a:effectLst/>
              </a:rPr>
              <a:t>Nieuwe</a:t>
            </a:r>
            <a:r>
              <a:rPr lang="nl-NL" sz="2000" b="0" i="0" u="none" kern="1200" spc="100" baseline="0">
                <a:ln>
                  <a:noFill/>
                </a:ln>
                <a:solidFill>
                  <a:schemeClr val="bg2">
                    <a:lumMod val="25000"/>
                  </a:schemeClr>
                </a:solidFill>
                <a:effectLst/>
              </a:rPr>
              <a:t> </a:t>
            </a:r>
            <a:r>
              <a:rPr lang="nl-NL" sz="2000" b="1" i="0" u="sng" kern="1200" spc="100" baseline="0">
                <a:ln>
                  <a:noFill/>
                </a:ln>
                <a:solidFill>
                  <a:schemeClr val="bg2">
                    <a:lumMod val="25000"/>
                  </a:schemeClr>
                </a:solidFill>
                <a:effectLst/>
              </a:rPr>
              <a:t>Besmettingen</a:t>
            </a:r>
            <a:r>
              <a:rPr lang="nl-NL" sz="2000" b="1" i="0" u="none" kern="1200" spc="100" baseline="0">
                <a:ln>
                  <a:noFill/>
                </a:ln>
                <a:solidFill>
                  <a:schemeClr val="bg2">
                    <a:lumMod val="25000"/>
                  </a:schemeClr>
                </a:solidFill>
                <a:effectLst/>
              </a:rPr>
              <a:t> covid-19 - logatismische schaal</a:t>
            </a:r>
            <a:br>
              <a:rPr lang="nl-NL" sz="2000" b="1" i="0" u="none" kern="1200" spc="100" baseline="0">
                <a:ln>
                  <a:noFill/>
                </a:ln>
                <a:solidFill>
                  <a:schemeClr val="bg2">
                    <a:lumMod val="25000"/>
                  </a:schemeClr>
                </a:solidFill>
                <a:effectLst/>
              </a:rPr>
            </a:br>
            <a:r>
              <a:rPr lang="nl-NL" sz="1800" b="0" i="0" u="none" kern="1200" spc="100" baseline="0">
                <a:ln>
                  <a:noFill/>
                </a:ln>
                <a:solidFill>
                  <a:schemeClr val="bg2">
                    <a:lumMod val="25000"/>
                  </a:schemeClr>
                </a:solidFill>
                <a:effectLst/>
              </a:rPr>
              <a:t>Geen correctie voor datum &amp; type melding</a:t>
            </a:r>
            <a:endParaRPr lang="en-NL" sz="2000" b="0">
              <a:solidFill>
                <a:schemeClr val="bg2">
                  <a:lumMod val="25000"/>
                </a:schemeClr>
              </a:solidFill>
              <a:effectLst/>
            </a:endParaRPr>
          </a:p>
        </c:rich>
      </c:tx>
      <c:layout>
        <c:manualLayout>
          <c:xMode val="edge"/>
          <c:yMode val="edge"/>
          <c:x val="0.20107093469224804"/>
          <c:y val="4.437305555555555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2">
                  <a:lumMod val="25000"/>
                </a:schemeClr>
              </a:solidFill>
              <a:latin typeface="+mn-lt"/>
              <a:ea typeface="+mn-ea"/>
              <a:cs typeface="+mn-cs"/>
            </a:defRPr>
          </a:pPr>
          <a:endParaRPr lang="en-NL"/>
        </a:p>
      </c:txPr>
    </c:title>
    <c:autoTitleDeleted val="0"/>
    <c:plotArea>
      <c:layout>
        <c:manualLayout>
          <c:layoutTarget val="inner"/>
          <c:xMode val="edge"/>
          <c:yMode val="edge"/>
          <c:x val="0.11906692219028178"/>
          <c:y val="0.12922388888888889"/>
          <c:w val="0.84569220514102406"/>
          <c:h val="0.79865652777777774"/>
        </c:manualLayout>
      </c:layout>
      <c:barChart>
        <c:barDir val="col"/>
        <c:grouping val="stacked"/>
        <c:varyColors val="0"/>
        <c:ser>
          <c:idx val="0"/>
          <c:order val="1"/>
          <c:tx>
            <c:strRef>
              <c:f>rivm!$F$3</c:f>
              <c:strCache>
                <c:ptCount val="1"/>
                <c:pt idx="0">
                  <c:v>Nieuwe besmettingen</c:v>
                </c:pt>
              </c:strCache>
            </c:strRef>
          </c:tx>
          <c:spPr>
            <a:solidFill>
              <a:schemeClr val="accent1">
                <a:lumMod val="40000"/>
                <a:lumOff val="60000"/>
              </a:schemeClr>
            </a:solidFill>
            <a:ln>
              <a:noFill/>
            </a:ln>
            <a:effectLst/>
          </c:spPr>
          <c:invertIfNegative val="0"/>
          <c:cat>
            <c:strLit>
              <c:ptCount val="93"/>
              <c:pt idx="0">
                <c:v>01/07/2020</c:v>
              </c:pt>
              <c:pt idx="1">
                <c:v>02/07/2020</c:v>
              </c:pt>
              <c:pt idx="2">
                <c:v>03/07/2020</c:v>
              </c:pt>
              <c:pt idx="3">
                <c:v>04/07/2020</c:v>
              </c:pt>
              <c:pt idx="4">
                <c:v>05/07/2020</c:v>
              </c:pt>
              <c:pt idx="5">
                <c:v>06/07/2020</c:v>
              </c:pt>
              <c:pt idx="6">
                <c:v>07/07/2020</c:v>
              </c:pt>
              <c:pt idx="7">
                <c:v>08/07/2020</c:v>
              </c:pt>
              <c:pt idx="8">
                <c:v>09/07/2020</c:v>
              </c:pt>
              <c:pt idx="9">
                <c:v>10/07/2020</c:v>
              </c:pt>
              <c:pt idx="10">
                <c:v>11/07/2020</c:v>
              </c:pt>
              <c:pt idx="11">
                <c:v>12/07/2020</c:v>
              </c:pt>
              <c:pt idx="12">
                <c:v>13/07/2020</c:v>
              </c:pt>
              <c:pt idx="13">
                <c:v>14/07/2020</c:v>
              </c:pt>
              <c:pt idx="14">
                <c:v>15/07/2020</c:v>
              </c:pt>
              <c:pt idx="15">
                <c:v>16/07/2020</c:v>
              </c:pt>
              <c:pt idx="16">
                <c:v>17/07/2020</c:v>
              </c:pt>
              <c:pt idx="17">
                <c:v>18/07/2020</c:v>
              </c:pt>
              <c:pt idx="18">
                <c:v>19/07/2020</c:v>
              </c:pt>
              <c:pt idx="19">
                <c:v>20/07/2020</c:v>
              </c:pt>
              <c:pt idx="20">
                <c:v>21/07/2020</c:v>
              </c:pt>
              <c:pt idx="21">
                <c:v>22/07/2020</c:v>
              </c:pt>
              <c:pt idx="22">
                <c:v>23/07/2020</c:v>
              </c:pt>
              <c:pt idx="23">
                <c:v>24/07/2020</c:v>
              </c:pt>
              <c:pt idx="24">
                <c:v>25/07/2020</c:v>
              </c:pt>
              <c:pt idx="25">
                <c:v>26/07/2020</c:v>
              </c:pt>
              <c:pt idx="26">
                <c:v>27/07/2020</c:v>
              </c:pt>
              <c:pt idx="27">
                <c:v>28/07/2020</c:v>
              </c:pt>
              <c:pt idx="28">
                <c:v>29/07/2020</c:v>
              </c:pt>
              <c:pt idx="29">
                <c:v>30/07/2020</c:v>
              </c:pt>
              <c:pt idx="30">
                <c:v>31/07/2020</c:v>
              </c:pt>
              <c:pt idx="31">
                <c:v>01/08/2020</c:v>
              </c:pt>
              <c:pt idx="32">
                <c:v>02/08/2020</c:v>
              </c:pt>
              <c:pt idx="33">
                <c:v>03/08/2020</c:v>
              </c:pt>
              <c:pt idx="34">
                <c:v>04/08/2020</c:v>
              </c:pt>
              <c:pt idx="35">
                <c:v>05/08/2020</c:v>
              </c:pt>
              <c:pt idx="36">
                <c:v>06/08/2020</c:v>
              </c:pt>
              <c:pt idx="37">
                <c:v>07/08/2020</c:v>
              </c:pt>
              <c:pt idx="38">
                <c:v>08/08/2020</c:v>
              </c:pt>
              <c:pt idx="39">
                <c:v>09/08/2020</c:v>
              </c:pt>
              <c:pt idx="40">
                <c:v>10/08/2020</c:v>
              </c:pt>
              <c:pt idx="41">
                <c:v>11/08/2020</c:v>
              </c:pt>
              <c:pt idx="42">
                <c:v>12/08/2020</c:v>
              </c:pt>
              <c:pt idx="43">
                <c:v>13/08/2020</c:v>
              </c:pt>
              <c:pt idx="44">
                <c:v>14/08/2020</c:v>
              </c:pt>
              <c:pt idx="45">
                <c:v>15/08/2020</c:v>
              </c:pt>
              <c:pt idx="46">
                <c:v>16/08/2020</c:v>
              </c:pt>
              <c:pt idx="47">
                <c:v>17/08/2020</c:v>
              </c:pt>
              <c:pt idx="48">
                <c:v>18/08/2020</c:v>
              </c:pt>
              <c:pt idx="49">
                <c:v>19/08/2020</c:v>
              </c:pt>
              <c:pt idx="50">
                <c:v>20/08/2020</c:v>
              </c:pt>
              <c:pt idx="51">
                <c:v>21/08/2020</c:v>
              </c:pt>
              <c:pt idx="52">
                <c:v>22/08/2020</c:v>
              </c:pt>
              <c:pt idx="53">
                <c:v>23/08/2020</c:v>
              </c:pt>
              <c:pt idx="54">
                <c:v>24/08/2020</c:v>
              </c:pt>
              <c:pt idx="55">
                <c:v>25/08/2020</c:v>
              </c:pt>
              <c:pt idx="56">
                <c:v>26/08/2020</c:v>
              </c:pt>
              <c:pt idx="57">
                <c:v>27/08/2020</c:v>
              </c:pt>
              <c:pt idx="58">
                <c:v>28/08/2020</c:v>
              </c:pt>
              <c:pt idx="59">
                <c:v>29/08/2020</c:v>
              </c:pt>
              <c:pt idx="60">
                <c:v>30/08/2020</c:v>
              </c:pt>
              <c:pt idx="61">
                <c:v>31/08/2020</c:v>
              </c:pt>
              <c:pt idx="62">
                <c:v>01/09/2020</c:v>
              </c:pt>
              <c:pt idx="63">
                <c:v>02/09/2020</c:v>
              </c:pt>
              <c:pt idx="64">
                <c:v>03/09/2020</c:v>
              </c:pt>
              <c:pt idx="65">
                <c:v>04/09/2020</c:v>
              </c:pt>
              <c:pt idx="66">
                <c:v>05/09/2020</c:v>
              </c:pt>
              <c:pt idx="67">
                <c:v>06/09/2020</c:v>
              </c:pt>
              <c:pt idx="68">
                <c:v>07/09/2020</c:v>
              </c:pt>
              <c:pt idx="69">
                <c:v>08/09/2020</c:v>
              </c:pt>
              <c:pt idx="70">
                <c:v>09/09/2020</c:v>
              </c:pt>
              <c:pt idx="71">
                <c:v>10/09/2020</c:v>
              </c:pt>
              <c:pt idx="72">
                <c:v>11/09/2020</c:v>
              </c:pt>
              <c:pt idx="73">
                <c:v>12/09/2020</c:v>
              </c:pt>
              <c:pt idx="74">
                <c:v>13/09/2020</c:v>
              </c:pt>
              <c:pt idx="75">
                <c:v>14/09/2020</c:v>
              </c:pt>
              <c:pt idx="76">
                <c:v>15/09/2020</c:v>
              </c:pt>
              <c:pt idx="77">
                <c:v>16/09/2020</c:v>
              </c:pt>
              <c:pt idx="78">
                <c:v>17/09/2020</c:v>
              </c:pt>
              <c:pt idx="79">
                <c:v>18/09/2020</c:v>
              </c:pt>
              <c:pt idx="80">
                <c:v>19/09/2020</c:v>
              </c:pt>
              <c:pt idx="81">
                <c:v>20/09/2020</c:v>
              </c:pt>
              <c:pt idx="82">
                <c:v>21/09/2020</c:v>
              </c:pt>
              <c:pt idx="83">
                <c:v>22/09/2020</c:v>
              </c:pt>
              <c:pt idx="84">
                <c:v>23/09/2020</c:v>
              </c:pt>
              <c:pt idx="85">
                <c:v>24/09/2020</c:v>
              </c:pt>
              <c:pt idx="86">
                <c:v>25/09/2020</c:v>
              </c:pt>
              <c:pt idx="87">
                <c:v>26/09/2020</c:v>
              </c:pt>
              <c:pt idx="88">
                <c:v>27/09/2020</c:v>
              </c:pt>
              <c:pt idx="89">
                <c:v>28/09/2020</c:v>
              </c:pt>
              <c:pt idx="90">
                <c:v>29/09/2020</c:v>
              </c:pt>
              <c:pt idx="91">
                <c:v>30/09/2020</c:v>
              </c:pt>
              <c:pt idx="92">
                <c:v>01/10/2020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rivm!$F$129:$F$236</c15:sqref>
                  </c15:fullRef>
                </c:ext>
              </c:extLst>
              <c:f>rivm!$F$129:$F$221</c:f>
              <c:numCache>
                <c:formatCode>#,##0</c:formatCode>
                <c:ptCount val="93"/>
                <c:pt idx="0">
                  <c:v>62</c:v>
                </c:pt>
                <c:pt idx="1">
                  <c:v>77</c:v>
                </c:pt>
                <c:pt idx="2">
                  <c:v>75</c:v>
                </c:pt>
                <c:pt idx="3">
                  <c:v>61</c:v>
                </c:pt>
                <c:pt idx="4">
                  <c:v>73</c:v>
                </c:pt>
                <c:pt idx="5">
                  <c:v>36</c:v>
                </c:pt>
                <c:pt idx="6">
                  <c:v>37</c:v>
                </c:pt>
                <c:pt idx="7">
                  <c:v>52</c:v>
                </c:pt>
                <c:pt idx="8">
                  <c:v>52</c:v>
                </c:pt>
                <c:pt idx="9">
                  <c:v>42</c:v>
                </c:pt>
                <c:pt idx="10">
                  <c:v>81</c:v>
                </c:pt>
                <c:pt idx="11">
                  <c:v>101</c:v>
                </c:pt>
                <c:pt idx="12">
                  <c:v>71</c:v>
                </c:pt>
                <c:pt idx="13">
                  <c:v>53</c:v>
                </c:pt>
                <c:pt idx="14">
                  <c:v>106</c:v>
                </c:pt>
                <c:pt idx="15">
                  <c:v>99</c:v>
                </c:pt>
                <c:pt idx="16">
                  <c:v>103</c:v>
                </c:pt>
                <c:pt idx="17">
                  <c:v>127</c:v>
                </c:pt>
                <c:pt idx="18">
                  <c:v>144</c:v>
                </c:pt>
                <c:pt idx="19">
                  <c:v>185</c:v>
                </c:pt>
                <c:pt idx="20">
                  <c:v>163</c:v>
                </c:pt>
                <c:pt idx="21">
                  <c:v>168</c:v>
                </c:pt>
                <c:pt idx="22">
                  <c:v>163</c:v>
                </c:pt>
                <c:pt idx="23">
                  <c:v>191</c:v>
                </c:pt>
                <c:pt idx="24">
                  <c:v>137</c:v>
                </c:pt>
                <c:pt idx="25">
                  <c:v>214</c:v>
                </c:pt>
                <c:pt idx="26">
                  <c:v>205</c:v>
                </c:pt>
                <c:pt idx="27">
                  <c:v>223</c:v>
                </c:pt>
                <c:pt idx="28">
                  <c:v>247</c:v>
                </c:pt>
                <c:pt idx="29">
                  <c:v>342</c:v>
                </c:pt>
                <c:pt idx="30">
                  <c:v>338</c:v>
                </c:pt>
                <c:pt idx="31">
                  <c:v>431</c:v>
                </c:pt>
                <c:pt idx="32">
                  <c:v>366</c:v>
                </c:pt>
                <c:pt idx="33">
                  <c:v>372</c:v>
                </c:pt>
                <c:pt idx="34">
                  <c:v>485</c:v>
                </c:pt>
                <c:pt idx="35">
                  <c:v>426</c:v>
                </c:pt>
                <c:pt idx="36">
                  <c:v>601</c:v>
                </c:pt>
                <c:pt idx="37">
                  <c:v>519</c:v>
                </c:pt>
                <c:pt idx="38">
                  <c:v>486</c:v>
                </c:pt>
                <c:pt idx="39">
                  <c:v>577</c:v>
                </c:pt>
                <c:pt idx="40">
                  <c:v>630</c:v>
                </c:pt>
                <c:pt idx="41">
                  <c:v>779</c:v>
                </c:pt>
                <c:pt idx="42">
                  <c:v>654</c:v>
                </c:pt>
                <c:pt idx="43">
                  <c:v>577</c:v>
                </c:pt>
                <c:pt idx="44">
                  <c:v>636</c:v>
                </c:pt>
                <c:pt idx="45">
                  <c:v>655</c:v>
                </c:pt>
                <c:pt idx="46">
                  <c:v>507</c:v>
                </c:pt>
                <c:pt idx="47">
                  <c:v>482</c:v>
                </c:pt>
                <c:pt idx="48">
                  <c:v>489</c:v>
                </c:pt>
                <c:pt idx="49">
                  <c:v>552</c:v>
                </c:pt>
                <c:pt idx="50">
                  <c:v>529</c:v>
                </c:pt>
                <c:pt idx="51">
                  <c:v>535</c:v>
                </c:pt>
                <c:pt idx="52">
                  <c:v>508</c:v>
                </c:pt>
                <c:pt idx="53">
                  <c:v>457</c:v>
                </c:pt>
                <c:pt idx="54">
                  <c:v>574</c:v>
                </c:pt>
                <c:pt idx="55">
                  <c:v>415</c:v>
                </c:pt>
                <c:pt idx="56">
                  <c:v>571</c:v>
                </c:pt>
                <c:pt idx="57">
                  <c:v>510</c:v>
                </c:pt>
                <c:pt idx="58">
                  <c:v>507</c:v>
                </c:pt>
                <c:pt idx="59">
                  <c:v>501</c:v>
                </c:pt>
                <c:pt idx="60">
                  <c:v>508</c:v>
                </c:pt>
                <c:pt idx="61">
                  <c:v>527</c:v>
                </c:pt>
                <c:pt idx="62">
                  <c:v>462</c:v>
                </c:pt>
                <c:pt idx="63">
                  <c:v>734</c:v>
                </c:pt>
                <c:pt idx="64">
                  <c:v>601</c:v>
                </c:pt>
                <c:pt idx="65">
                  <c:v>744</c:v>
                </c:pt>
                <c:pt idx="66">
                  <c:v>654</c:v>
                </c:pt>
                <c:pt idx="67">
                  <c:v>925</c:v>
                </c:pt>
                <c:pt idx="68">
                  <c:v>797</c:v>
                </c:pt>
                <c:pt idx="69">
                  <c:v>964</c:v>
                </c:pt>
                <c:pt idx="70">
                  <c:v>1140</c:v>
                </c:pt>
                <c:pt idx="71">
                  <c:v>823</c:v>
                </c:pt>
                <c:pt idx="72">
                  <c:v>1270</c:v>
                </c:pt>
                <c:pt idx="73">
                  <c:v>1231</c:v>
                </c:pt>
                <c:pt idx="74">
                  <c:v>1087</c:v>
                </c:pt>
                <c:pt idx="75">
                  <c:v>1300</c:v>
                </c:pt>
                <c:pt idx="76">
                  <c:v>1379</c:v>
                </c:pt>
                <c:pt idx="77">
                  <c:v>1542</c:v>
                </c:pt>
                <c:pt idx="78">
                  <c:v>1753</c:v>
                </c:pt>
                <c:pt idx="79">
                  <c:v>-88073</c:v>
                </c:pt>
                <c:pt idx="80">
                  <c:v>0</c:v>
                </c:pt>
                <c:pt idx="81">
                  <c:v>0</c:v>
                </c:pt>
                <c:pt idx="82">
                  <c:v>0</c:v>
                </c:pt>
                <c:pt idx="83">
                  <c:v>0</c:v>
                </c:pt>
                <c:pt idx="84">
                  <c:v>0</c:v>
                </c:pt>
                <c:pt idx="85">
                  <c:v>0</c:v>
                </c:pt>
                <c:pt idx="86">
                  <c:v>0</c:v>
                </c:pt>
                <c:pt idx="87">
                  <c:v>0</c:v>
                </c:pt>
                <c:pt idx="88">
                  <c:v>0</c:v>
                </c:pt>
                <c:pt idx="89">
                  <c:v>0</c:v>
                </c:pt>
                <c:pt idx="90">
                  <c:v>0</c:v>
                </c:pt>
                <c:pt idx="91">
                  <c:v>0</c:v>
                </c:pt>
                <c:pt idx="92">
                  <c:v>0</c:v>
                </c:pt>
              </c:numCache>
            </c:numRef>
          </c:val>
          <c:extLst>
            <c:ext xmlns:c16="http://schemas.microsoft.com/office/drawing/2014/chart" uri="{C3380CC4-5D6E-409C-BE32-E72D297353CC}">
              <c16:uniqueId val="{00000000-F34F-4A18-BB61-9AD2D291589C}"/>
            </c:ext>
          </c:extLst>
        </c:ser>
        <c:dLbls>
          <c:showLegendKey val="0"/>
          <c:showVal val="0"/>
          <c:showCatName val="0"/>
          <c:showSerName val="0"/>
          <c:showPercent val="0"/>
          <c:showBubbleSize val="0"/>
        </c:dLbls>
        <c:gapWidth val="40"/>
        <c:overlap val="100"/>
        <c:axId val="596545392"/>
        <c:axId val="596544408"/>
        <c:extLst/>
      </c:barChart>
      <c:lineChart>
        <c:grouping val="standard"/>
        <c:varyColors val="0"/>
        <c:ser>
          <c:idx val="1"/>
          <c:order val="0"/>
          <c:tx>
            <c:strRef>
              <c:f>rivm!$L$3</c:f>
              <c:strCache>
                <c:ptCount val="1"/>
                <c:pt idx="0">
                  <c:v>7-daags voortschrijdend gemiddelde</c:v>
                </c:pt>
              </c:strCache>
            </c:strRef>
          </c:tx>
          <c:spPr>
            <a:ln w="57150" cap="rnd">
              <a:solidFill>
                <a:schemeClr val="tx2"/>
              </a:solidFill>
              <a:round/>
            </a:ln>
            <a:effectLst/>
          </c:spPr>
          <c:marker>
            <c:symbol val="none"/>
          </c:marker>
          <c:cat>
            <c:numRef>
              <c:extLst>
                <c:ext xmlns:c15="http://schemas.microsoft.com/office/drawing/2012/chart" uri="{02D57815-91ED-43cb-92C2-25804820EDAC}">
                  <c15:fullRef>
                    <c15:sqref>rivm!$C$129:$C$236</c15:sqref>
                  </c15:fullRef>
                </c:ext>
              </c:extLst>
              <c:f>rivm!$C$129:$C$221</c:f>
              <c:numCache>
                <c:formatCode>m/d/yyyy</c:formatCode>
                <c:ptCount val="93"/>
                <c:pt idx="0">
                  <c:v>44013</c:v>
                </c:pt>
                <c:pt idx="1">
                  <c:v>44014</c:v>
                </c:pt>
                <c:pt idx="2">
                  <c:v>44015</c:v>
                </c:pt>
                <c:pt idx="3">
                  <c:v>44016</c:v>
                </c:pt>
                <c:pt idx="4">
                  <c:v>44017</c:v>
                </c:pt>
                <c:pt idx="5">
                  <c:v>44018</c:v>
                </c:pt>
                <c:pt idx="6">
                  <c:v>44019</c:v>
                </c:pt>
                <c:pt idx="7">
                  <c:v>44020</c:v>
                </c:pt>
                <c:pt idx="8">
                  <c:v>44021</c:v>
                </c:pt>
                <c:pt idx="9">
                  <c:v>44022</c:v>
                </c:pt>
                <c:pt idx="10">
                  <c:v>44023</c:v>
                </c:pt>
                <c:pt idx="11">
                  <c:v>44024</c:v>
                </c:pt>
                <c:pt idx="12">
                  <c:v>44025</c:v>
                </c:pt>
                <c:pt idx="13">
                  <c:v>44026</c:v>
                </c:pt>
                <c:pt idx="14">
                  <c:v>44027</c:v>
                </c:pt>
                <c:pt idx="15">
                  <c:v>44028</c:v>
                </c:pt>
                <c:pt idx="16">
                  <c:v>44029</c:v>
                </c:pt>
                <c:pt idx="17">
                  <c:v>44030</c:v>
                </c:pt>
                <c:pt idx="18">
                  <c:v>44031</c:v>
                </c:pt>
                <c:pt idx="19">
                  <c:v>44032</c:v>
                </c:pt>
                <c:pt idx="20">
                  <c:v>44033</c:v>
                </c:pt>
                <c:pt idx="21">
                  <c:v>44034</c:v>
                </c:pt>
                <c:pt idx="22">
                  <c:v>44035</c:v>
                </c:pt>
                <c:pt idx="23">
                  <c:v>44036</c:v>
                </c:pt>
                <c:pt idx="24">
                  <c:v>44037</c:v>
                </c:pt>
                <c:pt idx="25">
                  <c:v>44038</c:v>
                </c:pt>
                <c:pt idx="26">
                  <c:v>44039</c:v>
                </c:pt>
                <c:pt idx="27">
                  <c:v>44040</c:v>
                </c:pt>
                <c:pt idx="28">
                  <c:v>44041</c:v>
                </c:pt>
                <c:pt idx="29">
                  <c:v>44042</c:v>
                </c:pt>
                <c:pt idx="30">
                  <c:v>44043</c:v>
                </c:pt>
                <c:pt idx="31">
                  <c:v>44044</c:v>
                </c:pt>
                <c:pt idx="32">
                  <c:v>44045</c:v>
                </c:pt>
                <c:pt idx="33">
                  <c:v>44046</c:v>
                </c:pt>
                <c:pt idx="34">
                  <c:v>44047</c:v>
                </c:pt>
                <c:pt idx="35">
                  <c:v>44048</c:v>
                </c:pt>
                <c:pt idx="36">
                  <c:v>44049</c:v>
                </c:pt>
                <c:pt idx="37">
                  <c:v>44050</c:v>
                </c:pt>
                <c:pt idx="38">
                  <c:v>44051</c:v>
                </c:pt>
                <c:pt idx="39">
                  <c:v>44052</c:v>
                </c:pt>
                <c:pt idx="40">
                  <c:v>44053</c:v>
                </c:pt>
                <c:pt idx="41">
                  <c:v>44054</c:v>
                </c:pt>
                <c:pt idx="42">
                  <c:v>44055</c:v>
                </c:pt>
                <c:pt idx="43">
                  <c:v>44056</c:v>
                </c:pt>
                <c:pt idx="44">
                  <c:v>44057</c:v>
                </c:pt>
                <c:pt idx="45">
                  <c:v>44058</c:v>
                </c:pt>
                <c:pt idx="46">
                  <c:v>44059</c:v>
                </c:pt>
                <c:pt idx="47">
                  <c:v>44060</c:v>
                </c:pt>
                <c:pt idx="48">
                  <c:v>44061</c:v>
                </c:pt>
                <c:pt idx="49">
                  <c:v>44062</c:v>
                </c:pt>
                <c:pt idx="50">
                  <c:v>44063</c:v>
                </c:pt>
                <c:pt idx="51">
                  <c:v>44064</c:v>
                </c:pt>
                <c:pt idx="52">
                  <c:v>44065</c:v>
                </c:pt>
                <c:pt idx="53">
                  <c:v>44066</c:v>
                </c:pt>
                <c:pt idx="54">
                  <c:v>44067</c:v>
                </c:pt>
                <c:pt idx="55">
                  <c:v>44068</c:v>
                </c:pt>
                <c:pt idx="56">
                  <c:v>44069</c:v>
                </c:pt>
                <c:pt idx="57">
                  <c:v>44070</c:v>
                </c:pt>
                <c:pt idx="58">
                  <c:v>44071</c:v>
                </c:pt>
                <c:pt idx="59">
                  <c:v>44072</c:v>
                </c:pt>
                <c:pt idx="60">
                  <c:v>44073</c:v>
                </c:pt>
                <c:pt idx="61">
                  <c:v>44074</c:v>
                </c:pt>
                <c:pt idx="62">
                  <c:v>44075</c:v>
                </c:pt>
                <c:pt idx="63">
                  <c:v>44076</c:v>
                </c:pt>
                <c:pt idx="64">
                  <c:v>44077</c:v>
                </c:pt>
                <c:pt idx="65">
                  <c:v>44078</c:v>
                </c:pt>
                <c:pt idx="66">
                  <c:v>44079</c:v>
                </c:pt>
                <c:pt idx="67">
                  <c:v>44080</c:v>
                </c:pt>
                <c:pt idx="68">
                  <c:v>44081</c:v>
                </c:pt>
                <c:pt idx="69">
                  <c:v>44082</c:v>
                </c:pt>
                <c:pt idx="70">
                  <c:v>44083</c:v>
                </c:pt>
                <c:pt idx="71">
                  <c:v>44084</c:v>
                </c:pt>
                <c:pt idx="72">
                  <c:v>44085</c:v>
                </c:pt>
                <c:pt idx="73">
                  <c:v>44086</c:v>
                </c:pt>
                <c:pt idx="74">
                  <c:v>44087</c:v>
                </c:pt>
                <c:pt idx="75">
                  <c:v>44088</c:v>
                </c:pt>
                <c:pt idx="76">
                  <c:v>44089</c:v>
                </c:pt>
                <c:pt idx="77">
                  <c:v>44090</c:v>
                </c:pt>
                <c:pt idx="78">
                  <c:v>44091</c:v>
                </c:pt>
                <c:pt idx="79">
                  <c:v>44092</c:v>
                </c:pt>
                <c:pt idx="80">
                  <c:v>44093</c:v>
                </c:pt>
                <c:pt idx="81">
                  <c:v>44094</c:v>
                </c:pt>
                <c:pt idx="82">
                  <c:v>44095</c:v>
                </c:pt>
                <c:pt idx="83">
                  <c:v>44096</c:v>
                </c:pt>
                <c:pt idx="84">
                  <c:v>44097</c:v>
                </c:pt>
                <c:pt idx="85">
                  <c:v>44098</c:v>
                </c:pt>
                <c:pt idx="86">
                  <c:v>44099</c:v>
                </c:pt>
                <c:pt idx="87">
                  <c:v>44100</c:v>
                </c:pt>
                <c:pt idx="88">
                  <c:v>44101</c:v>
                </c:pt>
                <c:pt idx="89">
                  <c:v>44102</c:v>
                </c:pt>
                <c:pt idx="90">
                  <c:v>44103</c:v>
                </c:pt>
                <c:pt idx="91">
                  <c:v>44104</c:v>
                </c:pt>
                <c:pt idx="92">
                  <c:v>44105</c:v>
                </c:pt>
                <c:pt idx="93">
                  <c:v>44106</c:v>
                </c:pt>
                <c:pt idx="94">
                  <c:v>44107</c:v>
                </c:pt>
                <c:pt idx="95">
                  <c:v>44108</c:v>
                </c:pt>
                <c:pt idx="96">
                  <c:v>44109</c:v>
                </c:pt>
                <c:pt idx="97">
                  <c:v>44110</c:v>
                </c:pt>
                <c:pt idx="98">
                  <c:v>44111</c:v>
                </c:pt>
                <c:pt idx="99">
                  <c:v>44112</c:v>
                </c:pt>
                <c:pt idx="100">
                  <c:v>44113</c:v>
                </c:pt>
                <c:pt idx="101">
                  <c:v>44114</c:v>
                </c:pt>
                <c:pt idx="102">
                  <c:v>44115</c:v>
                </c:pt>
                <c:pt idx="103">
                  <c:v>44116</c:v>
                </c:pt>
                <c:pt idx="104">
                  <c:v>44117</c:v>
                </c:pt>
                <c:pt idx="105">
                  <c:v>44118</c:v>
                </c:pt>
                <c:pt idx="106">
                  <c:v>44119</c:v>
                </c:pt>
                <c:pt idx="107">
                  <c:v>44120</c:v>
                </c:pt>
              </c:numCache>
            </c:numRef>
          </c:cat>
          <c:val>
            <c:numRef>
              <c:extLst>
                <c:ext xmlns:c15="http://schemas.microsoft.com/office/drawing/2012/chart" uri="{02D57815-91ED-43cb-92C2-25804820EDAC}">
                  <c15:fullRef>
                    <c15:sqref>rivm!$BS$129:$BS$207</c15:sqref>
                  </c15:fullRef>
                </c:ext>
              </c:extLst>
              <c:f>rivm!$BS$129:$BS$207</c:f>
              <c:numCache>
                <c:formatCode>General</c:formatCode>
                <c:ptCount val="79"/>
                <c:pt idx="0">
                  <c:v>75.857142857142861</c:v>
                </c:pt>
                <c:pt idx="1">
                  <c:v>71.142857142857139</c:v>
                </c:pt>
                <c:pt idx="2">
                  <c:v>68.857142857142861</c:v>
                </c:pt>
                <c:pt idx="3">
                  <c:v>67.714285714285708</c:v>
                </c:pt>
                <c:pt idx="4">
                  <c:v>67.714285714285708</c:v>
                </c:pt>
                <c:pt idx="5">
                  <c:v>62</c:v>
                </c:pt>
                <c:pt idx="6">
                  <c:v>60.142857142857146</c:v>
                </c:pt>
                <c:pt idx="7">
                  <c:v>58.714285714285715</c:v>
                </c:pt>
                <c:pt idx="8">
                  <c:v>55.142857142857146</c:v>
                </c:pt>
                <c:pt idx="9">
                  <c:v>50.428571428571431</c:v>
                </c:pt>
                <c:pt idx="10">
                  <c:v>53.285714285714285</c:v>
                </c:pt>
                <c:pt idx="11">
                  <c:v>57.285714285714285</c:v>
                </c:pt>
                <c:pt idx="12">
                  <c:v>62.285714285714285</c:v>
                </c:pt>
                <c:pt idx="13">
                  <c:v>64.571428571428569</c:v>
                </c:pt>
                <c:pt idx="14">
                  <c:v>72.285714285714292</c:v>
                </c:pt>
                <c:pt idx="15">
                  <c:v>79</c:v>
                </c:pt>
                <c:pt idx="16">
                  <c:v>87.714285714285708</c:v>
                </c:pt>
                <c:pt idx="17">
                  <c:v>94.285714285714292</c:v>
                </c:pt>
                <c:pt idx="18">
                  <c:v>100.42857142857143</c:v>
                </c:pt>
                <c:pt idx="19">
                  <c:v>116.71428571428571</c:v>
                </c:pt>
                <c:pt idx="20">
                  <c:v>132.42857142857142</c:v>
                </c:pt>
                <c:pt idx="21">
                  <c:v>141.28571428571428</c:v>
                </c:pt>
                <c:pt idx="22">
                  <c:v>150.42857142857142</c:v>
                </c:pt>
                <c:pt idx="23">
                  <c:v>163</c:v>
                </c:pt>
                <c:pt idx="24">
                  <c:v>164.42857142857142</c:v>
                </c:pt>
                <c:pt idx="25">
                  <c:v>174.42857142857142</c:v>
                </c:pt>
                <c:pt idx="26">
                  <c:v>177.28571428571428</c:v>
                </c:pt>
                <c:pt idx="27">
                  <c:v>185.85714285714286</c:v>
                </c:pt>
                <c:pt idx="28">
                  <c:v>197.14285714285714</c:v>
                </c:pt>
                <c:pt idx="29">
                  <c:v>222.71428571428572</c:v>
                </c:pt>
                <c:pt idx="30">
                  <c:v>243.71428571428572</c:v>
                </c:pt>
                <c:pt idx="31">
                  <c:v>285.71428571428572</c:v>
                </c:pt>
                <c:pt idx="32">
                  <c:v>307.42857142857144</c:v>
                </c:pt>
                <c:pt idx="33">
                  <c:v>331.28571428571428</c:v>
                </c:pt>
                <c:pt idx="34">
                  <c:v>368.71428571428572</c:v>
                </c:pt>
                <c:pt idx="35">
                  <c:v>394.28571428571428</c:v>
                </c:pt>
                <c:pt idx="36">
                  <c:v>431.28571428571428</c:v>
                </c:pt>
                <c:pt idx="37">
                  <c:v>457.14285714285717</c:v>
                </c:pt>
                <c:pt idx="38">
                  <c:v>465</c:v>
                </c:pt>
                <c:pt idx="39">
                  <c:v>495.14285714285717</c:v>
                </c:pt>
                <c:pt idx="40">
                  <c:v>532</c:v>
                </c:pt>
                <c:pt idx="41">
                  <c:v>574</c:v>
                </c:pt>
                <c:pt idx="42">
                  <c:v>606.57142857142856</c:v>
                </c:pt>
                <c:pt idx="43">
                  <c:v>603.14285714285711</c:v>
                </c:pt>
                <c:pt idx="44">
                  <c:v>619.85714285714289</c:v>
                </c:pt>
                <c:pt idx="45">
                  <c:v>644</c:v>
                </c:pt>
                <c:pt idx="46">
                  <c:v>634</c:v>
                </c:pt>
                <c:pt idx="47">
                  <c:v>612.85714285714289</c:v>
                </c:pt>
                <c:pt idx="48">
                  <c:v>571.42857142857144</c:v>
                </c:pt>
                <c:pt idx="49">
                  <c:v>556.85714285714289</c:v>
                </c:pt>
                <c:pt idx="50">
                  <c:v>550</c:v>
                </c:pt>
                <c:pt idx="51">
                  <c:v>535.57142857142856</c:v>
                </c:pt>
                <c:pt idx="52">
                  <c:v>514.57142857142856</c:v>
                </c:pt>
                <c:pt idx="53">
                  <c:v>507.42857142857144</c:v>
                </c:pt>
                <c:pt idx="54">
                  <c:v>520.57142857142856</c:v>
                </c:pt>
                <c:pt idx="55">
                  <c:v>510</c:v>
                </c:pt>
                <c:pt idx="56">
                  <c:v>512.71428571428567</c:v>
                </c:pt>
                <c:pt idx="57">
                  <c:v>510</c:v>
                </c:pt>
                <c:pt idx="58">
                  <c:v>506</c:v>
                </c:pt>
                <c:pt idx="59">
                  <c:v>505</c:v>
                </c:pt>
                <c:pt idx="60">
                  <c:v>512.28571428571433</c:v>
                </c:pt>
                <c:pt idx="61">
                  <c:v>505.57142857142856</c:v>
                </c:pt>
                <c:pt idx="62">
                  <c:v>512.28571428571433</c:v>
                </c:pt>
                <c:pt idx="63">
                  <c:v>535.57142857142856</c:v>
                </c:pt>
                <c:pt idx="64">
                  <c:v>548.57142857142856</c:v>
                </c:pt>
                <c:pt idx="65">
                  <c:v>582.42857142857144</c:v>
                </c:pt>
                <c:pt idx="66">
                  <c:v>604.28571428571433</c:v>
                </c:pt>
                <c:pt idx="67">
                  <c:v>663.85714285714289</c:v>
                </c:pt>
                <c:pt idx="68">
                  <c:v>702.42857142857144</c:v>
                </c:pt>
                <c:pt idx="69">
                  <c:v>774.14285714285711</c:v>
                </c:pt>
                <c:pt idx="70">
                  <c:v>832.14285714285711</c:v>
                </c:pt>
                <c:pt idx="71">
                  <c:v>863.85714285714289</c:v>
                </c:pt>
                <c:pt idx="72">
                  <c:v>939</c:v>
                </c:pt>
                <c:pt idx="73">
                  <c:v>1021.4285714285714</c:v>
                </c:pt>
                <c:pt idx="74">
                  <c:v>1044.5714285714287</c:v>
                </c:pt>
                <c:pt idx="75">
                  <c:v>1116.4285714285713</c:v>
                </c:pt>
                <c:pt idx="76">
                  <c:v>1175.7142857142858</c:v>
                </c:pt>
                <c:pt idx="77">
                  <c:v>1233.1428571428571</c:v>
                </c:pt>
                <c:pt idx="78">
                  <c:v>1366</c:v>
                </c:pt>
              </c:numCache>
            </c:numRef>
          </c:val>
          <c:smooth val="0"/>
          <c:extLst>
            <c:ext xmlns:c16="http://schemas.microsoft.com/office/drawing/2014/chart" uri="{C3380CC4-5D6E-409C-BE32-E72D297353CC}">
              <c16:uniqueId val="{00000001-F34F-4A18-BB61-9AD2D291589C}"/>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0"/>
        <c:axPos val="b"/>
        <c:majorGridlines>
          <c:spPr>
            <a:ln w="9525" cap="flat" cmpd="sng" algn="ctr">
              <a:solidFill>
                <a:schemeClr val="tx1">
                  <a:lumMod val="15000"/>
                  <a:lumOff val="85000"/>
                </a:schemeClr>
              </a:solidFill>
              <a:round/>
            </a:ln>
            <a:effectLst/>
          </c:spPr>
        </c:majorGridlines>
        <c:numFmt formatCode="[$-809]dd\ mmm;@" sourceLinked="0"/>
        <c:majorTickMark val="out"/>
        <c:minorTickMark val="none"/>
        <c:tickLblPos val="nextTo"/>
        <c:spPr>
          <a:noFill/>
          <a:ln w="9525" cap="flat" cmpd="sng" algn="ctr">
            <a:solidFill>
              <a:schemeClr val="tx1"/>
            </a:solidFill>
            <a:round/>
          </a:ln>
          <a:effectLst/>
        </c:spPr>
        <c:txPr>
          <a:bodyPr rot="-2700000" spcFirstLastPara="1" vertOverflow="ellipsis"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Algn val="ctr"/>
        <c:lblOffset val="100"/>
        <c:tickLblSkip val="14"/>
        <c:tickMarkSkip val="14"/>
        <c:noMultiLvlLbl val="1"/>
      </c:catAx>
      <c:valAx>
        <c:axId val="596544408"/>
        <c:scaling>
          <c:logBase val="2"/>
          <c:orientation val="minMax"/>
          <c:max val="8192"/>
          <c:min val="32"/>
        </c:scaling>
        <c:delete val="0"/>
        <c:axPos val="l"/>
        <c:majorGridlines>
          <c:spPr>
            <a:ln w="9525" cap="flat" cmpd="sng" algn="ctr">
              <a:solidFill>
                <a:schemeClr val="tx1">
                  <a:lumMod val="15000"/>
                  <a:lumOff val="85000"/>
                </a:schemeClr>
              </a:solidFill>
              <a:prstDash val="lg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midCat"/>
        <c:majorUnit val="2"/>
      </c:valAx>
      <c:spPr>
        <a:noFill/>
        <a:ln w="25400">
          <a:noFill/>
        </a:ln>
        <a:effectLst/>
      </c:spPr>
    </c:plotArea>
    <c:legend>
      <c:legendPos val="t"/>
      <c:legendEntry>
        <c:idx val="0"/>
        <c:delete val="1"/>
      </c:legendEntry>
      <c:layout>
        <c:manualLayout>
          <c:xMode val="edge"/>
          <c:yMode val="edge"/>
          <c:x val="0.27869044147259375"/>
          <c:y val="0.15357302559402294"/>
          <c:w val="0.47334476648006013"/>
          <c:h val="8.805329889319391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0" baseline="0">
                <a:solidFill>
                  <a:srgbClr val="000000"/>
                </a:solidFill>
                <a:effectLst/>
              </a:rPr>
              <a:t>Growth factor COVID-19 cases in The Netherlands with a 3 day MA</a:t>
            </a:r>
            <a:r>
              <a:rPr lang="nl-NL" sz="1400" b="1" i="0" kern="1200" spc="0" baseline="0">
                <a:solidFill>
                  <a:srgbClr val="000000"/>
                </a:solidFill>
                <a:effectLst/>
              </a:rPr>
              <a:t>       </a:t>
            </a:r>
            <a:r>
              <a:rPr lang="nl-NL" sz="800" b="1" i="0" kern="1200" spc="0" baseline="0">
                <a:solidFill>
                  <a:srgbClr val="000000"/>
                </a:solidFill>
                <a:effectLst/>
              </a:rPr>
              <a:t>@YorickB</a:t>
            </a:r>
            <a:br>
              <a:rPr lang="nl-NL" sz="1400" b="1" i="0" u="sng" kern="1200" spc="0" baseline="0">
                <a:solidFill>
                  <a:srgbClr val="000000"/>
                </a:solidFill>
                <a:effectLst/>
              </a:rPr>
            </a:br>
            <a:r>
              <a:rPr lang="nl-NL" sz="1000" b="1" i="0" kern="1200" spc="100" baseline="0">
                <a:ln>
                  <a:noFill/>
                </a:ln>
                <a:solidFill>
                  <a:srgbClr val="404040"/>
                </a:solidFill>
                <a:effectLst/>
              </a:rPr>
              <a:t>*source: RIVM, March 26th, 2020</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GGD!$H$60</c:f>
              <c:strCache>
                <c:ptCount val="1"/>
                <c:pt idx="0">
                  <c:v>Growth %</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617-4E00-82D5-379D8AB90B62}"/>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17-4E00-82D5-379D8AB90B62}"/>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17-4E00-82D5-379D8AB90B62}"/>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17-4E00-82D5-379D8AB90B6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GGD!$C$68:$C$89</c:f>
              <c:numCache>
                <c:formatCode>m/d/yyyy</c:formatCode>
                <c:ptCount val="22"/>
                <c:pt idx="0">
                  <c:v>43895</c:v>
                </c:pt>
                <c:pt idx="1">
                  <c:v>43896</c:v>
                </c:pt>
                <c:pt idx="2">
                  <c:v>43897</c:v>
                </c:pt>
                <c:pt idx="3">
                  <c:v>43898</c:v>
                </c:pt>
                <c:pt idx="4">
                  <c:v>43899</c:v>
                </c:pt>
                <c:pt idx="5">
                  <c:v>43900</c:v>
                </c:pt>
                <c:pt idx="6">
                  <c:v>43901</c:v>
                </c:pt>
                <c:pt idx="7">
                  <c:v>43902</c:v>
                </c:pt>
                <c:pt idx="8">
                  <c:v>43903</c:v>
                </c:pt>
                <c:pt idx="9">
                  <c:v>43904</c:v>
                </c:pt>
                <c:pt idx="10">
                  <c:v>43905</c:v>
                </c:pt>
                <c:pt idx="11">
                  <c:v>43906</c:v>
                </c:pt>
                <c:pt idx="12">
                  <c:v>43907</c:v>
                </c:pt>
                <c:pt idx="13">
                  <c:v>43908</c:v>
                </c:pt>
                <c:pt idx="14">
                  <c:v>43909</c:v>
                </c:pt>
                <c:pt idx="15">
                  <c:v>43910</c:v>
                </c:pt>
                <c:pt idx="16">
                  <c:v>43911</c:v>
                </c:pt>
                <c:pt idx="17">
                  <c:v>43912</c:v>
                </c:pt>
                <c:pt idx="18">
                  <c:v>43913</c:v>
                </c:pt>
                <c:pt idx="19">
                  <c:v>43914</c:v>
                </c:pt>
                <c:pt idx="20">
                  <c:v>43915</c:v>
                </c:pt>
                <c:pt idx="21">
                  <c:v>43916</c:v>
                </c:pt>
              </c:numCache>
            </c:numRef>
          </c:cat>
          <c:val>
            <c:numRef>
              <c:f>GGD!$H$69:$H$89</c:f>
              <c:numCache>
                <c:formatCode>0%</c:formatCode>
                <c:ptCount val="21"/>
                <c:pt idx="0">
                  <c:v>0.56097560975609762</c:v>
                </c:pt>
                <c:pt idx="1">
                  <c:v>0.46875</c:v>
                </c:pt>
                <c:pt idx="2">
                  <c:v>0.40957446808510634</c:v>
                </c:pt>
                <c:pt idx="3">
                  <c:v>0.21132075471698109</c:v>
                </c:pt>
                <c:pt idx="4">
                  <c:v>0.19003115264797499</c:v>
                </c:pt>
                <c:pt idx="5">
                  <c:v>0.31675392670157065</c:v>
                </c:pt>
                <c:pt idx="6">
                  <c:v>0.22067594433399607</c:v>
                </c:pt>
                <c:pt idx="7">
                  <c:v>0.30944625407166115</c:v>
                </c:pt>
                <c:pt idx="8">
                  <c:v>0.19278606965174139</c:v>
                </c:pt>
                <c:pt idx="9">
                  <c:v>0.1835245046923879</c:v>
                </c:pt>
                <c:pt idx="10">
                  <c:v>0.24493392070484576</c:v>
                </c:pt>
                <c:pt idx="11">
                  <c:v>0.20665251238499649</c:v>
                </c:pt>
                <c:pt idx="12">
                  <c:v>0.20293255131964805</c:v>
                </c:pt>
                <c:pt idx="13">
                  <c:v>0.19941491955143831</c:v>
                </c:pt>
                <c:pt idx="14">
                  <c:v>0.21707317073170729</c:v>
                </c:pt>
                <c:pt idx="15">
                  <c:v>0.21275885103540415</c:v>
                </c:pt>
                <c:pt idx="16">
                  <c:v>0.15780776645552197</c:v>
                </c:pt>
                <c:pt idx="17">
                  <c:v>0.12963843958135102</c:v>
                </c:pt>
                <c:pt idx="18">
                  <c:v>0.17077279427247838</c:v>
                </c:pt>
                <c:pt idx="19">
                  <c:v>0.15323741007194247</c:v>
                </c:pt>
                <c:pt idx="20">
                  <c:v>0.15892077354959455</c:v>
                </c:pt>
              </c:numCache>
            </c:numRef>
          </c:val>
          <c:smooth val="1"/>
          <c:extLst>
            <c:ext xmlns:c16="http://schemas.microsoft.com/office/drawing/2014/chart" uri="{C3380CC4-5D6E-409C-BE32-E72D297353CC}">
              <c16:uniqueId val="{00000005-6617-4E00-82D5-379D8AB90B62}"/>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GGD!$E$60</c:f>
              <c:strCache>
                <c:ptCount val="1"/>
                <c:pt idx="0">
                  <c:v>Change in the growth</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6617-4E00-82D5-379D8AB90B62}"/>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617-4E00-82D5-379D8AB90B62}"/>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617-4E00-82D5-379D8AB90B62}"/>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617-4E00-82D5-379D8AB90B62}"/>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617-4E00-82D5-379D8AB90B62}"/>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617-4E00-82D5-379D8AB90B62}"/>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617-4E00-82D5-379D8AB90B6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GGD!$C$69:$C$89</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f>GGD!$E$69:$E$89</c:f>
              <c:numCache>
                <c:formatCode>0.00</c:formatCode>
                <c:ptCount val="21"/>
                <c:pt idx="0">
                  <c:v>1.0454545454545454</c:v>
                </c:pt>
                <c:pt idx="1">
                  <c:v>1.3043478260869565</c:v>
                </c:pt>
                <c:pt idx="2">
                  <c:v>1.2833333333333334</c:v>
                </c:pt>
                <c:pt idx="3">
                  <c:v>0.72727272727272729</c:v>
                </c:pt>
                <c:pt idx="4">
                  <c:v>1.0892857142857142</c:v>
                </c:pt>
                <c:pt idx="5">
                  <c:v>1.9836065573770492</c:v>
                </c:pt>
                <c:pt idx="6">
                  <c:v>0.9173553719008265</c:v>
                </c:pt>
                <c:pt idx="7">
                  <c:v>1.7117117117117118</c:v>
                </c:pt>
                <c:pt idx="8">
                  <c:v>0.81578947368421051</c:v>
                </c:pt>
                <c:pt idx="9">
                  <c:v>1.1354838709677419</c:v>
                </c:pt>
                <c:pt idx="10">
                  <c:v>1.5795454545454546</c:v>
                </c:pt>
                <c:pt idx="11">
                  <c:v>1.0503597122302157</c:v>
                </c:pt>
                <c:pt idx="12">
                  <c:v>1.1849315068493151</c:v>
                </c:pt>
                <c:pt idx="13">
                  <c:v>1.1820809248554913</c:v>
                </c:pt>
                <c:pt idx="14">
                  <c:v>1.3056234718826405</c:v>
                </c:pt>
                <c:pt idx="15">
                  <c:v>1.1928838951310861</c:v>
                </c:pt>
                <c:pt idx="16">
                  <c:v>0.89952904238618525</c:v>
                </c:pt>
                <c:pt idx="17">
                  <c:v>0.9511343804537522</c:v>
                </c:pt>
                <c:pt idx="18">
                  <c:v>1.4880733944954128</c:v>
                </c:pt>
                <c:pt idx="19">
                  <c:v>1.0505548705302097</c:v>
                </c:pt>
                <c:pt idx="20">
                  <c:v>1.1960093896713615</c:v>
                </c:pt>
              </c:numCache>
            </c:numRef>
          </c:val>
          <c:smooth val="1"/>
          <c:extLst>
            <c:ext xmlns:c16="http://schemas.microsoft.com/office/drawing/2014/chart" uri="{C3380CC4-5D6E-409C-BE32-E72D297353CC}">
              <c16:uniqueId val="{0000000E-6617-4E00-82D5-379D8AB90B62}"/>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1">
              <a:lumMod val="95000"/>
            </a:schemeClr>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chemeClr val="bg1">
            <a:lumMod val="95000"/>
          </a:schemeClr>
        </a:solidFill>
        <a:ln>
          <a:solidFill>
            <a:schemeClr val="bg2"/>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3"/>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COVID-19 deaths in The Netherlands per day</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6.7669999999999994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0"/>
          <c:tx>
            <c:strRef>
              <c:f>GGD!$E$3</c:f>
              <c:strCache>
                <c:ptCount val="1"/>
                <c:pt idx="0">
                  <c:v>Deaths</c:v>
                </c:pt>
              </c:strCache>
            </c:strRef>
          </c:tx>
          <c:spPr>
            <a:solidFill>
              <a:srgbClr val="FF0000">
                <a:alpha val="81000"/>
              </a:srgbClr>
            </a:solidFill>
            <a:ln>
              <a:noFill/>
            </a:ln>
            <a:effectLst>
              <a:outerShdw blurRad="50800" dist="38100" dir="5400000" algn="t" rotWithShape="0">
                <a:prstClr val="black">
                  <a:alpha val="70000"/>
                </a:prstClr>
              </a:outerShdw>
            </a:effectLst>
          </c:spPr>
          <c:invertIfNegative val="0"/>
          <c:dLbls>
            <c:dLbl>
              <c:idx val="19"/>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0-E890-405C-A484-36FF5933B2B8}"/>
                </c:ext>
              </c:extLst>
            </c:dLbl>
            <c:dLbl>
              <c:idx val="20"/>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6="http://schemas.microsoft.com/office/drawing/2014/chart" uri="{C3380CC4-5D6E-409C-BE32-E72D297353CC}">
                  <c16:uniqueId val="{00000001-E890-405C-A484-36FF5933B2B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xmlns:c15="http://schemas.microsoft.com/office/drawing/2012/chart" uri="{02D57815-91ED-43cb-92C2-25804820EDAC}">
                  <c15:fullRef>
                    <c15:sqref>GGD!$C$6:$C$34</c15:sqref>
                  </c15:fullRef>
                </c:ext>
              </c:extLst>
              <c:f>GGD!$C$14:$C$34</c:f>
              <c:numCache>
                <c:formatCode>m/d/yyyy</c:formatCode>
                <c:ptCount val="21"/>
                <c:pt idx="0">
                  <c:v>43896</c:v>
                </c:pt>
                <c:pt idx="1">
                  <c:v>43897</c:v>
                </c:pt>
                <c:pt idx="2">
                  <c:v>43898</c:v>
                </c:pt>
                <c:pt idx="3">
                  <c:v>43899</c:v>
                </c:pt>
                <c:pt idx="4">
                  <c:v>43900</c:v>
                </c:pt>
                <c:pt idx="5">
                  <c:v>43901</c:v>
                </c:pt>
                <c:pt idx="6">
                  <c:v>43902</c:v>
                </c:pt>
                <c:pt idx="7">
                  <c:v>43903</c:v>
                </c:pt>
                <c:pt idx="8">
                  <c:v>43904</c:v>
                </c:pt>
                <c:pt idx="9">
                  <c:v>43905</c:v>
                </c:pt>
                <c:pt idx="10">
                  <c:v>43906</c:v>
                </c:pt>
                <c:pt idx="11">
                  <c:v>43907</c:v>
                </c:pt>
                <c:pt idx="12">
                  <c:v>43908</c:v>
                </c:pt>
                <c:pt idx="13">
                  <c:v>43909</c:v>
                </c:pt>
                <c:pt idx="14">
                  <c:v>43910</c:v>
                </c:pt>
                <c:pt idx="15">
                  <c:v>43911</c:v>
                </c:pt>
                <c:pt idx="16">
                  <c:v>43912</c:v>
                </c:pt>
                <c:pt idx="17">
                  <c:v>43913</c:v>
                </c:pt>
                <c:pt idx="18">
                  <c:v>43914</c:v>
                </c:pt>
                <c:pt idx="19">
                  <c:v>43915</c:v>
                </c:pt>
                <c:pt idx="20">
                  <c:v>43916</c:v>
                </c:pt>
              </c:numCache>
            </c:numRef>
          </c:cat>
          <c:val>
            <c:numRef>
              <c:extLst>
                <c:ext xmlns:c15="http://schemas.microsoft.com/office/drawing/2012/chart" uri="{02D57815-91ED-43cb-92C2-25804820EDAC}">
                  <c15:fullRef>
                    <c15:sqref>GGD!$E$4:$E$32</c15:sqref>
                  </c15:fullRef>
                </c:ext>
              </c:extLst>
              <c:f>GGD!$E$12:$E$32</c:f>
              <c:numCache>
                <c:formatCode>General</c:formatCode>
                <c:ptCount val="21"/>
                <c:pt idx="0">
                  <c:v>1</c:v>
                </c:pt>
                <c:pt idx="1" formatCode="0">
                  <c:v>1</c:v>
                </c:pt>
                <c:pt idx="2" formatCode="0">
                  <c:v>3</c:v>
                </c:pt>
                <c:pt idx="3" formatCode="0">
                  <c:v>3</c:v>
                </c:pt>
                <c:pt idx="4" formatCode="0">
                  <c:v>4</c:v>
                </c:pt>
                <c:pt idx="5" formatCode="0">
                  <c:v>5</c:v>
                </c:pt>
                <c:pt idx="6" formatCode="0">
                  <c:v>5</c:v>
                </c:pt>
                <c:pt idx="7" formatCode="0">
                  <c:v>10</c:v>
                </c:pt>
                <c:pt idx="8" formatCode="0">
                  <c:v>12</c:v>
                </c:pt>
                <c:pt idx="9" formatCode="0">
                  <c:v>20</c:v>
                </c:pt>
                <c:pt idx="10" formatCode="0">
                  <c:v>24</c:v>
                </c:pt>
                <c:pt idx="11" formatCode="0">
                  <c:v>43</c:v>
                </c:pt>
                <c:pt idx="12" formatCode="0">
                  <c:v>58</c:v>
                </c:pt>
                <c:pt idx="13" formatCode="0">
                  <c:v>76</c:v>
                </c:pt>
                <c:pt idx="14" formatCode="0">
                  <c:v>106</c:v>
                </c:pt>
                <c:pt idx="15" formatCode="0">
                  <c:v>136</c:v>
                </c:pt>
                <c:pt idx="16" formatCode="0">
                  <c:v>179</c:v>
                </c:pt>
                <c:pt idx="17" formatCode="0">
                  <c:v>213</c:v>
                </c:pt>
                <c:pt idx="18" formatCode="0">
                  <c:v>276</c:v>
                </c:pt>
                <c:pt idx="19" formatCode="0">
                  <c:v>356</c:v>
                </c:pt>
                <c:pt idx="20" formatCode="0">
                  <c:v>434</c:v>
                </c:pt>
              </c:numCache>
            </c:numRef>
          </c:val>
          <c:extLst>
            <c:ext xmlns:c15="http://schemas.microsoft.com/office/drawing/2012/chart" uri="{02D57815-91ED-43cb-92C2-25804820EDAC}">
              <c15:categoryFilterExceptions>
                <c15:categoryFilterException>
                  <c15:sqref>GGD!$E$4</c15:sqref>
                  <c15:dLbl>
                    <c:idx val="-1"/>
                    <c:delete val="1"/>
                    <c:extLst>
                      <c:ext uri="{CE6537A1-D6FC-4f65-9D91-7224C49458BB}"/>
                      <c:ext xmlns:c16="http://schemas.microsoft.com/office/drawing/2014/chart" uri="{C3380CC4-5D6E-409C-BE32-E72D297353CC}">
                        <c16:uniqueId val="{00000000-5B66-43B6-85B1-704F7B494DE6}"/>
                      </c:ext>
                    </c:extLst>
                  </c15:dLbl>
                </c15:categoryFilterException>
                <c15:categoryFilterException>
                  <c15:sqref>GGD!$E$5</c15:sqref>
                  <c15:dLbl>
                    <c:idx val="-1"/>
                    <c:delete val="1"/>
                    <c:extLst>
                      <c:ext uri="{CE6537A1-D6FC-4f65-9D91-7224C49458BB}"/>
                      <c:ext xmlns:c16="http://schemas.microsoft.com/office/drawing/2014/chart" uri="{C3380CC4-5D6E-409C-BE32-E72D297353CC}">
                        <c16:uniqueId val="{00000001-5B66-43B6-85B1-704F7B494DE6}"/>
                      </c:ext>
                    </c:extLst>
                  </c15:dLbl>
                </c15:categoryFilterException>
                <c15:categoryFilterException>
                  <c15:sqref>GGD!$E$6</c15:sqref>
                  <c15:dLbl>
                    <c:idx val="-1"/>
                    <c:delete val="1"/>
                    <c:extLst>
                      <c:ext uri="{CE6537A1-D6FC-4f65-9D91-7224C49458BB}"/>
                      <c:ext xmlns:c16="http://schemas.microsoft.com/office/drawing/2014/chart" uri="{C3380CC4-5D6E-409C-BE32-E72D297353CC}">
                        <c16:uniqueId val="{00000002-5B66-43B6-85B1-704F7B494DE6}"/>
                      </c:ext>
                    </c:extLst>
                  </c15:dLbl>
                </c15:categoryFilterException>
                <c15:categoryFilterException>
                  <c15:sqref>GGD!$E$7</c15:sqref>
                  <c15:dLbl>
                    <c:idx val="-1"/>
                    <c:delete val="1"/>
                    <c:extLst>
                      <c:ext uri="{CE6537A1-D6FC-4f65-9D91-7224C49458BB}"/>
                      <c:ext xmlns:c16="http://schemas.microsoft.com/office/drawing/2014/chart" uri="{C3380CC4-5D6E-409C-BE32-E72D297353CC}">
                        <c16:uniqueId val="{00000003-5B66-43B6-85B1-704F7B494DE6}"/>
                      </c:ext>
                    </c:extLst>
                  </c15:dLbl>
                </c15:categoryFilterException>
                <c15:categoryFilterException>
                  <c15:sqref>GGD!$E$8</c15:sqref>
                  <c15:dLbl>
                    <c:idx val="-1"/>
                    <c:delete val="1"/>
                    <c:extLst>
                      <c:ext uri="{CE6537A1-D6FC-4f65-9D91-7224C49458BB}"/>
                      <c:ext xmlns:c16="http://schemas.microsoft.com/office/drawing/2014/chart" uri="{C3380CC4-5D6E-409C-BE32-E72D297353CC}">
                        <c16:uniqueId val="{00000004-5B66-43B6-85B1-704F7B494DE6}"/>
                      </c:ext>
                    </c:extLst>
                  </c15:dLbl>
                </c15:categoryFilterException>
                <c15:categoryFilterException>
                  <c15:sqref>GGD!$E$9</c15:sqref>
                  <c15:dLbl>
                    <c:idx val="-1"/>
                    <c:delete val="1"/>
                    <c:extLst>
                      <c:ext uri="{CE6537A1-D6FC-4f65-9D91-7224C49458BB}"/>
                      <c:ext xmlns:c16="http://schemas.microsoft.com/office/drawing/2014/chart" uri="{C3380CC4-5D6E-409C-BE32-E72D297353CC}">
                        <c16:uniqueId val="{00000005-5B66-43B6-85B1-704F7B494DE6}"/>
                      </c:ext>
                    </c:extLst>
                  </c15:dLbl>
                </c15:categoryFilterException>
                <c15:categoryFilterException>
                  <c15:sqref>GGD!$E$10</c15:sqref>
                  <c15:dLbl>
                    <c:idx val="-1"/>
                    <c:delete val="1"/>
                    <c:extLst>
                      <c:ext uri="{CE6537A1-D6FC-4f65-9D91-7224C49458BB}"/>
                      <c:ext xmlns:c16="http://schemas.microsoft.com/office/drawing/2014/chart" uri="{C3380CC4-5D6E-409C-BE32-E72D297353CC}">
                        <c16:uniqueId val="{00000006-5B66-43B6-85B1-704F7B494DE6}"/>
                      </c:ext>
                    </c:extLst>
                  </c15:dLbl>
                </c15:categoryFilterException>
                <c15:categoryFilterException>
                  <c15:sqref>GGD!$E$11</c15:sqref>
                  <c15:dLbl>
                    <c:idx val="-1"/>
                    <c:delete val="1"/>
                    <c:extLst>
                      <c:ext uri="{CE6537A1-D6FC-4f65-9D91-7224C49458BB}"/>
                      <c:ext xmlns:c16="http://schemas.microsoft.com/office/drawing/2014/chart" uri="{C3380CC4-5D6E-409C-BE32-E72D297353CC}">
                        <c16:uniqueId val="{00000007-5B66-43B6-85B1-704F7B494DE6}"/>
                      </c:ext>
                    </c:extLst>
                  </c15:dLbl>
                </c15:categoryFilterException>
              </c15:categoryFilterExceptions>
            </c:ext>
            <c:ext xmlns:c16="http://schemas.microsoft.com/office/drawing/2014/chart" uri="{C3380CC4-5D6E-409C-BE32-E72D297353CC}">
              <c16:uniqueId val="{00000002-E890-405C-A484-36FF5933B2B8}"/>
            </c:ext>
          </c:extLst>
        </c:ser>
        <c:dLbls>
          <c:showLegendKey val="0"/>
          <c:showVal val="0"/>
          <c:showCatName val="0"/>
          <c:showSerName val="0"/>
          <c:showPercent val="0"/>
          <c:showBubbleSize val="0"/>
        </c:dLbls>
        <c:gapWidth val="40"/>
        <c:axId val="596545392"/>
        <c:axId val="596544408"/>
      </c:barChart>
      <c:lineChart>
        <c:grouping val="standard"/>
        <c:varyColors val="0"/>
        <c:ser>
          <c:idx val="1"/>
          <c:order val="1"/>
          <c:tx>
            <c:strRef>
              <c:f>GGD!$D$3</c:f>
              <c:strCache>
                <c:ptCount val="1"/>
                <c:pt idx="0">
                  <c:v>new death</c:v>
                </c:pt>
              </c:strCache>
            </c:strRef>
          </c:tx>
          <c:spPr>
            <a:ln w="25400" cap="rnd">
              <a:noFill/>
              <a:round/>
            </a:ln>
            <a:effectLst/>
          </c:spPr>
          <c:marker>
            <c:symbol val="none"/>
          </c:marker>
          <c:cat>
            <c:strLit>
              <c:ptCount val="21"/>
              <c:pt idx="0">
                <c:v>06/03/2020</c:v>
              </c:pt>
              <c:pt idx="1">
                <c:v>07/03/2020</c:v>
              </c:pt>
              <c:pt idx="2">
                <c:v>08/03/2020</c:v>
              </c:pt>
              <c:pt idx="3">
                <c:v>09/03/2020</c:v>
              </c:pt>
              <c:pt idx="4">
                <c:v>10/03/2020</c:v>
              </c:pt>
              <c:pt idx="5">
                <c:v>11/03/2020</c:v>
              </c:pt>
              <c:pt idx="6">
                <c:v>12/03/2020</c:v>
              </c:pt>
              <c:pt idx="7">
                <c:v>13/03/2020</c:v>
              </c:pt>
              <c:pt idx="8">
                <c:v>14/03/2020</c:v>
              </c:pt>
              <c:pt idx="9">
                <c:v>15/03/2020</c:v>
              </c:pt>
              <c:pt idx="10">
                <c:v>16/03/2020</c:v>
              </c:pt>
              <c:pt idx="11">
                <c:v>17/03/2020</c:v>
              </c:pt>
              <c:pt idx="12">
                <c:v>18/03/2020</c:v>
              </c:pt>
              <c:pt idx="13">
                <c:v>19/03/2020</c:v>
              </c:pt>
              <c:pt idx="14">
                <c:v>20/03/2020</c:v>
              </c:pt>
              <c:pt idx="15">
                <c:v>21/03/2020</c:v>
              </c:pt>
              <c:pt idx="16">
                <c:v>22/03/2020</c:v>
              </c:pt>
              <c:pt idx="17">
                <c:v>23/03/2020</c:v>
              </c:pt>
              <c:pt idx="18">
                <c:v>24/03/2020</c:v>
              </c:pt>
              <c:pt idx="19">
                <c:v>25/03/2020</c:v>
              </c:pt>
              <c:pt idx="20">
                <c:v>26/03/2020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GGD!$D$4:$D$30</c15:sqref>
                  </c15:fullRef>
                </c:ext>
              </c:extLst>
              <c:f>GGD!$D$12:$D$30</c:f>
              <c:numCache>
                <c:formatCode>0</c:formatCode>
                <c:ptCount val="19"/>
                <c:pt idx="0">
                  <c:v>1</c:v>
                </c:pt>
                <c:pt idx="1">
                  <c:v>0</c:v>
                </c:pt>
                <c:pt idx="2">
                  <c:v>2</c:v>
                </c:pt>
                <c:pt idx="3">
                  <c:v>0</c:v>
                </c:pt>
                <c:pt idx="4">
                  <c:v>1</c:v>
                </c:pt>
                <c:pt idx="5">
                  <c:v>1</c:v>
                </c:pt>
                <c:pt idx="6">
                  <c:v>0</c:v>
                </c:pt>
                <c:pt idx="7">
                  <c:v>5</c:v>
                </c:pt>
                <c:pt idx="8">
                  <c:v>2</c:v>
                </c:pt>
                <c:pt idx="9">
                  <c:v>8</c:v>
                </c:pt>
                <c:pt idx="10">
                  <c:v>4</c:v>
                </c:pt>
                <c:pt idx="11">
                  <c:v>19</c:v>
                </c:pt>
                <c:pt idx="12">
                  <c:v>15</c:v>
                </c:pt>
                <c:pt idx="13">
                  <c:v>18</c:v>
                </c:pt>
                <c:pt idx="14">
                  <c:v>30</c:v>
                </c:pt>
                <c:pt idx="15">
                  <c:v>30</c:v>
                </c:pt>
                <c:pt idx="16">
                  <c:v>43</c:v>
                </c:pt>
                <c:pt idx="17">
                  <c:v>34</c:v>
                </c:pt>
                <c:pt idx="18">
                  <c:v>63</c:v>
                </c:pt>
              </c:numCache>
            </c:numRef>
          </c:val>
          <c:smooth val="0"/>
          <c:extLst>
            <c:ext xmlns:c16="http://schemas.microsoft.com/office/drawing/2014/chart" uri="{C3380CC4-5D6E-409C-BE32-E72D297353CC}">
              <c16:uniqueId val="{00000003-E890-405C-A484-36FF5933B2B8}"/>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New COVID-19 cases in The Netherlands  - The "Curve"                 and 7 day avarge</a:t>
            </a:r>
            <a:endParaRPr lang="en-NL">
              <a:effectLst/>
            </a:endParaRPr>
          </a:p>
          <a:p>
            <a:pPr>
              <a:defRPr/>
            </a:pPr>
            <a:r>
              <a:rPr lang="nl-NL" sz="900" b="1" i="0" kern="1200" spc="100" baseline="0">
                <a:ln>
                  <a:noFill/>
                </a:ln>
                <a:solidFill>
                  <a:srgbClr val="404040"/>
                </a:solidFill>
                <a:effectLst/>
              </a:rPr>
              <a:t>                                                         *source: RIVM, March 23th, 2020</a:t>
            </a:r>
            <a:endParaRPr lang="en-NL">
              <a:effectLst/>
            </a:endParaRPr>
          </a:p>
        </c:rich>
      </c:tx>
      <c:layout>
        <c:manualLayout>
          <c:xMode val="edge"/>
          <c:yMode val="edge"/>
          <c:x val="2.5336666666666667E-2"/>
          <c:y val="2.497027777777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3"/>
          <c:order val="0"/>
          <c:tx>
            <c:strRef>
              <c:f>GGD!$I$3</c:f>
              <c:strCache>
                <c:ptCount val="1"/>
                <c:pt idx="0">
                  <c:v>New Cases</c:v>
                </c:pt>
              </c:strCache>
            </c:strRef>
          </c:tx>
          <c:spPr>
            <a:solidFill>
              <a:srgbClr val="DA216B">
                <a:alpha val="26000"/>
              </a:srgbClr>
            </a:solidFill>
            <a:ln>
              <a:noFill/>
            </a:ln>
            <a:effectLst/>
          </c:spPr>
          <c:invertIfNegative val="0"/>
          <c:dPt>
            <c:idx val="13"/>
            <c:invertIfNegative val="0"/>
            <c:bubble3D val="0"/>
            <c:spPr>
              <a:solidFill>
                <a:srgbClr val="DA216B">
                  <a:alpha val="26000"/>
                </a:srgbClr>
              </a:solidFill>
              <a:ln>
                <a:noFill/>
              </a:ln>
              <a:effectLst/>
            </c:spPr>
            <c:extLst>
              <c:ext xmlns:c16="http://schemas.microsoft.com/office/drawing/2014/chart" uri="{C3380CC4-5D6E-409C-BE32-E72D297353CC}">
                <c16:uniqueId val="{00000001-E08B-4B79-8768-7A8D1781DC18}"/>
              </c:ext>
            </c:extLst>
          </c:dPt>
          <c:cat>
            <c:numRef>
              <c:f>GGD!$C$6:$C$28</c:f>
              <c:numCache>
                <c:formatCode>m/d/yyyy</c:formatCode>
                <c:ptCount val="23"/>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numCache>
            </c:numRef>
          </c:cat>
          <c:val>
            <c:numRef>
              <c:f>GGD!$I$6:$I$28</c:f>
              <c:numCache>
                <c:formatCode>General</c:formatCode>
                <c:ptCount val="23"/>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numCache>
            </c:numRef>
          </c:val>
          <c:extLst>
            <c:ext xmlns:c16="http://schemas.microsoft.com/office/drawing/2014/chart" uri="{C3380CC4-5D6E-409C-BE32-E72D297353CC}">
              <c16:uniqueId val="{00000002-E08B-4B79-8768-7A8D1781DC18}"/>
            </c:ext>
          </c:extLst>
        </c:ser>
        <c:dLbls>
          <c:showLegendKey val="0"/>
          <c:showVal val="0"/>
          <c:showCatName val="0"/>
          <c:showSerName val="0"/>
          <c:showPercent val="0"/>
          <c:showBubbleSize val="0"/>
        </c:dLbls>
        <c:gapWidth val="40"/>
        <c:axId val="596545392"/>
        <c:axId val="596544408"/>
      </c:bar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190500" cap="flat" cmpd="sng" algn="ctr">
      <a:noFill/>
      <a:round/>
    </a:ln>
    <a:effectLst/>
  </c:spPr>
  <c:txPr>
    <a:bodyPr/>
    <a:lstStyle/>
    <a:p>
      <a:pPr>
        <a:defRPr/>
      </a:pPr>
      <a:endParaRPr lang="en-NL"/>
    </a:p>
  </c:txPr>
  <c:printSettings>
    <c:headerFooter/>
    <c:pageMargins b="0.75" l="0.7" r="0.7" t="0.75" header="0.3" footer="0.3"/>
    <c:pageSetup/>
  </c:printSettings>
  <c:userShapes r:id="rId3"/>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8-2B9F-45BE-B0FB-FFBE280C7C58}"/>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5-2B9F-45BE-B0FB-FFBE280C7C58}"/>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7-2B9F-45BE-B0FB-FFBE280C7C58}"/>
            </c:ext>
          </c:extLst>
        </c:ser>
        <c:ser>
          <c:idx val="2"/>
          <c:order val="3"/>
          <c:tx>
            <c:strRef>
              <c:f>GGD!$AJ$42</c:f>
              <c:strCache>
                <c:ptCount val="1"/>
                <c:pt idx="0">
                  <c:v>GGD</c:v>
                </c:pt>
              </c:strCache>
            </c:strRef>
          </c:tx>
          <c:spPr>
            <a:ln w="28575" cap="rnd">
              <a:solidFill>
                <a:srgbClr val="FF0000"/>
              </a:solidFill>
              <a:round/>
            </a:ln>
            <a:effectLst/>
          </c:spPr>
          <c:marker>
            <c:symbol val="none"/>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2B9F-45BE-B0FB-FFBE280C7C58}"/>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logBase val="2"/>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400" b="1" i="0" u="sng" kern="1200" spc="100" baseline="0">
                <a:ln>
                  <a:noFill/>
                </a:ln>
                <a:solidFill>
                  <a:srgbClr val="000000"/>
                </a:solidFill>
                <a:effectLst/>
              </a:rPr>
              <a:t>Cumulative COVID-19 data in The Netherlands</a:t>
            </a:r>
            <a:endParaRPr lang="en-NL">
              <a:effectLst/>
            </a:endParaRPr>
          </a:p>
          <a:p>
            <a:pPr>
              <a:defRPr/>
            </a:pPr>
            <a:r>
              <a:rPr lang="nl-NL" sz="900" b="1" i="0" kern="1200" spc="100" baseline="0">
                <a:ln>
                  <a:noFill/>
                </a:ln>
                <a:solidFill>
                  <a:srgbClr val="404040"/>
                </a:solidFill>
                <a:effectLst/>
              </a:rPr>
              <a:t>                                          source: RIVM, March 24th</a:t>
            </a:r>
            <a:endParaRPr lang="en-NL">
              <a:effectLst/>
            </a:endParaRPr>
          </a:p>
        </c:rich>
      </c:tx>
      <c:layout>
        <c:manualLayout>
          <c:xMode val="edge"/>
          <c:yMode val="edge"/>
          <c:x val="0.20897553228677332"/>
          <c:y val="2.6836011432470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areaChart>
        <c:grouping val="stacked"/>
        <c:varyColors val="0"/>
        <c:ser>
          <c:idx val="0"/>
          <c:order val="0"/>
          <c:tx>
            <c:strRef>
              <c:f>GGD!$E$3</c:f>
              <c:strCache>
                <c:ptCount val="1"/>
                <c:pt idx="0">
                  <c:v>Deaths</c:v>
                </c:pt>
              </c:strCache>
            </c:strRef>
          </c:tx>
          <c:spPr>
            <a:solidFill>
              <a:srgbClr val="FF0000"/>
            </a:solidFill>
            <a:ln w="25400">
              <a:noFill/>
            </a:ln>
            <a:effectLst/>
          </c:spPr>
          <c:dLbls>
            <c:dLbl>
              <c:idx val="0"/>
              <c:delete val="1"/>
              <c:extLst>
                <c:ext xmlns:c15="http://schemas.microsoft.com/office/drawing/2012/chart" uri="{CE6537A1-D6FC-4f65-9D91-7224C49458BB}"/>
                <c:ext xmlns:c16="http://schemas.microsoft.com/office/drawing/2014/chart" uri="{C3380CC4-5D6E-409C-BE32-E72D297353CC}">
                  <c16:uniqueId val="{00000000-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01-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02-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03-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04-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05-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06-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07-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08-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09-FEC5-4FC1-BD9A-B46988560A51}"/>
                </c:ext>
              </c:extLst>
            </c:dLbl>
            <c:dLbl>
              <c:idx val="10"/>
              <c:delete val="1"/>
              <c:extLst>
                <c:ext xmlns:c15="http://schemas.microsoft.com/office/drawing/2012/chart" uri="{CE6537A1-D6FC-4f65-9D91-7224C49458BB}"/>
                <c:ext xmlns:c16="http://schemas.microsoft.com/office/drawing/2014/chart" uri="{C3380CC4-5D6E-409C-BE32-E72D297353CC}">
                  <c16:uniqueId val="{0000000A-FEC5-4FC1-BD9A-B46988560A51}"/>
                </c:ext>
              </c:extLst>
            </c:dLbl>
            <c:dLbl>
              <c:idx val="11"/>
              <c:delete val="1"/>
              <c:extLst>
                <c:ext xmlns:c15="http://schemas.microsoft.com/office/drawing/2012/chart" uri="{CE6537A1-D6FC-4f65-9D91-7224C49458BB}"/>
                <c:ext xmlns:c16="http://schemas.microsoft.com/office/drawing/2014/chart" uri="{C3380CC4-5D6E-409C-BE32-E72D297353CC}">
                  <c16:uniqueId val="{0000000B-FEC5-4FC1-BD9A-B46988560A51}"/>
                </c:ext>
              </c:extLst>
            </c:dLbl>
            <c:dLbl>
              <c:idx val="19"/>
              <c:delete val="1"/>
              <c:extLst>
                <c:ext xmlns:c15="http://schemas.microsoft.com/office/drawing/2012/chart" uri="{CE6537A1-D6FC-4f65-9D91-7224C49458BB}"/>
                <c:ext xmlns:c16="http://schemas.microsoft.com/office/drawing/2014/chart" uri="{C3380CC4-5D6E-409C-BE32-E72D297353CC}">
                  <c16:uniqueId val="{0000000C-FEC5-4FC1-BD9A-B46988560A5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GGD!$E$4:$E$30</c:f>
              <c:numCache>
                <c:formatCode>General</c:formatCode>
                <c:ptCount val="27"/>
                <c:pt idx="0">
                  <c:v>0</c:v>
                </c:pt>
                <c:pt idx="1">
                  <c:v>0</c:v>
                </c:pt>
                <c:pt idx="2">
                  <c:v>0</c:v>
                </c:pt>
                <c:pt idx="3">
                  <c:v>0</c:v>
                </c:pt>
                <c:pt idx="4">
                  <c:v>0</c:v>
                </c:pt>
                <c:pt idx="5">
                  <c:v>0</c:v>
                </c:pt>
                <c:pt idx="6">
                  <c:v>0</c:v>
                </c:pt>
                <c:pt idx="7">
                  <c:v>0</c:v>
                </c:pt>
                <c:pt idx="8">
                  <c:v>1</c:v>
                </c:pt>
                <c:pt idx="9" formatCode="0">
                  <c:v>1</c:v>
                </c:pt>
                <c:pt idx="10" formatCode="0">
                  <c:v>3</c:v>
                </c:pt>
                <c:pt idx="11" formatCode="0">
                  <c:v>3</c:v>
                </c:pt>
                <c:pt idx="12" formatCode="0">
                  <c:v>4</c:v>
                </c:pt>
                <c:pt idx="13" formatCode="0">
                  <c:v>5</c:v>
                </c:pt>
                <c:pt idx="14" formatCode="0">
                  <c:v>5</c:v>
                </c:pt>
                <c:pt idx="15" formatCode="0">
                  <c:v>10</c:v>
                </c:pt>
                <c:pt idx="16" formatCode="0">
                  <c:v>12</c:v>
                </c:pt>
                <c:pt idx="17" formatCode="0">
                  <c:v>20</c:v>
                </c:pt>
                <c:pt idx="18" formatCode="0">
                  <c:v>24</c:v>
                </c:pt>
                <c:pt idx="19" formatCode="0">
                  <c:v>43</c:v>
                </c:pt>
                <c:pt idx="20" formatCode="0">
                  <c:v>58</c:v>
                </c:pt>
                <c:pt idx="21" formatCode="0">
                  <c:v>76</c:v>
                </c:pt>
                <c:pt idx="22" formatCode="0">
                  <c:v>106</c:v>
                </c:pt>
                <c:pt idx="23" formatCode="0">
                  <c:v>136</c:v>
                </c:pt>
                <c:pt idx="24" formatCode="0">
                  <c:v>179</c:v>
                </c:pt>
                <c:pt idx="25" formatCode="0">
                  <c:v>213</c:v>
                </c:pt>
                <c:pt idx="26" formatCode="0">
                  <c:v>276</c:v>
                </c:pt>
              </c:numCache>
            </c:numRef>
          </c:val>
          <c:extLst>
            <c:ext xmlns:c16="http://schemas.microsoft.com/office/drawing/2014/chart" uri="{C3380CC4-5D6E-409C-BE32-E72D297353CC}">
              <c16:uniqueId val="{0000000D-FEC5-4FC1-BD9A-B46988560A51}"/>
            </c:ext>
          </c:extLst>
        </c:ser>
        <c:ser>
          <c:idx val="5"/>
          <c:order val="1"/>
          <c:tx>
            <c:strRef>
              <c:f>GGD!$G$3</c:f>
              <c:strCache>
                <c:ptCount val="1"/>
                <c:pt idx="0">
                  <c:v>Hospitalized</c:v>
                </c:pt>
              </c:strCache>
            </c:strRef>
          </c:tx>
          <c:spPr>
            <a:solidFill>
              <a:schemeClr val="accent2"/>
            </a:solidFill>
            <a:ln>
              <a:noFill/>
            </a:ln>
            <a:effectLst>
              <a:outerShdw blurRad="50800" dist="38100" dir="5400000" algn="t" rotWithShape="0">
                <a:prstClr val="black">
                  <a:alpha val="40000"/>
                </a:prstClr>
              </a:outerShdw>
            </a:effectLst>
          </c:spPr>
          <c:dLbls>
            <c:dLbl>
              <c:idx val="19"/>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EC5-4FC1-BD9A-B46988560A51}"/>
                </c:ext>
              </c:extLst>
            </c:dLbl>
            <c:dLbl>
              <c:idx val="2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EC5-4FC1-BD9A-B46988560A51}"/>
                </c:ext>
              </c:extLst>
            </c:dLbl>
            <c:dLbl>
              <c:idx val="2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EC5-4FC1-BD9A-B46988560A51}"/>
                </c:ext>
              </c:extLst>
            </c:dLbl>
            <c:dLbl>
              <c:idx val="2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EC5-4FC1-BD9A-B46988560A51}"/>
                </c:ext>
              </c:extLst>
            </c:dLbl>
            <c:dLbl>
              <c:idx val="2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EC5-4FC1-BD9A-B46988560A51}"/>
                </c:ext>
              </c:extLst>
            </c:dLbl>
            <c:dLbl>
              <c:idx val="2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EC5-4FC1-BD9A-B46988560A51}"/>
                </c:ext>
              </c:extLst>
            </c:dLbl>
            <c:dLbl>
              <c:idx val="2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EC5-4FC1-BD9A-B46988560A51}"/>
                </c:ext>
              </c:extLst>
            </c:dLbl>
            <c:dLbl>
              <c:idx val="26"/>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EC5-4FC1-BD9A-B46988560A5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GGD!$G$4:$G$30</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115</c:v>
                </c:pt>
                <c:pt idx="16">
                  <c:v>136</c:v>
                </c:pt>
                <c:pt idx="17">
                  <c:v>162</c:v>
                </c:pt>
                <c:pt idx="18">
                  <c:v>205</c:v>
                </c:pt>
                <c:pt idx="19">
                  <c:v>314</c:v>
                </c:pt>
                <c:pt idx="20">
                  <c:v>408</c:v>
                </c:pt>
                <c:pt idx="21">
                  <c:v>489</c:v>
                </c:pt>
                <c:pt idx="22">
                  <c:v>643</c:v>
                </c:pt>
                <c:pt idx="23" formatCode="0">
                  <c:v>836</c:v>
                </c:pt>
                <c:pt idx="24" formatCode="0">
                  <c:v>988</c:v>
                </c:pt>
                <c:pt idx="25" formatCode="0">
                  <c:v>1230</c:v>
                </c:pt>
                <c:pt idx="26">
                  <c:v>1739</c:v>
                </c:pt>
              </c:numCache>
            </c:numRef>
          </c:val>
          <c:extLst>
            <c:ext xmlns:c16="http://schemas.microsoft.com/office/drawing/2014/chart" uri="{C3380CC4-5D6E-409C-BE32-E72D297353CC}">
              <c16:uniqueId val="{00000016-FEC5-4FC1-BD9A-B46988560A51}"/>
            </c:ext>
          </c:extLst>
        </c:ser>
        <c:ser>
          <c:idx val="2"/>
          <c:order val="2"/>
          <c:tx>
            <c:strRef>
              <c:f>GGD!$H$3</c:f>
              <c:strCache>
                <c:ptCount val="1"/>
                <c:pt idx="0">
                  <c:v>vorig</c:v>
                </c:pt>
              </c:strCache>
            </c:strRef>
          </c:tx>
          <c:spPr>
            <a:solidFill>
              <a:schemeClr val="accent1">
                <a:lumMod val="40000"/>
                <a:lumOff val="60000"/>
              </a:schemeClr>
            </a:solidFill>
            <a:ln>
              <a:noFill/>
            </a:ln>
            <a:effectLst>
              <a:outerShdw blurRad="50800" dist="50800" dir="5400000" algn="ctr" rotWithShape="0">
                <a:schemeClr val="tx1">
                  <a:alpha val="70000"/>
                </a:schemeClr>
              </a:outerShdw>
            </a:effectLst>
          </c:spPr>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GGD!$H$4:$H$30</c:f>
              <c:numCache>
                <c:formatCode>General</c:formatCode>
                <c:ptCount val="27"/>
                <c:pt idx="0">
                  <c:v>0</c:v>
                </c:pt>
                <c:pt idx="1">
                  <c:v>1</c:v>
                </c:pt>
                <c:pt idx="2">
                  <c:v>2</c:v>
                </c:pt>
                <c:pt idx="3">
                  <c:v>6</c:v>
                </c:pt>
                <c:pt idx="4">
                  <c:v>9</c:v>
                </c:pt>
                <c:pt idx="5">
                  <c:v>17</c:v>
                </c:pt>
                <c:pt idx="6">
                  <c:v>23</c:v>
                </c:pt>
                <c:pt idx="7">
                  <c:v>38</c:v>
                </c:pt>
                <c:pt idx="8">
                  <c:v>81</c:v>
                </c:pt>
                <c:pt idx="9">
                  <c:v>127</c:v>
                </c:pt>
                <c:pt idx="10">
                  <c:v>185</c:v>
                </c:pt>
                <c:pt idx="11">
                  <c:v>262</c:v>
                </c:pt>
                <c:pt idx="12">
                  <c:v>317</c:v>
                </c:pt>
                <c:pt idx="13">
                  <c:v>377</c:v>
                </c:pt>
                <c:pt idx="14">
                  <c:v>498</c:v>
                </c:pt>
                <c:pt idx="15">
                  <c:v>489</c:v>
                </c:pt>
                <c:pt idx="16">
                  <c:v>656</c:v>
                </c:pt>
                <c:pt idx="17">
                  <c:v>777</c:v>
                </c:pt>
                <c:pt idx="18">
                  <c:v>906</c:v>
                </c:pt>
                <c:pt idx="19">
                  <c:v>1056</c:v>
                </c:pt>
                <c:pt idx="20">
                  <c:v>1239</c:v>
                </c:pt>
                <c:pt idx="21">
                  <c:v>1486</c:v>
                </c:pt>
                <c:pt idx="22">
                  <c:v>1711</c:v>
                </c:pt>
                <c:pt idx="23">
                  <c:v>2022</c:v>
                </c:pt>
                <c:pt idx="24">
                  <c:v>2464</c:v>
                </c:pt>
                <c:pt idx="25" formatCode="0">
                  <c:v>2761</c:v>
                </c:pt>
                <c:pt idx="26" formatCode="0">
                  <c:v>2734</c:v>
                </c:pt>
              </c:numCache>
            </c:numRef>
          </c:val>
          <c:extLst>
            <c:ext xmlns:c16="http://schemas.microsoft.com/office/drawing/2014/chart" uri="{C3380CC4-5D6E-409C-BE32-E72D297353CC}">
              <c16:uniqueId val="{00000017-FEC5-4FC1-BD9A-B46988560A51}"/>
            </c:ext>
          </c:extLst>
        </c:ser>
        <c:ser>
          <c:idx val="3"/>
          <c:order val="3"/>
          <c:tx>
            <c:strRef>
              <c:f>GGD!$I$3</c:f>
              <c:strCache>
                <c:ptCount val="1"/>
                <c:pt idx="0">
                  <c:v>New Cases</c:v>
                </c:pt>
              </c:strCache>
            </c:strRef>
          </c:tx>
          <c:spPr>
            <a:solidFill>
              <a:srgbClr val="A82610"/>
            </a:solidFill>
            <a:ln>
              <a:noFill/>
            </a:ln>
            <a:effectLst>
              <a:outerShdw blurRad="50800" dist="50800" dir="5400000" algn="ctr" rotWithShape="0">
                <a:schemeClr val="tx1">
                  <a:alpha val="64000"/>
                </a:schemeClr>
              </a:outerShdw>
            </a:effectLst>
          </c:spPr>
          <c:dLbls>
            <c:dLbl>
              <c:idx val="0"/>
              <c:delete val="1"/>
              <c:extLst>
                <c:ext xmlns:c15="http://schemas.microsoft.com/office/drawing/2012/chart" uri="{CE6537A1-D6FC-4f65-9D91-7224C49458BB}"/>
                <c:ext xmlns:c16="http://schemas.microsoft.com/office/drawing/2014/chart" uri="{C3380CC4-5D6E-409C-BE32-E72D297353CC}">
                  <c16:uniqueId val="{00000018-FEC5-4FC1-BD9A-B46988560A51}"/>
                </c:ext>
              </c:extLst>
            </c:dLbl>
            <c:dLbl>
              <c:idx val="1"/>
              <c:delete val="1"/>
              <c:extLst>
                <c:ext xmlns:c15="http://schemas.microsoft.com/office/drawing/2012/chart" uri="{CE6537A1-D6FC-4f65-9D91-7224C49458BB}"/>
                <c:ext xmlns:c16="http://schemas.microsoft.com/office/drawing/2014/chart" uri="{C3380CC4-5D6E-409C-BE32-E72D297353CC}">
                  <c16:uniqueId val="{00000019-FEC5-4FC1-BD9A-B46988560A51}"/>
                </c:ext>
              </c:extLst>
            </c:dLbl>
            <c:dLbl>
              <c:idx val="2"/>
              <c:delete val="1"/>
              <c:extLst>
                <c:ext xmlns:c15="http://schemas.microsoft.com/office/drawing/2012/chart" uri="{CE6537A1-D6FC-4f65-9D91-7224C49458BB}"/>
                <c:ext xmlns:c16="http://schemas.microsoft.com/office/drawing/2014/chart" uri="{C3380CC4-5D6E-409C-BE32-E72D297353CC}">
                  <c16:uniqueId val="{0000001A-FEC5-4FC1-BD9A-B46988560A51}"/>
                </c:ext>
              </c:extLst>
            </c:dLbl>
            <c:dLbl>
              <c:idx val="3"/>
              <c:delete val="1"/>
              <c:extLst>
                <c:ext xmlns:c15="http://schemas.microsoft.com/office/drawing/2012/chart" uri="{CE6537A1-D6FC-4f65-9D91-7224C49458BB}"/>
                <c:ext xmlns:c16="http://schemas.microsoft.com/office/drawing/2014/chart" uri="{C3380CC4-5D6E-409C-BE32-E72D297353CC}">
                  <c16:uniqueId val="{0000001B-FEC5-4FC1-BD9A-B46988560A51}"/>
                </c:ext>
              </c:extLst>
            </c:dLbl>
            <c:dLbl>
              <c:idx val="4"/>
              <c:delete val="1"/>
              <c:extLst>
                <c:ext xmlns:c15="http://schemas.microsoft.com/office/drawing/2012/chart" uri="{CE6537A1-D6FC-4f65-9D91-7224C49458BB}"/>
                <c:ext xmlns:c16="http://schemas.microsoft.com/office/drawing/2014/chart" uri="{C3380CC4-5D6E-409C-BE32-E72D297353CC}">
                  <c16:uniqueId val="{0000001C-FEC5-4FC1-BD9A-B46988560A51}"/>
                </c:ext>
              </c:extLst>
            </c:dLbl>
            <c:dLbl>
              <c:idx val="5"/>
              <c:delete val="1"/>
              <c:extLst>
                <c:ext xmlns:c15="http://schemas.microsoft.com/office/drawing/2012/chart" uri="{CE6537A1-D6FC-4f65-9D91-7224C49458BB}"/>
                <c:ext xmlns:c16="http://schemas.microsoft.com/office/drawing/2014/chart" uri="{C3380CC4-5D6E-409C-BE32-E72D297353CC}">
                  <c16:uniqueId val="{0000001D-FEC5-4FC1-BD9A-B46988560A51}"/>
                </c:ext>
              </c:extLst>
            </c:dLbl>
            <c:dLbl>
              <c:idx val="6"/>
              <c:delete val="1"/>
              <c:extLst>
                <c:ext xmlns:c15="http://schemas.microsoft.com/office/drawing/2012/chart" uri="{CE6537A1-D6FC-4f65-9D91-7224C49458BB}"/>
                <c:ext xmlns:c16="http://schemas.microsoft.com/office/drawing/2014/chart" uri="{C3380CC4-5D6E-409C-BE32-E72D297353CC}">
                  <c16:uniqueId val="{0000001E-FEC5-4FC1-BD9A-B46988560A51}"/>
                </c:ext>
              </c:extLst>
            </c:dLbl>
            <c:dLbl>
              <c:idx val="7"/>
              <c:delete val="1"/>
              <c:extLst>
                <c:ext xmlns:c15="http://schemas.microsoft.com/office/drawing/2012/chart" uri="{CE6537A1-D6FC-4f65-9D91-7224C49458BB}"/>
                <c:ext xmlns:c16="http://schemas.microsoft.com/office/drawing/2014/chart" uri="{C3380CC4-5D6E-409C-BE32-E72D297353CC}">
                  <c16:uniqueId val="{0000001F-FEC5-4FC1-BD9A-B46988560A51}"/>
                </c:ext>
              </c:extLst>
            </c:dLbl>
            <c:dLbl>
              <c:idx val="8"/>
              <c:delete val="1"/>
              <c:extLst>
                <c:ext xmlns:c15="http://schemas.microsoft.com/office/drawing/2012/chart" uri="{CE6537A1-D6FC-4f65-9D91-7224C49458BB}"/>
                <c:ext xmlns:c16="http://schemas.microsoft.com/office/drawing/2014/chart" uri="{C3380CC4-5D6E-409C-BE32-E72D297353CC}">
                  <c16:uniqueId val="{00000020-FEC5-4FC1-BD9A-B46988560A51}"/>
                </c:ext>
              </c:extLst>
            </c:dLbl>
            <c:dLbl>
              <c:idx val="9"/>
              <c:delete val="1"/>
              <c:extLst>
                <c:ext xmlns:c15="http://schemas.microsoft.com/office/drawing/2012/chart" uri="{CE6537A1-D6FC-4f65-9D91-7224C49458BB}"/>
                <c:ext xmlns:c16="http://schemas.microsoft.com/office/drawing/2014/chart" uri="{C3380CC4-5D6E-409C-BE32-E72D297353CC}">
                  <c16:uniqueId val="{00000021-FEC5-4FC1-BD9A-B46988560A51}"/>
                </c:ext>
              </c:extLst>
            </c:dLbl>
            <c:dLbl>
              <c:idx val="10"/>
              <c:layout>
                <c:manualLayout>
                  <c:x val="0"/>
                  <c:y val="-1.112638888888888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EC5-4FC1-BD9A-B46988560A51}"/>
                </c:ext>
              </c:extLst>
            </c:dLbl>
            <c:dLbl>
              <c:idx val="11"/>
              <c:layout>
                <c:manualLayout>
                  <c:x val="0"/>
                  <c:y val="1.644583333333333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FEC5-4FC1-BD9A-B46988560A51}"/>
                </c:ext>
              </c:extLst>
            </c:dLbl>
            <c:dLbl>
              <c:idx val="12"/>
              <c:layout>
                <c:manualLayout>
                  <c:x val="0"/>
                  <c:y val="9.4486111111111116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FEC5-4FC1-BD9A-B46988560A51}"/>
                </c:ext>
              </c:extLst>
            </c:dLbl>
            <c:dLbl>
              <c:idx val="13"/>
              <c:layout>
                <c:manualLayout>
                  <c:x val="6.4945206529221953E-17"/>
                  <c:y val="-5.2464848763908608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FEC5-4FC1-BD9A-B46988560A51}"/>
                </c:ext>
              </c:extLst>
            </c:dLbl>
            <c:dLbl>
              <c:idx val="14"/>
              <c:layout>
                <c:manualLayout>
                  <c:x val="-1.7712533667761496E-3"/>
                  <c:y val="2.9066830041808901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FEC5-4FC1-BD9A-B46988560A5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Times New Roman" panose="02020603050405020304" pitchFamily="18" charset="0"/>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GGD!$C$6:$C$32</c:f>
              <c:numCache>
                <c:formatCode>m/d/yyyy</c:formatCode>
                <c:ptCount val="27"/>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numCache>
            </c:numRef>
          </c:cat>
          <c:val>
            <c:numRef>
              <c:f>GGD!$I$6:$I$32</c:f>
              <c:numCache>
                <c:formatCode>General</c:formatCode>
                <c:ptCount val="27"/>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numCache>
            </c:numRef>
          </c:val>
          <c:extLst>
            <c:ext xmlns:c16="http://schemas.microsoft.com/office/drawing/2014/chart" uri="{C3380CC4-5D6E-409C-BE32-E72D297353CC}">
              <c16:uniqueId val="{00000027-FEC5-4FC1-BD9A-B46988560A51}"/>
            </c:ext>
          </c:extLst>
        </c:ser>
        <c:dLbls>
          <c:showLegendKey val="0"/>
          <c:showVal val="0"/>
          <c:showCatName val="0"/>
          <c:showSerName val="0"/>
          <c:showPercent val="0"/>
          <c:showBubbleSize val="0"/>
        </c:dLbls>
        <c:axId val="596545392"/>
        <c:axId val="596544408"/>
      </c:areaChart>
      <c:dateAx>
        <c:axId val="596545392"/>
        <c:scaling>
          <c:orientation val="minMax"/>
        </c:scaling>
        <c:delete val="0"/>
        <c:axPos val="b"/>
        <c:numFmt formatCode="d/m;@"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2"/>
        <c:majorTimeUnit val="days"/>
      </c:dateAx>
      <c:valAx>
        <c:axId val="596544408"/>
        <c:scaling>
          <c:orientation val="minMax"/>
        </c:scaling>
        <c:delete val="1"/>
        <c:axPos val="l"/>
        <c:numFmt formatCode="General" sourceLinked="1"/>
        <c:majorTickMark val="out"/>
        <c:minorTickMark val="none"/>
        <c:tickLblPos val="nextTo"/>
        <c:crossAx val="596545392"/>
        <c:crosses val="autoZero"/>
        <c:crossBetween val="midCat"/>
      </c:valAx>
      <c:spPr>
        <a:noFill/>
        <a:ln>
          <a:noFill/>
        </a:ln>
        <a:effectLst/>
      </c:spPr>
    </c:plotArea>
    <c:legend>
      <c:legendPos val="t"/>
      <c:legendEntry>
        <c:idx val="2"/>
        <c:delete val="1"/>
      </c:legendEntry>
      <c:layout>
        <c:manualLayout>
          <c:xMode val="edge"/>
          <c:yMode val="edge"/>
          <c:x val="0.27319005005093333"/>
          <c:y val="9.7146250000000003E-2"/>
          <c:w val="0.59585836359009825"/>
          <c:h val="5.0143970215001499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a:t>
            </a:r>
            <a:r>
              <a:rPr lang="nl-NL" sz="1800" b="1" i="0" u="sng" baseline="0">
                <a:effectLst/>
              </a:rPr>
              <a:t>hospitalizations</a:t>
            </a:r>
            <a:r>
              <a:rPr lang="nl-NL" sz="1800" b="1" i="0" baseline="0">
                <a:effectLst/>
              </a:rPr>
              <a:t> in The Netherlands</a:t>
            </a:r>
            <a:endParaRPr lang="en-NL">
              <a:effectLst/>
            </a:endParaRPr>
          </a:p>
        </c:rich>
      </c:tx>
      <c:layout>
        <c:manualLayout>
          <c:xMode val="edge"/>
          <c:yMode val="edge"/>
          <c:x val="0.2085881944444444"/>
          <c:y val="1.41111111111111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GGD!$N$3</c:f>
              <c:strCache>
                <c:ptCount val="1"/>
                <c:pt idx="0">
                  <c:v>GR hos</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8068-4F63-A2EB-1A0A45509078}"/>
                </c:ext>
              </c:extLst>
            </c:dLbl>
            <c:dLbl>
              <c:idx val="5"/>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68-4F63-A2EB-1A0A45509078}"/>
                </c:ext>
              </c:extLst>
            </c:dLbl>
            <c:dLbl>
              <c:idx val="7"/>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68-4F63-A2EB-1A0A45509078}"/>
                </c:ext>
              </c:extLst>
            </c:dLbl>
            <c:dLbl>
              <c:idx val="10"/>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68-4F63-A2EB-1A0A4550907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GGD!$N$22:$N$32</c:f>
              <c:numCache>
                <c:formatCode>0%</c:formatCode>
                <c:ptCount val="11"/>
                <c:pt idx="0">
                  <c:v>0.26543209876543217</c:v>
                </c:pt>
                <c:pt idx="1">
                  <c:v>0.53170731707317076</c:v>
                </c:pt>
                <c:pt idx="2">
                  <c:v>0.2993630573248407</c:v>
                </c:pt>
                <c:pt idx="3">
                  <c:v>0.19852941176470584</c:v>
                </c:pt>
                <c:pt idx="4">
                  <c:v>0.31492842535787324</c:v>
                </c:pt>
                <c:pt idx="5">
                  <c:v>0.30015552099533438</c:v>
                </c:pt>
                <c:pt idx="6">
                  <c:v>0.18181818181818188</c:v>
                </c:pt>
                <c:pt idx="7">
                  <c:v>0.24493927125506065</c:v>
                </c:pt>
                <c:pt idx="8">
                  <c:v>0.41382113821138211</c:v>
                </c:pt>
                <c:pt idx="9">
                  <c:v>5.5779183438757984E-2</c:v>
                </c:pt>
                <c:pt idx="10">
                  <c:v>0.17156862745098045</c:v>
                </c:pt>
              </c:numCache>
            </c:numRef>
          </c:val>
          <c:smooth val="1"/>
          <c:extLst>
            <c:ext xmlns:c16="http://schemas.microsoft.com/office/drawing/2014/chart" uri="{C3380CC4-5D6E-409C-BE32-E72D297353CC}">
              <c16:uniqueId val="{00000005-8068-4F63-A2EB-1A0A45509078}"/>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GGD!$O$3</c:f>
              <c:strCache>
                <c:ptCount val="1"/>
                <c:pt idx="0">
                  <c:v>GF Hos</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8068-4F63-A2EB-1A0A45509078}"/>
                </c:ext>
              </c:extLst>
            </c:dLbl>
            <c:dLbl>
              <c:idx val="3"/>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68-4F63-A2EB-1A0A45509078}"/>
                </c:ext>
              </c:extLst>
            </c:dLbl>
            <c:dLbl>
              <c:idx val="4"/>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68-4F63-A2EB-1A0A45509078}"/>
                </c:ext>
              </c:extLst>
            </c:dLbl>
            <c:dLbl>
              <c:idx val="6"/>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68-4F63-A2EB-1A0A45509078}"/>
                </c:ext>
              </c:extLst>
            </c:dLbl>
            <c:dLbl>
              <c:idx val="8"/>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68-4F63-A2EB-1A0A45509078}"/>
                </c:ext>
              </c:extLst>
            </c:dLbl>
            <c:dLbl>
              <c:idx val="9"/>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68-4F63-A2EB-1A0A45509078}"/>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068-4F63-A2EB-1A0A4550907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GGD!$C$24:$C$34</c:f>
              <c:numCache>
                <c:formatCode>m/d/yyyy</c:formatCode>
                <c:ptCount val="11"/>
                <c:pt idx="0">
                  <c:v>43906</c:v>
                </c:pt>
                <c:pt idx="1">
                  <c:v>43907</c:v>
                </c:pt>
                <c:pt idx="2">
                  <c:v>43908</c:v>
                </c:pt>
                <c:pt idx="3">
                  <c:v>43909</c:v>
                </c:pt>
                <c:pt idx="4">
                  <c:v>43910</c:v>
                </c:pt>
                <c:pt idx="5">
                  <c:v>43911</c:v>
                </c:pt>
                <c:pt idx="6">
                  <c:v>43912</c:v>
                </c:pt>
                <c:pt idx="7">
                  <c:v>43913</c:v>
                </c:pt>
                <c:pt idx="8">
                  <c:v>43914</c:v>
                </c:pt>
                <c:pt idx="9">
                  <c:v>43915</c:v>
                </c:pt>
                <c:pt idx="10">
                  <c:v>43916</c:v>
                </c:pt>
              </c:numCache>
            </c:numRef>
          </c:cat>
          <c:val>
            <c:numRef>
              <c:f>GGD!$O$22:$O$32</c:f>
              <c:numCache>
                <c:formatCode>0.0</c:formatCode>
                <c:ptCount val="11"/>
                <c:pt idx="0">
                  <c:v>1.0623380582228319</c:v>
                </c:pt>
                <c:pt idx="1">
                  <c:v>1.2104223676383106</c:v>
                </c:pt>
                <c:pt idx="2">
                  <c:v>0.8483102762789565</c:v>
                </c:pt>
                <c:pt idx="3">
                  <c:v>0.92239763552479814</c:v>
                </c:pt>
                <c:pt idx="4">
                  <c:v>1.0971181953906182</c:v>
                </c:pt>
                <c:pt idx="5">
                  <c:v>0.98876524069474103</c:v>
                </c:pt>
                <c:pt idx="6">
                  <c:v>0.90898216615919969</c:v>
                </c:pt>
                <c:pt idx="7">
                  <c:v>1.0534101526004358</c:v>
                </c:pt>
                <c:pt idx="8">
                  <c:v>1.1356547028884925</c:v>
                </c:pt>
                <c:pt idx="9">
                  <c:v>0.74675583417462466</c:v>
                </c:pt>
                <c:pt idx="10">
                  <c:v>1.1096720278525354</c:v>
                </c:pt>
              </c:numCache>
            </c:numRef>
          </c:val>
          <c:smooth val="1"/>
          <c:extLst>
            <c:ext xmlns:c16="http://schemas.microsoft.com/office/drawing/2014/chart" uri="{C3380CC4-5D6E-409C-BE32-E72D297353CC}">
              <c16:uniqueId val="{0000000E-8068-4F63-A2EB-1A0A45509078}"/>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ED7D31">
            <a:lumMod val="20000"/>
            <a:lumOff val="80000"/>
          </a:srgbClr>
        </a:solidFill>
        <a:ln>
          <a:solidFill>
            <a:srgbClr val="ED7D31">
              <a:lumMod val="40000"/>
              <a:lumOff val="60000"/>
            </a:srgbClr>
          </a:solidFill>
        </a:ln>
        <a:effectLst/>
      </c:spPr>
    </c:plotArea>
    <c:plotVisOnly val="1"/>
    <c:dispBlanksAs val="gap"/>
    <c:showDLblsOverMax val="0"/>
    <c:extLst/>
  </c:chart>
  <c:spPr>
    <a:solidFill>
      <a:srgbClr val="ED7D31">
        <a:lumMod val="20000"/>
        <a:lumOff val="80000"/>
      </a:srgb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1" i="0" baseline="0">
                <a:effectLst/>
              </a:rPr>
              <a:t>COVID-19 De</a:t>
            </a:r>
            <a:r>
              <a:rPr lang="nl-NL" sz="1800" b="1" i="0" u="sng" baseline="0">
                <a:effectLst/>
              </a:rPr>
              <a:t>aths</a:t>
            </a:r>
            <a:r>
              <a:rPr lang="nl-NL" sz="1800" b="1" i="0" baseline="0">
                <a:effectLst/>
              </a:rPr>
              <a:t> in The Netherlands</a:t>
            </a:r>
            <a:endParaRPr lang="en-NL">
              <a:effectLst/>
            </a:endParaRPr>
          </a:p>
        </c:rich>
      </c:tx>
      <c:layout>
        <c:manualLayout>
          <c:xMode val="edge"/>
          <c:yMode val="edge"/>
          <c:x val="0.12215759857049843"/>
          <c:y val="1.6498933625730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manualLayout>
          <c:layoutTarget val="inner"/>
          <c:xMode val="edge"/>
          <c:yMode val="edge"/>
          <c:x val="9.9491613757023589E-2"/>
          <c:y val="0.22749236111111112"/>
          <c:w val="0.82501240250871288"/>
          <c:h val="0.68740166666666669"/>
        </c:manualLayout>
      </c:layout>
      <c:lineChart>
        <c:grouping val="standard"/>
        <c:varyColors val="0"/>
        <c:ser>
          <c:idx val="3"/>
          <c:order val="0"/>
          <c:tx>
            <c:strRef>
              <c:f>GGD!$Q$3</c:f>
              <c:strCache>
                <c:ptCount val="1"/>
                <c:pt idx="0">
                  <c:v>gr dead</c:v>
                </c:pt>
              </c:strCache>
            </c:strRef>
          </c:tx>
          <c:spPr>
            <a:ln w="28575" cap="rnd">
              <a:solidFill>
                <a:srgbClr val="C00000"/>
              </a:solidFill>
              <a:round/>
            </a:ln>
            <a:effectLst/>
          </c:spPr>
          <c:marker>
            <c:symbol val="circle"/>
            <c:size val="8"/>
            <c:spPr>
              <a:solidFill>
                <a:srgbClr val="C00000"/>
              </a:solidFill>
              <a:ln w="9525">
                <a:solidFill>
                  <a:srgbClr val="C00000"/>
                </a:solidFill>
              </a:ln>
              <a:effectLst/>
            </c:spPr>
          </c:marker>
          <c:dLbls>
            <c:dLbl>
              <c:idx val="2"/>
              <c:layout>
                <c:manualLayout>
                  <c:x val="-3.5749362672749231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8BA-4C62-8360-E7C43B66C7A3}"/>
                </c:ext>
              </c:extLst>
            </c:dLbl>
            <c:dLbl>
              <c:idx val="4"/>
              <c:layout>
                <c:manualLayout>
                  <c:x val="-3.5749362672749294E-2"/>
                  <c:y val="-1.971138888888888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BA-4C62-8360-E7C43B66C7A3}"/>
                </c:ext>
              </c:extLst>
            </c:dLbl>
            <c:dLbl>
              <c:idx val="7"/>
              <c:layout>
                <c:manualLayout>
                  <c:x val="-3.5749362672749356E-2"/>
                  <c:y val="-2.32391666666666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8BA-4C62-8360-E7C43B66C7A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NL"/>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C00000"/>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GGD!$Q$24:$Q$32</c:f>
              <c:numCache>
                <c:formatCode>0%</c:formatCode>
                <c:ptCount val="9"/>
                <c:pt idx="0">
                  <c:v>-0.21052631578947367</c:v>
                </c:pt>
                <c:pt idx="1">
                  <c:v>0.19999999999999996</c:v>
                </c:pt>
                <c:pt idx="2">
                  <c:v>0.66666666666666674</c:v>
                </c:pt>
                <c:pt idx="3">
                  <c:v>0</c:v>
                </c:pt>
                <c:pt idx="4">
                  <c:v>0.43333333333333335</c:v>
                </c:pt>
                <c:pt idx="5">
                  <c:v>-0.20930232558139539</c:v>
                </c:pt>
                <c:pt idx="6">
                  <c:v>0.85294117647058831</c:v>
                </c:pt>
                <c:pt idx="7">
                  <c:v>0.26984126984126977</c:v>
                </c:pt>
                <c:pt idx="8">
                  <c:v>-2.5000000000000022E-2</c:v>
                </c:pt>
              </c:numCache>
            </c:numRef>
          </c:val>
          <c:smooth val="1"/>
          <c:extLst>
            <c:ext xmlns:c16="http://schemas.microsoft.com/office/drawing/2014/chart" uri="{C3380CC4-5D6E-409C-BE32-E72D297353CC}">
              <c16:uniqueId val="{00000004-B8BA-4C62-8360-E7C43B66C7A3}"/>
            </c:ext>
          </c:extLst>
        </c:ser>
        <c:dLbls>
          <c:showLegendKey val="0"/>
          <c:showVal val="0"/>
          <c:showCatName val="0"/>
          <c:showSerName val="0"/>
          <c:showPercent val="0"/>
          <c:showBubbleSize val="0"/>
        </c:dLbls>
        <c:marker val="1"/>
        <c:smooth val="0"/>
        <c:axId val="596612160"/>
        <c:axId val="596613144"/>
      </c:lineChart>
      <c:lineChart>
        <c:grouping val="standard"/>
        <c:varyColors val="0"/>
        <c:ser>
          <c:idx val="0"/>
          <c:order val="1"/>
          <c:tx>
            <c:strRef>
              <c:f>GGD!$R$3</c:f>
              <c:strCache>
                <c:ptCount val="1"/>
                <c:pt idx="0">
                  <c:v>GF dead</c:v>
                </c:pt>
              </c:strCache>
            </c:strRef>
          </c:tx>
          <c:spPr>
            <a:ln w="28575" cap="rnd">
              <a:solidFill>
                <a:schemeClr val="accent1">
                  <a:lumMod val="60000"/>
                  <a:lumOff val="40000"/>
                </a:schemeClr>
              </a:solidFill>
              <a:round/>
            </a:ln>
            <a:effectLst/>
          </c:spPr>
          <c:marker>
            <c:symbol val="square"/>
            <c:size val="8"/>
            <c:spPr>
              <a:solidFill>
                <a:schemeClr val="accent1">
                  <a:lumMod val="60000"/>
                  <a:lumOff val="40000"/>
                </a:schemeClr>
              </a:solidFill>
              <a:ln w="9525">
                <a:solidFill>
                  <a:schemeClr val="accent1">
                    <a:lumMod val="60000"/>
                    <a:lumOff val="40000"/>
                  </a:schemeClr>
                </a:solidFill>
              </a:ln>
              <a:effectLst/>
            </c:spPr>
          </c:marker>
          <c:dLbls>
            <c:dLbl>
              <c:idx val="0"/>
              <c:layout>
                <c:manualLayout>
                  <c:x val="-1.5642642611648381E-3"/>
                  <c:y val="1.304833333333333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BA-4C62-8360-E7C43B66C7A3}"/>
                </c:ext>
              </c:extLst>
            </c:dLbl>
            <c:dLbl>
              <c:idx val="1"/>
              <c:layout>
                <c:manualLayout>
                  <c:x val="-5.749080562981012E-2"/>
                  <c:y val="-2.57572222222222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BA-4C62-8360-E7C43B66C7A3}"/>
                </c:ext>
              </c:extLst>
            </c:dLbl>
            <c:dLbl>
              <c:idx val="3"/>
              <c:layout>
                <c:manualLayout>
                  <c:x val="-3.3022943781027776E-2"/>
                  <c:y val="1.65761111111111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BA-4C62-8360-E7C43B66C7A3}"/>
                </c:ext>
              </c:extLst>
            </c:dLbl>
            <c:dLbl>
              <c:idx val="5"/>
              <c:layout>
                <c:manualLayout>
                  <c:x val="-3.3022943781027776E-2"/>
                  <c:y val="2.363166666666666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8BA-4C62-8360-E7C43B66C7A3}"/>
                </c:ext>
              </c:extLst>
            </c:dLbl>
            <c:dLbl>
              <c:idx val="6"/>
              <c:layout>
                <c:manualLayout>
                  <c:x val="-4.8752283540959243E-2"/>
                  <c:y val="-3.10488888888889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8BA-4C62-8360-E7C43B66C7A3}"/>
                </c:ext>
              </c:extLst>
            </c:dLbl>
            <c:dLbl>
              <c:idx val="11"/>
              <c:layout>
                <c:manualLayout>
                  <c:x val="-2.2536717274406794E-2"/>
                  <c:y val="-2.75211111111111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8BA-4C62-8360-E7C43B66C7A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N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lumMod val="60000"/>
                    <a:lumOff val="40000"/>
                  </a:schemeClr>
                </a:solidFill>
                <a:prstDash val="sysDot"/>
              </a:ln>
              <a:effectLst/>
            </c:spPr>
            <c:trendlineType val="movingAvg"/>
            <c:period val="3"/>
            <c:dispRSqr val="0"/>
            <c:dispEq val="0"/>
          </c:trendline>
          <c:cat>
            <c:numRef>
              <c:f>GGD!$C$26:$C$34</c:f>
              <c:numCache>
                <c:formatCode>m/d/yyyy</c:formatCode>
                <c:ptCount val="9"/>
                <c:pt idx="0">
                  <c:v>43908</c:v>
                </c:pt>
                <c:pt idx="1">
                  <c:v>43909</c:v>
                </c:pt>
                <c:pt idx="2">
                  <c:v>43910</c:v>
                </c:pt>
                <c:pt idx="3">
                  <c:v>43911</c:v>
                </c:pt>
                <c:pt idx="4">
                  <c:v>43912</c:v>
                </c:pt>
                <c:pt idx="5">
                  <c:v>43913</c:v>
                </c:pt>
                <c:pt idx="6">
                  <c:v>43914</c:v>
                </c:pt>
                <c:pt idx="7">
                  <c:v>43915</c:v>
                </c:pt>
                <c:pt idx="8">
                  <c:v>43916</c:v>
                </c:pt>
              </c:numCache>
            </c:numRef>
          </c:cat>
          <c:val>
            <c:numRef>
              <c:f>GGD!$R$24:$R$32</c:f>
              <c:numCache>
                <c:formatCode>0.00</c:formatCode>
                <c:ptCount val="9"/>
                <c:pt idx="0">
                  <c:v>0.16620498614958448</c:v>
                </c:pt>
                <c:pt idx="1">
                  <c:v>1.52</c:v>
                </c:pt>
                <c:pt idx="2">
                  <c:v>1.3888888888888891</c:v>
                </c:pt>
                <c:pt idx="3">
                  <c:v>0.6</c:v>
                </c:pt>
                <c:pt idx="4">
                  <c:v>1.4333333333333333</c:v>
                </c:pt>
                <c:pt idx="5">
                  <c:v>0.55164954029204971</c:v>
                </c:pt>
                <c:pt idx="6">
                  <c:v>2.3434256055363325</c:v>
                </c:pt>
                <c:pt idx="7">
                  <c:v>0.68531116150163762</c:v>
                </c:pt>
                <c:pt idx="8">
                  <c:v>0.76781250000000001</c:v>
                </c:pt>
              </c:numCache>
            </c:numRef>
          </c:val>
          <c:smooth val="1"/>
          <c:extLst>
            <c:ext xmlns:c16="http://schemas.microsoft.com/office/drawing/2014/chart" uri="{C3380CC4-5D6E-409C-BE32-E72D297353CC}">
              <c16:uniqueId val="{0000000C-B8BA-4C62-8360-E7C43B66C7A3}"/>
            </c:ext>
          </c:extLst>
        </c:ser>
        <c:dLbls>
          <c:showLegendKey val="0"/>
          <c:showVal val="0"/>
          <c:showCatName val="0"/>
          <c:showSerName val="0"/>
          <c:showPercent val="0"/>
          <c:showBubbleSize val="0"/>
        </c:dLbls>
        <c:marker val="1"/>
        <c:smooth val="0"/>
        <c:axId val="842288120"/>
        <c:axId val="842298944"/>
      </c:lineChart>
      <c:dateAx>
        <c:axId val="596612160"/>
        <c:scaling>
          <c:orientation val="minMax"/>
        </c:scaling>
        <c:delete val="0"/>
        <c:axPos val="b"/>
        <c:numFmt formatCode="d/m;@" sourceLinked="0"/>
        <c:majorTickMark val="out"/>
        <c:minorTickMark val="none"/>
        <c:tickLblPos val="nextTo"/>
        <c:spPr>
          <a:solidFill>
            <a:schemeClr val="bg2"/>
          </a:solid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613144"/>
        <c:crosses val="autoZero"/>
        <c:auto val="1"/>
        <c:lblOffset val="100"/>
        <c:baseTimeUnit val="days"/>
        <c:majorUnit val="2"/>
        <c:majorTimeUnit val="days"/>
      </c:dateAx>
      <c:valAx>
        <c:axId val="596613144"/>
        <c:scaling>
          <c:orientation val="minMax"/>
          <c:max val="1"/>
        </c:scaling>
        <c:delete val="0"/>
        <c:axPos val="l"/>
        <c:majorGridlines>
          <c:spPr>
            <a:ln w="9525" cap="flat" cmpd="sng" algn="ctr">
              <a:solidFill>
                <a:schemeClr val="tx1"/>
              </a:solidFill>
              <a:round/>
            </a:ln>
            <a:effectLst/>
          </c:spPr>
        </c:majorGridlines>
        <c:minorGridlines>
          <c:spPr>
            <a:ln w="9525" cap="flat" cmpd="sng" algn="ctr">
              <a:solidFill>
                <a:schemeClr val="bg2">
                  <a:lumMod val="90000"/>
                </a:schemeClr>
              </a:solidFill>
              <a:round/>
            </a:ln>
            <a:effectLst/>
          </c:spPr>
        </c:minorGridlines>
        <c:numFmt formatCode="#,##0%" sourceLinked="0"/>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1600" b="1" i="0" u="none" strike="noStrike" kern="1200" baseline="0">
                <a:solidFill>
                  <a:srgbClr val="C00000"/>
                </a:solidFill>
                <a:latin typeface="+mn-lt"/>
                <a:ea typeface="+mn-ea"/>
                <a:cs typeface="+mn-cs"/>
              </a:defRPr>
            </a:pPr>
            <a:endParaRPr lang="en-NL"/>
          </a:p>
        </c:txPr>
        <c:crossAx val="596612160"/>
        <c:crosses val="autoZero"/>
        <c:crossBetween val="midCat"/>
        <c:majorUnit val="0.5"/>
      </c:valAx>
      <c:valAx>
        <c:axId val="842298944"/>
        <c:scaling>
          <c:orientation val="minMax"/>
          <c:max val="2"/>
        </c:scaling>
        <c:delete val="0"/>
        <c:axPos val="r"/>
        <c:numFmt formatCode="0.0" sourceLinked="0"/>
        <c:majorTickMark val="out"/>
        <c:minorTickMark val="none"/>
        <c:tickLblPos val="nextTo"/>
        <c:spPr>
          <a:noFill/>
          <a:ln>
            <a:solidFill>
              <a:schemeClr val="bg2"/>
            </a:solidFill>
          </a:ln>
          <a:effectLst/>
        </c:spPr>
        <c:txPr>
          <a:bodyPr rot="-60000000" spcFirstLastPara="1" vertOverflow="ellipsis" vert="horz" wrap="square" anchor="ctr" anchorCtr="1"/>
          <a:lstStyle/>
          <a:p>
            <a:pPr>
              <a:defRPr sz="1600" b="1" i="0" u="none" strike="noStrike" kern="1200" baseline="0">
                <a:solidFill>
                  <a:schemeClr val="accent1">
                    <a:lumMod val="75000"/>
                  </a:schemeClr>
                </a:solidFill>
                <a:latin typeface="+mn-lt"/>
                <a:ea typeface="+mn-ea"/>
                <a:cs typeface="+mn-cs"/>
              </a:defRPr>
            </a:pPr>
            <a:endParaRPr lang="en-NL"/>
          </a:p>
        </c:txPr>
        <c:crossAx val="842288120"/>
        <c:crosses val="max"/>
        <c:crossBetween val="between"/>
      </c:valAx>
      <c:dateAx>
        <c:axId val="842288120"/>
        <c:scaling>
          <c:orientation val="minMax"/>
        </c:scaling>
        <c:delete val="1"/>
        <c:axPos val="b"/>
        <c:numFmt formatCode="m/d/yyyy" sourceLinked="1"/>
        <c:majorTickMark val="out"/>
        <c:minorTickMark val="none"/>
        <c:tickLblPos val="nextTo"/>
        <c:crossAx val="842298944"/>
        <c:crosses val="autoZero"/>
        <c:auto val="1"/>
        <c:lblOffset val="100"/>
        <c:baseTimeUnit val="days"/>
      </c:dateAx>
      <c:spPr>
        <a:solidFill>
          <a:srgbClr val="FFE7E7"/>
        </a:solidFill>
        <a:ln>
          <a:solidFill>
            <a:schemeClr val="bg2"/>
          </a:solidFill>
        </a:ln>
        <a:effectLst/>
      </c:spPr>
    </c:plotArea>
    <c:plotVisOnly val="1"/>
    <c:dispBlanksAs val="gap"/>
    <c:showDLblsOverMax val="0"/>
    <c:extLst/>
  </c:chart>
  <c:spPr>
    <a:solidFill>
      <a:srgbClr val="FFE7E7"/>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userShapes r:id="rId4"/>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0"/>
          <c:order val="1"/>
          <c:tx>
            <c:strRef>
              <c:f>GGD!$I$3</c:f>
              <c:strCache>
                <c:ptCount val="1"/>
                <c:pt idx="0">
                  <c:v>New Cases</c:v>
                </c:pt>
              </c:strCache>
            </c:strRef>
          </c:tx>
          <c:spPr>
            <a:solidFill>
              <a:schemeClr val="accent6">
                <a:lumMod val="40000"/>
                <a:lumOff val="60000"/>
              </a:schemeClr>
            </a:solidFill>
            <a:ln>
              <a:noFill/>
            </a:ln>
            <a:effectLst/>
          </c:spPr>
          <c:invertIfNegative val="0"/>
          <c:dLbls>
            <c:dLbl>
              <c:idx val="28"/>
              <c:layout>
                <c:manualLayout>
                  <c:x val="-3.5277777777779069E-3"/>
                  <c:y val="-1.9788785523844707E-2"/>
                </c:manualLayout>
              </c:layout>
              <c:spPr>
                <a:noFill/>
                <a:ln>
                  <a:noFill/>
                </a:ln>
                <a:effectLst/>
              </c:spPr>
              <c:txPr>
                <a:bodyPr rot="0" spcFirstLastPara="1" vertOverflow="ellipsis" vert="horz" wrap="square" lIns="38100" tIns="19050" rIns="38100" bIns="19050" anchor="ctr" anchorCtr="1">
                  <a:spAutoFit/>
                </a:bodyPr>
                <a:lstStyle/>
                <a:p>
                  <a:pPr>
                    <a:defRPr sz="1600" b="1" i="0" u="sng" strike="noStrike" kern="1200" baseline="0">
                      <a:solidFill>
                        <a:srgbClr val="C00000"/>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14B-4556-A062-0BFD98EAB192}"/>
                </c:ext>
              </c:extLst>
            </c:dLbl>
            <c:spPr>
              <a:noFill/>
              <a:ln>
                <a:noFill/>
              </a:ln>
              <a:effectLst/>
            </c:spPr>
            <c:txPr>
              <a:bodyPr rot="0" spcFirstLastPara="1" vertOverflow="ellipsis" vert="horz" wrap="square" lIns="38100" tIns="19050" rIns="38100" bIns="19050" anchor="ctr" anchorCtr="1">
                <a:spAutoFit/>
              </a:bodyPr>
              <a:lstStyle/>
              <a:p>
                <a:pPr>
                  <a:defRPr sz="900" b="1" i="0" u="sng" strike="noStrike" kern="1200" baseline="0">
                    <a:solidFill>
                      <a:sysClr val="windowText" lastClr="000000"/>
                    </a:solidFill>
                    <a:latin typeface="+mn-lt"/>
                    <a:ea typeface="+mn-ea"/>
                    <a:cs typeface="+mn-cs"/>
                  </a:defRPr>
                </a:pPr>
                <a:endParaRPr lang="en-N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GGD!$B$4:$B$32</c:f>
              <c:numCache>
                <c:formatCode>General</c:formatCod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numCache>
            </c:numRef>
          </c:cat>
          <c:val>
            <c:numRef>
              <c:f>GGD!$I$6:$I$34</c:f>
              <c:numCache>
                <c:formatCode>General</c:formatCode>
                <c:ptCount val="29"/>
                <c:pt idx="0">
                  <c:v>1</c:v>
                </c:pt>
                <c:pt idx="1">
                  <c:v>1</c:v>
                </c:pt>
                <c:pt idx="2">
                  <c:v>4</c:v>
                </c:pt>
                <c:pt idx="3">
                  <c:v>3</c:v>
                </c:pt>
                <c:pt idx="4">
                  <c:v>8</c:v>
                </c:pt>
                <c:pt idx="5">
                  <c:v>6</c:v>
                </c:pt>
                <c:pt idx="6">
                  <c:v>15</c:v>
                </c:pt>
                <c:pt idx="7">
                  <c:v>44</c:v>
                </c:pt>
                <c:pt idx="8">
                  <c:v>46</c:v>
                </c:pt>
                <c:pt idx="9">
                  <c:v>60</c:v>
                </c:pt>
                <c:pt idx="10">
                  <c:v>77</c:v>
                </c:pt>
                <c:pt idx="11">
                  <c:v>56</c:v>
                </c:pt>
                <c:pt idx="12">
                  <c:v>61</c:v>
                </c:pt>
                <c:pt idx="13">
                  <c:v>121</c:v>
                </c:pt>
                <c:pt idx="14">
                  <c:v>111</c:v>
                </c:pt>
                <c:pt idx="15">
                  <c:v>190</c:v>
                </c:pt>
                <c:pt idx="16">
                  <c:v>155</c:v>
                </c:pt>
                <c:pt idx="17">
                  <c:v>176</c:v>
                </c:pt>
                <c:pt idx="18">
                  <c:v>278</c:v>
                </c:pt>
                <c:pt idx="19">
                  <c:v>292</c:v>
                </c:pt>
                <c:pt idx="20">
                  <c:v>346</c:v>
                </c:pt>
                <c:pt idx="21">
                  <c:v>409</c:v>
                </c:pt>
                <c:pt idx="22">
                  <c:v>534</c:v>
                </c:pt>
                <c:pt idx="23" formatCode="0">
                  <c:v>637</c:v>
                </c:pt>
                <c:pt idx="24" formatCode="0">
                  <c:v>573</c:v>
                </c:pt>
                <c:pt idx="25" formatCode="0">
                  <c:v>545</c:v>
                </c:pt>
                <c:pt idx="26">
                  <c:v>811</c:v>
                </c:pt>
                <c:pt idx="27">
                  <c:v>852</c:v>
                </c:pt>
                <c:pt idx="28">
                  <c:v>1019</c:v>
                </c:pt>
              </c:numCache>
            </c:numRef>
          </c:val>
          <c:extLst>
            <c:ext xmlns:c16="http://schemas.microsoft.com/office/drawing/2014/chart" uri="{C3380CC4-5D6E-409C-BE32-E72D297353CC}">
              <c16:uniqueId val="{00000001-814B-4556-A062-0BFD98EAB192}"/>
            </c:ext>
          </c:extLst>
        </c:ser>
        <c:dLbls>
          <c:showLegendKey val="0"/>
          <c:showVal val="0"/>
          <c:showCatName val="0"/>
          <c:showSerName val="0"/>
          <c:showPercent val="0"/>
          <c:showBubbleSize val="0"/>
        </c:dLbls>
        <c:gapWidth val="100"/>
        <c:axId val="815095888"/>
        <c:axId val="815095232"/>
      </c:barChart>
      <c:lineChart>
        <c:grouping val="standard"/>
        <c:varyColors val="0"/>
        <c:ser>
          <c:idx val="4"/>
          <c:order val="0"/>
          <c:tx>
            <c:strRef>
              <c:f>GGD!$J$3</c:f>
              <c:strCache>
                <c:ptCount val="1"/>
                <c:pt idx="0">
                  <c:v>Cumulative cases</c:v>
                </c:pt>
              </c:strCache>
            </c:strRef>
          </c:tx>
          <c:spPr>
            <a:ln w="50800" cap="rnd">
              <a:solidFill>
                <a:srgbClr val="3BD5D9"/>
              </a:solidFill>
              <a:round/>
            </a:ln>
            <a:effectLst/>
          </c:spPr>
          <c:marker>
            <c:symbol val="none"/>
          </c:marker>
          <c:dLbls>
            <c:dLbl>
              <c:idx val="28"/>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14B-4556-A062-0BFD98EAB192}"/>
                </c:ext>
              </c:extLst>
            </c:dLbl>
            <c:spPr>
              <a:noFill/>
              <a:ln>
                <a:noFill/>
              </a:ln>
              <a:effectLst/>
            </c:spPr>
            <c:txPr>
              <a:bodyPr rot="0" spcFirstLastPara="1" vertOverflow="ellipsis" vert="horz" wrap="square" lIns="38100" tIns="19050" rIns="38100" bIns="19050" anchor="ctr" anchorCtr="1">
                <a:spAutoFit/>
              </a:bodyPr>
              <a:lstStyle/>
              <a:p>
                <a:pPr>
                  <a:defRPr sz="2000" b="1" i="0" u="sng" strike="noStrike" kern="1200" baseline="0">
                    <a:solidFill>
                      <a:srgbClr val="C00000"/>
                    </a:solidFill>
                    <a:latin typeface="+mn-lt"/>
                    <a:ea typeface="+mn-ea"/>
                    <a:cs typeface="+mn-cs"/>
                  </a:defRPr>
                </a:pPr>
                <a:endParaRPr lang="en-NL"/>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GGD!$C$6:$C$34</c:f>
              <c:numCache>
                <c:formatCode>m/d/yyyy</c:formatCode>
                <c:ptCount val="29"/>
                <c:pt idx="0">
                  <c:v>43888</c:v>
                </c:pt>
                <c:pt idx="1">
                  <c:v>43889</c:v>
                </c:pt>
                <c:pt idx="2">
                  <c:v>43890</c:v>
                </c:pt>
                <c:pt idx="3">
                  <c:v>43891</c:v>
                </c:pt>
                <c:pt idx="4">
                  <c:v>43892</c:v>
                </c:pt>
                <c:pt idx="5">
                  <c:v>43893</c:v>
                </c:pt>
                <c:pt idx="6">
                  <c:v>43894</c:v>
                </c:pt>
                <c:pt idx="7">
                  <c:v>43895</c:v>
                </c:pt>
                <c:pt idx="8">
                  <c:v>43896</c:v>
                </c:pt>
                <c:pt idx="9">
                  <c:v>43897</c:v>
                </c:pt>
                <c:pt idx="10">
                  <c:v>43898</c:v>
                </c:pt>
                <c:pt idx="11">
                  <c:v>43899</c:v>
                </c:pt>
                <c:pt idx="12">
                  <c:v>43900</c:v>
                </c:pt>
                <c:pt idx="13">
                  <c:v>43901</c:v>
                </c:pt>
                <c:pt idx="14">
                  <c:v>43902</c:v>
                </c:pt>
                <c:pt idx="15">
                  <c:v>43903</c:v>
                </c:pt>
                <c:pt idx="16">
                  <c:v>43904</c:v>
                </c:pt>
                <c:pt idx="17">
                  <c:v>43905</c:v>
                </c:pt>
                <c:pt idx="18">
                  <c:v>43906</c:v>
                </c:pt>
                <c:pt idx="19">
                  <c:v>43907</c:v>
                </c:pt>
                <c:pt idx="20">
                  <c:v>43908</c:v>
                </c:pt>
                <c:pt idx="21">
                  <c:v>43909</c:v>
                </c:pt>
                <c:pt idx="22">
                  <c:v>43910</c:v>
                </c:pt>
                <c:pt idx="23">
                  <c:v>43911</c:v>
                </c:pt>
                <c:pt idx="24">
                  <c:v>43912</c:v>
                </c:pt>
                <c:pt idx="25">
                  <c:v>43913</c:v>
                </c:pt>
                <c:pt idx="26">
                  <c:v>43914</c:v>
                </c:pt>
                <c:pt idx="27">
                  <c:v>43915</c:v>
                </c:pt>
                <c:pt idx="28">
                  <c:v>43916</c:v>
                </c:pt>
              </c:numCache>
            </c:numRef>
          </c:cat>
          <c:val>
            <c:numRef>
              <c:f>GGD!$J$6:$J$34</c:f>
              <c:numCache>
                <c:formatCode>General</c:formatCode>
                <c:ptCount val="29"/>
                <c:pt idx="0">
                  <c:v>1</c:v>
                </c:pt>
                <c:pt idx="1">
                  <c:v>2</c:v>
                </c:pt>
                <c:pt idx="2">
                  <c:v>6</c:v>
                </c:pt>
                <c:pt idx="3">
                  <c:v>9</c:v>
                </c:pt>
                <c:pt idx="4">
                  <c:v>17</c:v>
                </c:pt>
                <c:pt idx="5">
                  <c:v>23</c:v>
                </c:pt>
                <c:pt idx="6">
                  <c:v>38</c:v>
                </c:pt>
                <c:pt idx="7">
                  <c:v>82</c:v>
                </c:pt>
                <c:pt idx="8">
                  <c:v>128</c:v>
                </c:pt>
                <c:pt idx="9">
                  <c:v>188</c:v>
                </c:pt>
                <c:pt idx="10">
                  <c:v>265</c:v>
                </c:pt>
                <c:pt idx="11">
                  <c:v>321</c:v>
                </c:pt>
                <c:pt idx="12">
                  <c:v>382</c:v>
                </c:pt>
                <c:pt idx="13">
                  <c:v>503</c:v>
                </c:pt>
                <c:pt idx="14">
                  <c:v>614</c:v>
                </c:pt>
                <c:pt idx="15">
                  <c:v>804</c:v>
                </c:pt>
                <c:pt idx="16">
                  <c:v>959</c:v>
                </c:pt>
                <c:pt idx="17">
                  <c:v>1135</c:v>
                </c:pt>
                <c:pt idx="18">
                  <c:v>1413</c:v>
                </c:pt>
                <c:pt idx="19">
                  <c:v>1705</c:v>
                </c:pt>
                <c:pt idx="20">
                  <c:v>2051</c:v>
                </c:pt>
                <c:pt idx="21">
                  <c:v>2460</c:v>
                </c:pt>
                <c:pt idx="22">
                  <c:v>2994</c:v>
                </c:pt>
                <c:pt idx="23">
                  <c:v>3631</c:v>
                </c:pt>
                <c:pt idx="24">
                  <c:v>4204</c:v>
                </c:pt>
                <c:pt idx="25">
                  <c:v>4749</c:v>
                </c:pt>
                <c:pt idx="26">
                  <c:v>5560</c:v>
                </c:pt>
                <c:pt idx="27">
                  <c:v>6412</c:v>
                </c:pt>
                <c:pt idx="28">
                  <c:v>7431</c:v>
                </c:pt>
              </c:numCache>
            </c:numRef>
          </c:val>
          <c:smooth val="0"/>
          <c:extLst>
            <c:ext xmlns:c16="http://schemas.microsoft.com/office/drawing/2014/chart" uri="{C3380CC4-5D6E-409C-BE32-E72D297353CC}">
              <c16:uniqueId val="{00000003-814B-4556-A062-0BFD98EAB192}"/>
            </c:ext>
          </c:extLst>
        </c:ser>
        <c:dLbls>
          <c:showLegendKey val="0"/>
          <c:showVal val="0"/>
          <c:showCatName val="0"/>
          <c:showSerName val="0"/>
          <c:showPercent val="0"/>
          <c:showBubbleSize val="0"/>
        </c:dLbls>
        <c:marker val="1"/>
        <c:smooth val="0"/>
        <c:axId val="596545392"/>
        <c:axId val="596544408"/>
      </c:lineChart>
      <c:dateAx>
        <c:axId val="596545392"/>
        <c:scaling>
          <c:orientation val="minMax"/>
        </c:scaling>
        <c:delete val="0"/>
        <c:axPos val="b"/>
        <c:numFmt formatCode="d/m;@"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NL"/>
          </a:p>
        </c:txPr>
        <c:crossAx val="596544408"/>
        <c:crosses val="autoZero"/>
        <c:auto val="1"/>
        <c:lblOffset val="100"/>
        <c:baseTimeUnit val="days"/>
        <c:majorUnit val="3"/>
        <c:majorTimeUnit val="days"/>
      </c:date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valAx>
        <c:axId val="815095232"/>
        <c:scaling>
          <c:orientation val="minMax"/>
          <c:max val="4096"/>
          <c:min val="1"/>
        </c:scaling>
        <c:delete val="1"/>
        <c:axPos val="r"/>
        <c:numFmt formatCode="General" sourceLinked="1"/>
        <c:majorTickMark val="out"/>
        <c:minorTickMark val="none"/>
        <c:tickLblPos val="nextTo"/>
        <c:crossAx val="815095888"/>
        <c:crosses val="max"/>
        <c:crossBetween val="between"/>
      </c:valAx>
      <c:catAx>
        <c:axId val="815095888"/>
        <c:scaling>
          <c:orientation val="minMax"/>
        </c:scaling>
        <c:delete val="1"/>
        <c:axPos val="b"/>
        <c:numFmt formatCode="General" sourceLinked="1"/>
        <c:majorTickMark val="out"/>
        <c:minorTickMark val="none"/>
        <c:tickLblPos val="nextTo"/>
        <c:crossAx val="815095232"/>
        <c:crosses val="autoZero"/>
        <c:auto val="1"/>
        <c:lblAlgn val="ctr"/>
        <c:lblOffset val="100"/>
        <c:noMultiLvlLbl val="0"/>
      </c:catAx>
      <c:spPr>
        <a:noFill/>
        <a:ln>
          <a:noFill/>
        </a:ln>
        <a:effectLst/>
      </c:spPr>
    </c:plotArea>
    <c:legend>
      <c:legendPos val="t"/>
      <c:layout>
        <c:manualLayout>
          <c:xMode val="edge"/>
          <c:yMode val="edge"/>
          <c:x val="0.22909656051554983"/>
          <c:y val="9.5382361111111133E-2"/>
          <c:w val="0.53548541666666671"/>
          <c:h val="4.8957083333333332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800" b="1" i="0" u="none" kern="1200" spc="100" baseline="0">
                <a:ln>
                  <a:noFill/>
                </a:ln>
                <a:solidFill>
                  <a:srgbClr val="000000"/>
                </a:solidFill>
                <a:effectLst/>
              </a:rPr>
              <a:t>@YorickB</a:t>
            </a:r>
            <a:r>
              <a:rPr lang="nl-NL" sz="1400" b="1" i="0" u="none" kern="1200" spc="100" baseline="0">
                <a:ln>
                  <a:noFill/>
                </a:ln>
                <a:solidFill>
                  <a:srgbClr val="000000"/>
                </a:solidFill>
                <a:effectLst/>
              </a:rPr>
              <a:t>          </a:t>
            </a:r>
            <a:r>
              <a:rPr lang="nl-NL" sz="1400" b="1" i="0" u="sng" kern="1200" spc="100" baseline="0">
                <a:ln>
                  <a:noFill/>
                </a:ln>
                <a:solidFill>
                  <a:srgbClr val="000000"/>
                </a:solidFill>
                <a:effectLst/>
              </a:rPr>
              <a:t>Total confirmed COVID-19 cases in The Netherlands</a:t>
            </a:r>
            <a:endParaRPr lang="en-NL">
              <a:effectLst/>
            </a:endParaRPr>
          </a:p>
          <a:p>
            <a:pPr>
              <a:defRPr/>
            </a:pPr>
            <a:r>
              <a:rPr lang="nl-NL" sz="900" b="1" i="0" kern="1200" spc="100" baseline="0">
                <a:ln>
                  <a:noFill/>
                </a:ln>
                <a:solidFill>
                  <a:srgbClr val="404040"/>
                </a:solidFill>
                <a:effectLst/>
              </a:rPr>
              <a:t>                                                          *source: RIVM, March 26th, 2020</a:t>
            </a:r>
            <a:endParaRPr lang="en-NL">
              <a:effectLst/>
            </a:endParaRPr>
          </a:p>
        </c:rich>
      </c:tx>
      <c:layout>
        <c:manualLayout>
          <c:xMode val="edge"/>
          <c:yMode val="edge"/>
          <c:x val="7.28828050678786E-2"/>
          <c:y val="2.144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barChart>
        <c:barDir val="col"/>
        <c:grouping val="clustered"/>
        <c:varyColors val="0"/>
        <c:ser>
          <c:idx val="1"/>
          <c:order val="0"/>
          <c:tx>
            <c:strRef>
              <c:f>GGD!$I$3</c:f>
              <c:strCache>
                <c:ptCount val="1"/>
                <c:pt idx="0">
                  <c:v>New Cases</c:v>
                </c:pt>
              </c:strCache>
            </c:strRef>
          </c:tx>
          <c:spPr>
            <a:solidFill>
              <a:srgbClr val="00B0F0"/>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GGD!$I$4:$I$34</c:f>
              <c:numCache>
                <c:formatCode>General</c:formatCode>
                <c:ptCount val="31"/>
                <c:pt idx="2">
                  <c:v>1</c:v>
                </c:pt>
                <c:pt idx="3">
                  <c:v>1</c:v>
                </c:pt>
                <c:pt idx="4">
                  <c:v>4</c:v>
                </c:pt>
                <c:pt idx="5">
                  <c:v>3</c:v>
                </c:pt>
                <c:pt idx="6">
                  <c:v>8</c:v>
                </c:pt>
                <c:pt idx="7">
                  <c:v>6</c:v>
                </c:pt>
                <c:pt idx="8">
                  <c:v>15</c:v>
                </c:pt>
                <c:pt idx="9">
                  <c:v>44</c:v>
                </c:pt>
                <c:pt idx="10">
                  <c:v>46</c:v>
                </c:pt>
                <c:pt idx="11">
                  <c:v>60</c:v>
                </c:pt>
                <c:pt idx="12">
                  <c:v>77</c:v>
                </c:pt>
                <c:pt idx="13">
                  <c:v>56</c:v>
                </c:pt>
                <c:pt idx="14">
                  <c:v>61</c:v>
                </c:pt>
                <c:pt idx="15">
                  <c:v>121</c:v>
                </c:pt>
                <c:pt idx="16">
                  <c:v>111</c:v>
                </c:pt>
                <c:pt idx="17">
                  <c:v>190</c:v>
                </c:pt>
                <c:pt idx="18">
                  <c:v>155</c:v>
                </c:pt>
                <c:pt idx="19">
                  <c:v>176</c:v>
                </c:pt>
                <c:pt idx="20">
                  <c:v>278</c:v>
                </c:pt>
                <c:pt idx="21">
                  <c:v>292</c:v>
                </c:pt>
                <c:pt idx="22">
                  <c:v>346</c:v>
                </c:pt>
                <c:pt idx="23">
                  <c:v>409</c:v>
                </c:pt>
                <c:pt idx="24">
                  <c:v>534</c:v>
                </c:pt>
                <c:pt idx="25" formatCode="0">
                  <c:v>637</c:v>
                </c:pt>
                <c:pt idx="26" formatCode="0">
                  <c:v>573</c:v>
                </c:pt>
                <c:pt idx="27" formatCode="0">
                  <c:v>545</c:v>
                </c:pt>
                <c:pt idx="28">
                  <c:v>811</c:v>
                </c:pt>
                <c:pt idx="29">
                  <c:v>852</c:v>
                </c:pt>
                <c:pt idx="30">
                  <c:v>1019</c:v>
                </c:pt>
              </c:numCache>
            </c:numRef>
          </c:val>
          <c:extLst>
            <c:ext xmlns:c16="http://schemas.microsoft.com/office/drawing/2014/chart" uri="{C3380CC4-5D6E-409C-BE32-E72D297353CC}">
              <c16:uniqueId val="{00000005-AABF-4DAE-98BE-E1F68DC9F54D}"/>
            </c:ext>
          </c:extLst>
        </c:ser>
        <c:ser>
          <c:idx val="0"/>
          <c:order val="1"/>
          <c:tx>
            <c:strRef>
              <c:f>GGD!$AH$42</c:f>
              <c:strCache>
                <c:ptCount val="1"/>
                <c:pt idx="0">
                  <c:v>GGD</c:v>
                </c:pt>
              </c:strCache>
            </c:strRef>
          </c:tx>
          <c:spPr>
            <a:solidFill>
              <a:srgbClr val="FF9B9B"/>
            </a:solidFill>
            <a:ln>
              <a:noFill/>
            </a:ln>
            <a:effectLst/>
          </c:spPr>
          <c:invertIfNegative val="0"/>
          <c:cat>
            <c:numRef>
              <c:f>GGD!$B$2:$B$32</c:f>
              <c:numCache>
                <c:formatCode>General</c:formatCode>
                <c:ptCount val="31"/>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numCache>
            </c:numRef>
          </c:cat>
          <c:val>
            <c:numRef>
              <c:f>GGD!$AH$43:$AH$73</c:f>
              <c:numCache>
                <c:formatCode>General</c:formatCode>
                <c:ptCount val="31"/>
                <c:pt idx="0">
                  <c:v>3</c:v>
                </c:pt>
                <c:pt idx="1">
                  <c:v>0</c:v>
                </c:pt>
                <c:pt idx="2">
                  <c:v>3</c:v>
                </c:pt>
                <c:pt idx="3">
                  <c:v>4</c:v>
                </c:pt>
                <c:pt idx="4">
                  <c:v>12</c:v>
                </c:pt>
                <c:pt idx="5">
                  <c:v>13</c:v>
                </c:pt>
                <c:pt idx="6">
                  <c:v>47</c:v>
                </c:pt>
                <c:pt idx="7">
                  <c:v>40</c:v>
                </c:pt>
                <c:pt idx="8">
                  <c:v>41</c:v>
                </c:pt>
                <c:pt idx="9">
                  <c:v>41</c:v>
                </c:pt>
                <c:pt idx="10">
                  <c:v>33</c:v>
                </c:pt>
                <c:pt idx="11">
                  <c:v>45</c:v>
                </c:pt>
                <c:pt idx="12">
                  <c:v>72</c:v>
                </c:pt>
                <c:pt idx="13">
                  <c:v>77</c:v>
                </c:pt>
                <c:pt idx="14">
                  <c:v>134</c:v>
                </c:pt>
                <c:pt idx="15">
                  <c:v>172</c:v>
                </c:pt>
                <c:pt idx="16">
                  <c:v>184</c:v>
                </c:pt>
                <c:pt idx="17">
                  <c:v>214</c:v>
                </c:pt>
                <c:pt idx="18">
                  <c:v>216</c:v>
                </c:pt>
                <c:pt idx="19">
                  <c:v>232</c:v>
                </c:pt>
                <c:pt idx="20">
                  <c:v>271</c:v>
                </c:pt>
                <c:pt idx="21">
                  <c:v>369</c:v>
                </c:pt>
                <c:pt idx="22">
                  <c:v>456</c:v>
                </c:pt>
                <c:pt idx="23">
                  <c:v>516</c:v>
                </c:pt>
                <c:pt idx="24">
                  <c:v>699</c:v>
                </c:pt>
                <c:pt idx="25">
                  <c:v>656</c:v>
                </c:pt>
                <c:pt idx="26">
                  <c:v>535</c:v>
                </c:pt>
                <c:pt idx="27">
                  <c:v>608</c:v>
                </c:pt>
                <c:pt idx="28">
                  <c:v>993</c:v>
                </c:pt>
                <c:pt idx="29">
                  <c:v>694</c:v>
                </c:pt>
                <c:pt idx="30">
                  <c:v>51</c:v>
                </c:pt>
              </c:numCache>
            </c:numRef>
          </c:val>
          <c:extLst>
            <c:ext xmlns:c16="http://schemas.microsoft.com/office/drawing/2014/chart" uri="{C3380CC4-5D6E-409C-BE32-E72D297353CC}">
              <c16:uniqueId val="{00000006-AABF-4DAE-98BE-E1F68DC9F54D}"/>
            </c:ext>
          </c:extLst>
        </c:ser>
        <c:dLbls>
          <c:showLegendKey val="0"/>
          <c:showVal val="0"/>
          <c:showCatName val="0"/>
          <c:showSerName val="0"/>
          <c:showPercent val="0"/>
          <c:showBubbleSize val="0"/>
        </c:dLbls>
        <c:gapWidth val="100"/>
        <c:axId val="596545392"/>
        <c:axId val="596544408"/>
      </c:barChart>
      <c:lineChart>
        <c:grouping val="standard"/>
        <c:varyColors val="0"/>
        <c:ser>
          <c:idx val="4"/>
          <c:order val="2"/>
          <c:tx>
            <c:strRef>
              <c:f>GGD!$J$3</c:f>
              <c:strCache>
                <c:ptCount val="1"/>
                <c:pt idx="0">
                  <c:v>Cumulative cases</c:v>
                </c:pt>
              </c:strCache>
            </c:strRef>
          </c:tx>
          <c:spPr>
            <a:ln w="50800" cap="rnd">
              <a:solidFill>
                <a:srgbClr val="3BD5D9"/>
              </a:solidFill>
              <a:round/>
            </a:ln>
            <a:effectLst/>
          </c:spPr>
          <c:marker>
            <c:symbol val="circle"/>
            <c:size val="9"/>
            <c:spPr>
              <a:solidFill>
                <a:srgbClr val="3BD5D9"/>
              </a:solidFill>
              <a:ln w="9525">
                <a:solidFill>
                  <a:srgbClr val="3BD5D9"/>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GGD!$J$4:$J$34</c:f>
              <c:numCache>
                <c:formatCode>General</c:formatCode>
                <c:ptCount val="31"/>
                <c:pt idx="2">
                  <c:v>1</c:v>
                </c:pt>
                <c:pt idx="3">
                  <c:v>2</c:v>
                </c:pt>
                <c:pt idx="4">
                  <c:v>6</c:v>
                </c:pt>
                <c:pt idx="5">
                  <c:v>9</c:v>
                </c:pt>
                <c:pt idx="6">
                  <c:v>17</c:v>
                </c:pt>
                <c:pt idx="7">
                  <c:v>23</c:v>
                </c:pt>
                <c:pt idx="8">
                  <c:v>38</c:v>
                </c:pt>
                <c:pt idx="9">
                  <c:v>82</c:v>
                </c:pt>
                <c:pt idx="10">
                  <c:v>128</c:v>
                </c:pt>
                <c:pt idx="11">
                  <c:v>188</c:v>
                </c:pt>
                <c:pt idx="12">
                  <c:v>265</c:v>
                </c:pt>
                <c:pt idx="13">
                  <c:v>321</c:v>
                </c:pt>
                <c:pt idx="14">
                  <c:v>382</c:v>
                </c:pt>
                <c:pt idx="15">
                  <c:v>503</c:v>
                </c:pt>
                <c:pt idx="16">
                  <c:v>614</c:v>
                </c:pt>
                <c:pt idx="17">
                  <c:v>804</c:v>
                </c:pt>
                <c:pt idx="18">
                  <c:v>959</c:v>
                </c:pt>
                <c:pt idx="19">
                  <c:v>1135</c:v>
                </c:pt>
                <c:pt idx="20">
                  <c:v>1413</c:v>
                </c:pt>
                <c:pt idx="21">
                  <c:v>1705</c:v>
                </c:pt>
                <c:pt idx="22">
                  <c:v>2051</c:v>
                </c:pt>
                <c:pt idx="23">
                  <c:v>2460</c:v>
                </c:pt>
                <c:pt idx="24">
                  <c:v>2994</c:v>
                </c:pt>
                <c:pt idx="25">
                  <c:v>3631</c:v>
                </c:pt>
                <c:pt idx="26">
                  <c:v>4204</c:v>
                </c:pt>
                <c:pt idx="27">
                  <c:v>4749</c:v>
                </c:pt>
                <c:pt idx="28">
                  <c:v>5560</c:v>
                </c:pt>
                <c:pt idx="29">
                  <c:v>6412</c:v>
                </c:pt>
                <c:pt idx="30">
                  <c:v>7431</c:v>
                </c:pt>
              </c:numCache>
            </c:numRef>
          </c:val>
          <c:smooth val="0"/>
          <c:extLst>
            <c:ext xmlns:c16="http://schemas.microsoft.com/office/drawing/2014/chart" uri="{C3380CC4-5D6E-409C-BE32-E72D297353CC}">
              <c16:uniqueId val="{00000008-AABF-4DAE-98BE-E1F68DC9F54D}"/>
            </c:ext>
          </c:extLst>
        </c:ser>
        <c:ser>
          <c:idx val="2"/>
          <c:order val="3"/>
          <c:tx>
            <c:strRef>
              <c:f>GGD!$AJ$42</c:f>
              <c:strCache>
                <c:ptCount val="1"/>
                <c:pt idx="0">
                  <c:v>GGD</c:v>
                </c:pt>
              </c:strCache>
            </c:strRef>
          </c:tx>
          <c:spPr>
            <a:ln w="28575" cap="rnd">
              <a:solidFill>
                <a:srgbClr val="FF0000"/>
              </a:solidFill>
              <a:round/>
            </a:ln>
            <a:effectLst/>
          </c:spPr>
          <c:marker>
            <c:symbol val="circle"/>
            <c:size val="5"/>
            <c:spPr>
              <a:solidFill>
                <a:schemeClr val="dk1">
                  <a:tint val="75000"/>
                </a:schemeClr>
              </a:solidFill>
              <a:ln w="9525">
                <a:solidFill>
                  <a:schemeClr val="dk1">
                    <a:tint val="75000"/>
                  </a:schemeClr>
                </a:solidFill>
              </a:ln>
              <a:effectLst/>
            </c:spPr>
          </c:marker>
          <c:cat>
            <c:numRef>
              <c:f>GGD!$C$4:$C$34</c:f>
              <c:numCache>
                <c:formatCode>m/d/yyyy</c:formatCode>
                <c:ptCount val="31"/>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numCache>
            </c:numRef>
          </c:cat>
          <c:val>
            <c:numRef>
              <c:f>GGD!$AJ$43:$AJ$73</c:f>
              <c:numCache>
                <c:formatCode>General</c:formatCode>
                <c:ptCount val="31"/>
                <c:pt idx="0">
                  <c:v>3</c:v>
                </c:pt>
                <c:pt idx="1">
                  <c:v>3</c:v>
                </c:pt>
                <c:pt idx="2">
                  <c:v>6</c:v>
                </c:pt>
                <c:pt idx="3">
                  <c:v>10</c:v>
                </c:pt>
                <c:pt idx="4">
                  <c:v>22</c:v>
                </c:pt>
                <c:pt idx="5">
                  <c:v>35</c:v>
                </c:pt>
                <c:pt idx="6">
                  <c:v>82</c:v>
                </c:pt>
                <c:pt idx="7">
                  <c:v>122</c:v>
                </c:pt>
                <c:pt idx="8">
                  <c:v>163</c:v>
                </c:pt>
                <c:pt idx="9">
                  <c:v>204</c:v>
                </c:pt>
                <c:pt idx="10">
                  <c:v>237</c:v>
                </c:pt>
                <c:pt idx="11">
                  <c:v>282</c:v>
                </c:pt>
                <c:pt idx="12">
                  <c:v>354</c:v>
                </c:pt>
                <c:pt idx="13">
                  <c:v>431</c:v>
                </c:pt>
                <c:pt idx="14">
                  <c:v>565</c:v>
                </c:pt>
                <c:pt idx="15">
                  <c:v>737</c:v>
                </c:pt>
                <c:pt idx="16">
                  <c:v>921</c:v>
                </c:pt>
                <c:pt idx="17">
                  <c:v>1135</c:v>
                </c:pt>
                <c:pt idx="18">
                  <c:v>1351</c:v>
                </c:pt>
                <c:pt idx="19">
                  <c:v>1583</c:v>
                </c:pt>
                <c:pt idx="20">
                  <c:v>1854</c:v>
                </c:pt>
                <c:pt idx="21">
                  <c:v>2223</c:v>
                </c:pt>
                <c:pt idx="22">
                  <c:v>2679</c:v>
                </c:pt>
                <c:pt idx="23">
                  <c:v>3195</c:v>
                </c:pt>
                <c:pt idx="24">
                  <c:v>3894</c:v>
                </c:pt>
                <c:pt idx="25">
                  <c:v>4550</c:v>
                </c:pt>
                <c:pt idx="26">
                  <c:v>5085</c:v>
                </c:pt>
                <c:pt idx="27">
                  <c:v>5693</c:v>
                </c:pt>
                <c:pt idx="28">
                  <c:v>6686</c:v>
                </c:pt>
                <c:pt idx="29">
                  <c:v>7380</c:v>
                </c:pt>
                <c:pt idx="30">
                  <c:v>7431</c:v>
                </c:pt>
              </c:numCache>
            </c:numRef>
          </c:val>
          <c:smooth val="0"/>
          <c:extLst>
            <c:ext xmlns:c16="http://schemas.microsoft.com/office/drawing/2014/chart" uri="{C3380CC4-5D6E-409C-BE32-E72D297353CC}">
              <c16:uniqueId val="{00000009-AABF-4DAE-98BE-E1F68DC9F54D}"/>
            </c:ext>
          </c:extLst>
        </c:ser>
        <c:dLbls>
          <c:showLegendKey val="0"/>
          <c:showVal val="0"/>
          <c:showCatName val="0"/>
          <c:showSerName val="0"/>
          <c:showPercent val="0"/>
          <c:showBubbleSize val="0"/>
        </c:dLbls>
        <c:marker val="1"/>
        <c:smooth val="0"/>
        <c:axId val="596545392"/>
        <c:axId val="596544408"/>
      </c:lineChart>
      <c:catAx>
        <c:axId val="596545392"/>
        <c:scaling>
          <c:orientation val="minMax"/>
        </c:scaling>
        <c:delete val="1"/>
        <c:axPos val="b"/>
        <c:numFmt formatCode="d/m;@" sourceLinked="0"/>
        <c:majorTickMark val="out"/>
        <c:minorTickMark val="none"/>
        <c:tickLblPos val="nextTo"/>
        <c:crossAx val="596544408"/>
        <c:crosses val="autoZero"/>
        <c:auto val="1"/>
        <c:lblAlgn val="ctr"/>
        <c:lblOffset val="100"/>
        <c:tickLblSkip val="3"/>
        <c:noMultiLvlLbl val="0"/>
      </c:catAx>
      <c:valAx>
        <c:axId val="5965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NL"/>
          </a:p>
        </c:txPr>
        <c:crossAx val="596545392"/>
        <c:crosses val="autoZero"/>
        <c:crossBetween val="between"/>
      </c:valAx>
      <c:spPr>
        <a:noFill/>
        <a:ln>
          <a:noFill/>
        </a:ln>
        <a:effectLst/>
      </c:spPr>
    </c:plotArea>
    <c:legend>
      <c:legendPos val="t"/>
      <c:layout>
        <c:manualLayout>
          <c:xMode val="edge"/>
          <c:yMode val="edge"/>
          <c:x val="0.13417526624410198"/>
          <c:y val="9.1786769421114398E-2"/>
          <c:w val="0.64880739254588438"/>
          <c:h val="9.6642455008359177E-2"/>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withinLinearReversed" id="21">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withinLinearReversed" id="21">
  <a:schemeClr val="accent1"/>
</cs:colorStyle>
</file>

<file path=xl/charts/colors24.xml><?xml version="1.0" encoding="utf-8"?>
<cs:colorStyle xmlns:cs="http://schemas.microsoft.com/office/drawing/2012/chartStyle" xmlns:a="http://schemas.openxmlformats.org/drawingml/2006/main" meth="withinLinearReversed" id="22">
  <a:schemeClr val="accent2"/>
</cs:colorStyle>
</file>

<file path=xl/charts/colors25.xml><?xml version="1.0" encoding="utf-8"?>
<cs:colorStyle xmlns:cs="http://schemas.microsoft.com/office/drawing/2012/chartStyle" xmlns:a="http://schemas.openxmlformats.org/drawingml/2006/main" meth="withinLinearReversed" id="26">
  <a:schemeClr val="accent6"/>
</cs:colorStyle>
</file>

<file path=xl/charts/colors26.xml><?xml version="1.0" encoding="utf-8"?>
<cs:colorStyle xmlns:cs="http://schemas.microsoft.com/office/drawing/2012/chartStyle" xmlns:a="http://schemas.openxmlformats.org/drawingml/2006/main" meth="withinLinearReversed" id="21">
  <a:schemeClr val="accent1"/>
</cs:colorStyle>
</file>

<file path=xl/charts/colors27.xml><?xml version="1.0" encoding="utf-8"?>
<cs:colorStyle xmlns:cs="http://schemas.microsoft.com/office/drawing/2012/chartStyle" xmlns:a="http://schemas.openxmlformats.org/drawingml/2006/main" meth="withinLinearReversed" id="21">
  <a:schemeClr val="accent1"/>
</cs:colorStyle>
</file>

<file path=xl/charts/colors28.xml><?xml version="1.0" encoding="utf-8"?>
<cs:colorStyle xmlns:cs="http://schemas.microsoft.com/office/drawing/2012/chartStyle" xmlns:a="http://schemas.openxmlformats.org/drawingml/2006/main" meth="withinLinearReversed" id="21">
  <a:schemeClr val="accent1"/>
</cs:colorStyle>
</file>

<file path=xl/charts/colors29.xml><?xml version="1.0" encoding="utf-8"?>
<cs:colorStyle xmlns:cs="http://schemas.microsoft.com/office/drawing/2012/chartStyle" xmlns:a="http://schemas.openxmlformats.org/drawingml/2006/main" meth="withinLinearReversed" id="21">
  <a:schemeClr val="accent1"/>
</cs:colorStyle>
</file>

<file path=xl/charts/colors30.xml><?xml version="1.0" encoding="utf-8"?>
<cs:colorStyle xmlns:cs="http://schemas.microsoft.com/office/drawing/2012/chartStyle" xmlns:a="http://schemas.openxmlformats.org/drawingml/2006/main" meth="withinLinearReversed" id="21">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9.xml><?xml version="1.0" encoding="utf-8"?>
<cs:colorStyle xmlns:cs="http://schemas.microsoft.com/office/drawing/2012/chartStyle" xmlns:a="http://schemas.openxmlformats.org/drawingml/2006/main" meth="withinLinear" id="14">
  <a:schemeClr val="accent1"/>
</cs:colorStyle>
</file>

<file path=xl/charts/colors70.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9.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5" Type="http://schemas.openxmlformats.org/officeDocument/2006/relationships/chart" Target="../charts/chart35.xml"/><Relationship Id="rId4"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chart" Target="../charts/chart36.xml"/><Relationship Id="rId5" Type="http://schemas.openxmlformats.org/officeDocument/2006/relationships/chart" Target="../charts/chart40.xml"/><Relationship Id="rId4" Type="http://schemas.openxmlformats.org/officeDocument/2006/relationships/chart" Target="../charts/chart39.xml"/></Relationships>
</file>

<file path=xl/drawings/_rels/drawing35.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s>
</file>

<file path=xl/drawings/_rels/drawing39.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6.xml"/><Relationship Id="rId18" Type="http://schemas.openxmlformats.org/officeDocument/2006/relationships/chart" Target="../charts/chart61.xml"/><Relationship Id="rId3" Type="http://schemas.openxmlformats.org/officeDocument/2006/relationships/chart" Target="../charts/chart46.xml"/><Relationship Id="rId21" Type="http://schemas.openxmlformats.org/officeDocument/2006/relationships/chart" Target="../charts/chart64.xml"/><Relationship Id="rId7" Type="http://schemas.openxmlformats.org/officeDocument/2006/relationships/chart" Target="../charts/chart50.xml"/><Relationship Id="rId12" Type="http://schemas.openxmlformats.org/officeDocument/2006/relationships/chart" Target="../charts/chart55.xml"/><Relationship Id="rId17" Type="http://schemas.openxmlformats.org/officeDocument/2006/relationships/chart" Target="../charts/chart60.xml"/><Relationship Id="rId2" Type="http://schemas.openxmlformats.org/officeDocument/2006/relationships/chart" Target="../charts/chart45.xml"/><Relationship Id="rId16" Type="http://schemas.openxmlformats.org/officeDocument/2006/relationships/chart" Target="../charts/chart59.xml"/><Relationship Id="rId20" Type="http://schemas.openxmlformats.org/officeDocument/2006/relationships/chart" Target="../charts/chart63.xml"/><Relationship Id="rId1" Type="http://schemas.openxmlformats.org/officeDocument/2006/relationships/chart" Target="../charts/chart44.xml"/><Relationship Id="rId6" Type="http://schemas.openxmlformats.org/officeDocument/2006/relationships/chart" Target="../charts/chart49.xml"/><Relationship Id="rId11" Type="http://schemas.openxmlformats.org/officeDocument/2006/relationships/chart" Target="../charts/chart54.xml"/><Relationship Id="rId5" Type="http://schemas.openxmlformats.org/officeDocument/2006/relationships/chart" Target="../charts/chart48.xml"/><Relationship Id="rId15" Type="http://schemas.openxmlformats.org/officeDocument/2006/relationships/chart" Target="../charts/chart58.xml"/><Relationship Id="rId23" Type="http://schemas.openxmlformats.org/officeDocument/2006/relationships/chart" Target="../charts/chart66.xml"/><Relationship Id="rId10" Type="http://schemas.openxmlformats.org/officeDocument/2006/relationships/chart" Target="../charts/chart53.xml"/><Relationship Id="rId19" Type="http://schemas.openxmlformats.org/officeDocument/2006/relationships/chart" Target="../charts/chart62.xml"/><Relationship Id="rId4" Type="http://schemas.openxmlformats.org/officeDocument/2006/relationships/chart" Target="../charts/chart47.xml"/><Relationship Id="rId9" Type="http://schemas.openxmlformats.org/officeDocument/2006/relationships/chart" Target="../charts/chart52.xml"/><Relationship Id="rId14" Type="http://schemas.openxmlformats.org/officeDocument/2006/relationships/chart" Target="../charts/chart57.xml"/><Relationship Id="rId22" Type="http://schemas.openxmlformats.org/officeDocument/2006/relationships/chart" Target="../charts/chart65.xml"/></Relationships>
</file>

<file path=xl/drawings/_rels/drawing61.xml.rels><?xml version="1.0" encoding="UTF-8" standalone="yes"?>
<Relationships xmlns="http://schemas.openxmlformats.org/package/2006/relationships"><Relationship Id="rId8" Type="http://schemas.openxmlformats.org/officeDocument/2006/relationships/chart" Target="../charts/chart74.xml"/><Relationship Id="rId3" Type="http://schemas.openxmlformats.org/officeDocument/2006/relationships/chart" Target="../charts/chart69.xml"/><Relationship Id="rId7" Type="http://schemas.openxmlformats.org/officeDocument/2006/relationships/chart" Target="../charts/chart73.xml"/><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4" Type="http://schemas.openxmlformats.org/officeDocument/2006/relationships/chart" Target="../charts/chart70.xml"/><Relationship Id="rId9" Type="http://schemas.openxmlformats.org/officeDocument/2006/relationships/chart" Target="../charts/chart75.xml"/></Relationships>
</file>

<file path=xl/drawings/drawing1.xml><?xml version="1.0" encoding="utf-8"?>
<xdr:wsDr xmlns:xdr="http://schemas.openxmlformats.org/drawingml/2006/spreadsheetDrawing" xmlns:a="http://schemas.openxmlformats.org/drawingml/2006/main">
  <xdr:twoCellAnchor>
    <xdr:from>
      <xdr:col>153</xdr:col>
      <xdr:colOff>446315</xdr:colOff>
      <xdr:row>49</xdr:row>
      <xdr:rowOff>68036</xdr:rowOff>
    </xdr:from>
    <xdr:to>
      <xdr:col>171</xdr:col>
      <xdr:colOff>227250</xdr:colOff>
      <xdr:row>86</xdr:row>
      <xdr:rowOff>189600</xdr:rowOff>
    </xdr:to>
    <xdr:graphicFrame macro="">
      <xdr:nvGraphicFramePr>
        <xdr:cNvPr id="2" name="Chart 1">
          <a:extLst>
            <a:ext uri="{FF2B5EF4-FFF2-40B4-BE49-F238E27FC236}">
              <a16:creationId xmlns:a16="http://schemas.microsoft.com/office/drawing/2014/main" id="{AAF3C029-9E35-49E4-9D0F-3212D06024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204</xdr:col>
      <xdr:colOff>79830</xdr:colOff>
      <xdr:row>49</xdr:row>
      <xdr:rowOff>143931</xdr:rowOff>
    </xdr:from>
    <xdr:to>
      <xdr:col>218</xdr:col>
      <xdr:colOff>511564</xdr:colOff>
      <xdr:row>87</xdr:row>
      <xdr:rowOff>66528</xdr:rowOff>
    </xdr:to>
    <xdr:graphicFrame macro="">
      <xdr:nvGraphicFramePr>
        <xdr:cNvPr id="3" name="Age-3">
          <a:extLst>
            <a:ext uri="{FF2B5EF4-FFF2-40B4-BE49-F238E27FC236}">
              <a16:creationId xmlns:a16="http://schemas.microsoft.com/office/drawing/2014/main" id="{85A9BA9D-CE9F-4348-81B8-DF55401873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188</xdr:col>
      <xdr:colOff>370721</xdr:colOff>
      <xdr:row>49</xdr:row>
      <xdr:rowOff>36892</xdr:rowOff>
    </xdr:from>
    <xdr:to>
      <xdr:col>203</xdr:col>
      <xdr:colOff>184388</xdr:colOff>
      <xdr:row>86</xdr:row>
      <xdr:rowOff>149989</xdr:rowOff>
    </xdr:to>
    <xdr:graphicFrame macro="">
      <xdr:nvGraphicFramePr>
        <xdr:cNvPr id="4" name="Chart 7">
          <a:extLst>
            <a:ext uri="{FF2B5EF4-FFF2-40B4-BE49-F238E27FC236}">
              <a16:creationId xmlns:a16="http://schemas.microsoft.com/office/drawing/2014/main" id="{C0260C3C-2FD3-4B7E-894D-E878DBAD4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246</xdr:col>
      <xdr:colOff>230716</xdr:colOff>
      <xdr:row>93</xdr:row>
      <xdr:rowOff>120119</xdr:rowOff>
    </xdr:from>
    <xdr:to>
      <xdr:col>258</xdr:col>
      <xdr:colOff>111282</xdr:colOff>
      <xdr:row>121</xdr:row>
      <xdr:rowOff>176593</xdr:rowOff>
    </xdr:to>
    <xdr:graphicFrame macro="">
      <xdr:nvGraphicFramePr>
        <xdr:cNvPr id="5" name="Chart 4">
          <a:extLst>
            <a:ext uri="{FF2B5EF4-FFF2-40B4-BE49-F238E27FC236}">
              <a16:creationId xmlns:a16="http://schemas.microsoft.com/office/drawing/2014/main" id="{8A1752E0-755B-4343-9BAD-DFD6A99192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233</xdr:col>
      <xdr:colOff>201085</xdr:colOff>
      <xdr:row>111</xdr:row>
      <xdr:rowOff>171449</xdr:rowOff>
    </xdr:from>
    <xdr:to>
      <xdr:col>245</xdr:col>
      <xdr:colOff>85885</xdr:colOff>
      <xdr:row>140</xdr:row>
      <xdr:rowOff>7791</xdr:rowOff>
    </xdr:to>
    <xdr:graphicFrame macro="">
      <xdr:nvGraphicFramePr>
        <xdr:cNvPr id="6" name="Chart 5">
          <a:extLst>
            <a:ext uri="{FF2B5EF4-FFF2-40B4-BE49-F238E27FC236}">
              <a16:creationId xmlns:a16="http://schemas.microsoft.com/office/drawing/2014/main" id="{51C7E353-6869-4CDF-B4EF-B7726A588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235</xdr:col>
      <xdr:colOff>412750</xdr:colOff>
      <xdr:row>148</xdr:row>
      <xdr:rowOff>74084</xdr:rowOff>
    </xdr:from>
    <xdr:to>
      <xdr:col>247</xdr:col>
      <xdr:colOff>293316</xdr:colOff>
      <xdr:row>176</xdr:row>
      <xdr:rowOff>109393</xdr:rowOff>
    </xdr:to>
    <xdr:graphicFrame macro="">
      <xdr:nvGraphicFramePr>
        <xdr:cNvPr id="7" name="Chart 6">
          <a:extLst>
            <a:ext uri="{FF2B5EF4-FFF2-40B4-BE49-F238E27FC236}">
              <a16:creationId xmlns:a16="http://schemas.microsoft.com/office/drawing/2014/main" id="{73844DDB-2E2A-4172-8B4D-4A594677C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237</xdr:col>
      <xdr:colOff>105832</xdr:colOff>
      <xdr:row>192</xdr:row>
      <xdr:rowOff>116418</xdr:rowOff>
    </xdr:from>
    <xdr:to>
      <xdr:col>251</xdr:col>
      <xdr:colOff>512165</xdr:colOff>
      <xdr:row>220</xdr:row>
      <xdr:rowOff>182418</xdr:rowOff>
    </xdr:to>
    <xdr:graphicFrame macro="">
      <xdr:nvGraphicFramePr>
        <xdr:cNvPr id="8" name="age-1">
          <a:extLst>
            <a:ext uri="{FF2B5EF4-FFF2-40B4-BE49-F238E27FC236}">
              <a16:creationId xmlns:a16="http://schemas.microsoft.com/office/drawing/2014/main" id="{06DCEA0B-E712-437D-A776-AC7D9D929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237</xdr:col>
      <xdr:colOff>84666</xdr:colOff>
      <xdr:row>222</xdr:row>
      <xdr:rowOff>0</xdr:rowOff>
    </xdr:from>
    <xdr:to>
      <xdr:col>251</xdr:col>
      <xdr:colOff>490999</xdr:colOff>
      <xdr:row>250</xdr:row>
      <xdr:rowOff>23666</xdr:rowOff>
    </xdr:to>
    <xdr:graphicFrame macro="">
      <xdr:nvGraphicFramePr>
        <xdr:cNvPr id="9" name="Age-2">
          <a:extLst>
            <a:ext uri="{FF2B5EF4-FFF2-40B4-BE49-F238E27FC236}">
              <a16:creationId xmlns:a16="http://schemas.microsoft.com/office/drawing/2014/main" id="{6D503AA9-8470-4351-88BD-4045FE5107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0.28443</cdr:x>
      <cdr:y>0.05844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0.28456</cdr:x>
      <cdr:y>0.05844</cdr:y>
    </cdr:to>
    <cdr:sp macro="" textlink="">
      <cdr:nvSpPr>
        <cdr:cNvPr id="4" name="Tekstvak 1">
          <a:extLst xmlns:a="http://schemas.openxmlformats.org/drawingml/2006/main">
            <a:ext uri="{FF2B5EF4-FFF2-40B4-BE49-F238E27FC236}">
              <a16:creationId xmlns:a16="http://schemas.microsoft.com/office/drawing/2014/main" id="{AA391FE4-BCFD-4C01-94EE-8CFF59338882}"/>
            </a:ext>
          </a:extLst>
        </cdr:cNvPr>
        <cdr:cNvSpPr txBox="1"/>
      </cdr:nvSpPr>
      <cdr:spPr>
        <a:xfrm xmlns:a="http://schemas.openxmlformats.org/drawingml/2006/main">
          <a:off x="0" y="0"/>
          <a:ext cx="2567095" cy="42223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0.35175</cdr:x>
      <cdr:y>0.07792</cdr:y>
    </cdr:to>
    <cdr:sp macro="" textlink="">
      <cdr:nvSpPr>
        <cdr:cNvPr id="2" name="Tekstvak 1">
          <a:extLst xmlns:a="http://schemas.openxmlformats.org/drawingml/2006/main">
            <a:ext uri="{FF2B5EF4-FFF2-40B4-BE49-F238E27FC236}">
              <a16:creationId xmlns:a16="http://schemas.microsoft.com/office/drawing/2014/main" id="{FA84840A-72C2-4261-9B22-33284DE7632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11</xdr:col>
      <xdr:colOff>523875</xdr:colOff>
      <xdr:row>28</xdr:row>
      <xdr:rowOff>161923</xdr:rowOff>
    </xdr:from>
    <xdr:to>
      <xdr:col>23</xdr:col>
      <xdr:colOff>408675</xdr:colOff>
      <xdr:row>66</xdr:row>
      <xdr:rowOff>122923</xdr:rowOff>
    </xdr:to>
    <xdr:graphicFrame macro="">
      <xdr:nvGraphicFramePr>
        <xdr:cNvPr id="5" name="Grafiek 4">
          <a:extLst>
            <a:ext uri="{FF2B5EF4-FFF2-40B4-BE49-F238E27FC236}">
              <a16:creationId xmlns:a16="http://schemas.microsoft.com/office/drawing/2014/main" id="{9215DC27-CEB3-4F6B-9C36-D14B5EB1A4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409575</xdr:colOff>
      <xdr:row>37</xdr:row>
      <xdr:rowOff>9525</xdr:rowOff>
    </xdr:from>
    <xdr:to>
      <xdr:col>23</xdr:col>
      <xdr:colOff>241575</xdr:colOff>
      <xdr:row>52</xdr:row>
      <xdr:rowOff>32025</xdr:rowOff>
    </xdr:to>
    <xdr:graphicFrame macro="">
      <xdr:nvGraphicFramePr>
        <xdr:cNvPr id="6" name="Grafiek 5">
          <a:extLst>
            <a:ext uri="{FF2B5EF4-FFF2-40B4-BE49-F238E27FC236}">
              <a16:creationId xmlns:a16="http://schemas.microsoft.com/office/drawing/2014/main" id="{C4D4E965-B025-4136-91C6-FD32F64C7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cdr:y>
    </cdr:from>
    <cdr:to>
      <cdr:x>0.304</cdr:x>
      <cdr:y>0.0579</cdr:y>
    </cdr:to>
    <cdr:sp macro="" textlink="">
      <cdr:nvSpPr>
        <cdr:cNvPr id="2" name="Tekstvak 1">
          <a:extLst xmlns:a="http://schemas.openxmlformats.org/drawingml/2006/main">
            <a:ext uri="{FF2B5EF4-FFF2-40B4-BE49-F238E27FC236}">
              <a16:creationId xmlns:a16="http://schemas.microsoft.com/office/drawing/2014/main" id="{9B8A6CF7-4F8C-4CF6-BDCF-B442AA1EC43D}"/>
            </a:ext>
          </a:extLst>
        </cdr:cNvPr>
        <cdr:cNvSpPr txBox="1"/>
      </cdr:nvSpPr>
      <cdr:spPr>
        <a:xfrm xmlns:a="http://schemas.openxmlformats.org/drawingml/2006/main">
          <a:off x="0" y="0"/>
          <a:ext cx="2188782" cy="41688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Source: RIVM, June 9th, 12:00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50000"/>
                </a:schemeClr>
              </a:solidFill>
              <a:effectLst/>
              <a:latin typeface="+mn-lt"/>
              <a:ea typeface="+mn-ea"/>
              <a:cs typeface="+mn-cs"/>
            </a:rPr>
            <a:t>graphic:</a:t>
          </a:r>
          <a:r>
            <a:rPr lang="en-US" sz="1100" b="1" baseline="0">
              <a:solidFill>
                <a:schemeClr val="bg2">
                  <a:lumMod val="50000"/>
                </a:schemeClr>
              </a:solidFill>
              <a:effectLst/>
              <a:latin typeface="+mn-lt"/>
              <a:ea typeface="+mn-ea"/>
              <a:cs typeface="+mn-cs"/>
            </a:rPr>
            <a:t> twitter.com/yorickb</a:t>
          </a:r>
          <a:endParaRPr lang="en-NL">
            <a:solidFill>
              <a:schemeClr val="bg2">
                <a:lumMod val="50000"/>
              </a:schemeClr>
            </a:solidFill>
            <a:effectLst/>
          </a:endParaRPr>
        </a:p>
      </cdr:txBody>
    </cdr:sp>
  </cdr:relSizeAnchor>
</c:userShapes>
</file>

<file path=xl/drawings/drawing7.xml><?xml version="1.0" encoding="utf-8"?>
<xdr:wsDr xmlns:xdr="http://schemas.openxmlformats.org/drawingml/2006/spreadsheetDrawing" xmlns:a="http://schemas.openxmlformats.org/drawingml/2006/main">
  <xdr:oneCellAnchor>
    <xdr:from>
      <xdr:col>27</xdr:col>
      <xdr:colOff>0</xdr:colOff>
      <xdr:row>46</xdr:row>
      <xdr:rowOff>114300</xdr:rowOff>
    </xdr:from>
    <xdr:ext cx="184731" cy="248209"/>
    <xdr:sp macro="" textlink="">
      <xdr:nvSpPr>
        <xdr:cNvPr id="3" name="Tekstvak 2">
          <a:extLst>
            <a:ext uri="{FF2B5EF4-FFF2-40B4-BE49-F238E27FC236}">
              <a16:creationId xmlns:a16="http://schemas.microsoft.com/office/drawing/2014/main" id="{61B077C6-EC9D-4A30-98F9-1F3A895F202B}"/>
            </a:ext>
          </a:extLst>
        </xdr:cNvPr>
        <xdr:cNvSpPr txBox="1"/>
      </xdr:nvSpPr>
      <xdr:spPr>
        <a:xfrm>
          <a:off x="120491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0</xdr:col>
      <xdr:colOff>576942</xdr:colOff>
      <xdr:row>163</xdr:row>
      <xdr:rowOff>41366</xdr:rowOff>
    </xdr:from>
    <xdr:to>
      <xdr:col>15</xdr:col>
      <xdr:colOff>818163</xdr:colOff>
      <xdr:row>196</xdr:row>
      <xdr:rowOff>62100</xdr:rowOff>
    </xdr:to>
    <xdr:graphicFrame macro="">
      <xdr:nvGraphicFramePr>
        <xdr:cNvPr id="4" name="Grafiek 3">
          <a:extLst>
            <a:ext uri="{FF2B5EF4-FFF2-40B4-BE49-F238E27FC236}">
              <a16:creationId xmlns:a16="http://schemas.microsoft.com/office/drawing/2014/main" id="{3BB52C77-1D5F-4FDE-90A3-0423EB381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530679</xdr:colOff>
      <xdr:row>127</xdr:row>
      <xdr:rowOff>176893</xdr:rowOff>
    </xdr:from>
    <xdr:to>
      <xdr:col>15</xdr:col>
      <xdr:colOff>986893</xdr:colOff>
      <xdr:row>158</xdr:row>
      <xdr:rowOff>31393</xdr:rowOff>
    </xdr:to>
    <xdr:graphicFrame macro="">
      <xdr:nvGraphicFramePr>
        <xdr:cNvPr id="5" name="Grafiek 4">
          <a:extLst>
            <a:ext uri="{FF2B5EF4-FFF2-40B4-BE49-F238E27FC236}">
              <a16:creationId xmlns:a16="http://schemas.microsoft.com/office/drawing/2014/main" id="{27FF648D-C537-43E3-BC35-B0B454EF1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April 7rd 11:00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0.00078</cdr:x>
      <cdr:y>0.00934</cdr:y>
    </cdr:from>
    <cdr:to>
      <cdr:x>0.54123</cdr:x>
      <cdr:y>0.06506</cdr:y>
    </cdr:to>
    <cdr:sp macro="" textlink="">
      <cdr:nvSpPr>
        <cdr:cNvPr id="2" name="Tekstvak 1">
          <a:extLst xmlns:a="http://schemas.openxmlformats.org/drawingml/2006/main">
            <a:ext uri="{FF2B5EF4-FFF2-40B4-BE49-F238E27FC236}">
              <a16:creationId xmlns:a16="http://schemas.microsoft.com/office/drawing/2014/main" id="{02CC171C-09D3-41A7-AD05-27229F0068C1}"/>
            </a:ext>
          </a:extLst>
        </cdr:cNvPr>
        <cdr:cNvSpPr txBox="1"/>
      </cdr:nvSpPr>
      <cdr:spPr>
        <a:xfrm xmlns:a="http://schemas.openxmlformats.org/drawingml/2006/main">
          <a:off x="9525" y="57150"/>
          <a:ext cx="6615112" cy="3409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September 1st 12:15 GMT  -  inspired</a:t>
          </a:r>
          <a:r>
            <a:rPr lang="en-US" sz="900" b="1" baseline="0">
              <a:effectLst/>
              <a:latin typeface="+mn-lt"/>
              <a:ea typeface="+mn-ea"/>
              <a:cs typeface="+mn-cs"/>
            </a:rPr>
            <a:t> by Wu, McGoogan - https://jamanetwork.com/journals/jama/fullarticle/2762130</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8</xdr:col>
      <xdr:colOff>452434</xdr:colOff>
      <xdr:row>57</xdr:row>
      <xdr:rowOff>125011</xdr:rowOff>
    </xdr:from>
    <xdr:to>
      <xdr:col>19</xdr:col>
      <xdr:colOff>520590</xdr:colOff>
      <xdr:row>95</xdr:row>
      <xdr:rowOff>86011</xdr:rowOff>
    </xdr:to>
    <xdr:graphicFrame macro="">
      <xdr:nvGraphicFramePr>
        <xdr:cNvPr id="5" name="Grafiek 4">
          <a:extLst>
            <a:ext uri="{FF2B5EF4-FFF2-40B4-BE49-F238E27FC236}">
              <a16:creationId xmlns:a16="http://schemas.microsoft.com/office/drawing/2014/main" id="{329A15BC-0012-4A14-AEF6-9D9FE3C5FD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488156</xdr:colOff>
      <xdr:row>96</xdr:row>
      <xdr:rowOff>119062</xdr:rowOff>
    </xdr:from>
    <xdr:to>
      <xdr:col>18</xdr:col>
      <xdr:colOff>377718</xdr:colOff>
      <xdr:row>134</xdr:row>
      <xdr:rowOff>80062</xdr:rowOff>
    </xdr:to>
    <xdr:graphicFrame macro="">
      <xdr:nvGraphicFramePr>
        <xdr:cNvPr id="3" name="Grafiek 4">
          <a:extLst>
            <a:ext uri="{FF2B5EF4-FFF2-40B4-BE49-F238E27FC236}">
              <a16:creationId xmlns:a16="http://schemas.microsoft.com/office/drawing/2014/main" id="{43D69C6C-3E66-41F1-9F8A-34E301CA1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1012032</xdr:colOff>
      <xdr:row>0</xdr:row>
      <xdr:rowOff>428626</xdr:rowOff>
    </xdr:from>
    <xdr:to>
      <xdr:col>13</xdr:col>
      <xdr:colOff>618001</xdr:colOff>
      <xdr:row>48</xdr:row>
      <xdr:rowOff>22688</xdr:rowOff>
    </xdr:to>
    <xdr:graphicFrame macro="">
      <xdr:nvGraphicFramePr>
        <xdr:cNvPr id="4" name="Grafiek 4">
          <a:extLst>
            <a:ext uri="{FF2B5EF4-FFF2-40B4-BE49-F238E27FC236}">
              <a16:creationId xmlns:a16="http://schemas.microsoft.com/office/drawing/2014/main" id="{D52AB3BB-9AF8-499B-A4E3-35E8AC32B5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cdr:x>
      <cdr:y>0</cdr:y>
    </cdr:from>
    <cdr:to>
      <cdr:x>0.3249</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0.35553</cdr:x>
      <cdr:y>0.05844</cdr:y>
    </cdr:to>
    <cdr:sp macro="" textlink="">
      <cdr:nvSpPr>
        <cdr:cNvPr id="3" name="Tekstvak 1">
          <a:extLst xmlns:a="http://schemas.openxmlformats.org/drawingml/2006/main">
            <a:ext uri="{FF2B5EF4-FFF2-40B4-BE49-F238E27FC236}">
              <a16:creationId xmlns:a16="http://schemas.microsoft.com/office/drawing/2014/main" id="{BB7F5EBF-3BC9-4D82-B6BB-2A7A1B5557B9}"/>
            </a:ext>
          </a:extLst>
        </cdr:cNvPr>
        <cdr:cNvSpPr txBox="1"/>
      </cdr:nvSpPr>
      <cdr:spPr>
        <a:xfrm xmlns:a="http://schemas.openxmlformats.org/drawingml/2006/main">
          <a:off x="0" y="0"/>
          <a:ext cx="2559780" cy="42074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0.30412</cdr:x>
      <cdr:y>0.05844</cdr:y>
    </cdr:to>
    <cdr:sp macro="" textlink="">
      <cdr:nvSpPr>
        <cdr:cNvPr id="4" name="Tekstvak 1">
          <a:extLst xmlns:a="http://schemas.openxmlformats.org/drawingml/2006/main">
            <a:ext uri="{FF2B5EF4-FFF2-40B4-BE49-F238E27FC236}">
              <a16:creationId xmlns:a16="http://schemas.microsoft.com/office/drawing/2014/main" id="{5B50D04D-DD8F-4E94-B58D-9FF731456F6F}"/>
            </a:ext>
          </a:extLst>
        </cdr:cNvPr>
        <cdr:cNvSpPr txBox="1"/>
      </cdr:nvSpPr>
      <cdr:spPr>
        <a:xfrm xmlns:a="http://schemas.openxmlformats.org/drawingml/2006/main">
          <a:off x="0" y="0"/>
          <a:ext cx="2189664"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GGD</a:t>
          </a:r>
          <a:r>
            <a:rPr lang="en-US" sz="1100" b="1" baseline="0">
              <a:effectLst/>
              <a:latin typeface="+mn-lt"/>
              <a:ea typeface="+mn-ea"/>
              <a:cs typeface="+mn-cs"/>
            </a:rPr>
            <a:t> </a:t>
          </a:r>
          <a:r>
            <a:rPr lang="en-US" sz="1100" b="1">
              <a:effectLst/>
              <a:latin typeface="+mn-lt"/>
              <a:ea typeface="+mn-ea"/>
              <a:cs typeface="+mn-cs"/>
            </a:rPr>
            <a:t>GHOR, min vws/rivm, 14 September.</a:t>
          </a:r>
          <a:r>
            <a:rPr lang="en-US" sz="1100" b="1" baseline="0">
              <a:effectLst/>
              <a:latin typeface="+mn-lt"/>
              <a:ea typeface="+mn-ea"/>
              <a:cs typeface="+mn-cs"/>
            </a:rPr>
            <a:t>  10:30</a:t>
          </a:r>
          <a:r>
            <a:rPr lang="en-US" sz="11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dr:relSizeAnchor xmlns:cdr="http://schemas.openxmlformats.org/drawingml/2006/chartDrawing">
    <cdr:from>
      <cdr:x>0.12965</cdr:x>
      <cdr:y>0.13891</cdr:y>
    </cdr:from>
    <cdr:to>
      <cdr:x>0.6059</cdr:x>
      <cdr:y>0.1733</cdr:y>
    </cdr:to>
    <cdr:sp macro="" textlink="">
      <cdr:nvSpPr>
        <cdr:cNvPr id="2" name="TextBox 1">
          <a:extLst xmlns:a="http://schemas.openxmlformats.org/drawingml/2006/main">
            <a:ext uri="{FF2B5EF4-FFF2-40B4-BE49-F238E27FC236}">
              <a16:creationId xmlns:a16="http://schemas.microsoft.com/office/drawing/2014/main" id="{C5B8F0B5-1D3F-4641-994A-0BA9A8ABE2E1}"/>
            </a:ext>
          </a:extLst>
        </cdr:cNvPr>
        <cdr:cNvSpPr txBox="1"/>
      </cdr:nvSpPr>
      <cdr:spPr>
        <a:xfrm xmlns:a="http://schemas.openxmlformats.org/drawingml/2006/main">
          <a:off x="1166813" y="1250154"/>
          <a:ext cx="4286250" cy="30956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Februari voorspelling:</a:t>
          </a:r>
          <a:r>
            <a:rPr lang="en-GB" sz="1400" b="1" baseline="0"/>
            <a:t> 85.000 testen per dag nodig</a:t>
          </a:r>
          <a:endParaRPr lang="en-NL" sz="1400" b="1"/>
        </a:p>
      </cdr:txBody>
    </cdr:sp>
  </cdr:relSizeAnchor>
  <cdr:relSizeAnchor xmlns:cdr="http://schemas.openxmlformats.org/drawingml/2006/chartDrawing">
    <cdr:from>
      <cdr:x>0.13097</cdr:x>
      <cdr:y>0.39555</cdr:y>
    </cdr:from>
    <cdr:to>
      <cdr:x>0.67998</cdr:x>
      <cdr:y>0.43259</cdr:y>
    </cdr:to>
    <cdr:sp macro="" textlink="">
      <cdr:nvSpPr>
        <cdr:cNvPr id="3" name="TextBox 2">
          <a:extLst xmlns:a="http://schemas.openxmlformats.org/drawingml/2006/main">
            <a:ext uri="{FF2B5EF4-FFF2-40B4-BE49-F238E27FC236}">
              <a16:creationId xmlns:a16="http://schemas.microsoft.com/office/drawing/2014/main" id="{DDE283BF-99E1-4938-A7AF-4AE1C49FBB4E}"/>
            </a:ext>
          </a:extLst>
        </cdr:cNvPr>
        <cdr:cNvSpPr txBox="1"/>
      </cdr:nvSpPr>
      <cdr:spPr>
        <a:xfrm xmlns:a="http://schemas.openxmlformats.org/drawingml/2006/main">
          <a:off x="1178719" y="3559968"/>
          <a:ext cx="4941092" cy="3333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November</a:t>
          </a:r>
          <a:r>
            <a:rPr lang="en-GB" sz="1400" b="1" baseline="0"/>
            <a:t> voorspelling:</a:t>
          </a:r>
          <a:r>
            <a:rPr lang="en-GB" sz="1400" b="1"/>
            <a:t> </a:t>
          </a:r>
          <a:r>
            <a:rPr lang="en-GB" sz="1400" b="1" baseline="0"/>
            <a:t>55.000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dr:relSizeAnchor xmlns:cdr="http://schemas.openxmlformats.org/drawingml/2006/chartDrawing">
    <cdr:from>
      <cdr:x>0.12735</cdr:x>
      <cdr:y>0.54804</cdr:y>
    </cdr:from>
    <cdr:to>
      <cdr:x>0.58603</cdr:x>
      <cdr:y>0.58265</cdr:y>
    </cdr:to>
    <cdr:sp macro="" textlink="">
      <cdr:nvSpPr>
        <cdr:cNvPr id="5" name="TextBox 1">
          <a:extLst xmlns:a="http://schemas.openxmlformats.org/drawingml/2006/main">
            <a:ext uri="{FF2B5EF4-FFF2-40B4-BE49-F238E27FC236}">
              <a16:creationId xmlns:a16="http://schemas.microsoft.com/office/drawing/2014/main" id="{F5109692-0078-42BF-B64E-3A1ABA6D13B2}"/>
            </a:ext>
          </a:extLst>
        </cdr:cNvPr>
        <cdr:cNvSpPr txBox="1"/>
      </cdr:nvSpPr>
      <cdr:spPr>
        <a:xfrm xmlns:a="http://schemas.openxmlformats.org/drawingml/2006/main">
          <a:off x="1146174" y="4932362"/>
          <a:ext cx="4128118"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September</a:t>
          </a:r>
          <a:r>
            <a:rPr lang="en-GB" sz="1400" b="1" baseline="0"/>
            <a:t> voorspelling: 37.500 testen per dag nodig</a:t>
          </a:r>
          <a:endParaRPr lang="en-NL" sz="1400" b="1"/>
        </a:p>
      </cdr:txBody>
    </cdr:sp>
  </cdr:relSizeAnchor>
  <cdr:relSizeAnchor xmlns:cdr="http://schemas.openxmlformats.org/drawingml/2006/chartDrawing">
    <cdr:from>
      <cdr:x>0.127</cdr:x>
      <cdr:y>0.64955</cdr:y>
    </cdr:from>
    <cdr:to>
      <cdr:x>0.77258</cdr:x>
      <cdr:y>0.68262</cdr:y>
    </cdr:to>
    <cdr:sp macro="" textlink="">
      <cdr:nvSpPr>
        <cdr:cNvPr id="6" name="TextBox 5">
          <a:extLst xmlns:a="http://schemas.openxmlformats.org/drawingml/2006/main">
            <a:ext uri="{FF2B5EF4-FFF2-40B4-BE49-F238E27FC236}">
              <a16:creationId xmlns:a16="http://schemas.microsoft.com/office/drawing/2014/main" id="{472ADD94-130A-48E7-86AD-B26731E009E4}"/>
            </a:ext>
          </a:extLst>
        </cdr:cNvPr>
        <cdr:cNvSpPr txBox="1"/>
      </cdr:nvSpPr>
      <cdr:spPr>
        <a:xfrm xmlns:a="http://schemas.openxmlformats.org/drawingml/2006/main">
          <a:off x="1143015" y="5845957"/>
          <a:ext cx="5810220" cy="29763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400" b="1"/>
            <a:t>Huidige capaciteit  25.000~30.000 testen per dag. Dat is ~ 180.000 per week</a:t>
          </a:r>
        </a:p>
        <a:p xmlns:a="http://schemas.openxmlformats.org/drawingml/2006/main">
          <a:r>
            <a:rPr lang="en-GB" sz="1400" b="1"/>
            <a:t> </a:t>
          </a:r>
        </a:p>
      </cdr:txBody>
    </cdr:sp>
  </cdr:relSizeAnchor>
  <cdr:relSizeAnchor xmlns:cdr="http://schemas.openxmlformats.org/drawingml/2006/chartDrawing">
    <cdr:from>
      <cdr:x>0.655</cdr:x>
      <cdr:y>0.29713</cdr:y>
    </cdr:from>
    <cdr:to>
      <cdr:x>0.71656</cdr:x>
      <cdr:y>0.68615</cdr:y>
    </cdr:to>
    <cdr:sp macro="" textlink="">
      <cdr:nvSpPr>
        <cdr:cNvPr id="7" name="TextBox 5">
          <a:extLst xmlns:a="http://schemas.openxmlformats.org/drawingml/2006/main">
            <a:ext uri="{FF2B5EF4-FFF2-40B4-BE49-F238E27FC236}">
              <a16:creationId xmlns:a16="http://schemas.microsoft.com/office/drawing/2014/main" id="{60541EEF-D02D-45A4-A356-A49AF4700E86}"/>
            </a:ext>
          </a:extLst>
        </cdr:cNvPr>
        <cdr:cNvSpPr txBox="1"/>
      </cdr:nvSpPr>
      <cdr:spPr>
        <a:xfrm xmlns:a="http://schemas.openxmlformats.org/drawingml/2006/main" rot="18134915">
          <a:off x="4421456" y="4147701"/>
          <a:ext cx="3501180" cy="5540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GB" sz="1400" b="1"/>
            <a:t>Capaciteit met (Duitse) (non-)medische</a:t>
          </a:r>
          <a:r>
            <a:rPr lang="en-GB" sz="1400" b="1" baseline="0"/>
            <a:t> labs</a:t>
          </a:r>
          <a:br>
            <a:rPr lang="en-GB" sz="1400" b="1" baseline="0"/>
          </a:br>
          <a:r>
            <a:rPr lang="en-GB" sz="1400" b="1" baseline="0"/>
            <a:t>Minister koopt dit nu in, opschaling is begonnen</a:t>
          </a:r>
          <a:br>
            <a:rPr lang="en-GB" sz="1400" b="1" baseline="0"/>
          </a:br>
          <a:endParaRPr lang="en-NL" sz="1400" b="1"/>
        </a:p>
      </cdr:txBody>
    </cdr:sp>
  </cdr:relSizeAnchor>
  <cdr:relSizeAnchor xmlns:cdr="http://schemas.openxmlformats.org/drawingml/2006/chartDrawing">
    <cdr:from>
      <cdr:x>0.12868</cdr:x>
      <cdr:y>0.2689</cdr:y>
    </cdr:from>
    <cdr:to>
      <cdr:x>0.67769</cdr:x>
      <cdr:y>0.30595</cdr:y>
    </cdr:to>
    <cdr:sp macro="" textlink="">
      <cdr:nvSpPr>
        <cdr:cNvPr id="8" name="TextBox 1">
          <a:extLst xmlns:a="http://schemas.openxmlformats.org/drawingml/2006/main">
            <a:ext uri="{FF2B5EF4-FFF2-40B4-BE49-F238E27FC236}">
              <a16:creationId xmlns:a16="http://schemas.microsoft.com/office/drawing/2014/main" id="{58444EAB-F371-43B2-A331-6A4FCCC97E3E}"/>
            </a:ext>
          </a:extLst>
        </cdr:cNvPr>
        <cdr:cNvSpPr txBox="1"/>
      </cdr:nvSpPr>
      <cdr:spPr>
        <a:xfrm xmlns:a="http://schemas.openxmlformats.org/drawingml/2006/main">
          <a:off x="1158082" y="2420144"/>
          <a:ext cx="4941092" cy="3333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400" b="1"/>
            <a:t>December</a:t>
          </a:r>
          <a:r>
            <a:rPr lang="en-GB" sz="1400" b="1" baseline="0"/>
            <a:t> voorspelling: 70.000 </a:t>
          </a:r>
          <a:r>
            <a:rPr lang="en-GB" sz="1400" b="1" baseline="0">
              <a:effectLst/>
              <a:latin typeface="+mn-lt"/>
              <a:ea typeface="+mn-ea"/>
              <a:cs typeface="+mn-cs"/>
            </a:rPr>
            <a:t>testen</a:t>
          </a:r>
          <a:r>
            <a:rPr lang="en-GB" sz="1100" b="1" baseline="0">
              <a:effectLst/>
              <a:latin typeface="+mn-lt"/>
              <a:ea typeface="+mn-ea"/>
              <a:cs typeface="+mn-cs"/>
            </a:rPr>
            <a:t> </a:t>
          </a:r>
          <a:r>
            <a:rPr lang="en-GB" sz="1400" b="1" baseline="0"/>
            <a:t>per dag nodig</a:t>
          </a:r>
          <a:endParaRPr lang="en-NL" sz="1400" b="1"/>
        </a:p>
      </cdr:txBody>
    </cdr:sp>
  </cdr:relSizeAnchor>
</c:userShapes>
</file>

<file path=xl/drawings/drawing14.xml><?xml version="1.0" encoding="utf-8"?>
<xdr:wsDr xmlns:xdr="http://schemas.openxmlformats.org/drawingml/2006/spreadsheetDrawing" xmlns:a="http://schemas.openxmlformats.org/drawingml/2006/main">
  <xdr:twoCellAnchor>
    <xdr:from>
      <xdr:col>30</xdr:col>
      <xdr:colOff>585787</xdr:colOff>
      <xdr:row>17</xdr:row>
      <xdr:rowOff>52387</xdr:rowOff>
    </xdr:from>
    <xdr:to>
      <xdr:col>45</xdr:col>
      <xdr:colOff>441787</xdr:colOff>
      <xdr:row>55</xdr:row>
      <xdr:rowOff>13387</xdr:rowOff>
    </xdr:to>
    <xdr:graphicFrame macro="">
      <xdr:nvGraphicFramePr>
        <xdr:cNvPr id="3" name="Chart 2">
          <a:extLst>
            <a:ext uri="{FF2B5EF4-FFF2-40B4-BE49-F238E27FC236}">
              <a16:creationId xmlns:a16="http://schemas.microsoft.com/office/drawing/2014/main" id="{EB3EA7DB-DBC0-4F0D-80C5-603E186647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309562</xdr:colOff>
      <xdr:row>17</xdr:row>
      <xdr:rowOff>185737</xdr:rowOff>
    </xdr:from>
    <xdr:to>
      <xdr:col>30</xdr:col>
      <xdr:colOff>165562</xdr:colOff>
      <xdr:row>55</xdr:row>
      <xdr:rowOff>146737</xdr:rowOff>
    </xdr:to>
    <xdr:graphicFrame macro="">
      <xdr:nvGraphicFramePr>
        <xdr:cNvPr id="5" name="Chart 4">
          <a:extLst>
            <a:ext uri="{FF2B5EF4-FFF2-40B4-BE49-F238E27FC236}">
              <a16:creationId xmlns:a16="http://schemas.microsoft.com/office/drawing/2014/main" id="{915A8758-A983-4AB1-B962-BA96EB6AAE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14</xdr:col>
      <xdr:colOff>409575</xdr:colOff>
      <xdr:row>4</xdr:row>
      <xdr:rowOff>47625</xdr:rowOff>
    </xdr:from>
    <xdr:to>
      <xdr:col>32</xdr:col>
      <xdr:colOff>236775</xdr:colOff>
      <xdr:row>32</xdr:row>
      <xdr:rowOff>113625</xdr:rowOff>
    </xdr:to>
    <xdr:graphicFrame macro="">
      <xdr:nvGraphicFramePr>
        <xdr:cNvPr id="3" name="Chart 2">
          <a:extLst>
            <a:ext uri="{FF2B5EF4-FFF2-40B4-BE49-F238E27FC236}">
              <a16:creationId xmlns:a16="http://schemas.microsoft.com/office/drawing/2014/main" id="{17AEE395-6E9A-4682-B1D8-AAD20BAB54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cdr:x>
      <cdr:y>0</cdr:y>
    </cdr:from>
    <cdr:to>
      <cdr:x>0.28442</cdr:x>
      <cdr:y>0.07792</cdr:y>
    </cdr:to>
    <cdr:sp macro="" textlink="">
      <cdr:nvSpPr>
        <cdr:cNvPr id="2" name="Tekstvak 1">
          <a:extLst xmlns:a="http://schemas.openxmlformats.org/drawingml/2006/main">
            <a:ext uri="{FF2B5EF4-FFF2-40B4-BE49-F238E27FC236}">
              <a16:creationId xmlns:a16="http://schemas.microsoft.com/office/drawing/2014/main" id="{7F800C79-9A15-489E-A14D-DEED3BB97D7A}"/>
            </a:ext>
          </a:extLst>
        </cdr:cNvPr>
        <cdr:cNvSpPr txBox="1"/>
      </cdr:nvSpPr>
      <cdr:spPr>
        <a:xfrm xmlns:a="http://schemas.openxmlformats.org/drawingml/2006/main">
          <a:off x="0" y="0"/>
          <a:ext cx="255981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14</xdr:col>
      <xdr:colOff>409575</xdr:colOff>
      <xdr:row>4</xdr:row>
      <xdr:rowOff>47625</xdr:rowOff>
    </xdr:from>
    <xdr:to>
      <xdr:col>32</xdr:col>
      <xdr:colOff>236775</xdr:colOff>
      <xdr:row>32</xdr:row>
      <xdr:rowOff>113625</xdr:rowOff>
    </xdr:to>
    <xdr:graphicFrame macro="">
      <xdr:nvGraphicFramePr>
        <xdr:cNvPr id="2" name="Chart 1">
          <a:extLst>
            <a:ext uri="{FF2B5EF4-FFF2-40B4-BE49-F238E27FC236}">
              <a16:creationId xmlns:a16="http://schemas.microsoft.com/office/drawing/2014/main" id="{66F1C7A4-5075-4E0B-8BE1-0B6562457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c:userShapes xmlns:c="http://schemas.openxmlformats.org/drawingml/2006/chart">
  <cdr:relSizeAnchor xmlns:cdr="http://schemas.openxmlformats.org/drawingml/2006/chartDrawing">
    <cdr:from>
      <cdr:x>0</cdr:x>
      <cdr:y>0</cdr:y>
    </cdr:from>
    <cdr:to>
      <cdr:x>0.28442</cdr:x>
      <cdr:y>0.07792</cdr:y>
    </cdr:to>
    <cdr:sp macro="" textlink="">
      <cdr:nvSpPr>
        <cdr:cNvPr id="2" name="Tekstvak 1">
          <a:extLst xmlns:a="http://schemas.openxmlformats.org/drawingml/2006/main">
            <a:ext uri="{FF2B5EF4-FFF2-40B4-BE49-F238E27FC236}">
              <a16:creationId xmlns:a16="http://schemas.microsoft.com/office/drawing/2014/main" id="{7F800C79-9A15-489E-A14D-DEED3BB97D7A}"/>
            </a:ext>
          </a:extLst>
        </cdr:cNvPr>
        <cdr:cNvSpPr txBox="1"/>
      </cdr:nvSpPr>
      <cdr:spPr>
        <a:xfrm xmlns:a="http://schemas.openxmlformats.org/drawingml/2006/main">
          <a:off x="0" y="0"/>
          <a:ext cx="255981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15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19.xml><?xml version="1.0" encoding="utf-8"?>
<xdr:wsDr xmlns:xdr="http://schemas.openxmlformats.org/drawingml/2006/spreadsheetDrawing" xmlns:a="http://schemas.openxmlformats.org/drawingml/2006/main">
  <xdr:twoCellAnchor>
    <xdr:from>
      <xdr:col>153</xdr:col>
      <xdr:colOff>446315</xdr:colOff>
      <xdr:row>49</xdr:row>
      <xdr:rowOff>68036</xdr:rowOff>
    </xdr:from>
    <xdr:to>
      <xdr:col>171</xdr:col>
      <xdr:colOff>227250</xdr:colOff>
      <xdr:row>86</xdr:row>
      <xdr:rowOff>189600</xdr:rowOff>
    </xdr:to>
    <xdr:graphicFrame macro="">
      <xdr:nvGraphicFramePr>
        <xdr:cNvPr id="6" name="Chart 5">
          <a:extLst>
            <a:ext uri="{FF2B5EF4-FFF2-40B4-BE49-F238E27FC236}">
              <a16:creationId xmlns:a16="http://schemas.microsoft.com/office/drawing/2014/main" id="{6C9918CA-3D32-458E-A138-70D527504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204</xdr:col>
      <xdr:colOff>79830</xdr:colOff>
      <xdr:row>49</xdr:row>
      <xdr:rowOff>143931</xdr:rowOff>
    </xdr:from>
    <xdr:to>
      <xdr:col>218</xdr:col>
      <xdr:colOff>511564</xdr:colOff>
      <xdr:row>87</xdr:row>
      <xdr:rowOff>66528</xdr:rowOff>
    </xdr:to>
    <xdr:graphicFrame macro="">
      <xdr:nvGraphicFramePr>
        <xdr:cNvPr id="15" name="Age-3">
          <a:extLst>
            <a:ext uri="{FF2B5EF4-FFF2-40B4-BE49-F238E27FC236}">
              <a16:creationId xmlns:a16="http://schemas.microsoft.com/office/drawing/2014/main" id="{1C3934CC-D366-488D-99BA-007E58F1DA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188</xdr:col>
      <xdr:colOff>370721</xdr:colOff>
      <xdr:row>49</xdr:row>
      <xdr:rowOff>36892</xdr:rowOff>
    </xdr:from>
    <xdr:to>
      <xdr:col>203</xdr:col>
      <xdr:colOff>184388</xdr:colOff>
      <xdr:row>86</xdr:row>
      <xdr:rowOff>149989</xdr:rowOff>
    </xdr:to>
    <xdr:graphicFrame macro="">
      <xdr:nvGraphicFramePr>
        <xdr:cNvPr id="14" name="Chart 7">
          <a:extLst>
            <a:ext uri="{FF2B5EF4-FFF2-40B4-BE49-F238E27FC236}">
              <a16:creationId xmlns:a16="http://schemas.microsoft.com/office/drawing/2014/main" id="{34834433-B47A-45B0-ADF2-A13A6DE5C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246</xdr:col>
      <xdr:colOff>230716</xdr:colOff>
      <xdr:row>93</xdr:row>
      <xdr:rowOff>120119</xdr:rowOff>
    </xdr:from>
    <xdr:to>
      <xdr:col>258</xdr:col>
      <xdr:colOff>111282</xdr:colOff>
      <xdr:row>121</xdr:row>
      <xdr:rowOff>176593</xdr:rowOff>
    </xdr:to>
    <xdr:graphicFrame macro="">
      <xdr:nvGraphicFramePr>
        <xdr:cNvPr id="8" name="Chart 7">
          <a:extLst>
            <a:ext uri="{FF2B5EF4-FFF2-40B4-BE49-F238E27FC236}">
              <a16:creationId xmlns:a16="http://schemas.microsoft.com/office/drawing/2014/main" id="{5A34C57B-9D48-43FF-BB42-148272264A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233</xdr:col>
      <xdr:colOff>201085</xdr:colOff>
      <xdr:row>111</xdr:row>
      <xdr:rowOff>171449</xdr:rowOff>
    </xdr:from>
    <xdr:to>
      <xdr:col>245</xdr:col>
      <xdr:colOff>85885</xdr:colOff>
      <xdr:row>140</xdr:row>
      <xdr:rowOff>7791</xdr:rowOff>
    </xdr:to>
    <xdr:graphicFrame macro="">
      <xdr:nvGraphicFramePr>
        <xdr:cNvPr id="13" name="Chart 12">
          <a:extLst>
            <a:ext uri="{FF2B5EF4-FFF2-40B4-BE49-F238E27FC236}">
              <a16:creationId xmlns:a16="http://schemas.microsoft.com/office/drawing/2014/main" id="{78118495-17E4-4ECF-A83E-082B28E78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235</xdr:col>
      <xdr:colOff>412750</xdr:colOff>
      <xdr:row>148</xdr:row>
      <xdr:rowOff>74084</xdr:rowOff>
    </xdr:from>
    <xdr:to>
      <xdr:col>247</xdr:col>
      <xdr:colOff>293316</xdr:colOff>
      <xdr:row>176</xdr:row>
      <xdr:rowOff>109393</xdr:rowOff>
    </xdr:to>
    <xdr:graphicFrame macro="">
      <xdr:nvGraphicFramePr>
        <xdr:cNvPr id="16" name="Chart 15">
          <a:extLst>
            <a:ext uri="{FF2B5EF4-FFF2-40B4-BE49-F238E27FC236}">
              <a16:creationId xmlns:a16="http://schemas.microsoft.com/office/drawing/2014/main" id="{EC408122-9860-46CA-A20E-941800B75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237</xdr:col>
      <xdr:colOff>105832</xdr:colOff>
      <xdr:row>192</xdr:row>
      <xdr:rowOff>116418</xdr:rowOff>
    </xdr:from>
    <xdr:to>
      <xdr:col>251</xdr:col>
      <xdr:colOff>512165</xdr:colOff>
      <xdr:row>220</xdr:row>
      <xdr:rowOff>182418</xdr:rowOff>
    </xdr:to>
    <xdr:graphicFrame macro="">
      <xdr:nvGraphicFramePr>
        <xdr:cNvPr id="2" name="age-1">
          <a:extLst>
            <a:ext uri="{FF2B5EF4-FFF2-40B4-BE49-F238E27FC236}">
              <a16:creationId xmlns:a16="http://schemas.microsoft.com/office/drawing/2014/main" id="{37E9ADE0-5668-4402-90C0-1702C783E2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237</xdr:col>
      <xdr:colOff>84666</xdr:colOff>
      <xdr:row>222</xdr:row>
      <xdr:rowOff>0</xdr:rowOff>
    </xdr:from>
    <xdr:to>
      <xdr:col>251</xdr:col>
      <xdr:colOff>490999</xdr:colOff>
      <xdr:row>250</xdr:row>
      <xdr:rowOff>23666</xdr:rowOff>
    </xdr:to>
    <xdr:graphicFrame macro="">
      <xdr:nvGraphicFramePr>
        <xdr:cNvPr id="9" name="Age-2">
          <a:extLst>
            <a:ext uri="{FF2B5EF4-FFF2-40B4-BE49-F238E27FC236}">
              <a16:creationId xmlns:a16="http://schemas.microsoft.com/office/drawing/2014/main" id="{EFAE4993-8960-44A7-84DE-116F1FE345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cdr:x>
      <cdr:y>0</cdr:y>
    </cdr:from>
    <cdr:to>
      <cdr:x>0.28443</cdr:x>
      <cdr:y>0.05844</cdr:y>
    </cdr:to>
    <cdr:sp macro="" textlink="">
      <cdr:nvSpPr>
        <cdr:cNvPr id="3" name="Tekstvak 1">
          <a:extLst xmlns:a="http://schemas.openxmlformats.org/drawingml/2006/main">
            <a:ext uri="{FF2B5EF4-FFF2-40B4-BE49-F238E27FC236}">
              <a16:creationId xmlns:a16="http://schemas.microsoft.com/office/drawing/2014/main" id="{FEBA3488-9472-4EF0-BF4E-2D52F501308F}"/>
            </a:ext>
          </a:extLst>
        </cdr:cNvPr>
        <cdr:cNvSpPr txBox="1"/>
      </cdr:nvSpPr>
      <cdr:spPr>
        <a:xfrm xmlns:a="http://schemas.openxmlformats.org/drawingml/2006/main">
          <a:off x="0" y="0"/>
          <a:ext cx="255984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cdr:x>
      <cdr:y>0</cdr:y>
    </cdr:from>
    <cdr:to>
      <cdr:x>0.28456</cdr:x>
      <cdr:y>0.05844</cdr:y>
    </cdr:to>
    <cdr:sp macro="" textlink="">
      <cdr:nvSpPr>
        <cdr:cNvPr id="4" name="Tekstvak 1">
          <a:extLst xmlns:a="http://schemas.openxmlformats.org/drawingml/2006/main">
            <a:ext uri="{FF2B5EF4-FFF2-40B4-BE49-F238E27FC236}">
              <a16:creationId xmlns:a16="http://schemas.microsoft.com/office/drawing/2014/main" id="{AA391FE4-BCFD-4C01-94EE-8CFF59338882}"/>
            </a:ext>
          </a:extLst>
        </cdr:cNvPr>
        <cdr:cNvSpPr txBox="1"/>
      </cdr:nvSpPr>
      <cdr:spPr>
        <a:xfrm xmlns:a="http://schemas.openxmlformats.org/drawingml/2006/main">
          <a:off x="0" y="0"/>
          <a:ext cx="2567095" cy="42223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cdr:x>
      <cdr:y>0</cdr:y>
    </cdr:from>
    <cdr:to>
      <cdr:x>0.35175</cdr:x>
      <cdr:y>0.07792</cdr:y>
    </cdr:to>
    <cdr:sp macro="" textlink="">
      <cdr:nvSpPr>
        <cdr:cNvPr id="2" name="Tekstvak 1">
          <a:extLst xmlns:a="http://schemas.openxmlformats.org/drawingml/2006/main">
            <a:ext uri="{FF2B5EF4-FFF2-40B4-BE49-F238E27FC236}">
              <a16:creationId xmlns:a16="http://schemas.microsoft.com/office/drawing/2014/main" id="{FA84840A-72C2-4261-9B22-33284DE7632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18</xdr:col>
      <xdr:colOff>252412</xdr:colOff>
      <xdr:row>33</xdr:row>
      <xdr:rowOff>9525</xdr:rowOff>
    </xdr:from>
    <xdr:to>
      <xdr:col>33</xdr:col>
      <xdr:colOff>108412</xdr:colOff>
      <xdr:row>60</xdr:row>
      <xdr:rowOff>84825</xdr:rowOff>
    </xdr:to>
    <xdr:graphicFrame macro="">
      <xdr:nvGraphicFramePr>
        <xdr:cNvPr id="2" name="Chart 1">
          <a:extLst>
            <a:ext uri="{FF2B5EF4-FFF2-40B4-BE49-F238E27FC236}">
              <a16:creationId xmlns:a16="http://schemas.microsoft.com/office/drawing/2014/main" id="{1501BC29-4ED4-4C6F-A087-AFEDE62421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176212</xdr:colOff>
      <xdr:row>32</xdr:row>
      <xdr:rowOff>176212</xdr:rowOff>
    </xdr:from>
    <xdr:to>
      <xdr:col>48</xdr:col>
      <xdr:colOff>22687</xdr:colOff>
      <xdr:row>60</xdr:row>
      <xdr:rowOff>61012</xdr:rowOff>
    </xdr:to>
    <xdr:graphicFrame macro="">
      <xdr:nvGraphicFramePr>
        <xdr:cNvPr id="3" name="Chart 2">
          <a:extLst>
            <a:ext uri="{FF2B5EF4-FFF2-40B4-BE49-F238E27FC236}">
              <a16:creationId xmlns:a16="http://schemas.microsoft.com/office/drawing/2014/main" id="{444014CC-9AE5-41C5-90C0-F495475CC5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46</xdr:col>
      <xdr:colOff>128587</xdr:colOff>
      <xdr:row>85</xdr:row>
      <xdr:rowOff>80962</xdr:rowOff>
    </xdr:from>
    <xdr:to>
      <xdr:col>55</xdr:col>
      <xdr:colOff>556087</xdr:colOff>
      <xdr:row>123</xdr:row>
      <xdr:rowOff>41962</xdr:rowOff>
    </xdr:to>
    <xdr:graphicFrame macro="">
      <xdr:nvGraphicFramePr>
        <xdr:cNvPr id="4" name="Chart 3">
          <a:extLst>
            <a:ext uri="{FF2B5EF4-FFF2-40B4-BE49-F238E27FC236}">
              <a16:creationId xmlns:a16="http://schemas.microsoft.com/office/drawing/2014/main" id="{DB503318-A71C-4174-B4CF-6D31194654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4.xml><?xml version="1.0" encoding="utf-8"?>
<xdr:wsDr xmlns:xdr="http://schemas.openxmlformats.org/drawingml/2006/spreadsheetDrawing" xmlns:a="http://schemas.openxmlformats.org/drawingml/2006/main">
  <xdr:oneCellAnchor>
    <xdr:from>
      <xdr:col>18</xdr:col>
      <xdr:colOff>352425</xdr:colOff>
      <xdr:row>0</xdr:row>
      <xdr:rowOff>0</xdr:rowOff>
    </xdr:from>
    <xdr:ext cx="184731" cy="248209"/>
    <xdr:sp macro="" textlink="">
      <xdr:nvSpPr>
        <xdr:cNvPr id="7" name="Tekstvak 6">
          <a:extLst>
            <a:ext uri="{FF2B5EF4-FFF2-40B4-BE49-F238E27FC236}">
              <a16:creationId xmlns:a16="http://schemas.microsoft.com/office/drawing/2014/main" id="{43ECE7EE-1DE9-45EB-B120-10844C553D2D}"/>
            </a:ext>
          </a:extLst>
        </xdr:cNvPr>
        <xdr:cNvSpPr txBox="1"/>
      </xdr:nvSpPr>
      <xdr:spPr>
        <a:xfrm>
          <a:off x="11287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13</xdr:col>
      <xdr:colOff>369628</xdr:colOff>
      <xdr:row>116</xdr:row>
      <xdr:rowOff>179436</xdr:rowOff>
    </xdr:from>
    <xdr:to>
      <xdr:col>24</xdr:col>
      <xdr:colOff>368728</xdr:colOff>
      <xdr:row>154</xdr:row>
      <xdr:rowOff>140436</xdr:rowOff>
    </xdr:to>
    <xdr:graphicFrame macro="">
      <xdr:nvGraphicFramePr>
        <xdr:cNvPr id="6" name="Grafiek 10">
          <a:extLst>
            <a:ext uri="{FF2B5EF4-FFF2-40B4-BE49-F238E27FC236}">
              <a16:creationId xmlns:a16="http://schemas.microsoft.com/office/drawing/2014/main" id="{348AE75B-F9EE-41FA-A357-C8016F264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24</xdr:col>
      <xdr:colOff>542925</xdr:colOff>
      <xdr:row>164</xdr:row>
      <xdr:rowOff>161925</xdr:rowOff>
    </xdr:from>
    <xdr:to>
      <xdr:col>29</xdr:col>
      <xdr:colOff>14925</xdr:colOff>
      <xdr:row>178</xdr:row>
      <xdr:rowOff>14925</xdr:rowOff>
    </xdr:to>
    <xdr:graphicFrame macro="">
      <xdr:nvGraphicFramePr>
        <xdr:cNvPr id="12" name="Grafiek 10">
          <a:extLst>
            <a:ext uri="{FF2B5EF4-FFF2-40B4-BE49-F238E27FC236}">
              <a16:creationId xmlns:a16="http://schemas.microsoft.com/office/drawing/2014/main" id="{3EF0FA8D-5A2B-4278-A243-B4A70B1A4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333375</xdr:colOff>
      <xdr:row>157</xdr:row>
      <xdr:rowOff>76200</xdr:rowOff>
    </xdr:from>
    <xdr:to>
      <xdr:col>24</xdr:col>
      <xdr:colOff>332475</xdr:colOff>
      <xdr:row>195</xdr:row>
      <xdr:rowOff>37200</xdr:rowOff>
    </xdr:to>
    <xdr:graphicFrame macro="">
      <xdr:nvGraphicFramePr>
        <xdr:cNvPr id="4" name="Grafiek 10">
          <a:extLst>
            <a:ext uri="{FF2B5EF4-FFF2-40B4-BE49-F238E27FC236}">
              <a16:creationId xmlns:a16="http://schemas.microsoft.com/office/drawing/2014/main" id="{2CA30631-A515-449C-BD9D-29A839363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0</xdr:colOff>
      <xdr:row>198</xdr:row>
      <xdr:rowOff>0</xdr:rowOff>
    </xdr:from>
    <xdr:to>
      <xdr:col>25</xdr:col>
      <xdr:colOff>380099</xdr:colOff>
      <xdr:row>235</xdr:row>
      <xdr:rowOff>151500</xdr:rowOff>
    </xdr:to>
    <xdr:graphicFrame macro="">
      <xdr:nvGraphicFramePr>
        <xdr:cNvPr id="8" name="Grafiek 10">
          <a:extLst>
            <a:ext uri="{FF2B5EF4-FFF2-40B4-BE49-F238E27FC236}">
              <a16:creationId xmlns:a16="http://schemas.microsoft.com/office/drawing/2014/main" id="{9135A935-567A-4DC6-839F-0A059E8776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11205</xdr:colOff>
      <xdr:row>178</xdr:row>
      <xdr:rowOff>79560</xdr:rowOff>
    </xdr:from>
    <xdr:to>
      <xdr:col>43</xdr:col>
      <xdr:colOff>56028</xdr:colOff>
      <xdr:row>208</xdr:row>
      <xdr:rowOff>33618</xdr:rowOff>
    </xdr:to>
    <xdr:graphicFrame macro="">
      <xdr:nvGraphicFramePr>
        <xdr:cNvPr id="2" name="Chart 1">
          <a:extLst>
            <a:ext uri="{FF2B5EF4-FFF2-40B4-BE49-F238E27FC236}">
              <a16:creationId xmlns:a16="http://schemas.microsoft.com/office/drawing/2014/main" id="{B2636C49-E115-430B-A814-D1E6DF29B7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5.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0.10279</cdr:x>
      <cdr:y>0.34374</cdr:y>
    </cdr:from>
    <cdr:to>
      <cdr:x>0.55663</cdr:x>
      <cdr:y>0.38377</cdr:y>
    </cdr:to>
    <cdr:sp macro="" textlink="">
      <cdr:nvSpPr>
        <cdr:cNvPr id="10" name="Tekstvak 1">
          <a:extLst xmlns:a="http://schemas.openxmlformats.org/drawingml/2006/main">
            <a:ext uri="{FF2B5EF4-FFF2-40B4-BE49-F238E27FC236}">
              <a16:creationId xmlns:a16="http://schemas.microsoft.com/office/drawing/2014/main" id="{E825A8BE-09AE-42B1-B2AA-D748463D63E6}"/>
            </a:ext>
          </a:extLst>
        </cdr:cNvPr>
        <cdr:cNvSpPr txBox="1"/>
      </cdr:nvSpPr>
      <cdr:spPr>
        <a:xfrm xmlns:a="http://schemas.openxmlformats.org/drawingml/2006/main">
          <a:off x="729318" y="2602621"/>
          <a:ext cx="3220097" cy="303086"/>
        </a:xfrm>
        <a:prstGeom xmlns:a="http://schemas.openxmlformats.org/drawingml/2006/main" prst="rect">
          <a:avLst/>
        </a:prstGeom>
        <a:solidFill xmlns:a="http://schemas.openxmlformats.org/drawingml/2006/main">
          <a:schemeClr val="tx2">
            <a:lumMod val="20000"/>
            <a:lumOff val="80000"/>
            <a:alpha val="78000"/>
          </a:schemeClr>
        </a:solidFill>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Normal max capacity:</a:t>
          </a:r>
          <a:r>
            <a:rPr lang="en-US" sz="1800" b="1" baseline="0"/>
            <a:t> </a:t>
          </a:r>
          <a:r>
            <a:rPr lang="en-US" sz="1800" b="1"/>
            <a:t>1.150 beds</a:t>
          </a:r>
          <a:endParaRPr lang="LID4096" sz="900" b="1"/>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DC820B9A-D12B-40F2-A026-E892F8600CBA}"/>
            </a:ext>
          </a:extLst>
        </cdr:cNvPr>
        <cdr:cNvSpPr txBox="1"/>
      </cdr:nvSpPr>
      <cdr:spPr>
        <a:xfrm xmlns:a="http://schemas.openxmlformats.org/drawingml/2006/main">
          <a:off x="0" y="0"/>
          <a:ext cx="2014200" cy="34092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15 september</a:t>
          </a:r>
          <a:endParaRPr lang="en-US" sz="900" b="1">
            <a:effectLst/>
            <a:latin typeface="+mn-lt"/>
            <a:ea typeface="+mn-ea"/>
            <a:cs typeface="+mn-cs"/>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userShapes>
</file>

<file path=xl/drawings/drawing26.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7.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6FD44D09-3A5D-45F2-8F76-8111B448B79A}"/>
            </a:ext>
          </a:extLst>
        </cdr:cNvPr>
        <cdr:cNvSpPr txBox="1"/>
      </cdr:nvSpPr>
      <cdr:spPr>
        <a:xfrm xmlns:a="http://schemas.openxmlformats.org/drawingml/2006/main">
          <a:off x="0" y="0"/>
          <a:ext cx="2016865" cy="34081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15 september</a:t>
          </a:r>
          <a:endParaRPr lang="en-US" sz="900" b="1">
            <a:effectLst/>
            <a:latin typeface="+mn-lt"/>
            <a:ea typeface="+mn-ea"/>
            <a:cs typeface="+mn-cs"/>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8.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dr:relSizeAnchor xmlns:cdr="http://schemas.openxmlformats.org/drawingml/2006/chartDrawing">
    <cdr:from>
      <cdr:x>0.11947</cdr:x>
      <cdr:y>0.01994</cdr:y>
    </cdr:from>
    <cdr:to>
      <cdr:x>0.83162</cdr:x>
      <cdr:y>0.07735</cdr:y>
    </cdr:to>
    <cdr:sp macro="" textlink="">
      <cdr:nvSpPr>
        <cdr:cNvPr id="7" name="Tekstvak 6">
          <a:extLst xmlns:a="http://schemas.openxmlformats.org/drawingml/2006/main">
            <a:ext uri="{FF2B5EF4-FFF2-40B4-BE49-F238E27FC236}">
              <a16:creationId xmlns:a16="http://schemas.microsoft.com/office/drawing/2014/main" id="{50865F89-97E5-43AD-BCC1-6E3970504A6F}"/>
            </a:ext>
          </a:extLst>
        </cdr:cNvPr>
        <cdr:cNvSpPr txBox="1"/>
      </cdr:nvSpPr>
      <cdr:spPr>
        <a:xfrm xmlns:a="http://schemas.openxmlformats.org/drawingml/2006/main">
          <a:off x="861294" y="143499"/>
          <a:ext cx="5134263" cy="4132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cdr:x>
      <cdr:y>0</cdr:y>
    </cdr:from>
    <cdr:to>
      <cdr:x>0.27975</cdr:x>
      <cdr:y>0.04735</cdr:y>
    </cdr:to>
    <cdr:sp macro="" textlink="">
      <cdr:nvSpPr>
        <cdr:cNvPr id="8" name="Tekstvak 1">
          <a:extLst xmlns:a="http://schemas.openxmlformats.org/drawingml/2006/main">
            <a:ext uri="{FF2B5EF4-FFF2-40B4-BE49-F238E27FC236}">
              <a16:creationId xmlns:a16="http://schemas.microsoft.com/office/drawing/2014/main" id="{6FD44D09-3A5D-45F2-8F76-8111B448B79A}"/>
            </a:ext>
          </a:extLst>
        </cdr:cNvPr>
        <cdr:cNvSpPr txBox="1"/>
      </cdr:nvSpPr>
      <cdr:spPr>
        <a:xfrm xmlns:a="http://schemas.openxmlformats.org/drawingml/2006/main">
          <a:off x="0" y="0"/>
          <a:ext cx="2016865" cy="34081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Bron: LCPS,</a:t>
          </a:r>
          <a:r>
            <a:rPr lang="en-US" sz="900" b="1" baseline="0">
              <a:effectLst/>
              <a:latin typeface="+mn-lt"/>
              <a:ea typeface="+mn-ea"/>
              <a:cs typeface="+mn-cs"/>
            </a:rPr>
            <a:t> 17 september</a:t>
          </a:r>
          <a:endParaRPr lang="en-US" sz="900" b="1">
            <a:effectLst/>
            <a:latin typeface="+mn-lt"/>
            <a:ea typeface="+mn-ea"/>
            <a:cs typeface="+mn-cs"/>
          </a:endParaRP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baseline="0">
              <a:effectLst/>
              <a:latin typeface="+mn-lt"/>
              <a:ea typeface="+mn-ea"/>
              <a:cs typeface="+mn-cs"/>
            </a:rPr>
            <a:t>@yorickb</a:t>
          </a:r>
          <a:endParaRPr lang="en-NL" sz="800">
            <a:effectLst/>
          </a:endParaRPr>
        </a:p>
      </cdr:txBody>
    </cdr:sp>
  </cdr:relSizeAnchor>
  <cdr:relSizeAnchor xmlns:cdr="http://schemas.openxmlformats.org/drawingml/2006/chartDrawing">
    <cdr:from>
      <cdr:x>0.1536</cdr:x>
      <cdr:y>0.13909</cdr:y>
    </cdr:from>
    <cdr:to>
      <cdr:x>0.58575</cdr:x>
      <cdr:y>0.20671</cdr:y>
    </cdr:to>
    <cdr:sp macro="" textlink="">
      <cdr:nvSpPr>
        <cdr:cNvPr id="11" name="Tekstvak 10">
          <a:extLst xmlns:a="http://schemas.openxmlformats.org/drawingml/2006/main">
            <a:ext uri="{FF2B5EF4-FFF2-40B4-BE49-F238E27FC236}">
              <a16:creationId xmlns:a16="http://schemas.microsoft.com/office/drawing/2014/main" id="{2EB76238-F3D6-4D0E-B872-0963B99520AE}"/>
            </a:ext>
          </a:extLst>
        </cdr:cNvPr>
        <cdr:cNvSpPr txBox="1"/>
      </cdr:nvSpPr>
      <cdr:spPr>
        <a:xfrm xmlns:a="http://schemas.openxmlformats.org/drawingml/2006/main">
          <a:off x="1105953" y="1001429"/>
          <a:ext cx="3111480" cy="486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600"/>
        </a:p>
      </cdr:txBody>
    </cdr:sp>
  </cdr:relSizeAnchor>
</c:userShapes>
</file>

<file path=xl/drawings/drawing29.xml><?xml version="1.0" encoding="utf-8"?>
<xdr:wsDr xmlns:xdr="http://schemas.openxmlformats.org/drawingml/2006/spreadsheetDrawing" xmlns:a="http://schemas.openxmlformats.org/drawingml/2006/main">
  <xdr:twoCellAnchor>
    <xdr:from>
      <xdr:col>1</xdr:col>
      <xdr:colOff>106138</xdr:colOff>
      <xdr:row>134</xdr:row>
      <xdr:rowOff>175531</xdr:rowOff>
    </xdr:from>
    <xdr:to>
      <xdr:col>12</xdr:col>
      <xdr:colOff>570602</xdr:colOff>
      <xdr:row>172</xdr:row>
      <xdr:rowOff>136531</xdr:rowOff>
    </xdr:to>
    <xdr:graphicFrame macro="">
      <xdr:nvGraphicFramePr>
        <xdr:cNvPr id="15" name="new-amsterdam">
          <a:extLst>
            <a:ext uri="{FF2B5EF4-FFF2-40B4-BE49-F238E27FC236}">
              <a16:creationId xmlns:a16="http://schemas.microsoft.com/office/drawing/2014/main" id="{9587A339-EC33-4185-82D9-A34B814B4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330654</xdr:colOff>
      <xdr:row>133</xdr:row>
      <xdr:rowOff>119742</xdr:rowOff>
    </xdr:from>
    <xdr:to>
      <xdr:col>24</xdr:col>
      <xdr:colOff>577404</xdr:colOff>
      <xdr:row>171</xdr:row>
      <xdr:rowOff>80742</xdr:rowOff>
    </xdr:to>
    <xdr:graphicFrame macro="">
      <xdr:nvGraphicFramePr>
        <xdr:cNvPr id="16" name="new-rotterdam">
          <a:extLst>
            <a:ext uri="{FF2B5EF4-FFF2-40B4-BE49-F238E27FC236}">
              <a16:creationId xmlns:a16="http://schemas.microsoft.com/office/drawing/2014/main" id="{A5CEE440-6216-4492-94DC-726359F5CD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78920</xdr:colOff>
      <xdr:row>134</xdr:row>
      <xdr:rowOff>107496</xdr:rowOff>
    </xdr:from>
    <xdr:to>
      <xdr:col>36</xdr:col>
      <xdr:colOff>540663</xdr:colOff>
      <xdr:row>172</xdr:row>
      <xdr:rowOff>68496</xdr:rowOff>
    </xdr:to>
    <xdr:graphicFrame macro="">
      <xdr:nvGraphicFramePr>
        <xdr:cNvPr id="17" name="new-denHaag">
          <a:extLst>
            <a:ext uri="{FF2B5EF4-FFF2-40B4-BE49-F238E27FC236}">
              <a16:creationId xmlns:a16="http://schemas.microsoft.com/office/drawing/2014/main" id="{F409E1FA-14D6-4382-9747-FD6B7AA38E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37</xdr:col>
      <xdr:colOff>167369</xdr:colOff>
      <xdr:row>134</xdr:row>
      <xdr:rowOff>28575</xdr:rowOff>
    </xdr:from>
    <xdr:to>
      <xdr:col>49</xdr:col>
      <xdr:colOff>19512</xdr:colOff>
      <xdr:row>171</xdr:row>
      <xdr:rowOff>180075</xdr:rowOff>
    </xdr:to>
    <xdr:graphicFrame macro="">
      <xdr:nvGraphicFramePr>
        <xdr:cNvPr id="18" name="new-utrecht">
          <a:extLst>
            <a:ext uri="{FF2B5EF4-FFF2-40B4-BE49-F238E27FC236}">
              <a16:creationId xmlns:a16="http://schemas.microsoft.com/office/drawing/2014/main" id="{CBA7A7B7-9244-403E-BC2A-7D313353E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375557</xdr:colOff>
      <xdr:row>79</xdr:row>
      <xdr:rowOff>1360</xdr:rowOff>
    </xdr:from>
    <xdr:to>
      <xdr:col>42</xdr:col>
      <xdr:colOff>257636</xdr:colOff>
      <xdr:row>116</xdr:row>
      <xdr:rowOff>152860</xdr:rowOff>
    </xdr:to>
    <xdr:graphicFrame macro="">
      <xdr:nvGraphicFramePr>
        <xdr:cNvPr id="9" name="Covid-19-day-195-new-other">
          <a:extLst>
            <a:ext uri="{FF2B5EF4-FFF2-40B4-BE49-F238E27FC236}">
              <a16:creationId xmlns:a16="http://schemas.microsoft.com/office/drawing/2014/main" id="{67FE33C6-AC5C-4F50-AD49-D08B735815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0.xml><?xml version="1.0" encoding="utf-8"?>
<c:userShapes xmlns:c="http://schemas.openxmlformats.org/drawingml/2006/chart">
  <cdr:relSizeAnchor xmlns:cdr="http://schemas.openxmlformats.org/drawingml/2006/chartDrawing">
    <cdr:from>
      <cdr:x>0</cdr:x>
      <cdr:y>0</cdr:y>
    </cdr:from>
    <cdr:to>
      <cdr:x>0.44152</cdr:x>
      <cdr:y>0.05844</cdr:y>
    </cdr:to>
    <cdr:sp macro="" textlink="">
      <cdr:nvSpPr>
        <cdr:cNvPr id="4" name="Tekstvak 1">
          <a:extLst xmlns:a="http://schemas.openxmlformats.org/drawingml/2006/main">
            <a:ext uri="{FF2B5EF4-FFF2-40B4-BE49-F238E27FC236}">
              <a16:creationId xmlns:a16="http://schemas.microsoft.com/office/drawing/2014/main" id="{F8850381-5AA5-4518-854E-DCE027139F8F}"/>
            </a:ext>
          </a:extLst>
        </cdr:cNvPr>
        <cdr:cNvSpPr txBox="1"/>
      </cdr:nvSpPr>
      <cdr:spPr>
        <a:xfrm xmlns:a="http://schemas.openxmlformats.org/drawingml/2006/main">
          <a:off x="0" y="0"/>
          <a:ext cx="3165732" cy="42074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1.xml><?xml version="1.0" encoding="utf-8"?>
<c:userShapes xmlns:c="http://schemas.openxmlformats.org/drawingml/2006/chart">
  <cdr:relSizeAnchor xmlns:cdr="http://schemas.openxmlformats.org/drawingml/2006/chartDrawing">
    <cdr:from>
      <cdr:x>0</cdr:x>
      <cdr:y>0</cdr:y>
    </cdr:from>
    <cdr:to>
      <cdr:x>0.44144</cdr:x>
      <cdr:y>0.05844</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2.xml><?xml version="1.0" encoding="utf-8"?>
<c:userShapes xmlns:c="http://schemas.openxmlformats.org/drawingml/2006/chart">
  <cdr:relSizeAnchor xmlns:cdr="http://schemas.openxmlformats.org/drawingml/2006/chartDrawing">
    <cdr:from>
      <cdr:x>0</cdr:x>
      <cdr:y>0</cdr:y>
    </cdr:from>
    <cdr:to>
      <cdr:x>0.44169</cdr:x>
      <cdr:y>0.05844</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3.xml><?xml version="1.0" encoding="utf-8"?>
<c:userShapes xmlns:c="http://schemas.openxmlformats.org/drawingml/2006/chart">
  <cdr:relSizeAnchor xmlns:cdr="http://schemas.openxmlformats.org/drawingml/2006/chartDrawing">
    <cdr:from>
      <cdr:x>0</cdr:x>
      <cdr:y>0</cdr:y>
    </cdr:from>
    <cdr:to>
      <cdr:x>0.44169</cdr:x>
      <cdr:y>0.05844</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4.xml><?xml version="1.0" encoding="utf-8"?>
<c:userShapes xmlns:c="http://schemas.openxmlformats.org/drawingml/2006/chart">
  <cdr:relSizeAnchor xmlns:cdr="http://schemas.openxmlformats.org/drawingml/2006/chartDrawing">
    <cdr:from>
      <cdr:x>0.00703</cdr:x>
      <cdr:y>0.00706</cdr:y>
    </cdr:from>
    <cdr:to>
      <cdr:x>0.31126</cdr:x>
      <cdr:y>0.0655</cdr:y>
    </cdr:to>
    <cdr:sp macro="" textlink="">
      <cdr:nvSpPr>
        <cdr:cNvPr id="3" name="Tekstvak 1">
          <a:extLst xmlns:a="http://schemas.openxmlformats.org/drawingml/2006/main">
            <a:ext uri="{FF2B5EF4-FFF2-40B4-BE49-F238E27FC236}">
              <a16:creationId xmlns:a16="http://schemas.microsoft.com/office/drawing/2014/main" id="{1E36859C-9D87-4F65-AB95-639C1B4896E8}"/>
            </a:ext>
          </a:extLst>
        </cdr:cNvPr>
        <cdr:cNvSpPr txBox="1"/>
      </cdr:nvSpPr>
      <cdr:spPr>
        <a:xfrm xmlns:a="http://schemas.openxmlformats.org/drawingml/2006/main">
          <a:off x="50800" y="50800"/>
          <a:ext cx="2199596"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bron: RIVM, 9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effectLst/>
              <a:latin typeface="+mn-lt"/>
              <a:ea typeface="+mn-ea"/>
              <a:cs typeface="+mn-cs"/>
            </a:rPr>
            <a:t>twitter.com/yorickb</a:t>
          </a:r>
          <a:endParaRPr lang="en-NL">
            <a:effectLst/>
          </a:endParaRPr>
        </a:p>
      </cdr:txBody>
    </cdr:sp>
  </cdr:relSizeAnchor>
</c:userShapes>
</file>

<file path=xl/drawings/drawing35.xml><?xml version="1.0" encoding="utf-8"?>
<xdr:wsDr xmlns:xdr="http://schemas.openxmlformats.org/drawingml/2006/spreadsheetDrawing" xmlns:a="http://schemas.openxmlformats.org/drawingml/2006/main">
  <xdr:oneCellAnchor>
    <xdr:from>
      <xdr:col>13</xdr:col>
      <xdr:colOff>352425</xdr:colOff>
      <xdr:row>53</xdr:row>
      <xdr:rowOff>114300</xdr:rowOff>
    </xdr:from>
    <xdr:ext cx="184731" cy="248209"/>
    <xdr:sp macro="" textlink="">
      <xdr:nvSpPr>
        <xdr:cNvPr id="9" name="Tekstvak 8">
          <a:extLst>
            <a:ext uri="{FF2B5EF4-FFF2-40B4-BE49-F238E27FC236}">
              <a16:creationId xmlns:a16="http://schemas.microsoft.com/office/drawing/2014/main" id="{4DDC06BB-FB3C-4EF7-A1EE-DF4B1BAD583C}"/>
            </a:ext>
          </a:extLst>
        </xdr:cNvPr>
        <xdr:cNvSpPr txBox="1"/>
      </xdr:nvSpPr>
      <xdr:spPr>
        <a:xfrm>
          <a:off x="10144125" y="887730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176</xdr:col>
      <xdr:colOff>207469</xdr:colOff>
      <xdr:row>7</xdr:row>
      <xdr:rowOff>67933</xdr:rowOff>
    </xdr:from>
    <xdr:to>
      <xdr:col>189</xdr:col>
      <xdr:colOff>531319</xdr:colOff>
      <xdr:row>45</xdr:row>
      <xdr:rowOff>10783</xdr:rowOff>
    </xdr:to>
    <xdr:graphicFrame macro="">
      <xdr:nvGraphicFramePr>
        <xdr:cNvPr id="10" name="prov">
          <a:extLst>
            <a:ext uri="{FF2B5EF4-FFF2-40B4-BE49-F238E27FC236}">
              <a16:creationId xmlns:a16="http://schemas.microsoft.com/office/drawing/2014/main" id="{8892E5DA-831A-40E1-BC20-BCF7893DE6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352425</xdr:colOff>
      <xdr:row>111</xdr:row>
      <xdr:rowOff>0</xdr:rowOff>
    </xdr:from>
    <xdr:ext cx="184731" cy="248209"/>
    <xdr:sp macro="" textlink="">
      <xdr:nvSpPr>
        <xdr:cNvPr id="7" name="Tekstvak 6">
          <a:extLst>
            <a:ext uri="{FF2B5EF4-FFF2-40B4-BE49-F238E27FC236}">
              <a16:creationId xmlns:a16="http://schemas.microsoft.com/office/drawing/2014/main" id="{62BE09AE-C46B-4673-944B-CE2629B6CEF5}"/>
            </a:ext>
          </a:extLst>
        </xdr:cNvPr>
        <xdr:cNvSpPr txBox="1"/>
      </xdr:nvSpPr>
      <xdr:spPr>
        <a:xfrm>
          <a:off x="10816318" y="8577943"/>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192</xdr:col>
      <xdr:colOff>623100</xdr:colOff>
      <xdr:row>7</xdr:row>
      <xdr:rowOff>157323</xdr:rowOff>
    </xdr:from>
    <xdr:to>
      <xdr:col>206</xdr:col>
      <xdr:colOff>280200</xdr:colOff>
      <xdr:row>45</xdr:row>
      <xdr:rowOff>100173</xdr:rowOff>
    </xdr:to>
    <xdr:graphicFrame macro="">
      <xdr:nvGraphicFramePr>
        <xdr:cNvPr id="14" name="prov-log">
          <a:extLst>
            <a:ext uri="{FF2B5EF4-FFF2-40B4-BE49-F238E27FC236}">
              <a16:creationId xmlns:a16="http://schemas.microsoft.com/office/drawing/2014/main" id="{47B50488-6443-402F-9782-0EF703D5D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13</xdr:col>
      <xdr:colOff>352425</xdr:colOff>
      <xdr:row>111</xdr:row>
      <xdr:rowOff>0</xdr:rowOff>
    </xdr:from>
    <xdr:ext cx="184731" cy="248209"/>
    <xdr:sp macro="" textlink="">
      <xdr:nvSpPr>
        <xdr:cNvPr id="8" name="Tekstvak 7">
          <a:extLst>
            <a:ext uri="{FF2B5EF4-FFF2-40B4-BE49-F238E27FC236}">
              <a16:creationId xmlns:a16="http://schemas.microsoft.com/office/drawing/2014/main" id="{CF33C40E-982F-48A3-9F8A-2B98E72C4A4D}"/>
            </a:ext>
          </a:extLst>
        </xdr:cNvPr>
        <xdr:cNvSpPr txBox="1"/>
      </xdr:nvSpPr>
      <xdr:spPr>
        <a:xfrm>
          <a:off x="9734550" y="206692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xdr:from>
      <xdr:col>162</xdr:col>
      <xdr:colOff>458292</xdr:colOff>
      <xdr:row>7</xdr:row>
      <xdr:rowOff>59564</xdr:rowOff>
    </xdr:from>
    <xdr:to>
      <xdr:col>176</xdr:col>
      <xdr:colOff>115392</xdr:colOff>
      <xdr:row>45</xdr:row>
      <xdr:rowOff>2414</xdr:rowOff>
    </xdr:to>
    <xdr:graphicFrame macro="">
      <xdr:nvGraphicFramePr>
        <xdr:cNvPr id="13" name="prov-new">
          <a:extLst>
            <a:ext uri="{FF2B5EF4-FFF2-40B4-BE49-F238E27FC236}">
              <a16:creationId xmlns:a16="http://schemas.microsoft.com/office/drawing/2014/main" id="{62BCF73F-FE5B-4AE4-A712-A55FBBC8F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14</xdr:col>
      <xdr:colOff>352425</xdr:colOff>
      <xdr:row>53</xdr:row>
      <xdr:rowOff>114300</xdr:rowOff>
    </xdr:from>
    <xdr:ext cx="184731" cy="248209"/>
    <xdr:sp macro="" textlink="">
      <xdr:nvSpPr>
        <xdr:cNvPr id="11" name="Tekstvak 8">
          <a:extLst>
            <a:ext uri="{FF2B5EF4-FFF2-40B4-BE49-F238E27FC236}">
              <a16:creationId xmlns:a16="http://schemas.microsoft.com/office/drawing/2014/main" id="{0E79CD93-620F-4244-A878-AFC5E1AF109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xdr:col>
      <xdr:colOff>352425</xdr:colOff>
      <xdr:row>53</xdr:row>
      <xdr:rowOff>114300</xdr:rowOff>
    </xdr:from>
    <xdr:ext cx="184731" cy="248209"/>
    <xdr:sp macro="" textlink="">
      <xdr:nvSpPr>
        <xdr:cNvPr id="12" name="Tekstvak 8">
          <a:extLst>
            <a:ext uri="{FF2B5EF4-FFF2-40B4-BE49-F238E27FC236}">
              <a16:creationId xmlns:a16="http://schemas.microsoft.com/office/drawing/2014/main" id="{ECEB725E-69E5-40C2-8BD0-7022F211BE7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xdr:col>
      <xdr:colOff>352425</xdr:colOff>
      <xdr:row>53</xdr:row>
      <xdr:rowOff>114300</xdr:rowOff>
    </xdr:from>
    <xdr:ext cx="184731" cy="248209"/>
    <xdr:sp macro="" textlink="">
      <xdr:nvSpPr>
        <xdr:cNvPr id="15" name="Tekstvak 8">
          <a:extLst>
            <a:ext uri="{FF2B5EF4-FFF2-40B4-BE49-F238E27FC236}">
              <a16:creationId xmlns:a16="http://schemas.microsoft.com/office/drawing/2014/main" id="{F532467A-74A0-4DCE-A4F9-1A83CDEC157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xdr:col>
      <xdr:colOff>352425</xdr:colOff>
      <xdr:row>53</xdr:row>
      <xdr:rowOff>114300</xdr:rowOff>
    </xdr:from>
    <xdr:ext cx="184731" cy="248209"/>
    <xdr:sp macro="" textlink="">
      <xdr:nvSpPr>
        <xdr:cNvPr id="16" name="Tekstvak 8">
          <a:extLst>
            <a:ext uri="{FF2B5EF4-FFF2-40B4-BE49-F238E27FC236}">
              <a16:creationId xmlns:a16="http://schemas.microsoft.com/office/drawing/2014/main" id="{7E6ECCC7-2712-4D57-B4E6-FD4DFE09DA4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xdr:col>
      <xdr:colOff>352425</xdr:colOff>
      <xdr:row>53</xdr:row>
      <xdr:rowOff>114300</xdr:rowOff>
    </xdr:from>
    <xdr:ext cx="184731" cy="248209"/>
    <xdr:sp macro="" textlink="">
      <xdr:nvSpPr>
        <xdr:cNvPr id="17" name="Tekstvak 8">
          <a:extLst>
            <a:ext uri="{FF2B5EF4-FFF2-40B4-BE49-F238E27FC236}">
              <a16:creationId xmlns:a16="http://schemas.microsoft.com/office/drawing/2014/main" id="{BB5F8CF5-4B07-499C-82FB-E6C6EB985887}"/>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xdr:col>
      <xdr:colOff>352425</xdr:colOff>
      <xdr:row>53</xdr:row>
      <xdr:rowOff>114300</xdr:rowOff>
    </xdr:from>
    <xdr:ext cx="184731" cy="248209"/>
    <xdr:sp macro="" textlink="">
      <xdr:nvSpPr>
        <xdr:cNvPr id="18" name="Tekstvak 8">
          <a:extLst>
            <a:ext uri="{FF2B5EF4-FFF2-40B4-BE49-F238E27FC236}">
              <a16:creationId xmlns:a16="http://schemas.microsoft.com/office/drawing/2014/main" id="{9A5591C8-3EFD-433B-A667-3B1CBA94EA4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xdr:col>
      <xdr:colOff>352425</xdr:colOff>
      <xdr:row>53</xdr:row>
      <xdr:rowOff>114300</xdr:rowOff>
    </xdr:from>
    <xdr:ext cx="184731" cy="248209"/>
    <xdr:sp macro="" textlink="">
      <xdr:nvSpPr>
        <xdr:cNvPr id="19" name="Tekstvak 8">
          <a:extLst>
            <a:ext uri="{FF2B5EF4-FFF2-40B4-BE49-F238E27FC236}">
              <a16:creationId xmlns:a16="http://schemas.microsoft.com/office/drawing/2014/main" id="{67F04FE1-CFF2-4D89-872A-F3D8B3DC815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xdr:col>
      <xdr:colOff>352425</xdr:colOff>
      <xdr:row>53</xdr:row>
      <xdr:rowOff>114300</xdr:rowOff>
    </xdr:from>
    <xdr:ext cx="184731" cy="248209"/>
    <xdr:sp macro="" textlink="">
      <xdr:nvSpPr>
        <xdr:cNvPr id="20" name="Tekstvak 8">
          <a:extLst>
            <a:ext uri="{FF2B5EF4-FFF2-40B4-BE49-F238E27FC236}">
              <a16:creationId xmlns:a16="http://schemas.microsoft.com/office/drawing/2014/main" id="{F41888AC-4408-422C-9D56-57AC42F7A44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22</xdr:col>
      <xdr:colOff>352425</xdr:colOff>
      <xdr:row>53</xdr:row>
      <xdr:rowOff>114300</xdr:rowOff>
    </xdr:from>
    <xdr:ext cx="184731" cy="248209"/>
    <xdr:sp macro="" textlink="">
      <xdr:nvSpPr>
        <xdr:cNvPr id="21" name="Tekstvak 8">
          <a:extLst>
            <a:ext uri="{FF2B5EF4-FFF2-40B4-BE49-F238E27FC236}">
              <a16:creationId xmlns:a16="http://schemas.microsoft.com/office/drawing/2014/main" id="{890E84A5-CD17-4977-AC85-E335EA67D0C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23</xdr:col>
      <xdr:colOff>352425</xdr:colOff>
      <xdr:row>53</xdr:row>
      <xdr:rowOff>114300</xdr:rowOff>
    </xdr:from>
    <xdr:ext cx="184731" cy="248209"/>
    <xdr:sp macro="" textlink="">
      <xdr:nvSpPr>
        <xdr:cNvPr id="22" name="Tekstvak 8">
          <a:extLst>
            <a:ext uri="{FF2B5EF4-FFF2-40B4-BE49-F238E27FC236}">
              <a16:creationId xmlns:a16="http://schemas.microsoft.com/office/drawing/2014/main" id="{76C2302D-B29D-45B9-8C78-1FDE478D4ED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24</xdr:col>
      <xdr:colOff>352425</xdr:colOff>
      <xdr:row>53</xdr:row>
      <xdr:rowOff>114300</xdr:rowOff>
    </xdr:from>
    <xdr:ext cx="184731" cy="248209"/>
    <xdr:sp macro="" textlink="">
      <xdr:nvSpPr>
        <xdr:cNvPr id="23" name="Tekstvak 8">
          <a:extLst>
            <a:ext uri="{FF2B5EF4-FFF2-40B4-BE49-F238E27FC236}">
              <a16:creationId xmlns:a16="http://schemas.microsoft.com/office/drawing/2014/main" id="{52ACDB3D-5526-4EA4-8D75-E7E01D9E31E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25</xdr:col>
      <xdr:colOff>352425</xdr:colOff>
      <xdr:row>53</xdr:row>
      <xdr:rowOff>114300</xdr:rowOff>
    </xdr:from>
    <xdr:ext cx="184731" cy="248209"/>
    <xdr:sp macro="" textlink="">
      <xdr:nvSpPr>
        <xdr:cNvPr id="24" name="Tekstvak 8">
          <a:extLst>
            <a:ext uri="{FF2B5EF4-FFF2-40B4-BE49-F238E27FC236}">
              <a16:creationId xmlns:a16="http://schemas.microsoft.com/office/drawing/2014/main" id="{A6495276-1313-42B4-8BD5-7869311CEA8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26</xdr:col>
      <xdr:colOff>352425</xdr:colOff>
      <xdr:row>53</xdr:row>
      <xdr:rowOff>114300</xdr:rowOff>
    </xdr:from>
    <xdr:ext cx="184731" cy="248209"/>
    <xdr:sp macro="" textlink="">
      <xdr:nvSpPr>
        <xdr:cNvPr id="25" name="Tekstvak 8">
          <a:extLst>
            <a:ext uri="{FF2B5EF4-FFF2-40B4-BE49-F238E27FC236}">
              <a16:creationId xmlns:a16="http://schemas.microsoft.com/office/drawing/2014/main" id="{F71AE4A9-7F63-42DC-ABE8-19FBC04EC50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27</xdr:col>
      <xdr:colOff>352425</xdr:colOff>
      <xdr:row>53</xdr:row>
      <xdr:rowOff>114300</xdr:rowOff>
    </xdr:from>
    <xdr:ext cx="184731" cy="248209"/>
    <xdr:sp macro="" textlink="">
      <xdr:nvSpPr>
        <xdr:cNvPr id="26" name="Tekstvak 8">
          <a:extLst>
            <a:ext uri="{FF2B5EF4-FFF2-40B4-BE49-F238E27FC236}">
              <a16:creationId xmlns:a16="http://schemas.microsoft.com/office/drawing/2014/main" id="{DFE29268-8745-42E3-AA94-6B8958E208C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28</xdr:col>
      <xdr:colOff>352425</xdr:colOff>
      <xdr:row>53</xdr:row>
      <xdr:rowOff>114300</xdr:rowOff>
    </xdr:from>
    <xdr:ext cx="184731" cy="248209"/>
    <xdr:sp macro="" textlink="">
      <xdr:nvSpPr>
        <xdr:cNvPr id="27" name="Tekstvak 8">
          <a:extLst>
            <a:ext uri="{FF2B5EF4-FFF2-40B4-BE49-F238E27FC236}">
              <a16:creationId xmlns:a16="http://schemas.microsoft.com/office/drawing/2014/main" id="{1643B41D-9008-4113-861E-58F46CB78A1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29</xdr:col>
      <xdr:colOff>352425</xdr:colOff>
      <xdr:row>53</xdr:row>
      <xdr:rowOff>114300</xdr:rowOff>
    </xdr:from>
    <xdr:ext cx="184731" cy="248209"/>
    <xdr:sp macro="" textlink="">
      <xdr:nvSpPr>
        <xdr:cNvPr id="28" name="Tekstvak 8">
          <a:extLst>
            <a:ext uri="{FF2B5EF4-FFF2-40B4-BE49-F238E27FC236}">
              <a16:creationId xmlns:a16="http://schemas.microsoft.com/office/drawing/2014/main" id="{1A8B4EF8-F61B-4610-B806-442FA35F16C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30</xdr:col>
      <xdr:colOff>352425</xdr:colOff>
      <xdr:row>53</xdr:row>
      <xdr:rowOff>114300</xdr:rowOff>
    </xdr:from>
    <xdr:ext cx="184731" cy="248209"/>
    <xdr:sp macro="" textlink="">
      <xdr:nvSpPr>
        <xdr:cNvPr id="29" name="Tekstvak 8">
          <a:extLst>
            <a:ext uri="{FF2B5EF4-FFF2-40B4-BE49-F238E27FC236}">
              <a16:creationId xmlns:a16="http://schemas.microsoft.com/office/drawing/2014/main" id="{A8406975-AF10-4B75-BBAC-E5CD7F7CD8E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31</xdr:col>
      <xdr:colOff>352425</xdr:colOff>
      <xdr:row>53</xdr:row>
      <xdr:rowOff>114300</xdr:rowOff>
    </xdr:from>
    <xdr:ext cx="184731" cy="248209"/>
    <xdr:sp macro="" textlink="">
      <xdr:nvSpPr>
        <xdr:cNvPr id="30" name="Tekstvak 8">
          <a:extLst>
            <a:ext uri="{FF2B5EF4-FFF2-40B4-BE49-F238E27FC236}">
              <a16:creationId xmlns:a16="http://schemas.microsoft.com/office/drawing/2014/main" id="{D57CCD56-405D-4DCB-9625-62A322488BC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32</xdr:col>
      <xdr:colOff>352425</xdr:colOff>
      <xdr:row>53</xdr:row>
      <xdr:rowOff>114300</xdr:rowOff>
    </xdr:from>
    <xdr:ext cx="184731" cy="248209"/>
    <xdr:sp macro="" textlink="">
      <xdr:nvSpPr>
        <xdr:cNvPr id="31" name="Tekstvak 8">
          <a:extLst>
            <a:ext uri="{FF2B5EF4-FFF2-40B4-BE49-F238E27FC236}">
              <a16:creationId xmlns:a16="http://schemas.microsoft.com/office/drawing/2014/main" id="{B70E8114-72C3-44B4-85BA-1709CCD9BE6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33</xdr:col>
      <xdr:colOff>352425</xdr:colOff>
      <xdr:row>53</xdr:row>
      <xdr:rowOff>114300</xdr:rowOff>
    </xdr:from>
    <xdr:ext cx="184731" cy="248209"/>
    <xdr:sp macro="" textlink="">
      <xdr:nvSpPr>
        <xdr:cNvPr id="32" name="Tekstvak 8">
          <a:extLst>
            <a:ext uri="{FF2B5EF4-FFF2-40B4-BE49-F238E27FC236}">
              <a16:creationId xmlns:a16="http://schemas.microsoft.com/office/drawing/2014/main" id="{65AA18C6-E0C7-4309-A9EA-3EB7212353F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34</xdr:col>
      <xdr:colOff>352425</xdr:colOff>
      <xdr:row>53</xdr:row>
      <xdr:rowOff>114300</xdr:rowOff>
    </xdr:from>
    <xdr:ext cx="184731" cy="248209"/>
    <xdr:sp macro="" textlink="">
      <xdr:nvSpPr>
        <xdr:cNvPr id="33" name="Tekstvak 8">
          <a:extLst>
            <a:ext uri="{FF2B5EF4-FFF2-40B4-BE49-F238E27FC236}">
              <a16:creationId xmlns:a16="http://schemas.microsoft.com/office/drawing/2014/main" id="{3416613C-6E72-40CB-B4B9-01A7E6D4DF3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35</xdr:col>
      <xdr:colOff>352425</xdr:colOff>
      <xdr:row>53</xdr:row>
      <xdr:rowOff>114300</xdr:rowOff>
    </xdr:from>
    <xdr:ext cx="184731" cy="248209"/>
    <xdr:sp macro="" textlink="">
      <xdr:nvSpPr>
        <xdr:cNvPr id="34" name="Tekstvak 8">
          <a:extLst>
            <a:ext uri="{FF2B5EF4-FFF2-40B4-BE49-F238E27FC236}">
              <a16:creationId xmlns:a16="http://schemas.microsoft.com/office/drawing/2014/main" id="{C9386489-FBE7-4AC4-AD6F-F5889786DAE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36</xdr:col>
      <xdr:colOff>352425</xdr:colOff>
      <xdr:row>53</xdr:row>
      <xdr:rowOff>114300</xdr:rowOff>
    </xdr:from>
    <xdr:ext cx="184731" cy="248209"/>
    <xdr:sp macro="" textlink="">
      <xdr:nvSpPr>
        <xdr:cNvPr id="35" name="Tekstvak 8">
          <a:extLst>
            <a:ext uri="{FF2B5EF4-FFF2-40B4-BE49-F238E27FC236}">
              <a16:creationId xmlns:a16="http://schemas.microsoft.com/office/drawing/2014/main" id="{4A9F9527-DDE7-49BB-94F2-A93F2FC2153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37</xdr:col>
      <xdr:colOff>352425</xdr:colOff>
      <xdr:row>53</xdr:row>
      <xdr:rowOff>114300</xdr:rowOff>
    </xdr:from>
    <xdr:ext cx="184731" cy="248209"/>
    <xdr:sp macro="" textlink="">
      <xdr:nvSpPr>
        <xdr:cNvPr id="36" name="Tekstvak 8">
          <a:extLst>
            <a:ext uri="{FF2B5EF4-FFF2-40B4-BE49-F238E27FC236}">
              <a16:creationId xmlns:a16="http://schemas.microsoft.com/office/drawing/2014/main" id="{4DE6107F-B9F6-425E-994E-96E4326533B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38</xdr:col>
      <xdr:colOff>352425</xdr:colOff>
      <xdr:row>53</xdr:row>
      <xdr:rowOff>114300</xdr:rowOff>
    </xdr:from>
    <xdr:ext cx="184731" cy="248209"/>
    <xdr:sp macro="" textlink="">
      <xdr:nvSpPr>
        <xdr:cNvPr id="37" name="Tekstvak 8">
          <a:extLst>
            <a:ext uri="{FF2B5EF4-FFF2-40B4-BE49-F238E27FC236}">
              <a16:creationId xmlns:a16="http://schemas.microsoft.com/office/drawing/2014/main" id="{915AD49B-C22A-4FD9-95F5-637258E43CC7}"/>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39</xdr:col>
      <xdr:colOff>352425</xdr:colOff>
      <xdr:row>53</xdr:row>
      <xdr:rowOff>114300</xdr:rowOff>
    </xdr:from>
    <xdr:ext cx="184731" cy="248209"/>
    <xdr:sp macro="" textlink="">
      <xdr:nvSpPr>
        <xdr:cNvPr id="38" name="Tekstvak 8">
          <a:extLst>
            <a:ext uri="{FF2B5EF4-FFF2-40B4-BE49-F238E27FC236}">
              <a16:creationId xmlns:a16="http://schemas.microsoft.com/office/drawing/2014/main" id="{F70D7E59-8237-40C4-B923-A93B0C3E597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40</xdr:col>
      <xdr:colOff>352425</xdr:colOff>
      <xdr:row>53</xdr:row>
      <xdr:rowOff>114300</xdr:rowOff>
    </xdr:from>
    <xdr:ext cx="184731" cy="248209"/>
    <xdr:sp macro="" textlink="">
      <xdr:nvSpPr>
        <xdr:cNvPr id="39" name="Tekstvak 8">
          <a:extLst>
            <a:ext uri="{FF2B5EF4-FFF2-40B4-BE49-F238E27FC236}">
              <a16:creationId xmlns:a16="http://schemas.microsoft.com/office/drawing/2014/main" id="{A0710C61-E26A-4113-8EAC-63FE1CDBFC6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41</xdr:col>
      <xdr:colOff>352425</xdr:colOff>
      <xdr:row>53</xdr:row>
      <xdr:rowOff>114300</xdr:rowOff>
    </xdr:from>
    <xdr:ext cx="184731" cy="248209"/>
    <xdr:sp macro="" textlink="">
      <xdr:nvSpPr>
        <xdr:cNvPr id="40" name="Tekstvak 8">
          <a:extLst>
            <a:ext uri="{FF2B5EF4-FFF2-40B4-BE49-F238E27FC236}">
              <a16:creationId xmlns:a16="http://schemas.microsoft.com/office/drawing/2014/main" id="{7D392EBE-5B1B-4883-9D96-28A81FF3320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42</xdr:col>
      <xdr:colOff>352425</xdr:colOff>
      <xdr:row>53</xdr:row>
      <xdr:rowOff>114300</xdr:rowOff>
    </xdr:from>
    <xdr:ext cx="184731" cy="248209"/>
    <xdr:sp macro="" textlink="">
      <xdr:nvSpPr>
        <xdr:cNvPr id="41" name="Tekstvak 8">
          <a:extLst>
            <a:ext uri="{FF2B5EF4-FFF2-40B4-BE49-F238E27FC236}">
              <a16:creationId xmlns:a16="http://schemas.microsoft.com/office/drawing/2014/main" id="{5DE57DAE-3F49-4F81-B4FA-4E44525B4E7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43</xdr:col>
      <xdr:colOff>352425</xdr:colOff>
      <xdr:row>53</xdr:row>
      <xdr:rowOff>114300</xdr:rowOff>
    </xdr:from>
    <xdr:ext cx="184731" cy="248209"/>
    <xdr:sp macro="" textlink="">
      <xdr:nvSpPr>
        <xdr:cNvPr id="42" name="Tekstvak 8">
          <a:extLst>
            <a:ext uri="{FF2B5EF4-FFF2-40B4-BE49-F238E27FC236}">
              <a16:creationId xmlns:a16="http://schemas.microsoft.com/office/drawing/2014/main" id="{733CC0C7-3D51-498A-B9EC-3B655051C3D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44</xdr:col>
      <xdr:colOff>352425</xdr:colOff>
      <xdr:row>53</xdr:row>
      <xdr:rowOff>114300</xdr:rowOff>
    </xdr:from>
    <xdr:ext cx="184731" cy="248209"/>
    <xdr:sp macro="" textlink="">
      <xdr:nvSpPr>
        <xdr:cNvPr id="43" name="Tekstvak 8">
          <a:extLst>
            <a:ext uri="{FF2B5EF4-FFF2-40B4-BE49-F238E27FC236}">
              <a16:creationId xmlns:a16="http://schemas.microsoft.com/office/drawing/2014/main" id="{D023CC61-8992-4A6F-9527-44DE4FE90C5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45</xdr:col>
      <xdr:colOff>352425</xdr:colOff>
      <xdr:row>53</xdr:row>
      <xdr:rowOff>114300</xdr:rowOff>
    </xdr:from>
    <xdr:ext cx="184731" cy="248209"/>
    <xdr:sp macro="" textlink="">
      <xdr:nvSpPr>
        <xdr:cNvPr id="44" name="Tekstvak 8">
          <a:extLst>
            <a:ext uri="{FF2B5EF4-FFF2-40B4-BE49-F238E27FC236}">
              <a16:creationId xmlns:a16="http://schemas.microsoft.com/office/drawing/2014/main" id="{B278942B-0B75-40F8-9C66-8833748AE08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46</xdr:col>
      <xdr:colOff>352425</xdr:colOff>
      <xdr:row>53</xdr:row>
      <xdr:rowOff>114300</xdr:rowOff>
    </xdr:from>
    <xdr:ext cx="184731" cy="248209"/>
    <xdr:sp macro="" textlink="">
      <xdr:nvSpPr>
        <xdr:cNvPr id="45" name="Tekstvak 8">
          <a:extLst>
            <a:ext uri="{FF2B5EF4-FFF2-40B4-BE49-F238E27FC236}">
              <a16:creationId xmlns:a16="http://schemas.microsoft.com/office/drawing/2014/main" id="{1B07C301-6642-476A-9815-7E0587DB5B8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47</xdr:col>
      <xdr:colOff>352425</xdr:colOff>
      <xdr:row>53</xdr:row>
      <xdr:rowOff>114300</xdr:rowOff>
    </xdr:from>
    <xdr:ext cx="184731" cy="248209"/>
    <xdr:sp macro="" textlink="">
      <xdr:nvSpPr>
        <xdr:cNvPr id="46" name="Tekstvak 8">
          <a:extLst>
            <a:ext uri="{FF2B5EF4-FFF2-40B4-BE49-F238E27FC236}">
              <a16:creationId xmlns:a16="http://schemas.microsoft.com/office/drawing/2014/main" id="{FFCBBB7D-E209-4043-932D-2CA837C3F66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48</xdr:col>
      <xdr:colOff>352425</xdr:colOff>
      <xdr:row>53</xdr:row>
      <xdr:rowOff>114300</xdr:rowOff>
    </xdr:from>
    <xdr:ext cx="184731" cy="248209"/>
    <xdr:sp macro="" textlink="">
      <xdr:nvSpPr>
        <xdr:cNvPr id="47" name="Tekstvak 8">
          <a:extLst>
            <a:ext uri="{FF2B5EF4-FFF2-40B4-BE49-F238E27FC236}">
              <a16:creationId xmlns:a16="http://schemas.microsoft.com/office/drawing/2014/main" id="{FA33999D-1A05-466F-AEF9-761F1333233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49</xdr:col>
      <xdr:colOff>352425</xdr:colOff>
      <xdr:row>53</xdr:row>
      <xdr:rowOff>114300</xdr:rowOff>
    </xdr:from>
    <xdr:ext cx="184731" cy="248209"/>
    <xdr:sp macro="" textlink="">
      <xdr:nvSpPr>
        <xdr:cNvPr id="48" name="Tekstvak 8">
          <a:extLst>
            <a:ext uri="{FF2B5EF4-FFF2-40B4-BE49-F238E27FC236}">
              <a16:creationId xmlns:a16="http://schemas.microsoft.com/office/drawing/2014/main" id="{B7ABF732-86BB-41A6-A8A2-A5978EEE63F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50</xdr:col>
      <xdr:colOff>352425</xdr:colOff>
      <xdr:row>53</xdr:row>
      <xdr:rowOff>114300</xdr:rowOff>
    </xdr:from>
    <xdr:ext cx="184731" cy="248209"/>
    <xdr:sp macro="" textlink="">
      <xdr:nvSpPr>
        <xdr:cNvPr id="49" name="Tekstvak 8">
          <a:extLst>
            <a:ext uri="{FF2B5EF4-FFF2-40B4-BE49-F238E27FC236}">
              <a16:creationId xmlns:a16="http://schemas.microsoft.com/office/drawing/2014/main" id="{532C86D2-1C56-4F50-9DC7-583DE89569B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51</xdr:col>
      <xdr:colOff>352425</xdr:colOff>
      <xdr:row>53</xdr:row>
      <xdr:rowOff>114300</xdr:rowOff>
    </xdr:from>
    <xdr:ext cx="184731" cy="248209"/>
    <xdr:sp macro="" textlink="">
      <xdr:nvSpPr>
        <xdr:cNvPr id="50" name="Tekstvak 8">
          <a:extLst>
            <a:ext uri="{FF2B5EF4-FFF2-40B4-BE49-F238E27FC236}">
              <a16:creationId xmlns:a16="http://schemas.microsoft.com/office/drawing/2014/main" id="{75B76B99-02A4-45F5-827E-B406E4D81E3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52</xdr:col>
      <xdr:colOff>352425</xdr:colOff>
      <xdr:row>53</xdr:row>
      <xdr:rowOff>114300</xdr:rowOff>
    </xdr:from>
    <xdr:ext cx="184731" cy="248209"/>
    <xdr:sp macro="" textlink="">
      <xdr:nvSpPr>
        <xdr:cNvPr id="51" name="Tekstvak 8">
          <a:extLst>
            <a:ext uri="{FF2B5EF4-FFF2-40B4-BE49-F238E27FC236}">
              <a16:creationId xmlns:a16="http://schemas.microsoft.com/office/drawing/2014/main" id="{D65C3F46-D35B-4EDD-9EA8-4768E755E7E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53</xdr:col>
      <xdr:colOff>352425</xdr:colOff>
      <xdr:row>53</xdr:row>
      <xdr:rowOff>114300</xdr:rowOff>
    </xdr:from>
    <xdr:ext cx="184731" cy="248209"/>
    <xdr:sp macro="" textlink="">
      <xdr:nvSpPr>
        <xdr:cNvPr id="52" name="Tekstvak 8">
          <a:extLst>
            <a:ext uri="{FF2B5EF4-FFF2-40B4-BE49-F238E27FC236}">
              <a16:creationId xmlns:a16="http://schemas.microsoft.com/office/drawing/2014/main" id="{75B8E7D7-FA2E-4D1E-9196-40825F669D3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54</xdr:col>
      <xdr:colOff>352425</xdr:colOff>
      <xdr:row>53</xdr:row>
      <xdr:rowOff>114300</xdr:rowOff>
    </xdr:from>
    <xdr:ext cx="184731" cy="248209"/>
    <xdr:sp macro="" textlink="">
      <xdr:nvSpPr>
        <xdr:cNvPr id="53" name="Tekstvak 8">
          <a:extLst>
            <a:ext uri="{FF2B5EF4-FFF2-40B4-BE49-F238E27FC236}">
              <a16:creationId xmlns:a16="http://schemas.microsoft.com/office/drawing/2014/main" id="{7EBE1D1A-01F9-4E0D-A8B4-178E754DEAF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55</xdr:col>
      <xdr:colOff>352425</xdr:colOff>
      <xdr:row>53</xdr:row>
      <xdr:rowOff>114300</xdr:rowOff>
    </xdr:from>
    <xdr:ext cx="184731" cy="248209"/>
    <xdr:sp macro="" textlink="">
      <xdr:nvSpPr>
        <xdr:cNvPr id="54" name="Tekstvak 8">
          <a:extLst>
            <a:ext uri="{FF2B5EF4-FFF2-40B4-BE49-F238E27FC236}">
              <a16:creationId xmlns:a16="http://schemas.microsoft.com/office/drawing/2014/main" id="{79933587-1B41-4A19-8460-EF85CEB9C9D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56</xdr:col>
      <xdr:colOff>352425</xdr:colOff>
      <xdr:row>53</xdr:row>
      <xdr:rowOff>114300</xdr:rowOff>
    </xdr:from>
    <xdr:ext cx="184731" cy="248209"/>
    <xdr:sp macro="" textlink="">
      <xdr:nvSpPr>
        <xdr:cNvPr id="55" name="Tekstvak 8">
          <a:extLst>
            <a:ext uri="{FF2B5EF4-FFF2-40B4-BE49-F238E27FC236}">
              <a16:creationId xmlns:a16="http://schemas.microsoft.com/office/drawing/2014/main" id="{EB3FE2C9-9CB1-4087-9719-AE9DCF04BC2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57</xdr:col>
      <xdr:colOff>352425</xdr:colOff>
      <xdr:row>53</xdr:row>
      <xdr:rowOff>114300</xdr:rowOff>
    </xdr:from>
    <xdr:ext cx="184731" cy="248209"/>
    <xdr:sp macro="" textlink="">
      <xdr:nvSpPr>
        <xdr:cNvPr id="56" name="Tekstvak 8">
          <a:extLst>
            <a:ext uri="{FF2B5EF4-FFF2-40B4-BE49-F238E27FC236}">
              <a16:creationId xmlns:a16="http://schemas.microsoft.com/office/drawing/2014/main" id="{E89B9332-21D8-41BB-BCFE-8E7064AE648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58</xdr:col>
      <xdr:colOff>352425</xdr:colOff>
      <xdr:row>53</xdr:row>
      <xdr:rowOff>114300</xdr:rowOff>
    </xdr:from>
    <xdr:ext cx="184731" cy="248209"/>
    <xdr:sp macro="" textlink="">
      <xdr:nvSpPr>
        <xdr:cNvPr id="57" name="Tekstvak 8">
          <a:extLst>
            <a:ext uri="{FF2B5EF4-FFF2-40B4-BE49-F238E27FC236}">
              <a16:creationId xmlns:a16="http://schemas.microsoft.com/office/drawing/2014/main" id="{7398FC16-DC08-4547-BFE9-10EC3C6CB1C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59</xdr:col>
      <xdr:colOff>352425</xdr:colOff>
      <xdr:row>53</xdr:row>
      <xdr:rowOff>114300</xdr:rowOff>
    </xdr:from>
    <xdr:ext cx="184731" cy="248209"/>
    <xdr:sp macro="" textlink="">
      <xdr:nvSpPr>
        <xdr:cNvPr id="58" name="Tekstvak 8">
          <a:extLst>
            <a:ext uri="{FF2B5EF4-FFF2-40B4-BE49-F238E27FC236}">
              <a16:creationId xmlns:a16="http://schemas.microsoft.com/office/drawing/2014/main" id="{5F6F6AF5-723A-4157-8AF4-EF53EFA2F0D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60</xdr:col>
      <xdr:colOff>352425</xdr:colOff>
      <xdr:row>53</xdr:row>
      <xdr:rowOff>114300</xdr:rowOff>
    </xdr:from>
    <xdr:ext cx="184731" cy="248209"/>
    <xdr:sp macro="" textlink="">
      <xdr:nvSpPr>
        <xdr:cNvPr id="59" name="Tekstvak 8">
          <a:extLst>
            <a:ext uri="{FF2B5EF4-FFF2-40B4-BE49-F238E27FC236}">
              <a16:creationId xmlns:a16="http://schemas.microsoft.com/office/drawing/2014/main" id="{CB5B1890-6E37-471E-9CDB-02714241421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61</xdr:col>
      <xdr:colOff>352425</xdr:colOff>
      <xdr:row>53</xdr:row>
      <xdr:rowOff>114300</xdr:rowOff>
    </xdr:from>
    <xdr:ext cx="184731" cy="248209"/>
    <xdr:sp macro="" textlink="">
      <xdr:nvSpPr>
        <xdr:cNvPr id="60" name="Tekstvak 8">
          <a:extLst>
            <a:ext uri="{FF2B5EF4-FFF2-40B4-BE49-F238E27FC236}">
              <a16:creationId xmlns:a16="http://schemas.microsoft.com/office/drawing/2014/main" id="{3586629F-D43C-437A-AEF9-EF748399ADB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62</xdr:col>
      <xdr:colOff>352425</xdr:colOff>
      <xdr:row>53</xdr:row>
      <xdr:rowOff>114300</xdr:rowOff>
    </xdr:from>
    <xdr:ext cx="184731" cy="248209"/>
    <xdr:sp macro="" textlink="">
      <xdr:nvSpPr>
        <xdr:cNvPr id="61" name="Tekstvak 8">
          <a:extLst>
            <a:ext uri="{FF2B5EF4-FFF2-40B4-BE49-F238E27FC236}">
              <a16:creationId xmlns:a16="http://schemas.microsoft.com/office/drawing/2014/main" id="{AFD54211-70D6-4058-A23A-C3B1B481DFE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63</xdr:col>
      <xdr:colOff>352425</xdr:colOff>
      <xdr:row>53</xdr:row>
      <xdr:rowOff>114300</xdr:rowOff>
    </xdr:from>
    <xdr:ext cx="184731" cy="248209"/>
    <xdr:sp macro="" textlink="">
      <xdr:nvSpPr>
        <xdr:cNvPr id="62" name="Tekstvak 8">
          <a:extLst>
            <a:ext uri="{FF2B5EF4-FFF2-40B4-BE49-F238E27FC236}">
              <a16:creationId xmlns:a16="http://schemas.microsoft.com/office/drawing/2014/main" id="{E2EBB2AC-6DDF-4EAF-9805-3AA290F3DF4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64</xdr:col>
      <xdr:colOff>352425</xdr:colOff>
      <xdr:row>53</xdr:row>
      <xdr:rowOff>114300</xdr:rowOff>
    </xdr:from>
    <xdr:ext cx="184731" cy="248209"/>
    <xdr:sp macro="" textlink="">
      <xdr:nvSpPr>
        <xdr:cNvPr id="63" name="Tekstvak 8">
          <a:extLst>
            <a:ext uri="{FF2B5EF4-FFF2-40B4-BE49-F238E27FC236}">
              <a16:creationId xmlns:a16="http://schemas.microsoft.com/office/drawing/2014/main" id="{542E0820-00B5-419A-B533-C74CE537EEA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65</xdr:col>
      <xdr:colOff>352425</xdr:colOff>
      <xdr:row>53</xdr:row>
      <xdr:rowOff>114300</xdr:rowOff>
    </xdr:from>
    <xdr:ext cx="184731" cy="248209"/>
    <xdr:sp macro="" textlink="">
      <xdr:nvSpPr>
        <xdr:cNvPr id="64" name="Tekstvak 8">
          <a:extLst>
            <a:ext uri="{FF2B5EF4-FFF2-40B4-BE49-F238E27FC236}">
              <a16:creationId xmlns:a16="http://schemas.microsoft.com/office/drawing/2014/main" id="{2769CE7A-C660-43E1-94D8-1D60F8E3407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66</xdr:col>
      <xdr:colOff>352425</xdr:colOff>
      <xdr:row>53</xdr:row>
      <xdr:rowOff>114300</xdr:rowOff>
    </xdr:from>
    <xdr:ext cx="184731" cy="248209"/>
    <xdr:sp macro="" textlink="">
      <xdr:nvSpPr>
        <xdr:cNvPr id="65" name="Tekstvak 8">
          <a:extLst>
            <a:ext uri="{FF2B5EF4-FFF2-40B4-BE49-F238E27FC236}">
              <a16:creationId xmlns:a16="http://schemas.microsoft.com/office/drawing/2014/main" id="{D06CFA4F-2847-4847-BC56-6AC12BEA5BA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67</xdr:col>
      <xdr:colOff>352425</xdr:colOff>
      <xdr:row>53</xdr:row>
      <xdr:rowOff>114300</xdr:rowOff>
    </xdr:from>
    <xdr:ext cx="184731" cy="248209"/>
    <xdr:sp macro="" textlink="">
      <xdr:nvSpPr>
        <xdr:cNvPr id="66" name="Tekstvak 8">
          <a:extLst>
            <a:ext uri="{FF2B5EF4-FFF2-40B4-BE49-F238E27FC236}">
              <a16:creationId xmlns:a16="http://schemas.microsoft.com/office/drawing/2014/main" id="{8FBBF926-D411-4E85-8B14-8957B13ACC8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68</xdr:col>
      <xdr:colOff>352425</xdr:colOff>
      <xdr:row>53</xdr:row>
      <xdr:rowOff>114300</xdr:rowOff>
    </xdr:from>
    <xdr:ext cx="184731" cy="248209"/>
    <xdr:sp macro="" textlink="">
      <xdr:nvSpPr>
        <xdr:cNvPr id="67" name="Tekstvak 8">
          <a:extLst>
            <a:ext uri="{FF2B5EF4-FFF2-40B4-BE49-F238E27FC236}">
              <a16:creationId xmlns:a16="http://schemas.microsoft.com/office/drawing/2014/main" id="{D14BBFE9-9B28-4299-BCA2-1390AF85692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69</xdr:col>
      <xdr:colOff>352425</xdr:colOff>
      <xdr:row>53</xdr:row>
      <xdr:rowOff>114300</xdr:rowOff>
    </xdr:from>
    <xdr:ext cx="184731" cy="248209"/>
    <xdr:sp macro="" textlink="">
      <xdr:nvSpPr>
        <xdr:cNvPr id="68" name="Tekstvak 8">
          <a:extLst>
            <a:ext uri="{FF2B5EF4-FFF2-40B4-BE49-F238E27FC236}">
              <a16:creationId xmlns:a16="http://schemas.microsoft.com/office/drawing/2014/main" id="{5D8F02CE-3957-488A-A79F-F5FFAB51308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70</xdr:col>
      <xdr:colOff>352425</xdr:colOff>
      <xdr:row>53</xdr:row>
      <xdr:rowOff>114300</xdr:rowOff>
    </xdr:from>
    <xdr:ext cx="184731" cy="248209"/>
    <xdr:sp macro="" textlink="">
      <xdr:nvSpPr>
        <xdr:cNvPr id="69" name="Tekstvak 8">
          <a:extLst>
            <a:ext uri="{FF2B5EF4-FFF2-40B4-BE49-F238E27FC236}">
              <a16:creationId xmlns:a16="http://schemas.microsoft.com/office/drawing/2014/main" id="{614F28C5-4203-4F94-A1A2-8B43EEBAC03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71</xdr:col>
      <xdr:colOff>352425</xdr:colOff>
      <xdr:row>53</xdr:row>
      <xdr:rowOff>114300</xdr:rowOff>
    </xdr:from>
    <xdr:ext cx="184731" cy="248209"/>
    <xdr:sp macro="" textlink="">
      <xdr:nvSpPr>
        <xdr:cNvPr id="70" name="Tekstvak 8">
          <a:extLst>
            <a:ext uri="{FF2B5EF4-FFF2-40B4-BE49-F238E27FC236}">
              <a16:creationId xmlns:a16="http://schemas.microsoft.com/office/drawing/2014/main" id="{481AA731-578D-4D48-85CC-E5EC76B425D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72</xdr:col>
      <xdr:colOff>352425</xdr:colOff>
      <xdr:row>53</xdr:row>
      <xdr:rowOff>114300</xdr:rowOff>
    </xdr:from>
    <xdr:ext cx="184731" cy="248209"/>
    <xdr:sp macro="" textlink="">
      <xdr:nvSpPr>
        <xdr:cNvPr id="71" name="Tekstvak 8">
          <a:extLst>
            <a:ext uri="{FF2B5EF4-FFF2-40B4-BE49-F238E27FC236}">
              <a16:creationId xmlns:a16="http://schemas.microsoft.com/office/drawing/2014/main" id="{F9AE3773-CCD2-4335-967E-FD986FAAEE8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73</xdr:col>
      <xdr:colOff>352425</xdr:colOff>
      <xdr:row>53</xdr:row>
      <xdr:rowOff>114300</xdr:rowOff>
    </xdr:from>
    <xdr:ext cx="184731" cy="248209"/>
    <xdr:sp macro="" textlink="">
      <xdr:nvSpPr>
        <xdr:cNvPr id="72" name="Tekstvak 8">
          <a:extLst>
            <a:ext uri="{FF2B5EF4-FFF2-40B4-BE49-F238E27FC236}">
              <a16:creationId xmlns:a16="http://schemas.microsoft.com/office/drawing/2014/main" id="{C6213932-CF4D-42C1-AE1B-2853C5ADB9B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74</xdr:col>
      <xdr:colOff>352425</xdr:colOff>
      <xdr:row>53</xdr:row>
      <xdr:rowOff>114300</xdr:rowOff>
    </xdr:from>
    <xdr:ext cx="184731" cy="248209"/>
    <xdr:sp macro="" textlink="">
      <xdr:nvSpPr>
        <xdr:cNvPr id="73" name="Tekstvak 8">
          <a:extLst>
            <a:ext uri="{FF2B5EF4-FFF2-40B4-BE49-F238E27FC236}">
              <a16:creationId xmlns:a16="http://schemas.microsoft.com/office/drawing/2014/main" id="{6BCAC9DD-D19A-43A8-812B-ECAB1855758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75</xdr:col>
      <xdr:colOff>352425</xdr:colOff>
      <xdr:row>53</xdr:row>
      <xdr:rowOff>114300</xdr:rowOff>
    </xdr:from>
    <xdr:ext cx="184731" cy="248209"/>
    <xdr:sp macro="" textlink="">
      <xdr:nvSpPr>
        <xdr:cNvPr id="74" name="Tekstvak 8">
          <a:extLst>
            <a:ext uri="{FF2B5EF4-FFF2-40B4-BE49-F238E27FC236}">
              <a16:creationId xmlns:a16="http://schemas.microsoft.com/office/drawing/2014/main" id="{8F587F1F-C41D-48D1-B108-59589EF1FBD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76</xdr:col>
      <xdr:colOff>352425</xdr:colOff>
      <xdr:row>53</xdr:row>
      <xdr:rowOff>114300</xdr:rowOff>
    </xdr:from>
    <xdr:ext cx="184731" cy="248209"/>
    <xdr:sp macro="" textlink="">
      <xdr:nvSpPr>
        <xdr:cNvPr id="75" name="Tekstvak 8">
          <a:extLst>
            <a:ext uri="{FF2B5EF4-FFF2-40B4-BE49-F238E27FC236}">
              <a16:creationId xmlns:a16="http://schemas.microsoft.com/office/drawing/2014/main" id="{17AB630B-F58D-48CE-9174-2738925FF53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77</xdr:col>
      <xdr:colOff>352425</xdr:colOff>
      <xdr:row>53</xdr:row>
      <xdr:rowOff>114300</xdr:rowOff>
    </xdr:from>
    <xdr:ext cx="184731" cy="248209"/>
    <xdr:sp macro="" textlink="">
      <xdr:nvSpPr>
        <xdr:cNvPr id="76" name="Tekstvak 8">
          <a:extLst>
            <a:ext uri="{FF2B5EF4-FFF2-40B4-BE49-F238E27FC236}">
              <a16:creationId xmlns:a16="http://schemas.microsoft.com/office/drawing/2014/main" id="{6A366F57-279A-411A-9B7E-A1C0DDAB811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78</xdr:col>
      <xdr:colOff>352425</xdr:colOff>
      <xdr:row>53</xdr:row>
      <xdr:rowOff>114300</xdr:rowOff>
    </xdr:from>
    <xdr:ext cx="184731" cy="248209"/>
    <xdr:sp macro="" textlink="">
      <xdr:nvSpPr>
        <xdr:cNvPr id="77" name="Tekstvak 8">
          <a:extLst>
            <a:ext uri="{FF2B5EF4-FFF2-40B4-BE49-F238E27FC236}">
              <a16:creationId xmlns:a16="http://schemas.microsoft.com/office/drawing/2014/main" id="{5AA7A41E-4EFA-4C8B-ADEF-CD5B79B0868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79</xdr:col>
      <xdr:colOff>352425</xdr:colOff>
      <xdr:row>53</xdr:row>
      <xdr:rowOff>114300</xdr:rowOff>
    </xdr:from>
    <xdr:ext cx="184731" cy="248209"/>
    <xdr:sp macro="" textlink="">
      <xdr:nvSpPr>
        <xdr:cNvPr id="78" name="Tekstvak 8">
          <a:extLst>
            <a:ext uri="{FF2B5EF4-FFF2-40B4-BE49-F238E27FC236}">
              <a16:creationId xmlns:a16="http://schemas.microsoft.com/office/drawing/2014/main" id="{208D022F-8C96-4334-BC12-12272184F52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80</xdr:col>
      <xdr:colOff>352425</xdr:colOff>
      <xdr:row>53</xdr:row>
      <xdr:rowOff>114300</xdr:rowOff>
    </xdr:from>
    <xdr:ext cx="184731" cy="248209"/>
    <xdr:sp macro="" textlink="">
      <xdr:nvSpPr>
        <xdr:cNvPr id="79" name="Tekstvak 8">
          <a:extLst>
            <a:ext uri="{FF2B5EF4-FFF2-40B4-BE49-F238E27FC236}">
              <a16:creationId xmlns:a16="http://schemas.microsoft.com/office/drawing/2014/main" id="{C5198DE6-2F3B-4973-9C9E-020AC9C3F48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81</xdr:col>
      <xdr:colOff>352425</xdr:colOff>
      <xdr:row>53</xdr:row>
      <xdr:rowOff>114300</xdr:rowOff>
    </xdr:from>
    <xdr:ext cx="184731" cy="248209"/>
    <xdr:sp macro="" textlink="">
      <xdr:nvSpPr>
        <xdr:cNvPr id="80" name="Tekstvak 8">
          <a:extLst>
            <a:ext uri="{FF2B5EF4-FFF2-40B4-BE49-F238E27FC236}">
              <a16:creationId xmlns:a16="http://schemas.microsoft.com/office/drawing/2014/main" id="{D3B289B1-FC7B-49E3-85ED-6B6AF5071FD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82</xdr:col>
      <xdr:colOff>352425</xdr:colOff>
      <xdr:row>53</xdr:row>
      <xdr:rowOff>114300</xdr:rowOff>
    </xdr:from>
    <xdr:ext cx="184731" cy="248209"/>
    <xdr:sp macro="" textlink="">
      <xdr:nvSpPr>
        <xdr:cNvPr id="81" name="Tekstvak 8">
          <a:extLst>
            <a:ext uri="{FF2B5EF4-FFF2-40B4-BE49-F238E27FC236}">
              <a16:creationId xmlns:a16="http://schemas.microsoft.com/office/drawing/2014/main" id="{16171CD6-44DD-41D0-A6F9-33DE89477DC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83</xdr:col>
      <xdr:colOff>352425</xdr:colOff>
      <xdr:row>53</xdr:row>
      <xdr:rowOff>114300</xdr:rowOff>
    </xdr:from>
    <xdr:ext cx="184731" cy="248209"/>
    <xdr:sp macro="" textlink="">
      <xdr:nvSpPr>
        <xdr:cNvPr id="82" name="Tekstvak 8">
          <a:extLst>
            <a:ext uri="{FF2B5EF4-FFF2-40B4-BE49-F238E27FC236}">
              <a16:creationId xmlns:a16="http://schemas.microsoft.com/office/drawing/2014/main" id="{33E34A71-047A-4C11-8428-B32BD31DAA0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84</xdr:col>
      <xdr:colOff>352425</xdr:colOff>
      <xdr:row>53</xdr:row>
      <xdr:rowOff>114300</xdr:rowOff>
    </xdr:from>
    <xdr:ext cx="184731" cy="248209"/>
    <xdr:sp macro="" textlink="">
      <xdr:nvSpPr>
        <xdr:cNvPr id="83" name="Tekstvak 8">
          <a:extLst>
            <a:ext uri="{FF2B5EF4-FFF2-40B4-BE49-F238E27FC236}">
              <a16:creationId xmlns:a16="http://schemas.microsoft.com/office/drawing/2014/main" id="{58C83638-AEC4-405F-9FD9-8F4BFBD2DB5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85</xdr:col>
      <xdr:colOff>352425</xdr:colOff>
      <xdr:row>53</xdr:row>
      <xdr:rowOff>114300</xdr:rowOff>
    </xdr:from>
    <xdr:ext cx="184731" cy="248209"/>
    <xdr:sp macro="" textlink="">
      <xdr:nvSpPr>
        <xdr:cNvPr id="84" name="Tekstvak 8">
          <a:extLst>
            <a:ext uri="{FF2B5EF4-FFF2-40B4-BE49-F238E27FC236}">
              <a16:creationId xmlns:a16="http://schemas.microsoft.com/office/drawing/2014/main" id="{DE10B3BD-D894-4ECF-A407-9A7954FB999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86</xdr:col>
      <xdr:colOff>352425</xdr:colOff>
      <xdr:row>53</xdr:row>
      <xdr:rowOff>114300</xdr:rowOff>
    </xdr:from>
    <xdr:ext cx="184731" cy="248209"/>
    <xdr:sp macro="" textlink="">
      <xdr:nvSpPr>
        <xdr:cNvPr id="85" name="Tekstvak 8">
          <a:extLst>
            <a:ext uri="{FF2B5EF4-FFF2-40B4-BE49-F238E27FC236}">
              <a16:creationId xmlns:a16="http://schemas.microsoft.com/office/drawing/2014/main" id="{09EE0926-F65E-46EE-846B-B3D2A8AF034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87</xdr:col>
      <xdr:colOff>352425</xdr:colOff>
      <xdr:row>53</xdr:row>
      <xdr:rowOff>114300</xdr:rowOff>
    </xdr:from>
    <xdr:ext cx="184731" cy="248209"/>
    <xdr:sp macro="" textlink="">
      <xdr:nvSpPr>
        <xdr:cNvPr id="86" name="Tekstvak 8">
          <a:extLst>
            <a:ext uri="{FF2B5EF4-FFF2-40B4-BE49-F238E27FC236}">
              <a16:creationId xmlns:a16="http://schemas.microsoft.com/office/drawing/2014/main" id="{66B1313F-785F-4CF1-9E90-3E8AE42E5D6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88</xdr:col>
      <xdr:colOff>352425</xdr:colOff>
      <xdr:row>53</xdr:row>
      <xdr:rowOff>114300</xdr:rowOff>
    </xdr:from>
    <xdr:ext cx="184731" cy="248209"/>
    <xdr:sp macro="" textlink="">
      <xdr:nvSpPr>
        <xdr:cNvPr id="87" name="Tekstvak 8">
          <a:extLst>
            <a:ext uri="{FF2B5EF4-FFF2-40B4-BE49-F238E27FC236}">
              <a16:creationId xmlns:a16="http://schemas.microsoft.com/office/drawing/2014/main" id="{EF3AE44E-5592-4A1C-80D7-A20AB452501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89</xdr:col>
      <xdr:colOff>352425</xdr:colOff>
      <xdr:row>53</xdr:row>
      <xdr:rowOff>114300</xdr:rowOff>
    </xdr:from>
    <xdr:ext cx="184731" cy="248209"/>
    <xdr:sp macro="" textlink="">
      <xdr:nvSpPr>
        <xdr:cNvPr id="88" name="Tekstvak 8">
          <a:extLst>
            <a:ext uri="{FF2B5EF4-FFF2-40B4-BE49-F238E27FC236}">
              <a16:creationId xmlns:a16="http://schemas.microsoft.com/office/drawing/2014/main" id="{90162D0F-C93F-42D5-B3CE-2CEDA7AFB2B7}"/>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90</xdr:col>
      <xdr:colOff>352425</xdr:colOff>
      <xdr:row>53</xdr:row>
      <xdr:rowOff>114300</xdr:rowOff>
    </xdr:from>
    <xdr:ext cx="184731" cy="248209"/>
    <xdr:sp macro="" textlink="">
      <xdr:nvSpPr>
        <xdr:cNvPr id="89" name="Tekstvak 8">
          <a:extLst>
            <a:ext uri="{FF2B5EF4-FFF2-40B4-BE49-F238E27FC236}">
              <a16:creationId xmlns:a16="http://schemas.microsoft.com/office/drawing/2014/main" id="{D6535AE9-98F8-43E2-A56D-703E3222FCF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91</xdr:col>
      <xdr:colOff>352425</xdr:colOff>
      <xdr:row>53</xdr:row>
      <xdr:rowOff>114300</xdr:rowOff>
    </xdr:from>
    <xdr:ext cx="184731" cy="248209"/>
    <xdr:sp macro="" textlink="">
      <xdr:nvSpPr>
        <xdr:cNvPr id="90" name="Tekstvak 8">
          <a:extLst>
            <a:ext uri="{FF2B5EF4-FFF2-40B4-BE49-F238E27FC236}">
              <a16:creationId xmlns:a16="http://schemas.microsoft.com/office/drawing/2014/main" id="{F6F781A1-60EF-4770-9643-095E53045627}"/>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92</xdr:col>
      <xdr:colOff>352425</xdr:colOff>
      <xdr:row>53</xdr:row>
      <xdr:rowOff>114300</xdr:rowOff>
    </xdr:from>
    <xdr:ext cx="184731" cy="248209"/>
    <xdr:sp macro="" textlink="">
      <xdr:nvSpPr>
        <xdr:cNvPr id="91" name="Tekstvak 8">
          <a:extLst>
            <a:ext uri="{FF2B5EF4-FFF2-40B4-BE49-F238E27FC236}">
              <a16:creationId xmlns:a16="http://schemas.microsoft.com/office/drawing/2014/main" id="{BEAE6543-F9FB-4DEE-AE03-69AF58A07F8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93</xdr:col>
      <xdr:colOff>352425</xdr:colOff>
      <xdr:row>53</xdr:row>
      <xdr:rowOff>114300</xdr:rowOff>
    </xdr:from>
    <xdr:ext cx="184731" cy="248209"/>
    <xdr:sp macro="" textlink="">
      <xdr:nvSpPr>
        <xdr:cNvPr id="92" name="Tekstvak 8">
          <a:extLst>
            <a:ext uri="{FF2B5EF4-FFF2-40B4-BE49-F238E27FC236}">
              <a16:creationId xmlns:a16="http://schemas.microsoft.com/office/drawing/2014/main" id="{F20241BD-4FD4-4F8F-B384-1AE487ADB7C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94</xdr:col>
      <xdr:colOff>352425</xdr:colOff>
      <xdr:row>53</xdr:row>
      <xdr:rowOff>114300</xdr:rowOff>
    </xdr:from>
    <xdr:ext cx="184731" cy="248209"/>
    <xdr:sp macro="" textlink="">
      <xdr:nvSpPr>
        <xdr:cNvPr id="93" name="Tekstvak 8">
          <a:extLst>
            <a:ext uri="{FF2B5EF4-FFF2-40B4-BE49-F238E27FC236}">
              <a16:creationId xmlns:a16="http://schemas.microsoft.com/office/drawing/2014/main" id="{9C3F7924-CD55-4FF1-872F-56C072FD68D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95</xdr:col>
      <xdr:colOff>352425</xdr:colOff>
      <xdr:row>53</xdr:row>
      <xdr:rowOff>114300</xdr:rowOff>
    </xdr:from>
    <xdr:ext cx="184731" cy="248209"/>
    <xdr:sp macro="" textlink="">
      <xdr:nvSpPr>
        <xdr:cNvPr id="94" name="Tekstvak 8">
          <a:extLst>
            <a:ext uri="{FF2B5EF4-FFF2-40B4-BE49-F238E27FC236}">
              <a16:creationId xmlns:a16="http://schemas.microsoft.com/office/drawing/2014/main" id="{B224B8BB-B1B5-4EEE-A9DD-A264CE61F02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96</xdr:col>
      <xdr:colOff>352425</xdr:colOff>
      <xdr:row>53</xdr:row>
      <xdr:rowOff>114300</xdr:rowOff>
    </xdr:from>
    <xdr:ext cx="184731" cy="248209"/>
    <xdr:sp macro="" textlink="">
      <xdr:nvSpPr>
        <xdr:cNvPr id="95" name="Tekstvak 8">
          <a:extLst>
            <a:ext uri="{FF2B5EF4-FFF2-40B4-BE49-F238E27FC236}">
              <a16:creationId xmlns:a16="http://schemas.microsoft.com/office/drawing/2014/main" id="{D8BCD59E-7403-47AE-8913-A3DDD5273A2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97</xdr:col>
      <xdr:colOff>352425</xdr:colOff>
      <xdr:row>53</xdr:row>
      <xdr:rowOff>114300</xdr:rowOff>
    </xdr:from>
    <xdr:ext cx="184731" cy="248209"/>
    <xdr:sp macro="" textlink="">
      <xdr:nvSpPr>
        <xdr:cNvPr id="96" name="Tekstvak 8">
          <a:extLst>
            <a:ext uri="{FF2B5EF4-FFF2-40B4-BE49-F238E27FC236}">
              <a16:creationId xmlns:a16="http://schemas.microsoft.com/office/drawing/2014/main" id="{7C5E0C9B-671C-4650-AC02-38A4C895974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98</xdr:col>
      <xdr:colOff>352425</xdr:colOff>
      <xdr:row>53</xdr:row>
      <xdr:rowOff>114300</xdr:rowOff>
    </xdr:from>
    <xdr:ext cx="184731" cy="248209"/>
    <xdr:sp macro="" textlink="">
      <xdr:nvSpPr>
        <xdr:cNvPr id="97" name="Tekstvak 8">
          <a:extLst>
            <a:ext uri="{FF2B5EF4-FFF2-40B4-BE49-F238E27FC236}">
              <a16:creationId xmlns:a16="http://schemas.microsoft.com/office/drawing/2014/main" id="{B0E04E38-A125-466F-8AE0-DE4B2FD7742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99</xdr:col>
      <xdr:colOff>352425</xdr:colOff>
      <xdr:row>53</xdr:row>
      <xdr:rowOff>114300</xdr:rowOff>
    </xdr:from>
    <xdr:ext cx="184731" cy="248209"/>
    <xdr:sp macro="" textlink="">
      <xdr:nvSpPr>
        <xdr:cNvPr id="98" name="Tekstvak 8">
          <a:extLst>
            <a:ext uri="{FF2B5EF4-FFF2-40B4-BE49-F238E27FC236}">
              <a16:creationId xmlns:a16="http://schemas.microsoft.com/office/drawing/2014/main" id="{8C4FA358-F28E-4D91-8469-3218AFC90B2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100</xdr:col>
      <xdr:colOff>352425</xdr:colOff>
      <xdr:row>53</xdr:row>
      <xdr:rowOff>114300</xdr:rowOff>
    </xdr:from>
    <xdr:ext cx="184731" cy="248209"/>
    <xdr:sp macro="" textlink="">
      <xdr:nvSpPr>
        <xdr:cNvPr id="99" name="Tekstvak 8">
          <a:extLst>
            <a:ext uri="{FF2B5EF4-FFF2-40B4-BE49-F238E27FC236}">
              <a16:creationId xmlns:a16="http://schemas.microsoft.com/office/drawing/2014/main" id="{93A3D826-2E1E-4592-BD33-C004B71401F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101</xdr:col>
      <xdr:colOff>352425</xdr:colOff>
      <xdr:row>53</xdr:row>
      <xdr:rowOff>114300</xdr:rowOff>
    </xdr:from>
    <xdr:ext cx="184731" cy="248209"/>
    <xdr:sp macro="" textlink="">
      <xdr:nvSpPr>
        <xdr:cNvPr id="100" name="Tekstvak 8">
          <a:extLst>
            <a:ext uri="{FF2B5EF4-FFF2-40B4-BE49-F238E27FC236}">
              <a16:creationId xmlns:a16="http://schemas.microsoft.com/office/drawing/2014/main" id="{F8472D61-4BF9-448F-9357-19F94A49F4D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102</xdr:col>
      <xdr:colOff>352425</xdr:colOff>
      <xdr:row>53</xdr:row>
      <xdr:rowOff>114300</xdr:rowOff>
    </xdr:from>
    <xdr:ext cx="184731" cy="248209"/>
    <xdr:sp macro="" textlink="">
      <xdr:nvSpPr>
        <xdr:cNvPr id="101" name="Tekstvak 8">
          <a:extLst>
            <a:ext uri="{FF2B5EF4-FFF2-40B4-BE49-F238E27FC236}">
              <a16:creationId xmlns:a16="http://schemas.microsoft.com/office/drawing/2014/main" id="{5EAE1CF3-0CD5-4014-8FE9-5FD7BA7902D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103</xdr:col>
      <xdr:colOff>352425</xdr:colOff>
      <xdr:row>53</xdr:row>
      <xdr:rowOff>114300</xdr:rowOff>
    </xdr:from>
    <xdr:ext cx="184731" cy="248209"/>
    <xdr:sp macro="" textlink="">
      <xdr:nvSpPr>
        <xdr:cNvPr id="102" name="Tekstvak 8">
          <a:extLst>
            <a:ext uri="{FF2B5EF4-FFF2-40B4-BE49-F238E27FC236}">
              <a16:creationId xmlns:a16="http://schemas.microsoft.com/office/drawing/2014/main" id="{AF370A2A-2BCC-47A6-B917-8052350B3C7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104</xdr:col>
      <xdr:colOff>352425</xdr:colOff>
      <xdr:row>53</xdr:row>
      <xdr:rowOff>114300</xdr:rowOff>
    </xdr:from>
    <xdr:ext cx="184731" cy="248209"/>
    <xdr:sp macro="" textlink="">
      <xdr:nvSpPr>
        <xdr:cNvPr id="103" name="Tekstvak 8">
          <a:extLst>
            <a:ext uri="{FF2B5EF4-FFF2-40B4-BE49-F238E27FC236}">
              <a16:creationId xmlns:a16="http://schemas.microsoft.com/office/drawing/2014/main" id="{860219E8-69C1-4C63-9756-36CE054582D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105</xdr:col>
      <xdr:colOff>352425</xdr:colOff>
      <xdr:row>53</xdr:row>
      <xdr:rowOff>114300</xdr:rowOff>
    </xdr:from>
    <xdr:ext cx="184731" cy="248209"/>
    <xdr:sp macro="" textlink="">
      <xdr:nvSpPr>
        <xdr:cNvPr id="104" name="Tekstvak 8">
          <a:extLst>
            <a:ext uri="{FF2B5EF4-FFF2-40B4-BE49-F238E27FC236}">
              <a16:creationId xmlns:a16="http://schemas.microsoft.com/office/drawing/2014/main" id="{46FE3432-7760-4490-A09C-37BA951CB9D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106</xdr:col>
      <xdr:colOff>352425</xdr:colOff>
      <xdr:row>53</xdr:row>
      <xdr:rowOff>114300</xdr:rowOff>
    </xdr:from>
    <xdr:ext cx="184731" cy="248209"/>
    <xdr:sp macro="" textlink="">
      <xdr:nvSpPr>
        <xdr:cNvPr id="105" name="Tekstvak 8">
          <a:extLst>
            <a:ext uri="{FF2B5EF4-FFF2-40B4-BE49-F238E27FC236}">
              <a16:creationId xmlns:a16="http://schemas.microsoft.com/office/drawing/2014/main" id="{FD02746D-06CD-41BE-BA46-644499E0DF0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107</xdr:col>
      <xdr:colOff>352425</xdr:colOff>
      <xdr:row>53</xdr:row>
      <xdr:rowOff>114300</xdr:rowOff>
    </xdr:from>
    <xdr:ext cx="184731" cy="248209"/>
    <xdr:sp macro="" textlink="">
      <xdr:nvSpPr>
        <xdr:cNvPr id="106" name="Tekstvak 8">
          <a:extLst>
            <a:ext uri="{FF2B5EF4-FFF2-40B4-BE49-F238E27FC236}">
              <a16:creationId xmlns:a16="http://schemas.microsoft.com/office/drawing/2014/main" id="{F541EE04-E227-4113-88DB-494C7EE55C6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108</xdr:col>
      <xdr:colOff>352425</xdr:colOff>
      <xdr:row>53</xdr:row>
      <xdr:rowOff>114300</xdr:rowOff>
    </xdr:from>
    <xdr:ext cx="184731" cy="248209"/>
    <xdr:sp macro="" textlink="">
      <xdr:nvSpPr>
        <xdr:cNvPr id="107" name="Tekstvak 8">
          <a:extLst>
            <a:ext uri="{FF2B5EF4-FFF2-40B4-BE49-F238E27FC236}">
              <a16:creationId xmlns:a16="http://schemas.microsoft.com/office/drawing/2014/main" id="{55F556CB-C8B6-43F4-A965-ACCA6E60679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109</xdr:col>
      <xdr:colOff>352425</xdr:colOff>
      <xdr:row>53</xdr:row>
      <xdr:rowOff>114300</xdr:rowOff>
    </xdr:from>
    <xdr:ext cx="184731" cy="248209"/>
    <xdr:sp macro="" textlink="">
      <xdr:nvSpPr>
        <xdr:cNvPr id="108" name="Tekstvak 8">
          <a:extLst>
            <a:ext uri="{FF2B5EF4-FFF2-40B4-BE49-F238E27FC236}">
              <a16:creationId xmlns:a16="http://schemas.microsoft.com/office/drawing/2014/main" id="{FC2CE14F-B06F-422F-97E3-45994AF8F66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110</xdr:col>
      <xdr:colOff>352425</xdr:colOff>
      <xdr:row>53</xdr:row>
      <xdr:rowOff>114300</xdr:rowOff>
    </xdr:from>
    <xdr:ext cx="184731" cy="248209"/>
    <xdr:sp macro="" textlink="">
      <xdr:nvSpPr>
        <xdr:cNvPr id="109" name="Tekstvak 8">
          <a:extLst>
            <a:ext uri="{FF2B5EF4-FFF2-40B4-BE49-F238E27FC236}">
              <a16:creationId xmlns:a16="http://schemas.microsoft.com/office/drawing/2014/main" id="{20A872D1-288D-4B34-BC05-A18756304CA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111</xdr:col>
      <xdr:colOff>352425</xdr:colOff>
      <xdr:row>53</xdr:row>
      <xdr:rowOff>114300</xdr:rowOff>
    </xdr:from>
    <xdr:ext cx="184731" cy="248209"/>
    <xdr:sp macro="" textlink="">
      <xdr:nvSpPr>
        <xdr:cNvPr id="110" name="Tekstvak 8">
          <a:extLst>
            <a:ext uri="{FF2B5EF4-FFF2-40B4-BE49-F238E27FC236}">
              <a16:creationId xmlns:a16="http://schemas.microsoft.com/office/drawing/2014/main" id="{6613BF89-F58B-4A1C-A1F3-ABD5EFE7E68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112</xdr:col>
      <xdr:colOff>352425</xdr:colOff>
      <xdr:row>53</xdr:row>
      <xdr:rowOff>114300</xdr:rowOff>
    </xdr:from>
    <xdr:ext cx="184731" cy="248209"/>
    <xdr:sp macro="" textlink="">
      <xdr:nvSpPr>
        <xdr:cNvPr id="111" name="Tekstvak 8">
          <a:extLst>
            <a:ext uri="{FF2B5EF4-FFF2-40B4-BE49-F238E27FC236}">
              <a16:creationId xmlns:a16="http://schemas.microsoft.com/office/drawing/2014/main" id="{60A4E0B1-4201-4EAE-8F77-774320B5A9E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113</xdr:col>
      <xdr:colOff>352425</xdr:colOff>
      <xdr:row>53</xdr:row>
      <xdr:rowOff>114300</xdr:rowOff>
    </xdr:from>
    <xdr:ext cx="184731" cy="248209"/>
    <xdr:sp macro="" textlink="">
      <xdr:nvSpPr>
        <xdr:cNvPr id="112" name="Tekstvak 8">
          <a:extLst>
            <a:ext uri="{FF2B5EF4-FFF2-40B4-BE49-F238E27FC236}">
              <a16:creationId xmlns:a16="http://schemas.microsoft.com/office/drawing/2014/main" id="{4AB84AD9-3104-4286-A54A-AAA33C3A8B4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114</xdr:col>
      <xdr:colOff>352425</xdr:colOff>
      <xdr:row>53</xdr:row>
      <xdr:rowOff>114300</xdr:rowOff>
    </xdr:from>
    <xdr:ext cx="184731" cy="248209"/>
    <xdr:sp macro="" textlink="">
      <xdr:nvSpPr>
        <xdr:cNvPr id="113" name="Tekstvak 8">
          <a:extLst>
            <a:ext uri="{FF2B5EF4-FFF2-40B4-BE49-F238E27FC236}">
              <a16:creationId xmlns:a16="http://schemas.microsoft.com/office/drawing/2014/main" id="{218BDF74-C41D-41EB-B8DD-F17B9DB19CA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115</xdr:col>
      <xdr:colOff>352425</xdr:colOff>
      <xdr:row>53</xdr:row>
      <xdr:rowOff>114300</xdr:rowOff>
    </xdr:from>
    <xdr:ext cx="184731" cy="248209"/>
    <xdr:sp macro="" textlink="">
      <xdr:nvSpPr>
        <xdr:cNvPr id="114" name="Tekstvak 8">
          <a:extLst>
            <a:ext uri="{FF2B5EF4-FFF2-40B4-BE49-F238E27FC236}">
              <a16:creationId xmlns:a16="http://schemas.microsoft.com/office/drawing/2014/main" id="{11A8CF85-49BB-4C49-8D9C-1D6B6252A0C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116</xdr:col>
      <xdr:colOff>352425</xdr:colOff>
      <xdr:row>53</xdr:row>
      <xdr:rowOff>114300</xdr:rowOff>
    </xdr:from>
    <xdr:ext cx="184731" cy="248209"/>
    <xdr:sp macro="" textlink="">
      <xdr:nvSpPr>
        <xdr:cNvPr id="115" name="Tekstvak 8">
          <a:extLst>
            <a:ext uri="{FF2B5EF4-FFF2-40B4-BE49-F238E27FC236}">
              <a16:creationId xmlns:a16="http://schemas.microsoft.com/office/drawing/2014/main" id="{3D3DA831-F41F-4104-AEAC-DE60CB76416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117</xdr:col>
      <xdr:colOff>352425</xdr:colOff>
      <xdr:row>53</xdr:row>
      <xdr:rowOff>114300</xdr:rowOff>
    </xdr:from>
    <xdr:ext cx="184731" cy="248209"/>
    <xdr:sp macro="" textlink="">
      <xdr:nvSpPr>
        <xdr:cNvPr id="116" name="Tekstvak 8">
          <a:extLst>
            <a:ext uri="{FF2B5EF4-FFF2-40B4-BE49-F238E27FC236}">
              <a16:creationId xmlns:a16="http://schemas.microsoft.com/office/drawing/2014/main" id="{BBC755BF-67A9-4D7B-9EDE-8396CFFA6EF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118</xdr:col>
      <xdr:colOff>352425</xdr:colOff>
      <xdr:row>53</xdr:row>
      <xdr:rowOff>114300</xdr:rowOff>
    </xdr:from>
    <xdr:ext cx="184731" cy="248209"/>
    <xdr:sp macro="" textlink="">
      <xdr:nvSpPr>
        <xdr:cNvPr id="117" name="Tekstvak 8">
          <a:extLst>
            <a:ext uri="{FF2B5EF4-FFF2-40B4-BE49-F238E27FC236}">
              <a16:creationId xmlns:a16="http://schemas.microsoft.com/office/drawing/2014/main" id="{4AD79B74-B5A3-4FD0-8FBB-F15182DFC39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119</xdr:col>
      <xdr:colOff>352425</xdr:colOff>
      <xdr:row>53</xdr:row>
      <xdr:rowOff>114300</xdr:rowOff>
    </xdr:from>
    <xdr:ext cx="184731" cy="248209"/>
    <xdr:sp macro="" textlink="">
      <xdr:nvSpPr>
        <xdr:cNvPr id="118" name="Tekstvak 8">
          <a:extLst>
            <a:ext uri="{FF2B5EF4-FFF2-40B4-BE49-F238E27FC236}">
              <a16:creationId xmlns:a16="http://schemas.microsoft.com/office/drawing/2014/main" id="{06507150-F58B-478F-85D8-E7389688503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120</xdr:col>
      <xdr:colOff>352425</xdr:colOff>
      <xdr:row>53</xdr:row>
      <xdr:rowOff>114300</xdr:rowOff>
    </xdr:from>
    <xdr:ext cx="184731" cy="248209"/>
    <xdr:sp macro="" textlink="">
      <xdr:nvSpPr>
        <xdr:cNvPr id="119" name="Tekstvak 8">
          <a:extLst>
            <a:ext uri="{FF2B5EF4-FFF2-40B4-BE49-F238E27FC236}">
              <a16:creationId xmlns:a16="http://schemas.microsoft.com/office/drawing/2014/main" id="{F88C4908-E254-4DC6-A1FD-18F4CB49DAC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121</xdr:col>
      <xdr:colOff>352425</xdr:colOff>
      <xdr:row>53</xdr:row>
      <xdr:rowOff>114300</xdr:rowOff>
    </xdr:from>
    <xdr:ext cx="184731" cy="248209"/>
    <xdr:sp macro="" textlink="">
      <xdr:nvSpPr>
        <xdr:cNvPr id="120" name="Tekstvak 8">
          <a:extLst>
            <a:ext uri="{FF2B5EF4-FFF2-40B4-BE49-F238E27FC236}">
              <a16:creationId xmlns:a16="http://schemas.microsoft.com/office/drawing/2014/main" id="{BBC4744F-0E41-4021-96EA-AE2F7232249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122</xdr:col>
      <xdr:colOff>352425</xdr:colOff>
      <xdr:row>53</xdr:row>
      <xdr:rowOff>114300</xdr:rowOff>
    </xdr:from>
    <xdr:ext cx="184731" cy="248209"/>
    <xdr:sp macro="" textlink="">
      <xdr:nvSpPr>
        <xdr:cNvPr id="121" name="Tekstvak 8">
          <a:extLst>
            <a:ext uri="{FF2B5EF4-FFF2-40B4-BE49-F238E27FC236}">
              <a16:creationId xmlns:a16="http://schemas.microsoft.com/office/drawing/2014/main" id="{37F5FF18-B722-4980-9F83-54FDAA27876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123</xdr:col>
      <xdr:colOff>352425</xdr:colOff>
      <xdr:row>53</xdr:row>
      <xdr:rowOff>114300</xdr:rowOff>
    </xdr:from>
    <xdr:ext cx="184731" cy="248209"/>
    <xdr:sp macro="" textlink="">
      <xdr:nvSpPr>
        <xdr:cNvPr id="122" name="Tekstvak 8">
          <a:extLst>
            <a:ext uri="{FF2B5EF4-FFF2-40B4-BE49-F238E27FC236}">
              <a16:creationId xmlns:a16="http://schemas.microsoft.com/office/drawing/2014/main" id="{1FE4FB55-A9DA-4D40-AD47-08E1D0D5F5B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124</xdr:col>
      <xdr:colOff>352425</xdr:colOff>
      <xdr:row>53</xdr:row>
      <xdr:rowOff>114300</xdr:rowOff>
    </xdr:from>
    <xdr:ext cx="184731" cy="248209"/>
    <xdr:sp macro="" textlink="">
      <xdr:nvSpPr>
        <xdr:cNvPr id="123" name="Tekstvak 8">
          <a:extLst>
            <a:ext uri="{FF2B5EF4-FFF2-40B4-BE49-F238E27FC236}">
              <a16:creationId xmlns:a16="http://schemas.microsoft.com/office/drawing/2014/main" id="{5B40D372-9BC2-4953-8BCE-763C7650359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125</xdr:col>
      <xdr:colOff>352425</xdr:colOff>
      <xdr:row>53</xdr:row>
      <xdr:rowOff>114300</xdr:rowOff>
    </xdr:from>
    <xdr:ext cx="184731" cy="248209"/>
    <xdr:sp macro="" textlink="">
      <xdr:nvSpPr>
        <xdr:cNvPr id="124" name="Tekstvak 8">
          <a:extLst>
            <a:ext uri="{FF2B5EF4-FFF2-40B4-BE49-F238E27FC236}">
              <a16:creationId xmlns:a16="http://schemas.microsoft.com/office/drawing/2014/main" id="{656DEF43-E9C4-42DC-BFD6-9D6176C9A10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126</xdr:col>
      <xdr:colOff>352425</xdr:colOff>
      <xdr:row>53</xdr:row>
      <xdr:rowOff>114300</xdr:rowOff>
    </xdr:from>
    <xdr:ext cx="184731" cy="248209"/>
    <xdr:sp macro="" textlink="">
      <xdr:nvSpPr>
        <xdr:cNvPr id="125" name="Tekstvak 8">
          <a:extLst>
            <a:ext uri="{FF2B5EF4-FFF2-40B4-BE49-F238E27FC236}">
              <a16:creationId xmlns:a16="http://schemas.microsoft.com/office/drawing/2014/main" id="{F1726727-C8C3-47F4-B64E-33B2DE2B5F0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127</xdr:col>
      <xdr:colOff>352425</xdr:colOff>
      <xdr:row>53</xdr:row>
      <xdr:rowOff>114300</xdr:rowOff>
    </xdr:from>
    <xdr:ext cx="184731" cy="248209"/>
    <xdr:sp macro="" textlink="">
      <xdr:nvSpPr>
        <xdr:cNvPr id="126" name="Tekstvak 8">
          <a:extLst>
            <a:ext uri="{FF2B5EF4-FFF2-40B4-BE49-F238E27FC236}">
              <a16:creationId xmlns:a16="http://schemas.microsoft.com/office/drawing/2014/main" id="{BA2F44C0-87D3-44C5-AABE-B84D219FDA1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128</xdr:col>
      <xdr:colOff>352425</xdr:colOff>
      <xdr:row>53</xdr:row>
      <xdr:rowOff>114300</xdr:rowOff>
    </xdr:from>
    <xdr:ext cx="184731" cy="248209"/>
    <xdr:sp macro="" textlink="">
      <xdr:nvSpPr>
        <xdr:cNvPr id="127" name="Tekstvak 8">
          <a:extLst>
            <a:ext uri="{FF2B5EF4-FFF2-40B4-BE49-F238E27FC236}">
              <a16:creationId xmlns:a16="http://schemas.microsoft.com/office/drawing/2014/main" id="{A61A094A-C6FF-459F-801C-C37DE77DF84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129</xdr:col>
      <xdr:colOff>352425</xdr:colOff>
      <xdr:row>53</xdr:row>
      <xdr:rowOff>114300</xdr:rowOff>
    </xdr:from>
    <xdr:ext cx="184731" cy="248209"/>
    <xdr:sp macro="" textlink="">
      <xdr:nvSpPr>
        <xdr:cNvPr id="128" name="Tekstvak 8">
          <a:extLst>
            <a:ext uri="{FF2B5EF4-FFF2-40B4-BE49-F238E27FC236}">
              <a16:creationId xmlns:a16="http://schemas.microsoft.com/office/drawing/2014/main" id="{DD7178F3-4205-4382-BBC0-4F845CBF2B1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130</xdr:col>
      <xdr:colOff>352425</xdr:colOff>
      <xdr:row>53</xdr:row>
      <xdr:rowOff>114300</xdr:rowOff>
    </xdr:from>
    <xdr:ext cx="184731" cy="248209"/>
    <xdr:sp macro="" textlink="">
      <xdr:nvSpPr>
        <xdr:cNvPr id="129" name="Tekstvak 8">
          <a:extLst>
            <a:ext uri="{FF2B5EF4-FFF2-40B4-BE49-F238E27FC236}">
              <a16:creationId xmlns:a16="http://schemas.microsoft.com/office/drawing/2014/main" id="{137F8F81-0CAD-431F-91FF-678FAA22D6C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131</xdr:col>
      <xdr:colOff>352425</xdr:colOff>
      <xdr:row>53</xdr:row>
      <xdr:rowOff>114300</xdr:rowOff>
    </xdr:from>
    <xdr:ext cx="184731" cy="248209"/>
    <xdr:sp macro="" textlink="">
      <xdr:nvSpPr>
        <xdr:cNvPr id="130" name="Tekstvak 8">
          <a:extLst>
            <a:ext uri="{FF2B5EF4-FFF2-40B4-BE49-F238E27FC236}">
              <a16:creationId xmlns:a16="http://schemas.microsoft.com/office/drawing/2014/main" id="{DF116628-5A73-4CB3-99FC-650C773FA39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132</xdr:col>
      <xdr:colOff>352425</xdr:colOff>
      <xdr:row>53</xdr:row>
      <xdr:rowOff>114300</xdr:rowOff>
    </xdr:from>
    <xdr:ext cx="184731" cy="248209"/>
    <xdr:sp macro="" textlink="">
      <xdr:nvSpPr>
        <xdr:cNvPr id="131" name="Tekstvak 8">
          <a:extLst>
            <a:ext uri="{FF2B5EF4-FFF2-40B4-BE49-F238E27FC236}">
              <a16:creationId xmlns:a16="http://schemas.microsoft.com/office/drawing/2014/main" id="{83104770-CB4D-4C1A-8A40-B545A527DBC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133</xdr:col>
      <xdr:colOff>352425</xdr:colOff>
      <xdr:row>53</xdr:row>
      <xdr:rowOff>114300</xdr:rowOff>
    </xdr:from>
    <xdr:ext cx="184731" cy="248209"/>
    <xdr:sp macro="" textlink="">
      <xdr:nvSpPr>
        <xdr:cNvPr id="132" name="Tekstvak 8">
          <a:extLst>
            <a:ext uri="{FF2B5EF4-FFF2-40B4-BE49-F238E27FC236}">
              <a16:creationId xmlns:a16="http://schemas.microsoft.com/office/drawing/2014/main" id="{33357A3C-6381-48A8-ABC1-1AAD4EFC082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134</xdr:col>
      <xdr:colOff>352425</xdr:colOff>
      <xdr:row>53</xdr:row>
      <xdr:rowOff>114300</xdr:rowOff>
    </xdr:from>
    <xdr:ext cx="184731" cy="248209"/>
    <xdr:sp macro="" textlink="">
      <xdr:nvSpPr>
        <xdr:cNvPr id="133" name="Tekstvak 8">
          <a:extLst>
            <a:ext uri="{FF2B5EF4-FFF2-40B4-BE49-F238E27FC236}">
              <a16:creationId xmlns:a16="http://schemas.microsoft.com/office/drawing/2014/main" id="{EC757E9B-A745-4322-B9A0-F2C01EF7BCD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135</xdr:col>
      <xdr:colOff>352425</xdr:colOff>
      <xdr:row>53</xdr:row>
      <xdr:rowOff>114300</xdr:rowOff>
    </xdr:from>
    <xdr:ext cx="184731" cy="248209"/>
    <xdr:sp macro="" textlink="">
      <xdr:nvSpPr>
        <xdr:cNvPr id="134" name="Tekstvak 8">
          <a:extLst>
            <a:ext uri="{FF2B5EF4-FFF2-40B4-BE49-F238E27FC236}">
              <a16:creationId xmlns:a16="http://schemas.microsoft.com/office/drawing/2014/main" id="{2546F177-2D11-4657-812C-505802B7501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136</xdr:col>
      <xdr:colOff>352425</xdr:colOff>
      <xdr:row>53</xdr:row>
      <xdr:rowOff>114300</xdr:rowOff>
    </xdr:from>
    <xdr:ext cx="184731" cy="248209"/>
    <xdr:sp macro="" textlink="">
      <xdr:nvSpPr>
        <xdr:cNvPr id="135" name="Tekstvak 8">
          <a:extLst>
            <a:ext uri="{FF2B5EF4-FFF2-40B4-BE49-F238E27FC236}">
              <a16:creationId xmlns:a16="http://schemas.microsoft.com/office/drawing/2014/main" id="{99BE78CC-BA4B-4187-9323-61CE60A2631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137</xdr:col>
      <xdr:colOff>352425</xdr:colOff>
      <xdr:row>53</xdr:row>
      <xdr:rowOff>114300</xdr:rowOff>
    </xdr:from>
    <xdr:ext cx="184731" cy="248209"/>
    <xdr:sp macro="" textlink="">
      <xdr:nvSpPr>
        <xdr:cNvPr id="136" name="Tekstvak 8">
          <a:extLst>
            <a:ext uri="{FF2B5EF4-FFF2-40B4-BE49-F238E27FC236}">
              <a16:creationId xmlns:a16="http://schemas.microsoft.com/office/drawing/2014/main" id="{464833AB-5939-4972-B344-ED99ECB0FB4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138</xdr:col>
      <xdr:colOff>352425</xdr:colOff>
      <xdr:row>53</xdr:row>
      <xdr:rowOff>114300</xdr:rowOff>
    </xdr:from>
    <xdr:ext cx="184731" cy="248209"/>
    <xdr:sp macro="" textlink="">
      <xdr:nvSpPr>
        <xdr:cNvPr id="137" name="Tekstvak 8">
          <a:extLst>
            <a:ext uri="{FF2B5EF4-FFF2-40B4-BE49-F238E27FC236}">
              <a16:creationId xmlns:a16="http://schemas.microsoft.com/office/drawing/2014/main" id="{A5FF3E24-956B-41AF-99A6-FC86438F923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139</xdr:col>
      <xdr:colOff>352425</xdr:colOff>
      <xdr:row>53</xdr:row>
      <xdr:rowOff>114300</xdr:rowOff>
    </xdr:from>
    <xdr:ext cx="184731" cy="248209"/>
    <xdr:sp macro="" textlink="">
      <xdr:nvSpPr>
        <xdr:cNvPr id="138" name="Tekstvak 8">
          <a:extLst>
            <a:ext uri="{FF2B5EF4-FFF2-40B4-BE49-F238E27FC236}">
              <a16:creationId xmlns:a16="http://schemas.microsoft.com/office/drawing/2014/main" id="{0A849E61-E72C-48DB-A271-238AE4FD81B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140</xdr:col>
      <xdr:colOff>352425</xdr:colOff>
      <xdr:row>53</xdr:row>
      <xdr:rowOff>114300</xdr:rowOff>
    </xdr:from>
    <xdr:ext cx="184731" cy="248209"/>
    <xdr:sp macro="" textlink="">
      <xdr:nvSpPr>
        <xdr:cNvPr id="139" name="Tekstvak 8">
          <a:extLst>
            <a:ext uri="{FF2B5EF4-FFF2-40B4-BE49-F238E27FC236}">
              <a16:creationId xmlns:a16="http://schemas.microsoft.com/office/drawing/2014/main" id="{9EFD014F-2AFE-4161-8979-9076549D923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141</xdr:col>
      <xdr:colOff>352425</xdr:colOff>
      <xdr:row>53</xdr:row>
      <xdr:rowOff>114300</xdr:rowOff>
    </xdr:from>
    <xdr:ext cx="184731" cy="248209"/>
    <xdr:sp macro="" textlink="">
      <xdr:nvSpPr>
        <xdr:cNvPr id="140" name="Tekstvak 8">
          <a:extLst>
            <a:ext uri="{FF2B5EF4-FFF2-40B4-BE49-F238E27FC236}">
              <a16:creationId xmlns:a16="http://schemas.microsoft.com/office/drawing/2014/main" id="{43BF03CB-A6C9-4280-A3AF-A221FAE8F8D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142</xdr:col>
      <xdr:colOff>352425</xdr:colOff>
      <xdr:row>53</xdr:row>
      <xdr:rowOff>114300</xdr:rowOff>
    </xdr:from>
    <xdr:ext cx="184731" cy="248209"/>
    <xdr:sp macro="" textlink="">
      <xdr:nvSpPr>
        <xdr:cNvPr id="141" name="Tekstvak 8">
          <a:extLst>
            <a:ext uri="{FF2B5EF4-FFF2-40B4-BE49-F238E27FC236}">
              <a16:creationId xmlns:a16="http://schemas.microsoft.com/office/drawing/2014/main" id="{D40DDD8B-9D63-4802-8C7D-880292205D1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143</xdr:col>
      <xdr:colOff>352425</xdr:colOff>
      <xdr:row>53</xdr:row>
      <xdr:rowOff>114300</xdr:rowOff>
    </xdr:from>
    <xdr:ext cx="184731" cy="248209"/>
    <xdr:sp macro="" textlink="">
      <xdr:nvSpPr>
        <xdr:cNvPr id="142" name="Tekstvak 8">
          <a:extLst>
            <a:ext uri="{FF2B5EF4-FFF2-40B4-BE49-F238E27FC236}">
              <a16:creationId xmlns:a16="http://schemas.microsoft.com/office/drawing/2014/main" id="{5AA33C05-B24A-40C1-9D1E-A3D8ADB898F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144</xdr:col>
      <xdr:colOff>352425</xdr:colOff>
      <xdr:row>53</xdr:row>
      <xdr:rowOff>114300</xdr:rowOff>
    </xdr:from>
    <xdr:ext cx="184731" cy="248209"/>
    <xdr:sp macro="" textlink="">
      <xdr:nvSpPr>
        <xdr:cNvPr id="143" name="Tekstvak 8">
          <a:extLst>
            <a:ext uri="{FF2B5EF4-FFF2-40B4-BE49-F238E27FC236}">
              <a16:creationId xmlns:a16="http://schemas.microsoft.com/office/drawing/2014/main" id="{FBE4A3A9-0A38-4534-AD4E-CA588FD05EA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145</xdr:col>
      <xdr:colOff>352425</xdr:colOff>
      <xdr:row>53</xdr:row>
      <xdr:rowOff>114300</xdr:rowOff>
    </xdr:from>
    <xdr:ext cx="184731" cy="248209"/>
    <xdr:sp macro="" textlink="">
      <xdr:nvSpPr>
        <xdr:cNvPr id="144" name="Tekstvak 8">
          <a:extLst>
            <a:ext uri="{FF2B5EF4-FFF2-40B4-BE49-F238E27FC236}">
              <a16:creationId xmlns:a16="http://schemas.microsoft.com/office/drawing/2014/main" id="{D18D4CB6-5FBA-4CB4-BACB-B0CEDC6E5B4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146</xdr:col>
      <xdr:colOff>352425</xdr:colOff>
      <xdr:row>53</xdr:row>
      <xdr:rowOff>114300</xdr:rowOff>
    </xdr:from>
    <xdr:ext cx="184731" cy="248209"/>
    <xdr:sp macro="" textlink="">
      <xdr:nvSpPr>
        <xdr:cNvPr id="145" name="Tekstvak 8">
          <a:extLst>
            <a:ext uri="{FF2B5EF4-FFF2-40B4-BE49-F238E27FC236}">
              <a16:creationId xmlns:a16="http://schemas.microsoft.com/office/drawing/2014/main" id="{CA320ECC-7792-4E1E-B06C-2DABF873521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147</xdr:col>
      <xdr:colOff>352425</xdr:colOff>
      <xdr:row>53</xdr:row>
      <xdr:rowOff>114300</xdr:rowOff>
    </xdr:from>
    <xdr:ext cx="184731" cy="248209"/>
    <xdr:sp macro="" textlink="">
      <xdr:nvSpPr>
        <xdr:cNvPr id="146" name="Tekstvak 8">
          <a:extLst>
            <a:ext uri="{FF2B5EF4-FFF2-40B4-BE49-F238E27FC236}">
              <a16:creationId xmlns:a16="http://schemas.microsoft.com/office/drawing/2014/main" id="{3BF46E6F-D0FC-41BC-8E00-7E1B4794D87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148</xdr:col>
      <xdr:colOff>352425</xdr:colOff>
      <xdr:row>53</xdr:row>
      <xdr:rowOff>114300</xdr:rowOff>
    </xdr:from>
    <xdr:ext cx="184731" cy="248209"/>
    <xdr:sp macro="" textlink="">
      <xdr:nvSpPr>
        <xdr:cNvPr id="147" name="Tekstvak 8">
          <a:extLst>
            <a:ext uri="{FF2B5EF4-FFF2-40B4-BE49-F238E27FC236}">
              <a16:creationId xmlns:a16="http://schemas.microsoft.com/office/drawing/2014/main" id="{AE20B000-4FC9-4995-A18B-78698AAFEB57}"/>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149</xdr:col>
      <xdr:colOff>352425</xdr:colOff>
      <xdr:row>53</xdr:row>
      <xdr:rowOff>114300</xdr:rowOff>
    </xdr:from>
    <xdr:ext cx="184731" cy="248209"/>
    <xdr:sp macro="" textlink="">
      <xdr:nvSpPr>
        <xdr:cNvPr id="148" name="Tekstvak 8">
          <a:extLst>
            <a:ext uri="{FF2B5EF4-FFF2-40B4-BE49-F238E27FC236}">
              <a16:creationId xmlns:a16="http://schemas.microsoft.com/office/drawing/2014/main" id="{88E11FE8-B926-4239-A224-C2F9EFD24A6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150</xdr:col>
      <xdr:colOff>352425</xdr:colOff>
      <xdr:row>53</xdr:row>
      <xdr:rowOff>114300</xdr:rowOff>
    </xdr:from>
    <xdr:ext cx="184731" cy="248209"/>
    <xdr:sp macro="" textlink="">
      <xdr:nvSpPr>
        <xdr:cNvPr id="149" name="Tekstvak 8">
          <a:extLst>
            <a:ext uri="{FF2B5EF4-FFF2-40B4-BE49-F238E27FC236}">
              <a16:creationId xmlns:a16="http://schemas.microsoft.com/office/drawing/2014/main" id="{8A1F40D0-41A6-4E70-B3B6-B62EE22E7CE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151</xdr:col>
      <xdr:colOff>352425</xdr:colOff>
      <xdr:row>53</xdr:row>
      <xdr:rowOff>114300</xdr:rowOff>
    </xdr:from>
    <xdr:ext cx="184731" cy="248209"/>
    <xdr:sp macro="" textlink="">
      <xdr:nvSpPr>
        <xdr:cNvPr id="150" name="Tekstvak 8">
          <a:extLst>
            <a:ext uri="{FF2B5EF4-FFF2-40B4-BE49-F238E27FC236}">
              <a16:creationId xmlns:a16="http://schemas.microsoft.com/office/drawing/2014/main" id="{C64F1688-D372-4499-B6AD-A0CF0084A9F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152</xdr:col>
      <xdr:colOff>352425</xdr:colOff>
      <xdr:row>53</xdr:row>
      <xdr:rowOff>114300</xdr:rowOff>
    </xdr:from>
    <xdr:ext cx="184731" cy="248209"/>
    <xdr:sp macro="" textlink="">
      <xdr:nvSpPr>
        <xdr:cNvPr id="151" name="Tekstvak 8">
          <a:extLst>
            <a:ext uri="{FF2B5EF4-FFF2-40B4-BE49-F238E27FC236}">
              <a16:creationId xmlns:a16="http://schemas.microsoft.com/office/drawing/2014/main" id="{A1CECC6F-985A-4180-B130-FDC736994EE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153</xdr:col>
      <xdr:colOff>352425</xdr:colOff>
      <xdr:row>53</xdr:row>
      <xdr:rowOff>114300</xdr:rowOff>
    </xdr:from>
    <xdr:ext cx="184731" cy="248209"/>
    <xdr:sp macro="" textlink="">
      <xdr:nvSpPr>
        <xdr:cNvPr id="152" name="Tekstvak 8">
          <a:extLst>
            <a:ext uri="{FF2B5EF4-FFF2-40B4-BE49-F238E27FC236}">
              <a16:creationId xmlns:a16="http://schemas.microsoft.com/office/drawing/2014/main" id="{714FF950-2565-466E-B318-4720A365111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154</xdr:col>
      <xdr:colOff>352425</xdr:colOff>
      <xdr:row>53</xdr:row>
      <xdr:rowOff>114300</xdr:rowOff>
    </xdr:from>
    <xdr:ext cx="184731" cy="248209"/>
    <xdr:sp macro="" textlink="">
      <xdr:nvSpPr>
        <xdr:cNvPr id="153" name="Tekstvak 8">
          <a:extLst>
            <a:ext uri="{FF2B5EF4-FFF2-40B4-BE49-F238E27FC236}">
              <a16:creationId xmlns:a16="http://schemas.microsoft.com/office/drawing/2014/main" id="{90EC7E29-A59A-454C-BD3F-3F341E563D67}"/>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155</xdr:col>
      <xdr:colOff>352425</xdr:colOff>
      <xdr:row>53</xdr:row>
      <xdr:rowOff>114300</xdr:rowOff>
    </xdr:from>
    <xdr:ext cx="184731" cy="248209"/>
    <xdr:sp macro="" textlink="">
      <xdr:nvSpPr>
        <xdr:cNvPr id="154" name="Tekstvak 8">
          <a:extLst>
            <a:ext uri="{FF2B5EF4-FFF2-40B4-BE49-F238E27FC236}">
              <a16:creationId xmlns:a16="http://schemas.microsoft.com/office/drawing/2014/main" id="{746E8585-AF2E-4A5A-9BA3-D22ED2358C4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156</xdr:col>
      <xdr:colOff>352425</xdr:colOff>
      <xdr:row>53</xdr:row>
      <xdr:rowOff>114300</xdr:rowOff>
    </xdr:from>
    <xdr:ext cx="184731" cy="248209"/>
    <xdr:sp macro="" textlink="">
      <xdr:nvSpPr>
        <xdr:cNvPr id="155" name="Tekstvak 8">
          <a:extLst>
            <a:ext uri="{FF2B5EF4-FFF2-40B4-BE49-F238E27FC236}">
              <a16:creationId xmlns:a16="http://schemas.microsoft.com/office/drawing/2014/main" id="{189FC77B-E233-4EC1-A717-3FB017BA55B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157</xdr:col>
      <xdr:colOff>352425</xdr:colOff>
      <xdr:row>53</xdr:row>
      <xdr:rowOff>114300</xdr:rowOff>
    </xdr:from>
    <xdr:ext cx="184731" cy="248209"/>
    <xdr:sp macro="" textlink="">
      <xdr:nvSpPr>
        <xdr:cNvPr id="156" name="Tekstvak 8">
          <a:extLst>
            <a:ext uri="{FF2B5EF4-FFF2-40B4-BE49-F238E27FC236}">
              <a16:creationId xmlns:a16="http://schemas.microsoft.com/office/drawing/2014/main" id="{8AA2DB3B-1F13-43C7-A631-5E132B89600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158</xdr:col>
      <xdr:colOff>352425</xdr:colOff>
      <xdr:row>53</xdr:row>
      <xdr:rowOff>114300</xdr:rowOff>
    </xdr:from>
    <xdr:ext cx="184731" cy="248209"/>
    <xdr:sp macro="" textlink="">
      <xdr:nvSpPr>
        <xdr:cNvPr id="157" name="Tekstvak 8">
          <a:extLst>
            <a:ext uri="{FF2B5EF4-FFF2-40B4-BE49-F238E27FC236}">
              <a16:creationId xmlns:a16="http://schemas.microsoft.com/office/drawing/2014/main" id="{3A58CB46-1A64-4DB6-9437-7DFA16BA66A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159</xdr:col>
      <xdr:colOff>352425</xdr:colOff>
      <xdr:row>53</xdr:row>
      <xdr:rowOff>114300</xdr:rowOff>
    </xdr:from>
    <xdr:ext cx="184731" cy="248209"/>
    <xdr:sp macro="" textlink="">
      <xdr:nvSpPr>
        <xdr:cNvPr id="158" name="Tekstvak 8">
          <a:extLst>
            <a:ext uri="{FF2B5EF4-FFF2-40B4-BE49-F238E27FC236}">
              <a16:creationId xmlns:a16="http://schemas.microsoft.com/office/drawing/2014/main" id="{2CFB682C-CDA2-4406-9F31-3DED4090CD6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160</xdr:col>
      <xdr:colOff>352425</xdr:colOff>
      <xdr:row>53</xdr:row>
      <xdr:rowOff>114300</xdr:rowOff>
    </xdr:from>
    <xdr:ext cx="184731" cy="248209"/>
    <xdr:sp macro="" textlink="">
      <xdr:nvSpPr>
        <xdr:cNvPr id="159" name="Tekstvak 8">
          <a:extLst>
            <a:ext uri="{FF2B5EF4-FFF2-40B4-BE49-F238E27FC236}">
              <a16:creationId xmlns:a16="http://schemas.microsoft.com/office/drawing/2014/main" id="{7BA047B4-BD9E-4FA9-A8AD-2DCF529ECE7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161</xdr:col>
      <xdr:colOff>352425</xdr:colOff>
      <xdr:row>53</xdr:row>
      <xdr:rowOff>114300</xdr:rowOff>
    </xdr:from>
    <xdr:ext cx="184731" cy="248209"/>
    <xdr:sp macro="" textlink="">
      <xdr:nvSpPr>
        <xdr:cNvPr id="160" name="Tekstvak 8">
          <a:extLst>
            <a:ext uri="{FF2B5EF4-FFF2-40B4-BE49-F238E27FC236}">
              <a16:creationId xmlns:a16="http://schemas.microsoft.com/office/drawing/2014/main" id="{EF54986A-8C04-477F-940A-5672F9B4AB1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162</xdr:col>
      <xdr:colOff>352425</xdr:colOff>
      <xdr:row>53</xdr:row>
      <xdr:rowOff>114300</xdr:rowOff>
    </xdr:from>
    <xdr:ext cx="184731" cy="248209"/>
    <xdr:sp macro="" textlink="">
      <xdr:nvSpPr>
        <xdr:cNvPr id="161" name="Tekstvak 8">
          <a:extLst>
            <a:ext uri="{FF2B5EF4-FFF2-40B4-BE49-F238E27FC236}">
              <a16:creationId xmlns:a16="http://schemas.microsoft.com/office/drawing/2014/main" id="{B6D0E0F9-AE28-41BB-B2AC-07465507FDC2}"/>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163</xdr:col>
      <xdr:colOff>352425</xdr:colOff>
      <xdr:row>53</xdr:row>
      <xdr:rowOff>114300</xdr:rowOff>
    </xdr:from>
    <xdr:ext cx="184731" cy="248209"/>
    <xdr:sp macro="" textlink="">
      <xdr:nvSpPr>
        <xdr:cNvPr id="162" name="Tekstvak 8">
          <a:extLst>
            <a:ext uri="{FF2B5EF4-FFF2-40B4-BE49-F238E27FC236}">
              <a16:creationId xmlns:a16="http://schemas.microsoft.com/office/drawing/2014/main" id="{2A915858-7001-4448-ADDB-403E81698F7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164</xdr:col>
      <xdr:colOff>352425</xdr:colOff>
      <xdr:row>53</xdr:row>
      <xdr:rowOff>114300</xdr:rowOff>
    </xdr:from>
    <xdr:ext cx="184731" cy="248209"/>
    <xdr:sp macro="" textlink="">
      <xdr:nvSpPr>
        <xdr:cNvPr id="163" name="Tekstvak 8">
          <a:extLst>
            <a:ext uri="{FF2B5EF4-FFF2-40B4-BE49-F238E27FC236}">
              <a16:creationId xmlns:a16="http://schemas.microsoft.com/office/drawing/2014/main" id="{CBB2ABC0-0BD7-40A5-9BD4-93115915033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165</xdr:col>
      <xdr:colOff>352425</xdr:colOff>
      <xdr:row>53</xdr:row>
      <xdr:rowOff>114300</xdr:rowOff>
    </xdr:from>
    <xdr:ext cx="184731" cy="248209"/>
    <xdr:sp macro="" textlink="">
      <xdr:nvSpPr>
        <xdr:cNvPr id="164" name="Tekstvak 8">
          <a:extLst>
            <a:ext uri="{FF2B5EF4-FFF2-40B4-BE49-F238E27FC236}">
              <a16:creationId xmlns:a16="http://schemas.microsoft.com/office/drawing/2014/main" id="{260A7602-93CF-42C3-95FF-18F67372BC1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166</xdr:col>
      <xdr:colOff>352425</xdr:colOff>
      <xdr:row>53</xdr:row>
      <xdr:rowOff>114300</xdr:rowOff>
    </xdr:from>
    <xdr:ext cx="184731" cy="248209"/>
    <xdr:sp macro="" textlink="">
      <xdr:nvSpPr>
        <xdr:cNvPr id="165" name="Tekstvak 8">
          <a:extLst>
            <a:ext uri="{FF2B5EF4-FFF2-40B4-BE49-F238E27FC236}">
              <a16:creationId xmlns:a16="http://schemas.microsoft.com/office/drawing/2014/main" id="{7A4F4CD3-5B2C-499F-A646-9D61CDF65BC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167</xdr:col>
      <xdr:colOff>352425</xdr:colOff>
      <xdr:row>53</xdr:row>
      <xdr:rowOff>114300</xdr:rowOff>
    </xdr:from>
    <xdr:ext cx="184731" cy="248209"/>
    <xdr:sp macro="" textlink="">
      <xdr:nvSpPr>
        <xdr:cNvPr id="166" name="Tekstvak 8">
          <a:extLst>
            <a:ext uri="{FF2B5EF4-FFF2-40B4-BE49-F238E27FC236}">
              <a16:creationId xmlns:a16="http://schemas.microsoft.com/office/drawing/2014/main" id="{EF0AE634-ED2B-4CEA-94D8-7AE7165C75B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168</xdr:col>
      <xdr:colOff>352425</xdr:colOff>
      <xdr:row>53</xdr:row>
      <xdr:rowOff>114300</xdr:rowOff>
    </xdr:from>
    <xdr:ext cx="184731" cy="248209"/>
    <xdr:sp macro="" textlink="">
      <xdr:nvSpPr>
        <xdr:cNvPr id="167" name="Tekstvak 8">
          <a:extLst>
            <a:ext uri="{FF2B5EF4-FFF2-40B4-BE49-F238E27FC236}">
              <a16:creationId xmlns:a16="http://schemas.microsoft.com/office/drawing/2014/main" id="{FA72C53A-5753-4EF9-B326-67DC30E8DB5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169</xdr:col>
      <xdr:colOff>352425</xdr:colOff>
      <xdr:row>53</xdr:row>
      <xdr:rowOff>114300</xdr:rowOff>
    </xdr:from>
    <xdr:ext cx="184731" cy="248209"/>
    <xdr:sp macro="" textlink="">
      <xdr:nvSpPr>
        <xdr:cNvPr id="168" name="Tekstvak 8">
          <a:extLst>
            <a:ext uri="{FF2B5EF4-FFF2-40B4-BE49-F238E27FC236}">
              <a16:creationId xmlns:a16="http://schemas.microsoft.com/office/drawing/2014/main" id="{73CBE09E-DA0C-4C93-96B9-69DDF803E0F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170</xdr:col>
      <xdr:colOff>352425</xdr:colOff>
      <xdr:row>53</xdr:row>
      <xdr:rowOff>114300</xdr:rowOff>
    </xdr:from>
    <xdr:ext cx="184731" cy="248209"/>
    <xdr:sp macro="" textlink="">
      <xdr:nvSpPr>
        <xdr:cNvPr id="169" name="Tekstvak 8">
          <a:extLst>
            <a:ext uri="{FF2B5EF4-FFF2-40B4-BE49-F238E27FC236}">
              <a16:creationId xmlns:a16="http://schemas.microsoft.com/office/drawing/2014/main" id="{DDB88D03-DAA2-461E-86CE-9126A6973A3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171</xdr:col>
      <xdr:colOff>352425</xdr:colOff>
      <xdr:row>53</xdr:row>
      <xdr:rowOff>114300</xdr:rowOff>
    </xdr:from>
    <xdr:ext cx="184731" cy="248209"/>
    <xdr:sp macro="" textlink="">
      <xdr:nvSpPr>
        <xdr:cNvPr id="170" name="Tekstvak 8">
          <a:extLst>
            <a:ext uri="{FF2B5EF4-FFF2-40B4-BE49-F238E27FC236}">
              <a16:creationId xmlns:a16="http://schemas.microsoft.com/office/drawing/2014/main" id="{E8078A3B-5930-4262-8957-D6E36827A33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172</xdr:col>
      <xdr:colOff>352425</xdr:colOff>
      <xdr:row>53</xdr:row>
      <xdr:rowOff>114300</xdr:rowOff>
    </xdr:from>
    <xdr:ext cx="184731" cy="248209"/>
    <xdr:sp macro="" textlink="">
      <xdr:nvSpPr>
        <xdr:cNvPr id="171" name="Tekstvak 8">
          <a:extLst>
            <a:ext uri="{FF2B5EF4-FFF2-40B4-BE49-F238E27FC236}">
              <a16:creationId xmlns:a16="http://schemas.microsoft.com/office/drawing/2014/main" id="{35CEDE82-259B-41A1-A4DC-2CAB564D044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173</xdr:col>
      <xdr:colOff>352425</xdr:colOff>
      <xdr:row>53</xdr:row>
      <xdr:rowOff>114300</xdr:rowOff>
    </xdr:from>
    <xdr:ext cx="184731" cy="248209"/>
    <xdr:sp macro="" textlink="">
      <xdr:nvSpPr>
        <xdr:cNvPr id="172" name="Tekstvak 8">
          <a:extLst>
            <a:ext uri="{FF2B5EF4-FFF2-40B4-BE49-F238E27FC236}">
              <a16:creationId xmlns:a16="http://schemas.microsoft.com/office/drawing/2014/main" id="{C8029488-8EA6-4087-AC9D-1461130D04C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174</xdr:col>
      <xdr:colOff>352425</xdr:colOff>
      <xdr:row>53</xdr:row>
      <xdr:rowOff>114300</xdr:rowOff>
    </xdr:from>
    <xdr:ext cx="184731" cy="248209"/>
    <xdr:sp macro="" textlink="">
      <xdr:nvSpPr>
        <xdr:cNvPr id="173" name="Tekstvak 8">
          <a:extLst>
            <a:ext uri="{FF2B5EF4-FFF2-40B4-BE49-F238E27FC236}">
              <a16:creationId xmlns:a16="http://schemas.microsoft.com/office/drawing/2014/main" id="{8D13902B-5038-43AE-B14E-907F3644299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175</xdr:col>
      <xdr:colOff>352425</xdr:colOff>
      <xdr:row>53</xdr:row>
      <xdr:rowOff>114300</xdr:rowOff>
    </xdr:from>
    <xdr:ext cx="184731" cy="248209"/>
    <xdr:sp macro="" textlink="">
      <xdr:nvSpPr>
        <xdr:cNvPr id="174" name="Tekstvak 8">
          <a:extLst>
            <a:ext uri="{FF2B5EF4-FFF2-40B4-BE49-F238E27FC236}">
              <a16:creationId xmlns:a16="http://schemas.microsoft.com/office/drawing/2014/main" id="{A51E7CE2-2720-4682-8878-29C16BB8EF3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176</xdr:col>
      <xdr:colOff>352425</xdr:colOff>
      <xdr:row>53</xdr:row>
      <xdr:rowOff>114300</xdr:rowOff>
    </xdr:from>
    <xdr:ext cx="184731" cy="248209"/>
    <xdr:sp macro="" textlink="">
      <xdr:nvSpPr>
        <xdr:cNvPr id="175" name="Tekstvak 8">
          <a:extLst>
            <a:ext uri="{FF2B5EF4-FFF2-40B4-BE49-F238E27FC236}">
              <a16:creationId xmlns:a16="http://schemas.microsoft.com/office/drawing/2014/main" id="{A6B93599-6D35-44A5-B30C-46BED00E9A4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177</xdr:col>
      <xdr:colOff>352425</xdr:colOff>
      <xdr:row>53</xdr:row>
      <xdr:rowOff>114300</xdr:rowOff>
    </xdr:from>
    <xdr:ext cx="184731" cy="248209"/>
    <xdr:sp macro="" textlink="">
      <xdr:nvSpPr>
        <xdr:cNvPr id="176" name="Tekstvak 8">
          <a:extLst>
            <a:ext uri="{FF2B5EF4-FFF2-40B4-BE49-F238E27FC236}">
              <a16:creationId xmlns:a16="http://schemas.microsoft.com/office/drawing/2014/main" id="{E2329359-F040-47BC-B68E-3B330D283D90}"/>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178</xdr:col>
      <xdr:colOff>352425</xdr:colOff>
      <xdr:row>53</xdr:row>
      <xdr:rowOff>114300</xdr:rowOff>
    </xdr:from>
    <xdr:ext cx="184731" cy="248209"/>
    <xdr:sp macro="" textlink="">
      <xdr:nvSpPr>
        <xdr:cNvPr id="177" name="Tekstvak 8">
          <a:extLst>
            <a:ext uri="{FF2B5EF4-FFF2-40B4-BE49-F238E27FC236}">
              <a16:creationId xmlns:a16="http://schemas.microsoft.com/office/drawing/2014/main" id="{63099646-A225-48AB-9C11-D221C2E8961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179</xdr:col>
      <xdr:colOff>352425</xdr:colOff>
      <xdr:row>53</xdr:row>
      <xdr:rowOff>114300</xdr:rowOff>
    </xdr:from>
    <xdr:ext cx="184731" cy="248209"/>
    <xdr:sp macro="" textlink="">
      <xdr:nvSpPr>
        <xdr:cNvPr id="178" name="Tekstvak 8">
          <a:extLst>
            <a:ext uri="{FF2B5EF4-FFF2-40B4-BE49-F238E27FC236}">
              <a16:creationId xmlns:a16="http://schemas.microsoft.com/office/drawing/2014/main" id="{FBA569E2-0426-457D-A280-85310A96D3A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180</xdr:col>
      <xdr:colOff>352425</xdr:colOff>
      <xdr:row>53</xdr:row>
      <xdr:rowOff>114300</xdr:rowOff>
    </xdr:from>
    <xdr:ext cx="184731" cy="248209"/>
    <xdr:sp macro="" textlink="">
      <xdr:nvSpPr>
        <xdr:cNvPr id="179" name="Tekstvak 8">
          <a:extLst>
            <a:ext uri="{FF2B5EF4-FFF2-40B4-BE49-F238E27FC236}">
              <a16:creationId xmlns:a16="http://schemas.microsoft.com/office/drawing/2014/main" id="{B0BD1546-F867-4969-8B7D-207C397EB5D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181</xdr:col>
      <xdr:colOff>352425</xdr:colOff>
      <xdr:row>53</xdr:row>
      <xdr:rowOff>114300</xdr:rowOff>
    </xdr:from>
    <xdr:ext cx="184731" cy="248209"/>
    <xdr:sp macro="" textlink="">
      <xdr:nvSpPr>
        <xdr:cNvPr id="180" name="Tekstvak 8">
          <a:extLst>
            <a:ext uri="{FF2B5EF4-FFF2-40B4-BE49-F238E27FC236}">
              <a16:creationId xmlns:a16="http://schemas.microsoft.com/office/drawing/2014/main" id="{6D1E8AC6-809B-4AB2-9F47-685DF49F194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182</xdr:col>
      <xdr:colOff>352425</xdr:colOff>
      <xdr:row>53</xdr:row>
      <xdr:rowOff>114300</xdr:rowOff>
    </xdr:from>
    <xdr:ext cx="184731" cy="248209"/>
    <xdr:sp macro="" textlink="">
      <xdr:nvSpPr>
        <xdr:cNvPr id="181" name="Tekstvak 8">
          <a:extLst>
            <a:ext uri="{FF2B5EF4-FFF2-40B4-BE49-F238E27FC236}">
              <a16:creationId xmlns:a16="http://schemas.microsoft.com/office/drawing/2014/main" id="{4B8E1C30-E7C7-4B8D-B074-501A496A562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183</xdr:col>
      <xdr:colOff>352425</xdr:colOff>
      <xdr:row>53</xdr:row>
      <xdr:rowOff>114300</xdr:rowOff>
    </xdr:from>
    <xdr:ext cx="184731" cy="248209"/>
    <xdr:sp macro="" textlink="">
      <xdr:nvSpPr>
        <xdr:cNvPr id="182" name="Tekstvak 8">
          <a:extLst>
            <a:ext uri="{FF2B5EF4-FFF2-40B4-BE49-F238E27FC236}">
              <a16:creationId xmlns:a16="http://schemas.microsoft.com/office/drawing/2014/main" id="{4FBCAA8F-7A77-4D82-A459-F47F3FC65187}"/>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184</xdr:col>
      <xdr:colOff>352425</xdr:colOff>
      <xdr:row>53</xdr:row>
      <xdr:rowOff>114300</xdr:rowOff>
    </xdr:from>
    <xdr:ext cx="184731" cy="248209"/>
    <xdr:sp macro="" textlink="">
      <xdr:nvSpPr>
        <xdr:cNvPr id="183" name="Tekstvak 8">
          <a:extLst>
            <a:ext uri="{FF2B5EF4-FFF2-40B4-BE49-F238E27FC236}">
              <a16:creationId xmlns:a16="http://schemas.microsoft.com/office/drawing/2014/main" id="{0255CF17-3D5C-4AAB-8F9E-BA197F00B6E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185</xdr:col>
      <xdr:colOff>352425</xdr:colOff>
      <xdr:row>53</xdr:row>
      <xdr:rowOff>114300</xdr:rowOff>
    </xdr:from>
    <xdr:ext cx="184731" cy="248209"/>
    <xdr:sp macro="" textlink="">
      <xdr:nvSpPr>
        <xdr:cNvPr id="184" name="Tekstvak 8">
          <a:extLst>
            <a:ext uri="{FF2B5EF4-FFF2-40B4-BE49-F238E27FC236}">
              <a16:creationId xmlns:a16="http://schemas.microsoft.com/office/drawing/2014/main" id="{5FF37259-AFB4-401A-88D1-E4E12A25A32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186</xdr:col>
      <xdr:colOff>352425</xdr:colOff>
      <xdr:row>53</xdr:row>
      <xdr:rowOff>114300</xdr:rowOff>
    </xdr:from>
    <xdr:ext cx="184731" cy="248209"/>
    <xdr:sp macro="" textlink="">
      <xdr:nvSpPr>
        <xdr:cNvPr id="185" name="Tekstvak 8">
          <a:extLst>
            <a:ext uri="{FF2B5EF4-FFF2-40B4-BE49-F238E27FC236}">
              <a16:creationId xmlns:a16="http://schemas.microsoft.com/office/drawing/2014/main" id="{AE31199F-C5A2-4C9C-A5A7-164946BC64F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187</xdr:col>
      <xdr:colOff>352425</xdr:colOff>
      <xdr:row>53</xdr:row>
      <xdr:rowOff>114300</xdr:rowOff>
    </xdr:from>
    <xdr:ext cx="184731" cy="248209"/>
    <xdr:sp macro="" textlink="">
      <xdr:nvSpPr>
        <xdr:cNvPr id="186" name="Tekstvak 8">
          <a:extLst>
            <a:ext uri="{FF2B5EF4-FFF2-40B4-BE49-F238E27FC236}">
              <a16:creationId xmlns:a16="http://schemas.microsoft.com/office/drawing/2014/main" id="{26B41A66-6022-4A10-ABE9-D5DAF2BB44F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188</xdr:col>
      <xdr:colOff>352425</xdr:colOff>
      <xdr:row>53</xdr:row>
      <xdr:rowOff>114300</xdr:rowOff>
    </xdr:from>
    <xdr:ext cx="184731" cy="248209"/>
    <xdr:sp macro="" textlink="">
      <xdr:nvSpPr>
        <xdr:cNvPr id="187" name="Tekstvak 8">
          <a:extLst>
            <a:ext uri="{FF2B5EF4-FFF2-40B4-BE49-F238E27FC236}">
              <a16:creationId xmlns:a16="http://schemas.microsoft.com/office/drawing/2014/main" id="{36CE55AA-1741-42DC-9B9A-EB3571D8041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189</xdr:col>
      <xdr:colOff>352425</xdr:colOff>
      <xdr:row>53</xdr:row>
      <xdr:rowOff>114300</xdr:rowOff>
    </xdr:from>
    <xdr:ext cx="184731" cy="248209"/>
    <xdr:sp macro="" textlink="">
      <xdr:nvSpPr>
        <xdr:cNvPr id="188" name="Tekstvak 8">
          <a:extLst>
            <a:ext uri="{FF2B5EF4-FFF2-40B4-BE49-F238E27FC236}">
              <a16:creationId xmlns:a16="http://schemas.microsoft.com/office/drawing/2014/main" id="{F85DE3DA-3022-4E7D-82E4-DDCAE1559AE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190</xdr:col>
      <xdr:colOff>352425</xdr:colOff>
      <xdr:row>53</xdr:row>
      <xdr:rowOff>114300</xdr:rowOff>
    </xdr:from>
    <xdr:ext cx="184731" cy="248209"/>
    <xdr:sp macro="" textlink="">
      <xdr:nvSpPr>
        <xdr:cNvPr id="189" name="Tekstvak 8">
          <a:extLst>
            <a:ext uri="{FF2B5EF4-FFF2-40B4-BE49-F238E27FC236}">
              <a16:creationId xmlns:a16="http://schemas.microsoft.com/office/drawing/2014/main" id="{9F108BFB-714A-45AF-B6A1-364C238ECF4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191</xdr:col>
      <xdr:colOff>352425</xdr:colOff>
      <xdr:row>53</xdr:row>
      <xdr:rowOff>114300</xdr:rowOff>
    </xdr:from>
    <xdr:ext cx="184731" cy="248209"/>
    <xdr:sp macro="" textlink="">
      <xdr:nvSpPr>
        <xdr:cNvPr id="190" name="Tekstvak 8">
          <a:extLst>
            <a:ext uri="{FF2B5EF4-FFF2-40B4-BE49-F238E27FC236}">
              <a16:creationId xmlns:a16="http://schemas.microsoft.com/office/drawing/2014/main" id="{E3F780CD-B25E-4E64-A058-CDAF02BC925A}"/>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192</xdr:col>
      <xdr:colOff>352425</xdr:colOff>
      <xdr:row>53</xdr:row>
      <xdr:rowOff>114300</xdr:rowOff>
    </xdr:from>
    <xdr:ext cx="184731" cy="248209"/>
    <xdr:sp macro="" textlink="">
      <xdr:nvSpPr>
        <xdr:cNvPr id="191" name="Tekstvak 8">
          <a:extLst>
            <a:ext uri="{FF2B5EF4-FFF2-40B4-BE49-F238E27FC236}">
              <a16:creationId xmlns:a16="http://schemas.microsoft.com/office/drawing/2014/main" id="{92EDB1F6-AF51-4262-AA8B-8ADB7965B9D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193</xdr:col>
      <xdr:colOff>352425</xdr:colOff>
      <xdr:row>53</xdr:row>
      <xdr:rowOff>114300</xdr:rowOff>
    </xdr:from>
    <xdr:ext cx="184731" cy="248209"/>
    <xdr:sp macro="" textlink="">
      <xdr:nvSpPr>
        <xdr:cNvPr id="192" name="Tekstvak 8">
          <a:extLst>
            <a:ext uri="{FF2B5EF4-FFF2-40B4-BE49-F238E27FC236}">
              <a16:creationId xmlns:a16="http://schemas.microsoft.com/office/drawing/2014/main" id="{80384ED9-5529-4E83-8EA2-9B89A1DD97F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194</xdr:col>
      <xdr:colOff>352425</xdr:colOff>
      <xdr:row>53</xdr:row>
      <xdr:rowOff>114300</xdr:rowOff>
    </xdr:from>
    <xdr:ext cx="184731" cy="248209"/>
    <xdr:sp macro="" textlink="">
      <xdr:nvSpPr>
        <xdr:cNvPr id="193" name="Tekstvak 8">
          <a:extLst>
            <a:ext uri="{FF2B5EF4-FFF2-40B4-BE49-F238E27FC236}">
              <a16:creationId xmlns:a16="http://schemas.microsoft.com/office/drawing/2014/main" id="{2139FD91-B6C5-45B2-9AC3-959FAC480BB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195</xdr:col>
      <xdr:colOff>352425</xdr:colOff>
      <xdr:row>53</xdr:row>
      <xdr:rowOff>114300</xdr:rowOff>
    </xdr:from>
    <xdr:ext cx="184731" cy="248209"/>
    <xdr:sp macro="" textlink="">
      <xdr:nvSpPr>
        <xdr:cNvPr id="194" name="Tekstvak 8">
          <a:extLst>
            <a:ext uri="{FF2B5EF4-FFF2-40B4-BE49-F238E27FC236}">
              <a16:creationId xmlns:a16="http://schemas.microsoft.com/office/drawing/2014/main" id="{C3AF66AB-0885-4628-A153-EA4C9E88C1E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196</xdr:col>
      <xdr:colOff>352425</xdr:colOff>
      <xdr:row>53</xdr:row>
      <xdr:rowOff>114300</xdr:rowOff>
    </xdr:from>
    <xdr:ext cx="184731" cy="248209"/>
    <xdr:sp macro="" textlink="">
      <xdr:nvSpPr>
        <xdr:cNvPr id="195" name="Tekstvak 8">
          <a:extLst>
            <a:ext uri="{FF2B5EF4-FFF2-40B4-BE49-F238E27FC236}">
              <a16:creationId xmlns:a16="http://schemas.microsoft.com/office/drawing/2014/main" id="{242BCAEF-63A4-4B64-9EC9-6DD2DBB04D3B}"/>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197</xdr:col>
      <xdr:colOff>352425</xdr:colOff>
      <xdr:row>53</xdr:row>
      <xdr:rowOff>114300</xdr:rowOff>
    </xdr:from>
    <xdr:ext cx="184731" cy="248209"/>
    <xdr:sp macro="" textlink="">
      <xdr:nvSpPr>
        <xdr:cNvPr id="196" name="Tekstvak 8">
          <a:extLst>
            <a:ext uri="{FF2B5EF4-FFF2-40B4-BE49-F238E27FC236}">
              <a16:creationId xmlns:a16="http://schemas.microsoft.com/office/drawing/2014/main" id="{1FD44582-9FAD-468F-8402-B00C1A4A7E7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198</xdr:col>
      <xdr:colOff>352425</xdr:colOff>
      <xdr:row>53</xdr:row>
      <xdr:rowOff>114300</xdr:rowOff>
    </xdr:from>
    <xdr:ext cx="184731" cy="248209"/>
    <xdr:sp macro="" textlink="">
      <xdr:nvSpPr>
        <xdr:cNvPr id="197" name="Tekstvak 8">
          <a:extLst>
            <a:ext uri="{FF2B5EF4-FFF2-40B4-BE49-F238E27FC236}">
              <a16:creationId xmlns:a16="http://schemas.microsoft.com/office/drawing/2014/main" id="{61F3F97B-F0A4-4C27-A96E-9E1666EC23A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199</xdr:col>
      <xdr:colOff>352425</xdr:colOff>
      <xdr:row>53</xdr:row>
      <xdr:rowOff>114300</xdr:rowOff>
    </xdr:from>
    <xdr:ext cx="184731" cy="248209"/>
    <xdr:sp macro="" textlink="">
      <xdr:nvSpPr>
        <xdr:cNvPr id="198" name="Tekstvak 8">
          <a:extLst>
            <a:ext uri="{FF2B5EF4-FFF2-40B4-BE49-F238E27FC236}">
              <a16:creationId xmlns:a16="http://schemas.microsoft.com/office/drawing/2014/main" id="{87A0208F-A13B-4D51-8417-64E83318598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200</xdr:col>
      <xdr:colOff>352425</xdr:colOff>
      <xdr:row>53</xdr:row>
      <xdr:rowOff>114300</xdr:rowOff>
    </xdr:from>
    <xdr:ext cx="184731" cy="248209"/>
    <xdr:sp macro="" textlink="">
      <xdr:nvSpPr>
        <xdr:cNvPr id="199" name="Tekstvak 8">
          <a:extLst>
            <a:ext uri="{FF2B5EF4-FFF2-40B4-BE49-F238E27FC236}">
              <a16:creationId xmlns:a16="http://schemas.microsoft.com/office/drawing/2014/main" id="{31690945-DB38-408E-BBA1-C3110DB7388D}"/>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201</xdr:col>
      <xdr:colOff>352425</xdr:colOff>
      <xdr:row>53</xdr:row>
      <xdr:rowOff>114300</xdr:rowOff>
    </xdr:from>
    <xdr:ext cx="184731" cy="248209"/>
    <xdr:sp macro="" textlink="">
      <xdr:nvSpPr>
        <xdr:cNvPr id="200" name="Tekstvak 8">
          <a:extLst>
            <a:ext uri="{FF2B5EF4-FFF2-40B4-BE49-F238E27FC236}">
              <a16:creationId xmlns:a16="http://schemas.microsoft.com/office/drawing/2014/main" id="{88471510-8D89-4BE3-90EF-34628C92730E}"/>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202</xdr:col>
      <xdr:colOff>352425</xdr:colOff>
      <xdr:row>53</xdr:row>
      <xdr:rowOff>114300</xdr:rowOff>
    </xdr:from>
    <xdr:ext cx="184731" cy="248209"/>
    <xdr:sp macro="" textlink="">
      <xdr:nvSpPr>
        <xdr:cNvPr id="201" name="Tekstvak 8">
          <a:extLst>
            <a:ext uri="{FF2B5EF4-FFF2-40B4-BE49-F238E27FC236}">
              <a16:creationId xmlns:a16="http://schemas.microsoft.com/office/drawing/2014/main" id="{04ED5CFC-016A-4200-9A88-540E79657AE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203</xdr:col>
      <xdr:colOff>352425</xdr:colOff>
      <xdr:row>53</xdr:row>
      <xdr:rowOff>114300</xdr:rowOff>
    </xdr:from>
    <xdr:ext cx="184731" cy="248209"/>
    <xdr:sp macro="" textlink="">
      <xdr:nvSpPr>
        <xdr:cNvPr id="202" name="Tekstvak 8">
          <a:extLst>
            <a:ext uri="{FF2B5EF4-FFF2-40B4-BE49-F238E27FC236}">
              <a16:creationId xmlns:a16="http://schemas.microsoft.com/office/drawing/2014/main" id="{A13DB273-DB15-481D-8B4C-DE0B84DD4EC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204</xdr:col>
      <xdr:colOff>352425</xdr:colOff>
      <xdr:row>53</xdr:row>
      <xdr:rowOff>114300</xdr:rowOff>
    </xdr:from>
    <xdr:ext cx="184731" cy="248209"/>
    <xdr:sp macro="" textlink="">
      <xdr:nvSpPr>
        <xdr:cNvPr id="203" name="Tekstvak 8">
          <a:extLst>
            <a:ext uri="{FF2B5EF4-FFF2-40B4-BE49-F238E27FC236}">
              <a16:creationId xmlns:a16="http://schemas.microsoft.com/office/drawing/2014/main" id="{5096D033-18D5-4AA1-A17E-CA3D1EB3A36F}"/>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205</xdr:col>
      <xdr:colOff>352425</xdr:colOff>
      <xdr:row>53</xdr:row>
      <xdr:rowOff>114300</xdr:rowOff>
    </xdr:from>
    <xdr:ext cx="184731" cy="248209"/>
    <xdr:sp macro="" textlink="">
      <xdr:nvSpPr>
        <xdr:cNvPr id="204" name="Tekstvak 8">
          <a:extLst>
            <a:ext uri="{FF2B5EF4-FFF2-40B4-BE49-F238E27FC236}">
              <a16:creationId xmlns:a16="http://schemas.microsoft.com/office/drawing/2014/main" id="{5D8D363F-D87C-4882-9EB8-70E9C201669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206</xdr:col>
      <xdr:colOff>352425</xdr:colOff>
      <xdr:row>53</xdr:row>
      <xdr:rowOff>114300</xdr:rowOff>
    </xdr:from>
    <xdr:ext cx="184731" cy="248209"/>
    <xdr:sp macro="" textlink="">
      <xdr:nvSpPr>
        <xdr:cNvPr id="205" name="Tekstvak 8">
          <a:extLst>
            <a:ext uri="{FF2B5EF4-FFF2-40B4-BE49-F238E27FC236}">
              <a16:creationId xmlns:a16="http://schemas.microsoft.com/office/drawing/2014/main" id="{13DD5565-9914-4DDF-A891-B9DAEEAC5BA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207</xdr:col>
      <xdr:colOff>352425</xdr:colOff>
      <xdr:row>53</xdr:row>
      <xdr:rowOff>114300</xdr:rowOff>
    </xdr:from>
    <xdr:ext cx="184731" cy="248209"/>
    <xdr:sp macro="" textlink="">
      <xdr:nvSpPr>
        <xdr:cNvPr id="206" name="Tekstvak 8">
          <a:extLst>
            <a:ext uri="{FF2B5EF4-FFF2-40B4-BE49-F238E27FC236}">
              <a16:creationId xmlns:a16="http://schemas.microsoft.com/office/drawing/2014/main" id="{2ECD9294-0556-448D-84E5-D91C2310CE6C}"/>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208</xdr:col>
      <xdr:colOff>352425</xdr:colOff>
      <xdr:row>53</xdr:row>
      <xdr:rowOff>114300</xdr:rowOff>
    </xdr:from>
    <xdr:ext cx="184731" cy="248209"/>
    <xdr:sp macro="" textlink="">
      <xdr:nvSpPr>
        <xdr:cNvPr id="207" name="Tekstvak 8">
          <a:extLst>
            <a:ext uri="{FF2B5EF4-FFF2-40B4-BE49-F238E27FC236}">
              <a16:creationId xmlns:a16="http://schemas.microsoft.com/office/drawing/2014/main" id="{8BE7BB6D-21F4-4E9E-AB67-38860EFC501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209</xdr:col>
      <xdr:colOff>352425</xdr:colOff>
      <xdr:row>53</xdr:row>
      <xdr:rowOff>114300</xdr:rowOff>
    </xdr:from>
    <xdr:ext cx="184731" cy="248209"/>
    <xdr:sp macro="" textlink="">
      <xdr:nvSpPr>
        <xdr:cNvPr id="208" name="Tekstvak 8">
          <a:extLst>
            <a:ext uri="{FF2B5EF4-FFF2-40B4-BE49-F238E27FC236}">
              <a16:creationId xmlns:a16="http://schemas.microsoft.com/office/drawing/2014/main" id="{B12FA41D-21C1-4DC2-98BE-80C94552EFB4}"/>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210</xdr:col>
      <xdr:colOff>352425</xdr:colOff>
      <xdr:row>53</xdr:row>
      <xdr:rowOff>114300</xdr:rowOff>
    </xdr:from>
    <xdr:ext cx="184731" cy="248209"/>
    <xdr:sp macro="" textlink="">
      <xdr:nvSpPr>
        <xdr:cNvPr id="209" name="Tekstvak 8">
          <a:extLst>
            <a:ext uri="{FF2B5EF4-FFF2-40B4-BE49-F238E27FC236}">
              <a16:creationId xmlns:a16="http://schemas.microsoft.com/office/drawing/2014/main" id="{58611029-CF41-4744-B9EF-8866DFFC1E5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211</xdr:col>
      <xdr:colOff>352425</xdr:colOff>
      <xdr:row>53</xdr:row>
      <xdr:rowOff>114300</xdr:rowOff>
    </xdr:from>
    <xdr:ext cx="184731" cy="248209"/>
    <xdr:sp macro="" textlink="">
      <xdr:nvSpPr>
        <xdr:cNvPr id="210" name="Tekstvak 8">
          <a:extLst>
            <a:ext uri="{FF2B5EF4-FFF2-40B4-BE49-F238E27FC236}">
              <a16:creationId xmlns:a16="http://schemas.microsoft.com/office/drawing/2014/main" id="{8801C6FD-96D2-4BD5-836F-509B190C57B5}"/>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212</xdr:col>
      <xdr:colOff>352425</xdr:colOff>
      <xdr:row>53</xdr:row>
      <xdr:rowOff>114300</xdr:rowOff>
    </xdr:from>
    <xdr:ext cx="184731" cy="248209"/>
    <xdr:sp macro="" textlink="">
      <xdr:nvSpPr>
        <xdr:cNvPr id="211" name="Tekstvak 8">
          <a:extLst>
            <a:ext uri="{FF2B5EF4-FFF2-40B4-BE49-F238E27FC236}">
              <a16:creationId xmlns:a16="http://schemas.microsoft.com/office/drawing/2014/main" id="{8A512904-5122-4A08-9921-CB833F3B1F01}"/>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213</xdr:col>
      <xdr:colOff>352425</xdr:colOff>
      <xdr:row>53</xdr:row>
      <xdr:rowOff>114300</xdr:rowOff>
    </xdr:from>
    <xdr:ext cx="184731" cy="248209"/>
    <xdr:sp macro="" textlink="">
      <xdr:nvSpPr>
        <xdr:cNvPr id="212" name="Tekstvak 8">
          <a:extLst>
            <a:ext uri="{FF2B5EF4-FFF2-40B4-BE49-F238E27FC236}">
              <a16:creationId xmlns:a16="http://schemas.microsoft.com/office/drawing/2014/main" id="{11089489-E368-41DD-AAFF-7163BF0AC373}"/>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214</xdr:col>
      <xdr:colOff>352425</xdr:colOff>
      <xdr:row>53</xdr:row>
      <xdr:rowOff>114300</xdr:rowOff>
    </xdr:from>
    <xdr:ext cx="184731" cy="248209"/>
    <xdr:sp macro="" textlink="">
      <xdr:nvSpPr>
        <xdr:cNvPr id="213" name="Tekstvak 8">
          <a:extLst>
            <a:ext uri="{FF2B5EF4-FFF2-40B4-BE49-F238E27FC236}">
              <a16:creationId xmlns:a16="http://schemas.microsoft.com/office/drawing/2014/main" id="{66C5C311-32DE-49B6-B945-A9FD414BD668}"/>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215</xdr:col>
      <xdr:colOff>352425</xdr:colOff>
      <xdr:row>53</xdr:row>
      <xdr:rowOff>114300</xdr:rowOff>
    </xdr:from>
    <xdr:ext cx="184731" cy="248209"/>
    <xdr:sp macro="" textlink="">
      <xdr:nvSpPr>
        <xdr:cNvPr id="214" name="Tekstvak 8">
          <a:extLst>
            <a:ext uri="{FF2B5EF4-FFF2-40B4-BE49-F238E27FC236}">
              <a16:creationId xmlns:a16="http://schemas.microsoft.com/office/drawing/2014/main" id="{342190B3-F6DA-4196-B519-3217E514DBF9}"/>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216</xdr:col>
      <xdr:colOff>352425</xdr:colOff>
      <xdr:row>53</xdr:row>
      <xdr:rowOff>114300</xdr:rowOff>
    </xdr:from>
    <xdr:ext cx="184731" cy="248209"/>
    <xdr:sp macro="" textlink="">
      <xdr:nvSpPr>
        <xdr:cNvPr id="215" name="Tekstvak 8">
          <a:extLst>
            <a:ext uri="{FF2B5EF4-FFF2-40B4-BE49-F238E27FC236}">
              <a16:creationId xmlns:a16="http://schemas.microsoft.com/office/drawing/2014/main" id="{ACBED8DC-CEA1-4EC5-8D02-D9E26E9FD2A6}"/>
            </a:ext>
          </a:extLst>
        </xdr:cNvPr>
        <xdr:cNvSpPr txBox="1"/>
      </xdr:nvSpPr>
      <xdr:spPr>
        <a:xfrm>
          <a:off x="9906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210</xdr:col>
      <xdr:colOff>352425</xdr:colOff>
      <xdr:row>53</xdr:row>
      <xdr:rowOff>114300</xdr:rowOff>
    </xdr:from>
    <xdr:ext cx="184731" cy="248209"/>
    <xdr:sp macro="" textlink="">
      <xdr:nvSpPr>
        <xdr:cNvPr id="216" name="Tekstvak 8">
          <a:extLst>
            <a:ext uri="{FF2B5EF4-FFF2-40B4-BE49-F238E27FC236}">
              <a16:creationId xmlns:a16="http://schemas.microsoft.com/office/drawing/2014/main" id="{16049917-F947-4BF4-9A71-0E766554A713}"/>
            </a:ext>
          </a:extLst>
        </xdr:cNvPr>
        <xdr:cNvSpPr txBox="1"/>
      </xdr:nvSpPr>
      <xdr:spPr>
        <a:xfrm>
          <a:off x="140589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211</xdr:col>
      <xdr:colOff>352425</xdr:colOff>
      <xdr:row>53</xdr:row>
      <xdr:rowOff>114300</xdr:rowOff>
    </xdr:from>
    <xdr:ext cx="184731" cy="248209"/>
    <xdr:sp macro="" textlink="">
      <xdr:nvSpPr>
        <xdr:cNvPr id="217" name="Tekstvak 8">
          <a:extLst>
            <a:ext uri="{FF2B5EF4-FFF2-40B4-BE49-F238E27FC236}">
              <a16:creationId xmlns:a16="http://schemas.microsoft.com/office/drawing/2014/main" id="{993A7016-ECCD-4714-94E1-DDED9FE13B50}"/>
            </a:ext>
          </a:extLst>
        </xdr:cNvPr>
        <xdr:cNvSpPr txBox="1"/>
      </xdr:nvSpPr>
      <xdr:spPr>
        <a:xfrm>
          <a:off x="140589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212</xdr:col>
      <xdr:colOff>352425</xdr:colOff>
      <xdr:row>53</xdr:row>
      <xdr:rowOff>114300</xdr:rowOff>
    </xdr:from>
    <xdr:ext cx="184731" cy="248209"/>
    <xdr:sp macro="" textlink="">
      <xdr:nvSpPr>
        <xdr:cNvPr id="218" name="Tekstvak 8">
          <a:extLst>
            <a:ext uri="{FF2B5EF4-FFF2-40B4-BE49-F238E27FC236}">
              <a16:creationId xmlns:a16="http://schemas.microsoft.com/office/drawing/2014/main" id="{88B48601-CD75-4E63-8116-573E7548A0B1}"/>
            </a:ext>
          </a:extLst>
        </xdr:cNvPr>
        <xdr:cNvSpPr txBox="1"/>
      </xdr:nvSpPr>
      <xdr:spPr>
        <a:xfrm>
          <a:off x="140589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213</xdr:col>
      <xdr:colOff>352425</xdr:colOff>
      <xdr:row>53</xdr:row>
      <xdr:rowOff>114300</xdr:rowOff>
    </xdr:from>
    <xdr:ext cx="184731" cy="248209"/>
    <xdr:sp macro="" textlink="">
      <xdr:nvSpPr>
        <xdr:cNvPr id="219" name="Tekstvak 8">
          <a:extLst>
            <a:ext uri="{FF2B5EF4-FFF2-40B4-BE49-F238E27FC236}">
              <a16:creationId xmlns:a16="http://schemas.microsoft.com/office/drawing/2014/main" id="{CB63D795-B9DB-4084-8173-4D102EA7EBFB}"/>
            </a:ext>
          </a:extLst>
        </xdr:cNvPr>
        <xdr:cNvSpPr txBox="1"/>
      </xdr:nvSpPr>
      <xdr:spPr>
        <a:xfrm>
          <a:off x="140589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214</xdr:col>
      <xdr:colOff>352425</xdr:colOff>
      <xdr:row>53</xdr:row>
      <xdr:rowOff>114300</xdr:rowOff>
    </xdr:from>
    <xdr:ext cx="184731" cy="248209"/>
    <xdr:sp macro="" textlink="">
      <xdr:nvSpPr>
        <xdr:cNvPr id="220" name="Tekstvak 8">
          <a:extLst>
            <a:ext uri="{FF2B5EF4-FFF2-40B4-BE49-F238E27FC236}">
              <a16:creationId xmlns:a16="http://schemas.microsoft.com/office/drawing/2014/main" id="{45422E9F-B17D-46BA-A4EA-0D957262EF38}"/>
            </a:ext>
          </a:extLst>
        </xdr:cNvPr>
        <xdr:cNvSpPr txBox="1"/>
      </xdr:nvSpPr>
      <xdr:spPr>
        <a:xfrm>
          <a:off x="140589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215</xdr:col>
      <xdr:colOff>352425</xdr:colOff>
      <xdr:row>53</xdr:row>
      <xdr:rowOff>114300</xdr:rowOff>
    </xdr:from>
    <xdr:ext cx="184731" cy="248209"/>
    <xdr:sp macro="" textlink="">
      <xdr:nvSpPr>
        <xdr:cNvPr id="221" name="Tekstvak 8">
          <a:extLst>
            <a:ext uri="{FF2B5EF4-FFF2-40B4-BE49-F238E27FC236}">
              <a16:creationId xmlns:a16="http://schemas.microsoft.com/office/drawing/2014/main" id="{CF502C39-549E-456B-BA8D-51B3A3BF83DE}"/>
            </a:ext>
          </a:extLst>
        </xdr:cNvPr>
        <xdr:cNvSpPr txBox="1"/>
      </xdr:nvSpPr>
      <xdr:spPr>
        <a:xfrm>
          <a:off x="140589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oneCellAnchor>
    <xdr:from>
      <xdr:col>216</xdr:col>
      <xdr:colOff>352425</xdr:colOff>
      <xdr:row>53</xdr:row>
      <xdr:rowOff>114300</xdr:rowOff>
    </xdr:from>
    <xdr:ext cx="184731" cy="248209"/>
    <xdr:sp macro="" textlink="">
      <xdr:nvSpPr>
        <xdr:cNvPr id="222" name="Tekstvak 8">
          <a:extLst>
            <a:ext uri="{FF2B5EF4-FFF2-40B4-BE49-F238E27FC236}">
              <a16:creationId xmlns:a16="http://schemas.microsoft.com/office/drawing/2014/main" id="{EAB30E1E-EDBC-43DC-819F-2389E1C8E5A8}"/>
            </a:ext>
          </a:extLst>
        </xdr:cNvPr>
        <xdr:cNvSpPr txBox="1"/>
      </xdr:nvSpPr>
      <xdr:spPr>
        <a:xfrm>
          <a:off x="140589000" y="10239375"/>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wsDr>
</file>

<file path=xl/drawings/drawing36.xml><?xml version="1.0" encoding="utf-8"?>
<c:userShapes xmlns:c="http://schemas.openxmlformats.org/drawingml/2006/chart">
  <cdr:relSizeAnchor xmlns:cdr="http://schemas.openxmlformats.org/drawingml/2006/chartDrawing">
    <cdr:from>
      <cdr:x>0</cdr:x>
      <cdr:y>0</cdr:y>
    </cdr:from>
    <cdr:to>
      <cdr:x>0.35208</cdr:x>
      <cdr:y>0.05843</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7.xml><?xml version="1.0" encoding="utf-8"?>
<c:userShapes xmlns:c="http://schemas.openxmlformats.org/drawingml/2006/chart">
  <cdr:relSizeAnchor xmlns:cdr="http://schemas.openxmlformats.org/drawingml/2006/chartDrawing">
    <cdr:from>
      <cdr:x>0</cdr:x>
      <cdr:y>0</cdr:y>
    </cdr:from>
    <cdr:to>
      <cdr:x>0.35208</cdr:x>
      <cdr:y>0.05843</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8.xml><?xml version="1.0" encoding="utf-8"?>
<c:userShapes xmlns:c="http://schemas.openxmlformats.org/drawingml/2006/chart">
  <cdr:relSizeAnchor xmlns:cdr="http://schemas.openxmlformats.org/drawingml/2006/chartDrawing">
    <cdr:from>
      <cdr:x>0.00565</cdr:x>
      <cdr:y>0.00705</cdr:y>
    </cdr:from>
    <cdr:to>
      <cdr:x>0.35773</cdr:x>
      <cdr:y>0.06549</cdr:y>
    </cdr:to>
    <cdr:sp macro="" textlink="">
      <cdr:nvSpPr>
        <cdr:cNvPr id="4"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39.xml><?xml version="1.0" encoding="utf-8"?>
<xdr:wsDr xmlns:xdr="http://schemas.openxmlformats.org/drawingml/2006/spreadsheetDrawing" xmlns:a="http://schemas.openxmlformats.org/drawingml/2006/main">
  <xdr:twoCellAnchor editAs="absolute">
    <xdr:from>
      <xdr:col>0</xdr:col>
      <xdr:colOff>103659</xdr:colOff>
      <xdr:row>284</xdr:row>
      <xdr:rowOff>174526</xdr:rowOff>
    </xdr:from>
    <xdr:to>
      <xdr:col>14</xdr:col>
      <xdr:colOff>162065</xdr:colOff>
      <xdr:row>322</xdr:row>
      <xdr:rowOff>135526</xdr:rowOff>
    </xdr:to>
    <xdr:graphicFrame macro="">
      <xdr:nvGraphicFramePr>
        <xdr:cNvPr id="2" name="Grafiek 8">
          <a:extLst>
            <a:ext uri="{FF2B5EF4-FFF2-40B4-BE49-F238E27FC236}">
              <a16:creationId xmlns:a16="http://schemas.microsoft.com/office/drawing/2014/main" id="{382F508F-BDC1-4951-90E6-1C5263E8BF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25</xdr:col>
      <xdr:colOff>410512</xdr:colOff>
      <xdr:row>240</xdr:row>
      <xdr:rowOff>91236</xdr:rowOff>
    </xdr:from>
    <xdr:to>
      <xdr:col>36</xdr:col>
      <xdr:colOff>276262</xdr:colOff>
      <xdr:row>278</xdr:row>
      <xdr:rowOff>52236</xdr:rowOff>
    </xdr:to>
    <xdr:graphicFrame macro="">
      <xdr:nvGraphicFramePr>
        <xdr:cNvPr id="3" name="Grafiek 1">
          <a:extLst>
            <a:ext uri="{FF2B5EF4-FFF2-40B4-BE49-F238E27FC236}">
              <a16:creationId xmlns:a16="http://schemas.microsoft.com/office/drawing/2014/main" id="{3C454DFF-D68A-4F83-B6A5-73EA28CC03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348565</xdr:colOff>
      <xdr:row>240</xdr:row>
      <xdr:rowOff>182076</xdr:rowOff>
    </xdr:from>
    <xdr:to>
      <xdr:col>24</xdr:col>
      <xdr:colOff>634315</xdr:colOff>
      <xdr:row>280</xdr:row>
      <xdr:rowOff>182076</xdr:rowOff>
    </xdr:to>
    <xdr:graphicFrame macro="">
      <xdr:nvGraphicFramePr>
        <xdr:cNvPr id="4" name="Grafiek 1">
          <a:extLst>
            <a:ext uri="{FF2B5EF4-FFF2-40B4-BE49-F238E27FC236}">
              <a16:creationId xmlns:a16="http://schemas.microsoft.com/office/drawing/2014/main" id="{719142BA-3D89-4A4D-9DB2-F88EC9DEEB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159273</xdr:colOff>
      <xdr:row>284</xdr:row>
      <xdr:rowOff>52056</xdr:rowOff>
    </xdr:from>
    <xdr:to>
      <xdr:col>28</xdr:col>
      <xdr:colOff>491523</xdr:colOff>
      <xdr:row>322</xdr:row>
      <xdr:rowOff>13056</xdr:rowOff>
    </xdr:to>
    <xdr:graphicFrame macro="">
      <xdr:nvGraphicFramePr>
        <xdr:cNvPr id="5" name="Chart 1">
          <a:extLst>
            <a:ext uri="{FF2B5EF4-FFF2-40B4-BE49-F238E27FC236}">
              <a16:creationId xmlns:a16="http://schemas.microsoft.com/office/drawing/2014/main" id="{3FBCB2EE-27D6-4F41-8171-EC45E3378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61</xdr:col>
      <xdr:colOff>301750</xdr:colOff>
      <xdr:row>278</xdr:row>
      <xdr:rowOff>165432</xdr:rowOff>
    </xdr:from>
    <xdr:to>
      <xdr:col>72</xdr:col>
      <xdr:colOff>491350</xdr:colOff>
      <xdr:row>316</xdr:row>
      <xdr:rowOff>126432</xdr:rowOff>
    </xdr:to>
    <xdr:graphicFrame macro="">
      <xdr:nvGraphicFramePr>
        <xdr:cNvPr id="29" name="WoW-3">
          <a:extLst>
            <a:ext uri="{FF2B5EF4-FFF2-40B4-BE49-F238E27FC236}">
              <a16:creationId xmlns:a16="http://schemas.microsoft.com/office/drawing/2014/main" id="{C15A592D-45B1-4129-B510-7664EDAFF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19</xdr:col>
      <xdr:colOff>61332</xdr:colOff>
      <xdr:row>250</xdr:row>
      <xdr:rowOff>113993</xdr:rowOff>
    </xdr:from>
    <xdr:to>
      <xdr:col>23</xdr:col>
      <xdr:colOff>274332</xdr:colOff>
      <xdr:row>265</xdr:row>
      <xdr:rowOff>136493</xdr:rowOff>
    </xdr:to>
    <xdr:graphicFrame macro="">
      <xdr:nvGraphicFramePr>
        <xdr:cNvPr id="10" name="Grafiek 1">
          <a:extLst>
            <a:ext uri="{FF2B5EF4-FFF2-40B4-BE49-F238E27FC236}">
              <a16:creationId xmlns:a16="http://schemas.microsoft.com/office/drawing/2014/main" id="{08D3F1B1-1DE1-461F-8234-BB21F8BB03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31</xdr:col>
      <xdr:colOff>415698</xdr:colOff>
      <xdr:row>249</xdr:row>
      <xdr:rowOff>139472</xdr:rowOff>
    </xdr:from>
    <xdr:to>
      <xdr:col>35</xdr:col>
      <xdr:colOff>628698</xdr:colOff>
      <xdr:row>264</xdr:row>
      <xdr:rowOff>161972</xdr:rowOff>
    </xdr:to>
    <xdr:graphicFrame macro="">
      <xdr:nvGraphicFramePr>
        <xdr:cNvPr id="11" name="Grafiek 1">
          <a:extLst>
            <a:ext uri="{FF2B5EF4-FFF2-40B4-BE49-F238E27FC236}">
              <a16:creationId xmlns:a16="http://schemas.microsoft.com/office/drawing/2014/main" id="{95FE9DE7-3FCE-4068-A7E5-2FF31D0BD5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74504</xdr:colOff>
      <xdr:row>163</xdr:row>
      <xdr:rowOff>56091</xdr:rowOff>
    </xdr:from>
    <xdr:to>
      <xdr:col>16</xdr:col>
      <xdr:colOff>607904</xdr:colOff>
      <xdr:row>201</xdr:row>
      <xdr:rowOff>17991</xdr:rowOff>
    </xdr:to>
    <xdr:graphicFrame macro="">
      <xdr:nvGraphicFramePr>
        <xdr:cNvPr id="12" name="org">
          <a:extLst>
            <a:ext uri="{FF2B5EF4-FFF2-40B4-BE49-F238E27FC236}">
              <a16:creationId xmlns:a16="http://schemas.microsoft.com/office/drawing/2014/main" id="{24ACF576-8B7B-47CD-B53B-C4BB2B9F1B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96</xdr:col>
      <xdr:colOff>502103</xdr:colOff>
      <xdr:row>327</xdr:row>
      <xdr:rowOff>142196</xdr:rowOff>
    </xdr:from>
    <xdr:to>
      <xdr:col>108</xdr:col>
      <xdr:colOff>586928</xdr:colOff>
      <xdr:row>365</xdr:row>
      <xdr:rowOff>103196</xdr:rowOff>
    </xdr:to>
    <xdr:graphicFrame macro="">
      <xdr:nvGraphicFramePr>
        <xdr:cNvPr id="13" name="Grafiek 3">
          <a:extLst>
            <a:ext uri="{FF2B5EF4-FFF2-40B4-BE49-F238E27FC236}">
              <a16:creationId xmlns:a16="http://schemas.microsoft.com/office/drawing/2014/main" id="{0797705C-DCE8-4557-9F2F-C07E745808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1</xdr:col>
      <xdr:colOff>220909</xdr:colOff>
      <xdr:row>241</xdr:row>
      <xdr:rowOff>84735</xdr:rowOff>
    </xdr:from>
    <xdr:to>
      <xdr:col>12</xdr:col>
      <xdr:colOff>420034</xdr:colOff>
      <xdr:row>279</xdr:row>
      <xdr:rowOff>45735</xdr:rowOff>
    </xdr:to>
    <xdr:graphicFrame macro="">
      <xdr:nvGraphicFramePr>
        <xdr:cNvPr id="14" name="Grafiek 1">
          <a:extLst>
            <a:ext uri="{FF2B5EF4-FFF2-40B4-BE49-F238E27FC236}">
              <a16:creationId xmlns:a16="http://schemas.microsoft.com/office/drawing/2014/main" id="{42CA1546-1901-4172-BC30-9F3C6DFFC0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48</xdr:col>
      <xdr:colOff>598906</xdr:colOff>
      <xdr:row>239</xdr:row>
      <xdr:rowOff>84459</xdr:rowOff>
    </xdr:from>
    <xdr:to>
      <xdr:col>59</xdr:col>
      <xdr:colOff>541756</xdr:colOff>
      <xdr:row>277</xdr:row>
      <xdr:rowOff>46359</xdr:rowOff>
    </xdr:to>
    <xdr:graphicFrame macro="">
      <xdr:nvGraphicFramePr>
        <xdr:cNvPr id="32" name="new-2a">
          <a:extLst>
            <a:ext uri="{FF2B5EF4-FFF2-40B4-BE49-F238E27FC236}">
              <a16:creationId xmlns:a16="http://schemas.microsoft.com/office/drawing/2014/main" id="{64DE0204-E95A-490B-B7FD-51766DBF6C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60</xdr:col>
      <xdr:colOff>249584</xdr:colOff>
      <xdr:row>239</xdr:row>
      <xdr:rowOff>104525</xdr:rowOff>
    </xdr:from>
    <xdr:to>
      <xdr:col>71</xdr:col>
      <xdr:colOff>440084</xdr:colOff>
      <xdr:row>277</xdr:row>
      <xdr:rowOff>66425</xdr:rowOff>
    </xdr:to>
    <xdr:graphicFrame macro="">
      <xdr:nvGraphicFramePr>
        <xdr:cNvPr id="30" name="new-3a">
          <a:extLst>
            <a:ext uri="{FF2B5EF4-FFF2-40B4-BE49-F238E27FC236}">
              <a16:creationId xmlns:a16="http://schemas.microsoft.com/office/drawing/2014/main" id="{D066BC36-3F0D-4D14-9B70-59E9A74A0C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78</xdr:col>
      <xdr:colOff>94275</xdr:colOff>
      <xdr:row>327</xdr:row>
      <xdr:rowOff>186418</xdr:rowOff>
    </xdr:from>
    <xdr:to>
      <xdr:col>95</xdr:col>
      <xdr:colOff>366768</xdr:colOff>
      <xdr:row>365</xdr:row>
      <xdr:rowOff>147418</xdr:rowOff>
    </xdr:to>
    <xdr:graphicFrame macro="">
      <xdr:nvGraphicFramePr>
        <xdr:cNvPr id="18" name="WoW-1a">
          <a:extLst>
            <a:ext uri="{FF2B5EF4-FFF2-40B4-BE49-F238E27FC236}">
              <a16:creationId xmlns:a16="http://schemas.microsoft.com/office/drawing/2014/main" id="{3F2E345F-225C-4C2C-81C4-20C9F93F57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49</xdr:col>
      <xdr:colOff>346301</xdr:colOff>
      <xdr:row>279</xdr:row>
      <xdr:rowOff>23811</xdr:rowOff>
    </xdr:from>
    <xdr:to>
      <xdr:col>61</xdr:col>
      <xdr:colOff>41501</xdr:colOff>
      <xdr:row>316</xdr:row>
      <xdr:rowOff>176211</xdr:rowOff>
    </xdr:to>
    <xdr:graphicFrame macro="">
      <xdr:nvGraphicFramePr>
        <xdr:cNvPr id="22" name="WoW-2">
          <a:extLst>
            <a:ext uri="{FF2B5EF4-FFF2-40B4-BE49-F238E27FC236}">
              <a16:creationId xmlns:a16="http://schemas.microsoft.com/office/drawing/2014/main" id="{57EA8EF2-6BE7-4AF4-A41A-FB3CFCD59C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72</xdr:col>
      <xdr:colOff>128132</xdr:colOff>
      <xdr:row>239</xdr:row>
      <xdr:rowOff>93284</xdr:rowOff>
    </xdr:from>
    <xdr:to>
      <xdr:col>84</xdr:col>
      <xdr:colOff>13832</xdr:colOff>
      <xdr:row>277</xdr:row>
      <xdr:rowOff>55184</xdr:rowOff>
    </xdr:to>
    <xdr:graphicFrame macro="">
      <xdr:nvGraphicFramePr>
        <xdr:cNvPr id="8" name="new-1b-raw">
          <a:extLst>
            <a:ext uri="{FF2B5EF4-FFF2-40B4-BE49-F238E27FC236}">
              <a16:creationId xmlns:a16="http://schemas.microsoft.com/office/drawing/2014/main" id="{77073255-9F39-4BB3-AFB8-B294ABA0E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96</xdr:col>
      <xdr:colOff>103479</xdr:colOff>
      <xdr:row>287</xdr:row>
      <xdr:rowOff>149936</xdr:rowOff>
    </xdr:from>
    <xdr:to>
      <xdr:col>110</xdr:col>
      <xdr:colOff>407154</xdr:colOff>
      <xdr:row>325</xdr:row>
      <xdr:rowOff>110936</xdr:rowOff>
    </xdr:to>
    <xdr:graphicFrame macro="">
      <xdr:nvGraphicFramePr>
        <xdr:cNvPr id="15" name="new-1b-raw-all">
          <a:extLst>
            <a:ext uri="{FF2B5EF4-FFF2-40B4-BE49-F238E27FC236}">
              <a16:creationId xmlns:a16="http://schemas.microsoft.com/office/drawing/2014/main" id="{B32ACC1E-4903-488C-995E-DF0708E179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89</xdr:col>
      <xdr:colOff>320635</xdr:colOff>
      <xdr:row>86</xdr:row>
      <xdr:rowOff>155495</xdr:rowOff>
    </xdr:from>
    <xdr:to>
      <xdr:col>100</xdr:col>
      <xdr:colOff>435154</xdr:colOff>
      <xdr:row>125</xdr:row>
      <xdr:rowOff>24480</xdr:rowOff>
    </xdr:to>
    <xdr:graphicFrame macro="">
      <xdr:nvGraphicFramePr>
        <xdr:cNvPr id="23" name="Grafiek 1">
          <a:extLst>
            <a:ext uri="{FF2B5EF4-FFF2-40B4-BE49-F238E27FC236}">
              <a16:creationId xmlns:a16="http://schemas.microsoft.com/office/drawing/2014/main" id="{43980ECB-0539-4FDC-865D-F8E769356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37</xdr:col>
      <xdr:colOff>165098</xdr:colOff>
      <xdr:row>240</xdr:row>
      <xdr:rowOff>73025</xdr:rowOff>
    </xdr:from>
    <xdr:to>
      <xdr:col>48</xdr:col>
      <xdr:colOff>31748</xdr:colOff>
      <xdr:row>278</xdr:row>
      <xdr:rowOff>34925</xdr:rowOff>
    </xdr:to>
    <xdr:graphicFrame macro="">
      <xdr:nvGraphicFramePr>
        <xdr:cNvPr id="33" name="new-1a">
          <a:extLst>
            <a:ext uri="{FF2B5EF4-FFF2-40B4-BE49-F238E27FC236}">
              <a16:creationId xmlns:a16="http://schemas.microsoft.com/office/drawing/2014/main" id="{EA239293-B3E0-4A52-9A24-EFE09B764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75</xdr:col>
      <xdr:colOff>560918</xdr:colOff>
      <xdr:row>120</xdr:row>
      <xdr:rowOff>158748</xdr:rowOff>
    </xdr:from>
    <xdr:to>
      <xdr:col>87</xdr:col>
      <xdr:colOff>446618</xdr:colOff>
      <xdr:row>158</xdr:row>
      <xdr:rowOff>92073</xdr:rowOff>
    </xdr:to>
    <xdr:graphicFrame macro="">
      <xdr:nvGraphicFramePr>
        <xdr:cNvPr id="31" name="new-raw-type-netto">
          <a:extLst>
            <a:ext uri="{FF2B5EF4-FFF2-40B4-BE49-F238E27FC236}">
              <a16:creationId xmlns:a16="http://schemas.microsoft.com/office/drawing/2014/main" id="{1121A939-5897-4955-9F5E-36E246E6B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37</xdr:col>
      <xdr:colOff>152400</xdr:colOff>
      <xdr:row>279</xdr:row>
      <xdr:rowOff>28575</xdr:rowOff>
    </xdr:from>
    <xdr:to>
      <xdr:col>48</xdr:col>
      <xdr:colOff>684900</xdr:colOff>
      <xdr:row>316</xdr:row>
      <xdr:rowOff>180075</xdr:rowOff>
    </xdr:to>
    <xdr:graphicFrame macro="">
      <xdr:nvGraphicFramePr>
        <xdr:cNvPr id="25" name="WoW-1">
          <a:extLst>
            <a:ext uri="{FF2B5EF4-FFF2-40B4-BE49-F238E27FC236}">
              <a16:creationId xmlns:a16="http://schemas.microsoft.com/office/drawing/2014/main" id="{227E76FA-4F4D-46D4-AB03-737C39A2E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16</xdr:col>
      <xdr:colOff>285750</xdr:colOff>
      <xdr:row>324</xdr:row>
      <xdr:rowOff>28575</xdr:rowOff>
    </xdr:from>
    <xdr:to>
      <xdr:col>27</xdr:col>
      <xdr:colOff>151500</xdr:colOff>
      <xdr:row>361</xdr:row>
      <xdr:rowOff>180075</xdr:rowOff>
    </xdr:to>
    <xdr:graphicFrame macro="">
      <xdr:nvGraphicFramePr>
        <xdr:cNvPr id="27" name="Chart 1">
          <a:extLst>
            <a:ext uri="{FF2B5EF4-FFF2-40B4-BE49-F238E27FC236}">
              <a16:creationId xmlns:a16="http://schemas.microsoft.com/office/drawing/2014/main" id="{F58C8045-21F7-4B9A-9A09-FBBFC6F32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absolute">
    <xdr:from>
      <xdr:col>74</xdr:col>
      <xdr:colOff>454138</xdr:colOff>
      <xdr:row>159</xdr:row>
      <xdr:rowOff>158863</xdr:rowOff>
    </xdr:from>
    <xdr:to>
      <xdr:col>86</xdr:col>
      <xdr:colOff>339838</xdr:colOff>
      <xdr:row>197</xdr:row>
      <xdr:rowOff>120763</xdr:rowOff>
    </xdr:to>
    <xdr:graphicFrame macro="">
      <xdr:nvGraphicFramePr>
        <xdr:cNvPr id="28" name="new-raw-type">
          <a:extLst>
            <a:ext uri="{FF2B5EF4-FFF2-40B4-BE49-F238E27FC236}">
              <a16:creationId xmlns:a16="http://schemas.microsoft.com/office/drawing/2014/main" id="{0C8D00C1-16D7-408A-868D-6D89A4466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absolute">
    <xdr:from>
      <xdr:col>73</xdr:col>
      <xdr:colOff>85725</xdr:colOff>
      <xdr:row>278</xdr:row>
      <xdr:rowOff>152400</xdr:rowOff>
    </xdr:from>
    <xdr:to>
      <xdr:col>84</xdr:col>
      <xdr:colOff>581025</xdr:colOff>
      <xdr:row>316</xdr:row>
      <xdr:rowOff>114300</xdr:rowOff>
    </xdr:to>
    <xdr:graphicFrame macro="">
      <xdr:nvGraphicFramePr>
        <xdr:cNvPr id="24" name="new-1b-raw-log">
          <a:extLst>
            <a:ext uri="{FF2B5EF4-FFF2-40B4-BE49-F238E27FC236}">
              <a16:creationId xmlns:a16="http://schemas.microsoft.com/office/drawing/2014/main" id="{20E120B7-87E1-4E93-B5FA-CA6FCD2A79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40.xml><?xml version="1.0" encoding="utf-8"?>
<c:userShapes xmlns:c="http://schemas.openxmlformats.org/drawingml/2006/chart">
  <cdr:relSizeAnchor xmlns:cdr="http://schemas.openxmlformats.org/drawingml/2006/chartDrawing">
    <cdr:from>
      <cdr:x>0</cdr:x>
      <cdr:y>0</cdr:y>
    </cdr:from>
    <cdr:to>
      <cdr:x>0.4757</cdr:x>
      <cdr:y>0.04735</cdr:y>
    </cdr:to>
    <cdr:sp macro="" textlink="">
      <cdr:nvSpPr>
        <cdr:cNvPr id="2" name="Tekstvak 1">
          <a:extLst xmlns:a="http://schemas.openxmlformats.org/drawingml/2006/main">
            <a:ext uri="{FF2B5EF4-FFF2-40B4-BE49-F238E27FC236}">
              <a16:creationId xmlns:a16="http://schemas.microsoft.com/office/drawing/2014/main" id="{085B2B38-79DF-4CA0-A254-26F03859DEFA}"/>
            </a:ext>
          </a:extLst>
        </cdr:cNvPr>
        <cdr:cNvSpPr txBox="1"/>
      </cdr:nvSpPr>
      <cdr:spPr>
        <a:xfrm xmlns:a="http://schemas.openxmlformats.org/drawingml/2006/main">
          <a:off x="0" y="0"/>
          <a:ext cx="4334666" cy="28922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effectLst/>
              <a:latin typeface="+mn-lt"/>
              <a:ea typeface="+mn-ea"/>
              <a:cs typeface="+mn-cs"/>
            </a:rPr>
            <a:t>Source: RIVM, daily number at 2pm</a:t>
          </a:r>
          <a:r>
            <a:rPr lang="en-US" sz="900" b="1" baseline="0">
              <a:effectLst/>
              <a:latin typeface="+mn-lt"/>
              <a:ea typeface="+mn-ea"/>
              <a:cs typeface="+mn-cs"/>
            </a:rPr>
            <a:t> local time. </a:t>
          </a:r>
          <a:r>
            <a:rPr lang="en-US" sz="900" b="1">
              <a:effectLst/>
              <a:latin typeface="+mn-lt"/>
              <a:ea typeface="+mn-ea"/>
              <a:cs typeface="+mn-cs"/>
            </a:rPr>
            <a:t> September</a:t>
          </a:r>
          <a:r>
            <a:rPr lang="en-US" sz="900" b="1" baseline="0">
              <a:effectLst/>
              <a:latin typeface="+mn-lt"/>
              <a:ea typeface="+mn-ea"/>
              <a:cs typeface="+mn-cs"/>
            </a:rPr>
            <a:t> 8st</a:t>
          </a:r>
          <a:r>
            <a:rPr lang="en-US" sz="900" b="1">
              <a:effectLst/>
              <a:latin typeface="+mn-lt"/>
              <a:ea typeface="+mn-ea"/>
              <a:cs typeface="+mn-cs"/>
            </a:rPr>
            <a:t>, 12:15GMT  - inspired by </a:t>
          </a:r>
          <a:r>
            <a:rPr lang="nl-NL" sz="900">
              <a:hlinkClick xmlns:r="http://schemas.openxmlformats.org/officeDocument/2006/relationships" r:id=""/>
            </a:rPr>
            <a:t>https://aatishb.com/covidtrends/</a:t>
          </a:r>
          <a:r>
            <a:rPr lang="en-US" sz="900" b="1">
              <a:effectLst/>
              <a:latin typeface="+mn-lt"/>
              <a:ea typeface="+mn-ea"/>
              <a:cs typeface="+mn-cs"/>
            </a:rPr>
            <a: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a:effectLst/>
              <a:latin typeface="+mn-lt"/>
              <a:ea typeface="+mn-ea"/>
              <a:cs typeface="+mn-cs"/>
            </a:rPr>
            <a:t>graphic:</a:t>
          </a:r>
          <a:r>
            <a:rPr lang="en-US" sz="800" b="1" baseline="0">
              <a:effectLst/>
              <a:latin typeface="+mn-lt"/>
              <a:ea typeface="+mn-ea"/>
              <a:cs typeface="+mn-cs"/>
            </a:rPr>
            <a:t> twitter.com/yorickb</a:t>
          </a:r>
          <a:endParaRPr lang="en-NL" sz="800">
            <a:effectLst/>
          </a:endParaRPr>
        </a:p>
      </cdr:txBody>
    </cdr:sp>
  </cdr:relSizeAnchor>
</c:userShapes>
</file>

<file path=xl/drawings/drawing41.xml><?xml version="1.0" encoding="utf-8"?>
<c:userShapes xmlns:c="http://schemas.openxmlformats.org/drawingml/2006/chart">
  <cdr:relSizeAnchor xmlns:cdr="http://schemas.openxmlformats.org/drawingml/2006/chartDrawing">
    <cdr:from>
      <cdr:x>0</cdr:x>
      <cdr:y>0</cdr:y>
    </cdr:from>
    <cdr:to>
      <cdr:x>0.43968</cdr:x>
      <cdr:y>0.05844</cdr:y>
    </cdr:to>
    <cdr:sp macro="" textlink="">
      <cdr:nvSpPr>
        <cdr:cNvPr id="3" name="Tekstvak 1">
          <a:extLst xmlns:a="http://schemas.openxmlformats.org/drawingml/2006/main">
            <a:ext uri="{FF2B5EF4-FFF2-40B4-BE49-F238E27FC236}">
              <a16:creationId xmlns:a16="http://schemas.microsoft.com/office/drawing/2014/main" id="{6FF61A69-7EFE-4BDF-BD11-1BE88C7BA1F0}"/>
            </a:ext>
          </a:extLst>
        </cdr:cNvPr>
        <cdr:cNvSpPr txBox="1"/>
      </cdr:nvSpPr>
      <cdr:spPr>
        <a:xfrm xmlns:a="http://schemas.openxmlformats.org/drawingml/2006/main">
          <a:off x="0" y="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15 september, 16:00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2.xml><?xml version="1.0" encoding="utf-8"?>
<c:userShapes xmlns:c="http://schemas.openxmlformats.org/drawingml/2006/chart">
  <cdr:relSizeAnchor xmlns:cdr="http://schemas.openxmlformats.org/drawingml/2006/chartDrawing">
    <cdr:from>
      <cdr:x>0.00667</cdr:x>
      <cdr:y>0.00667</cdr:y>
    </cdr:from>
    <cdr:to>
      <cdr:x>0.4285</cdr:x>
      <cdr:y>0.06189</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15 september, 16:00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3.xml><?xml version="1.0" encoding="utf-8"?>
<c:userShapes xmlns:c="http://schemas.openxmlformats.org/drawingml/2006/chart">
  <cdr:relSizeAnchor xmlns:cdr="http://schemas.openxmlformats.org/drawingml/2006/chartDrawing">
    <cdr:from>
      <cdr:x>0.00564</cdr:x>
      <cdr:y>0.00706</cdr:y>
    </cdr:from>
    <cdr:to>
      <cdr:x>0.36279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4.xml><?xml version="1.0" encoding="utf-8"?>
<c:userShapes xmlns:c="http://schemas.openxmlformats.org/drawingml/2006/chart">
  <cdr:relSizeAnchor xmlns:cdr="http://schemas.openxmlformats.org/drawingml/2006/chartDrawing">
    <cdr:from>
      <cdr:x>0</cdr:x>
      <cdr:y>0</cdr:y>
    </cdr:from>
    <cdr:to>
      <cdr:x>0.32342</cdr:x>
      <cdr:y>0.05844</cdr:y>
    </cdr:to>
    <cdr:sp macro="" textlink="">
      <cdr:nvSpPr>
        <cdr:cNvPr id="5"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5.xml><?xml version="1.0" encoding="utf-8"?>
<c:userShapes xmlns:c="http://schemas.openxmlformats.org/drawingml/2006/chart">
  <cdr:relSizeAnchor xmlns:cdr="http://schemas.openxmlformats.org/drawingml/2006/chartDrawing">
    <cdr:from>
      <cdr:x>0</cdr:x>
      <cdr:y>0</cdr:y>
    </cdr:from>
    <cdr:to>
      <cdr:x>0.48566</cdr:x>
      <cdr:y>0.07863</cdr:y>
    </cdr:to>
    <cdr:sp macro="" textlink="">
      <cdr:nvSpPr>
        <cdr:cNvPr id="3" name="Tekstvak 1">
          <a:extLst xmlns:a="http://schemas.openxmlformats.org/drawingml/2006/main">
            <a:ext uri="{FF2B5EF4-FFF2-40B4-BE49-F238E27FC236}">
              <a16:creationId xmlns:a16="http://schemas.microsoft.com/office/drawing/2014/main" id="{0AAF9AA3-868B-4497-BDF0-1C5B74DAA80F}"/>
            </a:ext>
          </a:extLst>
        </cdr:cNvPr>
        <cdr:cNvSpPr txBox="1"/>
      </cdr:nvSpPr>
      <cdr:spPr>
        <a:xfrm xmlns:a="http://schemas.openxmlformats.org/drawingml/2006/main">
          <a:off x="0" y="0"/>
          <a:ext cx="3497189" cy="56620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Bron: RIVM,</a:t>
          </a:r>
          <a:r>
            <a:rPr lang="en-US" sz="900" b="1" baseline="0">
              <a:solidFill>
                <a:schemeClr val="bg2">
                  <a:lumMod val="50000"/>
                </a:schemeClr>
              </a:solidFill>
              <a:effectLst/>
              <a:latin typeface="+mn-lt"/>
              <a:ea typeface="+mn-ea"/>
              <a:cs typeface="+mn-cs"/>
            </a:rPr>
            <a:t> 17 September</a:t>
          </a:r>
          <a:br>
            <a:rPr lang="en-US" sz="900" b="1" baseline="0">
              <a:solidFill>
                <a:schemeClr val="bg2">
                  <a:lumMod val="50000"/>
                </a:schemeClr>
              </a:solidFill>
              <a:effectLst/>
              <a:latin typeface="+mn-lt"/>
              <a:ea typeface="+mn-ea"/>
              <a:cs typeface="+mn-cs"/>
            </a:rPr>
          </a:br>
          <a:r>
            <a:rPr lang="en-US" sz="900" b="1">
              <a:solidFill>
                <a:schemeClr val="bg2">
                  <a:lumMod val="50000"/>
                </a:schemeClr>
              </a:solidFill>
              <a:effectLst/>
              <a:latin typeface="+mn-lt"/>
              <a:ea typeface="+mn-ea"/>
              <a:cs typeface="+mn-cs"/>
            </a:rPr>
            <a:t>Het dagelijks getal om 14:15 uur.</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800" b="1" baseline="0">
              <a:solidFill>
                <a:schemeClr val="bg2">
                  <a:lumMod val="50000"/>
                </a:schemeClr>
              </a:solidFill>
              <a:effectLst/>
              <a:latin typeface="+mn-lt"/>
              <a:ea typeface="+mn-ea"/>
              <a:cs typeface="+mn-cs"/>
            </a:rPr>
            <a:t>twitter.com/yorickb</a:t>
          </a:r>
          <a:endParaRPr lang="en-NL" sz="800">
            <a:solidFill>
              <a:schemeClr val="bg2">
                <a:lumMod val="50000"/>
              </a:schemeClr>
            </a:solidFill>
            <a:effectLst/>
          </a:endParaRPr>
        </a:p>
      </cdr:txBody>
    </cdr:sp>
  </cdr:relSizeAnchor>
</c:userShapes>
</file>

<file path=xl/drawings/drawing46.xml><?xml version="1.0" encoding="utf-8"?>
<c:userShapes xmlns:c="http://schemas.openxmlformats.org/drawingml/2006/chart">
  <cdr:relSizeAnchor xmlns:cdr="http://schemas.openxmlformats.org/drawingml/2006/chartDrawing">
    <cdr:from>
      <cdr:x>0</cdr:x>
      <cdr:y>0</cdr:y>
    </cdr:from>
    <cdr:to>
      <cdr:x>0.28187</cdr:x>
      <cdr:y>0.05844</cdr:y>
    </cdr:to>
    <cdr:sp macro="" textlink="">
      <cdr:nvSpPr>
        <cdr:cNvPr id="3" name="Tekstvak 1">
          <a:extLst xmlns:a="http://schemas.openxmlformats.org/drawingml/2006/main">
            <a:ext uri="{FF2B5EF4-FFF2-40B4-BE49-F238E27FC236}">
              <a16:creationId xmlns:a16="http://schemas.microsoft.com/office/drawing/2014/main" id="{0B05F686-BB9E-4999-95B3-1A8E2B371A0A}"/>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7.xml><?xml version="1.0" encoding="utf-8"?>
<c:userShapes xmlns:c="http://schemas.openxmlformats.org/drawingml/2006/chart">
  <cdr:relSizeAnchor xmlns:cdr="http://schemas.openxmlformats.org/drawingml/2006/chartDrawing">
    <cdr:from>
      <cdr:x>0</cdr:x>
      <cdr:y>0</cdr:y>
    </cdr:from>
    <cdr:to>
      <cdr:x>0.44584</cdr:x>
      <cdr:y>0.05844</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0" y="0"/>
          <a:ext cx="3210048"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15 september, 16:00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8.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5"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49.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5"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0.xml><?xml version="1.0" encoding="utf-8"?>
<c:userShapes xmlns:c="http://schemas.openxmlformats.org/drawingml/2006/chart">
  <cdr:relSizeAnchor xmlns:cdr="http://schemas.openxmlformats.org/drawingml/2006/chartDrawing">
    <cdr:from>
      <cdr:x>0</cdr:x>
      <cdr:y>0</cdr:y>
    </cdr:from>
    <cdr:to>
      <cdr:x>0.19671</cdr:x>
      <cdr:y>0.05844</cdr:y>
    </cdr:to>
    <cdr:sp macro="" textlink="">
      <cdr:nvSpPr>
        <cdr:cNvPr id="3" name="Tekstvak 1">
          <a:extLst xmlns:a="http://schemas.openxmlformats.org/drawingml/2006/main">
            <a:ext uri="{FF2B5EF4-FFF2-40B4-BE49-F238E27FC236}">
              <a16:creationId xmlns:a16="http://schemas.microsoft.com/office/drawing/2014/main" id="{0B05F686-BB9E-4999-95B3-1A8E2B371A0A}"/>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1.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5"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2.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5"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3.xml><?xml version="1.0" encoding="utf-8"?>
<c:userShapes xmlns:c="http://schemas.openxmlformats.org/drawingml/2006/chart">
  <cdr:relSizeAnchor xmlns:cdr="http://schemas.openxmlformats.org/drawingml/2006/chartDrawing">
    <cdr:from>
      <cdr:x>0.00564</cdr:x>
      <cdr:y>0.00706</cdr:y>
    </cdr:from>
    <cdr:to>
      <cdr:x>0.35739</cdr:x>
      <cdr:y>0.0655</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50800" y="50800"/>
          <a:ext cx="3165727"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16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4.xml><?xml version="1.0" encoding="utf-8"?>
<c:userShapes xmlns:c="http://schemas.openxmlformats.org/drawingml/2006/chart">
  <cdr:relSizeAnchor xmlns:cdr="http://schemas.openxmlformats.org/drawingml/2006/chartDrawing">
    <cdr:from>
      <cdr:x>0</cdr:x>
      <cdr:y>0</cdr:y>
    </cdr:from>
    <cdr:to>
      <cdr:x>0.4448</cdr:x>
      <cdr:y>0.05765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0" y="0"/>
          <a:ext cx="3194584" cy="42075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12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5.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6"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6.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3" name="Tekstvak 1">
          <a:extLst xmlns:a="http://schemas.openxmlformats.org/drawingml/2006/main">
            <a:ext uri="{FF2B5EF4-FFF2-40B4-BE49-F238E27FC236}">
              <a16:creationId xmlns:a16="http://schemas.microsoft.com/office/drawing/2014/main" id="{1621BAB7-9F40-4D3C-BC26-50A877804299}"/>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7.xml><?xml version="1.0" encoding="utf-8"?>
<c:userShapes xmlns:c="http://schemas.openxmlformats.org/drawingml/2006/chart">
  <cdr:relSizeAnchor xmlns:cdr="http://schemas.openxmlformats.org/drawingml/2006/chartDrawing">
    <cdr:from>
      <cdr:x>0</cdr:x>
      <cdr:y>0</cdr:y>
    </cdr:from>
    <cdr:to>
      <cdr:x>0.29604</cdr:x>
      <cdr:y>0.05844</cdr:y>
    </cdr:to>
    <cdr:sp macro="" textlink="">
      <cdr:nvSpPr>
        <cdr:cNvPr id="5"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8.xml><?xml version="1.0" encoding="utf-8"?>
<c:userShapes xmlns:c="http://schemas.openxmlformats.org/drawingml/2006/chart">
  <cdr:relSizeAnchor xmlns:cdr="http://schemas.openxmlformats.org/drawingml/2006/chartDrawing">
    <cdr:from>
      <cdr:x>0.00564</cdr:x>
      <cdr:y>0.00706</cdr:y>
    </cdr:from>
    <cdr:to>
      <cdr:x>0.36279</cdr:x>
      <cdr:y>0.0655</cdr:y>
    </cdr:to>
    <cdr:sp macro="" textlink="">
      <cdr:nvSpPr>
        <cdr:cNvPr id="3" name="Tekstvak 1">
          <a:extLst xmlns:a="http://schemas.openxmlformats.org/drawingml/2006/main">
            <a:ext uri="{FF2B5EF4-FFF2-40B4-BE49-F238E27FC236}">
              <a16:creationId xmlns:a16="http://schemas.microsoft.com/office/drawing/2014/main" id="{DE9364B1-FADE-4163-87AE-584AF785A24D}"/>
            </a:ext>
          </a:extLst>
        </cdr:cNvPr>
        <cdr:cNvSpPr txBox="1"/>
      </cdr:nvSpPr>
      <cdr:spPr>
        <a:xfrm xmlns:a="http://schemas.openxmlformats.org/drawingml/2006/main">
          <a:off x="50800" y="50800"/>
          <a:ext cx="3214349"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10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59.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5"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60.xml><?xml version="1.0" encoding="utf-8"?>
<c:userShapes xmlns:c="http://schemas.openxmlformats.org/drawingml/2006/chart">
  <cdr:relSizeAnchor xmlns:cdr="http://schemas.openxmlformats.org/drawingml/2006/chartDrawing">
    <cdr:from>
      <cdr:x>0</cdr:x>
      <cdr:y>0</cdr:y>
    </cdr:from>
    <cdr:to>
      <cdr:x>0.296</cdr:x>
      <cdr:y>0.05843</cdr:y>
    </cdr:to>
    <cdr:sp macro="" textlink="">
      <cdr:nvSpPr>
        <cdr:cNvPr id="3" name="Tekstvak 1">
          <a:extLst xmlns:a="http://schemas.openxmlformats.org/drawingml/2006/main">
            <a:ext uri="{FF2B5EF4-FFF2-40B4-BE49-F238E27FC236}">
              <a16:creationId xmlns:a16="http://schemas.microsoft.com/office/drawing/2014/main" id="{3E817915-982B-4329-9FB7-12390AEC058C}"/>
            </a:ext>
          </a:extLst>
        </cdr:cNvPr>
        <cdr:cNvSpPr txBox="1"/>
      </cdr:nvSpPr>
      <cdr:spPr>
        <a:xfrm xmlns:a="http://schemas.openxmlformats.org/drawingml/2006/main">
          <a:off x="0" y="0"/>
          <a:ext cx="2131482" cy="4207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2">
                  <a:lumMod val="75000"/>
                </a:schemeClr>
              </a:solidFill>
              <a:effectLst/>
              <a:latin typeface="+mn-lt"/>
              <a:ea typeface="+mn-ea"/>
              <a:cs typeface="+mn-cs"/>
            </a:rPr>
            <a:t>Bron: RIVM, 17 september, 14:15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bg2">
                  <a:lumMod val="75000"/>
                </a:schemeClr>
              </a:solidFill>
              <a:effectLst/>
              <a:latin typeface="+mn-lt"/>
              <a:ea typeface="+mn-ea"/>
              <a:cs typeface="+mn-cs"/>
            </a:rPr>
            <a:t>twitter.com/yorickb</a:t>
          </a:r>
          <a:endParaRPr lang="en-NL">
            <a:solidFill>
              <a:schemeClr val="bg2">
                <a:lumMod val="75000"/>
              </a:schemeClr>
            </a:solidFill>
            <a:effectLst/>
          </a:endParaRPr>
        </a:p>
      </cdr:txBody>
    </cdr:sp>
  </cdr:relSizeAnchor>
</c:userShapes>
</file>

<file path=xl/drawings/drawing61.xml><?xml version="1.0" encoding="utf-8"?>
<xdr:wsDr xmlns:xdr="http://schemas.openxmlformats.org/drawingml/2006/spreadsheetDrawing" xmlns:a="http://schemas.openxmlformats.org/drawingml/2006/main">
  <xdr:oneCellAnchor>
    <xdr:from>
      <xdr:col>17</xdr:col>
      <xdr:colOff>352425</xdr:colOff>
      <xdr:row>46</xdr:row>
      <xdr:rowOff>114300</xdr:rowOff>
    </xdr:from>
    <xdr:ext cx="184731" cy="248209"/>
    <xdr:sp macro="" textlink="">
      <xdr:nvSpPr>
        <xdr:cNvPr id="3" name="Tekstvak 2">
          <a:extLst>
            <a:ext uri="{FF2B5EF4-FFF2-40B4-BE49-F238E27FC236}">
              <a16:creationId xmlns:a16="http://schemas.microsoft.com/office/drawing/2014/main" id="{FE4FD216-B114-4C95-ABFD-3422A8D3F741}"/>
            </a:ext>
          </a:extLst>
        </xdr:cNvPr>
        <xdr:cNvSpPr txBox="1"/>
      </xdr:nvSpPr>
      <xdr:spPr>
        <a:xfrm>
          <a:off x="12658725" y="8896350"/>
          <a:ext cx="184731" cy="2482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LID4096" sz="1000" b="1">
            <a:solidFill>
              <a:schemeClr val="bg1">
                <a:lumMod val="50000"/>
              </a:schemeClr>
            </a:solidFill>
            <a:latin typeface="Verdana Pro" panose="020B0604030504040204" pitchFamily="34" charset="0"/>
          </a:endParaRPr>
        </a:p>
      </xdr:txBody>
    </xdr:sp>
    <xdr:clientData/>
  </xdr:oneCellAnchor>
  <xdr:twoCellAnchor editAs="absolute">
    <xdr:from>
      <xdr:col>18</xdr:col>
      <xdr:colOff>486981</xdr:colOff>
      <xdr:row>40</xdr:row>
      <xdr:rowOff>136296</xdr:rowOff>
    </xdr:from>
    <xdr:to>
      <xdr:col>30</xdr:col>
      <xdr:colOff>348196</xdr:colOff>
      <xdr:row>78</xdr:row>
      <xdr:rowOff>97296</xdr:rowOff>
    </xdr:to>
    <xdr:graphicFrame macro="">
      <xdr:nvGraphicFramePr>
        <xdr:cNvPr id="4" name="Grafiek 17">
          <a:extLst>
            <a:ext uri="{FF2B5EF4-FFF2-40B4-BE49-F238E27FC236}">
              <a16:creationId xmlns:a16="http://schemas.microsoft.com/office/drawing/2014/main" id="{D0FA2456-F4F9-47EC-8DD1-1BB2955F2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30</xdr:col>
      <xdr:colOff>4340</xdr:colOff>
      <xdr:row>80</xdr:row>
      <xdr:rowOff>165121</xdr:rowOff>
    </xdr:from>
    <xdr:to>
      <xdr:col>41</xdr:col>
      <xdr:colOff>323208</xdr:colOff>
      <xdr:row>117</xdr:row>
      <xdr:rowOff>168886</xdr:rowOff>
    </xdr:to>
    <xdr:graphicFrame macro="">
      <xdr:nvGraphicFramePr>
        <xdr:cNvPr id="5" name="Grafiek 1">
          <a:extLst>
            <a:ext uri="{FF2B5EF4-FFF2-40B4-BE49-F238E27FC236}">
              <a16:creationId xmlns:a16="http://schemas.microsoft.com/office/drawing/2014/main" id="{25FF6360-BC03-4EED-8EE3-AAE29AA3B5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11</xdr:col>
      <xdr:colOff>588509</xdr:colOff>
      <xdr:row>130</xdr:row>
      <xdr:rowOff>147410</xdr:rowOff>
    </xdr:from>
    <xdr:to>
      <xdr:col>22</xdr:col>
      <xdr:colOff>227473</xdr:colOff>
      <xdr:row>168</xdr:row>
      <xdr:rowOff>108410</xdr:rowOff>
    </xdr:to>
    <xdr:graphicFrame macro="">
      <xdr:nvGraphicFramePr>
        <xdr:cNvPr id="6" name="Grafiek 10">
          <a:extLst>
            <a:ext uri="{FF2B5EF4-FFF2-40B4-BE49-F238E27FC236}">
              <a16:creationId xmlns:a16="http://schemas.microsoft.com/office/drawing/2014/main" id="{4FD78783-D11F-46EB-A7D6-BC8FBFB418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115146</xdr:colOff>
      <xdr:row>3</xdr:row>
      <xdr:rowOff>35830</xdr:rowOff>
    </xdr:from>
    <xdr:to>
      <xdr:col>42</xdr:col>
      <xdr:colOff>427664</xdr:colOff>
      <xdr:row>39</xdr:row>
      <xdr:rowOff>178420</xdr:rowOff>
    </xdr:to>
    <xdr:graphicFrame macro="">
      <xdr:nvGraphicFramePr>
        <xdr:cNvPr id="7" name="Grafiek 6">
          <a:extLst>
            <a:ext uri="{FF2B5EF4-FFF2-40B4-BE49-F238E27FC236}">
              <a16:creationId xmlns:a16="http://schemas.microsoft.com/office/drawing/2014/main" id="{0362B1E1-BD9E-4861-9C32-6AC4A17A4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717413</xdr:colOff>
      <xdr:row>131</xdr:row>
      <xdr:rowOff>14355</xdr:rowOff>
    </xdr:from>
    <xdr:to>
      <xdr:col>11</xdr:col>
      <xdr:colOff>242273</xdr:colOff>
      <xdr:row>167</xdr:row>
      <xdr:rowOff>185934</xdr:rowOff>
    </xdr:to>
    <xdr:graphicFrame macro="">
      <xdr:nvGraphicFramePr>
        <xdr:cNvPr id="8" name="Grafiek 7">
          <a:extLst>
            <a:ext uri="{FF2B5EF4-FFF2-40B4-BE49-F238E27FC236}">
              <a16:creationId xmlns:a16="http://schemas.microsoft.com/office/drawing/2014/main" id="{6E212AA8-919B-41EA-AB29-A9A29094A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17</xdr:col>
      <xdr:colOff>170090</xdr:colOff>
      <xdr:row>80</xdr:row>
      <xdr:rowOff>95704</xdr:rowOff>
    </xdr:from>
    <xdr:to>
      <xdr:col>28</xdr:col>
      <xdr:colOff>285305</xdr:colOff>
      <xdr:row>118</xdr:row>
      <xdr:rowOff>56704</xdr:rowOff>
    </xdr:to>
    <xdr:graphicFrame macro="">
      <xdr:nvGraphicFramePr>
        <xdr:cNvPr id="9" name="Grafiek 8">
          <a:extLst>
            <a:ext uri="{FF2B5EF4-FFF2-40B4-BE49-F238E27FC236}">
              <a16:creationId xmlns:a16="http://schemas.microsoft.com/office/drawing/2014/main" id="{B308EBFA-818D-4872-973B-DBB7133982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23</xdr:col>
      <xdr:colOff>176893</xdr:colOff>
      <xdr:row>130</xdr:row>
      <xdr:rowOff>188686</xdr:rowOff>
    </xdr:from>
    <xdr:to>
      <xdr:col>34</xdr:col>
      <xdr:colOff>593732</xdr:colOff>
      <xdr:row>168</xdr:row>
      <xdr:rowOff>149686</xdr:rowOff>
    </xdr:to>
    <xdr:graphicFrame macro="">
      <xdr:nvGraphicFramePr>
        <xdr:cNvPr id="10" name="Grafiek 9">
          <a:extLst>
            <a:ext uri="{FF2B5EF4-FFF2-40B4-BE49-F238E27FC236}">
              <a16:creationId xmlns:a16="http://schemas.microsoft.com/office/drawing/2014/main" id="{794F00C3-7BA1-460F-8109-73E0ED8A4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486522</xdr:colOff>
      <xdr:row>2</xdr:row>
      <xdr:rowOff>183964</xdr:rowOff>
    </xdr:from>
    <xdr:to>
      <xdr:col>30</xdr:col>
      <xdr:colOff>334663</xdr:colOff>
      <xdr:row>39</xdr:row>
      <xdr:rowOff>125915</xdr:rowOff>
    </xdr:to>
    <xdr:graphicFrame macro="">
      <xdr:nvGraphicFramePr>
        <xdr:cNvPr id="11" name="Grafiek 10">
          <a:extLst>
            <a:ext uri="{FF2B5EF4-FFF2-40B4-BE49-F238E27FC236}">
              <a16:creationId xmlns:a16="http://schemas.microsoft.com/office/drawing/2014/main" id="{058E5DE3-16B8-44CD-A220-D79457C8E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31</xdr:col>
      <xdr:colOff>95250</xdr:colOff>
      <xdr:row>40</xdr:row>
      <xdr:rowOff>79375</xdr:rowOff>
    </xdr:from>
    <xdr:to>
      <xdr:col>42</xdr:col>
      <xdr:colOff>407768</xdr:colOff>
      <xdr:row>77</xdr:row>
      <xdr:rowOff>94965</xdr:rowOff>
    </xdr:to>
    <xdr:graphicFrame macro="">
      <xdr:nvGraphicFramePr>
        <xdr:cNvPr id="12" name="Grafiek 11">
          <a:extLst>
            <a:ext uri="{FF2B5EF4-FFF2-40B4-BE49-F238E27FC236}">
              <a16:creationId xmlns:a16="http://schemas.microsoft.com/office/drawing/2014/main" id="{17912FC9-480A-4659-BC31-12F060C2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2.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drawings/drawing63.xml><?xml version="1.0" encoding="utf-8"?>
<c:userShapes xmlns:c="http://schemas.openxmlformats.org/drawingml/2006/chart">
  <cdr:relSizeAnchor xmlns:cdr="http://schemas.openxmlformats.org/drawingml/2006/chartDrawing">
    <cdr:from>
      <cdr:x>0.09525</cdr:x>
      <cdr:y>0.14949</cdr:y>
    </cdr:from>
    <cdr:to>
      <cdr:x>0.34925</cdr:x>
      <cdr:y>0.29369</cdr:y>
    </cdr:to>
    <cdr:sp macro="" textlink="">
      <cdr:nvSpPr>
        <cdr:cNvPr id="2" name="Tekstvak 1">
          <a:extLst xmlns:a="http://schemas.openxmlformats.org/drawingml/2006/main">
            <a:ext uri="{FF2B5EF4-FFF2-40B4-BE49-F238E27FC236}">
              <a16:creationId xmlns:a16="http://schemas.microsoft.com/office/drawing/2014/main" id="{D3ACEC3C-3CA8-4FF4-BD46-0DB5B84DB542}"/>
            </a:ext>
          </a:extLst>
        </cdr:cNvPr>
        <cdr:cNvSpPr txBox="1"/>
      </cdr:nvSpPr>
      <cdr:spPr>
        <a:xfrm xmlns:a="http://schemas.openxmlformats.org/drawingml/2006/main">
          <a:off x="685800" y="1076324"/>
          <a:ext cx="1828800" cy="103822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0.03704</cdr:x>
      <cdr:y>0.14155</cdr:y>
    </cdr:from>
    <cdr:to>
      <cdr:x>0.48948</cdr:x>
      <cdr:y>0.26855</cdr:y>
    </cdr:to>
    <cdr:sp macro="" textlink="">
      <cdr:nvSpPr>
        <cdr:cNvPr id="3" name="Tekstvak 2">
          <a:extLst xmlns:a="http://schemas.openxmlformats.org/drawingml/2006/main">
            <a:ext uri="{FF2B5EF4-FFF2-40B4-BE49-F238E27FC236}">
              <a16:creationId xmlns:a16="http://schemas.microsoft.com/office/drawing/2014/main" id="{5D12B165-BFC1-4439-A33F-EAAC8CB2CA0C}"/>
            </a:ext>
          </a:extLst>
        </cdr:cNvPr>
        <cdr:cNvSpPr txBox="1"/>
      </cdr:nvSpPr>
      <cdr:spPr>
        <a:xfrm xmlns:a="http://schemas.openxmlformats.org/drawingml/2006/main">
          <a:off x="266699" y="1019175"/>
          <a:ext cx="3257551"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900" b="1">
            <a:solidFill>
              <a:schemeClr val="bg1">
                <a:lumMod val="50000"/>
              </a:schemeClr>
            </a:solidFill>
          </a:endParaRPr>
        </a:p>
      </cdr:txBody>
    </cdr:sp>
  </cdr:relSizeAnchor>
</c:userShapes>
</file>

<file path=xl/drawings/drawing64.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dr:relSizeAnchor xmlns:cdr="http://schemas.openxmlformats.org/drawingml/2006/chartDrawing">
    <cdr:from>
      <cdr:x>0.09966</cdr:x>
      <cdr:y>0.29621</cdr:y>
    </cdr:from>
    <cdr:to>
      <cdr:x>0.43469</cdr:x>
      <cdr:y>0.36447</cdr:y>
    </cdr:to>
    <cdr:sp macro="" textlink="">
      <cdr:nvSpPr>
        <cdr:cNvPr id="5" name="Tekstvak 1">
          <a:extLst xmlns:a="http://schemas.openxmlformats.org/drawingml/2006/main">
            <a:ext uri="{FF2B5EF4-FFF2-40B4-BE49-F238E27FC236}">
              <a16:creationId xmlns:a16="http://schemas.microsoft.com/office/drawing/2014/main" id="{B16FA6B1-D003-4290-BA04-F05A4B16254B}"/>
            </a:ext>
          </a:extLst>
        </cdr:cNvPr>
        <cdr:cNvSpPr txBox="1"/>
      </cdr:nvSpPr>
      <cdr:spPr>
        <a:xfrm xmlns:a="http://schemas.openxmlformats.org/drawingml/2006/main">
          <a:off x="717550" y="2132692"/>
          <a:ext cx="2412245" cy="4914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Source: RIVM, March 24th, 13:00 GMT     </a:t>
          </a:r>
        </a:p>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100" b="1">
              <a:effectLst/>
              <a:latin typeface="+mn-lt"/>
              <a:ea typeface="+mn-ea"/>
              <a:cs typeface="+mn-cs"/>
            </a:rPr>
            <a:t>graphic:</a:t>
          </a:r>
          <a:r>
            <a:rPr lang="en-US" sz="1100" b="1" baseline="0">
              <a:effectLst/>
              <a:latin typeface="+mn-lt"/>
              <a:ea typeface="+mn-ea"/>
              <a:cs typeface="+mn-cs"/>
            </a:rPr>
            <a:t> twitter.com/yorickb</a:t>
          </a:r>
          <a:endParaRPr lang="en-NL">
            <a:effectLst/>
          </a:endParaRPr>
        </a:p>
      </cdr:txBody>
    </cdr:sp>
  </cdr:relSizeAnchor>
</c:userShapes>
</file>

<file path=xl/drawings/drawing65.xml><?xml version="1.0" encoding="utf-8"?>
<c:userShapes xmlns:c="http://schemas.openxmlformats.org/drawingml/2006/chart">
  <cdr:relSizeAnchor xmlns:cdr="http://schemas.openxmlformats.org/drawingml/2006/chartDrawing">
    <cdr:from>
      <cdr:x>0.63054</cdr:x>
      <cdr:y>0.178</cdr:y>
    </cdr:from>
    <cdr:to>
      <cdr:x>0.75744</cdr:x>
      <cdr:y>0.37</cdr:y>
    </cdr:to>
    <cdr:sp macro="" textlink="">
      <cdr:nvSpPr>
        <cdr:cNvPr id="2" name="Tekstvak 1">
          <a:extLst xmlns:a="http://schemas.openxmlformats.org/drawingml/2006/main">
            <a:ext uri="{FF2B5EF4-FFF2-40B4-BE49-F238E27FC236}">
              <a16:creationId xmlns:a16="http://schemas.microsoft.com/office/drawing/2014/main" id="{BD2119B5-6DE3-40F8-975A-496A1F17AB35}"/>
            </a:ext>
          </a:extLst>
        </cdr:cNvPr>
        <cdr:cNvSpPr txBox="1"/>
      </cdr:nvSpPr>
      <cdr:spPr>
        <a:xfrm xmlns:a="http://schemas.openxmlformats.org/drawingml/2006/main">
          <a:off x="4543425" y="8477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LID4096" sz="1100"/>
        </a:p>
      </cdr:txBody>
    </cdr:sp>
  </cdr:relSizeAnchor>
  <cdr:relSizeAnchor xmlns:cdr="http://schemas.openxmlformats.org/drawingml/2006/chartDrawing">
    <cdr:from>
      <cdr:x>0.43591</cdr:x>
      <cdr:y>0.10407</cdr:y>
    </cdr:from>
    <cdr:to>
      <cdr:x>0.98695</cdr:x>
      <cdr:y>0.24165</cdr:y>
    </cdr:to>
    <cdr:sp macro="" textlink="">
      <cdr:nvSpPr>
        <cdr:cNvPr id="3" name="Tekstvak 2">
          <a:extLst xmlns:a="http://schemas.openxmlformats.org/drawingml/2006/main">
            <a:ext uri="{FF2B5EF4-FFF2-40B4-BE49-F238E27FC236}">
              <a16:creationId xmlns:a16="http://schemas.microsoft.com/office/drawing/2014/main" id="{B8FB9B65-5655-41BD-9366-704DD66A070F}"/>
            </a:ext>
          </a:extLst>
        </cdr:cNvPr>
        <cdr:cNvSpPr txBox="1"/>
      </cdr:nvSpPr>
      <cdr:spPr>
        <a:xfrm xmlns:a="http://schemas.openxmlformats.org/drawingml/2006/main">
          <a:off x="3113065" y="749294"/>
          <a:ext cx="3935247" cy="99057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nl-NL" sz="1000" b="1" u="none">
              <a:solidFill>
                <a:schemeClr val="accent1"/>
              </a:solidFill>
              <a:latin typeface="Verdana Pro" panose="020B0604030504040204" pitchFamily="34" charset="0"/>
            </a:rPr>
            <a:t>         </a:t>
          </a:r>
          <a:r>
            <a:rPr lang="nl-NL" sz="1000" b="1" u="sng" baseline="0">
              <a:solidFill>
                <a:schemeClr val="accent1"/>
              </a:solidFill>
              <a:latin typeface="Verdana Pro" panose="020B0604030504040204" pitchFamily="34" charset="0"/>
            </a:rPr>
            <a:t>change in the growth:</a:t>
          </a:r>
          <a:br>
            <a:rPr lang="nl-NL" sz="1000" b="1" baseline="0">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Higher than   1 ---&gt;   Exponential phase (growing</a:t>
          </a:r>
          <a:r>
            <a:rPr lang="nl-NL" sz="1000" b="1" baseline="0">
              <a:solidFill>
                <a:schemeClr val="accent1"/>
              </a:solidFill>
              <a:latin typeface="Verdana Pro" panose="020B0604030504040204" pitchFamily="34" charset="0"/>
            </a:rPr>
            <a:t> fast)</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                       1 ---&gt;   Inflection point (halfway there)</a:t>
          </a:r>
          <a:br>
            <a:rPr lang="nl-NL" sz="1000" b="1">
              <a:solidFill>
                <a:schemeClr val="accent1"/>
              </a:solidFill>
              <a:latin typeface="Verdana Pro" panose="020B0604030504040204" pitchFamily="34" charset="0"/>
            </a:rPr>
          </a:br>
          <a:r>
            <a:rPr lang="nl-NL" sz="1000" b="1">
              <a:solidFill>
                <a:schemeClr val="accent1"/>
              </a:solidFill>
              <a:latin typeface="Verdana Pro" panose="020B0604030504040204" pitchFamily="34" charset="0"/>
            </a:rPr>
            <a:t>Lower than    1 ---&gt;   We will be fine</a:t>
          </a:r>
          <a:endParaRPr lang="LID4096" sz="1000" b="1">
            <a:solidFill>
              <a:schemeClr val="accent1"/>
            </a:solidFill>
            <a:latin typeface="Verdana Pro" panose="020B0604030504040204" pitchFamily="34" charset="0"/>
          </a:endParaRPr>
        </a:p>
      </cdr:txBody>
    </cdr:sp>
  </cdr:relSizeAnchor>
  <cdr:relSizeAnchor xmlns:cdr="http://schemas.openxmlformats.org/drawingml/2006/chartDrawing">
    <cdr:from>
      <cdr:x>0.04191</cdr:x>
      <cdr:y>0.10539</cdr:y>
    </cdr:from>
    <cdr:to>
      <cdr:x>0.3184</cdr:x>
      <cdr:y>0.23239</cdr:y>
    </cdr:to>
    <cdr:sp macro="" textlink="">
      <cdr:nvSpPr>
        <cdr:cNvPr id="4" name="Tekstvak 3">
          <a:extLst xmlns:a="http://schemas.openxmlformats.org/drawingml/2006/main">
            <a:ext uri="{FF2B5EF4-FFF2-40B4-BE49-F238E27FC236}">
              <a16:creationId xmlns:a16="http://schemas.microsoft.com/office/drawing/2014/main" id="{7371B0DF-88DF-4F5D-A990-9CE38A25936F}"/>
            </a:ext>
          </a:extLst>
        </cdr:cNvPr>
        <cdr:cNvSpPr txBox="1"/>
      </cdr:nvSpPr>
      <cdr:spPr>
        <a:xfrm xmlns:a="http://schemas.openxmlformats.org/drawingml/2006/main">
          <a:off x="299321" y="758822"/>
          <a:ext cx="197455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000" b="1" u="sng">
              <a:solidFill>
                <a:srgbClr val="C00000"/>
              </a:solidFill>
              <a:effectLst/>
              <a:latin typeface="Verdana Pro" panose="020B0604030504040204" pitchFamily="34" charset="0"/>
              <a:ea typeface="+mn-ea"/>
              <a:cs typeface="+mn-cs"/>
            </a:rPr>
            <a:t>Growth factor:</a:t>
          </a:r>
          <a:r>
            <a:rPr lang="en-US" sz="1000" b="1" baseline="0">
              <a:solidFill>
                <a:srgbClr val="C00000"/>
              </a:solidFill>
              <a:effectLst/>
              <a:latin typeface="Verdana Pro" panose="020B0604030504040204" pitchFamily="34" charset="0"/>
              <a:ea typeface="+mn-ea"/>
              <a:cs typeface="+mn-cs"/>
            </a:rPr>
            <a:t>  Lower is better</a:t>
          </a:r>
          <a:endParaRPr lang="en-NL" sz="1000" b="1">
            <a:solidFill>
              <a:srgbClr val="C00000"/>
            </a:solidFill>
            <a:effectLst/>
            <a:latin typeface="Verdana Pro" panose="020B0604030504040204" pitchFamily="34" charset="0"/>
          </a:endParaRPr>
        </a:p>
        <a:p xmlns:a="http://schemas.openxmlformats.org/drawingml/2006/main">
          <a:endParaRPr lang="LID4096"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rijksoverheid.nl/actueel/nieuws/2020/03/24/aanvullende-maatregelen-23-maart" TargetMode="External"/><Relationship Id="rId13" Type="http://schemas.openxmlformats.org/officeDocument/2006/relationships/hyperlink" Target="https://www.rivm.nl/nieuws/resultaat-steekproef-4-ziekenhuismedewerkers-heeft-coronavirus" TargetMode="External"/><Relationship Id="rId18" Type="http://schemas.openxmlformats.org/officeDocument/2006/relationships/hyperlink" Target="https://www.rijksoverheid.nl/actueel/nieuws/2020/03/24/aanvullende-maatregelen-23-maart" TargetMode="External"/><Relationship Id="rId3" Type="http://schemas.openxmlformats.org/officeDocument/2006/relationships/hyperlink" Target="https://www.rijksoverheid.nl/onderwerpen/coronavirus-covid-19/nieuws/2020/03/09/hygienemaatregelen-van-belang-om-verspreiding-coronavirus-tegen-te-gaan" TargetMode="External"/><Relationship Id="rId21" Type="http://schemas.openxmlformats.org/officeDocument/2006/relationships/drawing" Target="../drawings/drawing7.xml"/><Relationship Id="rId7" Type="http://schemas.openxmlformats.org/officeDocument/2006/relationships/hyperlink" Target="https://www.rijksoverheid.nl/actueel/nieuws/2020/03/19/bezoek-aan-verpleeghuizen-niet-langer-mogelijk-vanwege-corona" TargetMode="External"/><Relationship Id="rId12" Type="http://schemas.openxmlformats.org/officeDocument/2006/relationships/hyperlink" Target="https://www.rijksoverheid.nl/onderwerpen/coronavirus-covid-19/nieuws/2020/03/09/hygienemaatregelen-van-belang-om-verspreiding-coronavirus-tegen-te-gaan" TargetMode="External"/><Relationship Id="rId17" Type="http://schemas.openxmlformats.org/officeDocument/2006/relationships/hyperlink" Target="https://www.rijksoverheid.nl/actueel/nieuws/2020/03/19/bezoek-aan-verpleeghuizen-niet-langer-mogelijk-vanwege-corona" TargetMode="External"/><Relationship Id="rId2" Type="http://schemas.openxmlformats.org/officeDocument/2006/relationships/hyperlink" Target="https://www.rivm.nl/nieuws/patient-met-nieuw-coronavirus-overleden" TargetMode="External"/><Relationship Id="rId16" Type="http://schemas.openxmlformats.org/officeDocument/2006/relationships/hyperlink" Target="https://www.rijksoverheid.nl/actueel/nieuws/2020/03/15/aanvullende-maatregelen-onderwijs-horeca-sport" TargetMode="External"/><Relationship Id="rId20" Type="http://schemas.openxmlformats.org/officeDocument/2006/relationships/printerSettings" Target="../printerSettings/printerSettings3.bin"/><Relationship Id="rId1" Type="http://schemas.openxmlformats.org/officeDocument/2006/relationships/hyperlink" Target="https://www.rivm.nl/nieuws/patient-met-nieuw-coronavirus-in-nederland" TargetMode="External"/><Relationship Id="rId6" Type="http://schemas.openxmlformats.org/officeDocument/2006/relationships/hyperlink" Target="https://www.rijksoverheid.nl/actueel/nieuws/2020/03/15/aanvullende-maatregelen-onderwijs-horeca-sport" TargetMode="External"/><Relationship Id="rId11" Type="http://schemas.openxmlformats.org/officeDocument/2006/relationships/hyperlink" Target="https://www.rivm.nl/nieuws/covid-19-nieuwe-aanwijzing-voor-inwoners-noord-brabant" TargetMode="External"/><Relationship Id="rId5" Type="http://schemas.openxmlformats.org/officeDocument/2006/relationships/hyperlink" Target="https://www.rivm.nl/nieuws/uitbreiding-maatregelen-coronavirus" TargetMode="External"/><Relationship Id="rId15" Type="http://schemas.openxmlformats.org/officeDocument/2006/relationships/hyperlink" Target="https://www.rijksoverheid.nl/onderwerpen/coronavirus-covid-19/nieuws/2020/03/12/nieuwe-maatregelen-tegen-verspreiding-coronavirus-in-nederland" TargetMode="External"/><Relationship Id="rId10" Type="http://schemas.openxmlformats.org/officeDocument/2006/relationships/hyperlink" Target="https://www.rivm.nl/nieuws/patient-met-nieuw-coronavirus-overleden" TargetMode="External"/><Relationship Id="rId19" Type="http://schemas.openxmlformats.org/officeDocument/2006/relationships/hyperlink" Target="https://www.youtube.com/watch?v=obCkA4YY19A" TargetMode="External"/><Relationship Id="rId4" Type="http://schemas.openxmlformats.org/officeDocument/2006/relationships/hyperlink" Target="https://www.rivm.nl/nieuws/resultaat-steekproef-4-ziekenhuismedewerkers-heeft-coronavirus" TargetMode="External"/><Relationship Id="rId9" Type="http://schemas.openxmlformats.org/officeDocument/2006/relationships/hyperlink" Target="https://www.rivm.nl/nieuws/patient-met-nieuw-coronavirus-in-nederland" TargetMode="External"/><Relationship Id="rId14" Type="http://schemas.openxmlformats.org/officeDocument/2006/relationships/hyperlink" Target="https://www.rivm.nl/nieuws/uitbreiding-maatregelen-coronavirus"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www.nu.nl/binnenland/6075157/oproep-ggd-laat-je-niet-testen-zonder-symptomen-testlocaties-overbelast.html?redirect=1" TargetMode="External"/><Relationship Id="rId7" Type="http://schemas.openxmlformats.org/officeDocument/2006/relationships/drawing" Target="../drawings/drawing10.xml"/><Relationship Id="rId2" Type="http://schemas.openxmlformats.org/officeDocument/2006/relationships/hyperlink" Target="https://nos.nl/artikel/2345725-nederland-wil-hulp-van-duitse-coronatestlabs.html" TargetMode="External"/><Relationship Id="rId1" Type="http://schemas.openxmlformats.org/officeDocument/2006/relationships/hyperlink" Target="https://nos.nl/nieuwsuur/artikel/2345657-vws-wil-100-000-tests-in-januari-maar-30-000-is-nu-al-te-veel-gevraagd.html" TargetMode="External"/><Relationship Id="rId6" Type="http://schemas.openxmlformats.org/officeDocument/2006/relationships/printerSettings" Target="../printerSettings/printerSettings4.bin"/><Relationship Id="rId5" Type="http://schemas.openxmlformats.org/officeDocument/2006/relationships/hyperlink" Target="https://www.tweedekamer.nl/kamerstukken/brieven_regering/detail?id=2020Z15191&amp;did=2020D32748" TargetMode="External"/><Relationship Id="rId4" Type="http://schemas.openxmlformats.org/officeDocument/2006/relationships/hyperlink" Target="https://nos.nl/artikel/2345786-de-jonge-komende-weken-veel-meer-duitse-testcapaciteit.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0D6D8-E639-4A0C-AC56-EAC307572FE9}">
  <sheetPr codeName="Sheet15"/>
  <dimension ref="B2:IR272"/>
  <sheetViews>
    <sheetView topLeftCell="GC34" zoomScale="90" zoomScaleNormal="90" workbookViewId="0">
      <selection activeCell="HX55" sqref="HX55"/>
    </sheetView>
  </sheetViews>
  <sheetFormatPr defaultRowHeight="15" x14ac:dyDescent="0.25"/>
  <cols>
    <col min="1" max="2" width="9.140625" style="132"/>
    <col min="3" max="3" width="13.42578125" style="132" bestFit="1" customWidth="1"/>
    <col min="4" max="8" width="10.7109375" style="132" bestFit="1" customWidth="1"/>
    <col min="9" max="17" width="10.7109375" style="132" customWidth="1"/>
    <col min="18" max="18" width="12.42578125" style="132" bestFit="1" customWidth="1"/>
    <col min="19" max="36" width="10.7109375" style="132" customWidth="1"/>
    <col min="37" max="16384" width="9.140625" style="132"/>
  </cols>
  <sheetData>
    <row r="2" spans="2:243" x14ac:dyDescent="0.25">
      <c r="D2" s="132" t="s">
        <v>338</v>
      </c>
      <c r="E2" s="132" t="s">
        <v>339</v>
      </c>
      <c r="F2" s="132" t="s">
        <v>340</v>
      </c>
      <c r="G2" s="132" t="s">
        <v>341</v>
      </c>
      <c r="H2" s="132" t="s">
        <v>342</v>
      </c>
      <c r="I2" s="132" t="s">
        <v>343</v>
      </c>
      <c r="J2" s="132" t="s">
        <v>344</v>
      </c>
      <c r="K2" s="132" t="s">
        <v>345</v>
      </c>
      <c r="L2" s="132" t="s">
        <v>346</v>
      </c>
      <c r="M2" s="132" t="s">
        <v>347</v>
      </c>
      <c r="N2" s="132" t="s">
        <v>348</v>
      </c>
      <c r="O2" s="132" t="s">
        <v>349</v>
      </c>
      <c r="P2" s="132" t="s">
        <v>350</v>
      </c>
      <c r="Q2" s="132" t="s">
        <v>351</v>
      </c>
      <c r="R2" s="132" t="s">
        <v>352</v>
      </c>
      <c r="S2" s="132" t="s">
        <v>353</v>
      </c>
      <c r="T2" s="132" t="s">
        <v>354</v>
      </c>
      <c r="U2" s="132" t="s">
        <v>355</v>
      </c>
      <c r="V2" s="132" t="s">
        <v>356</v>
      </c>
      <c r="W2" s="132" t="s">
        <v>357</v>
      </c>
      <c r="X2" s="132" t="s">
        <v>358</v>
      </c>
      <c r="Y2" s="132" t="s">
        <v>359</v>
      </c>
      <c r="Z2" s="132" t="s">
        <v>360</v>
      </c>
      <c r="AA2" s="132" t="s">
        <v>361</v>
      </c>
      <c r="AB2" s="132" t="s">
        <v>362</v>
      </c>
      <c r="AC2" s="132" t="s">
        <v>363</v>
      </c>
      <c r="AD2" s="132" t="s">
        <v>364</v>
      </c>
      <c r="AE2" s="132" t="s">
        <v>365</v>
      </c>
      <c r="AF2" s="132" t="s">
        <v>366</v>
      </c>
      <c r="AG2" s="132" t="s">
        <v>367</v>
      </c>
      <c r="AH2" s="132" t="s">
        <v>368</v>
      </c>
      <c r="AI2" s="132" t="s">
        <v>369</v>
      </c>
      <c r="AJ2" s="132" t="s">
        <v>370</v>
      </c>
      <c r="AK2" s="132" t="s">
        <v>371</v>
      </c>
      <c r="AL2" s="132" t="s">
        <v>372</v>
      </c>
      <c r="AM2" s="132" t="s">
        <v>373</v>
      </c>
      <c r="AN2" s="132" t="s">
        <v>374</v>
      </c>
      <c r="AO2" s="132" t="s">
        <v>375</v>
      </c>
      <c r="AP2" s="132" t="s">
        <v>376</v>
      </c>
      <c r="AQ2" s="132" t="s">
        <v>377</v>
      </c>
      <c r="AR2" s="132" t="s">
        <v>330</v>
      </c>
      <c r="AS2" s="132" t="s">
        <v>329</v>
      </c>
      <c r="AT2" s="132" t="s">
        <v>328</v>
      </c>
      <c r="AU2" s="132" t="s">
        <v>327</v>
      </c>
      <c r="AV2" s="132" t="s">
        <v>326</v>
      </c>
      <c r="AW2" s="132" t="s">
        <v>325</v>
      </c>
      <c r="AX2" s="132" t="s">
        <v>324</v>
      </c>
      <c r="AY2" s="132" t="s">
        <v>323</v>
      </c>
      <c r="AZ2" s="132" t="s">
        <v>322</v>
      </c>
      <c r="BA2" s="132" t="s">
        <v>321</v>
      </c>
      <c r="BB2" s="132" t="s">
        <v>320</v>
      </c>
      <c r="BC2" s="132" t="s">
        <v>319</v>
      </c>
      <c r="BD2" s="132" t="s">
        <v>318</v>
      </c>
      <c r="BE2" s="132" t="s">
        <v>317</v>
      </c>
      <c r="BF2" s="132" t="s">
        <v>316</v>
      </c>
      <c r="BG2" s="132" t="s">
        <v>315</v>
      </c>
      <c r="BH2" s="132" t="s">
        <v>314</v>
      </c>
      <c r="BI2" s="132" t="s">
        <v>313</v>
      </c>
      <c r="BJ2" s="132" t="s">
        <v>312</v>
      </c>
      <c r="BK2" s="132" t="s">
        <v>311</v>
      </c>
      <c r="BL2" s="132" t="s">
        <v>310</v>
      </c>
      <c r="BM2" s="132" t="s">
        <v>309</v>
      </c>
      <c r="BN2" s="132" t="s">
        <v>308</v>
      </c>
      <c r="BO2" s="132" t="s">
        <v>307</v>
      </c>
      <c r="BP2" s="132" t="s">
        <v>306</v>
      </c>
      <c r="BQ2" s="132" t="s">
        <v>305</v>
      </c>
      <c r="BR2" s="132" t="s">
        <v>304</v>
      </c>
      <c r="BS2" s="132" t="s">
        <v>303</v>
      </c>
      <c r="BT2" s="132" t="s">
        <v>302</v>
      </c>
      <c r="BU2" s="132" t="s">
        <v>301</v>
      </c>
      <c r="BV2" s="132" t="s">
        <v>300</v>
      </c>
      <c r="BW2" s="132" t="s">
        <v>299</v>
      </c>
      <c r="BX2" s="132" t="s">
        <v>298</v>
      </c>
      <c r="BY2" s="132" t="s">
        <v>297</v>
      </c>
      <c r="BZ2" s="132" t="s">
        <v>296</v>
      </c>
      <c r="CA2" s="132" t="s">
        <v>295</v>
      </c>
      <c r="CB2" s="132" t="s">
        <v>294</v>
      </c>
      <c r="CC2" s="132" t="s">
        <v>293</v>
      </c>
      <c r="CD2" s="132" t="s">
        <v>292</v>
      </c>
      <c r="CE2" s="132" t="s">
        <v>291</v>
      </c>
      <c r="CF2" s="132" t="s">
        <v>290</v>
      </c>
      <c r="CG2" s="132" t="s">
        <v>289</v>
      </c>
      <c r="CH2" s="132" t="s">
        <v>288</v>
      </c>
      <c r="CI2" s="132" t="s">
        <v>287</v>
      </c>
      <c r="CJ2" s="132" t="s">
        <v>286</v>
      </c>
      <c r="CK2" s="132" t="s">
        <v>285</v>
      </c>
      <c r="CL2" s="132" t="s">
        <v>284</v>
      </c>
      <c r="CM2" s="132" t="s">
        <v>283</v>
      </c>
      <c r="CN2" s="132" t="s">
        <v>282</v>
      </c>
      <c r="CO2" s="132" t="s">
        <v>281</v>
      </c>
      <c r="CP2" s="132" t="s">
        <v>280</v>
      </c>
      <c r="CQ2" s="132" t="s">
        <v>279</v>
      </c>
      <c r="CR2" s="132" t="s">
        <v>278</v>
      </c>
      <c r="CS2" s="132" t="s">
        <v>277</v>
      </c>
      <c r="CT2" s="132" t="s">
        <v>276</v>
      </c>
      <c r="CU2" s="132" t="s">
        <v>275</v>
      </c>
      <c r="CV2" s="132" t="s">
        <v>274</v>
      </c>
      <c r="CW2" s="132" t="s">
        <v>273</v>
      </c>
      <c r="CX2" s="132" t="s">
        <v>272</v>
      </c>
      <c r="CY2" s="132" t="s">
        <v>271</v>
      </c>
      <c r="CZ2" s="132" t="s">
        <v>270</v>
      </c>
      <c r="DA2" s="132" t="s">
        <v>269</v>
      </c>
      <c r="DB2" s="132" t="s">
        <v>268</v>
      </c>
      <c r="DC2" s="132" t="s">
        <v>267</v>
      </c>
      <c r="DD2" s="132" t="s">
        <v>266</v>
      </c>
      <c r="DE2" s="132" t="s">
        <v>265</v>
      </c>
      <c r="DF2" s="132" t="s">
        <v>264</v>
      </c>
      <c r="DG2" s="132" t="s">
        <v>263</v>
      </c>
      <c r="DH2" s="132" t="s">
        <v>262</v>
      </c>
      <c r="DI2" s="132" t="s">
        <v>261</v>
      </c>
      <c r="DJ2" s="132" t="s">
        <v>260</v>
      </c>
      <c r="DK2" s="132" t="s">
        <v>259</v>
      </c>
      <c r="DL2" s="132" t="s">
        <v>258</v>
      </c>
      <c r="DM2" s="132" t="s">
        <v>257</v>
      </c>
      <c r="DN2" s="132" t="s">
        <v>256</v>
      </c>
      <c r="DO2" s="132" t="s">
        <v>255</v>
      </c>
      <c r="DP2" s="132" t="s">
        <v>254</v>
      </c>
      <c r="DQ2" s="132" t="s">
        <v>253</v>
      </c>
      <c r="DR2" s="132" t="s">
        <v>252</v>
      </c>
      <c r="DS2" s="132" t="s">
        <v>251</v>
      </c>
      <c r="DT2" s="132" t="s">
        <v>250</v>
      </c>
      <c r="DU2" s="132" t="s">
        <v>249</v>
      </c>
      <c r="DV2" s="132" t="s">
        <v>248</v>
      </c>
      <c r="DW2" s="132" t="s">
        <v>247</v>
      </c>
      <c r="DX2" s="132" t="s">
        <v>246</v>
      </c>
      <c r="DY2" s="132" t="s">
        <v>245</v>
      </c>
      <c r="DZ2" s="132" t="s">
        <v>244</v>
      </c>
      <c r="EA2" s="132" t="s">
        <v>243</v>
      </c>
      <c r="EB2" s="132" t="s">
        <v>242</v>
      </c>
      <c r="EC2" s="132" t="s">
        <v>241</v>
      </c>
      <c r="ED2" s="132" t="s">
        <v>240</v>
      </c>
      <c r="EE2" s="132" t="s">
        <v>239</v>
      </c>
      <c r="EF2" s="132" t="s">
        <v>238</v>
      </c>
      <c r="EG2" s="132" t="s">
        <v>237</v>
      </c>
      <c r="EH2" s="132" t="s">
        <v>236</v>
      </c>
      <c r="EI2" s="132" t="s">
        <v>235</v>
      </c>
      <c r="EJ2" s="132" t="s">
        <v>234</v>
      </c>
      <c r="EK2" s="132" t="s">
        <v>233</v>
      </c>
      <c r="EL2" s="132" t="s">
        <v>232</v>
      </c>
      <c r="EM2" s="132" t="s">
        <v>231</v>
      </c>
      <c r="EN2" s="132" t="s">
        <v>230</v>
      </c>
      <c r="EO2" s="132" t="s">
        <v>229</v>
      </c>
      <c r="EP2" s="132" t="s">
        <v>228</v>
      </c>
      <c r="EQ2" s="132" t="s">
        <v>227</v>
      </c>
      <c r="ER2" s="132" t="s">
        <v>226</v>
      </c>
      <c r="ES2" s="132" t="s">
        <v>225</v>
      </c>
      <c r="ET2" s="132" t="s">
        <v>224</v>
      </c>
      <c r="EU2" s="132" t="s">
        <v>223</v>
      </c>
      <c r="EV2" s="132" t="s">
        <v>222</v>
      </c>
      <c r="EW2" s="132" t="s">
        <v>221</v>
      </c>
      <c r="EX2" s="132" t="s">
        <v>147</v>
      </c>
      <c r="EY2" s="132" t="s">
        <v>148</v>
      </c>
      <c r="EZ2" s="132" t="s">
        <v>149</v>
      </c>
      <c r="FA2" s="132" t="s">
        <v>150</v>
      </c>
      <c r="FB2" s="132" t="s">
        <v>151</v>
      </c>
      <c r="FC2" s="132" t="s">
        <v>152</v>
      </c>
      <c r="FD2" s="132" t="s">
        <v>153</v>
      </c>
      <c r="FE2" s="132" t="s">
        <v>154</v>
      </c>
      <c r="FF2" s="132" t="s">
        <v>155</v>
      </c>
      <c r="FG2" s="132" t="s">
        <v>156</v>
      </c>
      <c r="FH2" s="132" t="s">
        <v>157</v>
      </c>
      <c r="FI2" s="132" t="s">
        <v>158</v>
      </c>
      <c r="FJ2" s="132" t="s">
        <v>159</v>
      </c>
      <c r="FK2" s="132" t="s">
        <v>160</v>
      </c>
      <c r="FL2" s="132" t="s">
        <v>161</v>
      </c>
      <c r="FM2" s="132" t="s">
        <v>162</v>
      </c>
      <c r="FN2" s="132" t="s">
        <v>163</v>
      </c>
      <c r="FO2" s="132" t="s">
        <v>164</v>
      </c>
      <c r="FP2" s="132" t="s">
        <v>165</v>
      </c>
      <c r="FQ2" s="132" t="s">
        <v>166</v>
      </c>
      <c r="FR2" s="132" t="s">
        <v>167</v>
      </c>
      <c r="FS2" s="132" t="s">
        <v>168</v>
      </c>
      <c r="FT2" s="132" t="s">
        <v>169</v>
      </c>
      <c r="FU2" s="132" t="s">
        <v>170</v>
      </c>
      <c r="FV2" s="132" t="s">
        <v>171</v>
      </c>
      <c r="FW2" s="132" t="s">
        <v>172</v>
      </c>
      <c r="FX2" s="132" t="s">
        <v>173</v>
      </c>
      <c r="FY2" s="132" t="s">
        <v>174</v>
      </c>
      <c r="FZ2" s="132" t="s">
        <v>175</v>
      </c>
      <c r="GA2" s="132" t="s">
        <v>176</v>
      </c>
      <c r="GB2" s="132" t="s">
        <v>177</v>
      </c>
      <c r="GC2" s="132" t="s">
        <v>178</v>
      </c>
      <c r="GD2" s="132" t="s">
        <v>179</v>
      </c>
      <c r="GE2" s="132" t="s">
        <v>180</v>
      </c>
      <c r="GF2" s="132" t="s">
        <v>181</v>
      </c>
      <c r="GG2" s="132" t="s">
        <v>182</v>
      </c>
      <c r="GH2" s="132" t="s">
        <v>183</v>
      </c>
      <c r="GI2" s="132" t="s">
        <v>184</v>
      </c>
      <c r="GJ2" s="132" t="s">
        <v>185</v>
      </c>
      <c r="GK2" s="132" t="s">
        <v>186</v>
      </c>
      <c r="GL2" s="132" t="s">
        <v>187</v>
      </c>
      <c r="GM2" s="132" t="s">
        <v>188</v>
      </c>
      <c r="GN2" s="132" t="s">
        <v>337</v>
      </c>
      <c r="GO2" s="132" t="s">
        <v>189</v>
      </c>
      <c r="GP2" s="132" t="s">
        <v>190</v>
      </c>
      <c r="GQ2" s="132" t="s">
        <v>191</v>
      </c>
      <c r="GR2" s="132" t="s">
        <v>192</v>
      </c>
      <c r="GS2" s="132" t="s">
        <v>144</v>
      </c>
      <c r="GT2" s="132" t="s">
        <v>145</v>
      </c>
      <c r="GU2" s="132" t="s">
        <v>146</v>
      </c>
      <c r="GV2" s="132" t="s">
        <v>200</v>
      </c>
      <c r="GW2" s="132" t="s">
        <v>201</v>
      </c>
      <c r="GX2" s="132" t="s">
        <v>202</v>
      </c>
      <c r="GY2" s="132" t="s">
        <v>213</v>
      </c>
      <c r="GZ2" s="132" t="s">
        <v>219</v>
      </c>
      <c r="HA2" s="132" t="s">
        <v>336</v>
      </c>
      <c r="HB2" s="132" t="s">
        <v>378</v>
      </c>
      <c r="HC2" s="132" t="s">
        <v>379</v>
      </c>
      <c r="HD2" s="132" t="s">
        <v>380</v>
      </c>
      <c r="HE2" s="132" t="s">
        <v>401</v>
      </c>
      <c r="HF2" s="132" t="s">
        <v>402</v>
      </c>
      <c r="HG2" s="132" t="s">
        <v>403</v>
      </c>
      <c r="HH2" s="132" t="s">
        <v>406</v>
      </c>
      <c r="HI2" s="25" t="s">
        <v>408</v>
      </c>
      <c r="HJ2" s="25" t="s">
        <v>409</v>
      </c>
      <c r="HK2" s="25" t="s">
        <v>430</v>
      </c>
      <c r="HL2" s="25" t="s">
        <v>434</v>
      </c>
      <c r="HM2" s="25" t="s">
        <v>435</v>
      </c>
      <c r="HN2" s="132" t="s">
        <v>455</v>
      </c>
      <c r="HO2" s="132" t="s">
        <v>486</v>
      </c>
      <c r="HP2" s="132" t="s">
        <v>487</v>
      </c>
      <c r="HQ2" s="132" t="s">
        <v>491</v>
      </c>
      <c r="HR2" s="132" t="s">
        <v>492</v>
      </c>
      <c r="HS2" s="132" t="s">
        <v>509</v>
      </c>
    </row>
    <row r="3" spans="2:243" x14ac:dyDescent="0.25">
      <c r="B3" s="132" t="s">
        <v>203</v>
      </c>
      <c r="AS3" s="132">
        <v>1</v>
      </c>
      <c r="AY3" s="132">
        <v>1</v>
      </c>
      <c r="BH3" s="132">
        <v>1</v>
      </c>
      <c r="BJ3" s="132">
        <v>1</v>
      </c>
      <c r="BO3" s="132">
        <v>1</v>
      </c>
      <c r="BR3" s="132">
        <v>1</v>
      </c>
      <c r="BY3" s="132">
        <v>1</v>
      </c>
      <c r="CR3" s="132">
        <v>1</v>
      </c>
      <c r="DK3" s="132">
        <v>2</v>
      </c>
      <c r="DO3" s="132">
        <v>1</v>
      </c>
      <c r="DX3" s="132">
        <v>2</v>
      </c>
      <c r="DY3" s="132">
        <v>2</v>
      </c>
      <c r="EB3" s="132">
        <v>1</v>
      </c>
      <c r="EC3" s="132">
        <v>2</v>
      </c>
      <c r="EE3" s="132">
        <v>2</v>
      </c>
      <c r="EF3" s="132">
        <v>1</v>
      </c>
      <c r="EH3" s="132">
        <v>1</v>
      </c>
      <c r="EI3" s="132">
        <v>1</v>
      </c>
      <c r="EJ3" s="132">
        <v>1</v>
      </c>
      <c r="EK3" s="132">
        <v>1</v>
      </c>
      <c r="EM3" s="132">
        <v>2</v>
      </c>
      <c r="EP3" s="132">
        <v>1</v>
      </c>
      <c r="FH3" s="132">
        <v>1</v>
      </c>
      <c r="FK3" s="132">
        <v>1</v>
      </c>
      <c r="FM3" s="132">
        <v>1</v>
      </c>
      <c r="FN3" s="132">
        <v>1</v>
      </c>
      <c r="FS3" s="132">
        <v>3</v>
      </c>
      <c r="FV3" s="132">
        <v>1</v>
      </c>
      <c r="GE3" s="132">
        <v>4</v>
      </c>
      <c r="GG3" s="132">
        <v>1</v>
      </c>
      <c r="GH3" s="132">
        <v>1</v>
      </c>
      <c r="GI3" s="132">
        <v>1</v>
      </c>
      <c r="GJ3" s="132">
        <v>2</v>
      </c>
      <c r="GK3" s="132">
        <v>1</v>
      </c>
      <c r="GO3" s="132">
        <v>2</v>
      </c>
      <c r="GP3" s="132">
        <v>2</v>
      </c>
      <c r="GQ3" s="132">
        <v>1</v>
      </c>
      <c r="GT3" s="132">
        <v>2</v>
      </c>
      <c r="GU3" s="132">
        <v>1</v>
      </c>
      <c r="GW3" s="132">
        <v>2</v>
      </c>
      <c r="GY3" s="132">
        <v>2</v>
      </c>
      <c r="HA3" s="132">
        <v>1</v>
      </c>
      <c r="HC3" s="132">
        <v>1</v>
      </c>
      <c r="HD3" s="132">
        <v>2</v>
      </c>
      <c r="HF3" s="132">
        <v>1</v>
      </c>
      <c r="HG3" s="132">
        <v>1</v>
      </c>
      <c r="HI3" s="132">
        <v>2</v>
      </c>
      <c r="HJ3" s="132">
        <v>2</v>
      </c>
      <c r="HK3" s="132">
        <v>2</v>
      </c>
      <c r="HL3" s="132">
        <v>2</v>
      </c>
      <c r="HM3" s="132">
        <v>1</v>
      </c>
      <c r="HN3" s="132">
        <v>2</v>
      </c>
      <c r="HP3" s="132">
        <v>1</v>
      </c>
      <c r="HQ3" s="132">
        <v>2</v>
      </c>
      <c r="HR3" s="132">
        <v>1</v>
      </c>
      <c r="HS3" s="132">
        <v>4</v>
      </c>
      <c r="HU3" s="132">
        <v>1</v>
      </c>
      <c r="HV3" s="132">
        <v>1</v>
      </c>
      <c r="HW3" s="132">
        <v>1</v>
      </c>
      <c r="HX3" s="132">
        <v>1</v>
      </c>
    </row>
    <row r="4" spans="2:243" x14ac:dyDescent="0.25">
      <c r="B4" s="132" t="s">
        <v>204</v>
      </c>
      <c r="AG4" s="132">
        <v>1</v>
      </c>
      <c r="AO4" s="132">
        <v>1</v>
      </c>
      <c r="AP4" s="132">
        <v>1</v>
      </c>
      <c r="AV4" s="132">
        <v>2</v>
      </c>
      <c r="BA4" s="132">
        <v>1</v>
      </c>
      <c r="BC4" s="132">
        <v>2</v>
      </c>
      <c r="BD4" s="132">
        <v>1</v>
      </c>
      <c r="BG4" s="132">
        <v>2</v>
      </c>
      <c r="BH4" s="132">
        <v>1</v>
      </c>
      <c r="BQ4" s="132">
        <v>1</v>
      </c>
      <c r="BS4" s="132">
        <v>1</v>
      </c>
      <c r="BT4" s="132">
        <v>1</v>
      </c>
      <c r="BW4" s="132">
        <v>1</v>
      </c>
      <c r="CB4" s="132">
        <v>1</v>
      </c>
      <c r="CC4" s="132">
        <v>1</v>
      </c>
      <c r="CG4" s="132">
        <v>2</v>
      </c>
      <c r="CL4" s="132">
        <v>2</v>
      </c>
      <c r="CN4" s="132">
        <v>2</v>
      </c>
      <c r="CU4" s="132">
        <v>1</v>
      </c>
      <c r="CZ4" s="132">
        <v>1</v>
      </c>
      <c r="DF4" s="132">
        <v>1</v>
      </c>
      <c r="DH4" s="132">
        <v>2</v>
      </c>
      <c r="DI4" s="132">
        <v>2</v>
      </c>
      <c r="DK4" s="132">
        <v>1</v>
      </c>
      <c r="DM4" s="132">
        <v>1</v>
      </c>
      <c r="DO4" s="132">
        <v>1</v>
      </c>
      <c r="DP4" s="132">
        <v>1</v>
      </c>
      <c r="DQ4" s="132">
        <v>1</v>
      </c>
      <c r="DT4" s="132">
        <v>2</v>
      </c>
      <c r="DU4" s="132">
        <v>3</v>
      </c>
      <c r="DV4" s="132">
        <v>1</v>
      </c>
      <c r="DW4" s="132">
        <v>2</v>
      </c>
      <c r="DX4" s="132">
        <v>2</v>
      </c>
      <c r="DY4" s="132">
        <v>1</v>
      </c>
      <c r="DZ4" s="132">
        <v>1</v>
      </c>
      <c r="EB4" s="132">
        <v>3</v>
      </c>
      <c r="EC4" s="132">
        <v>2</v>
      </c>
      <c r="ED4" s="132">
        <v>1</v>
      </c>
      <c r="EE4" s="132">
        <v>3</v>
      </c>
      <c r="EF4" s="132">
        <v>1</v>
      </c>
      <c r="EJ4" s="132">
        <v>1</v>
      </c>
      <c r="EK4" s="132">
        <v>1</v>
      </c>
      <c r="EM4" s="132">
        <v>1</v>
      </c>
      <c r="EN4" s="132">
        <v>1</v>
      </c>
      <c r="EO4" s="132">
        <v>2</v>
      </c>
      <c r="EP4" s="132">
        <v>1</v>
      </c>
      <c r="ER4" s="132">
        <v>2</v>
      </c>
      <c r="ES4" s="132">
        <v>1</v>
      </c>
      <c r="EW4" s="132">
        <v>2</v>
      </c>
      <c r="EX4" s="132">
        <v>3</v>
      </c>
      <c r="EY4" s="132">
        <v>1</v>
      </c>
      <c r="EZ4" s="132">
        <v>1</v>
      </c>
      <c r="FB4" s="132">
        <v>1</v>
      </c>
      <c r="FD4" s="132">
        <v>1</v>
      </c>
      <c r="FE4" s="132">
        <v>1</v>
      </c>
      <c r="FF4" s="132">
        <v>2</v>
      </c>
      <c r="FG4" s="132">
        <v>2</v>
      </c>
      <c r="FH4" s="132">
        <v>3</v>
      </c>
      <c r="FI4" s="132">
        <v>1</v>
      </c>
      <c r="FJ4" s="132">
        <v>1</v>
      </c>
      <c r="FK4" s="132">
        <v>2</v>
      </c>
      <c r="FL4" s="132">
        <v>5</v>
      </c>
      <c r="FN4" s="132">
        <v>1</v>
      </c>
      <c r="FO4" s="132">
        <v>1</v>
      </c>
      <c r="FP4" s="132">
        <v>4</v>
      </c>
      <c r="FQ4" s="132">
        <v>2</v>
      </c>
      <c r="FR4" s="132">
        <v>3</v>
      </c>
      <c r="FS4" s="132">
        <v>1</v>
      </c>
      <c r="FT4" s="132">
        <v>3</v>
      </c>
      <c r="FU4" s="132">
        <v>4</v>
      </c>
      <c r="FV4" s="132">
        <v>6</v>
      </c>
      <c r="FW4" s="132">
        <v>5</v>
      </c>
      <c r="FX4" s="132">
        <v>6</v>
      </c>
      <c r="FY4" s="132">
        <v>3</v>
      </c>
      <c r="FZ4" s="132">
        <v>9</v>
      </c>
      <c r="GA4" s="132">
        <v>9</v>
      </c>
      <c r="GB4" s="132">
        <v>5</v>
      </c>
      <c r="GC4" s="132">
        <v>4</v>
      </c>
      <c r="GD4" s="132">
        <v>10</v>
      </c>
      <c r="GE4" s="132">
        <v>9</v>
      </c>
      <c r="GF4" s="132">
        <v>6</v>
      </c>
      <c r="GG4" s="132">
        <v>10</v>
      </c>
      <c r="GH4" s="132">
        <v>10</v>
      </c>
      <c r="GI4" s="132">
        <v>9</v>
      </c>
      <c r="GJ4" s="132">
        <v>7</v>
      </c>
      <c r="GK4" s="132">
        <v>12</v>
      </c>
      <c r="GL4" s="132">
        <v>10</v>
      </c>
      <c r="GM4" s="132">
        <v>4</v>
      </c>
      <c r="GN4" s="132">
        <v>13</v>
      </c>
      <c r="GO4" s="132">
        <v>12</v>
      </c>
      <c r="GP4" s="132">
        <v>13</v>
      </c>
      <c r="GQ4" s="132">
        <v>4</v>
      </c>
      <c r="GR4" s="132">
        <v>6</v>
      </c>
      <c r="GS4" s="132">
        <v>6</v>
      </c>
      <c r="GT4" s="132">
        <v>9</v>
      </c>
      <c r="GU4" s="132">
        <v>4</v>
      </c>
      <c r="GV4" s="132">
        <v>8</v>
      </c>
      <c r="GW4" s="132">
        <v>8</v>
      </c>
      <c r="GX4" s="132">
        <v>4</v>
      </c>
      <c r="GY4" s="132">
        <v>9</v>
      </c>
      <c r="GZ4" s="132">
        <v>9</v>
      </c>
      <c r="HA4" s="132">
        <v>6</v>
      </c>
      <c r="HB4" s="132">
        <v>9</v>
      </c>
      <c r="HC4" s="132">
        <v>14</v>
      </c>
      <c r="HD4" s="132">
        <v>14</v>
      </c>
      <c r="HE4" s="132">
        <v>9</v>
      </c>
      <c r="HF4" s="132">
        <v>11</v>
      </c>
      <c r="HG4" s="132">
        <v>8</v>
      </c>
      <c r="HH4" s="132">
        <v>14</v>
      </c>
      <c r="HI4" s="132">
        <v>27</v>
      </c>
      <c r="HJ4" s="132">
        <v>16</v>
      </c>
      <c r="HK4" s="132">
        <v>23</v>
      </c>
      <c r="HL4" s="132">
        <v>21</v>
      </c>
      <c r="HM4" s="132">
        <v>25</v>
      </c>
      <c r="HN4" s="132">
        <v>34</v>
      </c>
      <c r="HO4" s="132">
        <v>28</v>
      </c>
      <c r="HP4" s="132">
        <v>17</v>
      </c>
      <c r="HQ4" s="132">
        <v>19</v>
      </c>
      <c r="HR4" s="132">
        <v>12</v>
      </c>
      <c r="HS4" s="132">
        <v>16</v>
      </c>
      <c r="HT4" s="132">
        <v>10</v>
      </c>
      <c r="HU4" s="132">
        <v>12</v>
      </c>
      <c r="HV4" s="132">
        <v>19</v>
      </c>
      <c r="HW4" s="132">
        <v>5</v>
      </c>
      <c r="HX4" s="132">
        <v>20</v>
      </c>
    </row>
    <row r="5" spans="2:243" x14ac:dyDescent="0.25">
      <c r="B5" s="132" t="s">
        <v>205</v>
      </c>
      <c r="AH5" s="132">
        <v>2</v>
      </c>
      <c r="AI5" s="132">
        <v>1</v>
      </c>
      <c r="AL5" s="132">
        <v>5</v>
      </c>
      <c r="AM5" s="132">
        <v>2</v>
      </c>
      <c r="AN5" s="132">
        <v>3</v>
      </c>
      <c r="AO5" s="132">
        <v>4</v>
      </c>
      <c r="AP5" s="132">
        <v>4</v>
      </c>
      <c r="AQ5" s="132">
        <v>8</v>
      </c>
      <c r="AR5" s="132">
        <v>3</v>
      </c>
      <c r="AS5" s="132">
        <v>3</v>
      </c>
      <c r="AT5" s="132">
        <v>6</v>
      </c>
      <c r="AU5" s="132">
        <v>8</v>
      </c>
      <c r="AV5" s="132">
        <v>9</v>
      </c>
      <c r="AW5" s="132">
        <v>8</v>
      </c>
      <c r="AX5" s="132">
        <v>3</v>
      </c>
      <c r="AY5" s="132">
        <v>5</v>
      </c>
      <c r="AZ5" s="132">
        <v>4</v>
      </c>
      <c r="BA5" s="132">
        <v>5</v>
      </c>
      <c r="BB5" s="132">
        <v>11</v>
      </c>
      <c r="BC5" s="132">
        <v>7</v>
      </c>
      <c r="BD5" s="132">
        <v>6</v>
      </c>
      <c r="BE5" s="132">
        <v>2</v>
      </c>
      <c r="BF5" s="132">
        <v>7</v>
      </c>
      <c r="BG5" s="132">
        <v>7</v>
      </c>
      <c r="BH5" s="132">
        <v>5</v>
      </c>
      <c r="BI5" s="132">
        <v>6</v>
      </c>
      <c r="BJ5" s="132">
        <v>5</v>
      </c>
      <c r="BK5" s="132">
        <v>6</v>
      </c>
      <c r="BL5" s="132">
        <v>8</v>
      </c>
      <c r="BM5" s="132">
        <v>10</v>
      </c>
      <c r="BN5" s="132">
        <v>7</v>
      </c>
      <c r="BO5" s="132">
        <v>7</v>
      </c>
      <c r="BP5" s="132">
        <v>5</v>
      </c>
      <c r="BQ5" s="132">
        <v>4</v>
      </c>
      <c r="BR5" s="132">
        <v>6</v>
      </c>
      <c r="BS5" s="132">
        <v>7</v>
      </c>
      <c r="BT5" s="132">
        <v>7</v>
      </c>
      <c r="BU5" s="132">
        <v>5</v>
      </c>
      <c r="BV5" s="132">
        <v>5</v>
      </c>
      <c r="BW5" s="132">
        <v>8</v>
      </c>
      <c r="BX5" s="132">
        <v>7</v>
      </c>
      <c r="BY5" s="132">
        <v>6</v>
      </c>
      <c r="BZ5" s="132">
        <v>7</v>
      </c>
      <c r="CA5" s="132">
        <v>7</v>
      </c>
      <c r="CB5" s="132">
        <v>2</v>
      </c>
      <c r="CC5" s="132">
        <v>3</v>
      </c>
      <c r="CD5" s="132">
        <v>3</v>
      </c>
      <c r="CE5" s="132">
        <v>4</v>
      </c>
      <c r="CF5" s="132">
        <v>2</v>
      </c>
      <c r="CG5" s="132">
        <v>4</v>
      </c>
      <c r="CH5" s="132">
        <v>6</v>
      </c>
      <c r="CI5" s="132">
        <v>5</v>
      </c>
      <c r="CJ5" s="132">
        <v>4</v>
      </c>
      <c r="CK5" s="132">
        <v>1</v>
      </c>
      <c r="CL5" s="132">
        <v>3</v>
      </c>
      <c r="CN5" s="132">
        <v>4</v>
      </c>
      <c r="CO5" s="132">
        <v>3</v>
      </c>
      <c r="CP5" s="132">
        <v>4</v>
      </c>
      <c r="CQ5" s="132">
        <v>2</v>
      </c>
      <c r="CR5" s="132">
        <v>1</v>
      </c>
      <c r="CU5" s="132">
        <v>1</v>
      </c>
      <c r="CV5" s="132">
        <v>1</v>
      </c>
      <c r="CW5" s="132">
        <v>4</v>
      </c>
      <c r="CX5" s="132">
        <v>6</v>
      </c>
      <c r="CZ5" s="132">
        <v>1</v>
      </c>
      <c r="DB5" s="132">
        <v>3</v>
      </c>
      <c r="DC5" s="132">
        <v>1</v>
      </c>
      <c r="DD5" s="132">
        <v>1</v>
      </c>
      <c r="DE5" s="132">
        <v>2</v>
      </c>
      <c r="DG5" s="132">
        <v>1</v>
      </c>
      <c r="DH5" s="132">
        <v>1</v>
      </c>
      <c r="DI5" s="132">
        <v>2</v>
      </c>
      <c r="DJ5" s="132">
        <v>1</v>
      </c>
      <c r="DK5" s="132">
        <v>4</v>
      </c>
      <c r="DL5" s="132">
        <v>2</v>
      </c>
      <c r="DM5" s="132">
        <v>2</v>
      </c>
      <c r="DN5" s="132">
        <v>3</v>
      </c>
      <c r="DO5" s="132">
        <v>3</v>
      </c>
      <c r="DQ5" s="132">
        <v>2</v>
      </c>
      <c r="DR5" s="132">
        <v>1</v>
      </c>
      <c r="DS5" s="132">
        <v>3</v>
      </c>
      <c r="DT5" s="132">
        <v>2</v>
      </c>
      <c r="DW5" s="132">
        <v>5</v>
      </c>
      <c r="DX5" s="132">
        <v>4</v>
      </c>
      <c r="DY5" s="132">
        <v>3</v>
      </c>
      <c r="DZ5" s="132">
        <v>6</v>
      </c>
      <c r="EA5" s="132">
        <v>3</v>
      </c>
      <c r="EB5" s="132">
        <v>4</v>
      </c>
      <c r="EC5" s="132">
        <v>1</v>
      </c>
      <c r="ED5" s="132">
        <v>1</v>
      </c>
      <c r="EE5" s="132">
        <v>1</v>
      </c>
      <c r="EF5" s="132">
        <v>3</v>
      </c>
      <c r="EG5" s="132">
        <v>1</v>
      </c>
      <c r="EH5" s="132">
        <v>3</v>
      </c>
      <c r="EI5" s="132">
        <v>1</v>
      </c>
      <c r="EJ5" s="132">
        <v>2</v>
      </c>
      <c r="EK5" s="132">
        <v>3</v>
      </c>
      <c r="EL5" s="132">
        <v>4</v>
      </c>
      <c r="EM5" s="132">
        <v>3</v>
      </c>
      <c r="EN5" s="132">
        <v>2</v>
      </c>
      <c r="EQ5" s="132">
        <v>1</v>
      </c>
      <c r="ER5" s="132">
        <v>2</v>
      </c>
      <c r="ES5" s="132">
        <v>4</v>
      </c>
      <c r="ET5" s="132">
        <v>1</v>
      </c>
      <c r="EU5" s="132">
        <v>1</v>
      </c>
      <c r="EV5" s="132">
        <v>2</v>
      </c>
      <c r="EX5" s="132">
        <v>1</v>
      </c>
      <c r="EY5" s="132">
        <v>4</v>
      </c>
      <c r="EZ5" s="132">
        <v>1</v>
      </c>
      <c r="FB5" s="132">
        <v>1</v>
      </c>
      <c r="FC5" s="132">
        <v>5</v>
      </c>
      <c r="FD5" s="132">
        <v>1</v>
      </c>
      <c r="FE5" s="132">
        <v>3</v>
      </c>
      <c r="FF5" s="132">
        <v>3</v>
      </c>
      <c r="FG5" s="132">
        <v>4</v>
      </c>
      <c r="FH5" s="132">
        <v>4</v>
      </c>
      <c r="FI5" s="132">
        <v>1</v>
      </c>
      <c r="FJ5" s="132">
        <v>7</v>
      </c>
      <c r="FK5" s="132">
        <v>5</v>
      </c>
      <c r="FL5" s="132">
        <v>12</v>
      </c>
      <c r="FM5" s="132">
        <v>8</v>
      </c>
      <c r="FN5" s="132">
        <v>3</v>
      </c>
      <c r="FO5" s="132">
        <v>5</v>
      </c>
      <c r="FP5" s="132">
        <v>7</v>
      </c>
      <c r="FQ5" s="132">
        <v>4</v>
      </c>
      <c r="FR5" s="132">
        <v>11</v>
      </c>
      <c r="FS5" s="132">
        <v>8</v>
      </c>
      <c r="FT5" s="132">
        <v>4</v>
      </c>
      <c r="FU5" s="132">
        <v>5</v>
      </c>
      <c r="FV5" s="132">
        <v>22</v>
      </c>
      <c r="FW5" s="132">
        <v>17</v>
      </c>
      <c r="FX5" s="132">
        <v>25</v>
      </c>
      <c r="FY5" s="132">
        <v>25</v>
      </c>
      <c r="FZ5" s="132">
        <v>29</v>
      </c>
      <c r="GA5" s="132">
        <v>28</v>
      </c>
      <c r="GB5" s="132">
        <v>40</v>
      </c>
      <c r="GC5" s="132">
        <v>39</v>
      </c>
      <c r="GD5" s="132">
        <v>44</v>
      </c>
      <c r="GE5" s="132">
        <v>42</v>
      </c>
      <c r="GF5" s="132">
        <v>64</v>
      </c>
      <c r="GG5" s="132">
        <v>52</v>
      </c>
      <c r="GH5" s="132">
        <v>52</v>
      </c>
      <c r="GI5" s="132">
        <v>34</v>
      </c>
      <c r="GJ5" s="132">
        <v>38</v>
      </c>
      <c r="GK5" s="132">
        <v>45</v>
      </c>
      <c r="GL5" s="132">
        <v>41</v>
      </c>
      <c r="GM5" s="132">
        <v>48</v>
      </c>
      <c r="GN5" s="132">
        <v>37</v>
      </c>
      <c r="GO5" s="132">
        <v>36</v>
      </c>
      <c r="GP5" s="132">
        <v>30</v>
      </c>
      <c r="GQ5" s="132">
        <v>20</v>
      </c>
      <c r="GR5" s="132">
        <v>26</v>
      </c>
      <c r="GS5" s="132">
        <v>34</v>
      </c>
      <c r="GT5" s="132">
        <v>38</v>
      </c>
      <c r="GU5" s="132">
        <v>43</v>
      </c>
      <c r="GV5" s="132">
        <v>29</v>
      </c>
      <c r="GW5" s="132">
        <v>16</v>
      </c>
      <c r="GX5" s="132">
        <v>37</v>
      </c>
      <c r="GY5" s="132">
        <v>20</v>
      </c>
      <c r="GZ5" s="132">
        <v>38</v>
      </c>
      <c r="HA5" s="132">
        <v>39</v>
      </c>
      <c r="HB5" s="132">
        <v>35</v>
      </c>
      <c r="HC5" s="132">
        <v>48</v>
      </c>
      <c r="HD5" s="132">
        <v>31</v>
      </c>
      <c r="HE5" s="132">
        <v>32</v>
      </c>
      <c r="HF5" s="132">
        <v>39</v>
      </c>
      <c r="HG5" s="132">
        <v>63</v>
      </c>
      <c r="HH5" s="132">
        <v>53</v>
      </c>
      <c r="HI5" s="132">
        <v>52</v>
      </c>
      <c r="HJ5" s="132">
        <v>45</v>
      </c>
      <c r="HK5" s="132">
        <v>64</v>
      </c>
      <c r="HL5" s="132">
        <v>52</v>
      </c>
      <c r="HM5" s="132">
        <v>68</v>
      </c>
      <c r="HN5" s="132">
        <v>53</v>
      </c>
      <c r="HO5" s="132">
        <v>68</v>
      </c>
      <c r="HP5" s="132">
        <v>81</v>
      </c>
      <c r="HQ5" s="132">
        <v>73</v>
      </c>
      <c r="HR5" s="132">
        <v>52</v>
      </c>
      <c r="HS5" s="132">
        <v>46</v>
      </c>
      <c r="HT5" s="132">
        <v>38</v>
      </c>
      <c r="HU5" s="132">
        <v>46</v>
      </c>
      <c r="HV5" s="132">
        <v>33</v>
      </c>
      <c r="HW5" s="132">
        <v>18</v>
      </c>
      <c r="HX5" s="132">
        <v>19</v>
      </c>
    </row>
    <row r="6" spans="2:243" x14ac:dyDescent="0.25">
      <c r="B6" s="132" t="s">
        <v>206</v>
      </c>
      <c r="X6" s="132">
        <v>1</v>
      </c>
      <c r="Z6" s="132">
        <v>1</v>
      </c>
      <c r="AA6" s="132">
        <v>1</v>
      </c>
      <c r="AC6" s="132">
        <v>2</v>
      </c>
      <c r="AF6" s="132">
        <v>2</v>
      </c>
      <c r="AH6" s="132">
        <v>1</v>
      </c>
      <c r="AI6" s="132">
        <v>1</v>
      </c>
      <c r="AJ6" s="132">
        <v>1</v>
      </c>
      <c r="AL6" s="132">
        <v>5</v>
      </c>
      <c r="AM6" s="132">
        <v>3</v>
      </c>
      <c r="AN6" s="132">
        <v>7</v>
      </c>
      <c r="AO6" s="132">
        <v>1</v>
      </c>
      <c r="AP6" s="132">
        <v>7</v>
      </c>
      <c r="AQ6" s="132">
        <v>10</v>
      </c>
      <c r="AR6" s="132">
        <v>9</v>
      </c>
      <c r="AS6" s="132">
        <v>12</v>
      </c>
      <c r="AT6" s="132">
        <v>7</v>
      </c>
      <c r="AU6" s="132">
        <v>10</v>
      </c>
      <c r="AV6" s="132">
        <v>15</v>
      </c>
      <c r="AW6" s="132">
        <v>9</v>
      </c>
      <c r="AX6" s="132">
        <v>7</v>
      </c>
      <c r="AY6" s="132">
        <v>13</v>
      </c>
      <c r="AZ6" s="132">
        <v>11</v>
      </c>
      <c r="BA6" s="132">
        <v>6</v>
      </c>
      <c r="BB6" s="132">
        <v>8</v>
      </c>
      <c r="BC6" s="132">
        <v>5</v>
      </c>
      <c r="BD6" s="132">
        <v>9</v>
      </c>
      <c r="BE6" s="132">
        <v>4</v>
      </c>
      <c r="BF6" s="132">
        <v>7</v>
      </c>
      <c r="BG6" s="132">
        <v>5</v>
      </c>
      <c r="BH6" s="132">
        <v>3</v>
      </c>
      <c r="BI6" s="132">
        <v>9</v>
      </c>
      <c r="BJ6" s="132">
        <v>5</v>
      </c>
      <c r="BK6" s="132">
        <v>2</v>
      </c>
      <c r="BL6" s="132">
        <v>6</v>
      </c>
      <c r="BM6" s="132">
        <v>5</v>
      </c>
      <c r="BN6" s="132">
        <v>6</v>
      </c>
      <c r="BO6" s="132">
        <v>2</v>
      </c>
      <c r="BP6" s="132">
        <v>9</v>
      </c>
      <c r="BQ6" s="132">
        <v>3</v>
      </c>
      <c r="BR6" s="132">
        <v>3</v>
      </c>
      <c r="BS6" s="132">
        <v>5</v>
      </c>
      <c r="BT6" s="132">
        <v>10</v>
      </c>
      <c r="BU6" s="132">
        <v>7</v>
      </c>
      <c r="BV6" s="132">
        <v>3</v>
      </c>
      <c r="BW6" s="132">
        <v>5</v>
      </c>
      <c r="BX6" s="132">
        <v>6</v>
      </c>
      <c r="BY6" s="132">
        <v>5</v>
      </c>
      <c r="BZ6" s="132">
        <v>2</v>
      </c>
      <c r="CA6" s="132">
        <v>2</v>
      </c>
      <c r="CB6" s="132">
        <v>6</v>
      </c>
      <c r="CC6" s="132">
        <v>1</v>
      </c>
      <c r="CD6" s="132">
        <v>3</v>
      </c>
      <c r="CE6" s="132">
        <v>6</v>
      </c>
      <c r="CF6" s="132">
        <v>6</v>
      </c>
      <c r="CG6" s="132">
        <v>2</v>
      </c>
      <c r="CH6" s="132">
        <v>6</v>
      </c>
      <c r="CJ6" s="132">
        <v>3</v>
      </c>
      <c r="CK6" s="132">
        <v>4</v>
      </c>
      <c r="CL6" s="132">
        <v>1</v>
      </c>
      <c r="CM6" s="132">
        <v>2</v>
      </c>
      <c r="CN6" s="132">
        <v>3</v>
      </c>
      <c r="CO6" s="132">
        <v>1</v>
      </c>
      <c r="CP6" s="132">
        <v>2</v>
      </c>
      <c r="CQ6" s="132">
        <v>1</v>
      </c>
      <c r="CR6" s="132">
        <v>1</v>
      </c>
      <c r="CS6" s="132">
        <v>4</v>
      </c>
      <c r="CT6" s="132">
        <v>1</v>
      </c>
      <c r="CU6" s="132">
        <v>1</v>
      </c>
      <c r="CV6" s="132">
        <v>1</v>
      </c>
      <c r="CW6" s="132">
        <v>1</v>
      </c>
      <c r="CY6" s="132">
        <v>1</v>
      </c>
      <c r="DA6" s="132">
        <v>3</v>
      </c>
      <c r="DC6" s="132">
        <v>2</v>
      </c>
      <c r="DD6" s="132">
        <v>3</v>
      </c>
      <c r="DE6" s="132">
        <v>1</v>
      </c>
      <c r="DF6" s="132">
        <v>1</v>
      </c>
      <c r="DG6" s="132">
        <v>2</v>
      </c>
      <c r="DH6" s="132">
        <v>5</v>
      </c>
      <c r="DI6" s="132">
        <v>1</v>
      </c>
      <c r="DJ6" s="132">
        <v>2</v>
      </c>
      <c r="DL6" s="132">
        <v>2</v>
      </c>
      <c r="DM6" s="132">
        <v>1</v>
      </c>
      <c r="DN6" s="132">
        <v>3</v>
      </c>
      <c r="DO6" s="132">
        <v>2</v>
      </c>
      <c r="DP6" s="132">
        <v>4</v>
      </c>
      <c r="DQ6" s="132">
        <v>4</v>
      </c>
      <c r="DR6" s="132">
        <v>1</v>
      </c>
      <c r="DT6" s="132">
        <v>7</v>
      </c>
      <c r="DV6" s="132">
        <v>6</v>
      </c>
      <c r="DW6" s="132">
        <v>6</v>
      </c>
      <c r="DX6" s="132">
        <v>3</v>
      </c>
      <c r="DY6" s="132">
        <v>6</v>
      </c>
      <c r="DZ6" s="132">
        <v>2</v>
      </c>
      <c r="EA6" s="132">
        <v>2</v>
      </c>
      <c r="EB6" s="132">
        <v>3</v>
      </c>
      <c r="EC6" s="132">
        <v>5</v>
      </c>
      <c r="ED6" s="132">
        <v>1</v>
      </c>
      <c r="EE6" s="132">
        <v>3</v>
      </c>
      <c r="EF6" s="132">
        <v>4</v>
      </c>
      <c r="EH6" s="132">
        <v>2</v>
      </c>
      <c r="EI6" s="132">
        <v>2</v>
      </c>
      <c r="EJ6" s="132">
        <v>2</v>
      </c>
      <c r="EL6" s="132">
        <v>1</v>
      </c>
      <c r="EO6" s="132">
        <v>3</v>
      </c>
      <c r="EQ6" s="132">
        <v>3</v>
      </c>
      <c r="ER6" s="132">
        <v>2</v>
      </c>
      <c r="ET6" s="132">
        <v>5</v>
      </c>
      <c r="EU6" s="132">
        <v>1</v>
      </c>
      <c r="EX6" s="132">
        <v>2</v>
      </c>
      <c r="EY6" s="132">
        <v>1</v>
      </c>
      <c r="FC6" s="132">
        <v>1</v>
      </c>
      <c r="FE6" s="132">
        <v>1</v>
      </c>
      <c r="FF6" s="132">
        <v>3</v>
      </c>
      <c r="FG6" s="132">
        <v>5</v>
      </c>
      <c r="FH6" s="132">
        <v>1</v>
      </c>
      <c r="FI6" s="132">
        <v>3</v>
      </c>
      <c r="FJ6" s="132">
        <v>6</v>
      </c>
      <c r="FK6" s="132">
        <v>5</v>
      </c>
      <c r="FL6" s="132">
        <v>8</v>
      </c>
      <c r="FM6" s="132">
        <v>3</v>
      </c>
      <c r="FN6" s="132">
        <v>4</v>
      </c>
      <c r="FO6" s="132">
        <v>6</v>
      </c>
      <c r="FP6" s="132">
        <v>6</v>
      </c>
      <c r="FQ6" s="132">
        <v>11</v>
      </c>
      <c r="FR6" s="132">
        <v>7</v>
      </c>
      <c r="FS6" s="132">
        <v>8</v>
      </c>
      <c r="FT6" s="132">
        <v>8</v>
      </c>
      <c r="FU6" s="132">
        <v>10</v>
      </c>
      <c r="FV6" s="132">
        <v>11</v>
      </c>
      <c r="FW6" s="132">
        <v>10</v>
      </c>
      <c r="FX6" s="132">
        <v>14</v>
      </c>
      <c r="FY6" s="132">
        <v>10</v>
      </c>
      <c r="FZ6" s="132">
        <v>17</v>
      </c>
      <c r="GA6" s="132">
        <v>12</v>
      </c>
      <c r="GB6" s="132">
        <v>19</v>
      </c>
      <c r="GC6" s="132">
        <v>30</v>
      </c>
      <c r="GD6" s="132">
        <v>17</v>
      </c>
      <c r="GE6" s="132">
        <v>40</v>
      </c>
      <c r="GF6" s="132">
        <v>33</v>
      </c>
      <c r="GG6" s="132">
        <v>29</v>
      </c>
      <c r="GH6" s="132">
        <v>21</v>
      </c>
      <c r="GI6" s="132">
        <v>27</v>
      </c>
      <c r="GJ6" s="132">
        <v>20</v>
      </c>
      <c r="GK6" s="132">
        <v>13</v>
      </c>
      <c r="GL6" s="132">
        <v>27</v>
      </c>
      <c r="GM6" s="132">
        <v>26</v>
      </c>
      <c r="GN6" s="132">
        <v>31</v>
      </c>
      <c r="GO6" s="132">
        <v>19</v>
      </c>
      <c r="GP6" s="132">
        <v>15</v>
      </c>
      <c r="GQ6" s="132">
        <v>15</v>
      </c>
      <c r="GR6" s="132">
        <v>20</v>
      </c>
      <c r="GS6" s="132">
        <v>15</v>
      </c>
      <c r="GT6" s="132">
        <v>30</v>
      </c>
      <c r="GU6" s="132">
        <v>28</v>
      </c>
      <c r="GV6" s="132">
        <v>14</v>
      </c>
      <c r="GW6" s="132">
        <v>17</v>
      </c>
      <c r="GX6" s="132">
        <v>20</v>
      </c>
      <c r="GY6" s="132">
        <v>25</v>
      </c>
      <c r="GZ6" s="132">
        <v>22</v>
      </c>
      <c r="HA6" s="132">
        <v>22</v>
      </c>
      <c r="HB6" s="132">
        <v>21</v>
      </c>
      <c r="HC6" s="132">
        <v>21</v>
      </c>
      <c r="HD6" s="132">
        <v>19</v>
      </c>
      <c r="HE6" s="132">
        <v>13</v>
      </c>
      <c r="HF6" s="132">
        <v>21</v>
      </c>
      <c r="HG6" s="132">
        <v>27</v>
      </c>
      <c r="HH6" s="132">
        <v>36</v>
      </c>
      <c r="HI6" s="132">
        <v>34</v>
      </c>
      <c r="HJ6" s="132">
        <v>27</v>
      </c>
      <c r="HK6" s="132">
        <v>44</v>
      </c>
      <c r="HL6" s="132">
        <v>33</v>
      </c>
      <c r="HM6" s="132">
        <v>39</v>
      </c>
      <c r="HN6" s="132">
        <v>41</v>
      </c>
      <c r="HO6" s="132">
        <v>41</v>
      </c>
      <c r="HP6" s="132">
        <v>32</v>
      </c>
      <c r="HQ6" s="132">
        <v>34</v>
      </c>
      <c r="HR6" s="132">
        <v>21</v>
      </c>
      <c r="HS6" s="132">
        <v>17</v>
      </c>
      <c r="HT6" s="132">
        <v>20</v>
      </c>
      <c r="HU6" s="132">
        <v>33</v>
      </c>
      <c r="HV6" s="132">
        <v>17</v>
      </c>
      <c r="HW6" s="132">
        <v>6</v>
      </c>
      <c r="HX6" s="132">
        <v>10</v>
      </c>
    </row>
    <row r="7" spans="2:243" x14ac:dyDescent="0.25">
      <c r="B7" s="132" t="s">
        <v>207</v>
      </c>
      <c r="D7" s="132">
        <v>1</v>
      </c>
      <c r="AA7" s="132">
        <v>1</v>
      </c>
      <c r="AB7" s="132">
        <v>1</v>
      </c>
      <c r="AE7" s="132">
        <v>1</v>
      </c>
      <c r="AF7" s="132">
        <v>2</v>
      </c>
      <c r="AG7" s="132">
        <v>1</v>
      </c>
      <c r="AH7" s="132">
        <v>2</v>
      </c>
      <c r="AI7" s="132">
        <v>1</v>
      </c>
      <c r="AJ7" s="132">
        <v>1</v>
      </c>
      <c r="AK7" s="132">
        <v>4</v>
      </c>
      <c r="AL7" s="132">
        <v>2</v>
      </c>
      <c r="AM7" s="132">
        <v>3</v>
      </c>
      <c r="AN7" s="132">
        <v>4</v>
      </c>
      <c r="AO7" s="132">
        <v>6</v>
      </c>
      <c r="AP7" s="132">
        <v>4</v>
      </c>
      <c r="AQ7" s="132">
        <v>4</v>
      </c>
      <c r="AR7" s="132">
        <v>4</v>
      </c>
      <c r="AS7" s="132">
        <v>7</v>
      </c>
      <c r="AT7" s="132">
        <v>9</v>
      </c>
      <c r="AU7" s="132">
        <v>4</v>
      </c>
      <c r="AV7" s="132">
        <v>10</v>
      </c>
      <c r="AW7" s="132">
        <v>9</v>
      </c>
      <c r="AX7" s="132">
        <v>8</v>
      </c>
      <c r="AY7" s="132">
        <v>9</v>
      </c>
      <c r="AZ7" s="132">
        <v>6</v>
      </c>
      <c r="BA7" s="132">
        <v>9</v>
      </c>
      <c r="BB7" s="132">
        <v>7</v>
      </c>
      <c r="BC7" s="132">
        <v>6</v>
      </c>
      <c r="BD7" s="132">
        <v>3</v>
      </c>
      <c r="BE7" s="132">
        <v>7</v>
      </c>
      <c r="BF7" s="132">
        <v>10</v>
      </c>
      <c r="BG7" s="132">
        <v>8</v>
      </c>
      <c r="BH7" s="132">
        <v>8</v>
      </c>
      <c r="BI7" s="132">
        <v>9</v>
      </c>
      <c r="BJ7" s="132">
        <v>5</v>
      </c>
      <c r="BK7" s="132">
        <v>7</v>
      </c>
      <c r="BL7" s="132">
        <v>7</v>
      </c>
      <c r="BM7" s="132">
        <v>14</v>
      </c>
      <c r="BN7" s="132">
        <v>4</v>
      </c>
      <c r="BO7" s="132">
        <v>4</v>
      </c>
      <c r="BP7" s="132">
        <v>9</v>
      </c>
      <c r="BQ7" s="132">
        <v>10</v>
      </c>
      <c r="BR7" s="132">
        <v>6</v>
      </c>
      <c r="BS7" s="132">
        <v>8</v>
      </c>
      <c r="BT7" s="132">
        <v>9</v>
      </c>
      <c r="BU7" s="132">
        <v>4</v>
      </c>
      <c r="BV7" s="132">
        <v>7</v>
      </c>
      <c r="BW7" s="132">
        <v>6</v>
      </c>
      <c r="BX7" s="132">
        <v>1</v>
      </c>
      <c r="BY7" s="132">
        <v>1</v>
      </c>
      <c r="BZ7" s="132">
        <v>5</v>
      </c>
      <c r="CA7" s="132">
        <v>4</v>
      </c>
      <c r="CB7" s="132">
        <v>3</v>
      </c>
      <c r="CC7" s="132">
        <v>2</v>
      </c>
      <c r="CD7" s="132">
        <v>5</v>
      </c>
      <c r="CE7" s="132">
        <v>3</v>
      </c>
      <c r="CF7" s="132">
        <v>2</v>
      </c>
      <c r="CG7" s="132">
        <v>4</v>
      </c>
      <c r="CH7" s="132">
        <v>6</v>
      </c>
      <c r="CI7" s="132">
        <v>1</v>
      </c>
      <c r="CK7" s="132">
        <v>2</v>
      </c>
      <c r="CL7" s="132">
        <v>2</v>
      </c>
      <c r="CM7" s="132">
        <v>3</v>
      </c>
      <c r="CN7" s="132">
        <v>2</v>
      </c>
      <c r="CO7" s="132">
        <v>5</v>
      </c>
      <c r="CP7" s="132">
        <v>4</v>
      </c>
      <c r="CQ7" s="132">
        <v>3</v>
      </c>
      <c r="CT7" s="132">
        <v>2</v>
      </c>
      <c r="CU7" s="132">
        <v>2</v>
      </c>
      <c r="CV7" s="132">
        <v>1</v>
      </c>
      <c r="CW7" s="132">
        <v>2</v>
      </c>
      <c r="CX7" s="132">
        <v>2</v>
      </c>
      <c r="CY7" s="132">
        <v>1</v>
      </c>
      <c r="DA7" s="132">
        <v>1</v>
      </c>
      <c r="DB7" s="132">
        <v>1</v>
      </c>
      <c r="DC7" s="132">
        <v>3</v>
      </c>
      <c r="DD7" s="132">
        <v>1</v>
      </c>
      <c r="DE7" s="132">
        <v>2</v>
      </c>
      <c r="DH7" s="132">
        <v>2</v>
      </c>
      <c r="DI7" s="132">
        <v>5</v>
      </c>
      <c r="DK7" s="132">
        <v>1</v>
      </c>
      <c r="DN7" s="132">
        <v>4</v>
      </c>
      <c r="DO7" s="132">
        <v>2</v>
      </c>
      <c r="DQ7" s="132">
        <v>4</v>
      </c>
      <c r="DR7" s="132">
        <v>5</v>
      </c>
      <c r="DS7" s="132">
        <v>5</v>
      </c>
      <c r="DT7" s="132">
        <v>2</v>
      </c>
      <c r="DU7" s="132">
        <v>3</v>
      </c>
      <c r="DV7" s="132">
        <v>2</v>
      </c>
      <c r="DX7" s="132">
        <v>2</v>
      </c>
      <c r="DY7" s="132">
        <v>1</v>
      </c>
      <c r="DZ7" s="132">
        <v>3</v>
      </c>
      <c r="EA7" s="132">
        <v>2</v>
      </c>
      <c r="EB7" s="132">
        <v>2</v>
      </c>
      <c r="EC7" s="132">
        <v>1</v>
      </c>
      <c r="ED7" s="132">
        <v>2</v>
      </c>
      <c r="EE7" s="132">
        <v>2</v>
      </c>
      <c r="EF7" s="132">
        <v>1</v>
      </c>
      <c r="EG7" s="132">
        <v>1</v>
      </c>
      <c r="EH7" s="132">
        <v>4</v>
      </c>
      <c r="EI7" s="132">
        <v>3</v>
      </c>
      <c r="EJ7" s="132">
        <v>3</v>
      </c>
      <c r="EK7" s="132">
        <v>1</v>
      </c>
      <c r="EM7" s="132">
        <v>2</v>
      </c>
      <c r="EN7" s="132">
        <v>1</v>
      </c>
      <c r="EP7" s="132">
        <v>3</v>
      </c>
      <c r="EQ7" s="132">
        <v>1</v>
      </c>
      <c r="ER7" s="132">
        <v>1</v>
      </c>
      <c r="ES7" s="132">
        <v>1</v>
      </c>
      <c r="EV7" s="132">
        <v>1</v>
      </c>
      <c r="EW7" s="132">
        <v>2</v>
      </c>
      <c r="EX7" s="132">
        <v>1</v>
      </c>
      <c r="FA7" s="132">
        <v>1</v>
      </c>
      <c r="FB7" s="132">
        <v>1</v>
      </c>
      <c r="FC7" s="132">
        <v>1</v>
      </c>
      <c r="FD7" s="132">
        <v>2</v>
      </c>
      <c r="FE7" s="132">
        <v>4</v>
      </c>
      <c r="FF7" s="132">
        <v>3</v>
      </c>
      <c r="FH7" s="132">
        <v>1</v>
      </c>
      <c r="FI7" s="132">
        <v>3</v>
      </c>
      <c r="FJ7" s="132">
        <v>2</v>
      </c>
      <c r="FK7" s="132">
        <v>3</v>
      </c>
      <c r="FL7" s="132">
        <v>3</v>
      </c>
      <c r="FM7" s="132">
        <v>4</v>
      </c>
      <c r="FN7" s="132">
        <v>6</v>
      </c>
      <c r="FO7" s="132">
        <v>2</v>
      </c>
      <c r="FP7" s="132">
        <v>4</v>
      </c>
      <c r="FQ7" s="132">
        <v>3</v>
      </c>
      <c r="FR7" s="132">
        <v>4</v>
      </c>
      <c r="FS7" s="132">
        <v>6</v>
      </c>
      <c r="FT7" s="132">
        <v>9</v>
      </c>
      <c r="FU7" s="132">
        <v>8</v>
      </c>
      <c r="FV7" s="132">
        <v>5</v>
      </c>
      <c r="FW7" s="132">
        <v>5</v>
      </c>
      <c r="FX7" s="132">
        <v>13</v>
      </c>
      <c r="FY7" s="132">
        <v>9</v>
      </c>
      <c r="FZ7" s="132">
        <v>10</v>
      </c>
      <c r="GA7" s="132">
        <v>13</v>
      </c>
      <c r="GB7" s="132">
        <v>10</v>
      </c>
      <c r="GC7" s="132">
        <v>6</v>
      </c>
      <c r="GD7" s="132">
        <v>17</v>
      </c>
      <c r="GE7" s="132">
        <v>12</v>
      </c>
      <c r="GF7" s="132">
        <v>22</v>
      </c>
      <c r="GG7" s="132">
        <v>20</v>
      </c>
      <c r="GH7" s="132">
        <v>15</v>
      </c>
      <c r="GI7" s="132">
        <v>18</v>
      </c>
      <c r="GJ7" s="132">
        <v>8</v>
      </c>
      <c r="GK7" s="132">
        <v>6</v>
      </c>
      <c r="GL7" s="132">
        <v>10</v>
      </c>
      <c r="GM7" s="132">
        <v>13</v>
      </c>
      <c r="GN7" s="132">
        <v>10</v>
      </c>
      <c r="GO7" s="132">
        <v>19</v>
      </c>
      <c r="GP7" s="132">
        <v>5</v>
      </c>
      <c r="GQ7" s="132">
        <v>20</v>
      </c>
      <c r="GR7" s="132">
        <v>5</v>
      </c>
      <c r="GS7" s="132">
        <v>14</v>
      </c>
      <c r="GT7" s="132">
        <v>15</v>
      </c>
      <c r="GU7" s="132">
        <v>14</v>
      </c>
      <c r="GV7" s="132">
        <v>11</v>
      </c>
      <c r="GW7" s="132">
        <v>12</v>
      </c>
      <c r="GX7" s="132">
        <v>14</v>
      </c>
      <c r="GY7" s="132">
        <v>12</v>
      </c>
      <c r="GZ7" s="132">
        <v>11</v>
      </c>
      <c r="HA7" s="132">
        <v>7</v>
      </c>
      <c r="HB7" s="132">
        <v>9</v>
      </c>
      <c r="HC7" s="132">
        <v>11</v>
      </c>
      <c r="HD7" s="132">
        <v>10</v>
      </c>
      <c r="HE7" s="132">
        <v>11</v>
      </c>
      <c r="HF7" s="132">
        <v>9</v>
      </c>
      <c r="HG7" s="132">
        <v>23</v>
      </c>
      <c r="HH7" s="132">
        <v>18</v>
      </c>
      <c r="HI7" s="132">
        <v>16</v>
      </c>
      <c r="HJ7" s="132">
        <v>24</v>
      </c>
      <c r="HK7" s="132">
        <v>23</v>
      </c>
      <c r="HL7" s="132">
        <v>22</v>
      </c>
      <c r="HM7" s="132">
        <v>23</v>
      </c>
      <c r="HN7" s="132">
        <v>32</v>
      </c>
      <c r="HO7" s="132">
        <v>25</v>
      </c>
      <c r="HP7" s="132">
        <v>31</v>
      </c>
      <c r="HQ7" s="132">
        <v>22</v>
      </c>
      <c r="HR7" s="132">
        <v>24</v>
      </c>
      <c r="HS7" s="132">
        <v>15</v>
      </c>
      <c r="HT7" s="132">
        <v>13</v>
      </c>
      <c r="HU7" s="132">
        <v>21</v>
      </c>
      <c r="HV7" s="132">
        <v>20</v>
      </c>
      <c r="HW7" s="132">
        <v>6</v>
      </c>
      <c r="HX7" s="132">
        <v>10</v>
      </c>
    </row>
    <row r="8" spans="2:243" x14ac:dyDescent="0.25">
      <c r="B8" s="132" t="s">
        <v>208</v>
      </c>
      <c r="AE8" s="132">
        <v>1</v>
      </c>
      <c r="AH8" s="132">
        <v>1</v>
      </c>
      <c r="AI8" s="132">
        <v>1</v>
      </c>
      <c r="AJ8" s="132">
        <v>3</v>
      </c>
      <c r="AK8" s="132">
        <v>4</v>
      </c>
      <c r="AL8" s="132">
        <v>4</v>
      </c>
      <c r="AM8" s="132">
        <v>4</v>
      </c>
      <c r="AN8" s="132">
        <v>3</v>
      </c>
      <c r="AO8" s="132">
        <v>5</v>
      </c>
      <c r="AP8" s="132">
        <v>3</v>
      </c>
      <c r="AQ8" s="132">
        <v>6</v>
      </c>
      <c r="AR8" s="132">
        <v>8</v>
      </c>
      <c r="AS8" s="132">
        <v>7</v>
      </c>
      <c r="AT8" s="132">
        <v>10</v>
      </c>
      <c r="AU8" s="132">
        <v>16</v>
      </c>
      <c r="AV8" s="132">
        <v>8</v>
      </c>
      <c r="AW8" s="132">
        <v>4</v>
      </c>
      <c r="AX8" s="132">
        <v>9</v>
      </c>
      <c r="AY8" s="132">
        <v>10</v>
      </c>
      <c r="AZ8" s="132">
        <v>10</v>
      </c>
      <c r="BA8" s="132">
        <v>9</v>
      </c>
      <c r="BB8" s="132">
        <v>15</v>
      </c>
      <c r="BC8" s="132">
        <v>6</v>
      </c>
      <c r="BD8" s="132">
        <v>6</v>
      </c>
      <c r="BE8" s="132">
        <v>12</v>
      </c>
      <c r="BF8" s="132">
        <v>12</v>
      </c>
      <c r="BG8" s="132">
        <v>9</v>
      </c>
      <c r="BH8" s="132">
        <v>6</v>
      </c>
      <c r="BI8" s="132">
        <v>13</v>
      </c>
      <c r="BJ8" s="132">
        <v>16</v>
      </c>
      <c r="BK8" s="132">
        <v>11</v>
      </c>
      <c r="BL8" s="132">
        <v>7</v>
      </c>
      <c r="BM8" s="132">
        <v>13</v>
      </c>
      <c r="BN8" s="132">
        <v>7</v>
      </c>
      <c r="BO8" s="132">
        <v>7</v>
      </c>
      <c r="BP8" s="132">
        <v>13</v>
      </c>
      <c r="BQ8" s="132">
        <v>10</v>
      </c>
      <c r="BR8" s="132">
        <v>7</v>
      </c>
      <c r="BS8" s="132">
        <v>8</v>
      </c>
      <c r="BT8" s="132">
        <v>13</v>
      </c>
      <c r="BU8" s="132">
        <v>13</v>
      </c>
      <c r="BV8" s="132">
        <v>8</v>
      </c>
      <c r="BW8" s="132">
        <v>13</v>
      </c>
      <c r="BX8" s="132">
        <v>6</v>
      </c>
      <c r="BY8" s="132">
        <v>9</v>
      </c>
      <c r="BZ8" s="132">
        <v>9</v>
      </c>
      <c r="CA8" s="132">
        <v>7</v>
      </c>
      <c r="CB8" s="132">
        <v>4</v>
      </c>
      <c r="CC8" s="132">
        <v>1</v>
      </c>
      <c r="CD8" s="132">
        <v>6</v>
      </c>
      <c r="CE8" s="132">
        <v>4</v>
      </c>
      <c r="CF8" s="132">
        <v>6</v>
      </c>
      <c r="CG8" s="132">
        <v>6</v>
      </c>
      <c r="CH8" s="132">
        <v>3</v>
      </c>
      <c r="CI8" s="132">
        <v>5</v>
      </c>
      <c r="CJ8" s="132">
        <v>7</v>
      </c>
      <c r="CK8" s="132">
        <v>3</v>
      </c>
      <c r="CL8" s="132">
        <v>3</v>
      </c>
      <c r="CM8" s="132">
        <v>1</v>
      </c>
      <c r="CN8" s="132">
        <v>3</v>
      </c>
      <c r="CO8" s="132">
        <v>2</v>
      </c>
      <c r="CP8" s="132">
        <v>1</v>
      </c>
      <c r="CQ8" s="132">
        <v>2</v>
      </c>
      <c r="CR8" s="132">
        <v>2</v>
      </c>
      <c r="CS8" s="132">
        <v>5</v>
      </c>
      <c r="CT8" s="132">
        <v>2</v>
      </c>
      <c r="CU8" s="132">
        <v>5</v>
      </c>
      <c r="CV8" s="132">
        <v>4</v>
      </c>
      <c r="CW8" s="132">
        <v>1</v>
      </c>
      <c r="CX8" s="132">
        <v>2</v>
      </c>
      <c r="CY8" s="132">
        <v>5</v>
      </c>
      <c r="DA8" s="132">
        <v>4</v>
      </c>
      <c r="DB8" s="132">
        <v>2</v>
      </c>
      <c r="DD8" s="132">
        <v>1</v>
      </c>
      <c r="DE8" s="132">
        <v>3</v>
      </c>
      <c r="DF8" s="132">
        <v>1</v>
      </c>
      <c r="DG8" s="132">
        <v>1</v>
      </c>
      <c r="DH8" s="132">
        <v>1</v>
      </c>
      <c r="DI8" s="132">
        <v>1</v>
      </c>
      <c r="DK8" s="132">
        <v>2</v>
      </c>
      <c r="DL8" s="132">
        <v>1</v>
      </c>
      <c r="DM8" s="132">
        <v>1</v>
      </c>
      <c r="DN8" s="132">
        <v>1</v>
      </c>
      <c r="DO8" s="132">
        <v>1</v>
      </c>
      <c r="DQ8" s="132">
        <v>2</v>
      </c>
      <c r="DR8" s="132">
        <v>1</v>
      </c>
      <c r="DT8" s="132">
        <v>1</v>
      </c>
      <c r="DU8" s="132">
        <v>1</v>
      </c>
      <c r="DV8" s="132">
        <v>2</v>
      </c>
      <c r="DW8" s="132">
        <v>1</v>
      </c>
      <c r="DZ8" s="132">
        <v>1</v>
      </c>
      <c r="EA8" s="132">
        <v>2</v>
      </c>
      <c r="EC8" s="132">
        <v>2</v>
      </c>
      <c r="ED8" s="132">
        <v>2</v>
      </c>
      <c r="EE8" s="132">
        <v>1</v>
      </c>
      <c r="EH8" s="132">
        <v>3</v>
      </c>
      <c r="EI8" s="132">
        <v>2</v>
      </c>
      <c r="EJ8" s="132">
        <v>1</v>
      </c>
      <c r="EK8" s="132">
        <v>1</v>
      </c>
      <c r="EM8" s="132">
        <v>1</v>
      </c>
      <c r="EN8" s="132">
        <v>1</v>
      </c>
      <c r="EO8" s="132">
        <v>2</v>
      </c>
      <c r="EQ8" s="132">
        <v>1</v>
      </c>
      <c r="ER8" s="132">
        <v>1</v>
      </c>
      <c r="FA8" s="132">
        <v>1</v>
      </c>
      <c r="FC8" s="132">
        <v>3</v>
      </c>
      <c r="FD8" s="132">
        <v>1</v>
      </c>
      <c r="FF8" s="132">
        <v>2</v>
      </c>
      <c r="FG8" s="132">
        <v>1</v>
      </c>
      <c r="FH8" s="132">
        <v>3</v>
      </c>
      <c r="FI8" s="132">
        <v>3</v>
      </c>
      <c r="FJ8" s="132">
        <v>2</v>
      </c>
      <c r="FK8" s="132">
        <v>4</v>
      </c>
      <c r="FL8" s="132">
        <v>4</v>
      </c>
      <c r="FM8" s="132">
        <v>3</v>
      </c>
      <c r="FN8" s="132">
        <v>6</v>
      </c>
      <c r="FO8" s="132">
        <v>2</v>
      </c>
      <c r="FP8" s="132">
        <v>6</v>
      </c>
      <c r="FQ8" s="132">
        <v>7</v>
      </c>
      <c r="FR8" s="132">
        <v>5</v>
      </c>
      <c r="FS8" s="132">
        <v>8</v>
      </c>
      <c r="FT8" s="132">
        <v>5</v>
      </c>
      <c r="FU8" s="132">
        <v>5</v>
      </c>
      <c r="FV8" s="132">
        <v>5</v>
      </c>
      <c r="FW8" s="132">
        <v>4</v>
      </c>
      <c r="FX8" s="132">
        <v>5</v>
      </c>
      <c r="FY8" s="132">
        <v>7</v>
      </c>
      <c r="FZ8" s="132">
        <v>10</v>
      </c>
      <c r="GA8" s="132">
        <v>9</v>
      </c>
      <c r="GB8" s="132">
        <v>14</v>
      </c>
      <c r="GC8" s="132">
        <v>17</v>
      </c>
      <c r="GD8" s="132">
        <v>12</v>
      </c>
      <c r="GE8" s="132">
        <v>13</v>
      </c>
      <c r="GF8" s="132">
        <v>10</v>
      </c>
      <c r="GG8" s="132">
        <v>17</v>
      </c>
      <c r="GH8" s="132">
        <v>16</v>
      </c>
      <c r="GI8" s="132">
        <v>15</v>
      </c>
      <c r="GJ8" s="132">
        <v>11</v>
      </c>
      <c r="GK8" s="132">
        <v>10</v>
      </c>
      <c r="GL8" s="132">
        <v>11</v>
      </c>
      <c r="GM8" s="132">
        <v>14</v>
      </c>
      <c r="GN8" s="132">
        <v>9</v>
      </c>
      <c r="GO8" s="132">
        <v>15</v>
      </c>
      <c r="GP8" s="132">
        <v>18</v>
      </c>
      <c r="GQ8" s="132">
        <v>13</v>
      </c>
      <c r="GR8" s="132">
        <v>12</v>
      </c>
      <c r="GS8" s="132">
        <v>11</v>
      </c>
      <c r="GT8" s="132">
        <v>13</v>
      </c>
      <c r="GU8" s="132">
        <v>11</v>
      </c>
      <c r="GV8" s="132">
        <v>14</v>
      </c>
      <c r="GW8" s="132">
        <v>12</v>
      </c>
      <c r="GX8" s="132">
        <v>10</v>
      </c>
      <c r="GY8" s="132">
        <v>12</v>
      </c>
      <c r="GZ8" s="132">
        <v>9</v>
      </c>
      <c r="HA8" s="132">
        <v>13</v>
      </c>
      <c r="HB8" s="132">
        <v>7</v>
      </c>
      <c r="HC8" s="132">
        <v>14</v>
      </c>
      <c r="HD8" s="132">
        <v>10</v>
      </c>
      <c r="HE8" s="132">
        <v>12</v>
      </c>
      <c r="HF8" s="132">
        <v>9</v>
      </c>
      <c r="HG8" s="132">
        <v>17</v>
      </c>
      <c r="HH8" s="132">
        <v>14</v>
      </c>
      <c r="HI8" s="132">
        <v>13</v>
      </c>
      <c r="HJ8" s="132">
        <v>19</v>
      </c>
      <c r="HK8" s="132">
        <v>16</v>
      </c>
      <c r="HL8" s="132">
        <v>14</v>
      </c>
      <c r="HM8" s="132">
        <v>22</v>
      </c>
      <c r="HN8" s="132">
        <v>21</v>
      </c>
      <c r="HO8" s="132">
        <v>21</v>
      </c>
      <c r="HP8" s="132">
        <v>20</v>
      </c>
      <c r="HQ8" s="132">
        <v>27</v>
      </c>
      <c r="HR8" s="132">
        <v>23</v>
      </c>
      <c r="HS8" s="132">
        <v>19</v>
      </c>
      <c r="HT8" s="132">
        <v>16</v>
      </c>
      <c r="HU8" s="132">
        <v>17</v>
      </c>
      <c r="HV8" s="132">
        <v>12</v>
      </c>
      <c r="HW8" s="132">
        <v>2</v>
      </c>
      <c r="HX8" s="132">
        <v>13</v>
      </c>
    </row>
    <row r="9" spans="2:243" x14ac:dyDescent="0.25">
      <c r="B9" s="132" t="s">
        <v>209</v>
      </c>
      <c r="P9" s="132">
        <v>1</v>
      </c>
      <c r="AE9" s="132">
        <v>1</v>
      </c>
      <c r="AF9" s="132">
        <v>1</v>
      </c>
      <c r="AG9" s="132">
        <v>5</v>
      </c>
      <c r="AH9" s="132">
        <v>3</v>
      </c>
      <c r="AI9" s="132">
        <v>1</v>
      </c>
      <c r="AJ9" s="132">
        <v>4</v>
      </c>
      <c r="AK9" s="132">
        <v>2</v>
      </c>
      <c r="AL9" s="132">
        <v>3</v>
      </c>
      <c r="AM9" s="132">
        <v>3</v>
      </c>
      <c r="AN9" s="132">
        <v>7</v>
      </c>
      <c r="AO9" s="132">
        <v>5</v>
      </c>
      <c r="AP9" s="132">
        <v>5</v>
      </c>
      <c r="AQ9" s="132">
        <v>4</v>
      </c>
      <c r="AR9" s="132">
        <v>7</v>
      </c>
      <c r="AS9" s="132">
        <v>10</v>
      </c>
      <c r="AT9" s="132">
        <v>11</v>
      </c>
      <c r="AU9" s="132">
        <v>15</v>
      </c>
      <c r="AV9" s="132">
        <v>9</v>
      </c>
      <c r="AW9" s="132">
        <v>7</v>
      </c>
      <c r="AX9" s="132">
        <v>8</v>
      </c>
      <c r="AY9" s="132">
        <v>7</v>
      </c>
      <c r="AZ9" s="132">
        <v>5</v>
      </c>
      <c r="BA9" s="132">
        <v>5</v>
      </c>
      <c r="BB9" s="132">
        <v>12</v>
      </c>
      <c r="BC9" s="132">
        <v>9</v>
      </c>
      <c r="BD9" s="132">
        <v>5</v>
      </c>
      <c r="BE9" s="132">
        <v>9</v>
      </c>
      <c r="BF9" s="132">
        <v>14</v>
      </c>
      <c r="BG9" s="132">
        <v>8</v>
      </c>
      <c r="BH9" s="132">
        <v>11</v>
      </c>
      <c r="BI9" s="132">
        <v>10</v>
      </c>
      <c r="BJ9" s="132">
        <v>3</v>
      </c>
      <c r="BK9" s="132">
        <v>16</v>
      </c>
      <c r="BL9" s="132">
        <v>13</v>
      </c>
      <c r="BM9" s="132">
        <v>9</v>
      </c>
      <c r="BN9" s="132">
        <v>5</v>
      </c>
      <c r="BO9" s="132">
        <v>5</v>
      </c>
      <c r="BP9" s="132">
        <v>7</v>
      </c>
      <c r="BQ9" s="132">
        <v>6</v>
      </c>
      <c r="BR9" s="132">
        <v>5</v>
      </c>
      <c r="BS9" s="132">
        <v>4</v>
      </c>
      <c r="BT9" s="132">
        <v>5</v>
      </c>
      <c r="BU9" s="132">
        <v>5</v>
      </c>
      <c r="BW9" s="132">
        <v>7</v>
      </c>
      <c r="BX9" s="132">
        <v>8</v>
      </c>
      <c r="BY9" s="132">
        <v>3</v>
      </c>
      <c r="BZ9" s="132">
        <v>6</v>
      </c>
      <c r="CA9" s="132">
        <v>9</v>
      </c>
      <c r="CB9" s="132">
        <v>3</v>
      </c>
      <c r="CC9" s="132">
        <v>5</v>
      </c>
      <c r="CD9" s="132">
        <v>3</v>
      </c>
      <c r="CE9" s="132">
        <v>4</v>
      </c>
      <c r="CF9" s="132">
        <v>6</v>
      </c>
      <c r="CG9" s="132">
        <v>4</v>
      </c>
      <c r="CH9" s="132">
        <v>3</v>
      </c>
      <c r="CI9" s="132">
        <v>2</v>
      </c>
      <c r="CJ9" s="132">
        <v>4</v>
      </c>
      <c r="CK9" s="132">
        <v>5</v>
      </c>
      <c r="CL9" s="132">
        <v>1</v>
      </c>
      <c r="CM9" s="132">
        <v>2</v>
      </c>
      <c r="CN9" s="132">
        <v>2</v>
      </c>
      <c r="CO9" s="132">
        <v>6</v>
      </c>
      <c r="CP9" s="132">
        <v>1</v>
      </c>
      <c r="CQ9" s="132">
        <v>3</v>
      </c>
      <c r="CR9" s="132">
        <v>2</v>
      </c>
      <c r="CS9" s="132">
        <v>5</v>
      </c>
      <c r="CT9" s="132">
        <v>3</v>
      </c>
      <c r="CU9" s="132">
        <v>4</v>
      </c>
      <c r="CV9" s="132">
        <v>1</v>
      </c>
      <c r="CW9" s="132">
        <v>2</v>
      </c>
      <c r="CY9" s="132">
        <v>1</v>
      </c>
      <c r="CZ9" s="132">
        <v>1</v>
      </c>
      <c r="DA9" s="132">
        <v>4</v>
      </c>
      <c r="DB9" s="132">
        <v>2</v>
      </c>
      <c r="DC9" s="132">
        <v>1</v>
      </c>
      <c r="DD9" s="132">
        <v>2</v>
      </c>
      <c r="DE9" s="132">
        <v>3</v>
      </c>
      <c r="DF9" s="132">
        <v>1</v>
      </c>
      <c r="DH9" s="132">
        <v>1</v>
      </c>
      <c r="DI9" s="132">
        <v>1</v>
      </c>
      <c r="DJ9" s="132">
        <v>1</v>
      </c>
      <c r="DK9" s="132">
        <v>2</v>
      </c>
      <c r="DL9" s="132">
        <v>1</v>
      </c>
      <c r="DM9" s="132">
        <v>2</v>
      </c>
      <c r="DN9" s="132">
        <v>1</v>
      </c>
      <c r="DQ9" s="132">
        <v>2</v>
      </c>
      <c r="DR9" s="132">
        <v>3</v>
      </c>
      <c r="DS9" s="132">
        <v>1</v>
      </c>
      <c r="DT9" s="132">
        <v>1</v>
      </c>
      <c r="DU9" s="132">
        <v>1</v>
      </c>
      <c r="DW9" s="132">
        <v>2</v>
      </c>
      <c r="DX9" s="132">
        <v>1</v>
      </c>
      <c r="DZ9" s="132">
        <v>2</v>
      </c>
      <c r="EC9" s="132">
        <v>3</v>
      </c>
      <c r="ED9" s="132">
        <v>1</v>
      </c>
      <c r="EE9" s="132">
        <v>1</v>
      </c>
      <c r="EJ9" s="132">
        <v>1</v>
      </c>
      <c r="EO9" s="132">
        <v>1</v>
      </c>
      <c r="EQ9" s="132">
        <v>1</v>
      </c>
      <c r="EX9" s="132">
        <v>2</v>
      </c>
      <c r="FA9" s="132">
        <v>1</v>
      </c>
      <c r="FB9" s="132">
        <v>2</v>
      </c>
      <c r="FD9" s="132">
        <v>1</v>
      </c>
      <c r="FE9" s="132">
        <v>1</v>
      </c>
      <c r="FI9" s="132">
        <v>1</v>
      </c>
      <c r="FJ9" s="132">
        <v>1</v>
      </c>
      <c r="FM9" s="132">
        <v>2</v>
      </c>
      <c r="FN9" s="132">
        <v>3</v>
      </c>
      <c r="FO9" s="132">
        <v>2</v>
      </c>
      <c r="FP9" s="132">
        <v>2</v>
      </c>
      <c r="FQ9" s="132">
        <v>1</v>
      </c>
      <c r="FR9" s="132">
        <v>8</v>
      </c>
      <c r="FS9" s="132">
        <v>2</v>
      </c>
      <c r="FT9" s="132">
        <v>1</v>
      </c>
      <c r="FU9" s="132">
        <v>4</v>
      </c>
      <c r="FV9" s="132">
        <v>7</v>
      </c>
      <c r="FW9" s="132">
        <v>1</v>
      </c>
      <c r="FX9" s="132">
        <v>2</v>
      </c>
      <c r="FY9" s="132">
        <v>8</v>
      </c>
      <c r="FZ9" s="132">
        <v>3</v>
      </c>
      <c r="GA9" s="132">
        <v>3</v>
      </c>
      <c r="GB9" s="132">
        <v>6</v>
      </c>
      <c r="GC9" s="132">
        <v>4</v>
      </c>
      <c r="GD9" s="132">
        <v>9</v>
      </c>
      <c r="GE9" s="132">
        <v>11</v>
      </c>
      <c r="GF9" s="132">
        <v>5</v>
      </c>
      <c r="GG9" s="132">
        <v>8</v>
      </c>
      <c r="GH9" s="132">
        <v>4</v>
      </c>
      <c r="GI9" s="132">
        <v>3</v>
      </c>
      <c r="GJ9" s="132">
        <v>7</v>
      </c>
      <c r="GK9" s="132">
        <v>7</v>
      </c>
      <c r="GL9" s="132">
        <v>6</v>
      </c>
      <c r="GM9" s="132">
        <v>9</v>
      </c>
      <c r="GN9" s="132">
        <v>5</v>
      </c>
      <c r="GO9" s="132">
        <v>5</v>
      </c>
      <c r="GP9" s="132">
        <v>5</v>
      </c>
      <c r="GQ9" s="132">
        <v>5</v>
      </c>
      <c r="GR9" s="132">
        <v>4</v>
      </c>
      <c r="GS9" s="132">
        <v>15</v>
      </c>
      <c r="GT9" s="132">
        <v>3</v>
      </c>
      <c r="GU9" s="132">
        <v>8</v>
      </c>
      <c r="GV9" s="132">
        <v>4</v>
      </c>
      <c r="GW9" s="132">
        <v>5</v>
      </c>
      <c r="GX9" s="132">
        <v>5</v>
      </c>
      <c r="GY9" s="132">
        <v>5</v>
      </c>
      <c r="GZ9" s="132">
        <v>5</v>
      </c>
      <c r="HA9" s="132">
        <v>5</v>
      </c>
      <c r="HB9" s="132">
        <v>11</v>
      </c>
      <c r="HC9" s="132">
        <v>4</v>
      </c>
      <c r="HD9" s="132">
        <v>8</v>
      </c>
      <c r="HE9" s="132">
        <v>11</v>
      </c>
      <c r="HF9" s="132">
        <v>6</v>
      </c>
      <c r="HG9" s="132">
        <v>7</v>
      </c>
      <c r="HH9" s="132">
        <v>9</v>
      </c>
      <c r="HI9" s="132">
        <v>10</v>
      </c>
      <c r="HJ9" s="132">
        <v>9</v>
      </c>
      <c r="HK9" s="132">
        <v>15</v>
      </c>
      <c r="HL9" s="132">
        <v>11</v>
      </c>
      <c r="HM9" s="132">
        <v>16</v>
      </c>
      <c r="HN9" s="132">
        <v>12</v>
      </c>
      <c r="HO9" s="132">
        <v>8</v>
      </c>
      <c r="HP9" s="132">
        <v>11</v>
      </c>
      <c r="HQ9" s="132">
        <v>11</v>
      </c>
      <c r="HR9" s="132">
        <v>11</v>
      </c>
      <c r="HS9" s="132">
        <v>8</v>
      </c>
      <c r="HT9" s="132">
        <v>3</v>
      </c>
      <c r="HU9" s="132">
        <v>13</v>
      </c>
      <c r="HV9" s="132">
        <v>11</v>
      </c>
      <c r="HW9" s="132">
        <v>3</v>
      </c>
      <c r="HX9" s="132">
        <v>8</v>
      </c>
    </row>
    <row r="10" spans="2:243" x14ac:dyDescent="0.25">
      <c r="B10" s="132" t="s">
        <v>210</v>
      </c>
      <c r="V10" s="132">
        <v>2</v>
      </c>
      <c r="Z10" s="132">
        <v>1</v>
      </c>
      <c r="AB10" s="132">
        <v>1</v>
      </c>
      <c r="AC10" s="132">
        <v>1</v>
      </c>
      <c r="AG10" s="132">
        <v>1</v>
      </c>
      <c r="AI10" s="132">
        <v>2</v>
      </c>
      <c r="AJ10" s="132">
        <v>2</v>
      </c>
      <c r="AK10" s="132">
        <v>2</v>
      </c>
      <c r="AM10" s="132">
        <v>1</v>
      </c>
      <c r="AN10" s="132">
        <v>8</v>
      </c>
      <c r="AO10" s="132">
        <v>2</v>
      </c>
      <c r="AP10" s="132">
        <v>6</v>
      </c>
      <c r="AQ10" s="132">
        <v>5</v>
      </c>
      <c r="AR10" s="132">
        <v>4</v>
      </c>
      <c r="AS10" s="132">
        <v>6</v>
      </c>
      <c r="AT10" s="132">
        <v>10</v>
      </c>
      <c r="AU10" s="132">
        <v>10</v>
      </c>
      <c r="AV10" s="132">
        <v>4</v>
      </c>
      <c r="AW10" s="132">
        <v>5</v>
      </c>
      <c r="AX10" s="132">
        <v>8</v>
      </c>
      <c r="AY10" s="132">
        <v>8</v>
      </c>
      <c r="AZ10" s="132">
        <v>8</v>
      </c>
      <c r="BA10" s="132">
        <v>8</v>
      </c>
      <c r="BB10" s="132">
        <v>13</v>
      </c>
      <c r="BC10" s="132">
        <v>8</v>
      </c>
      <c r="BD10" s="132">
        <v>13</v>
      </c>
      <c r="BE10" s="132">
        <v>11</v>
      </c>
      <c r="BF10" s="132">
        <v>10</v>
      </c>
      <c r="BG10" s="132">
        <v>5</v>
      </c>
      <c r="BH10" s="132">
        <v>12</v>
      </c>
      <c r="BI10" s="132">
        <v>7</v>
      </c>
      <c r="BJ10" s="132">
        <v>6</v>
      </c>
      <c r="BK10" s="132">
        <v>7</v>
      </c>
      <c r="BL10" s="132">
        <v>10</v>
      </c>
      <c r="BM10" s="132">
        <v>2</v>
      </c>
      <c r="BN10" s="132">
        <v>8</v>
      </c>
      <c r="BO10" s="132">
        <v>5</v>
      </c>
      <c r="BP10" s="132">
        <v>7</v>
      </c>
      <c r="BQ10" s="132">
        <v>6</v>
      </c>
      <c r="BR10" s="132">
        <v>5</v>
      </c>
      <c r="BS10" s="132">
        <v>6</v>
      </c>
      <c r="BT10" s="132">
        <v>4</v>
      </c>
      <c r="BU10" s="132">
        <v>7</v>
      </c>
      <c r="BV10" s="132">
        <v>6</v>
      </c>
      <c r="BW10" s="132">
        <v>9</v>
      </c>
      <c r="BX10" s="132">
        <v>7</v>
      </c>
      <c r="BY10" s="132">
        <v>2</v>
      </c>
      <c r="BZ10" s="132">
        <v>3</v>
      </c>
      <c r="CA10" s="132">
        <v>4</v>
      </c>
      <c r="CB10" s="132">
        <v>2</v>
      </c>
      <c r="CC10" s="132">
        <v>5</v>
      </c>
      <c r="CD10" s="132">
        <v>5</v>
      </c>
      <c r="CE10" s="132">
        <v>2</v>
      </c>
      <c r="CF10" s="132">
        <v>4</v>
      </c>
      <c r="CG10" s="132">
        <v>3</v>
      </c>
      <c r="CI10" s="132">
        <v>1</v>
      </c>
      <c r="CJ10" s="132">
        <v>4</v>
      </c>
      <c r="CK10" s="132">
        <v>4</v>
      </c>
      <c r="CL10" s="132">
        <v>5</v>
      </c>
      <c r="CM10" s="132">
        <v>3</v>
      </c>
      <c r="CN10" s="132">
        <v>2</v>
      </c>
      <c r="CO10" s="132">
        <v>1</v>
      </c>
      <c r="CP10" s="132">
        <v>2</v>
      </c>
      <c r="CQ10" s="132">
        <v>5</v>
      </c>
      <c r="CR10" s="132">
        <v>5</v>
      </c>
      <c r="CS10" s="132">
        <v>3</v>
      </c>
      <c r="CT10" s="132">
        <v>1</v>
      </c>
      <c r="CU10" s="132">
        <v>4</v>
      </c>
      <c r="CV10" s="132">
        <v>1</v>
      </c>
      <c r="CY10" s="132">
        <v>2</v>
      </c>
      <c r="DA10" s="132">
        <v>1</v>
      </c>
      <c r="DB10" s="132">
        <v>2</v>
      </c>
      <c r="DE10" s="132">
        <v>1</v>
      </c>
      <c r="DF10" s="132">
        <v>1</v>
      </c>
      <c r="DJ10" s="132">
        <v>1</v>
      </c>
      <c r="DL10" s="132">
        <v>1</v>
      </c>
      <c r="DM10" s="132">
        <v>2</v>
      </c>
      <c r="DQ10" s="132">
        <v>1</v>
      </c>
      <c r="DU10" s="132">
        <v>1</v>
      </c>
      <c r="DX10" s="132">
        <v>3</v>
      </c>
      <c r="EB10" s="132">
        <v>1</v>
      </c>
      <c r="EF10" s="132">
        <v>1</v>
      </c>
      <c r="EJ10" s="132">
        <v>1</v>
      </c>
      <c r="EO10" s="132">
        <v>1</v>
      </c>
      <c r="EQ10" s="132">
        <v>1</v>
      </c>
      <c r="FM10" s="132">
        <v>1</v>
      </c>
      <c r="FP10" s="132">
        <v>2</v>
      </c>
      <c r="FQ10" s="132">
        <v>1</v>
      </c>
      <c r="FS10" s="132">
        <v>2</v>
      </c>
      <c r="FT10" s="132">
        <v>2</v>
      </c>
      <c r="FU10" s="132">
        <v>1</v>
      </c>
      <c r="FV10" s="132">
        <v>4</v>
      </c>
      <c r="FX10" s="132">
        <v>2</v>
      </c>
      <c r="FY10" s="132">
        <v>2</v>
      </c>
      <c r="FZ10" s="132">
        <v>4</v>
      </c>
      <c r="GA10" s="132">
        <v>4</v>
      </c>
      <c r="GB10" s="132">
        <v>5</v>
      </c>
      <c r="GC10" s="132">
        <v>3</v>
      </c>
      <c r="GD10" s="132">
        <v>3</v>
      </c>
      <c r="GE10" s="132">
        <v>2</v>
      </c>
      <c r="GF10" s="132">
        <v>3</v>
      </c>
      <c r="GG10" s="132">
        <v>3</v>
      </c>
      <c r="GH10" s="132">
        <v>8</v>
      </c>
      <c r="GI10" s="132">
        <v>3</v>
      </c>
      <c r="GJ10" s="132">
        <v>1</v>
      </c>
      <c r="GK10" s="132">
        <v>5</v>
      </c>
      <c r="GL10" s="132">
        <v>2</v>
      </c>
      <c r="GM10" s="132">
        <v>6</v>
      </c>
      <c r="GN10" s="132">
        <v>5</v>
      </c>
      <c r="GO10" s="132">
        <v>2</v>
      </c>
      <c r="GP10" s="132">
        <v>7</v>
      </c>
      <c r="GQ10" s="132">
        <v>1</v>
      </c>
      <c r="GR10" s="132">
        <v>2</v>
      </c>
      <c r="GS10" s="132">
        <v>2</v>
      </c>
      <c r="GU10" s="132">
        <v>3</v>
      </c>
      <c r="GV10" s="132">
        <v>1</v>
      </c>
      <c r="GW10" s="132">
        <v>1</v>
      </c>
      <c r="GX10" s="132">
        <v>4</v>
      </c>
      <c r="GY10" s="132">
        <v>3</v>
      </c>
      <c r="GZ10" s="132">
        <v>3</v>
      </c>
      <c r="HA10" s="132">
        <v>3</v>
      </c>
      <c r="HB10" s="132">
        <v>2</v>
      </c>
      <c r="HC10" s="132">
        <v>1</v>
      </c>
      <c r="HD10" s="132">
        <v>5</v>
      </c>
      <c r="HE10" s="132">
        <v>1</v>
      </c>
      <c r="HF10" s="132">
        <v>2</v>
      </c>
      <c r="HG10" s="132">
        <v>1</v>
      </c>
      <c r="HH10" s="132">
        <v>1</v>
      </c>
      <c r="HI10" s="132">
        <v>2</v>
      </c>
      <c r="HJ10" s="132">
        <v>4</v>
      </c>
      <c r="HK10" s="132">
        <v>4</v>
      </c>
      <c r="HL10" s="132">
        <v>10</v>
      </c>
      <c r="HM10" s="132">
        <v>2</v>
      </c>
      <c r="HN10" s="132">
        <v>6</v>
      </c>
      <c r="HO10" s="132">
        <v>2</v>
      </c>
      <c r="HP10" s="132">
        <v>4</v>
      </c>
      <c r="HQ10" s="132">
        <v>4</v>
      </c>
      <c r="HR10" s="132">
        <v>2</v>
      </c>
      <c r="HS10" s="132">
        <v>5</v>
      </c>
      <c r="HT10" s="132">
        <v>1</v>
      </c>
      <c r="HU10" s="132">
        <v>3</v>
      </c>
      <c r="HV10" s="132">
        <v>4</v>
      </c>
      <c r="HX10" s="132">
        <v>4</v>
      </c>
    </row>
    <row r="11" spans="2:243" x14ac:dyDescent="0.25">
      <c r="B11" s="132" t="s">
        <v>211</v>
      </c>
      <c r="AF11" s="132">
        <v>1</v>
      </c>
      <c r="AK11" s="132">
        <v>2</v>
      </c>
      <c r="AL11" s="132">
        <v>2</v>
      </c>
      <c r="AN11" s="132">
        <v>1</v>
      </c>
      <c r="AO11" s="132">
        <v>1</v>
      </c>
      <c r="AP11" s="132">
        <v>2</v>
      </c>
      <c r="AQ11" s="132">
        <v>1</v>
      </c>
      <c r="AR11" s="132">
        <v>5</v>
      </c>
      <c r="AT11" s="132">
        <v>5</v>
      </c>
      <c r="AU11" s="132">
        <v>8</v>
      </c>
      <c r="AV11" s="132">
        <v>3</v>
      </c>
      <c r="AW11" s="132">
        <v>3</v>
      </c>
      <c r="AX11" s="132">
        <v>7</v>
      </c>
      <c r="AY11" s="132">
        <v>3</v>
      </c>
      <c r="AZ11" s="132">
        <v>14</v>
      </c>
      <c r="BA11" s="132">
        <v>3</v>
      </c>
      <c r="BB11" s="132">
        <v>11</v>
      </c>
      <c r="BC11" s="132">
        <v>4</v>
      </c>
      <c r="BD11" s="132">
        <v>9</v>
      </c>
      <c r="BE11" s="132">
        <v>4</v>
      </c>
      <c r="BF11" s="132">
        <v>4</v>
      </c>
      <c r="BG11" s="132">
        <v>6</v>
      </c>
      <c r="BH11" s="132">
        <v>7</v>
      </c>
      <c r="BI11" s="132">
        <v>9</v>
      </c>
      <c r="BJ11" s="132">
        <v>6</v>
      </c>
      <c r="BK11" s="132">
        <v>15</v>
      </c>
      <c r="BL11" s="132">
        <v>3</v>
      </c>
      <c r="BM11" s="132">
        <v>4</v>
      </c>
      <c r="BN11" s="132">
        <v>8</v>
      </c>
      <c r="BO11" s="132">
        <v>10</v>
      </c>
      <c r="BP11" s="132">
        <v>7</v>
      </c>
      <c r="BQ11" s="132">
        <v>9</v>
      </c>
      <c r="BR11" s="132">
        <v>10</v>
      </c>
      <c r="BS11" s="132">
        <v>9</v>
      </c>
      <c r="BT11" s="132">
        <v>5</v>
      </c>
      <c r="BU11" s="132">
        <v>5</v>
      </c>
      <c r="BV11" s="132">
        <v>10</v>
      </c>
      <c r="BW11" s="132">
        <v>10</v>
      </c>
      <c r="BX11" s="132">
        <v>5</v>
      </c>
      <c r="BY11" s="132">
        <v>12</v>
      </c>
      <c r="BZ11" s="132">
        <v>9</v>
      </c>
      <c r="CA11" s="132">
        <v>5</v>
      </c>
      <c r="CB11" s="132">
        <v>6</v>
      </c>
      <c r="CC11" s="132">
        <v>2</v>
      </c>
      <c r="CD11" s="132">
        <v>5</v>
      </c>
      <c r="CE11" s="132">
        <v>9</v>
      </c>
      <c r="CF11" s="132">
        <v>6</v>
      </c>
      <c r="CG11" s="132">
        <v>6</v>
      </c>
      <c r="CH11" s="132">
        <v>8</v>
      </c>
      <c r="CI11" s="132">
        <v>4</v>
      </c>
      <c r="CJ11" s="132">
        <v>1</v>
      </c>
      <c r="CK11" s="132">
        <v>5</v>
      </c>
      <c r="CL11" s="132">
        <v>4</v>
      </c>
      <c r="CM11" s="132">
        <v>9</v>
      </c>
      <c r="CN11" s="132">
        <v>5</v>
      </c>
      <c r="CO11" s="132">
        <v>10</v>
      </c>
      <c r="CP11" s="132">
        <v>1</v>
      </c>
      <c r="CQ11" s="132">
        <v>1</v>
      </c>
      <c r="CR11" s="132">
        <v>4</v>
      </c>
      <c r="CS11" s="132">
        <v>3</v>
      </c>
      <c r="CT11" s="132">
        <v>1</v>
      </c>
      <c r="CU11" s="132">
        <v>3</v>
      </c>
      <c r="CV11" s="132">
        <v>4</v>
      </c>
      <c r="CW11" s="132">
        <v>1</v>
      </c>
      <c r="CX11" s="132">
        <v>1</v>
      </c>
      <c r="CY11" s="132">
        <v>2</v>
      </c>
      <c r="CZ11" s="132">
        <v>1</v>
      </c>
      <c r="DA11" s="132">
        <v>1</v>
      </c>
      <c r="DB11" s="132">
        <v>2</v>
      </c>
      <c r="DC11" s="132">
        <v>1</v>
      </c>
      <c r="DI11" s="132">
        <v>1</v>
      </c>
      <c r="DM11" s="132">
        <v>2</v>
      </c>
      <c r="DN11" s="132">
        <v>1</v>
      </c>
      <c r="DT11" s="132">
        <v>1</v>
      </c>
      <c r="DV11" s="132">
        <v>2</v>
      </c>
      <c r="DX11" s="132">
        <v>1</v>
      </c>
      <c r="EB11" s="132">
        <v>2</v>
      </c>
      <c r="EE11" s="132">
        <v>1</v>
      </c>
      <c r="EN11" s="132">
        <v>1</v>
      </c>
      <c r="ES11" s="132">
        <v>1</v>
      </c>
      <c r="EW11" s="132">
        <v>1</v>
      </c>
      <c r="EX11" s="132">
        <v>1</v>
      </c>
      <c r="EZ11" s="132">
        <v>1</v>
      </c>
      <c r="FN11" s="132">
        <v>2</v>
      </c>
      <c r="FV11" s="132">
        <v>1</v>
      </c>
      <c r="FW11" s="132">
        <v>2</v>
      </c>
      <c r="FX11" s="132">
        <v>1</v>
      </c>
      <c r="FZ11" s="132">
        <v>1</v>
      </c>
      <c r="GA11" s="132">
        <v>1</v>
      </c>
      <c r="GB11" s="132">
        <v>1</v>
      </c>
      <c r="GC11" s="132">
        <v>1</v>
      </c>
      <c r="GD11" s="132">
        <v>1</v>
      </c>
      <c r="GG11" s="132">
        <v>1</v>
      </c>
      <c r="GH11" s="132">
        <v>4</v>
      </c>
      <c r="GI11" s="132">
        <v>1</v>
      </c>
      <c r="GL11" s="132">
        <v>3</v>
      </c>
      <c r="GM11" s="132">
        <v>1</v>
      </c>
      <c r="GO11" s="132">
        <v>2</v>
      </c>
      <c r="GQ11" s="132">
        <v>3</v>
      </c>
      <c r="GR11" s="132">
        <v>1</v>
      </c>
      <c r="GS11" s="132">
        <v>1</v>
      </c>
      <c r="GT11" s="132">
        <v>2</v>
      </c>
      <c r="GU11" s="132">
        <v>2</v>
      </c>
      <c r="GZ11" s="132">
        <v>1</v>
      </c>
      <c r="HB11" s="132">
        <v>2</v>
      </c>
      <c r="HC11" s="132">
        <v>1</v>
      </c>
      <c r="HD11" s="132">
        <v>1</v>
      </c>
      <c r="HF11" s="132">
        <v>1</v>
      </c>
      <c r="HG11" s="132">
        <v>5</v>
      </c>
      <c r="HI11" s="132">
        <v>3</v>
      </c>
      <c r="HJ11" s="132">
        <v>11</v>
      </c>
      <c r="HK11" s="132">
        <v>1</v>
      </c>
      <c r="HL11" s="132">
        <v>4</v>
      </c>
      <c r="HM11" s="132">
        <v>3</v>
      </c>
      <c r="HN11" s="132">
        <v>3</v>
      </c>
      <c r="HO11" s="132">
        <v>4</v>
      </c>
      <c r="HQ11" s="132">
        <v>5</v>
      </c>
      <c r="HS11" s="132">
        <v>1</v>
      </c>
      <c r="HT11" s="132">
        <v>1</v>
      </c>
      <c r="HU11" s="132">
        <v>2</v>
      </c>
      <c r="HV11" s="132">
        <v>7</v>
      </c>
      <c r="HX11" s="132">
        <v>4</v>
      </c>
    </row>
    <row r="12" spans="2:243" x14ac:dyDescent="0.25">
      <c r="B12" s="132" t="s">
        <v>212</v>
      </c>
      <c r="G12" s="132">
        <v>1</v>
      </c>
      <c r="O12" s="132">
        <v>1</v>
      </c>
      <c r="AH12" s="132">
        <v>1</v>
      </c>
      <c r="AK12" s="132">
        <v>1</v>
      </c>
      <c r="AO12" s="132">
        <v>1</v>
      </c>
      <c r="AS12" s="132">
        <v>1</v>
      </c>
      <c r="AU12" s="132">
        <v>4</v>
      </c>
      <c r="AX12" s="132">
        <v>1</v>
      </c>
      <c r="AY12" s="132">
        <v>1</v>
      </c>
      <c r="AZ12" s="132">
        <v>4</v>
      </c>
      <c r="BB12" s="132">
        <v>4</v>
      </c>
      <c r="BC12" s="132">
        <v>4</v>
      </c>
      <c r="BD12" s="132">
        <v>1</v>
      </c>
      <c r="BE12" s="132">
        <v>3</v>
      </c>
      <c r="BF12" s="132">
        <v>2</v>
      </c>
      <c r="BG12" s="132">
        <v>4</v>
      </c>
      <c r="BH12" s="132">
        <v>4</v>
      </c>
      <c r="BI12" s="132">
        <v>3</v>
      </c>
      <c r="BJ12" s="132">
        <v>7</v>
      </c>
      <c r="BK12" s="132">
        <v>5</v>
      </c>
      <c r="BL12" s="132">
        <v>3</v>
      </c>
      <c r="BM12" s="132">
        <v>6</v>
      </c>
      <c r="BN12" s="132">
        <v>8</v>
      </c>
      <c r="BP12" s="132">
        <v>6</v>
      </c>
      <c r="BQ12" s="132">
        <v>6</v>
      </c>
      <c r="BR12" s="132">
        <v>7</v>
      </c>
      <c r="BS12" s="132">
        <v>8</v>
      </c>
      <c r="BT12" s="132">
        <v>6</v>
      </c>
      <c r="BU12" s="132">
        <v>6</v>
      </c>
      <c r="BV12" s="132">
        <v>4</v>
      </c>
      <c r="BW12" s="132">
        <v>6</v>
      </c>
      <c r="BX12" s="132">
        <v>6</v>
      </c>
      <c r="BY12" s="132">
        <v>1</v>
      </c>
      <c r="BZ12" s="132">
        <v>2</v>
      </c>
      <c r="CA12" s="132">
        <v>1</v>
      </c>
      <c r="CB12" s="132">
        <v>1</v>
      </c>
      <c r="CC12" s="132">
        <v>2</v>
      </c>
      <c r="CD12" s="132">
        <v>2</v>
      </c>
      <c r="CE12" s="132">
        <v>3</v>
      </c>
      <c r="CF12" s="132">
        <v>4</v>
      </c>
      <c r="CG12" s="132">
        <v>5</v>
      </c>
      <c r="CH12" s="132">
        <v>3</v>
      </c>
      <c r="CI12" s="132">
        <v>5</v>
      </c>
      <c r="CJ12" s="132">
        <v>4</v>
      </c>
      <c r="CK12" s="132">
        <v>3</v>
      </c>
      <c r="CL12" s="132">
        <v>3</v>
      </c>
      <c r="CM12" s="132">
        <v>1</v>
      </c>
      <c r="CN12" s="132">
        <v>2</v>
      </c>
      <c r="CO12" s="132">
        <v>2</v>
      </c>
      <c r="CP12" s="132">
        <v>2</v>
      </c>
      <c r="CQ12" s="132">
        <v>1</v>
      </c>
      <c r="CR12" s="132">
        <v>1</v>
      </c>
      <c r="CT12" s="132">
        <v>7</v>
      </c>
      <c r="CU12" s="132">
        <v>1</v>
      </c>
      <c r="CX12" s="132">
        <v>1</v>
      </c>
      <c r="CY12" s="132">
        <v>1</v>
      </c>
      <c r="CZ12" s="132">
        <v>1</v>
      </c>
      <c r="DB12" s="132">
        <v>1</v>
      </c>
      <c r="DE12" s="132">
        <v>1</v>
      </c>
      <c r="DG12" s="132">
        <v>1</v>
      </c>
      <c r="DI12" s="132">
        <v>1</v>
      </c>
      <c r="DL12" s="132">
        <v>1</v>
      </c>
      <c r="DY12" s="132">
        <v>1</v>
      </c>
      <c r="EB12" s="132">
        <v>1</v>
      </c>
      <c r="GG12" s="132">
        <v>1</v>
      </c>
      <c r="GH12" s="132">
        <v>1</v>
      </c>
      <c r="GI12" s="132">
        <v>1</v>
      </c>
      <c r="GK12" s="132">
        <v>1</v>
      </c>
      <c r="GL12" s="132">
        <v>1</v>
      </c>
      <c r="GM12" s="132">
        <v>1</v>
      </c>
      <c r="GN12" s="132">
        <v>1</v>
      </c>
      <c r="GO12" s="132">
        <v>1</v>
      </c>
      <c r="GW12" s="132">
        <v>1</v>
      </c>
      <c r="HB12" s="132">
        <v>1</v>
      </c>
      <c r="HF12" s="132">
        <v>1</v>
      </c>
      <c r="HI12" s="132">
        <v>2</v>
      </c>
      <c r="HJ12" s="132">
        <v>1</v>
      </c>
      <c r="HK12" s="132">
        <v>1</v>
      </c>
      <c r="HL12" s="132">
        <v>2</v>
      </c>
      <c r="HM12" s="132">
        <v>1</v>
      </c>
      <c r="HO12" s="132">
        <v>1</v>
      </c>
      <c r="HP12" s="132">
        <v>1</v>
      </c>
      <c r="HQ12" s="132">
        <v>2</v>
      </c>
      <c r="HS12" s="132">
        <v>1</v>
      </c>
      <c r="HU12" s="132">
        <v>2</v>
      </c>
      <c r="HV12" s="132">
        <v>5</v>
      </c>
      <c r="HX12" s="132">
        <v>1</v>
      </c>
    </row>
    <row r="13" spans="2:243" x14ac:dyDescent="0.25">
      <c r="D13" s="132">
        <f>SUM(D3:D12)</f>
        <v>1</v>
      </c>
      <c r="E13" s="132">
        <f t="shared" ref="E13:BP13" si="0">SUM(E3:E12)</f>
        <v>0</v>
      </c>
      <c r="F13" s="132">
        <f t="shared" si="0"/>
        <v>0</v>
      </c>
      <c r="G13" s="132">
        <f t="shared" si="0"/>
        <v>1</v>
      </c>
      <c r="H13" s="132">
        <f t="shared" si="0"/>
        <v>0</v>
      </c>
      <c r="I13" s="132">
        <f t="shared" si="0"/>
        <v>0</v>
      </c>
      <c r="J13" s="132">
        <f t="shared" si="0"/>
        <v>0</v>
      </c>
      <c r="K13" s="132">
        <f t="shared" si="0"/>
        <v>0</v>
      </c>
      <c r="L13" s="132">
        <f t="shared" si="0"/>
        <v>0</v>
      </c>
      <c r="M13" s="132">
        <f t="shared" si="0"/>
        <v>0</v>
      </c>
      <c r="N13" s="132">
        <f t="shared" si="0"/>
        <v>0</v>
      </c>
      <c r="O13" s="132">
        <f t="shared" si="0"/>
        <v>1</v>
      </c>
      <c r="P13" s="132">
        <f t="shared" si="0"/>
        <v>1</v>
      </c>
      <c r="Q13" s="132">
        <f t="shared" si="0"/>
        <v>0</v>
      </c>
      <c r="R13" s="132">
        <f t="shared" si="0"/>
        <v>0</v>
      </c>
      <c r="S13" s="132">
        <f t="shared" si="0"/>
        <v>0</v>
      </c>
      <c r="T13" s="132">
        <f t="shared" si="0"/>
        <v>0</v>
      </c>
      <c r="U13" s="132">
        <f t="shared" si="0"/>
        <v>0</v>
      </c>
      <c r="V13" s="132">
        <f t="shared" si="0"/>
        <v>2</v>
      </c>
      <c r="W13" s="132">
        <f t="shared" si="0"/>
        <v>0</v>
      </c>
      <c r="X13" s="132">
        <f t="shared" si="0"/>
        <v>1</v>
      </c>
      <c r="Y13" s="132">
        <f t="shared" si="0"/>
        <v>0</v>
      </c>
      <c r="Z13" s="132">
        <f t="shared" si="0"/>
        <v>2</v>
      </c>
      <c r="AA13" s="132">
        <f t="shared" si="0"/>
        <v>2</v>
      </c>
      <c r="AB13" s="132">
        <f t="shared" si="0"/>
        <v>2</v>
      </c>
      <c r="AC13" s="132">
        <f t="shared" si="0"/>
        <v>3</v>
      </c>
      <c r="AD13" s="132">
        <f t="shared" si="0"/>
        <v>0</v>
      </c>
      <c r="AE13" s="132">
        <f t="shared" si="0"/>
        <v>3</v>
      </c>
      <c r="AF13" s="132">
        <f t="shared" si="0"/>
        <v>6</v>
      </c>
      <c r="AG13" s="132">
        <f t="shared" si="0"/>
        <v>8</v>
      </c>
      <c r="AH13" s="132">
        <f t="shared" si="0"/>
        <v>10</v>
      </c>
      <c r="AI13" s="132">
        <f t="shared" si="0"/>
        <v>7</v>
      </c>
      <c r="AJ13" s="132">
        <f t="shared" si="0"/>
        <v>11</v>
      </c>
      <c r="AK13" s="132">
        <f t="shared" si="0"/>
        <v>15</v>
      </c>
      <c r="AL13" s="132">
        <f t="shared" si="0"/>
        <v>21</v>
      </c>
      <c r="AM13" s="132">
        <f t="shared" si="0"/>
        <v>16</v>
      </c>
      <c r="AN13" s="132">
        <f t="shared" si="0"/>
        <v>33</v>
      </c>
      <c r="AO13" s="132">
        <f t="shared" si="0"/>
        <v>26</v>
      </c>
      <c r="AP13" s="132">
        <f t="shared" si="0"/>
        <v>32</v>
      </c>
      <c r="AQ13" s="132">
        <f t="shared" si="0"/>
        <v>38</v>
      </c>
      <c r="AR13" s="132">
        <f t="shared" si="0"/>
        <v>40</v>
      </c>
      <c r="AS13" s="132">
        <f t="shared" si="0"/>
        <v>47</v>
      </c>
      <c r="AT13" s="132">
        <f t="shared" si="0"/>
        <v>58</v>
      </c>
      <c r="AU13" s="132">
        <f t="shared" si="0"/>
        <v>75</v>
      </c>
      <c r="AV13" s="132">
        <f t="shared" si="0"/>
        <v>60</v>
      </c>
      <c r="AW13" s="132">
        <f t="shared" si="0"/>
        <v>45</v>
      </c>
      <c r="AX13" s="132">
        <f t="shared" si="0"/>
        <v>51</v>
      </c>
      <c r="AY13" s="132">
        <f t="shared" si="0"/>
        <v>57</v>
      </c>
      <c r="AZ13" s="132">
        <f t="shared" si="0"/>
        <v>62</v>
      </c>
      <c r="BA13" s="132">
        <f t="shared" si="0"/>
        <v>46</v>
      </c>
      <c r="BB13" s="132">
        <f t="shared" si="0"/>
        <v>81</v>
      </c>
      <c r="BC13" s="132">
        <f t="shared" si="0"/>
        <v>51</v>
      </c>
      <c r="BD13" s="132">
        <f t="shared" si="0"/>
        <v>53</v>
      </c>
      <c r="BE13" s="132">
        <f t="shared" si="0"/>
        <v>52</v>
      </c>
      <c r="BF13" s="132">
        <f t="shared" si="0"/>
        <v>66</v>
      </c>
      <c r="BG13" s="132">
        <f t="shared" si="0"/>
        <v>54</v>
      </c>
      <c r="BH13" s="132">
        <f t="shared" si="0"/>
        <v>58</v>
      </c>
      <c r="BI13" s="132">
        <f t="shared" si="0"/>
        <v>66</v>
      </c>
      <c r="BJ13" s="132">
        <f t="shared" si="0"/>
        <v>54</v>
      </c>
      <c r="BK13" s="132">
        <f t="shared" si="0"/>
        <v>69</v>
      </c>
      <c r="BL13" s="132">
        <f t="shared" si="0"/>
        <v>57</v>
      </c>
      <c r="BM13" s="132">
        <f t="shared" si="0"/>
        <v>63</v>
      </c>
      <c r="BN13" s="132">
        <f t="shared" si="0"/>
        <v>53</v>
      </c>
      <c r="BO13" s="132">
        <f t="shared" si="0"/>
        <v>41</v>
      </c>
      <c r="BP13" s="132">
        <f t="shared" si="0"/>
        <v>63</v>
      </c>
      <c r="BQ13" s="132">
        <f t="shared" ref="BQ13:EB13" si="1">SUM(BQ3:BQ12)</f>
        <v>55</v>
      </c>
      <c r="BR13" s="132">
        <f t="shared" si="1"/>
        <v>50</v>
      </c>
      <c r="BS13" s="132">
        <f t="shared" si="1"/>
        <v>56</v>
      </c>
      <c r="BT13" s="132">
        <f t="shared" si="1"/>
        <v>60</v>
      </c>
      <c r="BU13" s="132">
        <f t="shared" si="1"/>
        <v>52</v>
      </c>
      <c r="BV13" s="132">
        <f t="shared" si="1"/>
        <v>43</v>
      </c>
      <c r="BW13" s="132">
        <f t="shared" si="1"/>
        <v>65</v>
      </c>
      <c r="BX13" s="132">
        <f t="shared" si="1"/>
        <v>46</v>
      </c>
      <c r="BY13" s="132">
        <f t="shared" si="1"/>
        <v>40</v>
      </c>
      <c r="BZ13" s="132">
        <f t="shared" si="1"/>
        <v>43</v>
      </c>
      <c r="CA13" s="132">
        <f t="shared" si="1"/>
        <v>39</v>
      </c>
      <c r="CB13" s="132">
        <f t="shared" si="1"/>
        <v>28</v>
      </c>
      <c r="CC13" s="132">
        <f t="shared" si="1"/>
        <v>22</v>
      </c>
      <c r="CD13" s="132">
        <f t="shared" si="1"/>
        <v>32</v>
      </c>
      <c r="CE13" s="132">
        <f t="shared" si="1"/>
        <v>35</v>
      </c>
      <c r="CF13" s="132">
        <f t="shared" si="1"/>
        <v>36</v>
      </c>
      <c r="CG13" s="132">
        <f t="shared" si="1"/>
        <v>36</v>
      </c>
      <c r="CH13" s="132">
        <f t="shared" si="1"/>
        <v>35</v>
      </c>
      <c r="CI13" s="132">
        <f t="shared" si="1"/>
        <v>23</v>
      </c>
      <c r="CJ13" s="132">
        <f t="shared" si="1"/>
        <v>27</v>
      </c>
      <c r="CK13" s="132">
        <f t="shared" si="1"/>
        <v>27</v>
      </c>
      <c r="CL13" s="132">
        <f t="shared" si="1"/>
        <v>24</v>
      </c>
      <c r="CM13" s="132">
        <f t="shared" si="1"/>
        <v>21</v>
      </c>
      <c r="CN13" s="132">
        <f t="shared" si="1"/>
        <v>25</v>
      </c>
      <c r="CO13" s="132">
        <f t="shared" si="1"/>
        <v>30</v>
      </c>
      <c r="CP13" s="132">
        <f t="shared" si="1"/>
        <v>17</v>
      </c>
      <c r="CQ13" s="132">
        <f t="shared" si="1"/>
        <v>18</v>
      </c>
      <c r="CR13" s="132">
        <f t="shared" si="1"/>
        <v>17</v>
      </c>
      <c r="CS13" s="132">
        <f t="shared" si="1"/>
        <v>20</v>
      </c>
      <c r="CT13" s="132">
        <f t="shared" si="1"/>
        <v>17</v>
      </c>
      <c r="CU13" s="132">
        <f t="shared" si="1"/>
        <v>22</v>
      </c>
      <c r="CV13" s="132">
        <f t="shared" si="1"/>
        <v>13</v>
      </c>
      <c r="CW13" s="132">
        <f t="shared" si="1"/>
        <v>11</v>
      </c>
      <c r="CX13" s="132">
        <f t="shared" si="1"/>
        <v>12</v>
      </c>
      <c r="CY13" s="132">
        <f t="shared" si="1"/>
        <v>13</v>
      </c>
      <c r="CZ13" s="132">
        <f t="shared" si="1"/>
        <v>5</v>
      </c>
      <c r="DA13" s="132">
        <f t="shared" si="1"/>
        <v>14</v>
      </c>
      <c r="DB13" s="132">
        <f t="shared" si="1"/>
        <v>13</v>
      </c>
      <c r="DC13" s="132">
        <f t="shared" si="1"/>
        <v>8</v>
      </c>
      <c r="DD13" s="132">
        <f t="shared" si="1"/>
        <v>8</v>
      </c>
      <c r="DE13" s="132">
        <f t="shared" si="1"/>
        <v>13</v>
      </c>
      <c r="DF13" s="132">
        <f t="shared" si="1"/>
        <v>5</v>
      </c>
      <c r="DG13" s="132">
        <f t="shared" si="1"/>
        <v>5</v>
      </c>
      <c r="DH13" s="132">
        <f t="shared" si="1"/>
        <v>12</v>
      </c>
      <c r="DI13" s="132">
        <f t="shared" si="1"/>
        <v>14</v>
      </c>
      <c r="DJ13" s="132">
        <f t="shared" si="1"/>
        <v>5</v>
      </c>
      <c r="DK13" s="132">
        <f t="shared" si="1"/>
        <v>12</v>
      </c>
      <c r="DL13" s="132">
        <f t="shared" si="1"/>
        <v>8</v>
      </c>
      <c r="DM13" s="132">
        <f t="shared" si="1"/>
        <v>11</v>
      </c>
      <c r="DN13" s="132">
        <f t="shared" si="1"/>
        <v>13</v>
      </c>
      <c r="DO13" s="132">
        <f t="shared" si="1"/>
        <v>10</v>
      </c>
      <c r="DP13" s="132">
        <f t="shared" si="1"/>
        <v>5</v>
      </c>
      <c r="DQ13" s="132">
        <f t="shared" si="1"/>
        <v>16</v>
      </c>
      <c r="DR13" s="132">
        <f t="shared" si="1"/>
        <v>11</v>
      </c>
      <c r="DS13" s="132">
        <f t="shared" si="1"/>
        <v>9</v>
      </c>
      <c r="DT13" s="132">
        <f t="shared" si="1"/>
        <v>16</v>
      </c>
      <c r="DU13" s="132">
        <f t="shared" si="1"/>
        <v>9</v>
      </c>
      <c r="DV13" s="132">
        <f t="shared" si="1"/>
        <v>13</v>
      </c>
      <c r="DW13" s="132">
        <f t="shared" si="1"/>
        <v>16</v>
      </c>
      <c r="DX13" s="132">
        <f t="shared" si="1"/>
        <v>18</v>
      </c>
      <c r="DY13" s="132">
        <f t="shared" si="1"/>
        <v>14</v>
      </c>
      <c r="DZ13" s="132">
        <f t="shared" si="1"/>
        <v>15</v>
      </c>
      <c r="EA13" s="132">
        <f t="shared" si="1"/>
        <v>9</v>
      </c>
      <c r="EB13" s="132">
        <f t="shared" si="1"/>
        <v>17</v>
      </c>
      <c r="EC13" s="132">
        <f t="shared" ref="EC13:GN13" si="2">SUM(EC3:EC12)</f>
        <v>16</v>
      </c>
      <c r="ED13" s="132">
        <f t="shared" si="2"/>
        <v>8</v>
      </c>
      <c r="EE13" s="132">
        <f t="shared" si="2"/>
        <v>14</v>
      </c>
      <c r="EF13" s="132">
        <f t="shared" si="2"/>
        <v>11</v>
      </c>
      <c r="EG13" s="132">
        <f t="shared" si="2"/>
        <v>2</v>
      </c>
      <c r="EH13" s="132">
        <f t="shared" si="2"/>
        <v>13</v>
      </c>
      <c r="EI13" s="132">
        <f t="shared" si="2"/>
        <v>9</v>
      </c>
      <c r="EJ13" s="132">
        <f t="shared" si="2"/>
        <v>12</v>
      </c>
      <c r="EK13" s="132">
        <f t="shared" si="2"/>
        <v>7</v>
      </c>
      <c r="EL13" s="132">
        <f t="shared" si="2"/>
        <v>5</v>
      </c>
      <c r="EM13" s="132">
        <f t="shared" si="2"/>
        <v>9</v>
      </c>
      <c r="EN13" s="132">
        <f t="shared" si="2"/>
        <v>6</v>
      </c>
      <c r="EO13" s="132">
        <f t="shared" si="2"/>
        <v>9</v>
      </c>
      <c r="EP13" s="132">
        <f t="shared" si="2"/>
        <v>5</v>
      </c>
      <c r="EQ13" s="132">
        <f t="shared" si="2"/>
        <v>8</v>
      </c>
      <c r="ER13" s="132">
        <f t="shared" si="2"/>
        <v>8</v>
      </c>
      <c r="ES13" s="132">
        <f t="shared" si="2"/>
        <v>7</v>
      </c>
      <c r="ET13" s="132">
        <f t="shared" si="2"/>
        <v>6</v>
      </c>
      <c r="EU13" s="132">
        <f t="shared" si="2"/>
        <v>2</v>
      </c>
      <c r="EV13" s="132">
        <f t="shared" si="2"/>
        <v>3</v>
      </c>
      <c r="EW13" s="132">
        <f t="shared" si="2"/>
        <v>5</v>
      </c>
      <c r="EX13" s="132">
        <f t="shared" si="2"/>
        <v>10</v>
      </c>
      <c r="EY13" s="132">
        <f t="shared" si="2"/>
        <v>6</v>
      </c>
      <c r="EZ13" s="132">
        <f t="shared" si="2"/>
        <v>3</v>
      </c>
      <c r="FA13" s="132">
        <f t="shared" si="2"/>
        <v>3</v>
      </c>
      <c r="FB13" s="132">
        <f t="shared" si="2"/>
        <v>5</v>
      </c>
      <c r="FC13" s="132">
        <f t="shared" si="2"/>
        <v>10</v>
      </c>
      <c r="FD13" s="132">
        <f t="shared" si="2"/>
        <v>6</v>
      </c>
      <c r="FE13" s="132">
        <f t="shared" si="2"/>
        <v>10</v>
      </c>
      <c r="FF13" s="132">
        <f t="shared" si="2"/>
        <v>13</v>
      </c>
      <c r="FG13" s="132">
        <f t="shared" si="2"/>
        <v>12</v>
      </c>
      <c r="FH13" s="132">
        <f t="shared" si="2"/>
        <v>13</v>
      </c>
      <c r="FI13" s="132">
        <f t="shared" si="2"/>
        <v>12</v>
      </c>
      <c r="FJ13" s="132">
        <f t="shared" si="2"/>
        <v>19</v>
      </c>
      <c r="FK13" s="132">
        <f t="shared" si="2"/>
        <v>20</v>
      </c>
      <c r="FL13" s="132">
        <f t="shared" si="2"/>
        <v>32</v>
      </c>
      <c r="FM13" s="132">
        <f t="shared" si="2"/>
        <v>22</v>
      </c>
      <c r="FN13" s="132">
        <f t="shared" si="2"/>
        <v>26</v>
      </c>
      <c r="FO13" s="132">
        <f t="shared" si="2"/>
        <v>18</v>
      </c>
      <c r="FP13" s="132">
        <f t="shared" si="2"/>
        <v>31</v>
      </c>
      <c r="FQ13" s="132">
        <f t="shared" si="2"/>
        <v>29</v>
      </c>
      <c r="FR13" s="132">
        <f t="shared" si="2"/>
        <v>38</v>
      </c>
      <c r="FS13" s="132">
        <f t="shared" si="2"/>
        <v>38</v>
      </c>
      <c r="FT13" s="132">
        <f t="shared" si="2"/>
        <v>32</v>
      </c>
      <c r="FU13" s="132">
        <f t="shared" si="2"/>
        <v>37</v>
      </c>
      <c r="FV13" s="132">
        <f t="shared" si="2"/>
        <v>62</v>
      </c>
      <c r="FW13" s="132">
        <f t="shared" si="2"/>
        <v>44</v>
      </c>
      <c r="FX13" s="132">
        <f t="shared" si="2"/>
        <v>68</v>
      </c>
      <c r="FY13" s="132">
        <f t="shared" si="2"/>
        <v>64</v>
      </c>
      <c r="FZ13" s="132">
        <f t="shared" si="2"/>
        <v>83</v>
      </c>
      <c r="GA13" s="132">
        <f t="shared" si="2"/>
        <v>79</v>
      </c>
      <c r="GB13" s="132">
        <f t="shared" si="2"/>
        <v>100</v>
      </c>
      <c r="GC13" s="132">
        <f t="shared" si="2"/>
        <v>104</v>
      </c>
      <c r="GD13" s="132">
        <f t="shared" si="2"/>
        <v>113</v>
      </c>
      <c r="GE13" s="132">
        <f t="shared" si="2"/>
        <v>133</v>
      </c>
      <c r="GF13" s="132">
        <f t="shared" si="2"/>
        <v>143</v>
      </c>
      <c r="GG13" s="132">
        <f t="shared" si="2"/>
        <v>142</v>
      </c>
      <c r="GH13" s="132">
        <f t="shared" si="2"/>
        <v>132</v>
      </c>
      <c r="GI13" s="132">
        <f t="shared" si="2"/>
        <v>112</v>
      </c>
      <c r="GJ13" s="132">
        <f t="shared" si="2"/>
        <v>94</v>
      </c>
      <c r="GK13" s="132">
        <f t="shared" si="2"/>
        <v>100</v>
      </c>
      <c r="GL13" s="132">
        <f t="shared" si="2"/>
        <v>111</v>
      </c>
      <c r="GM13" s="132">
        <f t="shared" si="2"/>
        <v>122</v>
      </c>
      <c r="GN13" s="132">
        <f t="shared" si="2"/>
        <v>111</v>
      </c>
      <c r="GO13" s="132">
        <f t="shared" ref="GO13:II13" si="3">SUM(GO3:GO12)</f>
        <v>113</v>
      </c>
      <c r="GP13" s="132">
        <f t="shared" si="3"/>
        <v>95</v>
      </c>
      <c r="GQ13" s="132">
        <f t="shared" si="3"/>
        <v>82</v>
      </c>
      <c r="GR13" s="132">
        <f t="shared" si="3"/>
        <v>76</v>
      </c>
      <c r="GS13" s="132">
        <f t="shared" si="3"/>
        <v>98</v>
      </c>
      <c r="GT13" s="132">
        <f t="shared" si="3"/>
        <v>112</v>
      </c>
      <c r="GU13" s="132">
        <f t="shared" si="3"/>
        <v>114</v>
      </c>
      <c r="GV13" s="132">
        <f t="shared" si="3"/>
        <v>81</v>
      </c>
      <c r="GW13" s="132">
        <f t="shared" si="3"/>
        <v>74</v>
      </c>
      <c r="GX13" s="132">
        <f t="shared" si="3"/>
        <v>94</v>
      </c>
      <c r="GY13" s="132">
        <f t="shared" si="3"/>
        <v>88</v>
      </c>
      <c r="GZ13" s="132">
        <f t="shared" si="3"/>
        <v>98</v>
      </c>
      <c r="HA13" s="132">
        <f t="shared" si="3"/>
        <v>96</v>
      </c>
      <c r="HB13" s="132">
        <f t="shared" si="3"/>
        <v>97</v>
      </c>
      <c r="HC13" s="132">
        <f t="shared" si="3"/>
        <v>115</v>
      </c>
      <c r="HD13" s="132">
        <f t="shared" si="3"/>
        <v>100</v>
      </c>
      <c r="HE13" s="132">
        <f t="shared" si="3"/>
        <v>89</v>
      </c>
      <c r="HF13" s="132">
        <f t="shared" si="3"/>
        <v>100</v>
      </c>
      <c r="HG13" s="132">
        <f t="shared" si="3"/>
        <v>152</v>
      </c>
      <c r="HH13" s="132">
        <f t="shared" si="3"/>
        <v>145</v>
      </c>
      <c r="HI13" s="132">
        <f t="shared" si="3"/>
        <v>161</v>
      </c>
      <c r="HJ13" s="132">
        <f t="shared" si="3"/>
        <v>158</v>
      </c>
      <c r="HK13" s="132">
        <f t="shared" si="3"/>
        <v>193</v>
      </c>
      <c r="HL13" s="132">
        <f t="shared" si="3"/>
        <v>171</v>
      </c>
      <c r="HM13" s="132">
        <f t="shared" si="3"/>
        <v>200</v>
      </c>
      <c r="HN13" s="132">
        <f t="shared" si="3"/>
        <v>204</v>
      </c>
      <c r="HO13" s="132">
        <f t="shared" si="3"/>
        <v>198</v>
      </c>
      <c r="HP13" s="132">
        <f t="shared" si="3"/>
        <v>198</v>
      </c>
      <c r="HQ13" s="132">
        <f t="shared" si="3"/>
        <v>199</v>
      </c>
      <c r="HR13" s="132">
        <f t="shared" si="3"/>
        <v>146</v>
      </c>
      <c r="HS13" s="132">
        <f t="shared" si="3"/>
        <v>132</v>
      </c>
      <c r="HT13" s="132">
        <f t="shared" si="3"/>
        <v>102</v>
      </c>
      <c r="HU13" s="132">
        <f t="shared" si="3"/>
        <v>150</v>
      </c>
      <c r="HV13" s="132">
        <f t="shared" si="3"/>
        <v>129</v>
      </c>
      <c r="HW13" s="132">
        <f t="shared" si="3"/>
        <v>41</v>
      </c>
      <c r="HX13" s="132">
        <f t="shared" si="3"/>
        <v>90</v>
      </c>
      <c r="HY13" s="132">
        <f t="shared" si="3"/>
        <v>0</v>
      </c>
      <c r="HZ13" s="132">
        <f t="shared" si="3"/>
        <v>0</v>
      </c>
      <c r="IA13" s="132">
        <f t="shared" si="3"/>
        <v>0</v>
      </c>
      <c r="IB13" s="132">
        <f t="shared" si="3"/>
        <v>0</v>
      </c>
      <c r="IC13" s="132">
        <f t="shared" si="3"/>
        <v>0</v>
      </c>
      <c r="ID13" s="132">
        <f t="shared" si="3"/>
        <v>0</v>
      </c>
      <c r="IE13" s="132">
        <f t="shared" si="3"/>
        <v>0</v>
      </c>
      <c r="IF13" s="132">
        <f t="shared" si="3"/>
        <v>0</v>
      </c>
      <c r="IG13" s="132">
        <f t="shared" si="3"/>
        <v>0</v>
      </c>
      <c r="IH13" s="132">
        <f t="shared" si="3"/>
        <v>0</v>
      </c>
      <c r="II13" s="132">
        <f t="shared" si="3"/>
        <v>0</v>
      </c>
    </row>
    <row r="15" spans="2:243" x14ac:dyDescent="0.25">
      <c r="D15" s="132" t="s">
        <v>338</v>
      </c>
      <c r="E15" s="132" t="s">
        <v>339</v>
      </c>
      <c r="F15" s="132" t="s">
        <v>340</v>
      </c>
      <c r="G15" s="132" t="s">
        <v>341</v>
      </c>
      <c r="H15" s="132" t="s">
        <v>342</v>
      </c>
      <c r="I15" s="132" t="s">
        <v>343</v>
      </c>
      <c r="J15" s="132" t="s">
        <v>344</v>
      </c>
      <c r="K15" s="132" t="s">
        <v>345</v>
      </c>
      <c r="L15" s="132" t="s">
        <v>346</v>
      </c>
      <c r="M15" s="132" t="s">
        <v>347</v>
      </c>
      <c r="N15" s="132" t="s">
        <v>348</v>
      </c>
      <c r="O15" s="132" t="s">
        <v>349</v>
      </c>
      <c r="P15" s="132" t="s">
        <v>350</v>
      </c>
      <c r="Q15" s="132" t="s">
        <v>351</v>
      </c>
      <c r="R15" s="132" t="s">
        <v>352</v>
      </c>
      <c r="S15" s="132" t="s">
        <v>353</v>
      </c>
      <c r="T15" s="132" t="s">
        <v>354</v>
      </c>
      <c r="U15" s="132" t="s">
        <v>355</v>
      </c>
      <c r="V15" s="132" t="s">
        <v>356</v>
      </c>
      <c r="W15" s="132" t="s">
        <v>357</v>
      </c>
      <c r="X15" s="132" t="s">
        <v>358</v>
      </c>
      <c r="Y15" s="132" t="s">
        <v>359</v>
      </c>
      <c r="Z15" s="132" t="s">
        <v>360</v>
      </c>
      <c r="AA15" s="132" t="s">
        <v>361</v>
      </c>
      <c r="AB15" s="132" t="s">
        <v>362</v>
      </c>
      <c r="AC15" s="132" t="s">
        <v>363</v>
      </c>
      <c r="AD15" s="132" t="s">
        <v>364</v>
      </c>
      <c r="AE15" s="132" t="s">
        <v>365</v>
      </c>
      <c r="AF15" s="132" t="s">
        <v>366</v>
      </c>
      <c r="AG15" s="132" t="s">
        <v>367</v>
      </c>
      <c r="AH15" s="132" t="s">
        <v>368</v>
      </c>
      <c r="AI15" s="132" t="s">
        <v>369</v>
      </c>
      <c r="AJ15" s="132" t="s">
        <v>370</v>
      </c>
      <c r="AK15" s="132" t="s">
        <v>371</v>
      </c>
      <c r="AL15" s="132" t="s">
        <v>372</v>
      </c>
      <c r="AM15" s="132" t="s">
        <v>373</v>
      </c>
      <c r="AN15" s="132" t="s">
        <v>374</v>
      </c>
      <c r="AO15" s="132" t="s">
        <v>375</v>
      </c>
      <c r="AP15" s="132" t="s">
        <v>376</v>
      </c>
      <c r="AQ15" s="132" t="s">
        <v>377</v>
      </c>
      <c r="AR15" s="132" t="s">
        <v>330</v>
      </c>
      <c r="AS15" s="132" t="s">
        <v>329</v>
      </c>
      <c r="AT15" s="132" t="s">
        <v>328</v>
      </c>
      <c r="AU15" s="132" t="s">
        <v>327</v>
      </c>
      <c r="AV15" s="132" t="s">
        <v>326</v>
      </c>
      <c r="AW15" s="132" t="s">
        <v>325</v>
      </c>
      <c r="AX15" s="132" t="s">
        <v>324</v>
      </c>
      <c r="AY15" s="132" t="s">
        <v>323</v>
      </c>
      <c r="AZ15" s="132" t="s">
        <v>322</v>
      </c>
      <c r="BA15" s="132" t="s">
        <v>321</v>
      </c>
      <c r="BB15" s="132" t="s">
        <v>320</v>
      </c>
      <c r="BC15" s="132" t="s">
        <v>319</v>
      </c>
      <c r="BD15" s="132" t="s">
        <v>318</v>
      </c>
      <c r="BE15" s="132" t="s">
        <v>317</v>
      </c>
      <c r="BF15" s="132" t="s">
        <v>316</v>
      </c>
      <c r="BG15" s="132" t="s">
        <v>315</v>
      </c>
      <c r="BH15" s="132" t="s">
        <v>314</v>
      </c>
      <c r="BI15" s="132" t="s">
        <v>313</v>
      </c>
      <c r="BJ15" s="132" t="s">
        <v>312</v>
      </c>
      <c r="BK15" s="132" t="s">
        <v>311</v>
      </c>
      <c r="BL15" s="132" t="s">
        <v>310</v>
      </c>
      <c r="BM15" s="132" t="s">
        <v>309</v>
      </c>
      <c r="BN15" s="132" t="s">
        <v>308</v>
      </c>
      <c r="BO15" s="132" t="s">
        <v>307</v>
      </c>
      <c r="BP15" s="132" t="s">
        <v>306</v>
      </c>
      <c r="BQ15" s="132" t="s">
        <v>305</v>
      </c>
      <c r="BR15" s="132" t="s">
        <v>304</v>
      </c>
      <c r="BS15" s="132" t="s">
        <v>303</v>
      </c>
      <c r="BT15" s="132" t="s">
        <v>302</v>
      </c>
      <c r="BU15" s="132" t="s">
        <v>301</v>
      </c>
      <c r="BV15" s="132" t="s">
        <v>300</v>
      </c>
      <c r="BW15" s="132" t="s">
        <v>299</v>
      </c>
      <c r="BX15" s="132" t="s">
        <v>298</v>
      </c>
      <c r="BY15" s="132" t="s">
        <v>297</v>
      </c>
      <c r="BZ15" s="132" t="s">
        <v>296</v>
      </c>
      <c r="CA15" s="132" t="s">
        <v>295</v>
      </c>
      <c r="CB15" s="132" t="s">
        <v>294</v>
      </c>
      <c r="CC15" s="132" t="s">
        <v>293</v>
      </c>
      <c r="CD15" s="132" t="s">
        <v>292</v>
      </c>
      <c r="CE15" s="132" t="s">
        <v>291</v>
      </c>
      <c r="CF15" s="132" t="s">
        <v>290</v>
      </c>
      <c r="CG15" s="132" t="s">
        <v>289</v>
      </c>
      <c r="CH15" s="132" t="s">
        <v>288</v>
      </c>
      <c r="CI15" s="132" t="s">
        <v>287</v>
      </c>
      <c r="CJ15" s="132" t="s">
        <v>286</v>
      </c>
      <c r="CK15" s="132" t="s">
        <v>285</v>
      </c>
      <c r="CL15" s="132" t="s">
        <v>284</v>
      </c>
      <c r="CM15" s="132" t="s">
        <v>283</v>
      </c>
      <c r="CN15" s="132" t="s">
        <v>282</v>
      </c>
      <c r="CO15" s="132" t="s">
        <v>281</v>
      </c>
      <c r="CP15" s="132" t="s">
        <v>280</v>
      </c>
      <c r="CQ15" s="132" t="s">
        <v>279</v>
      </c>
      <c r="CR15" s="132" t="s">
        <v>278</v>
      </c>
      <c r="CS15" s="132" t="s">
        <v>277</v>
      </c>
      <c r="CT15" s="132" t="s">
        <v>276</v>
      </c>
      <c r="CU15" s="132" t="s">
        <v>275</v>
      </c>
      <c r="CV15" s="132" t="s">
        <v>274</v>
      </c>
      <c r="CW15" s="132" t="s">
        <v>273</v>
      </c>
      <c r="CX15" s="132" t="s">
        <v>272</v>
      </c>
      <c r="CY15" s="132" t="s">
        <v>271</v>
      </c>
      <c r="CZ15" s="132" t="s">
        <v>270</v>
      </c>
      <c r="DA15" s="132" t="s">
        <v>269</v>
      </c>
      <c r="DB15" s="132" t="s">
        <v>268</v>
      </c>
      <c r="DC15" s="132" t="s">
        <v>267</v>
      </c>
      <c r="DD15" s="132" t="s">
        <v>266</v>
      </c>
      <c r="DE15" s="132" t="s">
        <v>265</v>
      </c>
      <c r="DF15" s="132" t="s">
        <v>264</v>
      </c>
      <c r="DG15" s="132" t="s">
        <v>263</v>
      </c>
      <c r="DH15" s="132" t="s">
        <v>262</v>
      </c>
      <c r="DI15" s="132" t="s">
        <v>261</v>
      </c>
      <c r="DJ15" s="132" t="s">
        <v>260</v>
      </c>
      <c r="DK15" s="132" t="s">
        <v>259</v>
      </c>
      <c r="DL15" s="132" t="s">
        <v>258</v>
      </c>
      <c r="DM15" s="132" t="s">
        <v>257</v>
      </c>
      <c r="DN15" s="132" t="s">
        <v>256</v>
      </c>
      <c r="DO15" s="132" t="s">
        <v>255</v>
      </c>
      <c r="DP15" s="132" t="s">
        <v>254</v>
      </c>
      <c r="DQ15" s="132" t="s">
        <v>253</v>
      </c>
      <c r="DR15" s="132" t="s">
        <v>252</v>
      </c>
      <c r="DS15" s="132" t="s">
        <v>251</v>
      </c>
      <c r="DT15" s="132" t="s">
        <v>250</v>
      </c>
      <c r="DU15" s="132" t="s">
        <v>249</v>
      </c>
      <c r="DV15" s="132" t="s">
        <v>248</v>
      </c>
      <c r="DW15" s="132" t="s">
        <v>247</v>
      </c>
      <c r="DX15" s="132" t="s">
        <v>246</v>
      </c>
      <c r="DY15" s="132" t="s">
        <v>245</v>
      </c>
      <c r="DZ15" s="132" t="s">
        <v>244</v>
      </c>
      <c r="EA15" s="132" t="s">
        <v>243</v>
      </c>
      <c r="EB15" s="132" t="s">
        <v>242</v>
      </c>
      <c r="EC15" s="132" t="s">
        <v>241</v>
      </c>
      <c r="ED15" s="132" t="s">
        <v>240</v>
      </c>
      <c r="EE15" s="132" t="s">
        <v>239</v>
      </c>
      <c r="EF15" s="132" t="s">
        <v>238</v>
      </c>
      <c r="EG15" s="132" t="s">
        <v>237</v>
      </c>
      <c r="EH15" s="132" t="s">
        <v>236</v>
      </c>
      <c r="EI15" s="132" t="s">
        <v>235</v>
      </c>
      <c r="EJ15" s="132" t="s">
        <v>234</v>
      </c>
      <c r="EK15" s="132" t="s">
        <v>233</v>
      </c>
      <c r="EL15" s="132" t="s">
        <v>232</v>
      </c>
      <c r="EM15" s="132" t="s">
        <v>231</v>
      </c>
      <c r="EN15" s="132" t="s">
        <v>230</v>
      </c>
      <c r="EO15" s="132" t="s">
        <v>229</v>
      </c>
      <c r="EP15" s="132" t="s">
        <v>228</v>
      </c>
      <c r="EQ15" s="132" t="s">
        <v>227</v>
      </c>
      <c r="ER15" s="132" t="s">
        <v>226</v>
      </c>
      <c r="ES15" s="132" t="s">
        <v>225</v>
      </c>
      <c r="ET15" s="132" t="s">
        <v>224</v>
      </c>
      <c r="EU15" s="132" t="s">
        <v>223</v>
      </c>
      <c r="EV15" s="132" t="s">
        <v>222</v>
      </c>
      <c r="EW15" s="132" t="s">
        <v>221</v>
      </c>
      <c r="EX15" s="132" t="s">
        <v>147</v>
      </c>
      <c r="EY15" s="132" t="s">
        <v>148</v>
      </c>
      <c r="EZ15" s="132" t="s">
        <v>149</v>
      </c>
      <c r="FA15" s="132" t="s">
        <v>150</v>
      </c>
      <c r="FB15" s="132" t="s">
        <v>151</v>
      </c>
      <c r="FC15" s="132" t="s">
        <v>152</v>
      </c>
      <c r="FD15" s="132" t="s">
        <v>153</v>
      </c>
      <c r="FE15" s="132" t="s">
        <v>154</v>
      </c>
      <c r="FF15" s="132" t="s">
        <v>155</v>
      </c>
      <c r="FG15" s="132" t="s">
        <v>156</v>
      </c>
      <c r="FH15" s="132" t="s">
        <v>157</v>
      </c>
      <c r="FI15" s="132" t="s">
        <v>158</v>
      </c>
      <c r="FJ15" s="132" t="s">
        <v>159</v>
      </c>
      <c r="FK15" s="132" t="s">
        <v>160</v>
      </c>
      <c r="FL15" s="132" t="s">
        <v>161</v>
      </c>
      <c r="FM15" s="132" t="s">
        <v>162</v>
      </c>
      <c r="FN15" s="132" t="s">
        <v>163</v>
      </c>
      <c r="FO15" s="132" t="s">
        <v>164</v>
      </c>
      <c r="FP15" s="132" t="s">
        <v>165</v>
      </c>
      <c r="FQ15" s="132" t="s">
        <v>166</v>
      </c>
      <c r="FR15" s="132" t="s">
        <v>167</v>
      </c>
      <c r="FS15" s="132" t="s">
        <v>168</v>
      </c>
      <c r="FT15" s="132" t="s">
        <v>169</v>
      </c>
      <c r="FU15" s="132" t="s">
        <v>170</v>
      </c>
      <c r="FV15" s="132" t="s">
        <v>171</v>
      </c>
      <c r="FW15" s="132" t="s">
        <v>172</v>
      </c>
      <c r="FX15" s="132" t="s">
        <v>173</v>
      </c>
      <c r="FY15" s="132" t="s">
        <v>174</v>
      </c>
      <c r="FZ15" s="132" t="s">
        <v>175</v>
      </c>
      <c r="GA15" s="132" t="s">
        <v>176</v>
      </c>
      <c r="GB15" s="132" t="s">
        <v>177</v>
      </c>
      <c r="GC15" s="132" t="s">
        <v>178</v>
      </c>
      <c r="GD15" s="132" t="s">
        <v>179</v>
      </c>
      <c r="GE15" s="132" t="s">
        <v>180</v>
      </c>
      <c r="GF15" s="132" t="s">
        <v>181</v>
      </c>
      <c r="GG15" s="132" t="s">
        <v>182</v>
      </c>
      <c r="GH15" s="132" t="s">
        <v>183</v>
      </c>
      <c r="GI15" s="132" t="s">
        <v>184</v>
      </c>
      <c r="GJ15" s="132" t="s">
        <v>185</v>
      </c>
      <c r="GK15" s="132" t="s">
        <v>186</v>
      </c>
      <c r="GL15" s="132" t="s">
        <v>187</v>
      </c>
      <c r="GM15" s="132" t="s">
        <v>188</v>
      </c>
      <c r="GN15" s="132" t="s">
        <v>337</v>
      </c>
      <c r="GO15" s="132" t="s">
        <v>189</v>
      </c>
      <c r="GP15" s="132" t="s">
        <v>190</v>
      </c>
      <c r="GQ15" s="132" t="s">
        <v>191</v>
      </c>
      <c r="GR15" s="132" t="s">
        <v>192</v>
      </c>
      <c r="GS15" s="132" t="s">
        <v>144</v>
      </c>
      <c r="GT15" s="132" t="s">
        <v>145</v>
      </c>
      <c r="GU15" s="132" t="s">
        <v>146</v>
      </c>
      <c r="GV15" s="25">
        <v>44063</v>
      </c>
      <c r="GW15" s="25">
        <v>44064</v>
      </c>
      <c r="GX15" s="25">
        <v>44065</v>
      </c>
      <c r="GY15" s="25">
        <v>44066</v>
      </c>
      <c r="GZ15" s="25">
        <v>44067</v>
      </c>
      <c r="HA15" s="25">
        <v>44068</v>
      </c>
      <c r="HB15" s="25">
        <v>44069</v>
      </c>
      <c r="HC15" s="25">
        <v>44070</v>
      </c>
      <c r="HD15" s="25">
        <v>44071</v>
      </c>
      <c r="HE15" s="25">
        <v>44072</v>
      </c>
      <c r="HF15" s="25">
        <v>44073</v>
      </c>
      <c r="HG15" s="25">
        <v>44074</v>
      </c>
      <c r="HH15" s="25" t="s">
        <v>406</v>
      </c>
      <c r="HI15" s="25" t="s">
        <v>408</v>
      </c>
      <c r="HJ15" s="25" t="s">
        <v>409</v>
      </c>
      <c r="HK15" s="25" t="s">
        <v>430</v>
      </c>
      <c r="HL15" s="25" t="s">
        <v>434</v>
      </c>
      <c r="HM15" s="25" t="s">
        <v>435</v>
      </c>
      <c r="HN15" s="132" t="s">
        <v>455</v>
      </c>
      <c r="HO15" s="132" t="s">
        <v>486</v>
      </c>
      <c r="HP15" s="132" t="s">
        <v>487</v>
      </c>
      <c r="HQ15" s="132" t="s">
        <v>491</v>
      </c>
      <c r="HR15" s="132" t="s">
        <v>492</v>
      </c>
      <c r="HS15" s="132" t="s">
        <v>509</v>
      </c>
    </row>
    <row r="16" spans="2:243" x14ac:dyDescent="0.25">
      <c r="B16" s="132" t="s">
        <v>203</v>
      </c>
      <c r="D16" s="18">
        <f t="shared" ref="D16:BO19" si="4">D3/D$13</f>
        <v>0</v>
      </c>
      <c r="E16" s="18" t="e">
        <f t="shared" si="4"/>
        <v>#DIV/0!</v>
      </c>
      <c r="F16" s="18" t="e">
        <f t="shared" si="4"/>
        <v>#DIV/0!</v>
      </c>
      <c r="G16" s="18">
        <f t="shared" si="4"/>
        <v>0</v>
      </c>
      <c r="H16" s="18" t="e">
        <f t="shared" si="4"/>
        <v>#DIV/0!</v>
      </c>
      <c r="I16" s="18" t="e">
        <f t="shared" si="4"/>
        <v>#DIV/0!</v>
      </c>
      <c r="J16" s="18" t="e">
        <f t="shared" si="4"/>
        <v>#DIV/0!</v>
      </c>
      <c r="K16" s="18" t="e">
        <f t="shared" si="4"/>
        <v>#DIV/0!</v>
      </c>
      <c r="L16" s="18" t="e">
        <f t="shared" si="4"/>
        <v>#DIV/0!</v>
      </c>
      <c r="M16" s="18" t="e">
        <f t="shared" si="4"/>
        <v>#DIV/0!</v>
      </c>
      <c r="N16" s="18" t="e">
        <f t="shared" si="4"/>
        <v>#DIV/0!</v>
      </c>
      <c r="O16" s="18">
        <f t="shared" si="4"/>
        <v>0</v>
      </c>
      <c r="P16" s="18">
        <f t="shared" si="4"/>
        <v>0</v>
      </c>
      <c r="Q16" s="18" t="e">
        <f t="shared" si="4"/>
        <v>#DIV/0!</v>
      </c>
      <c r="R16" s="18" t="e">
        <f t="shared" si="4"/>
        <v>#DIV/0!</v>
      </c>
      <c r="S16" s="18" t="e">
        <f t="shared" si="4"/>
        <v>#DIV/0!</v>
      </c>
      <c r="T16" s="18" t="e">
        <f t="shared" si="4"/>
        <v>#DIV/0!</v>
      </c>
      <c r="U16" s="18" t="e">
        <f t="shared" si="4"/>
        <v>#DIV/0!</v>
      </c>
      <c r="V16" s="18">
        <f t="shared" si="4"/>
        <v>0</v>
      </c>
      <c r="W16" s="18" t="e">
        <f t="shared" si="4"/>
        <v>#DIV/0!</v>
      </c>
      <c r="X16" s="18">
        <f t="shared" si="4"/>
        <v>0</v>
      </c>
      <c r="Y16" s="18" t="e">
        <f t="shared" si="4"/>
        <v>#DIV/0!</v>
      </c>
      <c r="Z16" s="18">
        <f t="shared" si="4"/>
        <v>0</v>
      </c>
      <c r="AA16" s="18">
        <f t="shared" si="4"/>
        <v>0</v>
      </c>
      <c r="AB16" s="18">
        <f t="shared" si="4"/>
        <v>0</v>
      </c>
      <c r="AC16" s="18">
        <f t="shared" si="4"/>
        <v>0</v>
      </c>
      <c r="AD16" s="18" t="e">
        <f t="shared" si="4"/>
        <v>#DIV/0!</v>
      </c>
      <c r="AE16" s="18">
        <f t="shared" si="4"/>
        <v>0</v>
      </c>
      <c r="AF16" s="18">
        <f t="shared" si="4"/>
        <v>0</v>
      </c>
      <c r="AG16" s="18">
        <f t="shared" si="4"/>
        <v>0</v>
      </c>
      <c r="AH16" s="18">
        <f t="shared" si="4"/>
        <v>0</v>
      </c>
      <c r="AI16" s="18">
        <f t="shared" si="4"/>
        <v>0</v>
      </c>
      <c r="AJ16" s="18">
        <f t="shared" si="4"/>
        <v>0</v>
      </c>
      <c r="AK16" s="18">
        <f t="shared" si="4"/>
        <v>0</v>
      </c>
      <c r="AL16" s="18">
        <f t="shared" si="4"/>
        <v>0</v>
      </c>
      <c r="AM16" s="18">
        <f t="shared" si="4"/>
        <v>0</v>
      </c>
      <c r="AN16" s="18">
        <f t="shared" si="4"/>
        <v>0</v>
      </c>
      <c r="AO16" s="18">
        <f t="shared" si="4"/>
        <v>0</v>
      </c>
      <c r="AP16" s="18">
        <f t="shared" si="4"/>
        <v>0</v>
      </c>
      <c r="AQ16" s="18">
        <f t="shared" si="4"/>
        <v>0</v>
      </c>
      <c r="AR16" s="18">
        <f t="shared" si="4"/>
        <v>0</v>
      </c>
      <c r="AS16" s="18">
        <f t="shared" si="4"/>
        <v>2.1276595744680851E-2</v>
      </c>
      <c r="AT16" s="18">
        <f t="shared" si="4"/>
        <v>0</v>
      </c>
      <c r="AU16" s="18">
        <f t="shared" si="4"/>
        <v>0</v>
      </c>
      <c r="AV16" s="18">
        <f t="shared" si="4"/>
        <v>0</v>
      </c>
      <c r="AW16" s="18">
        <f t="shared" si="4"/>
        <v>0</v>
      </c>
      <c r="AX16" s="18">
        <f t="shared" si="4"/>
        <v>0</v>
      </c>
      <c r="AY16" s="18">
        <f t="shared" si="4"/>
        <v>1.7543859649122806E-2</v>
      </c>
      <c r="AZ16" s="18">
        <f t="shared" si="4"/>
        <v>0</v>
      </c>
      <c r="BA16" s="18">
        <f t="shared" si="4"/>
        <v>0</v>
      </c>
      <c r="BB16" s="18">
        <f t="shared" si="4"/>
        <v>0</v>
      </c>
      <c r="BC16" s="18">
        <f t="shared" si="4"/>
        <v>0</v>
      </c>
      <c r="BD16" s="18">
        <f t="shared" si="4"/>
        <v>0</v>
      </c>
      <c r="BE16" s="18">
        <f t="shared" si="4"/>
        <v>0</v>
      </c>
      <c r="BF16" s="18">
        <f t="shared" si="4"/>
        <v>0</v>
      </c>
      <c r="BG16" s="18">
        <f t="shared" si="4"/>
        <v>0</v>
      </c>
      <c r="BH16" s="18">
        <f t="shared" si="4"/>
        <v>1.7241379310344827E-2</v>
      </c>
      <c r="BI16" s="18">
        <f t="shared" si="4"/>
        <v>0</v>
      </c>
      <c r="BJ16" s="18">
        <f t="shared" si="4"/>
        <v>1.8518518518518517E-2</v>
      </c>
      <c r="BK16" s="18">
        <f t="shared" si="4"/>
        <v>0</v>
      </c>
      <c r="BL16" s="18">
        <f t="shared" si="4"/>
        <v>0</v>
      </c>
      <c r="BM16" s="18">
        <f t="shared" si="4"/>
        <v>0</v>
      </c>
      <c r="BN16" s="18">
        <f t="shared" si="4"/>
        <v>0</v>
      </c>
      <c r="BO16" s="18">
        <f t="shared" si="4"/>
        <v>2.4390243902439025E-2</v>
      </c>
      <c r="BP16" s="18">
        <f t="shared" ref="BP16:EA19" si="5">BP3/BP$13</f>
        <v>0</v>
      </c>
      <c r="BQ16" s="18">
        <f t="shared" si="5"/>
        <v>0</v>
      </c>
      <c r="BR16" s="18">
        <f t="shared" si="5"/>
        <v>0.02</v>
      </c>
      <c r="BS16" s="18">
        <f t="shared" si="5"/>
        <v>0</v>
      </c>
      <c r="BT16" s="18">
        <f t="shared" si="5"/>
        <v>0</v>
      </c>
      <c r="BU16" s="18">
        <f t="shared" si="5"/>
        <v>0</v>
      </c>
      <c r="BV16" s="18">
        <f t="shared" si="5"/>
        <v>0</v>
      </c>
      <c r="BW16" s="18">
        <f t="shared" si="5"/>
        <v>0</v>
      </c>
      <c r="BX16" s="18">
        <f t="shared" si="5"/>
        <v>0</v>
      </c>
      <c r="BY16" s="18">
        <f t="shared" si="5"/>
        <v>2.5000000000000001E-2</v>
      </c>
      <c r="BZ16" s="18">
        <f t="shared" si="5"/>
        <v>0</v>
      </c>
      <c r="CA16" s="18">
        <f t="shared" si="5"/>
        <v>0</v>
      </c>
      <c r="CB16" s="18">
        <f t="shared" si="5"/>
        <v>0</v>
      </c>
      <c r="CC16" s="18">
        <f t="shared" si="5"/>
        <v>0</v>
      </c>
      <c r="CD16" s="18">
        <f t="shared" si="5"/>
        <v>0</v>
      </c>
      <c r="CE16" s="18">
        <f t="shared" si="5"/>
        <v>0</v>
      </c>
      <c r="CF16" s="18">
        <f t="shared" si="5"/>
        <v>0</v>
      </c>
      <c r="CG16" s="18">
        <f t="shared" si="5"/>
        <v>0</v>
      </c>
      <c r="CH16" s="18">
        <f t="shared" si="5"/>
        <v>0</v>
      </c>
      <c r="CI16" s="18">
        <f t="shared" si="5"/>
        <v>0</v>
      </c>
      <c r="CJ16" s="18">
        <f t="shared" si="5"/>
        <v>0</v>
      </c>
      <c r="CK16" s="18">
        <f t="shared" si="5"/>
        <v>0</v>
      </c>
      <c r="CL16" s="18">
        <f t="shared" si="5"/>
        <v>0</v>
      </c>
      <c r="CM16" s="18">
        <f t="shared" si="5"/>
        <v>0</v>
      </c>
      <c r="CN16" s="18">
        <f t="shared" si="5"/>
        <v>0</v>
      </c>
      <c r="CO16" s="18">
        <f t="shared" si="5"/>
        <v>0</v>
      </c>
      <c r="CP16" s="18">
        <f t="shared" si="5"/>
        <v>0</v>
      </c>
      <c r="CQ16" s="18">
        <f t="shared" si="5"/>
        <v>0</v>
      </c>
      <c r="CR16" s="18">
        <f t="shared" si="5"/>
        <v>5.8823529411764705E-2</v>
      </c>
      <c r="CS16" s="18">
        <f t="shared" si="5"/>
        <v>0</v>
      </c>
      <c r="CT16" s="18">
        <f t="shared" si="5"/>
        <v>0</v>
      </c>
      <c r="CU16" s="18">
        <f t="shared" si="5"/>
        <v>0</v>
      </c>
      <c r="CV16" s="18">
        <f t="shared" si="5"/>
        <v>0</v>
      </c>
      <c r="CW16" s="18">
        <f t="shared" si="5"/>
        <v>0</v>
      </c>
      <c r="CX16" s="18">
        <f t="shared" si="5"/>
        <v>0</v>
      </c>
      <c r="CY16" s="18">
        <f t="shared" si="5"/>
        <v>0</v>
      </c>
      <c r="CZ16" s="18">
        <f t="shared" si="5"/>
        <v>0</v>
      </c>
      <c r="DA16" s="18">
        <f t="shared" si="5"/>
        <v>0</v>
      </c>
      <c r="DB16" s="18">
        <f t="shared" si="5"/>
        <v>0</v>
      </c>
      <c r="DC16" s="18">
        <f t="shared" si="5"/>
        <v>0</v>
      </c>
      <c r="DD16" s="18">
        <f t="shared" si="5"/>
        <v>0</v>
      </c>
      <c r="DE16" s="18">
        <f t="shared" si="5"/>
        <v>0</v>
      </c>
      <c r="DF16" s="18">
        <f t="shared" si="5"/>
        <v>0</v>
      </c>
      <c r="DG16" s="18">
        <f t="shared" si="5"/>
        <v>0</v>
      </c>
      <c r="DH16" s="18">
        <f t="shared" si="5"/>
        <v>0</v>
      </c>
      <c r="DI16" s="18">
        <f t="shared" si="5"/>
        <v>0</v>
      </c>
      <c r="DJ16" s="18">
        <f t="shared" si="5"/>
        <v>0</v>
      </c>
      <c r="DK16" s="18">
        <f t="shared" si="5"/>
        <v>0.16666666666666666</v>
      </c>
      <c r="DL16" s="18">
        <f t="shared" si="5"/>
        <v>0</v>
      </c>
      <c r="DM16" s="18">
        <f t="shared" si="5"/>
        <v>0</v>
      </c>
      <c r="DN16" s="18">
        <f t="shared" si="5"/>
        <v>0</v>
      </c>
      <c r="DO16" s="18">
        <f t="shared" si="5"/>
        <v>0.1</v>
      </c>
      <c r="DP16" s="18">
        <f t="shared" si="5"/>
        <v>0</v>
      </c>
      <c r="DQ16" s="18">
        <f t="shared" si="5"/>
        <v>0</v>
      </c>
      <c r="DR16" s="18">
        <f t="shared" si="5"/>
        <v>0</v>
      </c>
      <c r="DS16" s="18">
        <f t="shared" si="5"/>
        <v>0</v>
      </c>
      <c r="DT16" s="18">
        <f t="shared" si="5"/>
        <v>0</v>
      </c>
      <c r="DU16" s="18">
        <f t="shared" si="5"/>
        <v>0</v>
      </c>
      <c r="DV16" s="18">
        <f t="shared" si="5"/>
        <v>0</v>
      </c>
      <c r="DW16" s="18">
        <f t="shared" si="5"/>
        <v>0</v>
      </c>
      <c r="DX16" s="18">
        <f t="shared" si="5"/>
        <v>0.1111111111111111</v>
      </c>
      <c r="DY16" s="18">
        <f t="shared" si="5"/>
        <v>0.14285714285714285</v>
      </c>
      <c r="DZ16" s="18">
        <f t="shared" si="5"/>
        <v>0</v>
      </c>
      <c r="EA16" s="18">
        <f t="shared" si="5"/>
        <v>0</v>
      </c>
      <c r="EB16" s="18">
        <f t="shared" ref="EB16:GM19" si="6">EB3/EB$13</f>
        <v>5.8823529411764705E-2</v>
      </c>
      <c r="EC16" s="18">
        <f t="shared" si="6"/>
        <v>0.125</v>
      </c>
      <c r="ED16" s="18">
        <f t="shared" si="6"/>
        <v>0</v>
      </c>
      <c r="EE16" s="18">
        <f t="shared" si="6"/>
        <v>0.14285714285714285</v>
      </c>
      <c r="EF16" s="18">
        <f t="shared" si="6"/>
        <v>9.0909090909090912E-2</v>
      </c>
      <c r="EG16" s="18">
        <f t="shared" si="6"/>
        <v>0</v>
      </c>
      <c r="EH16" s="18">
        <f t="shared" si="6"/>
        <v>7.6923076923076927E-2</v>
      </c>
      <c r="EI16" s="18">
        <f t="shared" si="6"/>
        <v>0.1111111111111111</v>
      </c>
      <c r="EJ16" s="18">
        <f t="shared" si="6"/>
        <v>8.3333333333333329E-2</v>
      </c>
      <c r="EK16" s="18">
        <f t="shared" si="6"/>
        <v>0.14285714285714285</v>
      </c>
      <c r="EL16" s="18">
        <f t="shared" si="6"/>
        <v>0</v>
      </c>
      <c r="EM16" s="18">
        <f t="shared" si="6"/>
        <v>0.22222222222222221</v>
      </c>
      <c r="EN16" s="18">
        <f t="shared" si="6"/>
        <v>0</v>
      </c>
      <c r="EO16" s="18">
        <f t="shared" si="6"/>
        <v>0</v>
      </c>
      <c r="EP16" s="18">
        <f t="shared" si="6"/>
        <v>0.2</v>
      </c>
      <c r="EQ16" s="18">
        <f t="shared" si="6"/>
        <v>0</v>
      </c>
      <c r="ER16" s="18">
        <f t="shared" si="6"/>
        <v>0</v>
      </c>
      <c r="ES16" s="18">
        <f t="shared" si="6"/>
        <v>0</v>
      </c>
      <c r="ET16" s="18">
        <f t="shared" si="6"/>
        <v>0</v>
      </c>
      <c r="EU16" s="18">
        <f t="shared" si="6"/>
        <v>0</v>
      </c>
      <c r="EV16" s="18">
        <f t="shared" si="6"/>
        <v>0</v>
      </c>
      <c r="EW16" s="18">
        <f t="shared" si="6"/>
        <v>0</v>
      </c>
      <c r="EX16" s="18">
        <f t="shared" si="6"/>
        <v>0</v>
      </c>
      <c r="EY16" s="18">
        <f t="shared" si="6"/>
        <v>0</v>
      </c>
      <c r="EZ16" s="18">
        <f t="shared" si="6"/>
        <v>0</v>
      </c>
      <c r="FA16" s="18">
        <f t="shared" si="6"/>
        <v>0</v>
      </c>
      <c r="FB16" s="18">
        <f t="shared" si="6"/>
        <v>0</v>
      </c>
      <c r="FC16" s="18">
        <f t="shared" si="6"/>
        <v>0</v>
      </c>
      <c r="FD16" s="18">
        <f t="shared" si="6"/>
        <v>0</v>
      </c>
      <c r="FE16" s="18">
        <f t="shared" si="6"/>
        <v>0</v>
      </c>
      <c r="FF16" s="18">
        <f t="shared" si="6"/>
        <v>0</v>
      </c>
      <c r="FG16" s="18">
        <f t="shared" si="6"/>
        <v>0</v>
      </c>
      <c r="FH16" s="18">
        <f t="shared" si="6"/>
        <v>7.6923076923076927E-2</v>
      </c>
      <c r="FI16" s="18">
        <f t="shared" si="6"/>
        <v>0</v>
      </c>
      <c r="FJ16" s="18">
        <f t="shared" si="6"/>
        <v>0</v>
      </c>
      <c r="FK16" s="18">
        <f t="shared" si="6"/>
        <v>0.05</v>
      </c>
      <c r="FL16" s="18">
        <f t="shared" si="6"/>
        <v>0</v>
      </c>
      <c r="FM16" s="18">
        <f t="shared" si="6"/>
        <v>4.5454545454545456E-2</v>
      </c>
      <c r="FN16" s="18">
        <f t="shared" si="6"/>
        <v>3.8461538461538464E-2</v>
      </c>
      <c r="FO16" s="18">
        <f t="shared" si="6"/>
        <v>0</v>
      </c>
      <c r="FP16" s="18">
        <f t="shared" si="6"/>
        <v>0</v>
      </c>
      <c r="FQ16" s="18">
        <f t="shared" si="6"/>
        <v>0</v>
      </c>
      <c r="FR16" s="18">
        <f t="shared" si="6"/>
        <v>0</v>
      </c>
      <c r="FS16" s="18">
        <f t="shared" si="6"/>
        <v>7.8947368421052627E-2</v>
      </c>
      <c r="FT16" s="18">
        <f t="shared" si="6"/>
        <v>0</v>
      </c>
      <c r="FU16" s="18">
        <f t="shared" si="6"/>
        <v>0</v>
      </c>
      <c r="FV16" s="18">
        <f t="shared" si="6"/>
        <v>1.6129032258064516E-2</v>
      </c>
      <c r="FW16" s="18">
        <f t="shared" si="6"/>
        <v>0</v>
      </c>
      <c r="FX16" s="18">
        <f t="shared" si="6"/>
        <v>0</v>
      </c>
      <c r="FY16" s="18">
        <f t="shared" si="6"/>
        <v>0</v>
      </c>
      <c r="FZ16" s="18">
        <f t="shared" si="6"/>
        <v>0</v>
      </c>
      <c r="GA16" s="18">
        <f t="shared" si="6"/>
        <v>0</v>
      </c>
      <c r="GB16" s="18">
        <f t="shared" si="6"/>
        <v>0</v>
      </c>
      <c r="GC16" s="18">
        <f t="shared" si="6"/>
        <v>0</v>
      </c>
      <c r="GD16" s="18">
        <f t="shared" si="6"/>
        <v>0</v>
      </c>
      <c r="GE16" s="18">
        <f t="shared" si="6"/>
        <v>3.007518796992481E-2</v>
      </c>
      <c r="GF16" s="18">
        <f t="shared" si="6"/>
        <v>0</v>
      </c>
      <c r="GG16" s="18">
        <f t="shared" si="6"/>
        <v>7.0422535211267607E-3</v>
      </c>
      <c r="GH16" s="18">
        <f t="shared" si="6"/>
        <v>7.575757575757576E-3</v>
      </c>
      <c r="GI16" s="18">
        <f t="shared" si="6"/>
        <v>8.9285714285714281E-3</v>
      </c>
      <c r="GJ16" s="18">
        <f t="shared" si="6"/>
        <v>2.1276595744680851E-2</v>
      </c>
      <c r="GK16" s="18">
        <f t="shared" si="6"/>
        <v>0.01</v>
      </c>
      <c r="GL16" s="18">
        <f t="shared" si="6"/>
        <v>0</v>
      </c>
      <c r="GM16" s="18">
        <f t="shared" si="6"/>
        <v>0</v>
      </c>
      <c r="GN16" s="18">
        <f t="shared" ref="GN16:HX23" si="7">GN3/GN$13</f>
        <v>0</v>
      </c>
      <c r="GO16" s="18">
        <f t="shared" si="7"/>
        <v>1.7699115044247787E-2</v>
      </c>
      <c r="GP16" s="18">
        <f t="shared" si="7"/>
        <v>2.1052631578947368E-2</v>
      </c>
      <c r="GQ16" s="18">
        <f t="shared" si="7"/>
        <v>1.2195121951219513E-2</v>
      </c>
      <c r="GR16" s="18">
        <f t="shared" si="7"/>
        <v>0</v>
      </c>
      <c r="GS16" s="18">
        <f t="shared" si="7"/>
        <v>0</v>
      </c>
      <c r="GT16" s="18">
        <f t="shared" si="7"/>
        <v>1.7857142857142856E-2</v>
      </c>
      <c r="GU16" s="18">
        <f t="shared" si="7"/>
        <v>8.771929824561403E-3</v>
      </c>
      <c r="GV16" s="18">
        <f t="shared" si="7"/>
        <v>0</v>
      </c>
      <c r="GW16" s="18">
        <f t="shared" si="7"/>
        <v>2.7027027027027029E-2</v>
      </c>
      <c r="GX16" s="18">
        <f t="shared" si="7"/>
        <v>0</v>
      </c>
      <c r="GY16" s="18">
        <f t="shared" si="7"/>
        <v>2.2727272727272728E-2</v>
      </c>
      <c r="GZ16" s="18">
        <f t="shared" si="7"/>
        <v>0</v>
      </c>
      <c r="HA16" s="18">
        <f t="shared" si="7"/>
        <v>1.0416666666666666E-2</v>
      </c>
      <c r="HB16" s="18">
        <f t="shared" si="7"/>
        <v>0</v>
      </c>
      <c r="HC16" s="18">
        <f t="shared" si="7"/>
        <v>8.6956521739130436E-3</v>
      </c>
      <c r="HD16" s="18">
        <f t="shared" si="7"/>
        <v>0.02</v>
      </c>
      <c r="HE16" s="18">
        <f t="shared" si="7"/>
        <v>0</v>
      </c>
      <c r="HF16" s="18">
        <f t="shared" si="7"/>
        <v>0.01</v>
      </c>
      <c r="HG16" s="18">
        <f t="shared" si="7"/>
        <v>6.5789473684210523E-3</v>
      </c>
      <c r="HH16" s="18">
        <f t="shared" si="7"/>
        <v>0</v>
      </c>
      <c r="HI16" s="18">
        <f t="shared" si="7"/>
        <v>1.2422360248447204E-2</v>
      </c>
      <c r="HJ16" s="18">
        <f>HJ3/HJ$13</f>
        <v>1.2658227848101266E-2</v>
      </c>
      <c r="HK16" s="18">
        <f t="shared" si="7"/>
        <v>1.0362694300518135E-2</v>
      </c>
      <c r="HL16" s="18">
        <f t="shared" si="7"/>
        <v>1.1695906432748537E-2</v>
      </c>
      <c r="HM16" s="18">
        <f t="shared" si="7"/>
        <v>5.0000000000000001E-3</v>
      </c>
      <c r="HN16" s="18">
        <f t="shared" si="7"/>
        <v>9.8039215686274508E-3</v>
      </c>
      <c r="HO16" s="18">
        <f t="shared" si="7"/>
        <v>0</v>
      </c>
      <c r="HP16" s="18">
        <f t="shared" si="7"/>
        <v>5.0505050505050509E-3</v>
      </c>
      <c r="HQ16" s="18">
        <f t="shared" si="7"/>
        <v>1.0050251256281407E-2</v>
      </c>
      <c r="HR16" s="18">
        <f t="shared" si="7"/>
        <v>6.8493150684931503E-3</v>
      </c>
      <c r="HS16" s="18">
        <f t="shared" si="7"/>
        <v>3.0303030303030304E-2</v>
      </c>
      <c r="HT16" s="18">
        <f>HT3/HT$13</f>
        <v>0</v>
      </c>
      <c r="HU16" s="18">
        <f t="shared" si="7"/>
        <v>6.6666666666666671E-3</v>
      </c>
      <c r="HV16" s="18">
        <f t="shared" si="7"/>
        <v>7.7519379844961239E-3</v>
      </c>
      <c r="HW16" s="18">
        <f t="shared" si="7"/>
        <v>2.4390243902439025E-2</v>
      </c>
      <c r="HX16" s="18">
        <f t="shared" si="7"/>
        <v>1.1111111111111112E-2</v>
      </c>
    </row>
    <row r="17" spans="2:232" x14ac:dyDescent="0.25">
      <c r="B17" s="132" t="s">
        <v>204</v>
      </c>
      <c r="D17" s="18">
        <f t="shared" si="4"/>
        <v>0</v>
      </c>
      <c r="E17" s="18" t="e">
        <f t="shared" si="4"/>
        <v>#DIV/0!</v>
      </c>
      <c r="F17" s="18" t="e">
        <f t="shared" si="4"/>
        <v>#DIV/0!</v>
      </c>
      <c r="G17" s="18">
        <f t="shared" si="4"/>
        <v>0</v>
      </c>
      <c r="H17" s="18" t="e">
        <f t="shared" si="4"/>
        <v>#DIV/0!</v>
      </c>
      <c r="I17" s="18" t="e">
        <f t="shared" si="4"/>
        <v>#DIV/0!</v>
      </c>
      <c r="J17" s="18" t="e">
        <f t="shared" si="4"/>
        <v>#DIV/0!</v>
      </c>
      <c r="K17" s="18" t="e">
        <f t="shared" si="4"/>
        <v>#DIV/0!</v>
      </c>
      <c r="L17" s="18" t="e">
        <f t="shared" si="4"/>
        <v>#DIV/0!</v>
      </c>
      <c r="M17" s="18" t="e">
        <f t="shared" si="4"/>
        <v>#DIV/0!</v>
      </c>
      <c r="N17" s="18" t="e">
        <f t="shared" si="4"/>
        <v>#DIV/0!</v>
      </c>
      <c r="O17" s="18">
        <f t="shared" si="4"/>
        <v>0</v>
      </c>
      <c r="P17" s="18">
        <f t="shared" si="4"/>
        <v>0</v>
      </c>
      <c r="Q17" s="18" t="e">
        <f t="shared" si="4"/>
        <v>#DIV/0!</v>
      </c>
      <c r="R17" s="18" t="e">
        <f t="shared" si="4"/>
        <v>#DIV/0!</v>
      </c>
      <c r="S17" s="18" t="e">
        <f t="shared" si="4"/>
        <v>#DIV/0!</v>
      </c>
      <c r="T17" s="18" t="e">
        <f t="shared" si="4"/>
        <v>#DIV/0!</v>
      </c>
      <c r="U17" s="18" t="e">
        <f t="shared" si="4"/>
        <v>#DIV/0!</v>
      </c>
      <c r="V17" s="18">
        <f t="shared" si="4"/>
        <v>0</v>
      </c>
      <c r="W17" s="18" t="e">
        <f t="shared" si="4"/>
        <v>#DIV/0!</v>
      </c>
      <c r="X17" s="18">
        <f t="shared" si="4"/>
        <v>0</v>
      </c>
      <c r="Y17" s="18" t="e">
        <f t="shared" si="4"/>
        <v>#DIV/0!</v>
      </c>
      <c r="Z17" s="18">
        <f t="shared" si="4"/>
        <v>0</v>
      </c>
      <c r="AA17" s="18">
        <f t="shared" si="4"/>
        <v>0</v>
      </c>
      <c r="AB17" s="18">
        <f t="shared" si="4"/>
        <v>0</v>
      </c>
      <c r="AC17" s="18">
        <f t="shared" si="4"/>
        <v>0</v>
      </c>
      <c r="AD17" s="18" t="e">
        <f t="shared" si="4"/>
        <v>#DIV/0!</v>
      </c>
      <c r="AE17" s="18">
        <f t="shared" si="4"/>
        <v>0</v>
      </c>
      <c r="AF17" s="18">
        <f t="shared" si="4"/>
        <v>0</v>
      </c>
      <c r="AG17" s="18">
        <f t="shared" si="4"/>
        <v>0.125</v>
      </c>
      <c r="AH17" s="18">
        <f t="shared" si="4"/>
        <v>0</v>
      </c>
      <c r="AI17" s="18">
        <f t="shared" si="4"/>
        <v>0</v>
      </c>
      <c r="AJ17" s="18">
        <f t="shared" si="4"/>
        <v>0</v>
      </c>
      <c r="AK17" s="18">
        <f t="shared" si="4"/>
        <v>0</v>
      </c>
      <c r="AL17" s="18">
        <f t="shared" si="4"/>
        <v>0</v>
      </c>
      <c r="AM17" s="18">
        <f t="shared" si="4"/>
        <v>0</v>
      </c>
      <c r="AN17" s="18">
        <f t="shared" si="4"/>
        <v>0</v>
      </c>
      <c r="AO17" s="18">
        <f t="shared" si="4"/>
        <v>3.8461538461538464E-2</v>
      </c>
      <c r="AP17" s="18">
        <f t="shared" si="4"/>
        <v>3.125E-2</v>
      </c>
      <c r="AQ17" s="18">
        <f t="shared" si="4"/>
        <v>0</v>
      </c>
      <c r="AR17" s="18">
        <f t="shared" si="4"/>
        <v>0</v>
      </c>
      <c r="AS17" s="18">
        <f t="shared" si="4"/>
        <v>0</v>
      </c>
      <c r="AT17" s="18">
        <f t="shared" si="4"/>
        <v>0</v>
      </c>
      <c r="AU17" s="18">
        <f t="shared" si="4"/>
        <v>0</v>
      </c>
      <c r="AV17" s="18">
        <f t="shared" si="4"/>
        <v>3.3333333333333333E-2</v>
      </c>
      <c r="AW17" s="18">
        <f t="shared" si="4"/>
        <v>0</v>
      </c>
      <c r="AX17" s="18">
        <f t="shared" si="4"/>
        <v>0</v>
      </c>
      <c r="AY17" s="18">
        <f t="shared" si="4"/>
        <v>0</v>
      </c>
      <c r="AZ17" s="18">
        <f t="shared" si="4"/>
        <v>0</v>
      </c>
      <c r="BA17" s="18">
        <f t="shared" si="4"/>
        <v>2.1739130434782608E-2</v>
      </c>
      <c r="BB17" s="18">
        <f t="shared" si="4"/>
        <v>0</v>
      </c>
      <c r="BC17" s="18">
        <f t="shared" si="4"/>
        <v>3.9215686274509803E-2</v>
      </c>
      <c r="BD17" s="18">
        <f t="shared" si="4"/>
        <v>1.8867924528301886E-2</v>
      </c>
      <c r="BE17" s="18">
        <f t="shared" si="4"/>
        <v>0</v>
      </c>
      <c r="BF17" s="18">
        <f t="shared" si="4"/>
        <v>0</v>
      </c>
      <c r="BG17" s="18">
        <f t="shared" si="4"/>
        <v>3.7037037037037035E-2</v>
      </c>
      <c r="BH17" s="18">
        <f t="shared" si="4"/>
        <v>1.7241379310344827E-2</v>
      </c>
      <c r="BI17" s="18">
        <f t="shared" si="4"/>
        <v>0</v>
      </c>
      <c r="BJ17" s="18">
        <f t="shared" si="4"/>
        <v>0</v>
      </c>
      <c r="BK17" s="18">
        <f t="shared" si="4"/>
        <v>0</v>
      </c>
      <c r="BL17" s="18">
        <f t="shared" si="4"/>
        <v>0</v>
      </c>
      <c r="BM17" s="18">
        <f t="shared" si="4"/>
        <v>0</v>
      </c>
      <c r="BN17" s="18">
        <f t="shared" si="4"/>
        <v>0</v>
      </c>
      <c r="BO17" s="18">
        <f t="shared" si="4"/>
        <v>0</v>
      </c>
      <c r="BP17" s="18">
        <f t="shared" si="5"/>
        <v>0</v>
      </c>
      <c r="BQ17" s="18">
        <f t="shared" si="5"/>
        <v>1.8181818181818181E-2</v>
      </c>
      <c r="BR17" s="18">
        <f t="shared" si="5"/>
        <v>0</v>
      </c>
      <c r="BS17" s="18">
        <f t="shared" si="5"/>
        <v>1.7857142857142856E-2</v>
      </c>
      <c r="BT17" s="18">
        <f t="shared" si="5"/>
        <v>1.6666666666666666E-2</v>
      </c>
      <c r="BU17" s="18">
        <f t="shared" si="5"/>
        <v>0</v>
      </c>
      <c r="BV17" s="18">
        <f t="shared" si="5"/>
        <v>0</v>
      </c>
      <c r="BW17" s="18">
        <f t="shared" si="5"/>
        <v>1.5384615384615385E-2</v>
      </c>
      <c r="BX17" s="18">
        <f t="shared" si="5"/>
        <v>0</v>
      </c>
      <c r="BY17" s="18">
        <f t="shared" si="5"/>
        <v>0</v>
      </c>
      <c r="BZ17" s="18">
        <f t="shared" si="5"/>
        <v>0</v>
      </c>
      <c r="CA17" s="18">
        <f t="shared" si="5"/>
        <v>0</v>
      </c>
      <c r="CB17" s="18">
        <f t="shared" si="5"/>
        <v>3.5714285714285712E-2</v>
      </c>
      <c r="CC17" s="18">
        <f t="shared" si="5"/>
        <v>4.5454545454545456E-2</v>
      </c>
      <c r="CD17" s="18">
        <f t="shared" si="5"/>
        <v>0</v>
      </c>
      <c r="CE17" s="18">
        <f t="shared" si="5"/>
        <v>0</v>
      </c>
      <c r="CF17" s="18">
        <f t="shared" si="5"/>
        <v>0</v>
      </c>
      <c r="CG17" s="18">
        <f t="shared" si="5"/>
        <v>5.5555555555555552E-2</v>
      </c>
      <c r="CH17" s="18">
        <f t="shared" si="5"/>
        <v>0</v>
      </c>
      <c r="CI17" s="18">
        <f t="shared" si="5"/>
        <v>0</v>
      </c>
      <c r="CJ17" s="18">
        <f t="shared" si="5"/>
        <v>0</v>
      </c>
      <c r="CK17" s="18">
        <f t="shared" si="5"/>
        <v>0</v>
      </c>
      <c r="CL17" s="18">
        <f t="shared" si="5"/>
        <v>8.3333333333333329E-2</v>
      </c>
      <c r="CM17" s="18">
        <f t="shared" si="5"/>
        <v>0</v>
      </c>
      <c r="CN17" s="18">
        <f t="shared" si="5"/>
        <v>0.08</v>
      </c>
      <c r="CO17" s="18">
        <f t="shared" si="5"/>
        <v>0</v>
      </c>
      <c r="CP17" s="18">
        <f t="shared" si="5"/>
        <v>0</v>
      </c>
      <c r="CQ17" s="18">
        <f t="shared" si="5"/>
        <v>0</v>
      </c>
      <c r="CR17" s="18">
        <f t="shared" si="5"/>
        <v>0</v>
      </c>
      <c r="CS17" s="18">
        <f t="shared" si="5"/>
        <v>0</v>
      </c>
      <c r="CT17" s="18">
        <f t="shared" si="5"/>
        <v>0</v>
      </c>
      <c r="CU17" s="18">
        <f t="shared" si="5"/>
        <v>4.5454545454545456E-2</v>
      </c>
      <c r="CV17" s="18">
        <f t="shared" si="5"/>
        <v>0</v>
      </c>
      <c r="CW17" s="18">
        <f t="shared" si="5"/>
        <v>0</v>
      </c>
      <c r="CX17" s="18">
        <f t="shared" si="5"/>
        <v>0</v>
      </c>
      <c r="CY17" s="18">
        <f t="shared" si="5"/>
        <v>0</v>
      </c>
      <c r="CZ17" s="18">
        <f t="shared" si="5"/>
        <v>0.2</v>
      </c>
      <c r="DA17" s="18">
        <f t="shared" si="5"/>
        <v>0</v>
      </c>
      <c r="DB17" s="18">
        <f t="shared" si="5"/>
        <v>0</v>
      </c>
      <c r="DC17" s="18">
        <f t="shared" si="5"/>
        <v>0</v>
      </c>
      <c r="DD17" s="18">
        <f t="shared" si="5"/>
        <v>0</v>
      </c>
      <c r="DE17" s="18">
        <f t="shared" si="5"/>
        <v>0</v>
      </c>
      <c r="DF17" s="18">
        <f t="shared" si="5"/>
        <v>0.2</v>
      </c>
      <c r="DG17" s="18">
        <f t="shared" si="5"/>
        <v>0</v>
      </c>
      <c r="DH17" s="18">
        <f t="shared" si="5"/>
        <v>0.16666666666666666</v>
      </c>
      <c r="DI17" s="18">
        <f t="shared" si="5"/>
        <v>0.14285714285714285</v>
      </c>
      <c r="DJ17" s="18">
        <f t="shared" si="5"/>
        <v>0</v>
      </c>
      <c r="DK17" s="18">
        <f t="shared" si="5"/>
        <v>8.3333333333333329E-2</v>
      </c>
      <c r="DL17" s="18">
        <f t="shared" si="5"/>
        <v>0</v>
      </c>
      <c r="DM17" s="18">
        <f t="shared" si="5"/>
        <v>9.0909090909090912E-2</v>
      </c>
      <c r="DN17" s="18">
        <f t="shared" si="5"/>
        <v>0</v>
      </c>
      <c r="DO17" s="18">
        <f t="shared" si="5"/>
        <v>0.1</v>
      </c>
      <c r="DP17" s="18">
        <f t="shared" si="5"/>
        <v>0.2</v>
      </c>
      <c r="DQ17" s="18">
        <f t="shared" si="5"/>
        <v>6.25E-2</v>
      </c>
      <c r="DR17" s="18">
        <f t="shared" si="5"/>
        <v>0</v>
      </c>
      <c r="DS17" s="18">
        <f t="shared" si="5"/>
        <v>0</v>
      </c>
      <c r="DT17" s="18">
        <f t="shared" si="5"/>
        <v>0.125</v>
      </c>
      <c r="DU17" s="18">
        <f t="shared" si="5"/>
        <v>0.33333333333333331</v>
      </c>
      <c r="DV17" s="18">
        <f t="shared" si="5"/>
        <v>7.6923076923076927E-2</v>
      </c>
      <c r="DW17" s="18">
        <f t="shared" si="5"/>
        <v>0.125</v>
      </c>
      <c r="DX17" s="18">
        <f t="shared" si="5"/>
        <v>0.1111111111111111</v>
      </c>
      <c r="DY17" s="18">
        <f t="shared" si="5"/>
        <v>7.1428571428571425E-2</v>
      </c>
      <c r="DZ17" s="18">
        <f t="shared" si="5"/>
        <v>6.6666666666666666E-2</v>
      </c>
      <c r="EA17" s="18">
        <f t="shared" si="5"/>
        <v>0</v>
      </c>
      <c r="EB17" s="18">
        <f t="shared" si="6"/>
        <v>0.17647058823529413</v>
      </c>
      <c r="EC17" s="18">
        <f t="shared" si="6"/>
        <v>0.125</v>
      </c>
      <c r="ED17" s="18">
        <f t="shared" si="6"/>
        <v>0.125</v>
      </c>
      <c r="EE17" s="18">
        <f t="shared" si="6"/>
        <v>0.21428571428571427</v>
      </c>
      <c r="EF17" s="18">
        <f t="shared" si="6"/>
        <v>9.0909090909090912E-2</v>
      </c>
      <c r="EG17" s="18">
        <f t="shared" si="6"/>
        <v>0</v>
      </c>
      <c r="EH17" s="18">
        <f t="shared" si="6"/>
        <v>0</v>
      </c>
      <c r="EI17" s="18">
        <f t="shared" si="6"/>
        <v>0</v>
      </c>
      <c r="EJ17" s="18">
        <f t="shared" si="6"/>
        <v>8.3333333333333329E-2</v>
      </c>
      <c r="EK17" s="18">
        <f t="shared" si="6"/>
        <v>0.14285714285714285</v>
      </c>
      <c r="EL17" s="18">
        <f t="shared" si="6"/>
        <v>0</v>
      </c>
      <c r="EM17" s="18">
        <f t="shared" si="6"/>
        <v>0.1111111111111111</v>
      </c>
      <c r="EN17" s="18">
        <f t="shared" si="6"/>
        <v>0.16666666666666666</v>
      </c>
      <c r="EO17" s="18">
        <f t="shared" si="6"/>
        <v>0.22222222222222221</v>
      </c>
      <c r="EP17" s="18">
        <f t="shared" si="6"/>
        <v>0.2</v>
      </c>
      <c r="EQ17" s="18">
        <f t="shared" si="6"/>
        <v>0</v>
      </c>
      <c r="ER17" s="18">
        <f t="shared" si="6"/>
        <v>0.25</v>
      </c>
      <c r="ES17" s="18">
        <f t="shared" si="6"/>
        <v>0.14285714285714285</v>
      </c>
      <c r="ET17" s="18">
        <f t="shared" si="6"/>
        <v>0</v>
      </c>
      <c r="EU17" s="18">
        <f t="shared" si="6"/>
        <v>0</v>
      </c>
      <c r="EV17" s="18">
        <f t="shared" si="6"/>
        <v>0</v>
      </c>
      <c r="EW17" s="18">
        <f t="shared" si="6"/>
        <v>0.4</v>
      </c>
      <c r="EX17" s="18">
        <f t="shared" si="6"/>
        <v>0.3</v>
      </c>
      <c r="EY17" s="18">
        <f t="shared" si="6"/>
        <v>0.16666666666666666</v>
      </c>
      <c r="EZ17" s="18">
        <f t="shared" si="6"/>
        <v>0.33333333333333331</v>
      </c>
      <c r="FA17" s="18">
        <f t="shared" si="6"/>
        <v>0</v>
      </c>
      <c r="FB17" s="18">
        <f t="shared" si="6"/>
        <v>0.2</v>
      </c>
      <c r="FC17" s="18">
        <f t="shared" si="6"/>
        <v>0</v>
      </c>
      <c r="FD17" s="18">
        <f t="shared" si="6"/>
        <v>0.16666666666666666</v>
      </c>
      <c r="FE17" s="18">
        <f t="shared" si="6"/>
        <v>0.1</v>
      </c>
      <c r="FF17" s="18">
        <f t="shared" si="6"/>
        <v>0.15384615384615385</v>
      </c>
      <c r="FG17" s="18">
        <f t="shared" si="6"/>
        <v>0.16666666666666666</v>
      </c>
      <c r="FH17" s="18">
        <f t="shared" si="6"/>
        <v>0.23076923076923078</v>
      </c>
      <c r="FI17" s="18">
        <f t="shared" si="6"/>
        <v>8.3333333333333329E-2</v>
      </c>
      <c r="FJ17" s="18">
        <f t="shared" si="6"/>
        <v>5.2631578947368418E-2</v>
      </c>
      <c r="FK17" s="18">
        <f t="shared" si="6"/>
        <v>0.1</v>
      </c>
      <c r="FL17" s="18">
        <f t="shared" si="6"/>
        <v>0.15625</v>
      </c>
      <c r="FM17" s="18">
        <f t="shared" si="6"/>
        <v>0</v>
      </c>
      <c r="FN17" s="18">
        <f t="shared" si="6"/>
        <v>3.8461538461538464E-2</v>
      </c>
      <c r="FO17" s="18">
        <f t="shared" si="6"/>
        <v>5.5555555555555552E-2</v>
      </c>
      <c r="FP17" s="18">
        <f t="shared" si="6"/>
        <v>0.12903225806451613</v>
      </c>
      <c r="FQ17" s="18">
        <f t="shared" si="6"/>
        <v>6.8965517241379309E-2</v>
      </c>
      <c r="FR17" s="18">
        <f t="shared" si="6"/>
        <v>7.8947368421052627E-2</v>
      </c>
      <c r="FS17" s="18">
        <f t="shared" si="6"/>
        <v>2.6315789473684209E-2</v>
      </c>
      <c r="FT17" s="18">
        <f t="shared" si="6"/>
        <v>9.375E-2</v>
      </c>
      <c r="FU17" s="18">
        <f t="shared" si="6"/>
        <v>0.10810810810810811</v>
      </c>
      <c r="FV17" s="18">
        <f t="shared" si="6"/>
        <v>9.6774193548387094E-2</v>
      </c>
      <c r="FW17" s="18">
        <f t="shared" si="6"/>
        <v>0.11363636363636363</v>
      </c>
      <c r="FX17" s="18">
        <f t="shared" si="6"/>
        <v>8.8235294117647065E-2</v>
      </c>
      <c r="FY17" s="18">
        <f t="shared" si="6"/>
        <v>4.6875E-2</v>
      </c>
      <c r="FZ17" s="18">
        <f t="shared" si="6"/>
        <v>0.10843373493975904</v>
      </c>
      <c r="GA17" s="18">
        <f t="shared" si="6"/>
        <v>0.11392405063291139</v>
      </c>
      <c r="GB17" s="18">
        <f t="shared" si="6"/>
        <v>0.05</v>
      </c>
      <c r="GC17" s="18">
        <f t="shared" si="6"/>
        <v>3.8461538461538464E-2</v>
      </c>
      <c r="GD17" s="18">
        <f t="shared" si="6"/>
        <v>8.8495575221238937E-2</v>
      </c>
      <c r="GE17" s="18">
        <f t="shared" si="6"/>
        <v>6.7669172932330823E-2</v>
      </c>
      <c r="GF17" s="18">
        <f t="shared" si="6"/>
        <v>4.195804195804196E-2</v>
      </c>
      <c r="GG17" s="18">
        <f t="shared" si="6"/>
        <v>7.0422535211267609E-2</v>
      </c>
      <c r="GH17" s="18">
        <f t="shared" si="6"/>
        <v>7.575757575757576E-2</v>
      </c>
      <c r="GI17" s="18">
        <f t="shared" si="6"/>
        <v>8.0357142857142863E-2</v>
      </c>
      <c r="GJ17" s="18">
        <f t="shared" si="6"/>
        <v>7.4468085106382975E-2</v>
      </c>
      <c r="GK17" s="18">
        <f t="shared" si="6"/>
        <v>0.12</v>
      </c>
      <c r="GL17" s="18">
        <f t="shared" si="6"/>
        <v>9.0090090090090086E-2</v>
      </c>
      <c r="GM17" s="18">
        <f t="shared" si="6"/>
        <v>3.2786885245901641E-2</v>
      </c>
      <c r="GN17" s="18">
        <f t="shared" si="7"/>
        <v>0.11711711711711711</v>
      </c>
      <c r="GO17" s="18">
        <f t="shared" si="7"/>
        <v>0.10619469026548672</v>
      </c>
      <c r="GP17" s="18">
        <f t="shared" si="7"/>
        <v>0.1368421052631579</v>
      </c>
      <c r="GQ17" s="18">
        <f t="shared" si="7"/>
        <v>4.878048780487805E-2</v>
      </c>
      <c r="GR17" s="18">
        <f t="shared" si="7"/>
        <v>7.8947368421052627E-2</v>
      </c>
      <c r="GS17" s="18">
        <f t="shared" si="7"/>
        <v>6.1224489795918366E-2</v>
      </c>
      <c r="GT17" s="18">
        <f t="shared" si="7"/>
        <v>8.0357142857142863E-2</v>
      </c>
      <c r="GU17" s="18">
        <f t="shared" si="7"/>
        <v>3.5087719298245612E-2</v>
      </c>
      <c r="GV17" s="18">
        <f t="shared" si="7"/>
        <v>9.8765432098765427E-2</v>
      </c>
      <c r="GW17" s="18">
        <f t="shared" si="7"/>
        <v>0.10810810810810811</v>
      </c>
      <c r="GX17" s="18">
        <f t="shared" si="7"/>
        <v>4.2553191489361701E-2</v>
      </c>
      <c r="GY17" s="18">
        <f t="shared" si="7"/>
        <v>0.10227272727272728</v>
      </c>
      <c r="GZ17" s="18">
        <f t="shared" si="7"/>
        <v>9.1836734693877556E-2</v>
      </c>
      <c r="HA17" s="18">
        <f t="shared" si="7"/>
        <v>6.25E-2</v>
      </c>
      <c r="HB17" s="18">
        <f t="shared" si="7"/>
        <v>9.2783505154639179E-2</v>
      </c>
      <c r="HC17" s="18">
        <f t="shared" si="7"/>
        <v>0.12173913043478261</v>
      </c>
      <c r="HD17" s="18">
        <f t="shared" si="7"/>
        <v>0.14000000000000001</v>
      </c>
      <c r="HE17" s="18">
        <f t="shared" si="7"/>
        <v>0.10112359550561797</v>
      </c>
      <c r="HF17" s="18">
        <f t="shared" si="7"/>
        <v>0.11</v>
      </c>
      <c r="HG17" s="18">
        <f t="shared" si="7"/>
        <v>5.2631578947368418E-2</v>
      </c>
      <c r="HH17" s="18">
        <f t="shared" si="7"/>
        <v>9.6551724137931033E-2</v>
      </c>
      <c r="HI17" s="18">
        <f t="shared" si="7"/>
        <v>0.16770186335403728</v>
      </c>
      <c r="HJ17" s="18">
        <f t="shared" si="7"/>
        <v>0.10126582278481013</v>
      </c>
      <c r="HK17" s="18">
        <f t="shared" si="7"/>
        <v>0.11917098445595854</v>
      </c>
      <c r="HL17" s="18">
        <f t="shared" si="7"/>
        <v>0.12280701754385964</v>
      </c>
      <c r="HM17" s="18">
        <f t="shared" si="7"/>
        <v>0.125</v>
      </c>
      <c r="HN17" s="18">
        <f t="shared" si="7"/>
        <v>0.16666666666666666</v>
      </c>
      <c r="HO17" s="18">
        <f t="shared" si="7"/>
        <v>0.14141414141414141</v>
      </c>
      <c r="HP17" s="18">
        <f t="shared" si="7"/>
        <v>8.5858585858585856E-2</v>
      </c>
      <c r="HQ17" s="18">
        <f t="shared" si="7"/>
        <v>9.5477386934673364E-2</v>
      </c>
      <c r="HR17" s="18">
        <f t="shared" si="7"/>
        <v>8.2191780821917804E-2</v>
      </c>
      <c r="HS17" s="18">
        <f t="shared" si="7"/>
        <v>0.12121212121212122</v>
      </c>
      <c r="HT17" s="18">
        <f t="shared" si="7"/>
        <v>9.8039215686274508E-2</v>
      </c>
      <c r="HU17" s="18">
        <f t="shared" si="7"/>
        <v>0.08</v>
      </c>
      <c r="HV17" s="18">
        <f t="shared" si="7"/>
        <v>0.14728682170542637</v>
      </c>
      <c r="HW17" s="18">
        <f t="shared" si="7"/>
        <v>0.12195121951219512</v>
      </c>
      <c r="HX17" s="18">
        <f t="shared" si="7"/>
        <v>0.22222222222222221</v>
      </c>
    </row>
    <row r="18" spans="2:232" x14ac:dyDescent="0.25">
      <c r="B18" s="132" t="s">
        <v>205</v>
      </c>
      <c r="D18" s="18">
        <f t="shared" si="4"/>
        <v>0</v>
      </c>
      <c r="E18" s="18" t="e">
        <f t="shared" si="4"/>
        <v>#DIV/0!</v>
      </c>
      <c r="F18" s="18" t="e">
        <f t="shared" si="4"/>
        <v>#DIV/0!</v>
      </c>
      <c r="G18" s="18">
        <f t="shared" si="4"/>
        <v>0</v>
      </c>
      <c r="H18" s="18" t="e">
        <f t="shared" si="4"/>
        <v>#DIV/0!</v>
      </c>
      <c r="I18" s="18" t="e">
        <f t="shared" si="4"/>
        <v>#DIV/0!</v>
      </c>
      <c r="J18" s="18" t="e">
        <f t="shared" si="4"/>
        <v>#DIV/0!</v>
      </c>
      <c r="K18" s="18" t="e">
        <f t="shared" si="4"/>
        <v>#DIV/0!</v>
      </c>
      <c r="L18" s="18" t="e">
        <f t="shared" si="4"/>
        <v>#DIV/0!</v>
      </c>
      <c r="M18" s="18" t="e">
        <f t="shared" si="4"/>
        <v>#DIV/0!</v>
      </c>
      <c r="N18" s="18" t="e">
        <f t="shared" si="4"/>
        <v>#DIV/0!</v>
      </c>
      <c r="O18" s="18">
        <f t="shared" si="4"/>
        <v>0</v>
      </c>
      <c r="P18" s="18">
        <f t="shared" si="4"/>
        <v>0</v>
      </c>
      <c r="Q18" s="18" t="e">
        <f t="shared" si="4"/>
        <v>#DIV/0!</v>
      </c>
      <c r="R18" s="18" t="e">
        <f t="shared" si="4"/>
        <v>#DIV/0!</v>
      </c>
      <c r="S18" s="18" t="e">
        <f t="shared" si="4"/>
        <v>#DIV/0!</v>
      </c>
      <c r="T18" s="18" t="e">
        <f t="shared" si="4"/>
        <v>#DIV/0!</v>
      </c>
      <c r="U18" s="18" t="e">
        <f t="shared" si="4"/>
        <v>#DIV/0!</v>
      </c>
      <c r="V18" s="18">
        <f t="shared" si="4"/>
        <v>0</v>
      </c>
      <c r="W18" s="18" t="e">
        <f t="shared" si="4"/>
        <v>#DIV/0!</v>
      </c>
      <c r="X18" s="18">
        <f t="shared" si="4"/>
        <v>0</v>
      </c>
      <c r="Y18" s="18" t="e">
        <f t="shared" si="4"/>
        <v>#DIV/0!</v>
      </c>
      <c r="Z18" s="18">
        <f t="shared" si="4"/>
        <v>0</v>
      </c>
      <c r="AA18" s="18">
        <f t="shared" si="4"/>
        <v>0</v>
      </c>
      <c r="AB18" s="18">
        <f t="shared" si="4"/>
        <v>0</v>
      </c>
      <c r="AC18" s="18">
        <f t="shared" si="4"/>
        <v>0</v>
      </c>
      <c r="AD18" s="18" t="e">
        <f t="shared" si="4"/>
        <v>#DIV/0!</v>
      </c>
      <c r="AE18" s="18">
        <f t="shared" si="4"/>
        <v>0</v>
      </c>
      <c r="AF18" s="18">
        <f t="shared" si="4"/>
        <v>0</v>
      </c>
      <c r="AG18" s="18">
        <f t="shared" si="4"/>
        <v>0</v>
      </c>
      <c r="AH18" s="18">
        <f t="shared" si="4"/>
        <v>0.2</v>
      </c>
      <c r="AI18" s="18">
        <f t="shared" si="4"/>
        <v>0.14285714285714285</v>
      </c>
      <c r="AJ18" s="18">
        <f t="shared" si="4"/>
        <v>0</v>
      </c>
      <c r="AK18" s="18">
        <f t="shared" si="4"/>
        <v>0</v>
      </c>
      <c r="AL18" s="18">
        <f t="shared" si="4"/>
        <v>0.23809523809523808</v>
      </c>
      <c r="AM18" s="18">
        <f t="shared" si="4"/>
        <v>0.125</v>
      </c>
      <c r="AN18" s="18">
        <f t="shared" si="4"/>
        <v>9.0909090909090912E-2</v>
      </c>
      <c r="AO18" s="18">
        <f t="shared" si="4"/>
        <v>0.15384615384615385</v>
      </c>
      <c r="AP18" s="18">
        <f t="shared" si="4"/>
        <v>0.125</v>
      </c>
      <c r="AQ18" s="18">
        <f t="shared" si="4"/>
        <v>0.21052631578947367</v>
      </c>
      <c r="AR18" s="18">
        <f t="shared" si="4"/>
        <v>7.4999999999999997E-2</v>
      </c>
      <c r="AS18" s="18">
        <f t="shared" si="4"/>
        <v>6.3829787234042548E-2</v>
      </c>
      <c r="AT18" s="18">
        <f t="shared" si="4"/>
        <v>0.10344827586206896</v>
      </c>
      <c r="AU18" s="18">
        <f t="shared" si="4"/>
        <v>0.10666666666666667</v>
      </c>
      <c r="AV18" s="18">
        <f t="shared" si="4"/>
        <v>0.15</v>
      </c>
      <c r="AW18" s="18">
        <f t="shared" si="4"/>
        <v>0.17777777777777778</v>
      </c>
      <c r="AX18" s="18">
        <f t="shared" si="4"/>
        <v>5.8823529411764705E-2</v>
      </c>
      <c r="AY18" s="18">
        <f t="shared" si="4"/>
        <v>8.771929824561403E-2</v>
      </c>
      <c r="AZ18" s="18">
        <f t="shared" si="4"/>
        <v>6.4516129032258063E-2</v>
      </c>
      <c r="BA18" s="18">
        <f t="shared" si="4"/>
        <v>0.10869565217391304</v>
      </c>
      <c r="BB18" s="18">
        <f t="shared" si="4"/>
        <v>0.13580246913580246</v>
      </c>
      <c r="BC18" s="18">
        <f t="shared" si="4"/>
        <v>0.13725490196078433</v>
      </c>
      <c r="BD18" s="18">
        <f t="shared" si="4"/>
        <v>0.11320754716981132</v>
      </c>
      <c r="BE18" s="18">
        <f t="shared" si="4"/>
        <v>3.8461538461538464E-2</v>
      </c>
      <c r="BF18" s="18">
        <f t="shared" si="4"/>
        <v>0.10606060606060606</v>
      </c>
      <c r="BG18" s="18">
        <f t="shared" si="4"/>
        <v>0.12962962962962962</v>
      </c>
      <c r="BH18" s="18">
        <f t="shared" si="4"/>
        <v>8.6206896551724144E-2</v>
      </c>
      <c r="BI18" s="18">
        <f t="shared" si="4"/>
        <v>9.0909090909090912E-2</v>
      </c>
      <c r="BJ18" s="18">
        <f t="shared" si="4"/>
        <v>9.2592592592592587E-2</v>
      </c>
      <c r="BK18" s="18">
        <f t="shared" si="4"/>
        <v>8.6956521739130432E-2</v>
      </c>
      <c r="BL18" s="18">
        <f t="shared" si="4"/>
        <v>0.14035087719298245</v>
      </c>
      <c r="BM18" s="18">
        <f t="shared" si="4"/>
        <v>0.15873015873015872</v>
      </c>
      <c r="BN18" s="18">
        <f t="shared" si="4"/>
        <v>0.13207547169811321</v>
      </c>
      <c r="BO18" s="18">
        <f t="shared" si="4"/>
        <v>0.17073170731707318</v>
      </c>
      <c r="BP18" s="18">
        <f t="shared" si="5"/>
        <v>7.9365079365079361E-2</v>
      </c>
      <c r="BQ18" s="18">
        <f t="shared" si="5"/>
        <v>7.2727272727272724E-2</v>
      </c>
      <c r="BR18" s="18">
        <f t="shared" si="5"/>
        <v>0.12</v>
      </c>
      <c r="BS18" s="18">
        <f t="shared" si="5"/>
        <v>0.125</v>
      </c>
      <c r="BT18" s="18">
        <f t="shared" si="5"/>
        <v>0.11666666666666667</v>
      </c>
      <c r="BU18" s="18">
        <f t="shared" si="5"/>
        <v>9.6153846153846159E-2</v>
      </c>
      <c r="BV18" s="18">
        <f t="shared" si="5"/>
        <v>0.11627906976744186</v>
      </c>
      <c r="BW18" s="18">
        <f t="shared" si="5"/>
        <v>0.12307692307692308</v>
      </c>
      <c r="BX18" s="18">
        <f t="shared" si="5"/>
        <v>0.15217391304347827</v>
      </c>
      <c r="BY18" s="18">
        <f t="shared" si="5"/>
        <v>0.15</v>
      </c>
      <c r="BZ18" s="18">
        <f t="shared" si="5"/>
        <v>0.16279069767441862</v>
      </c>
      <c r="CA18" s="18">
        <f t="shared" si="5"/>
        <v>0.17948717948717949</v>
      </c>
      <c r="CB18" s="18">
        <f t="shared" si="5"/>
        <v>7.1428571428571425E-2</v>
      </c>
      <c r="CC18" s="18">
        <f t="shared" si="5"/>
        <v>0.13636363636363635</v>
      </c>
      <c r="CD18" s="18">
        <f t="shared" si="5"/>
        <v>9.375E-2</v>
      </c>
      <c r="CE18" s="18">
        <f t="shared" si="5"/>
        <v>0.11428571428571428</v>
      </c>
      <c r="CF18" s="18">
        <f t="shared" si="5"/>
        <v>5.5555555555555552E-2</v>
      </c>
      <c r="CG18" s="18">
        <f t="shared" si="5"/>
        <v>0.1111111111111111</v>
      </c>
      <c r="CH18" s="18">
        <f t="shared" si="5"/>
        <v>0.17142857142857143</v>
      </c>
      <c r="CI18" s="18">
        <f t="shared" si="5"/>
        <v>0.21739130434782608</v>
      </c>
      <c r="CJ18" s="18">
        <f t="shared" si="5"/>
        <v>0.14814814814814814</v>
      </c>
      <c r="CK18" s="18">
        <f t="shared" si="5"/>
        <v>3.7037037037037035E-2</v>
      </c>
      <c r="CL18" s="18">
        <f t="shared" si="5"/>
        <v>0.125</v>
      </c>
      <c r="CM18" s="18">
        <f t="shared" si="5"/>
        <v>0</v>
      </c>
      <c r="CN18" s="18">
        <f t="shared" si="5"/>
        <v>0.16</v>
      </c>
      <c r="CO18" s="18">
        <f t="shared" si="5"/>
        <v>0.1</v>
      </c>
      <c r="CP18" s="18">
        <f t="shared" si="5"/>
        <v>0.23529411764705882</v>
      </c>
      <c r="CQ18" s="18">
        <f t="shared" si="5"/>
        <v>0.1111111111111111</v>
      </c>
      <c r="CR18" s="18">
        <f t="shared" si="5"/>
        <v>5.8823529411764705E-2</v>
      </c>
      <c r="CS18" s="18">
        <f t="shared" si="5"/>
        <v>0</v>
      </c>
      <c r="CT18" s="18">
        <f t="shared" si="5"/>
        <v>0</v>
      </c>
      <c r="CU18" s="18">
        <f t="shared" si="5"/>
        <v>4.5454545454545456E-2</v>
      </c>
      <c r="CV18" s="18">
        <f t="shared" si="5"/>
        <v>7.6923076923076927E-2</v>
      </c>
      <c r="CW18" s="18">
        <f t="shared" si="5"/>
        <v>0.36363636363636365</v>
      </c>
      <c r="CX18" s="18">
        <f t="shared" si="5"/>
        <v>0.5</v>
      </c>
      <c r="CY18" s="18">
        <f t="shared" si="5"/>
        <v>0</v>
      </c>
      <c r="CZ18" s="18">
        <f t="shared" si="5"/>
        <v>0.2</v>
      </c>
      <c r="DA18" s="18">
        <f t="shared" si="5"/>
        <v>0</v>
      </c>
      <c r="DB18" s="18">
        <f t="shared" si="5"/>
        <v>0.23076923076923078</v>
      </c>
      <c r="DC18" s="18">
        <f t="shared" si="5"/>
        <v>0.125</v>
      </c>
      <c r="DD18" s="18">
        <f t="shared" si="5"/>
        <v>0.125</v>
      </c>
      <c r="DE18" s="18">
        <f t="shared" si="5"/>
        <v>0.15384615384615385</v>
      </c>
      <c r="DF18" s="18">
        <f t="shared" si="5"/>
        <v>0</v>
      </c>
      <c r="DG18" s="18">
        <f t="shared" si="5"/>
        <v>0.2</v>
      </c>
      <c r="DH18" s="18">
        <f t="shared" si="5"/>
        <v>8.3333333333333329E-2</v>
      </c>
      <c r="DI18" s="18">
        <f t="shared" si="5"/>
        <v>0.14285714285714285</v>
      </c>
      <c r="DJ18" s="18">
        <f t="shared" si="5"/>
        <v>0.2</v>
      </c>
      <c r="DK18" s="18">
        <f t="shared" si="5"/>
        <v>0.33333333333333331</v>
      </c>
      <c r="DL18" s="18">
        <f t="shared" si="5"/>
        <v>0.25</v>
      </c>
      <c r="DM18" s="18">
        <f t="shared" si="5"/>
        <v>0.18181818181818182</v>
      </c>
      <c r="DN18" s="18">
        <f t="shared" si="5"/>
        <v>0.23076923076923078</v>
      </c>
      <c r="DO18" s="18">
        <f t="shared" si="5"/>
        <v>0.3</v>
      </c>
      <c r="DP18" s="18">
        <f t="shared" si="5"/>
        <v>0</v>
      </c>
      <c r="DQ18" s="18">
        <f t="shared" si="5"/>
        <v>0.125</v>
      </c>
      <c r="DR18" s="18">
        <f t="shared" si="5"/>
        <v>9.0909090909090912E-2</v>
      </c>
      <c r="DS18" s="18">
        <f t="shared" si="5"/>
        <v>0.33333333333333331</v>
      </c>
      <c r="DT18" s="18">
        <f t="shared" si="5"/>
        <v>0.125</v>
      </c>
      <c r="DU18" s="18">
        <f t="shared" si="5"/>
        <v>0</v>
      </c>
      <c r="DV18" s="18">
        <f t="shared" si="5"/>
        <v>0</v>
      </c>
      <c r="DW18" s="18">
        <f t="shared" si="5"/>
        <v>0.3125</v>
      </c>
      <c r="DX18" s="18">
        <f t="shared" si="5"/>
        <v>0.22222222222222221</v>
      </c>
      <c r="DY18" s="18">
        <f t="shared" si="5"/>
        <v>0.21428571428571427</v>
      </c>
      <c r="DZ18" s="18">
        <f t="shared" si="5"/>
        <v>0.4</v>
      </c>
      <c r="EA18" s="18">
        <f t="shared" si="5"/>
        <v>0.33333333333333331</v>
      </c>
      <c r="EB18" s="18">
        <f t="shared" si="6"/>
        <v>0.23529411764705882</v>
      </c>
      <c r="EC18" s="18">
        <f t="shared" si="6"/>
        <v>6.25E-2</v>
      </c>
      <c r="ED18" s="18">
        <f t="shared" si="6"/>
        <v>0.125</v>
      </c>
      <c r="EE18" s="18">
        <f t="shared" si="6"/>
        <v>7.1428571428571425E-2</v>
      </c>
      <c r="EF18" s="18">
        <f t="shared" si="6"/>
        <v>0.27272727272727271</v>
      </c>
      <c r="EG18" s="18">
        <f t="shared" si="6"/>
        <v>0.5</v>
      </c>
      <c r="EH18" s="18">
        <f t="shared" si="6"/>
        <v>0.23076923076923078</v>
      </c>
      <c r="EI18" s="18">
        <f t="shared" si="6"/>
        <v>0.1111111111111111</v>
      </c>
      <c r="EJ18" s="18">
        <f t="shared" si="6"/>
        <v>0.16666666666666666</v>
      </c>
      <c r="EK18" s="18">
        <f t="shared" si="6"/>
        <v>0.42857142857142855</v>
      </c>
      <c r="EL18" s="18">
        <f t="shared" si="6"/>
        <v>0.8</v>
      </c>
      <c r="EM18" s="18">
        <f t="shared" si="6"/>
        <v>0.33333333333333331</v>
      </c>
      <c r="EN18" s="18">
        <f t="shared" si="6"/>
        <v>0.33333333333333331</v>
      </c>
      <c r="EO18" s="18">
        <f t="shared" si="6"/>
        <v>0</v>
      </c>
      <c r="EP18" s="18">
        <f t="shared" si="6"/>
        <v>0</v>
      </c>
      <c r="EQ18" s="18">
        <f t="shared" si="6"/>
        <v>0.125</v>
      </c>
      <c r="ER18" s="18">
        <f t="shared" si="6"/>
        <v>0.25</v>
      </c>
      <c r="ES18" s="18">
        <f t="shared" si="6"/>
        <v>0.5714285714285714</v>
      </c>
      <c r="ET18" s="18">
        <f t="shared" si="6"/>
        <v>0.16666666666666666</v>
      </c>
      <c r="EU18" s="18">
        <f t="shared" si="6"/>
        <v>0.5</v>
      </c>
      <c r="EV18" s="18">
        <f t="shared" si="6"/>
        <v>0.66666666666666663</v>
      </c>
      <c r="EW18" s="18">
        <f t="shared" si="6"/>
        <v>0</v>
      </c>
      <c r="EX18" s="18">
        <f t="shared" si="6"/>
        <v>0.1</v>
      </c>
      <c r="EY18" s="18">
        <f t="shared" si="6"/>
        <v>0.66666666666666663</v>
      </c>
      <c r="EZ18" s="18">
        <f t="shared" si="6"/>
        <v>0.33333333333333331</v>
      </c>
      <c r="FA18" s="18">
        <f t="shared" si="6"/>
        <v>0</v>
      </c>
      <c r="FB18" s="18">
        <f t="shared" si="6"/>
        <v>0.2</v>
      </c>
      <c r="FC18" s="18">
        <f t="shared" si="6"/>
        <v>0.5</v>
      </c>
      <c r="FD18" s="18">
        <f t="shared" si="6"/>
        <v>0.16666666666666666</v>
      </c>
      <c r="FE18" s="18">
        <f t="shared" si="6"/>
        <v>0.3</v>
      </c>
      <c r="FF18" s="18">
        <f t="shared" si="6"/>
        <v>0.23076923076923078</v>
      </c>
      <c r="FG18" s="18">
        <f t="shared" si="6"/>
        <v>0.33333333333333331</v>
      </c>
      <c r="FH18" s="18">
        <f t="shared" si="6"/>
        <v>0.30769230769230771</v>
      </c>
      <c r="FI18" s="18">
        <f t="shared" si="6"/>
        <v>8.3333333333333329E-2</v>
      </c>
      <c r="FJ18" s="18">
        <f t="shared" si="6"/>
        <v>0.36842105263157893</v>
      </c>
      <c r="FK18" s="18">
        <f t="shared" si="6"/>
        <v>0.25</v>
      </c>
      <c r="FL18" s="18">
        <f t="shared" si="6"/>
        <v>0.375</v>
      </c>
      <c r="FM18" s="18">
        <f t="shared" si="6"/>
        <v>0.36363636363636365</v>
      </c>
      <c r="FN18" s="18">
        <f t="shared" si="6"/>
        <v>0.11538461538461539</v>
      </c>
      <c r="FO18" s="18">
        <f t="shared" si="6"/>
        <v>0.27777777777777779</v>
      </c>
      <c r="FP18" s="18">
        <f t="shared" si="6"/>
        <v>0.22580645161290322</v>
      </c>
      <c r="FQ18" s="18">
        <f t="shared" si="6"/>
        <v>0.13793103448275862</v>
      </c>
      <c r="FR18" s="18">
        <f t="shared" si="6"/>
        <v>0.28947368421052633</v>
      </c>
      <c r="FS18" s="18">
        <f t="shared" si="6"/>
        <v>0.21052631578947367</v>
      </c>
      <c r="FT18" s="18">
        <f t="shared" si="6"/>
        <v>0.125</v>
      </c>
      <c r="FU18" s="18">
        <f t="shared" si="6"/>
        <v>0.13513513513513514</v>
      </c>
      <c r="FV18" s="18">
        <f t="shared" si="6"/>
        <v>0.35483870967741937</v>
      </c>
      <c r="FW18" s="18">
        <f t="shared" si="6"/>
        <v>0.38636363636363635</v>
      </c>
      <c r="FX18" s="18">
        <f t="shared" si="6"/>
        <v>0.36764705882352944</v>
      </c>
      <c r="FY18" s="18">
        <f t="shared" si="6"/>
        <v>0.390625</v>
      </c>
      <c r="FZ18" s="18">
        <f t="shared" si="6"/>
        <v>0.3493975903614458</v>
      </c>
      <c r="GA18" s="18">
        <f t="shared" si="6"/>
        <v>0.35443037974683544</v>
      </c>
      <c r="GB18" s="18">
        <f t="shared" si="6"/>
        <v>0.4</v>
      </c>
      <c r="GC18" s="18">
        <f t="shared" si="6"/>
        <v>0.375</v>
      </c>
      <c r="GD18" s="18">
        <f t="shared" si="6"/>
        <v>0.38938053097345132</v>
      </c>
      <c r="GE18" s="18">
        <f t="shared" si="6"/>
        <v>0.31578947368421051</v>
      </c>
      <c r="GF18" s="18">
        <f t="shared" si="6"/>
        <v>0.44755244755244755</v>
      </c>
      <c r="GG18" s="18">
        <f t="shared" si="6"/>
        <v>0.36619718309859156</v>
      </c>
      <c r="GH18" s="18">
        <f t="shared" si="6"/>
        <v>0.39393939393939392</v>
      </c>
      <c r="GI18" s="18">
        <f t="shared" si="6"/>
        <v>0.30357142857142855</v>
      </c>
      <c r="GJ18" s="18">
        <f t="shared" si="6"/>
        <v>0.40425531914893614</v>
      </c>
      <c r="GK18" s="18">
        <f t="shared" si="6"/>
        <v>0.45</v>
      </c>
      <c r="GL18" s="18">
        <f t="shared" si="6"/>
        <v>0.36936936936936937</v>
      </c>
      <c r="GM18" s="18">
        <f t="shared" si="6"/>
        <v>0.39344262295081966</v>
      </c>
      <c r="GN18" s="18">
        <f t="shared" si="7"/>
        <v>0.33333333333333331</v>
      </c>
      <c r="GO18" s="18">
        <f t="shared" si="7"/>
        <v>0.31858407079646017</v>
      </c>
      <c r="GP18" s="18">
        <f t="shared" si="7"/>
        <v>0.31578947368421051</v>
      </c>
      <c r="GQ18" s="18">
        <f t="shared" si="7"/>
        <v>0.24390243902439024</v>
      </c>
      <c r="GR18" s="18">
        <f t="shared" si="7"/>
        <v>0.34210526315789475</v>
      </c>
      <c r="GS18" s="18">
        <f t="shared" si="7"/>
        <v>0.34693877551020408</v>
      </c>
      <c r="GT18" s="18">
        <f t="shared" si="7"/>
        <v>0.3392857142857143</v>
      </c>
      <c r="GU18" s="18">
        <f t="shared" si="7"/>
        <v>0.37719298245614036</v>
      </c>
      <c r="GV18" s="18">
        <f t="shared" si="7"/>
        <v>0.35802469135802467</v>
      </c>
      <c r="GW18" s="18">
        <f t="shared" si="7"/>
        <v>0.21621621621621623</v>
      </c>
      <c r="GX18" s="18">
        <f t="shared" si="7"/>
        <v>0.39361702127659576</v>
      </c>
      <c r="GY18" s="18">
        <f t="shared" si="7"/>
        <v>0.22727272727272727</v>
      </c>
      <c r="GZ18" s="18">
        <f t="shared" si="7"/>
        <v>0.38775510204081631</v>
      </c>
      <c r="HA18" s="18">
        <f t="shared" si="7"/>
        <v>0.40625</v>
      </c>
      <c r="HB18" s="18">
        <f t="shared" si="7"/>
        <v>0.36082474226804123</v>
      </c>
      <c r="HC18" s="18">
        <f t="shared" si="7"/>
        <v>0.41739130434782606</v>
      </c>
      <c r="HD18" s="18">
        <f t="shared" si="7"/>
        <v>0.31</v>
      </c>
      <c r="HE18" s="18">
        <f t="shared" si="7"/>
        <v>0.3595505617977528</v>
      </c>
      <c r="HF18" s="18">
        <f t="shared" si="7"/>
        <v>0.39</v>
      </c>
      <c r="HG18" s="18">
        <f t="shared" si="7"/>
        <v>0.41447368421052633</v>
      </c>
      <c r="HH18" s="18">
        <f t="shared" si="7"/>
        <v>0.36551724137931035</v>
      </c>
      <c r="HI18" s="18">
        <f t="shared" si="7"/>
        <v>0.32298136645962733</v>
      </c>
      <c r="HJ18" s="18">
        <f t="shared" si="7"/>
        <v>0.2848101265822785</v>
      </c>
      <c r="HK18" s="18">
        <f t="shared" si="7"/>
        <v>0.33160621761658032</v>
      </c>
      <c r="HL18" s="18">
        <f t="shared" si="7"/>
        <v>0.30409356725146197</v>
      </c>
      <c r="HM18" s="18">
        <f t="shared" si="7"/>
        <v>0.34</v>
      </c>
      <c r="HN18" s="18">
        <f t="shared" si="7"/>
        <v>0.25980392156862747</v>
      </c>
      <c r="HO18" s="18">
        <f t="shared" si="7"/>
        <v>0.34343434343434343</v>
      </c>
      <c r="HP18" s="18">
        <f t="shared" si="7"/>
        <v>0.40909090909090912</v>
      </c>
      <c r="HQ18" s="18">
        <f t="shared" si="7"/>
        <v>0.36683417085427134</v>
      </c>
      <c r="HR18" s="18">
        <f t="shared" si="7"/>
        <v>0.35616438356164382</v>
      </c>
      <c r="HS18" s="18">
        <f t="shared" si="7"/>
        <v>0.34848484848484851</v>
      </c>
      <c r="HT18" s="18">
        <f t="shared" si="7"/>
        <v>0.37254901960784315</v>
      </c>
      <c r="HU18" s="18">
        <f t="shared" si="7"/>
        <v>0.30666666666666664</v>
      </c>
      <c r="HV18" s="18">
        <f t="shared" si="7"/>
        <v>0.2558139534883721</v>
      </c>
      <c r="HW18" s="18">
        <f t="shared" si="7"/>
        <v>0.43902439024390244</v>
      </c>
      <c r="HX18" s="18">
        <f t="shared" si="7"/>
        <v>0.21111111111111111</v>
      </c>
    </row>
    <row r="19" spans="2:232" x14ac:dyDescent="0.25">
      <c r="B19" s="132" t="s">
        <v>206</v>
      </c>
      <c r="D19" s="18">
        <f t="shared" si="4"/>
        <v>0</v>
      </c>
      <c r="E19" s="18" t="e">
        <f t="shared" si="4"/>
        <v>#DIV/0!</v>
      </c>
      <c r="F19" s="18" t="e">
        <f t="shared" si="4"/>
        <v>#DIV/0!</v>
      </c>
      <c r="G19" s="18">
        <f t="shared" si="4"/>
        <v>0</v>
      </c>
      <c r="H19" s="18" t="e">
        <f t="shared" si="4"/>
        <v>#DIV/0!</v>
      </c>
      <c r="I19" s="18" t="e">
        <f t="shared" si="4"/>
        <v>#DIV/0!</v>
      </c>
      <c r="J19" s="18" t="e">
        <f t="shared" si="4"/>
        <v>#DIV/0!</v>
      </c>
      <c r="K19" s="18" t="e">
        <f t="shared" si="4"/>
        <v>#DIV/0!</v>
      </c>
      <c r="L19" s="18" t="e">
        <f t="shared" si="4"/>
        <v>#DIV/0!</v>
      </c>
      <c r="M19" s="18" t="e">
        <f t="shared" si="4"/>
        <v>#DIV/0!</v>
      </c>
      <c r="N19" s="18" t="e">
        <f t="shared" si="4"/>
        <v>#DIV/0!</v>
      </c>
      <c r="O19" s="18">
        <f t="shared" si="4"/>
        <v>0</v>
      </c>
      <c r="P19" s="18">
        <f t="shared" si="4"/>
        <v>0</v>
      </c>
      <c r="Q19" s="18" t="e">
        <f t="shared" si="4"/>
        <v>#DIV/0!</v>
      </c>
      <c r="R19" s="18" t="e">
        <f t="shared" si="4"/>
        <v>#DIV/0!</v>
      </c>
      <c r="S19" s="18" t="e">
        <f t="shared" si="4"/>
        <v>#DIV/0!</v>
      </c>
      <c r="T19" s="18" t="e">
        <f t="shared" si="4"/>
        <v>#DIV/0!</v>
      </c>
      <c r="U19" s="18" t="e">
        <f t="shared" si="4"/>
        <v>#DIV/0!</v>
      </c>
      <c r="V19" s="18">
        <f t="shared" si="4"/>
        <v>0</v>
      </c>
      <c r="W19" s="18" t="e">
        <f t="shared" si="4"/>
        <v>#DIV/0!</v>
      </c>
      <c r="X19" s="18">
        <f t="shared" si="4"/>
        <v>1</v>
      </c>
      <c r="Y19" s="18" t="e">
        <f t="shared" si="4"/>
        <v>#DIV/0!</v>
      </c>
      <c r="Z19" s="18">
        <f t="shared" si="4"/>
        <v>0.5</v>
      </c>
      <c r="AA19" s="18">
        <f t="shared" si="4"/>
        <v>0.5</v>
      </c>
      <c r="AB19" s="18">
        <f t="shared" si="4"/>
        <v>0</v>
      </c>
      <c r="AC19" s="18">
        <f t="shared" si="4"/>
        <v>0.66666666666666663</v>
      </c>
      <c r="AD19" s="18" t="e">
        <f t="shared" si="4"/>
        <v>#DIV/0!</v>
      </c>
      <c r="AE19" s="18">
        <f t="shared" si="4"/>
        <v>0</v>
      </c>
      <c r="AF19" s="18">
        <f t="shared" si="4"/>
        <v>0.33333333333333331</v>
      </c>
      <c r="AG19" s="18">
        <f t="shared" si="4"/>
        <v>0</v>
      </c>
      <c r="AH19" s="18">
        <f t="shared" si="4"/>
        <v>0.1</v>
      </c>
      <c r="AI19" s="18">
        <f t="shared" si="4"/>
        <v>0.14285714285714285</v>
      </c>
      <c r="AJ19" s="18">
        <f t="shared" si="4"/>
        <v>9.0909090909090912E-2</v>
      </c>
      <c r="AK19" s="18">
        <f t="shared" si="4"/>
        <v>0</v>
      </c>
      <c r="AL19" s="18">
        <f t="shared" si="4"/>
        <v>0.23809523809523808</v>
      </c>
      <c r="AM19" s="18">
        <f t="shared" si="4"/>
        <v>0.1875</v>
      </c>
      <c r="AN19" s="18">
        <f t="shared" si="4"/>
        <v>0.21212121212121213</v>
      </c>
      <c r="AO19" s="18">
        <f t="shared" si="4"/>
        <v>3.8461538461538464E-2</v>
      </c>
      <c r="AP19" s="18">
        <f t="shared" si="4"/>
        <v>0.21875</v>
      </c>
      <c r="AQ19" s="18">
        <f t="shared" si="4"/>
        <v>0.26315789473684209</v>
      </c>
      <c r="AR19" s="18">
        <f t="shared" si="4"/>
        <v>0.22500000000000001</v>
      </c>
      <c r="AS19" s="18">
        <f t="shared" si="4"/>
        <v>0.25531914893617019</v>
      </c>
      <c r="AT19" s="18">
        <f t="shared" si="4"/>
        <v>0.1206896551724138</v>
      </c>
      <c r="AU19" s="18">
        <f t="shared" si="4"/>
        <v>0.13333333333333333</v>
      </c>
      <c r="AV19" s="18">
        <f t="shared" si="4"/>
        <v>0.25</v>
      </c>
      <c r="AW19" s="18">
        <f t="shared" si="4"/>
        <v>0.2</v>
      </c>
      <c r="AX19" s="18">
        <f t="shared" si="4"/>
        <v>0.13725490196078433</v>
      </c>
      <c r="AY19" s="18">
        <f t="shared" si="4"/>
        <v>0.22807017543859648</v>
      </c>
      <c r="AZ19" s="18">
        <f t="shared" si="4"/>
        <v>0.17741935483870969</v>
      </c>
      <c r="BA19" s="18">
        <f t="shared" si="4"/>
        <v>0.13043478260869565</v>
      </c>
      <c r="BB19" s="18">
        <f t="shared" si="4"/>
        <v>9.8765432098765427E-2</v>
      </c>
      <c r="BC19" s="18">
        <f t="shared" si="4"/>
        <v>9.8039215686274508E-2</v>
      </c>
      <c r="BD19" s="18">
        <f t="shared" si="4"/>
        <v>0.16981132075471697</v>
      </c>
      <c r="BE19" s="18">
        <f t="shared" si="4"/>
        <v>7.6923076923076927E-2</v>
      </c>
      <c r="BF19" s="18">
        <f t="shared" si="4"/>
        <v>0.10606060606060606</v>
      </c>
      <c r="BG19" s="18">
        <f t="shared" si="4"/>
        <v>9.2592592592592587E-2</v>
      </c>
      <c r="BH19" s="18">
        <f t="shared" si="4"/>
        <v>5.1724137931034482E-2</v>
      </c>
      <c r="BI19" s="18">
        <f t="shared" si="4"/>
        <v>0.13636363636363635</v>
      </c>
      <c r="BJ19" s="18">
        <f t="shared" si="4"/>
        <v>9.2592592592592587E-2</v>
      </c>
      <c r="BK19" s="18">
        <f t="shared" si="4"/>
        <v>2.8985507246376812E-2</v>
      </c>
      <c r="BL19" s="18">
        <f t="shared" si="4"/>
        <v>0.10526315789473684</v>
      </c>
      <c r="BM19" s="18">
        <f t="shared" si="4"/>
        <v>7.9365079365079361E-2</v>
      </c>
      <c r="BN19" s="18">
        <f t="shared" si="4"/>
        <v>0.11320754716981132</v>
      </c>
      <c r="BO19" s="18">
        <f t="shared" ref="BO19:DZ24" si="8">BO6/BO$13</f>
        <v>4.878048780487805E-2</v>
      </c>
      <c r="BP19" s="18">
        <f t="shared" si="8"/>
        <v>0.14285714285714285</v>
      </c>
      <c r="BQ19" s="18">
        <f t="shared" si="5"/>
        <v>5.4545454545454543E-2</v>
      </c>
      <c r="BR19" s="18">
        <f t="shared" si="5"/>
        <v>0.06</v>
      </c>
      <c r="BS19" s="18">
        <f t="shared" si="5"/>
        <v>8.9285714285714288E-2</v>
      </c>
      <c r="BT19" s="18">
        <f t="shared" si="5"/>
        <v>0.16666666666666666</v>
      </c>
      <c r="BU19" s="18">
        <f t="shared" si="5"/>
        <v>0.13461538461538461</v>
      </c>
      <c r="BV19" s="18">
        <f t="shared" si="5"/>
        <v>6.9767441860465115E-2</v>
      </c>
      <c r="BW19" s="18">
        <f t="shared" si="5"/>
        <v>7.6923076923076927E-2</v>
      </c>
      <c r="BX19" s="18">
        <f t="shared" si="5"/>
        <v>0.13043478260869565</v>
      </c>
      <c r="BY19" s="18">
        <f t="shared" si="5"/>
        <v>0.125</v>
      </c>
      <c r="BZ19" s="18">
        <f t="shared" si="5"/>
        <v>4.6511627906976744E-2</v>
      </c>
      <c r="CA19" s="18">
        <f t="shared" si="5"/>
        <v>5.128205128205128E-2</v>
      </c>
      <c r="CB19" s="18">
        <f t="shared" si="5"/>
        <v>0.21428571428571427</v>
      </c>
      <c r="CC19" s="18">
        <f t="shared" si="5"/>
        <v>4.5454545454545456E-2</v>
      </c>
      <c r="CD19" s="18">
        <f t="shared" si="5"/>
        <v>9.375E-2</v>
      </c>
      <c r="CE19" s="18">
        <f t="shared" si="5"/>
        <v>0.17142857142857143</v>
      </c>
      <c r="CF19" s="18">
        <f t="shared" si="5"/>
        <v>0.16666666666666666</v>
      </c>
      <c r="CG19" s="18">
        <f t="shared" si="5"/>
        <v>5.5555555555555552E-2</v>
      </c>
      <c r="CH19" s="18">
        <f t="shared" si="5"/>
        <v>0.17142857142857143</v>
      </c>
      <c r="CI19" s="18">
        <f t="shared" si="5"/>
        <v>0</v>
      </c>
      <c r="CJ19" s="18">
        <f t="shared" si="5"/>
        <v>0.1111111111111111</v>
      </c>
      <c r="CK19" s="18">
        <f t="shared" si="5"/>
        <v>0.14814814814814814</v>
      </c>
      <c r="CL19" s="18">
        <f t="shared" si="5"/>
        <v>4.1666666666666664E-2</v>
      </c>
      <c r="CM19" s="18">
        <f t="shared" si="5"/>
        <v>9.5238095238095233E-2</v>
      </c>
      <c r="CN19" s="18">
        <f t="shared" si="5"/>
        <v>0.12</v>
      </c>
      <c r="CO19" s="18">
        <f t="shared" si="5"/>
        <v>3.3333333333333333E-2</v>
      </c>
      <c r="CP19" s="18">
        <f t="shared" si="5"/>
        <v>0.11764705882352941</v>
      </c>
      <c r="CQ19" s="18">
        <f t="shared" si="5"/>
        <v>5.5555555555555552E-2</v>
      </c>
      <c r="CR19" s="18">
        <f t="shared" si="5"/>
        <v>5.8823529411764705E-2</v>
      </c>
      <c r="CS19" s="18">
        <f t="shared" si="5"/>
        <v>0.2</v>
      </c>
      <c r="CT19" s="18">
        <f t="shared" si="5"/>
        <v>5.8823529411764705E-2</v>
      </c>
      <c r="CU19" s="18">
        <f t="shared" si="5"/>
        <v>4.5454545454545456E-2</v>
      </c>
      <c r="CV19" s="18">
        <f t="shared" si="5"/>
        <v>7.6923076923076927E-2</v>
      </c>
      <c r="CW19" s="18">
        <f t="shared" si="5"/>
        <v>9.0909090909090912E-2</v>
      </c>
      <c r="CX19" s="18">
        <f t="shared" si="5"/>
        <v>0</v>
      </c>
      <c r="CY19" s="18">
        <f t="shared" si="5"/>
        <v>7.6923076923076927E-2</v>
      </c>
      <c r="CZ19" s="18">
        <f t="shared" si="5"/>
        <v>0</v>
      </c>
      <c r="DA19" s="18">
        <f t="shared" si="5"/>
        <v>0.21428571428571427</v>
      </c>
      <c r="DB19" s="18">
        <f t="shared" si="5"/>
        <v>0</v>
      </c>
      <c r="DC19" s="18">
        <f t="shared" si="5"/>
        <v>0.25</v>
      </c>
      <c r="DD19" s="18">
        <f t="shared" si="5"/>
        <v>0.375</v>
      </c>
      <c r="DE19" s="18">
        <f t="shared" si="5"/>
        <v>7.6923076923076927E-2</v>
      </c>
      <c r="DF19" s="18">
        <f t="shared" si="5"/>
        <v>0.2</v>
      </c>
      <c r="DG19" s="18">
        <f t="shared" si="5"/>
        <v>0.4</v>
      </c>
      <c r="DH19" s="18">
        <f t="shared" si="5"/>
        <v>0.41666666666666669</v>
      </c>
      <c r="DI19" s="18">
        <f t="shared" si="5"/>
        <v>7.1428571428571425E-2</v>
      </c>
      <c r="DJ19" s="18">
        <f t="shared" si="5"/>
        <v>0.4</v>
      </c>
      <c r="DK19" s="18">
        <f t="shared" si="5"/>
        <v>0</v>
      </c>
      <c r="DL19" s="18">
        <f t="shared" si="5"/>
        <v>0.25</v>
      </c>
      <c r="DM19" s="18">
        <f t="shared" si="5"/>
        <v>9.0909090909090912E-2</v>
      </c>
      <c r="DN19" s="18">
        <f t="shared" si="5"/>
        <v>0.23076923076923078</v>
      </c>
      <c r="DO19" s="18">
        <f t="shared" si="5"/>
        <v>0.2</v>
      </c>
      <c r="DP19" s="18">
        <f t="shared" si="5"/>
        <v>0.8</v>
      </c>
      <c r="DQ19" s="18">
        <f t="shared" si="5"/>
        <v>0.25</v>
      </c>
      <c r="DR19" s="18">
        <f t="shared" si="5"/>
        <v>9.0909090909090912E-2</v>
      </c>
      <c r="DS19" s="18">
        <f t="shared" si="5"/>
        <v>0</v>
      </c>
      <c r="DT19" s="18">
        <f t="shared" si="5"/>
        <v>0.4375</v>
      </c>
      <c r="DU19" s="18">
        <f t="shared" si="5"/>
        <v>0</v>
      </c>
      <c r="DV19" s="18">
        <f t="shared" si="5"/>
        <v>0.46153846153846156</v>
      </c>
      <c r="DW19" s="18">
        <f t="shared" si="5"/>
        <v>0.375</v>
      </c>
      <c r="DX19" s="18">
        <f t="shared" si="5"/>
        <v>0.16666666666666666</v>
      </c>
      <c r="DY19" s="18">
        <f t="shared" si="5"/>
        <v>0.42857142857142855</v>
      </c>
      <c r="DZ19" s="18">
        <f t="shared" si="5"/>
        <v>0.13333333333333333</v>
      </c>
      <c r="EA19" s="18">
        <f t="shared" si="5"/>
        <v>0.22222222222222221</v>
      </c>
      <c r="EB19" s="18">
        <f t="shared" si="6"/>
        <v>0.17647058823529413</v>
      </c>
      <c r="EC19" s="18">
        <f t="shared" si="6"/>
        <v>0.3125</v>
      </c>
      <c r="ED19" s="18">
        <f t="shared" si="6"/>
        <v>0.125</v>
      </c>
      <c r="EE19" s="18">
        <f t="shared" si="6"/>
        <v>0.21428571428571427</v>
      </c>
      <c r="EF19" s="18">
        <f t="shared" si="6"/>
        <v>0.36363636363636365</v>
      </c>
      <c r="EG19" s="18">
        <f t="shared" si="6"/>
        <v>0</v>
      </c>
      <c r="EH19" s="18">
        <f t="shared" si="6"/>
        <v>0.15384615384615385</v>
      </c>
      <c r="EI19" s="18">
        <f t="shared" si="6"/>
        <v>0.22222222222222221</v>
      </c>
      <c r="EJ19" s="18">
        <f t="shared" si="6"/>
        <v>0.16666666666666666</v>
      </c>
      <c r="EK19" s="18">
        <f t="shared" si="6"/>
        <v>0</v>
      </c>
      <c r="EL19" s="18">
        <f t="shared" si="6"/>
        <v>0.2</v>
      </c>
      <c r="EM19" s="18">
        <f t="shared" si="6"/>
        <v>0</v>
      </c>
      <c r="EN19" s="18">
        <f t="shared" si="6"/>
        <v>0</v>
      </c>
      <c r="EO19" s="18">
        <f t="shared" si="6"/>
        <v>0.33333333333333331</v>
      </c>
      <c r="EP19" s="18">
        <f t="shared" si="6"/>
        <v>0</v>
      </c>
      <c r="EQ19" s="18">
        <f t="shared" si="6"/>
        <v>0.375</v>
      </c>
      <c r="ER19" s="18">
        <f t="shared" si="6"/>
        <v>0.25</v>
      </c>
      <c r="ES19" s="18">
        <f t="shared" si="6"/>
        <v>0</v>
      </c>
      <c r="ET19" s="18">
        <f t="shared" si="6"/>
        <v>0.83333333333333337</v>
      </c>
      <c r="EU19" s="18">
        <f t="shared" si="6"/>
        <v>0.5</v>
      </c>
      <c r="EV19" s="18">
        <f t="shared" si="6"/>
        <v>0</v>
      </c>
      <c r="EW19" s="18">
        <f t="shared" si="6"/>
        <v>0</v>
      </c>
      <c r="EX19" s="18">
        <f t="shared" si="6"/>
        <v>0.2</v>
      </c>
      <c r="EY19" s="18">
        <f t="shared" si="6"/>
        <v>0.16666666666666666</v>
      </c>
      <c r="EZ19" s="18">
        <f t="shared" si="6"/>
        <v>0</v>
      </c>
      <c r="FA19" s="18">
        <f t="shared" si="6"/>
        <v>0</v>
      </c>
      <c r="FB19" s="18">
        <f t="shared" si="6"/>
        <v>0</v>
      </c>
      <c r="FC19" s="18">
        <f t="shared" si="6"/>
        <v>0.1</v>
      </c>
      <c r="FD19" s="18">
        <f t="shared" si="6"/>
        <v>0</v>
      </c>
      <c r="FE19" s="18">
        <f t="shared" si="6"/>
        <v>0.1</v>
      </c>
      <c r="FF19" s="18">
        <f t="shared" si="6"/>
        <v>0.23076923076923078</v>
      </c>
      <c r="FG19" s="18">
        <f t="shared" si="6"/>
        <v>0.41666666666666669</v>
      </c>
      <c r="FH19" s="18">
        <f t="shared" si="6"/>
        <v>7.6923076923076927E-2</v>
      </c>
      <c r="FI19" s="18">
        <f t="shared" si="6"/>
        <v>0.25</v>
      </c>
      <c r="FJ19" s="18">
        <f t="shared" si="6"/>
        <v>0.31578947368421051</v>
      </c>
      <c r="FK19" s="18">
        <f t="shared" si="6"/>
        <v>0.25</v>
      </c>
      <c r="FL19" s="18">
        <f t="shared" si="6"/>
        <v>0.25</v>
      </c>
      <c r="FM19" s="18">
        <f t="shared" si="6"/>
        <v>0.13636363636363635</v>
      </c>
      <c r="FN19" s="18">
        <f t="shared" si="6"/>
        <v>0.15384615384615385</v>
      </c>
      <c r="FO19" s="18">
        <f t="shared" si="6"/>
        <v>0.33333333333333331</v>
      </c>
      <c r="FP19" s="18">
        <f t="shared" si="6"/>
        <v>0.19354838709677419</v>
      </c>
      <c r="FQ19" s="18">
        <f t="shared" si="6"/>
        <v>0.37931034482758619</v>
      </c>
      <c r="FR19" s="18">
        <f t="shared" si="6"/>
        <v>0.18421052631578946</v>
      </c>
      <c r="FS19" s="18">
        <f t="shared" si="6"/>
        <v>0.21052631578947367</v>
      </c>
      <c r="FT19" s="18">
        <f t="shared" si="6"/>
        <v>0.25</v>
      </c>
      <c r="FU19" s="18">
        <f t="shared" si="6"/>
        <v>0.27027027027027029</v>
      </c>
      <c r="FV19" s="18">
        <f t="shared" si="6"/>
        <v>0.17741935483870969</v>
      </c>
      <c r="FW19" s="18">
        <f t="shared" si="6"/>
        <v>0.22727272727272727</v>
      </c>
      <c r="FX19" s="18">
        <f t="shared" si="6"/>
        <v>0.20588235294117646</v>
      </c>
      <c r="FY19" s="18">
        <f t="shared" si="6"/>
        <v>0.15625</v>
      </c>
      <c r="FZ19" s="18">
        <f t="shared" si="6"/>
        <v>0.20481927710843373</v>
      </c>
      <c r="GA19" s="18">
        <f t="shared" si="6"/>
        <v>0.15189873417721519</v>
      </c>
      <c r="GB19" s="18">
        <f t="shared" si="6"/>
        <v>0.19</v>
      </c>
      <c r="GC19" s="18">
        <f t="shared" si="6"/>
        <v>0.28846153846153844</v>
      </c>
      <c r="GD19" s="18">
        <f t="shared" si="6"/>
        <v>0.15044247787610621</v>
      </c>
      <c r="GE19" s="18">
        <f t="shared" si="6"/>
        <v>0.3007518796992481</v>
      </c>
      <c r="GF19" s="18">
        <f t="shared" si="6"/>
        <v>0.23076923076923078</v>
      </c>
      <c r="GG19" s="18">
        <f t="shared" si="6"/>
        <v>0.20422535211267606</v>
      </c>
      <c r="GH19" s="18">
        <f t="shared" si="6"/>
        <v>0.15909090909090909</v>
      </c>
      <c r="GI19" s="18">
        <f t="shared" si="6"/>
        <v>0.24107142857142858</v>
      </c>
      <c r="GJ19" s="18">
        <f t="shared" si="6"/>
        <v>0.21276595744680851</v>
      </c>
      <c r="GK19" s="18">
        <f t="shared" si="6"/>
        <v>0.13</v>
      </c>
      <c r="GL19" s="18">
        <f t="shared" si="6"/>
        <v>0.24324324324324326</v>
      </c>
      <c r="GM19" s="18">
        <f t="shared" ref="GM19:IX23" si="9">GM6/GM$13</f>
        <v>0.21311475409836064</v>
      </c>
      <c r="GN19" s="18">
        <f>GN6/GN$13</f>
        <v>0.27927927927927926</v>
      </c>
      <c r="GO19" s="18">
        <f t="shared" si="7"/>
        <v>0.16814159292035399</v>
      </c>
      <c r="GP19" s="18">
        <f t="shared" si="7"/>
        <v>0.15789473684210525</v>
      </c>
      <c r="GQ19" s="18">
        <f t="shared" si="7"/>
        <v>0.18292682926829268</v>
      </c>
      <c r="GR19" s="18">
        <f t="shared" si="7"/>
        <v>0.26315789473684209</v>
      </c>
      <c r="GS19" s="18">
        <f t="shared" si="7"/>
        <v>0.15306122448979592</v>
      </c>
      <c r="GT19" s="18">
        <f t="shared" si="7"/>
        <v>0.26785714285714285</v>
      </c>
      <c r="GU19" s="18">
        <f t="shared" si="7"/>
        <v>0.24561403508771928</v>
      </c>
      <c r="GV19" s="18">
        <f t="shared" si="7"/>
        <v>0.1728395061728395</v>
      </c>
      <c r="GW19" s="18">
        <f t="shared" si="7"/>
        <v>0.22972972972972974</v>
      </c>
      <c r="GX19" s="18">
        <f t="shared" si="7"/>
        <v>0.21276595744680851</v>
      </c>
      <c r="GY19" s="18">
        <f t="shared" si="7"/>
        <v>0.28409090909090912</v>
      </c>
      <c r="GZ19" s="18">
        <f t="shared" si="7"/>
        <v>0.22448979591836735</v>
      </c>
      <c r="HA19" s="18">
        <f t="shared" si="7"/>
        <v>0.22916666666666666</v>
      </c>
      <c r="HB19" s="18">
        <f t="shared" si="7"/>
        <v>0.21649484536082475</v>
      </c>
      <c r="HC19" s="18">
        <f t="shared" si="7"/>
        <v>0.18260869565217391</v>
      </c>
      <c r="HD19" s="18">
        <f t="shared" si="7"/>
        <v>0.19</v>
      </c>
      <c r="HE19" s="18">
        <f t="shared" si="7"/>
        <v>0.14606741573033707</v>
      </c>
      <c r="HF19" s="18">
        <f t="shared" si="7"/>
        <v>0.21</v>
      </c>
      <c r="HG19" s="18">
        <f t="shared" si="7"/>
        <v>0.17763157894736842</v>
      </c>
      <c r="HH19" s="18">
        <f t="shared" si="7"/>
        <v>0.24827586206896551</v>
      </c>
      <c r="HI19" s="18">
        <f t="shared" si="7"/>
        <v>0.21118012422360249</v>
      </c>
      <c r="HJ19" s="18">
        <f t="shared" si="7"/>
        <v>0.17088607594936708</v>
      </c>
      <c r="HK19" s="18">
        <f t="shared" si="7"/>
        <v>0.22797927461139897</v>
      </c>
      <c r="HL19" s="18">
        <f t="shared" si="7"/>
        <v>0.19298245614035087</v>
      </c>
      <c r="HM19" s="18">
        <f t="shared" si="7"/>
        <v>0.19500000000000001</v>
      </c>
      <c r="HN19" s="18">
        <f t="shared" si="7"/>
        <v>0.20098039215686275</v>
      </c>
      <c r="HO19" s="18">
        <f t="shared" si="7"/>
        <v>0.20707070707070707</v>
      </c>
      <c r="HP19" s="18">
        <f t="shared" si="7"/>
        <v>0.16161616161616163</v>
      </c>
      <c r="HQ19" s="18">
        <f t="shared" si="7"/>
        <v>0.17085427135678391</v>
      </c>
      <c r="HR19" s="18">
        <f t="shared" si="7"/>
        <v>0.14383561643835616</v>
      </c>
      <c r="HS19" s="18">
        <f t="shared" si="7"/>
        <v>0.12878787878787878</v>
      </c>
      <c r="HT19" s="18">
        <f t="shared" si="7"/>
        <v>0.19607843137254902</v>
      </c>
      <c r="HU19" s="18">
        <f t="shared" si="7"/>
        <v>0.22</v>
      </c>
      <c r="HV19" s="18">
        <f t="shared" si="7"/>
        <v>0.13178294573643412</v>
      </c>
      <c r="HW19" s="18">
        <f t="shared" si="7"/>
        <v>0.14634146341463414</v>
      </c>
      <c r="HX19" s="18">
        <f t="shared" si="7"/>
        <v>0.1111111111111111</v>
      </c>
    </row>
    <row r="20" spans="2:232" x14ac:dyDescent="0.25">
      <c r="B20" s="132" t="s">
        <v>207</v>
      </c>
      <c r="D20" s="18">
        <f t="shared" ref="D20:BO23" si="10">D7/D$13</f>
        <v>1</v>
      </c>
      <c r="E20" s="18" t="e">
        <f t="shared" si="10"/>
        <v>#DIV/0!</v>
      </c>
      <c r="F20" s="18" t="e">
        <f t="shared" si="10"/>
        <v>#DIV/0!</v>
      </c>
      <c r="G20" s="18">
        <f t="shared" si="10"/>
        <v>0</v>
      </c>
      <c r="H20" s="18" t="e">
        <f t="shared" si="10"/>
        <v>#DIV/0!</v>
      </c>
      <c r="I20" s="18" t="e">
        <f t="shared" si="10"/>
        <v>#DIV/0!</v>
      </c>
      <c r="J20" s="18" t="e">
        <f t="shared" si="10"/>
        <v>#DIV/0!</v>
      </c>
      <c r="K20" s="18" t="e">
        <f t="shared" si="10"/>
        <v>#DIV/0!</v>
      </c>
      <c r="L20" s="18" t="e">
        <f t="shared" si="10"/>
        <v>#DIV/0!</v>
      </c>
      <c r="M20" s="18" t="e">
        <f t="shared" si="10"/>
        <v>#DIV/0!</v>
      </c>
      <c r="N20" s="18" t="e">
        <f t="shared" si="10"/>
        <v>#DIV/0!</v>
      </c>
      <c r="O20" s="18">
        <f t="shared" si="10"/>
        <v>0</v>
      </c>
      <c r="P20" s="18">
        <f t="shared" si="10"/>
        <v>0</v>
      </c>
      <c r="Q20" s="18" t="e">
        <f t="shared" si="10"/>
        <v>#DIV/0!</v>
      </c>
      <c r="R20" s="18" t="e">
        <f t="shared" si="10"/>
        <v>#DIV/0!</v>
      </c>
      <c r="S20" s="18" t="e">
        <f t="shared" si="10"/>
        <v>#DIV/0!</v>
      </c>
      <c r="T20" s="18" t="e">
        <f t="shared" si="10"/>
        <v>#DIV/0!</v>
      </c>
      <c r="U20" s="18" t="e">
        <f t="shared" si="10"/>
        <v>#DIV/0!</v>
      </c>
      <c r="V20" s="18">
        <f t="shared" si="10"/>
        <v>0</v>
      </c>
      <c r="W20" s="18" t="e">
        <f t="shared" si="10"/>
        <v>#DIV/0!</v>
      </c>
      <c r="X20" s="18">
        <f t="shared" si="10"/>
        <v>0</v>
      </c>
      <c r="Y20" s="18" t="e">
        <f t="shared" si="10"/>
        <v>#DIV/0!</v>
      </c>
      <c r="Z20" s="18">
        <f t="shared" si="10"/>
        <v>0</v>
      </c>
      <c r="AA20" s="18">
        <f t="shared" si="10"/>
        <v>0.5</v>
      </c>
      <c r="AB20" s="18">
        <f t="shared" si="10"/>
        <v>0.5</v>
      </c>
      <c r="AC20" s="18">
        <f t="shared" si="10"/>
        <v>0</v>
      </c>
      <c r="AD20" s="18" t="e">
        <f t="shared" si="10"/>
        <v>#DIV/0!</v>
      </c>
      <c r="AE20" s="18">
        <f t="shared" si="10"/>
        <v>0.33333333333333331</v>
      </c>
      <c r="AF20" s="18">
        <f t="shared" si="10"/>
        <v>0.33333333333333331</v>
      </c>
      <c r="AG20" s="18">
        <f t="shared" si="10"/>
        <v>0.125</v>
      </c>
      <c r="AH20" s="18">
        <f t="shared" si="10"/>
        <v>0.2</v>
      </c>
      <c r="AI20" s="18">
        <f t="shared" si="10"/>
        <v>0.14285714285714285</v>
      </c>
      <c r="AJ20" s="18">
        <f t="shared" si="10"/>
        <v>9.0909090909090912E-2</v>
      </c>
      <c r="AK20" s="18">
        <f t="shared" si="10"/>
        <v>0.26666666666666666</v>
      </c>
      <c r="AL20" s="18">
        <f t="shared" si="10"/>
        <v>9.5238095238095233E-2</v>
      </c>
      <c r="AM20" s="18">
        <f t="shared" si="10"/>
        <v>0.1875</v>
      </c>
      <c r="AN20" s="18">
        <f t="shared" si="10"/>
        <v>0.12121212121212122</v>
      </c>
      <c r="AO20" s="18">
        <f t="shared" si="10"/>
        <v>0.23076923076923078</v>
      </c>
      <c r="AP20" s="18">
        <f t="shared" si="10"/>
        <v>0.125</v>
      </c>
      <c r="AQ20" s="18">
        <f t="shared" si="10"/>
        <v>0.10526315789473684</v>
      </c>
      <c r="AR20" s="18">
        <f t="shared" si="10"/>
        <v>0.1</v>
      </c>
      <c r="AS20" s="18">
        <f t="shared" si="10"/>
        <v>0.14893617021276595</v>
      </c>
      <c r="AT20" s="18">
        <f t="shared" si="10"/>
        <v>0.15517241379310345</v>
      </c>
      <c r="AU20" s="18">
        <f t="shared" si="10"/>
        <v>5.3333333333333337E-2</v>
      </c>
      <c r="AV20" s="18">
        <f t="shared" si="10"/>
        <v>0.16666666666666666</v>
      </c>
      <c r="AW20" s="18">
        <f t="shared" si="10"/>
        <v>0.2</v>
      </c>
      <c r="AX20" s="18">
        <f t="shared" si="10"/>
        <v>0.15686274509803921</v>
      </c>
      <c r="AY20" s="18">
        <f t="shared" si="10"/>
        <v>0.15789473684210525</v>
      </c>
      <c r="AZ20" s="18">
        <f t="shared" si="10"/>
        <v>9.6774193548387094E-2</v>
      </c>
      <c r="BA20" s="18">
        <f t="shared" si="10"/>
        <v>0.19565217391304349</v>
      </c>
      <c r="BB20" s="18">
        <f t="shared" si="10"/>
        <v>8.6419753086419748E-2</v>
      </c>
      <c r="BC20" s="18">
        <f t="shared" si="10"/>
        <v>0.11764705882352941</v>
      </c>
      <c r="BD20" s="18">
        <f t="shared" si="10"/>
        <v>5.6603773584905662E-2</v>
      </c>
      <c r="BE20" s="18">
        <f t="shared" si="10"/>
        <v>0.13461538461538461</v>
      </c>
      <c r="BF20" s="18">
        <f t="shared" si="10"/>
        <v>0.15151515151515152</v>
      </c>
      <c r="BG20" s="18">
        <f t="shared" si="10"/>
        <v>0.14814814814814814</v>
      </c>
      <c r="BH20" s="18">
        <f t="shared" si="10"/>
        <v>0.13793103448275862</v>
      </c>
      <c r="BI20" s="18">
        <f t="shared" si="10"/>
        <v>0.13636363636363635</v>
      </c>
      <c r="BJ20" s="18">
        <f t="shared" si="10"/>
        <v>9.2592592592592587E-2</v>
      </c>
      <c r="BK20" s="18">
        <f t="shared" si="10"/>
        <v>0.10144927536231885</v>
      </c>
      <c r="BL20" s="18">
        <f t="shared" si="10"/>
        <v>0.12280701754385964</v>
      </c>
      <c r="BM20" s="18">
        <f t="shared" si="10"/>
        <v>0.22222222222222221</v>
      </c>
      <c r="BN20" s="18">
        <f t="shared" si="10"/>
        <v>7.5471698113207544E-2</v>
      </c>
      <c r="BO20" s="18">
        <f t="shared" si="10"/>
        <v>9.7560975609756101E-2</v>
      </c>
      <c r="BP20" s="18">
        <f t="shared" si="8"/>
        <v>0.14285714285714285</v>
      </c>
      <c r="BQ20" s="18">
        <f t="shared" si="8"/>
        <v>0.18181818181818182</v>
      </c>
      <c r="BR20" s="18">
        <f t="shared" si="8"/>
        <v>0.12</v>
      </c>
      <c r="BS20" s="18">
        <f t="shared" si="8"/>
        <v>0.14285714285714285</v>
      </c>
      <c r="BT20" s="18">
        <f t="shared" si="8"/>
        <v>0.15</v>
      </c>
      <c r="BU20" s="18">
        <f t="shared" si="8"/>
        <v>7.6923076923076927E-2</v>
      </c>
      <c r="BV20" s="18">
        <f t="shared" si="8"/>
        <v>0.16279069767441862</v>
      </c>
      <c r="BW20" s="18">
        <f t="shared" si="8"/>
        <v>9.2307692307692313E-2</v>
      </c>
      <c r="BX20" s="18">
        <f t="shared" si="8"/>
        <v>2.1739130434782608E-2</v>
      </c>
      <c r="BY20" s="18">
        <f t="shared" si="8"/>
        <v>2.5000000000000001E-2</v>
      </c>
      <c r="BZ20" s="18">
        <f t="shared" si="8"/>
        <v>0.11627906976744186</v>
      </c>
      <c r="CA20" s="18">
        <f t="shared" si="8"/>
        <v>0.10256410256410256</v>
      </c>
      <c r="CB20" s="18">
        <f t="shared" si="8"/>
        <v>0.10714285714285714</v>
      </c>
      <c r="CC20" s="18">
        <f t="shared" si="8"/>
        <v>9.0909090909090912E-2</v>
      </c>
      <c r="CD20" s="18">
        <f t="shared" si="8"/>
        <v>0.15625</v>
      </c>
      <c r="CE20" s="18">
        <f t="shared" si="8"/>
        <v>8.5714285714285715E-2</v>
      </c>
      <c r="CF20" s="18">
        <f t="shared" si="8"/>
        <v>5.5555555555555552E-2</v>
      </c>
      <c r="CG20" s="18">
        <f t="shared" si="8"/>
        <v>0.1111111111111111</v>
      </c>
      <c r="CH20" s="18">
        <f t="shared" si="8"/>
        <v>0.17142857142857143</v>
      </c>
      <c r="CI20" s="18">
        <f t="shared" si="8"/>
        <v>4.3478260869565216E-2</v>
      </c>
      <c r="CJ20" s="18">
        <f t="shared" si="8"/>
        <v>0</v>
      </c>
      <c r="CK20" s="18">
        <f t="shared" si="8"/>
        <v>7.407407407407407E-2</v>
      </c>
      <c r="CL20" s="18">
        <f t="shared" si="8"/>
        <v>8.3333333333333329E-2</v>
      </c>
      <c r="CM20" s="18">
        <f t="shared" si="8"/>
        <v>0.14285714285714285</v>
      </c>
      <c r="CN20" s="18">
        <f t="shared" si="8"/>
        <v>0.08</v>
      </c>
      <c r="CO20" s="18">
        <f t="shared" si="8"/>
        <v>0.16666666666666666</v>
      </c>
      <c r="CP20" s="18">
        <f t="shared" si="8"/>
        <v>0.23529411764705882</v>
      </c>
      <c r="CQ20" s="18">
        <f t="shared" si="8"/>
        <v>0.16666666666666666</v>
      </c>
      <c r="CR20" s="18">
        <f t="shared" si="8"/>
        <v>0</v>
      </c>
      <c r="CS20" s="18">
        <f t="shared" si="8"/>
        <v>0</v>
      </c>
      <c r="CT20" s="18">
        <f t="shared" si="8"/>
        <v>0.11764705882352941</v>
      </c>
      <c r="CU20" s="18">
        <f t="shared" si="8"/>
        <v>9.0909090909090912E-2</v>
      </c>
      <c r="CV20" s="18">
        <f t="shared" si="8"/>
        <v>7.6923076923076927E-2</v>
      </c>
      <c r="CW20" s="18">
        <f t="shared" si="8"/>
        <v>0.18181818181818182</v>
      </c>
      <c r="CX20" s="18">
        <f t="shared" si="8"/>
        <v>0.16666666666666666</v>
      </c>
      <c r="CY20" s="18">
        <f t="shared" si="8"/>
        <v>7.6923076923076927E-2</v>
      </c>
      <c r="CZ20" s="18">
        <f t="shared" si="8"/>
        <v>0</v>
      </c>
      <c r="DA20" s="18">
        <f t="shared" si="8"/>
        <v>7.1428571428571425E-2</v>
      </c>
      <c r="DB20" s="18">
        <f t="shared" si="8"/>
        <v>7.6923076923076927E-2</v>
      </c>
      <c r="DC20" s="18">
        <f t="shared" si="8"/>
        <v>0.375</v>
      </c>
      <c r="DD20" s="18">
        <f t="shared" si="8"/>
        <v>0.125</v>
      </c>
      <c r="DE20" s="18">
        <f t="shared" si="8"/>
        <v>0.15384615384615385</v>
      </c>
      <c r="DF20" s="18">
        <f t="shared" si="8"/>
        <v>0</v>
      </c>
      <c r="DG20" s="18">
        <f t="shared" si="8"/>
        <v>0</v>
      </c>
      <c r="DH20" s="18">
        <f t="shared" si="8"/>
        <v>0.16666666666666666</v>
      </c>
      <c r="DI20" s="18">
        <f t="shared" si="8"/>
        <v>0.35714285714285715</v>
      </c>
      <c r="DJ20" s="18">
        <f t="shared" si="8"/>
        <v>0</v>
      </c>
      <c r="DK20" s="18">
        <f t="shared" si="8"/>
        <v>8.3333333333333329E-2</v>
      </c>
      <c r="DL20" s="18">
        <f t="shared" si="8"/>
        <v>0</v>
      </c>
      <c r="DM20" s="18">
        <f t="shared" si="8"/>
        <v>0</v>
      </c>
      <c r="DN20" s="18">
        <f t="shared" si="8"/>
        <v>0.30769230769230771</v>
      </c>
      <c r="DO20" s="18">
        <f t="shared" si="8"/>
        <v>0.2</v>
      </c>
      <c r="DP20" s="18">
        <f t="shared" si="8"/>
        <v>0</v>
      </c>
      <c r="DQ20" s="18">
        <f t="shared" si="8"/>
        <v>0.25</v>
      </c>
      <c r="DR20" s="18">
        <f t="shared" si="8"/>
        <v>0.45454545454545453</v>
      </c>
      <c r="DS20" s="18">
        <f t="shared" si="8"/>
        <v>0.55555555555555558</v>
      </c>
      <c r="DT20" s="18">
        <f t="shared" si="8"/>
        <v>0.125</v>
      </c>
      <c r="DU20" s="18">
        <f t="shared" si="8"/>
        <v>0.33333333333333331</v>
      </c>
      <c r="DV20" s="18">
        <f t="shared" si="8"/>
        <v>0.15384615384615385</v>
      </c>
      <c r="DW20" s="18">
        <f t="shared" si="8"/>
        <v>0</v>
      </c>
      <c r="DX20" s="18">
        <f t="shared" si="8"/>
        <v>0.1111111111111111</v>
      </c>
      <c r="DY20" s="18">
        <f t="shared" si="8"/>
        <v>7.1428571428571425E-2</v>
      </c>
      <c r="DZ20" s="18">
        <f t="shared" si="8"/>
        <v>0.2</v>
      </c>
      <c r="EA20" s="18">
        <f t="shared" ref="EA20:GL24" si="11">EA7/EA$13</f>
        <v>0.22222222222222221</v>
      </c>
      <c r="EB20" s="18">
        <f t="shared" si="11"/>
        <v>0.11764705882352941</v>
      </c>
      <c r="EC20" s="18">
        <f t="shared" si="11"/>
        <v>6.25E-2</v>
      </c>
      <c r="ED20" s="18">
        <f t="shared" si="11"/>
        <v>0.25</v>
      </c>
      <c r="EE20" s="18">
        <f t="shared" si="11"/>
        <v>0.14285714285714285</v>
      </c>
      <c r="EF20" s="18">
        <f t="shared" si="11"/>
        <v>9.0909090909090912E-2</v>
      </c>
      <c r="EG20" s="18">
        <f t="shared" si="11"/>
        <v>0.5</v>
      </c>
      <c r="EH20" s="18">
        <f t="shared" si="11"/>
        <v>0.30769230769230771</v>
      </c>
      <c r="EI20" s="18">
        <f t="shared" si="11"/>
        <v>0.33333333333333331</v>
      </c>
      <c r="EJ20" s="18">
        <f t="shared" si="11"/>
        <v>0.25</v>
      </c>
      <c r="EK20" s="18">
        <f t="shared" si="11"/>
        <v>0.14285714285714285</v>
      </c>
      <c r="EL20" s="18">
        <f t="shared" si="11"/>
        <v>0</v>
      </c>
      <c r="EM20" s="18">
        <f t="shared" si="11"/>
        <v>0.22222222222222221</v>
      </c>
      <c r="EN20" s="18">
        <f t="shared" si="11"/>
        <v>0.16666666666666666</v>
      </c>
      <c r="EO20" s="18">
        <f t="shared" si="11"/>
        <v>0</v>
      </c>
      <c r="EP20" s="18">
        <f t="shared" si="11"/>
        <v>0.6</v>
      </c>
      <c r="EQ20" s="18">
        <f t="shared" si="11"/>
        <v>0.125</v>
      </c>
      <c r="ER20" s="18">
        <f t="shared" si="11"/>
        <v>0.125</v>
      </c>
      <c r="ES20" s="18">
        <f t="shared" si="11"/>
        <v>0.14285714285714285</v>
      </c>
      <c r="ET20" s="18">
        <f t="shared" si="11"/>
        <v>0</v>
      </c>
      <c r="EU20" s="18">
        <f t="shared" si="11"/>
        <v>0</v>
      </c>
      <c r="EV20" s="18">
        <f t="shared" si="11"/>
        <v>0.33333333333333331</v>
      </c>
      <c r="EW20" s="18">
        <f t="shared" si="11"/>
        <v>0.4</v>
      </c>
      <c r="EX20" s="18">
        <f t="shared" si="11"/>
        <v>0.1</v>
      </c>
      <c r="EY20" s="18">
        <f t="shared" si="11"/>
        <v>0</v>
      </c>
      <c r="EZ20" s="18">
        <f t="shared" si="11"/>
        <v>0</v>
      </c>
      <c r="FA20" s="18">
        <f t="shared" si="11"/>
        <v>0.33333333333333331</v>
      </c>
      <c r="FB20" s="18">
        <f t="shared" si="11"/>
        <v>0.2</v>
      </c>
      <c r="FC20" s="18">
        <f t="shared" si="11"/>
        <v>0.1</v>
      </c>
      <c r="FD20" s="18">
        <f t="shared" si="11"/>
        <v>0.33333333333333331</v>
      </c>
      <c r="FE20" s="18">
        <f t="shared" si="11"/>
        <v>0.4</v>
      </c>
      <c r="FF20" s="18">
        <f t="shared" si="11"/>
        <v>0.23076923076923078</v>
      </c>
      <c r="FG20" s="18">
        <f t="shared" si="11"/>
        <v>0</v>
      </c>
      <c r="FH20" s="18">
        <f t="shared" si="11"/>
        <v>7.6923076923076927E-2</v>
      </c>
      <c r="FI20" s="18">
        <f t="shared" si="11"/>
        <v>0.25</v>
      </c>
      <c r="FJ20" s="18">
        <f t="shared" si="11"/>
        <v>0.10526315789473684</v>
      </c>
      <c r="FK20" s="18">
        <f t="shared" si="11"/>
        <v>0.15</v>
      </c>
      <c r="FL20" s="18">
        <f t="shared" si="11"/>
        <v>9.375E-2</v>
      </c>
      <c r="FM20" s="18">
        <f t="shared" si="11"/>
        <v>0.18181818181818182</v>
      </c>
      <c r="FN20" s="18">
        <f t="shared" si="11"/>
        <v>0.23076923076923078</v>
      </c>
      <c r="FO20" s="18">
        <f t="shared" si="11"/>
        <v>0.1111111111111111</v>
      </c>
      <c r="FP20" s="18">
        <f t="shared" si="11"/>
        <v>0.12903225806451613</v>
      </c>
      <c r="FQ20" s="18">
        <f t="shared" si="11"/>
        <v>0.10344827586206896</v>
      </c>
      <c r="FR20" s="18">
        <f t="shared" si="11"/>
        <v>0.10526315789473684</v>
      </c>
      <c r="FS20" s="18">
        <f t="shared" si="11"/>
        <v>0.15789473684210525</v>
      </c>
      <c r="FT20" s="18">
        <f t="shared" si="11"/>
        <v>0.28125</v>
      </c>
      <c r="FU20" s="18">
        <f t="shared" si="11"/>
        <v>0.21621621621621623</v>
      </c>
      <c r="FV20" s="18">
        <f t="shared" si="11"/>
        <v>8.0645161290322578E-2</v>
      </c>
      <c r="FW20" s="18">
        <f t="shared" si="11"/>
        <v>0.11363636363636363</v>
      </c>
      <c r="FX20" s="18">
        <f t="shared" si="11"/>
        <v>0.19117647058823528</v>
      </c>
      <c r="FY20" s="18">
        <f t="shared" si="11"/>
        <v>0.140625</v>
      </c>
      <c r="FZ20" s="18">
        <f t="shared" si="11"/>
        <v>0.12048192771084337</v>
      </c>
      <c r="GA20" s="18">
        <f t="shared" si="11"/>
        <v>0.16455696202531644</v>
      </c>
      <c r="GB20" s="18">
        <f t="shared" si="11"/>
        <v>0.1</v>
      </c>
      <c r="GC20" s="18">
        <f t="shared" si="11"/>
        <v>5.7692307692307696E-2</v>
      </c>
      <c r="GD20" s="18">
        <f t="shared" si="11"/>
        <v>0.15044247787610621</v>
      </c>
      <c r="GE20" s="18">
        <f t="shared" si="11"/>
        <v>9.0225563909774431E-2</v>
      </c>
      <c r="GF20" s="18">
        <f t="shared" si="11"/>
        <v>0.15384615384615385</v>
      </c>
      <c r="GG20" s="18">
        <f t="shared" si="11"/>
        <v>0.14084507042253522</v>
      </c>
      <c r="GH20" s="18">
        <f t="shared" si="11"/>
        <v>0.11363636363636363</v>
      </c>
      <c r="GI20" s="18">
        <f t="shared" si="11"/>
        <v>0.16071428571428573</v>
      </c>
      <c r="GJ20" s="18">
        <f t="shared" si="11"/>
        <v>8.5106382978723402E-2</v>
      </c>
      <c r="GK20" s="18">
        <f t="shared" si="11"/>
        <v>0.06</v>
      </c>
      <c r="GL20" s="18">
        <f t="shared" si="11"/>
        <v>9.0090090090090086E-2</v>
      </c>
      <c r="GM20" s="18">
        <f t="shared" si="9"/>
        <v>0.10655737704918032</v>
      </c>
      <c r="GN20" s="18">
        <f>GN7/GN$13</f>
        <v>9.0090090090090086E-2</v>
      </c>
      <c r="GO20" s="18">
        <f t="shared" si="7"/>
        <v>0.16814159292035399</v>
      </c>
      <c r="GP20" s="18">
        <f t="shared" si="7"/>
        <v>5.2631578947368418E-2</v>
      </c>
      <c r="GQ20" s="18">
        <f t="shared" si="7"/>
        <v>0.24390243902439024</v>
      </c>
      <c r="GR20" s="18">
        <f t="shared" si="7"/>
        <v>6.5789473684210523E-2</v>
      </c>
      <c r="GS20" s="18">
        <f t="shared" si="7"/>
        <v>0.14285714285714285</v>
      </c>
      <c r="GT20" s="18">
        <f t="shared" si="7"/>
        <v>0.13392857142857142</v>
      </c>
      <c r="GU20" s="18">
        <f t="shared" si="7"/>
        <v>0.12280701754385964</v>
      </c>
      <c r="GV20" s="18">
        <f t="shared" si="7"/>
        <v>0.13580246913580246</v>
      </c>
      <c r="GW20" s="18">
        <f t="shared" si="7"/>
        <v>0.16216216216216217</v>
      </c>
      <c r="GX20" s="18">
        <f t="shared" si="7"/>
        <v>0.14893617021276595</v>
      </c>
      <c r="GY20" s="18">
        <f t="shared" si="7"/>
        <v>0.13636363636363635</v>
      </c>
      <c r="GZ20" s="18">
        <f t="shared" si="7"/>
        <v>0.11224489795918367</v>
      </c>
      <c r="HA20" s="18">
        <f t="shared" si="7"/>
        <v>7.2916666666666671E-2</v>
      </c>
      <c r="HB20" s="18">
        <f t="shared" si="7"/>
        <v>9.2783505154639179E-2</v>
      </c>
      <c r="HC20" s="18">
        <f t="shared" si="7"/>
        <v>9.5652173913043481E-2</v>
      </c>
      <c r="HD20" s="18">
        <f t="shared" si="7"/>
        <v>0.1</v>
      </c>
      <c r="HE20" s="18">
        <f t="shared" si="7"/>
        <v>0.12359550561797752</v>
      </c>
      <c r="HF20" s="18">
        <f t="shared" si="7"/>
        <v>0.09</v>
      </c>
      <c r="HG20" s="18">
        <f t="shared" si="7"/>
        <v>0.15131578947368421</v>
      </c>
      <c r="HH20" s="18">
        <f t="shared" si="7"/>
        <v>0.12413793103448276</v>
      </c>
      <c r="HI20" s="18">
        <f t="shared" si="7"/>
        <v>9.9378881987577633E-2</v>
      </c>
      <c r="HJ20" s="18">
        <f t="shared" si="7"/>
        <v>0.15189873417721519</v>
      </c>
      <c r="HK20" s="18">
        <f t="shared" si="7"/>
        <v>0.11917098445595854</v>
      </c>
      <c r="HL20" s="18">
        <f t="shared" si="7"/>
        <v>0.12865497076023391</v>
      </c>
      <c r="HM20" s="18">
        <f t="shared" si="7"/>
        <v>0.115</v>
      </c>
      <c r="HN20" s="18">
        <f t="shared" si="7"/>
        <v>0.15686274509803921</v>
      </c>
      <c r="HO20" s="18">
        <f t="shared" si="7"/>
        <v>0.12626262626262627</v>
      </c>
      <c r="HP20" s="18">
        <f t="shared" si="7"/>
        <v>0.15656565656565657</v>
      </c>
      <c r="HQ20" s="18">
        <f t="shared" si="7"/>
        <v>0.11055276381909548</v>
      </c>
      <c r="HR20" s="18">
        <f t="shared" si="7"/>
        <v>0.16438356164383561</v>
      </c>
      <c r="HS20" s="18">
        <f t="shared" si="7"/>
        <v>0.11363636363636363</v>
      </c>
      <c r="HT20" s="18">
        <f t="shared" si="7"/>
        <v>0.12745098039215685</v>
      </c>
      <c r="HU20" s="18">
        <f t="shared" si="7"/>
        <v>0.14000000000000001</v>
      </c>
      <c r="HV20" s="18">
        <f t="shared" si="7"/>
        <v>0.15503875968992248</v>
      </c>
      <c r="HW20" s="18">
        <f t="shared" si="7"/>
        <v>0.14634146341463414</v>
      </c>
      <c r="HX20" s="18">
        <f t="shared" si="7"/>
        <v>0.1111111111111111</v>
      </c>
    </row>
    <row r="21" spans="2:232" x14ac:dyDescent="0.25">
      <c r="B21" s="132" t="s">
        <v>208</v>
      </c>
      <c r="D21" s="18">
        <f t="shared" si="10"/>
        <v>0</v>
      </c>
      <c r="E21" s="18" t="e">
        <f t="shared" si="10"/>
        <v>#DIV/0!</v>
      </c>
      <c r="F21" s="18" t="e">
        <f t="shared" si="10"/>
        <v>#DIV/0!</v>
      </c>
      <c r="G21" s="18">
        <f t="shared" si="10"/>
        <v>0</v>
      </c>
      <c r="H21" s="18" t="e">
        <f t="shared" si="10"/>
        <v>#DIV/0!</v>
      </c>
      <c r="I21" s="18" t="e">
        <f t="shared" si="10"/>
        <v>#DIV/0!</v>
      </c>
      <c r="J21" s="18" t="e">
        <f t="shared" si="10"/>
        <v>#DIV/0!</v>
      </c>
      <c r="K21" s="18" t="e">
        <f t="shared" si="10"/>
        <v>#DIV/0!</v>
      </c>
      <c r="L21" s="18" t="e">
        <f t="shared" si="10"/>
        <v>#DIV/0!</v>
      </c>
      <c r="M21" s="18" t="e">
        <f t="shared" si="10"/>
        <v>#DIV/0!</v>
      </c>
      <c r="N21" s="18" t="e">
        <f t="shared" si="10"/>
        <v>#DIV/0!</v>
      </c>
      <c r="O21" s="18">
        <f t="shared" si="10"/>
        <v>0</v>
      </c>
      <c r="P21" s="18">
        <f t="shared" si="10"/>
        <v>0</v>
      </c>
      <c r="Q21" s="18" t="e">
        <f t="shared" si="10"/>
        <v>#DIV/0!</v>
      </c>
      <c r="R21" s="18" t="e">
        <f t="shared" si="10"/>
        <v>#DIV/0!</v>
      </c>
      <c r="S21" s="18" t="e">
        <f t="shared" si="10"/>
        <v>#DIV/0!</v>
      </c>
      <c r="T21" s="18" t="e">
        <f t="shared" si="10"/>
        <v>#DIV/0!</v>
      </c>
      <c r="U21" s="18" t="e">
        <f t="shared" si="10"/>
        <v>#DIV/0!</v>
      </c>
      <c r="V21" s="18">
        <f t="shared" si="10"/>
        <v>0</v>
      </c>
      <c r="W21" s="18" t="e">
        <f t="shared" si="10"/>
        <v>#DIV/0!</v>
      </c>
      <c r="X21" s="18">
        <f t="shared" si="10"/>
        <v>0</v>
      </c>
      <c r="Y21" s="18" t="e">
        <f t="shared" si="10"/>
        <v>#DIV/0!</v>
      </c>
      <c r="Z21" s="18">
        <f t="shared" si="10"/>
        <v>0</v>
      </c>
      <c r="AA21" s="18">
        <f t="shared" si="10"/>
        <v>0</v>
      </c>
      <c r="AB21" s="18">
        <f t="shared" si="10"/>
        <v>0</v>
      </c>
      <c r="AC21" s="18">
        <f t="shared" si="10"/>
        <v>0</v>
      </c>
      <c r="AD21" s="18" t="e">
        <f t="shared" si="10"/>
        <v>#DIV/0!</v>
      </c>
      <c r="AE21" s="18">
        <f t="shared" si="10"/>
        <v>0.33333333333333331</v>
      </c>
      <c r="AF21" s="18">
        <f t="shared" si="10"/>
        <v>0</v>
      </c>
      <c r="AG21" s="18">
        <f t="shared" si="10"/>
        <v>0</v>
      </c>
      <c r="AH21" s="18">
        <f t="shared" si="10"/>
        <v>0.1</v>
      </c>
      <c r="AI21" s="18">
        <f t="shared" si="10"/>
        <v>0.14285714285714285</v>
      </c>
      <c r="AJ21" s="18">
        <f t="shared" si="10"/>
        <v>0.27272727272727271</v>
      </c>
      <c r="AK21" s="18">
        <f t="shared" si="10"/>
        <v>0.26666666666666666</v>
      </c>
      <c r="AL21" s="18">
        <f t="shared" si="10"/>
        <v>0.19047619047619047</v>
      </c>
      <c r="AM21" s="18">
        <f t="shared" si="10"/>
        <v>0.25</v>
      </c>
      <c r="AN21" s="18">
        <f t="shared" si="10"/>
        <v>9.0909090909090912E-2</v>
      </c>
      <c r="AO21" s="18">
        <f t="shared" si="10"/>
        <v>0.19230769230769232</v>
      </c>
      <c r="AP21" s="18">
        <f t="shared" si="10"/>
        <v>9.375E-2</v>
      </c>
      <c r="AQ21" s="18">
        <f t="shared" si="10"/>
        <v>0.15789473684210525</v>
      </c>
      <c r="AR21" s="18">
        <f t="shared" si="10"/>
        <v>0.2</v>
      </c>
      <c r="AS21" s="18">
        <f t="shared" si="10"/>
        <v>0.14893617021276595</v>
      </c>
      <c r="AT21" s="18">
        <f t="shared" si="10"/>
        <v>0.17241379310344829</v>
      </c>
      <c r="AU21" s="18">
        <f t="shared" si="10"/>
        <v>0.21333333333333335</v>
      </c>
      <c r="AV21" s="18">
        <f t="shared" si="10"/>
        <v>0.13333333333333333</v>
      </c>
      <c r="AW21" s="18">
        <f t="shared" si="10"/>
        <v>8.8888888888888892E-2</v>
      </c>
      <c r="AX21" s="18">
        <f t="shared" si="10"/>
        <v>0.17647058823529413</v>
      </c>
      <c r="AY21" s="18">
        <f t="shared" si="10"/>
        <v>0.17543859649122806</v>
      </c>
      <c r="AZ21" s="18">
        <f t="shared" si="10"/>
        <v>0.16129032258064516</v>
      </c>
      <c r="BA21" s="18">
        <f t="shared" si="10"/>
        <v>0.19565217391304349</v>
      </c>
      <c r="BB21" s="18">
        <f t="shared" si="10"/>
        <v>0.18518518518518517</v>
      </c>
      <c r="BC21" s="18">
        <f t="shared" si="10"/>
        <v>0.11764705882352941</v>
      </c>
      <c r="BD21" s="18">
        <f t="shared" si="10"/>
        <v>0.11320754716981132</v>
      </c>
      <c r="BE21" s="18">
        <f t="shared" si="10"/>
        <v>0.23076923076923078</v>
      </c>
      <c r="BF21" s="18">
        <f t="shared" si="10"/>
        <v>0.18181818181818182</v>
      </c>
      <c r="BG21" s="18">
        <f t="shared" si="10"/>
        <v>0.16666666666666666</v>
      </c>
      <c r="BH21" s="18">
        <f t="shared" si="10"/>
        <v>0.10344827586206896</v>
      </c>
      <c r="BI21" s="18">
        <f t="shared" si="10"/>
        <v>0.19696969696969696</v>
      </c>
      <c r="BJ21" s="18">
        <f t="shared" si="10"/>
        <v>0.29629629629629628</v>
      </c>
      <c r="BK21" s="18">
        <f t="shared" si="10"/>
        <v>0.15942028985507245</v>
      </c>
      <c r="BL21" s="18">
        <f t="shared" si="10"/>
        <v>0.12280701754385964</v>
      </c>
      <c r="BM21" s="18">
        <f t="shared" si="10"/>
        <v>0.20634920634920634</v>
      </c>
      <c r="BN21" s="18">
        <f t="shared" si="10"/>
        <v>0.13207547169811321</v>
      </c>
      <c r="BO21" s="18">
        <f t="shared" si="10"/>
        <v>0.17073170731707318</v>
      </c>
      <c r="BP21" s="18">
        <f t="shared" si="8"/>
        <v>0.20634920634920634</v>
      </c>
      <c r="BQ21" s="18">
        <f t="shared" si="8"/>
        <v>0.18181818181818182</v>
      </c>
      <c r="BR21" s="18">
        <f t="shared" si="8"/>
        <v>0.14000000000000001</v>
      </c>
      <c r="BS21" s="18">
        <f t="shared" si="8"/>
        <v>0.14285714285714285</v>
      </c>
      <c r="BT21" s="18">
        <f t="shared" si="8"/>
        <v>0.21666666666666667</v>
      </c>
      <c r="BU21" s="18">
        <f t="shared" si="8"/>
        <v>0.25</v>
      </c>
      <c r="BV21" s="18">
        <f t="shared" si="8"/>
        <v>0.18604651162790697</v>
      </c>
      <c r="BW21" s="18">
        <f t="shared" si="8"/>
        <v>0.2</v>
      </c>
      <c r="BX21" s="18">
        <f t="shared" si="8"/>
        <v>0.13043478260869565</v>
      </c>
      <c r="BY21" s="18">
        <f t="shared" si="8"/>
        <v>0.22500000000000001</v>
      </c>
      <c r="BZ21" s="18">
        <f t="shared" si="8"/>
        <v>0.20930232558139536</v>
      </c>
      <c r="CA21" s="18">
        <f t="shared" si="8"/>
        <v>0.17948717948717949</v>
      </c>
      <c r="CB21" s="18">
        <f t="shared" si="8"/>
        <v>0.14285714285714285</v>
      </c>
      <c r="CC21" s="18">
        <f t="shared" si="8"/>
        <v>4.5454545454545456E-2</v>
      </c>
      <c r="CD21" s="18">
        <f t="shared" si="8"/>
        <v>0.1875</v>
      </c>
      <c r="CE21" s="18">
        <f t="shared" si="8"/>
        <v>0.11428571428571428</v>
      </c>
      <c r="CF21" s="18">
        <f t="shared" si="8"/>
        <v>0.16666666666666666</v>
      </c>
      <c r="CG21" s="18">
        <f t="shared" si="8"/>
        <v>0.16666666666666666</v>
      </c>
      <c r="CH21" s="18">
        <f t="shared" si="8"/>
        <v>8.5714285714285715E-2</v>
      </c>
      <c r="CI21" s="18">
        <f t="shared" si="8"/>
        <v>0.21739130434782608</v>
      </c>
      <c r="CJ21" s="18">
        <f t="shared" si="8"/>
        <v>0.25925925925925924</v>
      </c>
      <c r="CK21" s="18">
        <f t="shared" si="8"/>
        <v>0.1111111111111111</v>
      </c>
      <c r="CL21" s="18">
        <f t="shared" si="8"/>
        <v>0.125</v>
      </c>
      <c r="CM21" s="18">
        <f t="shared" si="8"/>
        <v>4.7619047619047616E-2</v>
      </c>
      <c r="CN21" s="18">
        <f t="shared" si="8"/>
        <v>0.12</v>
      </c>
      <c r="CO21" s="18">
        <f t="shared" si="8"/>
        <v>6.6666666666666666E-2</v>
      </c>
      <c r="CP21" s="18">
        <f t="shared" si="8"/>
        <v>5.8823529411764705E-2</v>
      </c>
      <c r="CQ21" s="18">
        <f t="shared" si="8"/>
        <v>0.1111111111111111</v>
      </c>
      <c r="CR21" s="18">
        <f t="shared" si="8"/>
        <v>0.11764705882352941</v>
      </c>
      <c r="CS21" s="18">
        <f t="shared" si="8"/>
        <v>0.25</v>
      </c>
      <c r="CT21" s="18">
        <f t="shared" si="8"/>
        <v>0.11764705882352941</v>
      </c>
      <c r="CU21" s="18">
        <f t="shared" si="8"/>
        <v>0.22727272727272727</v>
      </c>
      <c r="CV21" s="18">
        <f t="shared" si="8"/>
        <v>0.30769230769230771</v>
      </c>
      <c r="CW21" s="18">
        <f t="shared" si="8"/>
        <v>9.0909090909090912E-2</v>
      </c>
      <c r="CX21" s="18">
        <f t="shared" si="8"/>
        <v>0.16666666666666666</v>
      </c>
      <c r="CY21" s="18">
        <f t="shared" si="8"/>
        <v>0.38461538461538464</v>
      </c>
      <c r="CZ21" s="18">
        <f t="shared" si="8"/>
        <v>0</v>
      </c>
      <c r="DA21" s="18">
        <f t="shared" si="8"/>
        <v>0.2857142857142857</v>
      </c>
      <c r="DB21" s="18">
        <f t="shared" si="8"/>
        <v>0.15384615384615385</v>
      </c>
      <c r="DC21" s="18">
        <f t="shared" si="8"/>
        <v>0</v>
      </c>
      <c r="DD21" s="18">
        <f t="shared" si="8"/>
        <v>0.125</v>
      </c>
      <c r="DE21" s="18">
        <f t="shared" si="8"/>
        <v>0.23076923076923078</v>
      </c>
      <c r="DF21" s="18">
        <f t="shared" si="8"/>
        <v>0.2</v>
      </c>
      <c r="DG21" s="18">
        <f t="shared" si="8"/>
        <v>0.2</v>
      </c>
      <c r="DH21" s="18">
        <f t="shared" si="8"/>
        <v>8.3333333333333329E-2</v>
      </c>
      <c r="DI21" s="18">
        <f t="shared" si="8"/>
        <v>7.1428571428571425E-2</v>
      </c>
      <c r="DJ21" s="18">
        <f t="shared" si="8"/>
        <v>0</v>
      </c>
      <c r="DK21" s="18">
        <f t="shared" si="8"/>
        <v>0.16666666666666666</v>
      </c>
      <c r="DL21" s="18">
        <f t="shared" si="8"/>
        <v>0.125</v>
      </c>
      <c r="DM21" s="18">
        <f t="shared" si="8"/>
        <v>9.0909090909090912E-2</v>
      </c>
      <c r="DN21" s="18">
        <f t="shared" si="8"/>
        <v>7.6923076923076927E-2</v>
      </c>
      <c r="DO21" s="18">
        <f t="shared" si="8"/>
        <v>0.1</v>
      </c>
      <c r="DP21" s="18">
        <f t="shared" si="8"/>
        <v>0</v>
      </c>
      <c r="DQ21" s="18">
        <f t="shared" si="8"/>
        <v>0.125</v>
      </c>
      <c r="DR21" s="18">
        <f t="shared" si="8"/>
        <v>9.0909090909090912E-2</v>
      </c>
      <c r="DS21" s="18">
        <f t="shared" si="8"/>
        <v>0</v>
      </c>
      <c r="DT21" s="18">
        <f t="shared" si="8"/>
        <v>6.25E-2</v>
      </c>
      <c r="DU21" s="18">
        <f t="shared" si="8"/>
        <v>0.1111111111111111</v>
      </c>
      <c r="DV21" s="18">
        <f t="shared" si="8"/>
        <v>0.15384615384615385</v>
      </c>
      <c r="DW21" s="18">
        <f t="shared" si="8"/>
        <v>6.25E-2</v>
      </c>
      <c r="DX21" s="18">
        <f t="shared" si="8"/>
        <v>0</v>
      </c>
      <c r="DY21" s="18">
        <f t="shared" si="8"/>
        <v>0</v>
      </c>
      <c r="DZ21" s="18">
        <f t="shared" si="8"/>
        <v>6.6666666666666666E-2</v>
      </c>
      <c r="EA21" s="18">
        <f t="shared" si="11"/>
        <v>0.22222222222222221</v>
      </c>
      <c r="EB21" s="18">
        <f>EB8/EB$13</f>
        <v>0</v>
      </c>
      <c r="EC21" s="18">
        <f t="shared" si="11"/>
        <v>0.125</v>
      </c>
      <c r="ED21" s="18">
        <f t="shared" si="11"/>
        <v>0.25</v>
      </c>
      <c r="EE21" s="18">
        <f t="shared" si="11"/>
        <v>7.1428571428571425E-2</v>
      </c>
      <c r="EF21" s="18">
        <f t="shared" si="11"/>
        <v>0</v>
      </c>
      <c r="EG21" s="18">
        <f t="shared" si="11"/>
        <v>0</v>
      </c>
      <c r="EH21" s="18">
        <f t="shared" si="11"/>
        <v>0.23076923076923078</v>
      </c>
      <c r="EI21" s="18">
        <f t="shared" si="11"/>
        <v>0.22222222222222221</v>
      </c>
      <c r="EJ21" s="18">
        <f t="shared" si="11"/>
        <v>8.3333333333333329E-2</v>
      </c>
      <c r="EK21" s="18">
        <f t="shared" si="11"/>
        <v>0.14285714285714285</v>
      </c>
      <c r="EL21" s="18">
        <f t="shared" si="11"/>
        <v>0</v>
      </c>
      <c r="EM21" s="18">
        <f t="shared" si="11"/>
        <v>0.1111111111111111</v>
      </c>
      <c r="EN21" s="18">
        <f t="shared" si="11"/>
        <v>0.16666666666666666</v>
      </c>
      <c r="EO21" s="18">
        <f t="shared" si="11"/>
        <v>0.22222222222222221</v>
      </c>
      <c r="EP21" s="18">
        <f t="shared" si="11"/>
        <v>0</v>
      </c>
      <c r="EQ21" s="18">
        <f t="shared" si="11"/>
        <v>0.125</v>
      </c>
      <c r="ER21" s="18">
        <f t="shared" si="11"/>
        <v>0.125</v>
      </c>
      <c r="ES21" s="18">
        <f t="shared" si="11"/>
        <v>0</v>
      </c>
      <c r="ET21" s="18">
        <f t="shared" si="11"/>
        <v>0</v>
      </c>
      <c r="EU21" s="18">
        <f t="shared" si="11"/>
        <v>0</v>
      </c>
      <c r="EV21" s="18">
        <f t="shared" si="11"/>
        <v>0</v>
      </c>
      <c r="EW21" s="18">
        <f t="shared" si="11"/>
        <v>0</v>
      </c>
      <c r="EX21" s="18">
        <f t="shared" si="11"/>
        <v>0</v>
      </c>
      <c r="EY21" s="18">
        <f t="shared" si="11"/>
        <v>0</v>
      </c>
      <c r="EZ21" s="18">
        <f t="shared" si="11"/>
        <v>0</v>
      </c>
      <c r="FA21" s="18">
        <f t="shared" si="11"/>
        <v>0.33333333333333331</v>
      </c>
      <c r="FB21" s="18">
        <f t="shared" si="11"/>
        <v>0</v>
      </c>
      <c r="FC21" s="18">
        <f t="shared" si="11"/>
        <v>0.3</v>
      </c>
      <c r="FD21" s="18">
        <f t="shared" si="11"/>
        <v>0.16666666666666666</v>
      </c>
      <c r="FE21" s="18">
        <f t="shared" si="11"/>
        <v>0</v>
      </c>
      <c r="FF21" s="18">
        <f t="shared" si="11"/>
        <v>0.15384615384615385</v>
      </c>
      <c r="FG21" s="18">
        <f t="shared" si="11"/>
        <v>8.3333333333333329E-2</v>
      </c>
      <c r="FH21" s="18">
        <f t="shared" si="11"/>
        <v>0.23076923076923078</v>
      </c>
      <c r="FI21" s="18">
        <f t="shared" si="11"/>
        <v>0.25</v>
      </c>
      <c r="FJ21" s="18">
        <f t="shared" si="11"/>
        <v>0.10526315789473684</v>
      </c>
      <c r="FK21" s="18">
        <f t="shared" si="11"/>
        <v>0.2</v>
      </c>
      <c r="FL21" s="18">
        <f t="shared" si="11"/>
        <v>0.125</v>
      </c>
      <c r="FM21" s="18">
        <f t="shared" si="11"/>
        <v>0.13636363636363635</v>
      </c>
      <c r="FN21" s="18">
        <f t="shared" si="11"/>
        <v>0.23076923076923078</v>
      </c>
      <c r="FO21" s="18">
        <f t="shared" si="11"/>
        <v>0.1111111111111111</v>
      </c>
      <c r="FP21" s="18">
        <f t="shared" si="11"/>
        <v>0.19354838709677419</v>
      </c>
      <c r="FQ21" s="18">
        <f t="shared" si="11"/>
        <v>0.2413793103448276</v>
      </c>
      <c r="FR21" s="18">
        <f t="shared" si="11"/>
        <v>0.13157894736842105</v>
      </c>
      <c r="FS21" s="18">
        <f t="shared" si="11"/>
        <v>0.21052631578947367</v>
      </c>
      <c r="FT21" s="18">
        <f t="shared" si="11"/>
        <v>0.15625</v>
      </c>
      <c r="FU21" s="18">
        <f t="shared" si="11"/>
        <v>0.13513513513513514</v>
      </c>
      <c r="FV21" s="18">
        <f t="shared" si="11"/>
        <v>8.0645161290322578E-2</v>
      </c>
      <c r="FW21" s="18">
        <f t="shared" si="11"/>
        <v>9.0909090909090912E-2</v>
      </c>
      <c r="FX21" s="18">
        <f t="shared" si="11"/>
        <v>7.3529411764705885E-2</v>
      </c>
      <c r="FY21" s="18">
        <f t="shared" si="11"/>
        <v>0.109375</v>
      </c>
      <c r="FZ21" s="18">
        <f t="shared" si="11"/>
        <v>0.12048192771084337</v>
      </c>
      <c r="GA21" s="18">
        <f t="shared" si="11"/>
        <v>0.11392405063291139</v>
      </c>
      <c r="GB21" s="18">
        <f t="shared" si="11"/>
        <v>0.14000000000000001</v>
      </c>
      <c r="GC21" s="18">
        <f t="shared" si="11"/>
        <v>0.16346153846153846</v>
      </c>
      <c r="GD21" s="18">
        <f t="shared" si="11"/>
        <v>0.10619469026548672</v>
      </c>
      <c r="GE21" s="18">
        <f t="shared" si="11"/>
        <v>9.7744360902255634E-2</v>
      </c>
      <c r="GF21" s="18">
        <f t="shared" si="11"/>
        <v>6.9930069930069935E-2</v>
      </c>
      <c r="GG21" s="18">
        <f t="shared" si="11"/>
        <v>0.11971830985915492</v>
      </c>
      <c r="GH21" s="18">
        <f t="shared" si="11"/>
        <v>0.12121212121212122</v>
      </c>
      <c r="GI21" s="18">
        <f t="shared" si="11"/>
        <v>0.13392857142857142</v>
      </c>
      <c r="GJ21" s="18">
        <f t="shared" si="11"/>
        <v>0.11702127659574468</v>
      </c>
      <c r="GK21" s="18">
        <f t="shared" si="11"/>
        <v>0.1</v>
      </c>
      <c r="GL21" s="18">
        <f t="shared" si="11"/>
        <v>9.90990990990991E-2</v>
      </c>
      <c r="GM21" s="18">
        <f t="shared" si="9"/>
        <v>0.11475409836065574</v>
      </c>
      <c r="GN21" s="18">
        <f>GN8/GN$13</f>
        <v>8.1081081081081086E-2</v>
      </c>
      <c r="GO21" s="18">
        <f t="shared" si="7"/>
        <v>0.13274336283185842</v>
      </c>
      <c r="GP21" s="18">
        <f t="shared" si="7"/>
        <v>0.18947368421052632</v>
      </c>
      <c r="GQ21" s="18">
        <f t="shared" si="7"/>
        <v>0.15853658536585366</v>
      </c>
      <c r="GR21" s="18">
        <f t="shared" si="7"/>
        <v>0.15789473684210525</v>
      </c>
      <c r="GS21" s="18">
        <f t="shared" si="7"/>
        <v>0.11224489795918367</v>
      </c>
      <c r="GT21" s="18">
        <f t="shared" si="7"/>
        <v>0.11607142857142858</v>
      </c>
      <c r="GU21" s="18">
        <f t="shared" si="7"/>
        <v>9.6491228070175433E-2</v>
      </c>
      <c r="GV21" s="18">
        <f t="shared" si="7"/>
        <v>0.1728395061728395</v>
      </c>
      <c r="GW21" s="18">
        <f t="shared" si="7"/>
        <v>0.16216216216216217</v>
      </c>
      <c r="GX21" s="18">
        <f t="shared" si="7"/>
        <v>0.10638297872340426</v>
      </c>
      <c r="GY21" s="18">
        <f t="shared" si="7"/>
        <v>0.13636363636363635</v>
      </c>
      <c r="GZ21" s="18">
        <f t="shared" si="7"/>
        <v>9.1836734693877556E-2</v>
      </c>
      <c r="HA21" s="18">
        <f t="shared" si="7"/>
        <v>0.13541666666666666</v>
      </c>
      <c r="HB21" s="18">
        <f t="shared" si="7"/>
        <v>7.2164948453608241E-2</v>
      </c>
      <c r="HC21" s="18">
        <f t="shared" si="7"/>
        <v>0.12173913043478261</v>
      </c>
      <c r="HD21" s="18">
        <f t="shared" si="7"/>
        <v>0.1</v>
      </c>
      <c r="HE21" s="18">
        <f t="shared" si="7"/>
        <v>0.1348314606741573</v>
      </c>
      <c r="HF21" s="18">
        <f t="shared" si="7"/>
        <v>0.09</v>
      </c>
      <c r="HG21" s="18">
        <f t="shared" si="7"/>
        <v>0.1118421052631579</v>
      </c>
      <c r="HH21" s="18">
        <f t="shared" si="7"/>
        <v>9.6551724137931033E-2</v>
      </c>
      <c r="HI21" s="18">
        <f t="shared" si="7"/>
        <v>8.0745341614906832E-2</v>
      </c>
      <c r="HJ21" s="18">
        <f t="shared" si="7"/>
        <v>0.12025316455696203</v>
      </c>
      <c r="HK21" s="18">
        <f t="shared" si="7"/>
        <v>8.2901554404145081E-2</v>
      </c>
      <c r="HL21" s="18">
        <f t="shared" si="7"/>
        <v>8.1871345029239762E-2</v>
      </c>
      <c r="HM21" s="18">
        <f t="shared" si="7"/>
        <v>0.11</v>
      </c>
      <c r="HN21" s="18">
        <f t="shared" si="7"/>
        <v>0.10294117647058823</v>
      </c>
      <c r="HO21" s="18">
        <f t="shared" si="7"/>
        <v>0.10606060606060606</v>
      </c>
      <c r="HP21" s="18">
        <f t="shared" si="7"/>
        <v>0.10101010101010101</v>
      </c>
      <c r="HQ21" s="18">
        <f t="shared" si="7"/>
        <v>0.135678391959799</v>
      </c>
      <c r="HR21" s="18">
        <f t="shared" si="7"/>
        <v>0.15753424657534246</v>
      </c>
      <c r="HS21" s="18">
        <f t="shared" si="7"/>
        <v>0.14393939393939395</v>
      </c>
      <c r="HT21" s="18">
        <f t="shared" si="7"/>
        <v>0.15686274509803921</v>
      </c>
      <c r="HU21" s="18">
        <f t="shared" si="7"/>
        <v>0.11333333333333333</v>
      </c>
      <c r="HV21" s="18">
        <f t="shared" si="7"/>
        <v>9.3023255813953487E-2</v>
      </c>
      <c r="HW21" s="18">
        <f t="shared" si="7"/>
        <v>4.878048780487805E-2</v>
      </c>
      <c r="HX21" s="18">
        <f t="shared" si="7"/>
        <v>0.14444444444444443</v>
      </c>
    </row>
    <row r="22" spans="2:232" x14ac:dyDescent="0.25">
      <c r="B22" s="132" t="s">
        <v>209</v>
      </c>
      <c r="D22" s="18">
        <f t="shared" si="10"/>
        <v>0</v>
      </c>
      <c r="E22" s="18" t="e">
        <f t="shared" si="10"/>
        <v>#DIV/0!</v>
      </c>
      <c r="F22" s="18" t="e">
        <f t="shared" si="10"/>
        <v>#DIV/0!</v>
      </c>
      <c r="G22" s="18">
        <f t="shared" si="10"/>
        <v>0</v>
      </c>
      <c r="H22" s="18" t="e">
        <f t="shared" si="10"/>
        <v>#DIV/0!</v>
      </c>
      <c r="I22" s="18" t="e">
        <f t="shared" si="10"/>
        <v>#DIV/0!</v>
      </c>
      <c r="J22" s="18" t="e">
        <f t="shared" si="10"/>
        <v>#DIV/0!</v>
      </c>
      <c r="K22" s="18" t="e">
        <f t="shared" si="10"/>
        <v>#DIV/0!</v>
      </c>
      <c r="L22" s="18" t="e">
        <f t="shared" si="10"/>
        <v>#DIV/0!</v>
      </c>
      <c r="M22" s="18" t="e">
        <f t="shared" si="10"/>
        <v>#DIV/0!</v>
      </c>
      <c r="N22" s="18" t="e">
        <f t="shared" si="10"/>
        <v>#DIV/0!</v>
      </c>
      <c r="O22" s="18">
        <f t="shared" si="10"/>
        <v>0</v>
      </c>
      <c r="P22" s="18">
        <f t="shared" si="10"/>
        <v>1</v>
      </c>
      <c r="Q22" s="18" t="e">
        <f t="shared" si="10"/>
        <v>#DIV/0!</v>
      </c>
      <c r="R22" s="18" t="e">
        <f t="shared" si="10"/>
        <v>#DIV/0!</v>
      </c>
      <c r="S22" s="18" t="e">
        <f t="shared" si="10"/>
        <v>#DIV/0!</v>
      </c>
      <c r="T22" s="18" t="e">
        <f t="shared" si="10"/>
        <v>#DIV/0!</v>
      </c>
      <c r="U22" s="18" t="e">
        <f t="shared" si="10"/>
        <v>#DIV/0!</v>
      </c>
      <c r="V22" s="18">
        <f t="shared" si="10"/>
        <v>0</v>
      </c>
      <c r="W22" s="18" t="e">
        <f t="shared" si="10"/>
        <v>#DIV/0!</v>
      </c>
      <c r="X22" s="18">
        <f t="shared" si="10"/>
        <v>0</v>
      </c>
      <c r="Y22" s="18" t="e">
        <f t="shared" si="10"/>
        <v>#DIV/0!</v>
      </c>
      <c r="Z22" s="18">
        <f t="shared" si="10"/>
        <v>0</v>
      </c>
      <c r="AA22" s="18">
        <f t="shared" si="10"/>
        <v>0</v>
      </c>
      <c r="AB22" s="18">
        <f t="shared" si="10"/>
        <v>0</v>
      </c>
      <c r="AC22" s="18">
        <f t="shared" si="10"/>
        <v>0</v>
      </c>
      <c r="AD22" s="18" t="e">
        <f t="shared" si="10"/>
        <v>#DIV/0!</v>
      </c>
      <c r="AE22" s="18">
        <f t="shared" si="10"/>
        <v>0.33333333333333331</v>
      </c>
      <c r="AF22" s="18">
        <f t="shared" si="10"/>
        <v>0.16666666666666666</v>
      </c>
      <c r="AG22" s="18">
        <f t="shared" si="10"/>
        <v>0.625</v>
      </c>
      <c r="AH22" s="18">
        <f t="shared" si="10"/>
        <v>0.3</v>
      </c>
      <c r="AI22" s="18">
        <f t="shared" si="10"/>
        <v>0.14285714285714285</v>
      </c>
      <c r="AJ22" s="18">
        <f t="shared" si="10"/>
        <v>0.36363636363636365</v>
      </c>
      <c r="AK22" s="18">
        <f t="shared" si="10"/>
        <v>0.13333333333333333</v>
      </c>
      <c r="AL22" s="18">
        <f t="shared" si="10"/>
        <v>0.14285714285714285</v>
      </c>
      <c r="AM22" s="18">
        <f t="shared" si="10"/>
        <v>0.1875</v>
      </c>
      <c r="AN22" s="18">
        <f t="shared" si="10"/>
        <v>0.21212121212121213</v>
      </c>
      <c r="AO22" s="18">
        <f t="shared" si="10"/>
        <v>0.19230769230769232</v>
      </c>
      <c r="AP22" s="18">
        <f t="shared" si="10"/>
        <v>0.15625</v>
      </c>
      <c r="AQ22" s="18">
        <f t="shared" si="10"/>
        <v>0.10526315789473684</v>
      </c>
      <c r="AR22" s="18">
        <f t="shared" si="10"/>
        <v>0.17499999999999999</v>
      </c>
      <c r="AS22" s="18">
        <f t="shared" si="10"/>
        <v>0.21276595744680851</v>
      </c>
      <c r="AT22" s="18">
        <f t="shared" si="10"/>
        <v>0.18965517241379309</v>
      </c>
      <c r="AU22" s="18">
        <f t="shared" si="10"/>
        <v>0.2</v>
      </c>
      <c r="AV22" s="18">
        <f t="shared" si="10"/>
        <v>0.15</v>
      </c>
      <c r="AW22" s="18">
        <f t="shared" si="10"/>
        <v>0.15555555555555556</v>
      </c>
      <c r="AX22" s="18">
        <f t="shared" si="10"/>
        <v>0.15686274509803921</v>
      </c>
      <c r="AY22" s="18">
        <f t="shared" si="10"/>
        <v>0.12280701754385964</v>
      </c>
      <c r="AZ22" s="18">
        <f t="shared" si="10"/>
        <v>8.0645161290322578E-2</v>
      </c>
      <c r="BA22" s="18">
        <f t="shared" si="10"/>
        <v>0.10869565217391304</v>
      </c>
      <c r="BB22" s="18">
        <f t="shared" si="10"/>
        <v>0.14814814814814814</v>
      </c>
      <c r="BC22" s="18">
        <f t="shared" si="10"/>
        <v>0.17647058823529413</v>
      </c>
      <c r="BD22" s="18">
        <f t="shared" si="10"/>
        <v>9.4339622641509441E-2</v>
      </c>
      <c r="BE22" s="18">
        <f t="shared" si="10"/>
        <v>0.17307692307692307</v>
      </c>
      <c r="BF22" s="18">
        <f t="shared" si="10"/>
        <v>0.21212121212121213</v>
      </c>
      <c r="BG22" s="18">
        <f t="shared" si="10"/>
        <v>0.14814814814814814</v>
      </c>
      <c r="BH22" s="18">
        <f t="shared" si="10"/>
        <v>0.18965517241379309</v>
      </c>
      <c r="BI22" s="18">
        <f t="shared" si="10"/>
        <v>0.15151515151515152</v>
      </c>
      <c r="BJ22" s="18">
        <f t="shared" si="10"/>
        <v>5.5555555555555552E-2</v>
      </c>
      <c r="BK22" s="18">
        <f t="shared" si="10"/>
        <v>0.2318840579710145</v>
      </c>
      <c r="BL22" s="18">
        <f t="shared" si="10"/>
        <v>0.22807017543859648</v>
      </c>
      <c r="BM22" s="18">
        <f t="shared" si="10"/>
        <v>0.14285714285714285</v>
      </c>
      <c r="BN22" s="18">
        <f t="shared" si="10"/>
        <v>9.4339622641509441E-2</v>
      </c>
      <c r="BO22" s="18">
        <f t="shared" si="10"/>
        <v>0.12195121951219512</v>
      </c>
      <c r="BP22" s="18">
        <f t="shared" si="8"/>
        <v>0.1111111111111111</v>
      </c>
      <c r="BQ22" s="18">
        <f t="shared" si="8"/>
        <v>0.10909090909090909</v>
      </c>
      <c r="BR22" s="18">
        <f t="shared" si="8"/>
        <v>0.1</v>
      </c>
      <c r="BS22" s="18">
        <f t="shared" si="8"/>
        <v>7.1428571428571425E-2</v>
      </c>
      <c r="BT22" s="18">
        <f t="shared" si="8"/>
        <v>8.3333333333333329E-2</v>
      </c>
      <c r="BU22" s="18">
        <f t="shared" si="8"/>
        <v>9.6153846153846159E-2</v>
      </c>
      <c r="BV22" s="18">
        <f t="shared" si="8"/>
        <v>0</v>
      </c>
      <c r="BW22" s="18">
        <f t="shared" si="8"/>
        <v>0.1076923076923077</v>
      </c>
      <c r="BX22" s="18">
        <f t="shared" si="8"/>
        <v>0.17391304347826086</v>
      </c>
      <c r="BY22" s="18">
        <f t="shared" si="8"/>
        <v>7.4999999999999997E-2</v>
      </c>
      <c r="BZ22" s="18">
        <f t="shared" si="8"/>
        <v>0.13953488372093023</v>
      </c>
      <c r="CA22" s="18">
        <f t="shared" si="8"/>
        <v>0.23076923076923078</v>
      </c>
      <c r="CB22" s="18">
        <f t="shared" si="8"/>
        <v>0.10714285714285714</v>
      </c>
      <c r="CC22" s="18">
        <f t="shared" si="8"/>
        <v>0.22727272727272727</v>
      </c>
      <c r="CD22" s="18">
        <f t="shared" si="8"/>
        <v>9.375E-2</v>
      </c>
      <c r="CE22" s="18">
        <f t="shared" si="8"/>
        <v>0.11428571428571428</v>
      </c>
      <c r="CF22" s="18">
        <f t="shared" si="8"/>
        <v>0.16666666666666666</v>
      </c>
      <c r="CG22" s="18">
        <f t="shared" si="8"/>
        <v>0.1111111111111111</v>
      </c>
      <c r="CH22" s="18">
        <f t="shared" si="8"/>
        <v>8.5714285714285715E-2</v>
      </c>
      <c r="CI22" s="18">
        <f t="shared" si="8"/>
        <v>8.6956521739130432E-2</v>
      </c>
      <c r="CJ22" s="18">
        <f t="shared" si="8"/>
        <v>0.14814814814814814</v>
      </c>
      <c r="CK22" s="18">
        <f t="shared" si="8"/>
        <v>0.18518518518518517</v>
      </c>
      <c r="CL22" s="18">
        <f t="shared" si="8"/>
        <v>4.1666666666666664E-2</v>
      </c>
      <c r="CM22" s="18">
        <f t="shared" si="8"/>
        <v>9.5238095238095233E-2</v>
      </c>
      <c r="CN22" s="18">
        <f t="shared" si="8"/>
        <v>0.08</v>
      </c>
      <c r="CO22" s="18">
        <f t="shared" si="8"/>
        <v>0.2</v>
      </c>
      <c r="CP22" s="18">
        <f t="shared" si="8"/>
        <v>5.8823529411764705E-2</v>
      </c>
      <c r="CQ22" s="18">
        <f t="shared" si="8"/>
        <v>0.16666666666666666</v>
      </c>
      <c r="CR22" s="18">
        <f t="shared" si="8"/>
        <v>0.11764705882352941</v>
      </c>
      <c r="CS22" s="18">
        <f t="shared" si="8"/>
        <v>0.25</v>
      </c>
      <c r="CT22" s="18">
        <f t="shared" si="8"/>
        <v>0.17647058823529413</v>
      </c>
      <c r="CU22" s="18">
        <f t="shared" si="8"/>
        <v>0.18181818181818182</v>
      </c>
      <c r="CV22" s="18">
        <f t="shared" si="8"/>
        <v>7.6923076923076927E-2</v>
      </c>
      <c r="CW22" s="18">
        <f t="shared" si="8"/>
        <v>0.18181818181818182</v>
      </c>
      <c r="CX22" s="18">
        <f t="shared" si="8"/>
        <v>0</v>
      </c>
      <c r="CY22" s="18">
        <f t="shared" si="8"/>
        <v>7.6923076923076927E-2</v>
      </c>
      <c r="CZ22" s="18">
        <f t="shared" si="8"/>
        <v>0.2</v>
      </c>
      <c r="DA22" s="18">
        <f t="shared" si="8"/>
        <v>0.2857142857142857</v>
      </c>
      <c r="DB22" s="18">
        <f t="shared" si="8"/>
        <v>0.15384615384615385</v>
      </c>
      <c r="DC22" s="18">
        <f t="shared" si="8"/>
        <v>0.125</v>
      </c>
      <c r="DD22" s="18">
        <f t="shared" si="8"/>
        <v>0.25</v>
      </c>
      <c r="DE22" s="18">
        <f t="shared" si="8"/>
        <v>0.23076923076923078</v>
      </c>
      <c r="DF22" s="18">
        <f t="shared" si="8"/>
        <v>0.2</v>
      </c>
      <c r="DG22" s="18">
        <f t="shared" si="8"/>
        <v>0</v>
      </c>
      <c r="DH22" s="18">
        <f t="shared" si="8"/>
        <v>8.3333333333333329E-2</v>
      </c>
      <c r="DI22" s="18">
        <f t="shared" si="8"/>
        <v>7.1428571428571425E-2</v>
      </c>
      <c r="DJ22" s="18">
        <f t="shared" si="8"/>
        <v>0.2</v>
      </c>
      <c r="DK22" s="18">
        <f t="shared" si="8"/>
        <v>0.16666666666666666</v>
      </c>
      <c r="DL22" s="18">
        <f t="shared" si="8"/>
        <v>0.125</v>
      </c>
      <c r="DM22" s="18">
        <f t="shared" si="8"/>
        <v>0.18181818181818182</v>
      </c>
      <c r="DN22" s="18">
        <f t="shared" si="8"/>
        <v>7.6923076923076927E-2</v>
      </c>
      <c r="DO22" s="18">
        <f t="shared" si="8"/>
        <v>0</v>
      </c>
      <c r="DP22" s="18">
        <f t="shared" si="8"/>
        <v>0</v>
      </c>
      <c r="DQ22" s="18">
        <f t="shared" si="8"/>
        <v>0.125</v>
      </c>
      <c r="DR22" s="18">
        <f t="shared" si="8"/>
        <v>0.27272727272727271</v>
      </c>
      <c r="DS22" s="18">
        <f t="shared" si="8"/>
        <v>0.1111111111111111</v>
      </c>
      <c r="DT22" s="18">
        <f t="shared" si="8"/>
        <v>6.25E-2</v>
      </c>
      <c r="DU22" s="18">
        <f t="shared" si="8"/>
        <v>0.1111111111111111</v>
      </c>
      <c r="DV22" s="18">
        <f t="shared" si="8"/>
        <v>0</v>
      </c>
      <c r="DW22" s="18">
        <f t="shared" si="8"/>
        <v>0.125</v>
      </c>
      <c r="DX22" s="18">
        <f t="shared" si="8"/>
        <v>5.5555555555555552E-2</v>
      </c>
      <c r="DY22" s="18">
        <f t="shared" si="8"/>
        <v>0</v>
      </c>
      <c r="DZ22" s="18">
        <f t="shared" si="8"/>
        <v>0.13333333333333333</v>
      </c>
      <c r="EA22" s="18">
        <f t="shared" si="11"/>
        <v>0</v>
      </c>
      <c r="EB22" s="18">
        <f>EB9/EB$13</f>
        <v>0</v>
      </c>
      <c r="EC22" s="18">
        <f t="shared" si="11"/>
        <v>0.1875</v>
      </c>
      <c r="ED22" s="18">
        <f t="shared" si="11"/>
        <v>0.125</v>
      </c>
      <c r="EE22" s="18">
        <f t="shared" si="11"/>
        <v>7.1428571428571425E-2</v>
      </c>
      <c r="EF22" s="18">
        <f t="shared" si="11"/>
        <v>0</v>
      </c>
      <c r="EG22" s="18">
        <f t="shared" si="11"/>
        <v>0</v>
      </c>
      <c r="EH22" s="18">
        <f t="shared" si="11"/>
        <v>0</v>
      </c>
      <c r="EI22" s="18">
        <f t="shared" si="11"/>
        <v>0</v>
      </c>
      <c r="EJ22" s="18">
        <f t="shared" si="11"/>
        <v>8.3333333333333329E-2</v>
      </c>
      <c r="EK22" s="18">
        <f t="shared" si="11"/>
        <v>0</v>
      </c>
      <c r="EL22" s="18">
        <f t="shared" si="11"/>
        <v>0</v>
      </c>
      <c r="EM22" s="18">
        <f t="shared" si="11"/>
        <v>0</v>
      </c>
      <c r="EN22" s="18">
        <f t="shared" si="11"/>
        <v>0</v>
      </c>
      <c r="EO22" s="18">
        <f t="shared" si="11"/>
        <v>0.1111111111111111</v>
      </c>
      <c r="EP22" s="18">
        <f t="shared" si="11"/>
        <v>0</v>
      </c>
      <c r="EQ22" s="18">
        <f t="shared" si="11"/>
        <v>0.125</v>
      </c>
      <c r="ER22" s="18">
        <f t="shared" si="11"/>
        <v>0</v>
      </c>
      <c r="ES22" s="18">
        <f t="shared" si="11"/>
        <v>0</v>
      </c>
      <c r="ET22" s="18">
        <f t="shared" si="11"/>
        <v>0</v>
      </c>
      <c r="EU22" s="18">
        <f t="shared" si="11"/>
        <v>0</v>
      </c>
      <c r="EV22" s="18">
        <f t="shared" si="11"/>
        <v>0</v>
      </c>
      <c r="EW22" s="18">
        <f t="shared" si="11"/>
        <v>0</v>
      </c>
      <c r="EX22" s="18">
        <f t="shared" si="11"/>
        <v>0.2</v>
      </c>
      <c r="EY22" s="18">
        <f t="shared" si="11"/>
        <v>0</v>
      </c>
      <c r="EZ22" s="18">
        <f t="shared" si="11"/>
        <v>0</v>
      </c>
      <c r="FA22" s="18">
        <f t="shared" si="11"/>
        <v>0.33333333333333331</v>
      </c>
      <c r="FB22" s="18">
        <f t="shared" si="11"/>
        <v>0.4</v>
      </c>
      <c r="FC22" s="18">
        <f t="shared" si="11"/>
        <v>0</v>
      </c>
      <c r="FD22" s="18">
        <f t="shared" si="11"/>
        <v>0.16666666666666666</v>
      </c>
      <c r="FE22" s="18">
        <f t="shared" si="11"/>
        <v>0.1</v>
      </c>
      <c r="FF22" s="18">
        <f t="shared" si="11"/>
        <v>0</v>
      </c>
      <c r="FG22" s="18">
        <f t="shared" si="11"/>
        <v>0</v>
      </c>
      <c r="FH22" s="18">
        <f t="shared" si="11"/>
        <v>0</v>
      </c>
      <c r="FI22" s="18">
        <f t="shared" si="11"/>
        <v>8.3333333333333329E-2</v>
      </c>
      <c r="FJ22" s="18">
        <f t="shared" si="11"/>
        <v>5.2631578947368418E-2</v>
      </c>
      <c r="FK22" s="18">
        <f t="shared" si="11"/>
        <v>0</v>
      </c>
      <c r="FL22" s="18">
        <f t="shared" si="11"/>
        <v>0</v>
      </c>
      <c r="FM22" s="18">
        <f t="shared" si="11"/>
        <v>9.0909090909090912E-2</v>
      </c>
      <c r="FN22" s="18">
        <f t="shared" si="11"/>
        <v>0.11538461538461539</v>
      </c>
      <c r="FO22" s="18">
        <f t="shared" si="11"/>
        <v>0.1111111111111111</v>
      </c>
      <c r="FP22" s="18">
        <f t="shared" si="11"/>
        <v>6.4516129032258063E-2</v>
      </c>
      <c r="FQ22" s="18">
        <f t="shared" si="11"/>
        <v>3.4482758620689655E-2</v>
      </c>
      <c r="FR22" s="18">
        <f t="shared" si="11"/>
        <v>0.21052631578947367</v>
      </c>
      <c r="FS22" s="18">
        <f t="shared" si="11"/>
        <v>5.2631578947368418E-2</v>
      </c>
      <c r="FT22" s="18">
        <f t="shared" si="11"/>
        <v>3.125E-2</v>
      </c>
      <c r="FU22" s="18">
        <f t="shared" si="11"/>
        <v>0.10810810810810811</v>
      </c>
      <c r="FV22" s="18">
        <f t="shared" si="11"/>
        <v>0.11290322580645161</v>
      </c>
      <c r="FW22" s="18">
        <f t="shared" si="11"/>
        <v>2.2727272727272728E-2</v>
      </c>
      <c r="FX22" s="18">
        <f t="shared" si="11"/>
        <v>2.9411764705882353E-2</v>
      </c>
      <c r="FY22" s="18">
        <f t="shared" si="11"/>
        <v>0.125</v>
      </c>
      <c r="FZ22" s="18">
        <f t="shared" si="11"/>
        <v>3.614457831325301E-2</v>
      </c>
      <c r="GA22" s="18">
        <f t="shared" si="11"/>
        <v>3.7974683544303799E-2</v>
      </c>
      <c r="GB22" s="18">
        <f t="shared" si="11"/>
        <v>0.06</v>
      </c>
      <c r="GC22" s="18">
        <f t="shared" si="11"/>
        <v>3.8461538461538464E-2</v>
      </c>
      <c r="GD22" s="18">
        <f t="shared" si="11"/>
        <v>7.9646017699115043E-2</v>
      </c>
      <c r="GE22" s="18">
        <f t="shared" si="11"/>
        <v>8.2706766917293228E-2</v>
      </c>
      <c r="GF22" s="18">
        <f t="shared" si="11"/>
        <v>3.4965034965034968E-2</v>
      </c>
      <c r="GG22" s="18">
        <f t="shared" si="11"/>
        <v>5.6338028169014086E-2</v>
      </c>
      <c r="GH22" s="18">
        <f t="shared" si="11"/>
        <v>3.0303030303030304E-2</v>
      </c>
      <c r="GI22" s="18">
        <f t="shared" si="11"/>
        <v>2.6785714285714284E-2</v>
      </c>
      <c r="GJ22" s="18">
        <f t="shared" si="11"/>
        <v>7.4468085106382975E-2</v>
      </c>
      <c r="GK22" s="18">
        <f t="shared" si="11"/>
        <v>7.0000000000000007E-2</v>
      </c>
      <c r="GL22" s="18">
        <f t="shared" si="11"/>
        <v>5.4054054054054057E-2</v>
      </c>
      <c r="GM22" s="18">
        <f t="shared" si="9"/>
        <v>7.3770491803278687E-2</v>
      </c>
      <c r="GN22" s="18">
        <f>GN9/GN$13</f>
        <v>4.5045045045045043E-2</v>
      </c>
      <c r="GO22" s="18">
        <f t="shared" si="7"/>
        <v>4.4247787610619468E-2</v>
      </c>
      <c r="GP22" s="18">
        <f t="shared" si="7"/>
        <v>5.2631578947368418E-2</v>
      </c>
      <c r="GQ22" s="18">
        <f t="shared" si="7"/>
        <v>6.097560975609756E-2</v>
      </c>
      <c r="GR22" s="18">
        <f t="shared" si="7"/>
        <v>5.2631578947368418E-2</v>
      </c>
      <c r="GS22" s="18">
        <f t="shared" si="7"/>
        <v>0.15306122448979592</v>
      </c>
      <c r="GT22" s="18">
        <f t="shared" si="7"/>
        <v>2.6785714285714284E-2</v>
      </c>
      <c r="GU22" s="18">
        <f t="shared" si="7"/>
        <v>7.0175438596491224E-2</v>
      </c>
      <c r="GV22" s="18">
        <f t="shared" si="7"/>
        <v>4.9382716049382713E-2</v>
      </c>
      <c r="GW22" s="18">
        <f t="shared" si="7"/>
        <v>6.7567567567567571E-2</v>
      </c>
      <c r="GX22" s="18">
        <f t="shared" si="7"/>
        <v>5.3191489361702128E-2</v>
      </c>
      <c r="GY22" s="18">
        <f t="shared" si="7"/>
        <v>5.6818181818181816E-2</v>
      </c>
      <c r="GZ22" s="18">
        <f t="shared" si="7"/>
        <v>5.1020408163265307E-2</v>
      </c>
      <c r="HA22" s="18">
        <f t="shared" si="7"/>
        <v>5.2083333333333336E-2</v>
      </c>
      <c r="HB22" s="18">
        <f t="shared" si="7"/>
        <v>0.1134020618556701</v>
      </c>
      <c r="HC22" s="18">
        <f t="shared" si="7"/>
        <v>3.4782608695652174E-2</v>
      </c>
      <c r="HD22" s="18">
        <f t="shared" si="7"/>
        <v>0.08</v>
      </c>
      <c r="HE22" s="18">
        <f t="shared" si="7"/>
        <v>0.12359550561797752</v>
      </c>
      <c r="HF22" s="18">
        <f t="shared" si="7"/>
        <v>0.06</v>
      </c>
      <c r="HG22" s="18">
        <f t="shared" si="7"/>
        <v>4.6052631578947366E-2</v>
      </c>
      <c r="HH22" s="18">
        <f t="shared" si="7"/>
        <v>6.2068965517241378E-2</v>
      </c>
      <c r="HI22" s="18">
        <f t="shared" si="7"/>
        <v>6.2111801242236024E-2</v>
      </c>
      <c r="HJ22" s="18">
        <f t="shared" si="7"/>
        <v>5.6962025316455694E-2</v>
      </c>
      <c r="HK22" s="18">
        <f t="shared" si="7"/>
        <v>7.7720207253886009E-2</v>
      </c>
      <c r="HL22" s="18">
        <f t="shared" si="7"/>
        <v>6.4327485380116955E-2</v>
      </c>
      <c r="HM22" s="18">
        <f t="shared" si="7"/>
        <v>0.08</v>
      </c>
      <c r="HN22" s="18">
        <f t="shared" si="7"/>
        <v>5.8823529411764705E-2</v>
      </c>
      <c r="HO22" s="18">
        <f t="shared" si="7"/>
        <v>4.0404040404040407E-2</v>
      </c>
      <c r="HP22" s="18">
        <f t="shared" si="7"/>
        <v>5.5555555555555552E-2</v>
      </c>
      <c r="HQ22" s="18">
        <f t="shared" si="7"/>
        <v>5.5276381909547742E-2</v>
      </c>
      <c r="HR22" s="18">
        <f t="shared" si="7"/>
        <v>7.5342465753424653E-2</v>
      </c>
      <c r="HS22" s="18">
        <f t="shared" si="7"/>
        <v>6.0606060606060608E-2</v>
      </c>
      <c r="HT22" s="18">
        <f t="shared" si="7"/>
        <v>2.9411764705882353E-2</v>
      </c>
      <c r="HU22" s="18">
        <f t="shared" si="7"/>
        <v>8.666666666666667E-2</v>
      </c>
      <c r="HV22" s="18">
        <f t="shared" si="7"/>
        <v>8.5271317829457363E-2</v>
      </c>
      <c r="HW22" s="18">
        <f t="shared" si="7"/>
        <v>7.3170731707317069E-2</v>
      </c>
      <c r="HX22" s="18">
        <f t="shared" si="7"/>
        <v>8.8888888888888892E-2</v>
      </c>
    </row>
    <row r="23" spans="2:232" x14ac:dyDescent="0.25">
      <c r="B23" s="132" t="s">
        <v>210</v>
      </c>
      <c r="D23" s="18">
        <f t="shared" si="10"/>
        <v>0</v>
      </c>
      <c r="E23" s="18" t="e">
        <f t="shared" si="10"/>
        <v>#DIV/0!</v>
      </c>
      <c r="F23" s="18" t="e">
        <f t="shared" si="10"/>
        <v>#DIV/0!</v>
      </c>
      <c r="G23" s="18">
        <f t="shared" si="10"/>
        <v>0</v>
      </c>
      <c r="H23" s="18" t="e">
        <f t="shared" si="10"/>
        <v>#DIV/0!</v>
      </c>
      <c r="I23" s="18" t="e">
        <f t="shared" si="10"/>
        <v>#DIV/0!</v>
      </c>
      <c r="J23" s="18" t="e">
        <f t="shared" si="10"/>
        <v>#DIV/0!</v>
      </c>
      <c r="K23" s="18" t="e">
        <f t="shared" si="10"/>
        <v>#DIV/0!</v>
      </c>
      <c r="L23" s="18" t="e">
        <f t="shared" si="10"/>
        <v>#DIV/0!</v>
      </c>
      <c r="M23" s="18" t="e">
        <f t="shared" si="10"/>
        <v>#DIV/0!</v>
      </c>
      <c r="N23" s="18" t="e">
        <f t="shared" si="10"/>
        <v>#DIV/0!</v>
      </c>
      <c r="O23" s="18">
        <f t="shared" si="10"/>
        <v>0</v>
      </c>
      <c r="P23" s="18">
        <f t="shared" si="10"/>
        <v>0</v>
      </c>
      <c r="Q23" s="18" t="e">
        <f t="shared" si="10"/>
        <v>#DIV/0!</v>
      </c>
      <c r="R23" s="18" t="e">
        <f t="shared" si="10"/>
        <v>#DIV/0!</v>
      </c>
      <c r="S23" s="18" t="e">
        <f t="shared" si="10"/>
        <v>#DIV/0!</v>
      </c>
      <c r="T23" s="18" t="e">
        <f t="shared" si="10"/>
        <v>#DIV/0!</v>
      </c>
      <c r="U23" s="18" t="e">
        <f t="shared" si="10"/>
        <v>#DIV/0!</v>
      </c>
      <c r="V23" s="18">
        <f t="shared" si="10"/>
        <v>1</v>
      </c>
      <c r="W23" s="18" t="e">
        <f t="shared" si="10"/>
        <v>#DIV/0!</v>
      </c>
      <c r="X23" s="18">
        <f t="shared" si="10"/>
        <v>0</v>
      </c>
      <c r="Y23" s="18" t="e">
        <f t="shared" si="10"/>
        <v>#DIV/0!</v>
      </c>
      <c r="Z23" s="18">
        <f t="shared" si="10"/>
        <v>0.5</v>
      </c>
      <c r="AA23" s="18">
        <f t="shared" si="10"/>
        <v>0</v>
      </c>
      <c r="AB23" s="18">
        <f t="shared" si="10"/>
        <v>0.5</v>
      </c>
      <c r="AC23" s="18">
        <f t="shared" si="10"/>
        <v>0.33333333333333331</v>
      </c>
      <c r="AD23" s="18" t="e">
        <f t="shared" si="10"/>
        <v>#DIV/0!</v>
      </c>
      <c r="AE23" s="18">
        <f t="shared" si="10"/>
        <v>0</v>
      </c>
      <c r="AF23" s="18">
        <f t="shared" si="10"/>
        <v>0</v>
      </c>
      <c r="AG23" s="18">
        <f t="shared" si="10"/>
        <v>0.125</v>
      </c>
      <c r="AH23" s="18">
        <f t="shared" si="10"/>
        <v>0</v>
      </c>
      <c r="AI23" s="18">
        <f t="shared" si="10"/>
        <v>0.2857142857142857</v>
      </c>
      <c r="AJ23" s="18">
        <f t="shared" si="10"/>
        <v>0.18181818181818182</v>
      </c>
      <c r="AK23" s="18">
        <f t="shared" si="10"/>
        <v>0.13333333333333333</v>
      </c>
      <c r="AL23" s="18">
        <f t="shared" si="10"/>
        <v>0</v>
      </c>
      <c r="AM23" s="18">
        <f t="shared" si="10"/>
        <v>6.25E-2</v>
      </c>
      <c r="AN23" s="18">
        <f t="shared" si="10"/>
        <v>0.24242424242424243</v>
      </c>
      <c r="AO23" s="18">
        <f t="shared" si="10"/>
        <v>7.6923076923076927E-2</v>
      </c>
      <c r="AP23" s="18">
        <f t="shared" si="10"/>
        <v>0.1875</v>
      </c>
      <c r="AQ23" s="18">
        <f t="shared" si="10"/>
        <v>0.13157894736842105</v>
      </c>
      <c r="AR23" s="18">
        <f t="shared" si="10"/>
        <v>0.1</v>
      </c>
      <c r="AS23" s="18">
        <f t="shared" si="10"/>
        <v>0.1276595744680851</v>
      </c>
      <c r="AT23" s="18">
        <f t="shared" si="10"/>
        <v>0.17241379310344829</v>
      </c>
      <c r="AU23" s="18">
        <f t="shared" si="10"/>
        <v>0.13333333333333333</v>
      </c>
      <c r="AV23" s="18">
        <f t="shared" si="10"/>
        <v>6.6666666666666666E-2</v>
      </c>
      <c r="AW23" s="18">
        <f t="shared" si="10"/>
        <v>0.1111111111111111</v>
      </c>
      <c r="AX23" s="18">
        <f t="shared" si="10"/>
        <v>0.15686274509803921</v>
      </c>
      <c r="AY23" s="18">
        <f t="shared" si="10"/>
        <v>0.14035087719298245</v>
      </c>
      <c r="AZ23" s="18">
        <f t="shared" si="10"/>
        <v>0.12903225806451613</v>
      </c>
      <c r="BA23" s="18">
        <f t="shared" si="10"/>
        <v>0.17391304347826086</v>
      </c>
      <c r="BB23" s="18">
        <f t="shared" si="10"/>
        <v>0.16049382716049382</v>
      </c>
      <c r="BC23" s="18">
        <f t="shared" si="10"/>
        <v>0.15686274509803921</v>
      </c>
      <c r="BD23" s="18">
        <f t="shared" si="10"/>
        <v>0.24528301886792453</v>
      </c>
      <c r="BE23" s="18">
        <f t="shared" si="10"/>
        <v>0.21153846153846154</v>
      </c>
      <c r="BF23" s="18">
        <f t="shared" si="10"/>
        <v>0.15151515151515152</v>
      </c>
      <c r="BG23" s="18">
        <f t="shared" si="10"/>
        <v>9.2592592592592587E-2</v>
      </c>
      <c r="BH23" s="18">
        <f t="shared" si="10"/>
        <v>0.20689655172413793</v>
      </c>
      <c r="BI23" s="18">
        <f t="shared" si="10"/>
        <v>0.10606060606060606</v>
      </c>
      <c r="BJ23" s="18">
        <f t="shared" si="10"/>
        <v>0.1111111111111111</v>
      </c>
      <c r="BK23" s="18">
        <f t="shared" si="10"/>
        <v>0.10144927536231885</v>
      </c>
      <c r="BL23" s="18">
        <f t="shared" si="10"/>
        <v>0.17543859649122806</v>
      </c>
      <c r="BM23" s="18">
        <f t="shared" si="10"/>
        <v>3.1746031746031744E-2</v>
      </c>
      <c r="BN23" s="18">
        <f t="shared" si="10"/>
        <v>0.15094339622641509</v>
      </c>
      <c r="BO23" s="18">
        <f t="shared" ref="BO23:DZ25" si="12">BO10/BO$13</f>
        <v>0.12195121951219512</v>
      </c>
      <c r="BP23" s="18">
        <f t="shared" si="12"/>
        <v>0.1111111111111111</v>
      </c>
      <c r="BQ23" s="18">
        <f t="shared" si="8"/>
        <v>0.10909090909090909</v>
      </c>
      <c r="BR23" s="18">
        <f t="shared" si="8"/>
        <v>0.1</v>
      </c>
      <c r="BS23" s="18">
        <f t="shared" si="8"/>
        <v>0.10714285714285714</v>
      </c>
      <c r="BT23" s="18">
        <f t="shared" si="8"/>
        <v>6.6666666666666666E-2</v>
      </c>
      <c r="BU23" s="18">
        <f t="shared" si="8"/>
        <v>0.13461538461538461</v>
      </c>
      <c r="BV23" s="18">
        <f t="shared" si="8"/>
        <v>0.13953488372093023</v>
      </c>
      <c r="BW23" s="18">
        <f t="shared" si="8"/>
        <v>0.13846153846153847</v>
      </c>
      <c r="BX23" s="18">
        <f t="shared" si="8"/>
        <v>0.15217391304347827</v>
      </c>
      <c r="BY23" s="18">
        <f t="shared" si="8"/>
        <v>0.05</v>
      </c>
      <c r="BZ23" s="18">
        <f t="shared" si="8"/>
        <v>6.9767441860465115E-2</v>
      </c>
      <c r="CA23" s="18">
        <f t="shared" si="8"/>
        <v>0.10256410256410256</v>
      </c>
      <c r="CB23" s="18">
        <f t="shared" si="8"/>
        <v>7.1428571428571425E-2</v>
      </c>
      <c r="CC23" s="18">
        <f t="shared" si="8"/>
        <v>0.22727272727272727</v>
      </c>
      <c r="CD23" s="18">
        <f t="shared" si="8"/>
        <v>0.15625</v>
      </c>
      <c r="CE23" s="18">
        <f t="shared" si="8"/>
        <v>5.7142857142857141E-2</v>
      </c>
      <c r="CF23" s="18">
        <f t="shared" si="8"/>
        <v>0.1111111111111111</v>
      </c>
      <c r="CG23" s="18">
        <f t="shared" si="8"/>
        <v>8.3333333333333329E-2</v>
      </c>
      <c r="CH23" s="18">
        <f t="shared" si="8"/>
        <v>0</v>
      </c>
      <c r="CI23" s="18">
        <f t="shared" si="8"/>
        <v>4.3478260869565216E-2</v>
      </c>
      <c r="CJ23" s="18">
        <f t="shared" si="8"/>
        <v>0.14814814814814814</v>
      </c>
      <c r="CK23" s="18">
        <f t="shared" si="8"/>
        <v>0.14814814814814814</v>
      </c>
      <c r="CL23" s="18">
        <f t="shared" si="8"/>
        <v>0.20833333333333334</v>
      </c>
      <c r="CM23" s="18">
        <f t="shared" si="8"/>
        <v>0.14285714285714285</v>
      </c>
      <c r="CN23" s="18">
        <f t="shared" si="8"/>
        <v>0.08</v>
      </c>
      <c r="CO23" s="18">
        <f t="shared" si="8"/>
        <v>3.3333333333333333E-2</v>
      </c>
      <c r="CP23" s="18">
        <f t="shared" si="8"/>
        <v>0.11764705882352941</v>
      </c>
      <c r="CQ23" s="18">
        <f t="shared" si="8"/>
        <v>0.27777777777777779</v>
      </c>
      <c r="CR23" s="18">
        <f t="shared" si="8"/>
        <v>0.29411764705882354</v>
      </c>
      <c r="CS23" s="18">
        <f t="shared" si="8"/>
        <v>0.15</v>
      </c>
      <c r="CT23" s="18">
        <f t="shared" si="8"/>
        <v>5.8823529411764705E-2</v>
      </c>
      <c r="CU23" s="18">
        <f t="shared" si="8"/>
        <v>0.18181818181818182</v>
      </c>
      <c r="CV23" s="18">
        <f t="shared" si="8"/>
        <v>7.6923076923076927E-2</v>
      </c>
      <c r="CW23" s="18">
        <f t="shared" si="8"/>
        <v>0</v>
      </c>
      <c r="CX23" s="18">
        <f t="shared" si="8"/>
        <v>0</v>
      </c>
      <c r="CY23" s="18">
        <f t="shared" si="8"/>
        <v>0.15384615384615385</v>
      </c>
      <c r="CZ23" s="18">
        <f t="shared" si="8"/>
        <v>0</v>
      </c>
      <c r="DA23" s="18">
        <f t="shared" si="8"/>
        <v>7.1428571428571425E-2</v>
      </c>
      <c r="DB23" s="18">
        <f t="shared" si="8"/>
        <v>0.15384615384615385</v>
      </c>
      <c r="DC23" s="18">
        <f t="shared" si="8"/>
        <v>0</v>
      </c>
      <c r="DD23" s="18">
        <f t="shared" si="8"/>
        <v>0</v>
      </c>
      <c r="DE23" s="18">
        <f t="shared" si="8"/>
        <v>7.6923076923076927E-2</v>
      </c>
      <c r="DF23" s="18">
        <f t="shared" si="8"/>
        <v>0.2</v>
      </c>
      <c r="DG23" s="18">
        <f t="shared" si="8"/>
        <v>0</v>
      </c>
      <c r="DH23" s="18">
        <f t="shared" si="8"/>
        <v>0</v>
      </c>
      <c r="DI23" s="18">
        <f t="shared" si="8"/>
        <v>0</v>
      </c>
      <c r="DJ23" s="18">
        <f t="shared" si="8"/>
        <v>0.2</v>
      </c>
      <c r="DK23" s="18">
        <f t="shared" si="8"/>
        <v>0</v>
      </c>
      <c r="DL23" s="18">
        <f t="shared" si="8"/>
        <v>0.125</v>
      </c>
      <c r="DM23" s="18">
        <f t="shared" si="8"/>
        <v>0.18181818181818182</v>
      </c>
      <c r="DN23" s="18">
        <f t="shared" si="8"/>
        <v>0</v>
      </c>
      <c r="DO23" s="18">
        <f t="shared" si="8"/>
        <v>0</v>
      </c>
      <c r="DP23" s="18">
        <f t="shared" si="8"/>
        <v>0</v>
      </c>
      <c r="DQ23" s="18">
        <f t="shared" si="8"/>
        <v>6.25E-2</v>
      </c>
      <c r="DR23" s="18">
        <f t="shared" si="8"/>
        <v>0</v>
      </c>
      <c r="DS23" s="18">
        <f t="shared" si="8"/>
        <v>0</v>
      </c>
      <c r="DT23" s="18">
        <f t="shared" si="8"/>
        <v>0</v>
      </c>
      <c r="DU23" s="18">
        <f t="shared" si="8"/>
        <v>0.1111111111111111</v>
      </c>
      <c r="DV23" s="18">
        <f t="shared" si="8"/>
        <v>0</v>
      </c>
      <c r="DW23" s="18">
        <f t="shared" si="8"/>
        <v>0</v>
      </c>
      <c r="DX23" s="18">
        <f t="shared" si="8"/>
        <v>0.16666666666666666</v>
      </c>
      <c r="DY23" s="18">
        <f t="shared" si="8"/>
        <v>0</v>
      </c>
      <c r="DZ23" s="18">
        <f t="shared" si="8"/>
        <v>0</v>
      </c>
      <c r="EA23" s="18">
        <f t="shared" si="11"/>
        <v>0</v>
      </c>
      <c r="EB23" s="18">
        <f>EB10/EB$13</f>
        <v>5.8823529411764705E-2</v>
      </c>
      <c r="EC23" s="18">
        <f t="shared" si="11"/>
        <v>0</v>
      </c>
      <c r="ED23" s="18">
        <f t="shared" si="11"/>
        <v>0</v>
      </c>
      <c r="EE23" s="18">
        <f t="shared" si="11"/>
        <v>0</v>
      </c>
      <c r="EF23" s="18">
        <f t="shared" si="11"/>
        <v>9.0909090909090912E-2</v>
      </c>
      <c r="EG23" s="18">
        <f t="shared" si="11"/>
        <v>0</v>
      </c>
      <c r="EH23" s="18">
        <f t="shared" si="11"/>
        <v>0</v>
      </c>
      <c r="EI23" s="18">
        <f t="shared" si="11"/>
        <v>0</v>
      </c>
      <c r="EJ23" s="18">
        <f t="shared" si="11"/>
        <v>8.3333333333333329E-2</v>
      </c>
      <c r="EK23" s="18">
        <f t="shared" si="11"/>
        <v>0</v>
      </c>
      <c r="EL23" s="18">
        <f t="shared" si="11"/>
        <v>0</v>
      </c>
      <c r="EM23" s="18">
        <f t="shared" si="11"/>
        <v>0</v>
      </c>
      <c r="EN23" s="18">
        <f t="shared" si="11"/>
        <v>0</v>
      </c>
      <c r="EO23" s="18">
        <f t="shared" si="11"/>
        <v>0.1111111111111111</v>
      </c>
      <c r="EP23" s="18">
        <f t="shared" si="11"/>
        <v>0</v>
      </c>
      <c r="EQ23" s="18">
        <f t="shared" si="11"/>
        <v>0.125</v>
      </c>
      <c r="ER23" s="18">
        <f t="shared" si="11"/>
        <v>0</v>
      </c>
      <c r="ES23" s="18">
        <f t="shared" si="11"/>
        <v>0</v>
      </c>
      <c r="ET23" s="18">
        <f t="shared" si="11"/>
        <v>0</v>
      </c>
      <c r="EU23" s="18">
        <f t="shared" si="11"/>
        <v>0</v>
      </c>
      <c r="EV23" s="18">
        <f t="shared" si="11"/>
        <v>0</v>
      </c>
      <c r="EW23" s="18">
        <f t="shared" si="11"/>
        <v>0</v>
      </c>
      <c r="EX23" s="18">
        <f t="shared" si="11"/>
        <v>0</v>
      </c>
      <c r="EY23" s="18">
        <f t="shared" si="11"/>
        <v>0</v>
      </c>
      <c r="EZ23" s="18">
        <f t="shared" si="11"/>
        <v>0</v>
      </c>
      <c r="FA23" s="18">
        <f t="shared" si="11"/>
        <v>0</v>
      </c>
      <c r="FB23" s="18">
        <f t="shared" si="11"/>
        <v>0</v>
      </c>
      <c r="FC23" s="18">
        <f t="shared" si="11"/>
        <v>0</v>
      </c>
      <c r="FD23" s="18">
        <f t="shared" si="11"/>
        <v>0</v>
      </c>
      <c r="FE23" s="18">
        <f t="shared" si="11"/>
        <v>0</v>
      </c>
      <c r="FF23" s="18">
        <f t="shared" si="11"/>
        <v>0</v>
      </c>
      <c r="FG23" s="18">
        <f t="shared" si="11"/>
        <v>0</v>
      </c>
      <c r="FH23" s="18">
        <f t="shared" si="11"/>
        <v>0</v>
      </c>
      <c r="FI23" s="18">
        <f t="shared" si="11"/>
        <v>0</v>
      </c>
      <c r="FJ23" s="18">
        <f t="shared" si="11"/>
        <v>0</v>
      </c>
      <c r="FK23" s="18">
        <f t="shared" si="11"/>
        <v>0</v>
      </c>
      <c r="FL23" s="18">
        <f t="shared" si="11"/>
        <v>0</v>
      </c>
      <c r="FM23" s="18">
        <f t="shared" si="11"/>
        <v>4.5454545454545456E-2</v>
      </c>
      <c r="FN23" s="18">
        <f t="shared" si="11"/>
        <v>0</v>
      </c>
      <c r="FO23" s="18">
        <f t="shared" si="11"/>
        <v>0</v>
      </c>
      <c r="FP23" s="18">
        <f t="shared" si="11"/>
        <v>6.4516129032258063E-2</v>
      </c>
      <c r="FQ23" s="18">
        <f t="shared" si="11"/>
        <v>3.4482758620689655E-2</v>
      </c>
      <c r="FR23" s="18">
        <f t="shared" si="11"/>
        <v>0</v>
      </c>
      <c r="FS23" s="18">
        <f t="shared" si="11"/>
        <v>5.2631578947368418E-2</v>
      </c>
      <c r="FT23" s="18">
        <f t="shared" si="11"/>
        <v>6.25E-2</v>
      </c>
      <c r="FU23" s="18">
        <f t="shared" si="11"/>
        <v>2.7027027027027029E-2</v>
      </c>
      <c r="FV23" s="18">
        <f t="shared" si="11"/>
        <v>6.4516129032258063E-2</v>
      </c>
      <c r="FW23" s="18">
        <f t="shared" si="11"/>
        <v>0</v>
      </c>
      <c r="FX23" s="18">
        <f t="shared" si="11"/>
        <v>2.9411764705882353E-2</v>
      </c>
      <c r="FY23" s="18">
        <f t="shared" si="11"/>
        <v>3.125E-2</v>
      </c>
      <c r="FZ23" s="18">
        <f t="shared" si="11"/>
        <v>4.8192771084337352E-2</v>
      </c>
      <c r="GA23" s="18">
        <f t="shared" si="11"/>
        <v>5.0632911392405063E-2</v>
      </c>
      <c r="GB23" s="18">
        <f t="shared" si="11"/>
        <v>0.05</v>
      </c>
      <c r="GC23" s="18">
        <f t="shared" si="11"/>
        <v>2.8846153846153848E-2</v>
      </c>
      <c r="GD23" s="18">
        <f t="shared" si="11"/>
        <v>2.6548672566371681E-2</v>
      </c>
      <c r="GE23" s="18">
        <f t="shared" si="11"/>
        <v>1.5037593984962405E-2</v>
      </c>
      <c r="GF23" s="18">
        <f t="shared" si="11"/>
        <v>2.097902097902098E-2</v>
      </c>
      <c r="GG23" s="18">
        <f t="shared" si="11"/>
        <v>2.1126760563380281E-2</v>
      </c>
      <c r="GH23" s="18">
        <f t="shared" si="11"/>
        <v>6.0606060606060608E-2</v>
      </c>
      <c r="GI23" s="18">
        <f t="shared" si="11"/>
        <v>2.6785714285714284E-2</v>
      </c>
      <c r="GJ23" s="18">
        <f t="shared" si="11"/>
        <v>1.0638297872340425E-2</v>
      </c>
      <c r="GK23" s="18">
        <f t="shared" si="11"/>
        <v>0.05</v>
      </c>
      <c r="GL23" s="18">
        <f t="shared" si="11"/>
        <v>1.8018018018018018E-2</v>
      </c>
      <c r="GM23" s="18">
        <f t="shared" si="9"/>
        <v>4.9180327868852458E-2</v>
      </c>
      <c r="GN23" s="18">
        <f>GN10/GN$13</f>
        <v>4.5045045045045043E-2</v>
      </c>
      <c r="GO23" s="18">
        <f t="shared" si="7"/>
        <v>1.7699115044247787E-2</v>
      </c>
      <c r="GP23" s="18">
        <f t="shared" si="7"/>
        <v>7.3684210526315783E-2</v>
      </c>
      <c r="GQ23" s="18">
        <f t="shared" ref="GQ23:HX25" si="13">GQ10/GQ$13</f>
        <v>1.2195121951219513E-2</v>
      </c>
      <c r="GR23" s="18">
        <f t="shared" si="13"/>
        <v>2.6315789473684209E-2</v>
      </c>
      <c r="GS23" s="18">
        <f t="shared" si="13"/>
        <v>2.0408163265306121E-2</v>
      </c>
      <c r="GT23" s="18">
        <f t="shared" si="13"/>
        <v>0</v>
      </c>
      <c r="GU23" s="18">
        <f t="shared" si="13"/>
        <v>2.6315789473684209E-2</v>
      </c>
      <c r="GV23" s="18">
        <f t="shared" si="13"/>
        <v>1.2345679012345678E-2</v>
      </c>
      <c r="GW23" s="18">
        <f t="shared" si="13"/>
        <v>1.3513513513513514E-2</v>
      </c>
      <c r="GX23" s="18">
        <f t="shared" si="13"/>
        <v>4.2553191489361701E-2</v>
      </c>
      <c r="GY23" s="18">
        <f t="shared" si="13"/>
        <v>3.4090909090909088E-2</v>
      </c>
      <c r="GZ23" s="18">
        <f t="shared" si="13"/>
        <v>3.0612244897959183E-2</v>
      </c>
      <c r="HA23" s="18">
        <f t="shared" si="13"/>
        <v>3.125E-2</v>
      </c>
      <c r="HB23" s="18">
        <f t="shared" si="13"/>
        <v>2.0618556701030927E-2</v>
      </c>
      <c r="HC23" s="18">
        <f t="shared" si="13"/>
        <v>8.6956521739130436E-3</v>
      </c>
      <c r="HD23" s="18">
        <f t="shared" si="13"/>
        <v>0.05</v>
      </c>
      <c r="HE23" s="18">
        <f t="shared" si="13"/>
        <v>1.1235955056179775E-2</v>
      </c>
      <c r="HF23" s="18">
        <f t="shared" si="13"/>
        <v>0.02</v>
      </c>
      <c r="HG23" s="18">
        <f t="shared" si="13"/>
        <v>6.5789473684210523E-3</v>
      </c>
      <c r="HH23" s="18">
        <f t="shared" si="13"/>
        <v>6.8965517241379309E-3</v>
      </c>
      <c r="HI23" s="18">
        <f t="shared" si="13"/>
        <v>1.2422360248447204E-2</v>
      </c>
      <c r="HJ23" s="18">
        <f t="shared" si="13"/>
        <v>2.5316455696202531E-2</v>
      </c>
      <c r="HK23" s="18">
        <f t="shared" si="13"/>
        <v>2.072538860103627E-2</v>
      </c>
      <c r="HL23" s="18">
        <f t="shared" si="13"/>
        <v>5.8479532163742687E-2</v>
      </c>
      <c r="HM23" s="18">
        <f t="shared" si="13"/>
        <v>0.01</v>
      </c>
      <c r="HN23" s="18">
        <f t="shared" si="13"/>
        <v>2.9411764705882353E-2</v>
      </c>
      <c r="HO23" s="18">
        <f t="shared" si="13"/>
        <v>1.0101010101010102E-2</v>
      </c>
      <c r="HP23" s="18">
        <f t="shared" si="13"/>
        <v>2.0202020202020204E-2</v>
      </c>
      <c r="HQ23" s="18">
        <f t="shared" si="13"/>
        <v>2.0100502512562814E-2</v>
      </c>
      <c r="HR23" s="18">
        <f t="shared" si="13"/>
        <v>1.3698630136986301E-2</v>
      </c>
      <c r="HS23" s="18">
        <f t="shared" si="13"/>
        <v>3.787878787878788E-2</v>
      </c>
      <c r="HT23" s="18">
        <f t="shared" si="13"/>
        <v>9.8039215686274508E-3</v>
      </c>
      <c r="HU23" s="18">
        <f t="shared" si="13"/>
        <v>0.02</v>
      </c>
      <c r="HV23" s="18">
        <f t="shared" si="13"/>
        <v>3.1007751937984496E-2</v>
      </c>
      <c r="HW23" s="18">
        <f t="shared" si="13"/>
        <v>0</v>
      </c>
      <c r="HX23" s="18">
        <f t="shared" si="13"/>
        <v>4.4444444444444446E-2</v>
      </c>
    </row>
    <row r="24" spans="2:232" x14ac:dyDescent="0.25">
      <c r="B24" s="132" t="s">
        <v>211</v>
      </c>
      <c r="D24" s="18">
        <f t="shared" ref="D24:BO25" si="14">D11/D$13</f>
        <v>0</v>
      </c>
      <c r="E24" s="18" t="e">
        <f t="shared" si="14"/>
        <v>#DIV/0!</v>
      </c>
      <c r="F24" s="18" t="e">
        <f t="shared" si="14"/>
        <v>#DIV/0!</v>
      </c>
      <c r="G24" s="18">
        <f t="shared" si="14"/>
        <v>0</v>
      </c>
      <c r="H24" s="18" t="e">
        <f t="shared" si="14"/>
        <v>#DIV/0!</v>
      </c>
      <c r="I24" s="18" t="e">
        <f t="shared" si="14"/>
        <v>#DIV/0!</v>
      </c>
      <c r="J24" s="18" t="e">
        <f t="shared" si="14"/>
        <v>#DIV/0!</v>
      </c>
      <c r="K24" s="18" t="e">
        <f t="shared" si="14"/>
        <v>#DIV/0!</v>
      </c>
      <c r="L24" s="18" t="e">
        <f t="shared" si="14"/>
        <v>#DIV/0!</v>
      </c>
      <c r="M24" s="18" t="e">
        <f t="shared" si="14"/>
        <v>#DIV/0!</v>
      </c>
      <c r="N24" s="18" t="e">
        <f t="shared" si="14"/>
        <v>#DIV/0!</v>
      </c>
      <c r="O24" s="18">
        <f t="shared" si="14"/>
        <v>0</v>
      </c>
      <c r="P24" s="18">
        <f t="shared" si="14"/>
        <v>0</v>
      </c>
      <c r="Q24" s="18" t="e">
        <f t="shared" si="14"/>
        <v>#DIV/0!</v>
      </c>
      <c r="R24" s="18" t="e">
        <f t="shared" si="14"/>
        <v>#DIV/0!</v>
      </c>
      <c r="S24" s="18" t="e">
        <f t="shared" si="14"/>
        <v>#DIV/0!</v>
      </c>
      <c r="T24" s="18" t="e">
        <f t="shared" si="14"/>
        <v>#DIV/0!</v>
      </c>
      <c r="U24" s="18" t="e">
        <f t="shared" si="14"/>
        <v>#DIV/0!</v>
      </c>
      <c r="V24" s="18">
        <f t="shared" si="14"/>
        <v>0</v>
      </c>
      <c r="W24" s="18" t="e">
        <f t="shared" si="14"/>
        <v>#DIV/0!</v>
      </c>
      <c r="X24" s="18">
        <f t="shared" si="14"/>
        <v>0</v>
      </c>
      <c r="Y24" s="18" t="e">
        <f t="shared" si="14"/>
        <v>#DIV/0!</v>
      </c>
      <c r="Z24" s="18">
        <f t="shared" si="14"/>
        <v>0</v>
      </c>
      <c r="AA24" s="18">
        <f t="shared" si="14"/>
        <v>0</v>
      </c>
      <c r="AB24" s="18">
        <f t="shared" si="14"/>
        <v>0</v>
      </c>
      <c r="AC24" s="18">
        <f t="shared" si="14"/>
        <v>0</v>
      </c>
      <c r="AD24" s="18" t="e">
        <f t="shared" si="14"/>
        <v>#DIV/0!</v>
      </c>
      <c r="AE24" s="18">
        <f t="shared" si="14"/>
        <v>0</v>
      </c>
      <c r="AF24" s="18">
        <f t="shared" si="14"/>
        <v>0.16666666666666666</v>
      </c>
      <c r="AG24" s="18">
        <f t="shared" si="14"/>
        <v>0</v>
      </c>
      <c r="AH24" s="18">
        <f t="shared" si="14"/>
        <v>0</v>
      </c>
      <c r="AI24" s="18">
        <f t="shared" si="14"/>
        <v>0</v>
      </c>
      <c r="AJ24" s="18">
        <f t="shared" si="14"/>
        <v>0</v>
      </c>
      <c r="AK24" s="18">
        <f t="shared" si="14"/>
        <v>0.13333333333333333</v>
      </c>
      <c r="AL24" s="18">
        <f t="shared" si="14"/>
        <v>9.5238095238095233E-2</v>
      </c>
      <c r="AM24" s="18">
        <f t="shared" si="14"/>
        <v>0</v>
      </c>
      <c r="AN24" s="18">
        <f t="shared" si="14"/>
        <v>3.0303030303030304E-2</v>
      </c>
      <c r="AO24" s="18">
        <f t="shared" si="14"/>
        <v>3.8461538461538464E-2</v>
      </c>
      <c r="AP24" s="18">
        <f t="shared" si="14"/>
        <v>6.25E-2</v>
      </c>
      <c r="AQ24" s="18">
        <f t="shared" si="14"/>
        <v>2.6315789473684209E-2</v>
      </c>
      <c r="AR24" s="18">
        <f t="shared" si="14"/>
        <v>0.125</v>
      </c>
      <c r="AS24" s="18">
        <f t="shared" si="14"/>
        <v>0</v>
      </c>
      <c r="AT24" s="18">
        <f t="shared" si="14"/>
        <v>8.6206896551724144E-2</v>
      </c>
      <c r="AU24" s="18">
        <f t="shared" si="14"/>
        <v>0.10666666666666667</v>
      </c>
      <c r="AV24" s="18">
        <f t="shared" si="14"/>
        <v>0.05</v>
      </c>
      <c r="AW24" s="18">
        <f t="shared" si="14"/>
        <v>6.6666666666666666E-2</v>
      </c>
      <c r="AX24" s="18">
        <f t="shared" si="14"/>
        <v>0.13725490196078433</v>
      </c>
      <c r="AY24" s="18">
        <f t="shared" si="14"/>
        <v>5.2631578947368418E-2</v>
      </c>
      <c r="AZ24" s="18">
        <f t="shared" si="14"/>
        <v>0.22580645161290322</v>
      </c>
      <c r="BA24" s="18">
        <f t="shared" si="14"/>
        <v>6.5217391304347824E-2</v>
      </c>
      <c r="BB24" s="18">
        <f t="shared" si="14"/>
        <v>0.13580246913580246</v>
      </c>
      <c r="BC24" s="18">
        <f t="shared" si="14"/>
        <v>7.8431372549019607E-2</v>
      </c>
      <c r="BD24" s="18">
        <f t="shared" si="14"/>
        <v>0.16981132075471697</v>
      </c>
      <c r="BE24" s="18">
        <f t="shared" si="14"/>
        <v>7.6923076923076927E-2</v>
      </c>
      <c r="BF24" s="18">
        <f t="shared" si="14"/>
        <v>6.0606060606060608E-2</v>
      </c>
      <c r="BG24" s="18">
        <f t="shared" si="14"/>
        <v>0.1111111111111111</v>
      </c>
      <c r="BH24" s="18">
        <f t="shared" si="14"/>
        <v>0.1206896551724138</v>
      </c>
      <c r="BI24" s="18">
        <f t="shared" si="14"/>
        <v>0.13636363636363635</v>
      </c>
      <c r="BJ24" s="18">
        <f t="shared" si="14"/>
        <v>0.1111111111111111</v>
      </c>
      <c r="BK24" s="18">
        <f t="shared" si="14"/>
        <v>0.21739130434782608</v>
      </c>
      <c r="BL24" s="18">
        <f t="shared" si="14"/>
        <v>5.2631578947368418E-2</v>
      </c>
      <c r="BM24" s="18">
        <f t="shared" si="14"/>
        <v>6.3492063492063489E-2</v>
      </c>
      <c r="BN24" s="18">
        <f t="shared" si="14"/>
        <v>0.15094339622641509</v>
      </c>
      <c r="BO24" s="18">
        <f t="shared" si="14"/>
        <v>0.24390243902439024</v>
      </c>
      <c r="BP24" s="18">
        <f t="shared" si="12"/>
        <v>0.1111111111111111</v>
      </c>
      <c r="BQ24" s="18">
        <f t="shared" si="8"/>
        <v>0.16363636363636364</v>
      </c>
      <c r="BR24" s="18">
        <f t="shared" si="8"/>
        <v>0.2</v>
      </c>
      <c r="BS24" s="18">
        <f t="shared" ref="BS24:ED25" si="15">BS11/BS$13</f>
        <v>0.16071428571428573</v>
      </c>
      <c r="BT24" s="18">
        <f t="shared" si="15"/>
        <v>8.3333333333333329E-2</v>
      </c>
      <c r="BU24" s="18">
        <f t="shared" si="15"/>
        <v>9.6153846153846159E-2</v>
      </c>
      <c r="BV24" s="18">
        <f t="shared" si="15"/>
        <v>0.23255813953488372</v>
      </c>
      <c r="BW24" s="18">
        <f t="shared" si="15"/>
        <v>0.15384615384615385</v>
      </c>
      <c r="BX24" s="18">
        <f t="shared" si="15"/>
        <v>0.10869565217391304</v>
      </c>
      <c r="BY24" s="18">
        <f t="shared" si="15"/>
        <v>0.3</v>
      </c>
      <c r="BZ24" s="18">
        <f t="shared" si="15"/>
        <v>0.20930232558139536</v>
      </c>
      <c r="CA24" s="18">
        <f t="shared" si="15"/>
        <v>0.12820512820512819</v>
      </c>
      <c r="CB24" s="18">
        <f t="shared" si="15"/>
        <v>0.21428571428571427</v>
      </c>
      <c r="CC24" s="18">
        <f t="shared" si="15"/>
        <v>9.0909090909090912E-2</v>
      </c>
      <c r="CD24" s="18">
        <f t="shared" si="15"/>
        <v>0.15625</v>
      </c>
      <c r="CE24" s="18">
        <f t="shared" si="15"/>
        <v>0.25714285714285712</v>
      </c>
      <c r="CF24" s="18">
        <f t="shared" si="15"/>
        <v>0.16666666666666666</v>
      </c>
      <c r="CG24" s="18">
        <f t="shared" si="15"/>
        <v>0.16666666666666666</v>
      </c>
      <c r="CH24" s="18">
        <f t="shared" si="15"/>
        <v>0.22857142857142856</v>
      </c>
      <c r="CI24" s="18">
        <f t="shared" si="15"/>
        <v>0.17391304347826086</v>
      </c>
      <c r="CJ24" s="18">
        <f t="shared" si="15"/>
        <v>3.7037037037037035E-2</v>
      </c>
      <c r="CK24" s="18">
        <f t="shared" si="15"/>
        <v>0.18518518518518517</v>
      </c>
      <c r="CL24" s="18">
        <f t="shared" si="15"/>
        <v>0.16666666666666666</v>
      </c>
      <c r="CM24" s="18">
        <f t="shared" si="15"/>
        <v>0.42857142857142855</v>
      </c>
      <c r="CN24" s="18">
        <f t="shared" si="15"/>
        <v>0.2</v>
      </c>
      <c r="CO24" s="18">
        <f t="shared" si="15"/>
        <v>0.33333333333333331</v>
      </c>
      <c r="CP24" s="18">
        <f t="shared" si="15"/>
        <v>5.8823529411764705E-2</v>
      </c>
      <c r="CQ24" s="18">
        <f t="shared" si="15"/>
        <v>5.5555555555555552E-2</v>
      </c>
      <c r="CR24" s="18">
        <f t="shared" si="15"/>
        <v>0.23529411764705882</v>
      </c>
      <c r="CS24" s="18">
        <f t="shared" si="15"/>
        <v>0.15</v>
      </c>
      <c r="CT24" s="18">
        <f t="shared" si="15"/>
        <v>5.8823529411764705E-2</v>
      </c>
      <c r="CU24" s="18">
        <f t="shared" si="15"/>
        <v>0.13636363636363635</v>
      </c>
      <c r="CV24" s="18">
        <f t="shared" si="15"/>
        <v>0.30769230769230771</v>
      </c>
      <c r="CW24" s="18">
        <f t="shared" si="15"/>
        <v>9.0909090909090912E-2</v>
      </c>
      <c r="CX24" s="18">
        <f t="shared" si="15"/>
        <v>8.3333333333333329E-2</v>
      </c>
      <c r="CY24" s="18">
        <f t="shared" si="15"/>
        <v>0.15384615384615385</v>
      </c>
      <c r="CZ24" s="18">
        <f t="shared" si="15"/>
        <v>0.2</v>
      </c>
      <c r="DA24" s="18">
        <f t="shared" si="15"/>
        <v>7.1428571428571425E-2</v>
      </c>
      <c r="DB24" s="18">
        <f t="shared" si="15"/>
        <v>0.15384615384615385</v>
      </c>
      <c r="DC24" s="18">
        <f t="shared" si="15"/>
        <v>0.125</v>
      </c>
      <c r="DD24" s="18">
        <f t="shared" si="15"/>
        <v>0</v>
      </c>
      <c r="DE24" s="18">
        <f t="shared" si="15"/>
        <v>0</v>
      </c>
      <c r="DF24" s="18">
        <f t="shared" si="15"/>
        <v>0</v>
      </c>
      <c r="DG24" s="18">
        <f t="shared" si="15"/>
        <v>0</v>
      </c>
      <c r="DH24" s="18">
        <f t="shared" si="15"/>
        <v>0</v>
      </c>
      <c r="DI24" s="18">
        <f t="shared" si="15"/>
        <v>7.1428571428571425E-2</v>
      </c>
      <c r="DJ24" s="18">
        <f t="shared" si="15"/>
        <v>0</v>
      </c>
      <c r="DK24" s="18">
        <f t="shared" si="15"/>
        <v>0</v>
      </c>
      <c r="DL24" s="18">
        <f t="shared" si="15"/>
        <v>0</v>
      </c>
      <c r="DM24" s="18">
        <f t="shared" si="15"/>
        <v>0.18181818181818182</v>
      </c>
      <c r="DN24" s="18">
        <f t="shared" si="15"/>
        <v>7.6923076923076927E-2</v>
      </c>
      <c r="DO24" s="18">
        <f t="shared" si="15"/>
        <v>0</v>
      </c>
      <c r="DP24" s="18">
        <f t="shared" si="15"/>
        <v>0</v>
      </c>
      <c r="DQ24" s="18">
        <f t="shared" si="15"/>
        <v>0</v>
      </c>
      <c r="DR24" s="18">
        <f t="shared" si="15"/>
        <v>0</v>
      </c>
      <c r="DS24" s="18">
        <f t="shared" si="15"/>
        <v>0</v>
      </c>
      <c r="DT24" s="18">
        <f t="shared" si="15"/>
        <v>6.25E-2</v>
      </c>
      <c r="DU24" s="18">
        <f t="shared" si="15"/>
        <v>0</v>
      </c>
      <c r="DV24" s="18">
        <f t="shared" si="15"/>
        <v>0.15384615384615385</v>
      </c>
      <c r="DW24" s="18">
        <f t="shared" si="15"/>
        <v>0</v>
      </c>
      <c r="DX24" s="18">
        <f t="shared" si="15"/>
        <v>5.5555555555555552E-2</v>
      </c>
      <c r="DY24" s="18">
        <f t="shared" si="15"/>
        <v>0</v>
      </c>
      <c r="DZ24" s="18">
        <f t="shared" si="15"/>
        <v>0</v>
      </c>
      <c r="EA24" s="18">
        <f t="shared" si="15"/>
        <v>0</v>
      </c>
      <c r="EB24" s="18">
        <f>EB11/EB$13</f>
        <v>0.11764705882352941</v>
      </c>
      <c r="EC24" s="18">
        <f t="shared" si="11"/>
        <v>0</v>
      </c>
      <c r="ED24" s="18">
        <f t="shared" si="11"/>
        <v>0</v>
      </c>
      <c r="EE24" s="18">
        <f t="shared" ref="EE24:GP25" si="16">EE11/EE$13</f>
        <v>7.1428571428571425E-2</v>
      </c>
      <c r="EF24" s="18">
        <f t="shared" si="16"/>
        <v>0</v>
      </c>
      <c r="EG24" s="18">
        <f t="shared" si="16"/>
        <v>0</v>
      </c>
      <c r="EH24" s="18">
        <f t="shared" si="16"/>
        <v>0</v>
      </c>
      <c r="EI24" s="18">
        <f t="shared" si="16"/>
        <v>0</v>
      </c>
      <c r="EJ24" s="18">
        <f t="shared" si="16"/>
        <v>0</v>
      </c>
      <c r="EK24" s="18">
        <f t="shared" si="16"/>
        <v>0</v>
      </c>
      <c r="EL24" s="18">
        <f t="shared" si="16"/>
        <v>0</v>
      </c>
      <c r="EM24" s="18">
        <f t="shared" si="16"/>
        <v>0</v>
      </c>
      <c r="EN24" s="18">
        <f t="shared" si="16"/>
        <v>0.16666666666666666</v>
      </c>
      <c r="EO24" s="18">
        <f t="shared" si="16"/>
        <v>0</v>
      </c>
      <c r="EP24" s="18">
        <f t="shared" si="16"/>
        <v>0</v>
      </c>
      <c r="EQ24" s="18">
        <f t="shared" si="16"/>
        <v>0</v>
      </c>
      <c r="ER24" s="18">
        <f t="shared" si="16"/>
        <v>0</v>
      </c>
      <c r="ES24" s="18">
        <f t="shared" si="16"/>
        <v>0.14285714285714285</v>
      </c>
      <c r="ET24" s="18">
        <f t="shared" si="16"/>
        <v>0</v>
      </c>
      <c r="EU24" s="18">
        <f t="shared" si="16"/>
        <v>0</v>
      </c>
      <c r="EV24" s="18">
        <f t="shared" si="16"/>
        <v>0</v>
      </c>
      <c r="EW24" s="18">
        <f t="shared" si="16"/>
        <v>0.2</v>
      </c>
      <c r="EX24" s="18">
        <f t="shared" si="16"/>
        <v>0.1</v>
      </c>
      <c r="EY24" s="18">
        <f t="shared" si="16"/>
        <v>0</v>
      </c>
      <c r="EZ24" s="18">
        <f t="shared" si="16"/>
        <v>0.33333333333333331</v>
      </c>
      <c r="FA24" s="18">
        <f t="shared" si="16"/>
        <v>0</v>
      </c>
      <c r="FB24" s="18">
        <f t="shared" si="16"/>
        <v>0</v>
      </c>
      <c r="FC24" s="18">
        <f t="shared" si="16"/>
        <v>0</v>
      </c>
      <c r="FD24" s="18">
        <f t="shared" si="16"/>
        <v>0</v>
      </c>
      <c r="FE24" s="18">
        <f t="shared" si="16"/>
        <v>0</v>
      </c>
      <c r="FF24" s="18">
        <f t="shared" si="16"/>
        <v>0</v>
      </c>
      <c r="FG24" s="18">
        <f t="shared" si="16"/>
        <v>0</v>
      </c>
      <c r="FH24" s="18">
        <f t="shared" si="16"/>
        <v>0</v>
      </c>
      <c r="FI24" s="18">
        <f t="shared" si="16"/>
        <v>0</v>
      </c>
      <c r="FJ24" s="18">
        <f t="shared" si="16"/>
        <v>0</v>
      </c>
      <c r="FK24" s="18">
        <f t="shared" si="16"/>
        <v>0</v>
      </c>
      <c r="FL24" s="18">
        <f t="shared" si="16"/>
        <v>0</v>
      </c>
      <c r="FM24" s="18">
        <f t="shared" si="16"/>
        <v>0</v>
      </c>
      <c r="FN24" s="18">
        <f t="shared" si="16"/>
        <v>7.6923076923076927E-2</v>
      </c>
      <c r="FO24" s="18">
        <f t="shared" si="16"/>
        <v>0</v>
      </c>
      <c r="FP24" s="18">
        <f t="shared" si="16"/>
        <v>0</v>
      </c>
      <c r="FQ24" s="18">
        <f t="shared" si="16"/>
        <v>0</v>
      </c>
      <c r="FR24" s="18">
        <f t="shared" si="16"/>
        <v>0</v>
      </c>
      <c r="FS24" s="18">
        <f t="shared" si="16"/>
        <v>0</v>
      </c>
      <c r="FT24" s="18">
        <f t="shared" si="16"/>
        <v>0</v>
      </c>
      <c r="FU24" s="18">
        <f t="shared" si="16"/>
        <v>0</v>
      </c>
      <c r="FV24" s="18">
        <f t="shared" si="16"/>
        <v>1.6129032258064516E-2</v>
      </c>
      <c r="FW24" s="18">
        <f t="shared" si="16"/>
        <v>4.5454545454545456E-2</v>
      </c>
      <c r="FX24" s="18">
        <f t="shared" si="16"/>
        <v>1.4705882352941176E-2</v>
      </c>
      <c r="FY24" s="18">
        <f t="shared" si="16"/>
        <v>0</v>
      </c>
      <c r="FZ24" s="18">
        <f t="shared" si="16"/>
        <v>1.2048192771084338E-2</v>
      </c>
      <c r="GA24" s="18">
        <f t="shared" si="16"/>
        <v>1.2658227848101266E-2</v>
      </c>
      <c r="GB24" s="18">
        <f t="shared" si="16"/>
        <v>0.01</v>
      </c>
      <c r="GC24" s="18">
        <f t="shared" si="16"/>
        <v>9.6153846153846159E-3</v>
      </c>
      <c r="GD24" s="18">
        <f t="shared" si="16"/>
        <v>8.8495575221238937E-3</v>
      </c>
      <c r="GE24" s="18">
        <f t="shared" si="16"/>
        <v>0</v>
      </c>
      <c r="GF24" s="18">
        <f t="shared" si="16"/>
        <v>0</v>
      </c>
      <c r="GG24" s="18">
        <f t="shared" si="16"/>
        <v>7.0422535211267607E-3</v>
      </c>
      <c r="GH24" s="18">
        <f t="shared" si="16"/>
        <v>3.0303030303030304E-2</v>
      </c>
      <c r="GI24" s="18">
        <f t="shared" si="16"/>
        <v>8.9285714285714281E-3</v>
      </c>
      <c r="GJ24" s="18">
        <f t="shared" si="16"/>
        <v>0</v>
      </c>
      <c r="GK24" s="18">
        <f t="shared" si="16"/>
        <v>0</v>
      </c>
      <c r="GL24" s="18">
        <f t="shared" si="16"/>
        <v>2.7027027027027029E-2</v>
      </c>
      <c r="GM24" s="18">
        <f t="shared" si="16"/>
        <v>8.1967213114754103E-3</v>
      </c>
      <c r="GN24" s="18">
        <f t="shared" si="16"/>
        <v>0</v>
      </c>
      <c r="GO24" s="18">
        <f t="shared" si="16"/>
        <v>1.7699115044247787E-2</v>
      </c>
      <c r="GP24" s="18">
        <f t="shared" si="16"/>
        <v>0</v>
      </c>
      <c r="GQ24" s="18">
        <f t="shared" si="13"/>
        <v>3.6585365853658534E-2</v>
      </c>
      <c r="GR24" s="18">
        <f t="shared" si="13"/>
        <v>1.3157894736842105E-2</v>
      </c>
      <c r="GS24" s="18">
        <f t="shared" si="13"/>
        <v>1.020408163265306E-2</v>
      </c>
      <c r="GT24" s="18">
        <f t="shared" si="13"/>
        <v>1.7857142857142856E-2</v>
      </c>
      <c r="GU24" s="18">
        <f t="shared" si="13"/>
        <v>1.7543859649122806E-2</v>
      </c>
      <c r="GV24" s="18">
        <f t="shared" si="13"/>
        <v>0</v>
      </c>
      <c r="GW24" s="18">
        <f t="shared" si="13"/>
        <v>0</v>
      </c>
      <c r="GX24" s="18">
        <f t="shared" si="13"/>
        <v>0</v>
      </c>
      <c r="GY24" s="18">
        <f t="shared" si="13"/>
        <v>0</v>
      </c>
      <c r="GZ24" s="18">
        <f t="shared" si="13"/>
        <v>1.020408163265306E-2</v>
      </c>
      <c r="HA24" s="18">
        <f t="shared" si="13"/>
        <v>0</v>
      </c>
      <c r="HB24" s="18">
        <f t="shared" si="13"/>
        <v>2.0618556701030927E-2</v>
      </c>
      <c r="HC24" s="18">
        <f t="shared" si="13"/>
        <v>8.6956521739130436E-3</v>
      </c>
      <c r="HD24" s="18">
        <f t="shared" si="13"/>
        <v>0.01</v>
      </c>
      <c r="HE24" s="18">
        <f t="shared" si="13"/>
        <v>0</v>
      </c>
      <c r="HF24" s="18">
        <f t="shared" si="13"/>
        <v>0.01</v>
      </c>
      <c r="HG24" s="18">
        <f t="shared" si="13"/>
        <v>3.2894736842105261E-2</v>
      </c>
      <c r="HH24" s="18">
        <f t="shared" si="13"/>
        <v>0</v>
      </c>
      <c r="HI24" s="18">
        <f t="shared" si="13"/>
        <v>1.8633540372670808E-2</v>
      </c>
      <c r="HJ24" s="18">
        <f t="shared" si="13"/>
        <v>6.9620253164556958E-2</v>
      </c>
      <c r="HK24" s="18">
        <f t="shared" si="13"/>
        <v>5.1813471502590676E-3</v>
      </c>
      <c r="HL24" s="18">
        <f t="shared" si="13"/>
        <v>2.3391812865497075E-2</v>
      </c>
      <c r="HM24" s="18">
        <f t="shared" si="13"/>
        <v>1.4999999999999999E-2</v>
      </c>
      <c r="HN24" s="18">
        <f t="shared" si="13"/>
        <v>1.4705882352941176E-2</v>
      </c>
      <c r="HO24" s="18">
        <f t="shared" si="13"/>
        <v>2.0202020202020204E-2</v>
      </c>
      <c r="HP24" s="18">
        <f t="shared" si="13"/>
        <v>0</v>
      </c>
      <c r="HQ24" s="18">
        <f t="shared" si="13"/>
        <v>2.5125628140703519E-2</v>
      </c>
      <c r="HR24" s="18">
        <f t="shared" si="13"/>
        <v>0</v>
      </c>
      <c r="HS24" s="18">
        <f t="shared" si="13"/>
        <v>7.575757575757576E-3</v>
      </c>
      <c r="HT24" s="18">
        <f t="shared" si="13"/>
        <v>9.8039215686274508E-3</v>
      </c>
      <c r="HU24" s="18">
        <f t="shared" si="13"/>
        <v>1.3333333333333334E-2</v>
      </c>
      <c r="HV24" s="18">
        <f t="shared" si="13"/>
        <v>5.4263565891472867E-2</v>
      </c>
      <c r="HW24" s="18">
        <f t="shared" si="13"/>
        <v>0</v>
      </c>
      <c r="HX24" s="18">
        <f t="shared" si="13"/>
        <v>4.4444444444444446E-2</v>
      </c>
    </row>
    <row r="25" spans="2:232" x14ac:dyDescent="0.25">
      <c r="B25" s="132" t="s">
        <v>212</v>
      </c>
      <c r="D25" s="18">
        <f t="shared" si="14"/>
        <v>0</v>
      </c>
      <c r="E25" s="18" t="e">
        <f t="shared" si="14"/>
        <v>#DIV/0!</v>
      </c>
      <c r="F25" s="18" t="e">
        <f t="shared" si="14"/>
        <v>#DIV/0!</v>
      </c>
      <c r="G25" s="18">
        <f t="shared" si="14"/>
        <v>1</v>
      </c>
      <c r="H25" s="18" t="e">
        <f t="shared" si="14"/>
        <v>#DIV/0!</v>
      </c>
      <c r="I25" s="18" t="e">
        <f t="shared" si="14"/>
        <v>#DIV/0!</v>
      </c>
      <c r="J25" s="18" t="e">
        <f t="shared" si="14"/>
        <v>#DIV/0!</v>
      </c>
      <c r="K25" s="18" t="e">
        <f t="shared" si="14"/>
        <v>#DIV/0!</v>
      </c>
      <c r="L25" s="18" t="e">
        <f t="shared" si="14"/>
        <v>#DIV/0!</v>
      </c>
      <c r="M25" s="18" t="e">
        <f t="shared" si="14"/>
        <v>#DIV/0!</v>
      </c>
      <c r="N25" s="18" t="e">
        <f t="shared" si="14"/>
        <v>#DIV/0!</v>
      </c>
      <c r="O25" s="18">
        <f t="shared" si="14"/>
        <v>1</v>
      </c>
      <c r="P25" s="18">
        <f t="shared" si="14"/>
        <v>0</v>
      </c>
      <c r="Q25" s="18" t="e">
        <f t="shared" si="14"/>
        <v>#DIV/0!</v>
      </c>
      <c r="R25" s="18" t="e">
        <f t="shared" si="14"/>
        <v>#DIV/0!</v>
      </c>
      <c r="S25" s="18" t="e">
        <f t="shared" si="14"/>
        <v>#DIV/0!</v>
      </c>
      <c r="T25" s="18" t="e">
        <f t="shared" si="14"/>
        <v>#DIV/0!</v>
      </c>
      <c r="U25" s="18" t="e">
        <f t="shared" si="14"/>
        <v>#DIV/0!</v>
      </c>
      <c r="V25" s="18">
        <f t="shared" si="14"/>
        <v>0</v>
      </c>
      <c r="W25" s="18" t="e">
        <f t="shared" si="14"/>
        <v>#DIV/0!</v>
      </c>
      <c r="X25" s="18">
        <f t="shared" si="14"/>
        <v>0</v>
      </c>
      <c r="Y25" s="18" t="e">
        <f t="shared" si="14"/>
        <v>#DIV/0!</v>
      </c>
      <c r="Z25" s="18">
        <f t="shared" si="14"/>
        <v>0</v>
      </c>
      <c r="AA25" s="18">
        <f t="shared" si="14"/>
        <v>0</v>
      </c>
      <c r="AB25" s="18">
        <f t="shared" si="14"/>
        <v>0</v>
      </c>
      <c r="AC25" s="18">
        <f t="shared" si="14"/>
        <v>0</v>
      </c>
      <c r="AD25" s="18" t="e">
        <f t="shared" si="14"/>
        <v>#DIV/0!</v>
      </c>
      <c r="AE25" s="18">
        <f t="shared" si="14"/>
        <v>0</v>
      </c>
      <c r="AF25" s="18">
        <f t="shared" si="14"/>
        <v>0</v>
      </c>
      <c r="AG25" s="18">
        <f t="shared" si="14"/>
        <v>0</v>
      </c>
      <c r="AH25" s="18">
        <f t="shared" si="14"/>
        <v>0.1</v>
      </c>
      <c r="AI25" s="18">
        <f t="shared" si="14"/>
        <v>0</v>
      </c>
      <c r="AJ25" s="18">
        <f t="shared" si="14"/>
        <v>0</v>
      </c>
      <c r="AK25" s="18">
        <f t="shared" si="14"/>
        <v>6.6666666666666666E-2</v>
      </c>
      <c r="AL25" s="18">
        <f t="shared" si="14"/>
        <v>0</v>
      </c>
      <c r="AM25" s="18">
        <f t="shared" si="14"/>
        <v>0</v>
      </c>
      <c r="AN25" s="18">
        <f t="shared" si="14"/>
        <v>0</v>
      </c>
      <c r="AO25" s="18">
        <f t="shared" si="14"/>
        <v>3.8461538461538464E-2</v>
      </c>
      <c r="AP25" s="18">
        <f t="shared" si="14"/>
        <v>0</v>
      </c>
      <c r="AQ25" s="18">
        <f t="shared" si="14"/>
        <v>0</v>
      </c>
      <c r="AR25" s="18">
        <f t="shared" si="14"/>
        <v>0</v>
      </c>
      <c r="AS25" s="18">
        <f t="shared" si="14"/>
        <v>2.1276595744680851E-2</v>
      </c>
      <c r="AT25" s="18">
        <f t="shared" si="14"/>
        <v>0</v>
      </c>
      <c r="AU25" s="18">
        <f t="shared" si="14"/>
        <v>5.3333333333333337E-2</v>
      </c>
      <c r="AV25" s="18">
        <f t="shared" si="14"/>
        <v>0</v>
      </c>
      <c r="AW25" s="18">
        <f t="shared" si="14"/>
        <v>0</v>
      </c>
      <c r="AX25" s="18">
        <f t="shared" si="14"/>
        <v>1.9607843137254902E-2</v>
      </c>
      <c r="AY25" s="18">
        <f t="shared" si="14"/>
        <v>1.7543859649122806E-2</v>
      </c>
      <c r="AZ25" s="18">
        <f t="shared" si="14"/>
        <v>6.4516129032258063E-2</v>
      </c>
      <c r="BA25" s="18">
        <f t="shared" si="14"/>
        <v>0</v>
      </c>
      <c r="BB25" s="18">
        <f t="shared" si="14"/>
        <v>4.9382716049382713E-2</v>
      </c>
      <c r="BC25" s="18">
        <f t="shared" si="14"/>
        <v>7.8431372549019607E-2</v>
      </c>
      <c r="BD25" s="18">
        <f t="shared" si="14"/>
        <v>1.8867924528301886E-2</v>
      </c>
      <c r="BE25" s="18">
        <f t="shared" si="14"/>
        <v>5.7692307692307696E-2</v>
      </c>
      <c r="BF25" s="18">
        <f t="shared" si="14"/>
        <v>3.0303030303030304E-2</v>
      </c>
      <c r="BG25" s="18">
        <f t="shared" si="14"/>
        <v>7.407407407407407E-2</v>
      </c>
      <c r="BH25" s="18">
        <f t="shared" si="14"/>
        <v>6.8965517241379309E-2</v>
      </c>
      <c r="BI25" s="18">
        <f t="shared" si="14"/>
        <v>4.5454545454545456E-2</v>
      </c>
      <c r="BJ25" s="18">
        <f t="shared" si="14"/>
        <v>0.12962962962962962</v>
      </c>
      <c r="BK25" s="18">
        <f t="shared" si="14"/>
        <v>7.2463768115942032E-2</v>
      </c>
      <c r="BL25" s="18">
        <f t="shared" si="14"/>
        <v>5.2631578947368418E-2</v>
      </c>
      <c r="BM25" s="18">
        <f t="shared" si="14"/>
        <v>9.5238095238095233E-2</v>
      </c>
      <c r="BN25" s="18">
        <f t="shared" si="14"/>
        <v>0.15094339622641509</v>
      </c>
      <c r="BO25" s="18">
        <f t="shared" si="14"/>
        <v>0</v>
      </c>
      <c r="BP25" s="18">
        <f t="shared" si="12"/>
        <v>9.5238095238095233E-2</v>
      </c>
      <c r="BQ25" s="18">
        <f t="shared" si="12"/>
        <v>0.10909090909090909</v>
      </c>
      <c r="BR25" s="18">
        <f t="shared" si="12"/>
        <v>0.14000000000000001</v>
      </c>
      <c r="BS25" s="18">
        <f t="shared" si="12"/>
        <v>0.14285714285714285</v>
      </c>
      <c r="BT25" s="18">
        <f t="shared" si="12"/>
        <v>0.1</v>
      </c>
      <c r="BU25" s="18">
        <f t="shared" si="12"/>
        <v>0.11538461538461539</v>
      </c>
      <c r="BV25" s="18">
        <f t="shared" si="12"/>
        <v>9.3023255813953487E-2</v>
      </c>
      <c r="BW25" s="18">
        <f t="shared" si="12"/>
        <v>9.2307692307692313E-2</v>
      </c>
      <c r="BX25" s="18">
        <f t="shared" si="12"/>
        <v>0.13043478260869565</v>
      </c>
      <c r="BY25" s="18">
        <f t="shared" si="12"/>
        <v>2.5000000000000001E-2</v>
      </c>
      <c r="BZ25" s="18">
        <f t="shared" si="12"/>
        <v>4.6511627906976744E-2</v>
      </c>
      <c r="CA25" s="18">
        <f t="shared" si="12"/>
        <v>2.564102564102564E-2</v>
      </c>
      <c r="CB25" s="18">
        <f t="shared" si="12"/>
        <v>3.5714285714285712E-2</v>
      </c>
      <c r="CC25" s="18">
        <f t="shared" si="12"/>
        <v>9.0909090909090912E-2</v>
      </c>
      <c r="CD25" s="18">
        <f t="shared" si="12"/>
        <v>6.25E-2</v>
      </c>
      <c r="CE25" s="18">
        <f t="shared" si="12"/>
        <v>8.5714285714285715E-2</v>
      </c>
      <c r="CF25" s="18">
        <f t="shared" si="12"/>
        <v>0.1111111111111111</v>
      </c>
      <c r="CG25" s="18">
        <f t="shared" si="12"/>
        <v>0.1388888888888889</v>
      </c>
      <c r="CH25" s="18">
        <f t="shared" si="12"/>
        <v>8.5714285714285715E-2</v>
      </c>
      <c r="CI25" s="18">
        <f t="shared" si="12"/>
        <v>0.21739130434782608</v>
      </c>
      <c r="CJ25" s="18">
        <f t="shared" si="12"/>
        <v>0.14814814814814814</v>
      </c>
      <c r="CK25" s="18">
        <f t="shared" si="12"/>
        <v>0.1111111111111111</v>
      </c>
      <c r="CL25" s="18">
        <f t="shared" si="12"/>
        <v>0.125</v>
      </c>
      <c r="CM25" s="18">
        <f t="shared" si="12"/>
        <v>4.7619047619047616E-2</v>
      </c>
      <c r="CN25" s="18">
        <f t="shared" si="12"/>
        <v>0.08</v>
      </c>
      <c r="CO25" s="18">
        <f t="shared" si="12"/>
        <v>6.6666666666666666E-2</v>
      </c>
      <c r="CP25" s="18">
        <f t="shared" si="12"/>
        <v>0.11764705882352941</v>
      </c>
      <c r="CQ25" s="18">
        <f t="shared" si="12"/>
        <v>5.5555555555555552E-2</v>
      </c>
      <c r="CR25" s="18">
        <f t="shared" si="12"/>
        <v>5.8823529411764705E-2</v>
      </c>
      <c r="CS25" s="18">
        <f t="shared" si="12"/>
        <v>0</v>
      </c>
      <c r="CT25" s="18">
        <f t="shared" si="12"/>
        <v>0.41176470588235292</v>
      </c>
      <c r="CU25" s="18">
        <f t="shared" si="12"/>
        <v>4.5454545454545456E-2</v>
      </c>
      <c r="CV25" s="18">
        <f t="shared" si="12"/>
        <v>0</v>
      </c>
      <c r="CW25" s="18">
        <f t="shared" si="12"/>
        <v>0</v>
      </c>
      <c r="CX25" s="18">
        <f t="shared" si="12"/>
        <v>8.3333333333333329E-2</v>
      </c>
      <c r="CY25" s="18">
        <f t="shared" si="12"/>
        <v>7.6923076923076927E-2</v>
      </c>
      <c r="CZ25" s="18">
        <f t="shared" si="12"/>
        <v>0.2</v>
      </c>
      <c r="DA25" s="18">
        <f t="shared" si="12"/>
        <v>0</v>
      </c>
      <c r="DB25" s="18">
        <f t="shared" si="12"/>
        <v>7.6923076923076927E-2</v>
      </c>
      <c r="DC25" s="18">
        <f t="shared" si="12"/>
        <v>0</v>
      </c>
      <c r="DD25" s="18">
        <f t="shared" si="12"/>
        <v>0</v>
      </c>
      <c r="DE25" s="18">
        <f t="shared" si="12"/>
        <v>7.6923076923076927E-2</v>
      </c>
      <c r="DF25" s="18">
        <f t="shared" si="12"/>
        <v>0</v>
      </c>
      <c r="DG25" s="18">
        <f t="shared" si="12"/>
        <v>0.2</v>
      </c>
      <c r="DH25" s="18">
        <f t="shared" si="12"/>
        <v>0</v>
      </c>
      <c r="DI25" s="18">
        <f t="shared" si="12"/>
        <v>7.1428571428571425E-2</v>
      </c>
      <c r="DJ25" s="18">
        <f t="shared" si="12"/>
        <v>0</v>
      </c>
      <c r="DK25" s="18">
        <f t="shared" si="12"/>
        <v>0</v>
      </c>
      <c r="DL25" s="18">
        <f t="shared" si="12"/>
        <v>0.125</v>
      </c>
      <c r="DM25" s="18">
        <f t="shared" si="12"/>
        <v>0</v>
      </c>
      <c r="DN25" s="18">
        <f t="shared" si="12"/>
        <v>0</v>
      </c>
      <c r="DO25" s="18">
        <f t="shared" si="12"/>
        <v>0</v>
      </c>
      <c r="DP25" s="18">
        <f t="shared" si="12"/>
        <v>0</v>
      </c>
      <c r="DQ25" s="18">
        <f t="shared" si="12"/>
        <v>0</v>
      </c>
      <c r="DR25" s="18">
        <f t="shared" si="12"/>
        <v>0</v>
      </c>
      <c r="DS25" s="18">
        <f t="shared" si="12"/>
        <v>0</v>
      </c>
      <c r="DT25" s="18">
        <f t="shared" si="12"/>
        <v>0</v>
      </c>
      <c r="DU25" s="18">
        <f t="shared" si="12"/>
        <v>0</v>
      </c>
      <c r="DV25" s="18">
        <f t="shared" si="12"/>
        <v>0</v>
      </c>
      <c r="DW25" s="18">
        <f t="shared" si="12"/>
        <v>0</v>
      </c>
      <c r="DX25" s="18">
        <f t="shared" si="12"/>
        <v>0</v>
      </c>
      <c r="DY25" s="18">
        <f t="shared" si="12"/>
        <v>7.1428571428571425E-2</v>
      </c>
      <c r="DZ25" s="18">
        <f t="shared" si="12"/>
        <v>0</v>
      </c>
      <c r="EA25" s="18">
        <f t="shared" si="15"/>
        <v>0</v>
      </c>
      <c r="EB25" s="18">
        <f>EB12/EB$13</f>
        <v>5.8823529411764705E-2</v>
      </c>
      <c r="EC25" s="18">
        <f t="shared" ref="EC25:GN25" si="17">EC12/EC$13</f>
        <v>0</v>
      </c>
      <c r="ED25" s="18">
        <f t="shared" si="17"/>
        <v>0</v>
      </c>
      <c r="EE25" s="18">
        <f t="shared" si="17"/>
        <v>0</v>
      </c>
      <c r="EF25" s="18">
        <f t="shared" si="17"/>
        <v>0</v>
      </c>
      <c r="EG25" s="18">
        <f t="shared" si="17"/>
        <v>0</v>
      </c>
      <c r="EH25" s="18">
        <f t="shared" si="17"/>
        <v>0</v>
      </c>
      <c r="EI25" s="18">
        <f t="shared" si="17"/>
        <v>0</v>
      </c>
      <c r="EJ25" s="18">
        <f t="shared" si="17"/>
        <v>0</v>
      </c>
      <c r="EK25" s="18">
        <f t="shared" si="17"/>
        <v>0</v>
      </c>
      <c r="EL25" s="18">
        <f t="shared" si="17"/>
        <v>0</v>
      </c>
      <c r="EM25" s="18">
        <f t="shared" si="17"/>
        <v>0</v>
      </c>
      <c r="EN25" s="18">
        <f t="shared" si="17"/>
        <v>0</v>
      </c>
      <c r="EO25" s="18">
        <f t="shared" si="17"/>
        <v>0</v>
      </c>
      <c r="EP25" s="18">
        <f t="shared" si="17"/>
        <v>0</v>
      </c>
      <c r="EQ25" s="18">
        <f t="shared" si="17"/>
        <v>0</v>
      </c>
      <c r="ER25" s="18">
        <f t="shared" si="17"/>
        <v>0</v>
      </c>
      <c r="ES25" s="18">
        <f t="shared" si="17"/>
        <v>0</v>
      </c>
      <c r="ET25" s="18">
        <f t="shared" si="17"/>
        <v>0</v>
      </c>
      <c r="EU25" s="18">
        <f t="shared" si="17"/>
        <v>0</v>
      </c>
      <c r="EV25" s="18">
        <f t="shared" si="17"/>
        <v>0</v>
      </c>
      <c r="EW25" s="18">
        <f t="shared" si="17"/>
        <v>0</v>
      </c>
      <c r="EX25" s="18">
        <f t="shared" si="17"/>
        <v>0</v>
      </c>
      <c r="EY25" s="18">
        <f t="shared" si="17"/>
        <v>0</v>
      </c>
      <c r="EZ25" s="18">
        <f t="shared" si="17"/>
        <v>0</v>
      </c>
      <c r="FA25" s="18">
        <f t="shared" si="17"/>
        <v>0</v>
      </c>
      <c r="FB25" s="18">
        <f t="shared" si="17"/>
        <v>0</v>
      </c>
      <c r="FC25" s="18">
        <f t="shared" si="17"/>
        <v>0</v>
      </c>
      <c r="FD25" s="18">
        <f t="shared" si="17"/>
        <v>0</v>
      </c>
      <c r="FE25" s="18">
        <f t="shared" si="17"/>
        <v>0</v>
      </c>
      <c r="FF25" s="18">
        <f t="shared" si="17"/>
        <v>0</v>
      </c>
      <c r="FG25" s="18">
        <f t="shared" si="17"/>
        <v>0</v>
      </c>
      <c r="FH25" s="18">
        <f t="shared" si="17"/>
        <v>0</v>
      </c>
      <c r="FI25" s="18">
        <f t="shared" si="17"/>
        <v>0</v>
      </c>
      <c r="FJ25" s="18">
        <f t="shared" si="17"/>
        <v>0</v>
      </c>
      <c r="FK25" s="18">
        <f t="shared" si="17"/>
        <v>0</v>
      </c>
      <c r="FL25" s="18">
        <f t="shared" si="17"/>
        <v>0</v>
      </c>
      <c r="FM25" s="18">
        <f t="shared" si="17"/>
        <v>0</v>
      </c>
      <c r="FN25" s="18">
        <f t="shared" si="17"/>
        <v>0</v>
      </c>
      <c r="FO25" s="18">
        <f t="shared" si="17"/>
        <v>0</v>
      </c>
      <c r="FP25" s="18">
        <f t="shared" si="17"/>
        <v>0</v>
      </c>
      <c r="FQ25" s="18">
        <f t="shared" si="17"/>
        <v>0</v>
      </c>
      <c r="FR25" s="18">
        <f t="shared" si="17"/>
        <v>0</v>
      </c>
      <c r="FS25" s="18">
        <f t="shared" si="17"/>
        <v>0</v>
      </c>
      <c r="FT25" s="18">
        <f t="shared" si="17"/>
        <v>0</v>
      </c>
      <c r="FU25" s="18">
        <f t="shared" si="17"/>
        <v>0</v>
      </c>
      <c r="FV25" s="18">
        <f t="shared" si="17"/>
        <v>0</v>
      </c>
      <c r="FW25" s="18">
        <f t="shared" si="17"/>
        <v>0</v>
      </c>
      <c r="FX25" s="18">
        <f t="shared" si="17"/>
        <v>0</v>
      </c>
      <c r="FY25" s="18">
        <f t="shared" si="17"/>
        <v>0</v>
      </c>
      <c r="FZ25" s="18">
        <f t="shared" si="17"/>
        <v>0</v>
      </c>
      <c r="GA25" s="18">
        <f t="shared" si="17"/>
        <v>0</v>
      </c>
      <c r="GB25" s="18">
        <f t="shared" si="17"/>
        <v>0</v>
      </c>
      <c r="GC25" s="18">
        <f t="shared" si="17"/>
        <v>0</v>
      </c>
      <c r="GD25" s="18">
        <f t="shared" si="17"/>
        <v>0</v>
      </c>
      <c r="GE25" s="18">
        <f t="shared" si="17"/>
        <v>0</v>
      </c>
      <c r="GF25" s="18">
        <f t="shared" si="17"/>
        <v>0</v>
      </c>
      <c r="GG25" s="18">
        <f t="shared" si="17"/>
        <v>7.0422535211267607E-3</v>
      </c>
      <c r="GH25" s="18">
        <f t="shared" si="17"/>
        <v>7.575757575757576E-3</v>
      </c>
      <c r="GI25" s="18">
        <f t="shared" si="17"/>
        <v>8.9285714285714281E-3</v>
      </c>
      <c r="GJ25" s="18">
        <f t="shared" si="17"/>
        <v>0</v>
      </c>
      <c r="GK25" s="18">
        <f t="shared" si="17"/>
        <v>0.01</v>
      </c>
      <c r="GL25" s="18">
        <f t="shared" si="17"/>
        <v>9.0090090090090089E-3</v>
      </c>
      <c r="GM25" s="18">
        <f t="shared" si="17"/>
        <v>8.1967213114754103E-3</v>
      </c>
      <c r="GN25" s="18">
        <f t="shared" si="17"/>
        <v>9.0090090090090089E-3</v>
      </c>
      <c r="GO25" s="18">
        <f t="shared" si="16"/>
        <v>8.8495575221238937E-3</v>
      </c>
      <c r="GP25" s="18">
        <f t="shared" si="16"/>
        <v>0</v>
      </c>
      <c r="GQ25" s="18">
        <f t="shared" si="13"/>
        <v>0</v>
      </c>
      <c r="GR25" s="18">
        <f t="shared" si="13"/>
        <v>0</v>
      </c>
      <c r="GS25" s="18">
        <f t="shared" si="13"/>
        <v>0</v>
      </c>
      <c r="GT25" s="18">
        <f t="shared" si="13"/>
        <v>0</v>
      </c>
      <c r="GU25" s="18">
        <f t="shared" si="13"/>
        <v>0</v>
      </c>
      <c r="GV25" s="18">
        <f t="shared" si="13"/>
        <v>0</v>
      </c>
      <c r="GW25" s="18">
        <f t="shared" si="13"/>
        <v>1.3513513513513514E-2</v>
      </c>
      <c r="GX25" s="18">
        <f t="shared" si="13"/>
        <v>0</v>
      </c>
      <c r="GY25" s="18">
        <f t="shared" si="13"/>
        <v>0</v>
      </c>
      <c r="GZ25" s="18">
        <f t="shared" si="13"/>
        <v>0</v>
      </c>
      <c r="HA25" s="18">
        <f t="shared" si="13"/>
        <v>0</v>
      </c>
      <c r="HB25" s="18">
        <f t="shared" si="13"/>
        <v>1.0309278350515464E-2</v>
      </c>
      <c r="HC25" s="18">
        <f t="shared" si="13"/>
        <v>0</v>
      </c>
      <c r="HD25" s="18">
        <f t="shared" si="13"/>
        <v>0</v>
      </c>
      <c r="HE25" s="18">
        <f t="shared" si="13"/>
        <v>0</v>
      </c>
      <c r="HF25" s="18">
        <f t="shared" si="13"/>
        <v>0.01</v>
      </c>
      <c r="HG25" s="18">
        <f t="shared" si="13"/>
        <v>0</v>
      </c>
      <c r="HH25" s="18">
        <f t="shared" si="13"/>
        <v>0</v>
      </c>
      <c r="HI25" s="18">
        <f t="shared" si="13"/>
        <v>1.2422360248447204E-2</v>
      </c>
      <c r="HJ25" s="18">
        <f t="shared" si="13"/>
        <v>6.3291139240506328E-3</v>
      </c>
      <c r="HK25" s="18">
        <f t="shared" si="13"/>
        <v>5.1813471502590676E-3</v>
      </c>
      <c r="HL25" s="18">
        <f t="shared" si="13"/>
        <v>1.1695906432748537E-2</v>
      </c>
      <c r="HM25" s="18">
        <f t="shared" si="13"/>
        <v>5.0000000000000001E-3</v>
      </c>
      <c r="HN25" s="18">
        <f t="shared" si="13"/>
        <v>0</v>
      </c>
      <c r="HO25" s="18">
        <f t="shared" si="13"/>
        <v>5.0505050505050509E-3</v>
      </c>
      <c r="HP25" s="18">
        <f t="shared" si="13"/>
        <v>5.0505050505050509E-3</v>
      </c>
      <c r="HQ25" s="18">
        <f t="shared" si="13"/>
        <v>1.0050251256281407E-2</v>
      </c>
      <c r="HR25" s="18">
        <f t="shared" si="13"/>
        <v>0</v>
      </c>
      <c r="HS25" s="18">
        <f t="shared" si="13"/>
        <v>7.575757575757576E-3</v>
      </c>
      <c r="HT25" s="18">
        <f t="shared" si="13"/>
        <v>0</v>
      </c>
      <c r="HU25" s="18">
        <f t="shared" si="13"/>
        <v>1.3333333333333334E-2</v>
      </c>
      <c r="HV25" s="18">
        <f t="shared" si="13"/>
        <v>3.875968992248062E-2</v>
      </c>
      <c r="HW25" s="18">
        <f t="shared" si="13"/>
        <v>0</v>
      </c>
      <c r="HX25" s="18">
        <f t="shared" si="13"/>
        <v>1.1111111111111112E-2</v>
      </c>
    </row>
    <row r="28" spans="2:232" x14ac:dyDescent="0.25">
      <c r="D28" s="132" t="s">
        <v>338</v>
      </c>
      <c r="E28" s="132" t="s">
        <v>339</v>
      </c>
      <c r="F28" s="132" t="s">
        <v>340</v>
      </c>
      <c r="G28" s="132" t="s">
        <v>341</v>
      </c>
      <c r="H28" s="132" t="s">
        <v>342</v>
      </c>
      <c r="I28" s="132" t="s">
        <v>343</v>
      </c>
      <c r="J28" s="132" t="s">
        <v>344</v>
      </c>
      <c r="K28" s="132" t="s">
        <v>345</v>
      </c>
      <c r="L28" s="132" t="s">
        <v>346</v>
      </c>
      <c r="M28" s="132" t="s">
        <v>347</v>
      </c>
      <c r="N28" s="132" t="s">
        <v>348</v>
      </c>
      <c r="O28" s="132" t="s">
        <v>349</v>
      </c>
      <c r="P28" s="132" t="s">
        <v>350</v>
      </c>
      <c r="Q28" s="132" t="s">
        <v>351</v>
      </c>
      <c r="R28" s="132" t="s">
        <v>352</v>
      </c>
      <c r="S28" s="132" t="s">
        <v>353</v>
      </c>
      <c r="T28" s="132" t="s">
        <v>354</v>
      </c>
      <c r="U28" s="132" t="s">
        <v>355</v>
      </c>
      <c r="V28" s="132" t="s">
        <v>356</v>
      </c>
      <c r="W28" s="132" t="s">
        <v>357</v>
      </c>
      <c r="X28" s="132" t="s">
        <v>358</v>
      </c>
      <c r="Y28" s="132" t="s">
        <v>359</v>
      </c>
      <c r="Z28" s="132" t="s">
        <v>360</v>
      </c>
      <c r="AA28" s="132" t="s">
        <v>361</v>
      </c>
      <c r="AB28" s="132" t="s">
        <v>362</v>
      </c>
      <c r="AC28" s="132" t="s">
        <v>363</v>
      </c>
      <c r="AD28" s="132" t="s">
        <v>364</v>
      </c>
      <c r="AE28" s="132" t="s">
        <v>365</v>
      </c>
      <c r="AF28" s="132" t="s">
        <v>366</v>
      </c>
      <c r="AG28" s="132" t="s">
        <v>367</v>
      </c>
      <c r="AH28" s="132" t="s">
        <v>368</v>
      </c>
      <c r="AI28" s="132" t="s">
        <v>369</v>
      </c>
      <c r="AJ28" s="132" t="s">
        <v>370</v>
      </c>
      <c r="AK28" s="132" t="s">
        <v>371</v>
      </c>
      <c r="AL28" s="132" t="s">
        <v>372</v>
      </c>
      <c r="AM28" s="132" t="s">
        <v>373</v>
      </c>
      <c r="AN28" s="132" t="s">
        <v>374</v>
      </c>
      <c r="AO28" s="132" t="s">
        <v>375</v>
      </c>
      <c r="AP28" s="132" t="s">
        <v>376</v>
      </c>
      <c r="AQ28" s="132" t="s">
        <v>377</v>
      </c>
      <c r="AR28" s="132" t="s">
        <v>330</v>
      </c>
      <c r="AS28" s="132" t="s">
        <v>329</v>
      </c>
      <c r="AT28" s="132" t="s">
        <v>328</v>
      </c>
      <c r="AU28" s="132" t="s">
        <v>327</v>
      </c>
      <c r="AV28" s="132" t="s">
        <v>326</v>
      </c>
      <c r="AW28" s="132" t="s">
        <v>325</v>
      </c>
      <c r="AX28" s="132" t="s">
        <v>324</v>
      </c>
      <c r="AY28" s="132" t="s">
        <v>323</v>
      </c>
      <c r="AZ28" s="132" t="s">
        <v>322</v>
      </c>
      <c r="BA28" s="132" t="s">
        <v>321</v>
      </c>
      <c r="BB28" s="132" t="s">
        <v>320</v>
      </c>
      <c r="BC28" s="132" t="s">
        <v>319</v>
      </c>
      <c r="BD28" s="132" t="s">
        <v>318</v>
      </c>
      <c r="BE28" s="132" t="s">
        <v>317</v>
      </c>
      <c r="BF28" s="132" t="s">
        <v>316</v>
      </c>
      <c r="BG28" s="132" t="s">
        <v>315</v>
      </c>
      <c r="BH28" s="132" t="s">
        <v>314</v>
      </c>
      <c r="BI28" s="132" t="s">
        <v>313</v>
      </c>
      <c r="BJ28" s="132" t="s">
        <v>312</v>
      </c>
      <c r="BK28" s="132" t="s">
        <v>311</v>
      </c>
      <c r="BL28" s="132" t="s">
        <v>310</v>
      </c>
      <c r="BM28" s="132" t="s">
        <v>309</v>
      </c>
      <c r="BN28" s="132" t="s">
        <v>308</v>
      </c>
      <c r="BO28" s="132" t="s">
        <v>307</v>
      </c>
      <c r="BP28" s="132" t="s">
        <v>306</v>
      </c>
      <c r="BQ28" s="132" t="s">
        <v>305</v>
      </c>
      <c r="BR28" s="132" t="s">
        <v>304</v>
      </c>
      <c r="BS28" s="132" t="s">
        <v>303</v>
      </c>
      <c r="BT28" s="132" t="s">
        <v>302</v>
      </c>
      <c r="BU28" s="132" t="s">
        <v>301</v>
      </c>
      <c r="BV28" s="132" t="s">
        <v>300</v>
      </c>
      <c r="BW28" s="132" t="s">
        <v>299</v>
      </c>
      <c r="BX28" s="132" t="s">
        <v>298</v>
      </c>
      <c r="BY28" s="132" t="s">
        <v>297</v>
      </c>
      <c r="BZ28" s="132" t="s">
        <v>296</v>
      </c>
      <c r="CA28" s="132" t="s">
        <v>295</v>
      </c>
      <c r="CB28" s="132" t="s">
        <v>294</v>
      </c>
      <c r="CC28" s="132" t="s">
        <v>293</v>
      </c>
      <c r="CD28" s="132" t="s">
        <v>292</v>
      </c>
      <c r="CE28" s="132" t="s">
        <v>291</v>
      </c>
      <c r="CF28" s="132" t="s">
        <v>290</v>
      </c>
      <c r="CG28" s="132" t="s">
        <v>289</v>
      </c>
      <c r="CH28" s="132" t="s">
        <v>288</v>
      </c>
      <c r="CI28" s="132" t="s">
        <v>287</v>
      </c>
      <c r="CJ28" s="132" t="s">
        <v>286</v>
      </c>
      <c r="CK28" s="132" t="s">
        <v>285</v>
      </c>
      <c r="CL28" s="132" t="s">
        <v>284</v>
      </c>
      <c r="CM28" s="132" t="s">
        <v>283</v>
      </c>
      <c r="CN28" s="132" t="s">
        <v>282</v>
      </c>
      <c r="CO28" s="132" t="s">
        <v>281</v>
      </c>
      <c r="CP28" s="132" t="s">
        <v>280</v>
      </c>
      <c r="CQ28" s="132" t="s">
        <v>279</v>
      </c>
      <c r="CR28" s="132" t="s">
        <v>278</v>
      </c>
      <c r="CS28" s="132" t="s">
        <v>277</v>
      </c>
      <c r="CT28" s="132" t="s">
        <v>276</v>
      </c>
      <c r="CU28" s="132" t="s">
        <v>275</v>
      </c>
      <c r="CV28" s="132" t="s">
        <v>274</v>
      </c>
      <c r="CW28" s="132" t="s">
        <v>273</v>
      </c>
      <c r="CX28" s="132" t="s">
        <v>272</v>
      </c>
      <c r="CY28" s="132" t="s">
        <v>271</v>
      </c>
      <c r="CZ28" s="132" t="s">
        <v>270</v>
      </c>
      <c r="DA28" s="132" t="s">
        <v>269</v>
      </c>
      <c r="DB28" s="132" t="s">
        <v>268</v>
      </c>
      <c r="DC28" s="132" t="s">
        <v>267</v>
      </c>
      <c r="DD28" s="132" t="s">
        <v>266</v>
      </c>
      <c r="DE28" s="132" t="s">
        <v>265</v>
      </c>
      <c r="DF28" s="132" t="s">
        <v>264</v>
      </c>
      <c r="DG28" s="132" t="s">
        <v>263</v>
      </c>
      <c r="DH28" s="132" t="s">
        <v>262</v>
      </c>
      <c r="DI28" s="132" t="s">
        <v>261</v>
      </c>
      <c r="DJ28" s="132" t="s">
        <v>260</v>
      </c>
      <c r="DK28" s="132" t="s">
        <v>259</v>
      </c>
      <c r="DL28" s="132" t="s">
        <v>258</v>
      </c>
      <c r="DM28" s="132" t="s">
        <v>257</v>
      </c>
      <c r="DN28" s="132" t="s">
        <v>256</v>
      </c>
      <c r="DO28" s="132" t="s">
        <v>255</v>
      </c>
      <c r="DP28" s="132" t="s">
        <v>254</v>
      </c>
      <c r="DQ28" s="132" t="s">
        <v>253</v>
      </c>
      <c r="DR28" s="132" t="s">
        <v>252</v>
      </c>
      <c r="DS28" s="132" t="s">
        <v>251</v>
      </c>
      <c r="DT28" s="132" t="s">
        <v>250</v>
      </c>
      <c r="DU28" s="132" t="s">
        <v>249</v>
      </c>
      <c r="DV28" s="132" t="s">
        <v>248</v>
      </c>
      <c r="DW28" s="132" t="s">
        <v>247</v>
      </c>
      <c r="DX28" s="132" t="s">
        <v>246</v>
      </c>
      <c r="DY28" s="132" t="s">
        <v>245</v>
      </c>
      <c r="DZ28" s="132" t="s">
        <v>244</v>
      </c>
      <c r="EA28" s="132" t="s">
        <v>243</v>
      </c>
      <c r="EB28" s="132" t="s">
        <v>242</v>
      </c>
      <c r="EC28" s="132" t="s">
        <v>241</v>
      </c>
      <c r="ED28" s="132" t="s">
        <v>240</v>
      </c>
      <c r="EE28" s="132" t="s">
        <v>239</v>
      </c>
      <c r="EF28" s="132" t="s">
        <v>238</v>
      </c>
      <c r="EG28" s="132" t="s">
        <v>237</v>
      </c>
      <c r="EH28" s="132" t="s">
        <v>236</v>
      </c>
      <c r="EI28" s="132" t="s">
        <v>235</v>
      </c>
      <c r="EJ28" s="132" t="s">
        <v>234</v>
      </c>
      <c r="EK28" s="132" t="s">
        <v>233</v>
      </c>
      <c r="EL28" s="132" t="s">
        <v>232</v>
      </c>
      <c r="EM28" s="132" t="s">
        <v>231</v>
      </c>
      <c r="EN28" s="132" t="s">
        <v>230</v>
      </c>
      <c r="EO28" s="132" t="s">
        <v>229</v>
      </c>
      <c r="EP28" s="132" t="s">
        <v>228</v>
      </c>
      <c r="EQ28" s="132" t="s">
        <v>227</v>
      </c>
      <c r="ER28" s="132" t="s">
        <v>226</v>
      </c>
      <c r="ES28" s="132" t="s">
        <v>225</v>
      </c>
      <c r="ET28" s="132" t="s">
        <v>224</v>
      </c>
      <c r="EU28" s="132" t="s">
        <v>223</v>
      </c>
      <c r="EV28" s="132" t="s">
        <v>222</v>
      </c>
      <c r="EW28" s="132" t="s">
        <v>221</v>
      </c>
      <c r="EX28" s="132" t="s">
        <v>147</v>
      </c>
      <c r="EY28" s="132" t="s">
        <v>148</v>
      </c>
      <c r="EZ28" s="132" t="s">
        <v>149</v>
      </c>
      <c r="FA28" s="132" t="s">
        <v>150</v>
      </c>
      <c r="FB28" s="132" t="s">
        <v>151</v>
      </c>
      <c r="FC28" s="132" t="s">
        <v>152</v>
      </c>
      <c r="FD28" s="132" t="s">
        <v>153</v>
      </c>
      <c r="FE28" s="132" t="s">
        <v>154</v>
      </c>
      <c r="FF28" s="132" t="s">
        <v>155</v>
      </c>
      <c r="FG28" s="132" t="s">
        <v>156</v>
      </c>
      <c r="FH28" s="132" t="s">
        <v>157</v>
      </c>
      <c r="FI28" s="132" t="s">
        <v>158</v>
      </c>
      <c r="FJ28" s="132" t="s">
        <v>159</v>
      </c>
      <c r="FK28" s="132" t="s">
        <v>160</v>
      </c>
      <c r="FL28" s="132" t="s">
        <v>161</v>
      </c>
      <c r="FM28" s="132" t="s">
        <v>162</v>
      </c>
      <c r="FN28" s="132" t="s">
        <v>163</v>
      </c>
      <c r="FO28" s="132" t="s">
        <v>164</v>
      </c>
      <c r="FP28" s="132" t="s">
        <v>165</v>
      </c>
      <c r="FQ28" s="132" t="s">
        <v>166</v>
      </c>
      <c r="FR28" s="132" t="s">
        <v>167</v>
      </c>
      <c r="FS28" s="132" t="s">
        <v>168</v>
      </c>
      <c r="FT28" s="132" t="s">
        <v>169</v>
      </c>
      <c r="FU28" s="132" t="s">
        <v>170</v>
      </c>
      <c r="FV28" s="132" t="s">
        <v>171</v>
      </c>
      <c r="FW28" s="132" t="s">
        <v>172</v>
      </c>
      <c r="FX28" s="132" t="s">
        <v>173</v>
      </c>
      <c r="FY28" s="132" t="s">
        <v>174</v>
      </c>
      <c r="FZ28" s="132" t="s">
        <v>175</v>
      </c>
      <c r="GA28" s="132" t="s">
        <v>176</v>
      </c>
      <c r="GB28" s="132" t="s">
        <v>177</v>
      </c>
      <c r="GC28" s="132" t="s">
        <v>178</v>
      </c>
      <c r="GD28" s="132" t="s">
        <v>179</v>
      </c>
      <c r="GE28" s="132" t="s">
        <v>180</v>
      </c>
      <c r="GF28" s="132" t="s">
        <v>181</v>
      </c>
      <c r="GG28" s="132" t="s">
        <v>182</v>
      </c>
      <c r="GH28" s="132" t="s">
        <v>183</v>
      </c>
      <c r="GI28" s="132" t="s">
        <v>184</v>
      </c>
      <c r="GJ28" s="132" t="s">
        <v>185</v>
      </c>
      <c r="GK28" s="132" t="s">
        <v>186</v>
      </c>
      <c r="GL28" s="132" t="s">
        <v>187</v>
      </c>
      <c r="GM28" s="132" t="s">
        <v>188</v>
      </c>
      <c r="GN28" s="132" t="s">
        <v>337</v>
      </c>
      <c r="GO28" s="132" t="s">
        <v>189</v>
      </c>
      <c r="GP28" s="132" t="s">
        <v>190</v>
      </c>
      <c r="GQ28" s="132" t="s">
        <v>191</v>
      </c>
      <c r="GR28" s="132" t="s">
        <v>192</v>
      </c>
      <c r="GS28" s="132" t="s">
        <v>144</v>
      </c>
      <c r="GT28" s="132" t="s">
        <v>145</v>
      </c>
      <c r="GU28" s="132" t="s">
        <v>146</v>
      </c>
      <c r="GV28" s="25">
        <v>44063</v>
      </c>
      <c r="GW28" s="25">
        <v>44064</v>
      </c>
      <c r="GX28" s="25">
        <v>44065</v>
      </c>
      <c r="GY28" s="25">
        <v>44066</v>
      </c>
      <c r="GZ28" s="25">
        <v>44067</v>
      </c>
      <c r="HA28" s="25">
        <v>44068</v>
      </c>
      <c r="HB28" s="25">
        <v>44069</v>
      </c>
      <c r="HC28" s="25">
        <v>44070</v>
      </c>
      <c r="HD28" s="25">
        <v>44071</v>
      </c>
      <c r="HE28" s="25">
        <v>44072</v>
      </c>
      <c r="HF28" s="25">
        <v>44073</v>
      </c>
      <c r="HG28" s="25">
        <v>44074</v>
      </c>
      <c r="HH28" s="25" t="s">
        <v>406</v>
      </c>
      <c r="HI28" s="25" t="s">
        <v>408</v>
      </c>
      <c r="HJ28" s="25" t="s">
        <v>409</v>
      </c>
      <c r="HK28" s="25" t="s">
        <v>430</v>
      </c>
      <c r="HL28" s="25" t="s">
        <v>434</v>
      </c>
      <c r="HM28" s="25" t="s">
        <v>435</v>
      </c>
      <c r="HN28" s="132" t="s">
        <v>455</v>
      </c>
      <c r="HO28" s="132" t="s">
        <v>486</v>
      </c>
      <c r="HP28" s="132" t="s">
        <v>487</v>
      </c>
      <c r="HQ28" s="132" t="s">
        <v>491</v>
      </c>
      <c r="HR28" s="132" t="s">
        <v>492</v>
      </c>
      <c r="HS28" s="132" t="s">
        <v>509</v>
      </c>
    </row>
    <row r="29" spans="2:232" x14ac:dyDescent="0.25">
      <c r="B29" s="132" t="s">
        <v>203</v>
      </c>
      <c r="J29" s="18" t="e">
        <f>SUM(D16:J16)/7</f>
        <v>#DIV/0!</v>
      </c>
      <c r="K29" s="18" t="e">
        <f t="shared" ref="K29:BV32" si="18">SUM(E16:K16)/7</f>
        <v>#DIV/0!</v>
      </c>
      <c r="L29" s="18" t="e">
        <f t="shared" si="18"/>
        <v>#DIV/0!</v>
      </c>
      <c r="M29" s="18" t="e">
        <f t="shared" si="18"/>
        <v>#DIV/0!</v>
      </c>
      <c r="N29" s="18" t="e">
        <f t="shared" si="18"/>
        <v>#DIV/0!</v>
      </c>
      <c r="O29" s="18" t="e">
        <f t="shared" si="18"/>
        <v>#DIV/0!</v>
      </c>
      <c r="P29" s="18" t="e">
        <f t="shared" si="18"/>
        <v>#DIV/0!</v>
      </c>
      <c r="Q29" s="18" t="e">
        <f t="shared" si="18"/>
        <v>#DIV/0!</v>
      </c>
      <c r="R29" s="18" t="e">
        <f t="shared" si="18"/>
        <v>#DIV/0!</v>
      </c>
      <c r="S29" s="18" t="e">
        <f t="shared" si="18"/>
        <v>#DIV/0!</v>
      </c>
      <c r="T29" s="18" t="e">
        <f t="shared" si="18"/>
        <v>#DIV/0!</v>
      </c>
      <c r="U29" s="18" t="e">
        <f t="shared" si="18"/>
        <v>#DIV/0!</v>
      </c>
      <c r="V29" s="18" t="e">
        <f t="shared" si="18"/>
        <v>#DIV/0!</v>
      </c>
      <c r="W29" s="18" t="e">
        <f t="shared" si="18"/>
        <v>#DIV/0!</v>
      </c>
      <c r="X29" s="18" t="e">
        <f t="shared" si="18"/>
        <v>#DIV/0!</v>
      </c>
      <c r="Y29" s="18" t="e">
        <f t="shared" si="18"/>
        <v>#DIV/0!</v>
      </c>
      <c r="Z29" s="18" t="e">
        <f t="shared" si="18"/>
        <v>#DIV/0!</v>
      </c>
      <c r="AA29" s="18" t="e">
        <f t="shared" si="18"/>
        <v>#DIV/0!</v>
      </c>
      <c r="AB29" s="18" t="e">
        <f t="shared" si="18"/>
        <v>#DIV/0!</v>
      </c>
      <c r="AC29" s="18" t="e">
        <f t="shared" si="18"/>
        <v>#DIV/0!</v>
      </c>
      <c r="AD29" s="18" t="e">
        <f t="shared" si="18"/>
        <v>#DIV/0!</v>
      </c>
      <c r="AE29" s="18" t="e">
        <f t="shared" si="18"/>
        <v>#DIV/0!</v>
      </c>
      <c r="AF29" s="18" t="e">
        <f t="shared" si="18"/>
        <v>#DIV/0!</v>
      </c>
      <c r="AG29" s="18" t="e">
        <f t="shared" si="18"/>
        <v>#DIV/0!</v>
      </c>
      <c r="AH29" s="18" t="e">
        <f t="shared" si="18"/>
        <v>#DIV/0!</v>
      </c>
      <c r="AI29" s="18" t="e">
        <f t="shared" si="18"/>
        <v>#DIV/0!</v>
      </c>
      <c r="AJ29" s="18" t="e">
        <f t="shared" si="18"/>
        <v>#DIV/0!</v>
      </c>
      <c r="AK29" s="18">
        <f t="shared" si="18"/>
        <v>0</v>
      </c>
      <c r="AL29" s="18">
        <f t="shared" si="18"/>
        <v>0</v>
      </c>
      <c r="AM29" s="18">
        <f t="shared" si="18"/>
        <v>0</v>
      </c>
      <c r="AN29" s="18">
        <f t="shared" si="18"/>
        <v>0</v>
      </c>
      <c r="AO29" s="18">
        <f t="shared" si="18"/>
        <v>0</v>
      </c>
      <c r="AP29" s="18">
        <f t="shared" si="18"/>
        <v>0</v>
      </c>
      <c r="AQ29" s="18">
        <f t="shared" si="18"/>
        <v>0</v>
      </c>
      <c r="AR29" s="18">
        <f t="shared" si="18"/>
        <v>0</v>
      </c>
      <c r="AS29" s="18">
        <f t="shared" si="18"/>
        <v>3.0395136778115501E-3</v>
      </c>
      <c r="AT29" s="18">
        <f t="shared" si="18"/>
        <v>3.0395136778115501E-3</v>
      </c>
      <c r="AU29" s="18">
        <f t="shared" si="18"/>
        <v>3.0395136778115501E-3</v>
      </c>
      <c r="AV29" s="18">
        <f t="shared" si="18"/>
        <v>3.0395136778115501E-3</v>
      </c>
      <c r="AW29" s="18">
        <f t="shared" si="18"/>
        <v>3.0395136778115501E-3</v>
      </c>
      <c r="AX29" s="18">
        <f t="shared" si="18"/>
        <v>3.0395136778115501E-3</v>
      </c>
      <c r="AY29" s="18">
        <f t="shared" si="18"/>
        <v>5.5457793419719514E-3</v>
      </c>
      <c r="AZ29" s="18">
        <f t="shared" si="18"/>
        <v>2.5062656641604009E-3</v>
      </c>
      <c r="BA29" s="18">
        <f t="shared" si="18"/>
        <v>2.5062656641604009E-3</v>
      </c>
      <c r="BB29" s="18">
        <f t="shared" si="18"/>
        <v>2.5062656641604009E-3</v>
      </c>
      <c r="BC29" s="18">
        <f t="shared" si="18"/>
        <v>2.5062656641604009E-3</v>
      </c>
      <c r="BD29" s="18">
        <f t="shared" si="18"/>
        <v>2.5062656641604009E-3</v>
      </c>
      <c r="BE29" s="18">
        <f t="shared" si="18"/>
        <v>2.5062656641604009E-3</v>
      </c>
      <c r="BF29" s="18">
        <f t="shared" si="18"/>
        <v>0</v>
      </c>
      <c r="BG29" s="18">
        <f t="shared" si="18"/>
        <v>0</v>
      </c>
      <c r="BH29" s="18">
        <f t="shared" si="18"/>
        <v>2.4630541871921183E-3</v>
      </c>
      <c r="BI29" s="18">
        <f t="shared" si="18"/>
        <v>2.4630541871921183E-3</v>
      </c>
      <c r="BJ29" s="18">
        <f t="shared" si="18"/>
        <v>5.1085568326947632E-3</v>
      </c>
      <c r="BK29" s="18">
        <f t="shared" si="18"/>
        <v>5.1085568326947632E-3</v>
      </c>
      <c r="BL29" s="18">
        <f t="shared" si="18"/>
        <v>5.1085568326947632E-3</v>
      </c>
      <c r="BM29" s="18">
        <f t="shared" si="18"/>
        <v>5.1085568326947632E-3</v>
      </c>
      <c r="BN29" s="18">
        <f t="shared" si="18"/>
        <v>5.1085568326947632E-3</v>
      </c>
      <c r="BO29" s="18">
        <f t="shared" si="18"/>
        <v>6.1298232029939346E-3</v>
      </c>
      <c r="BP29" s="18">
        <f t="shared" si="18"/>
        <v>6.1298232029939346E-3</v>
      </c>
      <c r="BQ29" s="18">
        <f t="shared" si="18"/>
        <v>3.4843205574912892E-3</v>
      </c>
      <c r="BR29" s="18">
        <f t="shared" si="18"/>
        <v>6.3414634146341459E-3</v>
      </c>
      <c r="BS29" s="18">
        <f t="shared" si="18"/>
        <v>6.3414634146341459E-3</v>
      </c>
      <c r="BT29" s="18">
        <f t="shared" si="18"/>
        <v>6.3414634146341459E-3</v>
      </c>
      <c r="BU29" s="18">
        <f t="shared" si="18"/>
        <v>6.3414634146341459E-3</v>
      </c>
      <c r="BV29" s="18">
        <f t="shared" si="18"/>
        <v>2.8571428571428571E-3</v>
      </c>
      <c r="BW29" s="18">
        <f t="shared" ref="BW29:EH32" si="19">SUM(BQ16:BW16)/7</f>
        <v>2.8571428571428571E-3</v>
      </c>
      <c r="BX29" s="18">
        <f t="shared" si="19"/>
        <v>2.8571428571428571E-3</v>
      </c>
      <c r="BY29" s="18">
        <f t="shared" si="19"/>
        <v>3.5714285714285718E-3</v>
      </c>
      <c r="BZ29" s="18">
        <f t="shared" si="19"/>
        <v>3.5714285714285718E-3</v>
      </c>
      <c r="CA29" s="18">
        <f t="shared" si="19"/>
        <v>3.5714285714285718E-3</v>
      </c>
      <c r="CB29" s="18">
        <f t="shared" si="19"/>
        <v>3.5714285714285718E-3</v>
      </c>
      <c r="CC29" s="18">
        <f t="shared" si="19"/>
        <v>3.5714285714285718E-3</v>
      </c>
      <c r="CD29" s="18">
        <f t="shared" si="19"/>
        <v>3.5714285714285718E-3</v>
      </c>
      <c r="CE29" s="18">
        <f t="shared" si="19"/>
        <v>3.5714285714285718E-3</v>
      </c>
      <c r="CF29" s="18">
        <f t="shared" si="19"/>
        <v>0</v>
      </c>
      <c r="CG29" s="18">
        <f t="shared" si="19"/>
        <v>0</v>
      </c>
      <c r="CH29" s="18">
        <f t="shared" si="19"/>
        <v>0</v>
      </c>
      <c r="CI29" s="18">
        <f t="shared" si="19"/>
        <v>0</v>
      </c>
      <c r="CJ29" s="18">
        <f t="shared" si="19"/>
        <v>0</v>
      </c>
      <c r="CK29" s="18">
        <f t="shared" si="19"/>
        <v>0</v>
      </c>
      <c r="CL29" s="18">
        <f t="shared" si="19"/>
        <v>0</v>
      </c>
      <c r="CM29" s="18">
        <f t="shared" si="19"/>
        <v>0</v>
      </c>
      <c r="CN29" s="18">
        <f t="shared" si="19"/>
        <v>0</v>
      </c>
      <c r="CO29" s="18">
        <f t="shared" si="19"/>
        <v>0</v>
      </c>
      <c r="CP29" s="18">
        <f t="shared" si="19"/>
        <v>0</v>
      </c>
      <c r="CQ29" s="18">
        <f t="shared" si="19"/>
        <v>0</v>
      </c>
      <c r="CR29" s="18">
        <f t="shared" si="19"/>
        <v>8.4033613445378148E-3</v>
      </c>
      <c r="CS29" s="18">
        <f t="shared" si="19"/>
        <v>8.4033613445378148E-3</v>
      </c>
      <c r="CT29" s="18">
        <f t="shared" si="19"/>
        <v>8.4033613445378148E-3</v>
      </c>
      <c r="CU29" s="18">
        <f t="shared" si="19"/>
        <v>8.4033613445378148E-3</v>
      </c>
      <c r="CV29" s="18">
        <f t="shared" si="19"/>
        <v>8.4033613445378148E-3</v>
      </c>
      <c r="CW29" s="18">
        <f t="shared" si="19"/>
        <v>8.4033613445378148E-3</v>
      </c>
      <c r="CX29" s="18">
        <f t="shared" si="19"/>
        <v>8.4033613445378148E-3</v>
      </c>
      <c r="CY29" s="18">
        <f t="shared" si="19"/>
        <v>0</v>
      </c>
      <c r="CZ29" s="18">
        <f t="shared" si="19"/>
        <v>0</v>
      </c>
      <c r="DA29" s="18">
        <f t="shared" si="19"/>
        <v>0</v>
      </c>
      <c r="DB29" s="18">
        <f t="shared" si="19"/>
        <v>0</v>
      </c>
      <c r="DC29" s="18">
        <f t="shared" si="19"/>
        <v>0</v>
      </c>
      <c r="DD29" s="18">
        <f t="shared" si="19"/>
        <v>0</v>
      </c>
      <c r="DE29" s="18">
        <f t="shared" si="19"/>
        <v>0</v>
      </c>
      <c r="DF29" s="18">
        <f t="shared" si="19"/>
        <v>0</v>
      </c>
      <c r="DG29" s="18">
        <f t="shared" si="19"/>
        <v>0</v>
      </c>
      <c r="DH29" s="18">
        <f t="shared" si="19"/>
        <v>0</v>
      </c>
      <c r="DI29" s="18">
        <f t="shared" si="19"/>
        <v>0</v>
      </c>
      <c r="DJ29" s="18">
        <f t="shared" si="19"/>
        <v>0</v>
      </c>
      <c r="DK29" s="18">
        <f t="shared" si="19"/>
        <v>2.3809523809523808E-2</v>
      </c>
      <c r="DL29" s="18">
        <f t="shared" si="19"/>
        <v>2.3809523809523808E-2</v>
      </c>
      <c r="DM29" s="18">
        <f t="shared" si="19"/>
        <v>2.3809523809523808E-2</v>
      </c>
      <c r="DN29" s="18">
        <f t="shared" si="19"/>
        <v>2.3809523809523808E-2</v>
      </c>
      <c r="DO29" s="18">
        <f t="shared" si="19"/>
        <v>3.8095238095238092E-2</v>
      </c>
      <c r="DP29" s="18">
        <f t="shared" si="19"/>
        <v>3.8095238095238092E-2</v>
      </c>
      <c r="DQ29" s="18">
        <f t="shared" si="19"/>
        <v>3.8095238095238092E-2</v>
      </c>
      <c r="DR29" s="18">
        <f t="shared" si="19"/>
        <v>1.4285714285714287E-2</v>
      </c>
      <c r="DS29" s="18">
        <f t="shared" si="19"/>
        <v>1.4285714285714287E-2</v>
      </c>
      <c r="DT29" s="18">
        <f t="shared" si="19"/>
        <v>1.4285714285714287E-2</v>
      </c>
      <c r="DU29" s="18">
        <f t="shared" si="19"/>
        <v>1.4285714285714287E-2</v>
      </c>
      <c r="DV29" s="18">
        <f t="shared" si="19"/>
        <v>0</v>
      </c>
      <c r="DW29" s="18">
        <f t="shared" si="19"/>
        <v>0</v>
      </c>
      <c r="DX29" s="18">
        <f t="shared" si="19"/>
        <v>1.5873015873015872E-2</v>
      </c>
      <c r="DY29" s="18">
        <f t="shared" si="19"/>
        <v>3.6281179138321996E-2</v>
      </c>
      <c r="DZ29" s="18">
        <f t="shared" si="19"/>
        <v>3.6281179138321996E-2</v>
      </c>
      <c r="EA29" s="18">
        <f t="shared" si="19"/>
        <v>3.6281179138321996E-2</v>
      </c>
      <c r="EB29" s="18">
        <f t="shared" si="19"/>
        <v>4.4684540482859809E-2</v>
      </c>
      <c r="EC29" s="18">
        <f t="shared" si="19"/>
        <v>6.2541683340002666E-2</v>
      </c>
      <c r="ED29" s="18">
        <f t="shared" si="19"/>
        <v>6.2541683340002666E-2</v>
      </c>
      <c r="EE29" s="18">
        <f t="shared" si="19"/>
        <v>6.7076830732292911E-2</v>
      </c>
      <c r="EF29" s="18">
        <f t="shared" si="19"/>
        <v>5.9655680453999778E-2</v>
      </c>
      <c r="EG29" s="18">
        <f t="shared" si="19"/>
        <v>5.9655680453999778E-2</v>
      </c>
      <c r="EH29" s="18">
        <f t="shared" si="19"/>
        <v>7.0644691443010763E-2</v>
      </c>
      <c r="EI29" s="18">
        <f t="shared" ref="EI29:GT32" si="20">SUM(EC16:EI16)/7</f>
        <v>7.8114345971488822E-2</v>
      </c>
      <c r="EJ29" s="18">
        <f t="shared" si="20"/>
        <v>7.2161965019107877E-2</v>
      </c>
      <c r="EK29" s="18">
        <f t="shared" si="20"/>
        <v>9.2570128284413994E-2</v>
      </c>
      <c r="EL29" s="18">
        <f t="shared" si="20"/>
        <v>7.2161965019107877E-2</v>
      </c>
      <c r="EM29" s="18">
        <f t="shared" si="20"/>
        <v>9.0920983778126629E-2</v>
      </c>
      <c r="EN29" s="18">
        <f t="shared" si="20"/>
        <v>9.0920983778126629E-2</v>
      </c>
      <c r="EO29" s="18">
        <f t="shared" si="20"/>
        <v>7.9931972789115652E-2</v>
      </c>
      <c r="EP29" s="18">
        <f t="shared" si="20"/>
        <v>9.2630385487528333E-2</v>
      </c>
      <c r="EQ29" s="18">
        <f t="shared" si="20"/>
        <v>8.0725623582766443E-2</v>
      </c>
      <c r="ER29" s="18">
        <f t="shared" si="20"/>
        <v>6.0317460317460318E-2</v>
      </c>
      <c r="ES29" s="18">
        <f t="shared" si="20"/>
        <v>6.0317460317460318E-2</v>
      </c>
      <c r="ET29" s="18">
        <f t="shared" si="20"/>
        <v>2.8571428571428574E-2</v>
      </c>
      <c r="EU29" s="18">
        <f t="shared" si="20"/>
        <v>2.8571428571428574E-2</v>
      </c>
      <c r="EV29" s="18">
        <f t="shared" si="20"/>
        <v>2.8571428571428574E-2</v>
      </c>
      <c r="EW29" s="18">
        <f t="shared" si="20"/>
        <v>0</v>
      </c>
      <c r="EX29" s="18">
        <f t="shared" si="20"/>
        <v>0</v>
      </c>
      <c r="EY29" s="18">
        <f t="shared" si="20"/>
        <v>0</v>
      </c>
      <c r="EZ29" s="18">
        <f t="shared" si="20"/>
        <v>0</v>
      </c>
      <c r="FA29" s="18">
        <f t="shared" si="20"/>
        <v>0</v>
      </c>
      <c r="FB29" s="18">
        <f t="shared" si="20"/>
        <v>0</v>
      </c>
      <c r="FC29" s="18">
        <f t="shared" si="20"/>
        <v>0</v>
      </c>
      <c r="FD29" s="18">
        <f t="shared" si="20"/>
        <v>0</v>
      </c>
      <c r="FE29" s="18">
        <f t="shared" si="20"/>
        <v>0</v>
      </c>
      <c r="FF29" s="18">
        <f t="shared" si="20"/>
        <v>0</v>
      </c>
      <c r="FG29" s="18">
        <f t="shared" si="20"/>
        <v>0</v>
      </c>
      <c r="FH29" s="18">
        <f t="shared" si="20"/>
        <v>1.098901098901099E-2</v>
      </c>
      <c r="FI29" s="18">
        <f t="shared" si="20"/>
        <v>1.098901098901099E-2</v>
      </c>
      <c r="FJ29" s="18">
        <f t="shared" si="20"/>
        <v>1.098901098901099E-2</v>
      </c>
      <c r="FK29" s="18">
        <f t="shared" si="20"/>
        <v>1.813186813186813E-2</v>
      </c>
      <c r="FL29" s="18">
        <f t="shared" si="20"/>
        <v>1.813186813186813E-2</v>
      </c>
      <c r="FM29" s="18">
        <f t="shared" si="20"/>
        <v>2.4625374625374626E-2</v>
      </c>
      <c r="FN29" s="18">
        <f t="shared" si="20"/>
        <v>3.0119880119880121E-2</v>
      </c>
      <c r="FO29" s="18">
        <f t="shared" si="20"/>
        <v>1.9130869130869133E-2</v>
      </c>
      <c r="FP29" s="18">
        <f t="shared" si="20"/>
        <v>1.9130869130869133E-2</v>
      </c>
      <c r="FQ29" s="18">
        <f t="shared" si="20"/>
        <v>1.9130869130869133E-2</v>
      </c>
      <c r="FR29" s="18">
        <f t="shared" si="20"/>
        <v>1.1988011988011988E-2</v>
      </c>
      <c r="FS29" s="18">
        <f t="shared" si="20"/>
        <v>2.3266207476733795E-2</v>
      </c>
      <c r="FT29" s="18">
        <f t="shared" si="20"/>
        <v>1.67727009832273E-2</v>
      </c>
      <c r="FU29" s="18">
        <f t="shared" si="20"/>
        <v>1.1278195488721804E-2</v>
      </c>
      <c r="FV29" s="18">
        <f t="shared" si="20"/>
        <v>1.3582342954159592E-2</v>
      </c>
      <c r="FW29" s="18">
        <f t="shared" si="20"/>
        <v>1.3582342954159592E-2</v>
      </c>
      <c r="FX29" s="18">
        <f t="shared" si="20"/>
        <v>1.3582342954159592E-2</v>
      </c>
      <c r="FY29" s="18">
        <f t="shared" si="20"/>
        <v>1.3582342954159592E-2</v>
      </c>
      <c r="FZ29" s="18">
        <f t="shared" si="20"/>
        <v>2.304147465437788E-3</v>
      </c>
      <c r="GA29" s="18">
        <f t="shared" si="20"/>
        <v>2.304147465437788E-3</v>
      </c>
      <c r="GB29" s="18">
        <f t="shared" si="20"/>
        <v>2.304147465437788E-3</v>
      </c>
      <c r="GC29" s="18">
        <f t="shared" si="20"/>
        <v>0</v>
      </c>
      <c r="GD29" s="18">
        <f t="shared" si="20"/>
        <v>0</v>
      </c>
      <c r="GE29" s="18">
        <f t="shared" si="20"/>
        <v>4.296455424274973E-3</v>
      </c>
      <c r="GF29" s="18">
        <f t="shared" si="20"/>
        <v>4.296455424274973E-3</v>
      </c>
      <c r="GG29" s="18">
        <f t="shared" si="20"/>
        <v>5.3024916415787956E-3</v>
      </c>
      <c r="GH29" s="18">
        <f t="shared" si="20"/>
        <v>6.3847427238298777E-3</v>
      </c>
      <c r="GI29" s="18">
        <f t="shared" si="20"/>
        <v>7.66025292791151E-3</v>
      </c>
      <c r="GJ29" s="18">
        <f t="shared" si="20"/>
        <v>1.069976660572306E-2</v>
      </c>
      <c r="GK29" s="18">
        <f t="shared" si="20"/>
        <v>1.2128338034294488E-2</v>
      </c>
      <c r="GL29" s="18">
        <f t="shared" si="20"/>
        <v>7.8318826100195159E-3</v>
      </c>
      <c r="GM29" s="18">
        <f t="shared" si="20"/>
        <v>7.8318826100195159E-3</v>
      </c>
      <c r="GN29" s="18">
        <f t="shared" si="20"/>
        <v>6.8258463927156942E-3</v>
      </c>
      <c r="GO29" s="18">
        <f t="shared" si="20"/>
        <v>8.272040316785724E-3</v>
      </c>
      <c r="GP29" s="18">
        <f t="shared" si="20"/>
        <v>1.0004048909696571E-2</v>
      </c>
      <c r="GQ29" s="18">
        <f t="shared" si="20"/>
        <v>8.7066955106306666E-3</v>
      </c>
      <c r="GR29" s="18">
        <f t="shared" si="20"/>
        <v>7.2781240820592374E-3</v>
      </c>
      <c r="GS29" s="18">
        <f t="shared" si="20"/>
        <v>7.2781240820592374E-3</v>
      </c>
      <c r="GT29" s="18">
        <f t="shared" si="20"/>
        <v>9.8291444902225012E-3</v>
      </c>
      <c r="GU29" s="18">
        <f t="shared" ref="GU29:HJ38" si="21">SUM(GO16:GU16)/7</f>
        <v>1.1082277322302702E-2</v>
      </c>
      <c r="GV29" s="18">
        <f t="shared" si="21"/>
        <v>8.5538323159815906E-3</v>
      </c>
      <c r="GW29" s="18">
        <f t="shared" si="21"/>
        <v>9.4073173799929712E-3</v>
      </c>
      <c r="GX29" s="18">
        <f t="shared" si="21"/>
        <v>7.6651571012473271E-3</v>
      </c>
      <c r="GY29" s="18">
        <f t="shared" si="21"/>
        <v>1.0911910348000573E-2</v>
      </c>
      <c r="GZ29" s="18">
        <f t="shared" si="21"/>
        <v>1.0911910348000573E-2</v>
      </c>
      <c r="HA29" s="18">
        <f t="shared" si="21"/>
        <v>9.8489851779325465E-3</v>
      </c>
      <c r="HB29" s="18">
        <f t="shared" si="21"/>
        <v>8.5958523458523461E-3</v>
      </c>
      <c r="HC29" s="18">
        <f t="shared" si="21"/>
        <v>9.8380883706970668E-3</v>
      </c>
      <c r="HD29" s="18">
        <f t="shared" si="21"/>
        <v>8.8342273668360616E-3</v>
      </c>
      <c r="HE29" s="18">
        <f t="shared" si="21"/>
        <v>8.8342273668360616E-3</v>
      </c>
      <c r="HF29" s="18">
        <f t="shared" si="21"/>
        <v>7.0160455486542447E-3</v>
      </c>
      <c r="HG29" s="18">
        <f t="shared" si="21"/>
        <v>7.9558951727143942E-3</v>
      </c>
      <c r="HH29" s="18">
        <f t="shared" si="21"/>
        <v>6.467799934619157E-3</v>
      </c>
      <c r="HI29" s="18">
        <f t="shared" si="21"/>
        <v>8.2424228272544725E-3</v>
      </c>
      <c r="HJ29" s="18">
        <f>SUM(HD16:HJ16)/7</f>
        <v>8.808505066424218E-3</v>
      </c>
      <c r="HK29" s="18">
        <f t="shared" ref="HK29:HX38" si="22">SUM(HE16:HK16)/7</f>
        <v>7.4317471093553805E-3</v>
      </c>
      <c r="HL29" s="18">
        <f t="shared" si="22"/>
        <v>9.1025908854623135E-3</v>
      </c>
      <c r="HM29" s="18">
        <f t="shared" si="22"/>
        <v>8.3883051711765994E-3</v>
      </c>
      <c r="HN29" s="18">
        <f t="shared" si="22"/>
        <v>8.8490157712060851E-3</v>
      </c>
      <c r="HO29" s="18">
        <f t="shared" si="22"/>
        <v>8.8490157712060851E-3</v>
      </c>
      <c r="HP29" s="18">
        <f t="shared" si="22"/>
        <v>7.7958936000714907E-3</v>
      </c>
      <c r="HQ29" s="18">
        <f t="shared" si="22"/>
        <v>7.423325515525798E-3</v>
      </c>
      <c r="HR29" s="18">
        <f t="shared" si="22"/>
        <v>6.921414196665086E-3</v>
      </c>
      <c r="HS29" s="18">
        <f t="shared" si="22"/>
        <v>9.5795747495624802E-3</v>
      </c>
      <c r="HT29" s="18">
        <f t="shared" si="22"/>
        <v>8.865289035276766E-3</v>
      </c>
      <c r="HU29" s="18">
        <f t="shared" si="22"/>
        <v>8.4171097635680828E-3</v>
      </c>
      <c r="HV29" s="18">
        <f t="shared" si="22"/>
        <v>9.5245294756389574E-3</v>
      </c>
      <c r="HW29" s="18">
        <f t="shared" si="22"/>
        <v>1.2287349311629527E-2</v>
      </c>
      <c r="HX29" s="18">
        <f t="shared" si="22"/>
        <v>1.243890071946234E-2</v>
      </c>
    </row>
    <row r="30" spans="2:232" x14ac:dyDescent="0.25">
      <c r="B30" s="132" t="s">
        <v>204</v>
      </c>
      <c r="J30" s="18" t="e">
        <f t="shared" ref="J30:Y38" si="23">SUM(D17:J17)/7</f>
        <v>#DIV/0!</v>
      </c>
      <c r="K30" s="18" t="e">
        <f t="shared" si="18"/>
        <v>#DIV/0!</v>
      </c>
      <c r="L30" s="18" t="e">
        <f t="shared" si="18"/>
        <v>#DIV/0!</v>
      </c>
      <c r="M30" s="18" t="e">
        <f t="shared" si="18"/>
        <v>#DIV/0!</v>
      </c>
      <c r="N30" s="18" t="e">
        <f t="shared" si="18"/>
        <v>#DIV/0!</v>
      </c>
      <c r="O30" s="18" t="e">
        <f t="shared" si="18"/>
        <v>#DIV/0!</v>
      </c>
      <c r="P30" s="18" t="e">
        <f t="shared" si="18"/>
        <v>#DIV/0!</v>
      </c>
      <c r="Q30" s="18" t="e">
        <f t="shared" si="18"/>
        <v>#DIV/0!</v>
      </c>
      <c r="R30" s="18" t="e">
        <f t="shared" si="18"/>
        <v>#DIV/0!</v>
      </c>
      <c r="S30" s="18" t="e">
        <f t="shared" si="18"/>
        <v>#DIV/0!</v>
      </c>
      <c r="T30" s="18" t="e">
        <f t="shared" si="18"/>
        <v>#DIV/0!</v>
      </c>
      <c r="U30" s="18" t="e">
        <f t="shared" si="18"/>
        <v>#DIV/0!</v>
      </c>
      <c r="V30" s="18" t="e">
        <f t="shared" si="18"/>
        <v>#DIV/0!</v>
      </c>
      <c r="W30" s="18" t="e">
        <f t="shared" si="18"/>
        <v>#DIV/0!</v>
      </c>
      <c r="X30" s="18" t="e">
        <f t="shared" si="18"/>
        <v>#DIV/0!</v>
      </c>
      <c r="Y30" s="18" t="e">
        <f t="shared" si="18"/>
        <v>#DIV/0!</v>
      </c>
      <c r="Z30" s="18" t="e">
        <f t="shared" si="18"/>
        <v>#DIV/0!</v>
      </c>
      <c r="AA30" s="18" t="e">
        <f t="shared" si="18"/>
        <v>#DIV/0!</v>
      </c>
      <c r="AB30" s="18" t="e">
        <f t="shared" si="18"/>
        <v>#DIV/0!</v>
      </c>
      <c r="AC30" s="18" t="e">
        <f t="shared" si="18"/>
        <v>#DIV/0!</v>
      </c>
      <c r="AD30" s="18" t="e">
        <f t="shared" si="18"/>
        <v>#DIV/0!</v>
      </c>
      <c r="AE30" s="18" t="e">
        <f t="shared" si="18"/>
        <v>#DIV/0!</v>
      </c>
      <c r="AF30" s="18" t="e">
        <f t="shared" si="18"/>
        <v>#DIV/0!</v>
      </c>
      <c r="AG30" s="18" t="e">
        <f t="shared" si="18"/>
        <v>#DIV/0!</v>
      </c>
      <c r="AH30" s="18" t="e">
        <f t="shared" si="18"/>
        <v>#DIV/0!</v>
      </c>
      <c r="AI30" s="18" t="e">
        <f t="shared" si="18"/>
        <v>#DIV/0!</v>
      </c>
      <c r="AJ30" s="18" t="e">
        <f t="shared" si="18"/>
        <v>#DIV/0!</v>
      </c>
      <c r="AK30" s="18">
        <f t="shared" si="18"/>
        <v>1.7857142857142856E-2</v>
      </c>
      <c r="AL30" s="18">
        <f t="shared" si="18"/>
        <v>1.7857142857142856E-2</v>
      </c>
      <c r="AM30" s="18">
        <f t="shared" si="18"/>
        <v>1.7857142857142856E-2</v>
      </c>
      <c r="AN30" s="18">
        <f t="shared" si="18"/>
        <v>0</v>
      </c>
      <c r="AO30" s="18">
        <f t="shared" si="18"/>
        <v>5.4945054945054949E-3</v>
      </c>
      <c r="AP30" s="18">
        <f t="shared" si="18"/>
        <v>9.9587912087912098E-3</v>
      </c>
      <c r="AQ30" s="18">
        <f t="shared" si="18"/>
        <v>9.9587912087912098E-3</v>
      </c>
      <c r="AR30" s="18">
        <f t="shared" si="18"/>
        <v>9.9587912087912098E-3</v>
      </c>
      <c r="AS30" s="18">
        <f t="shared" si="18"/>
        <v>9.9587912087912098E-3</v>
      </c>
      <c r="AT30" s="18">
        <f t="shared" si="18"/>
        <v>9.9587912087912098E-3</v>
      </c>
      <c r="AU30" s="18">
        <f t="shared" si="18"/>
        <v>9.9587912087912098E-3</v>
      </c>
      <c r="AV30" s="18">
        <f t="shared" si="18"/>
        <v>9.2261904761904746E-3</v>
      </c>
      <c r="AW30" s="18">
        <f t="shared" si="18"/>
        <v>4.7619047619047615E-3</v>
      </c>
      <c r="AX30" s="18">
        <f t="shared" si="18"/>
        <v>4.7619047619047615E-3</v>
      </c>
      <c r="AY30" s="18">
        <f t="shared" si="18"/>
        <v>4.7619047619047615E-3</v>
      </c>
      <c r="AZ30" s="18">
        <f t="shared" si="18"/>
        <v>4.7619047619047615E-3</v>
      </c>
      <c r="BA30" s="18">
        <f t="shared" si="18"/>
        <v>7.8674948240165625E-3</v>
      </c>
      <c r="BB30" s="18">
        <f t="shared" si="18"/>
        <v>7.8674948240165625E-3</v>
      </c>
      <c r="BC30" s="18">
        <f t="shared" si="18"/>
        <v>8.7078309584703445E-3</v>
      </c>
      <c r="BD30" s="18">
        <f t="shared" si="18"/>
        <v>1.1403248748227757E-2</v>
      </c>
      <c r="BE30" s="18">
        <f t="shared" si="18"/>
        <v>1.1403248748227757E-2</v>
      </c>
      <c r="BF30" s="18">
        <f t="shared" si="18"/>
        <v>1.1403248748227757E-2</v>
      </c>
      <c r="BG30" s="18">
        <f t="shared" si="18"/>
        <v>1.6694254039233046E-2</v>
      </c>
      <c r="BH30" s="18">
        <f t="shared" si="18"/>
        <v>1.6051718164313365E-2</v>
      </c>
      <c r="BI30" s="18">
        <f t="shared" si="18"/>
        <v>1.6051718164313365E-2</v>
      </c>
      <c r="BJ30" s="18">
        <f t="shared" si="18"/>
        <v>1.0449477267954822E-2</v>
      </c>
      <c r="BK30" s="18">
        <f t="shared" si="18"/>
        <v>7.7540594781974085E-3</v>
      </c>
      <c r="BL30" s="18">
        <f t="shared" si="18"/>
        <v>7.7540594781974085E-3</v>
      </c>
      <c r="BM30" s="18">
        <f t="shared" si="18"/>
        <v>7.7540594781974085E-3</v>
      </c>
      <c r="BN30" s="18">
        <f t="shared" si="18"/>
        <v>2.4630541871921183E-3</v>
      </c>
      <c r="BO30" s="18">
        <f t="shared" si="18"/>
        <v>0</v>
      </c>
      <c r="BP30" s="18">
        <f t="shared" si="18"/>
        <v>0</v>
      </c>
      <c r="BQ30" s="18">
        <f t="shared" si="18"/>
        <v>2.5974025974025974E-3</v>
      </c>
      <c r="BR30" s="18">
        <f t="shared" si="18"/>
        <v>2.5974025974025974E-3</v>
      </c>
      <c r="BS30" s="18">
        <f t="shared" si="18"/>
        <v>5.1484230055658621E-3</v>
      </c>
      <c r="BT30" s="18">
        <f t="shared" si="18"/>
        <v>7.5293753865182432E-3</v>
      </c>
      <c r="BU30" s="18">
        <f t="shared" si="18"/>
        <v>7.5293753865182432E-3</v>
      </c>
      <c r="BV30" s="18">
        <f t="shared" si="18"/>
        <v>7.5293753865182432E-3</v>
      </c>
      <c r="BW30" s="18">
        <f t="shared" si="19"/>
        <v>9.727177584320441E-3</v>
      </c>
      <c r="BX30" s="18">
        <f t="shared" si="19"/>
        <v>7.1297749869178445E-3</v>
      </c>
      <c r="BY30" s="18">
        <f t="shared" si="19"/>
        <v>7.1297749869178445E-3</v>
      </c>
      <c r="BZ30" s="18">
        <f t="shared" si="19"/>
        <v>4.5787545787545781E-3</v>
      </c>
      <c r="CA30" s="18">
        <f t="shared" si="19"/>
        <v>2.1978021978021978E-3</v>
      </c>
      <c r="CB30" s="18">
        <f t="shared" si="19"/>
        <v>7.299843014128728E-3</v>
      </c>
      <c r="CC30" s="18">
        <f t="shared" si="19"/>
        <v>1.3793349507635222E-2</v>
      </c>
      <c r="CD30" s="18">
        <f t="shared" si="19"/>
        <v>1.1595547309833023E-2</v>
      </c>
      <c r="CE30" s="18">
        <f t="shared" si="19"/>
        <v>1.1595547309833023E-2</v>
      </c>
      <c r="CF30" s="18">
        <f t="shared" si="19"/>
        <v>1.1595547309833023E-2</v>
      </c>
      <c r="CG30" s="18">
        <f t="shared" si="19"/>
        <v>1.9532055246340961E-2</v>
      </c>
      <c r="CH30" s="18">
        <f t="shared" si="19"/>
        <v>1.9532055246340961E-2</v>
      </c>
      <c r="CI30" s="18">
        <f t="shared" si="19"/>
        <v>1.443001443001443E-2</v>
      </c>
      <c r="CJ30" s="18">
        <f t="shared" si="19"/>
        <v>7.9365079365079361E-3</v>
      </c>
      <c r="CK30" s="18">
        <f t="shared" si="19"/>
        <v>7.9365079365079361E-3</v>
      </c>
      <c r="CL30" s="18">
        <f t="shared" si="19"/>
        <v>1.9841269841269844E-2</v>
      </c>
      <c r="CM30" s="18">
        <f t="shared" si="19"/>
        <v>1.9841269841269844E-2</v>
      </c>
      <c r="CN30" s="18">
        <f t="shared" si="19"/>
        <v>2.3333333333333334E-2</v>
      </c>
      <c r="CO30" s="18">
        <f t="shared" si="19"/>
        <v>2.3333333333333334E-2</v>
      </c>
      <c r="CP30" s="18">
        <f t="shared" si="19"/>
        <v>2.3333333333333334E-2</v>
      </c>
      <c r="CQ30" s="18">
        <f t="shared" si="19"/>
        <v>2.3333333333333334E-2</v>
      </c>
      <c r="CR30" s="18">
        <f t="shared" si="19"/>
        <v>2.3333333333333334E-2</v>
      </c>
      <c r="CS30" s="18">
        <f t="shared" si="19"/>
        <v>1.1428571428571429E-2</v>
      </c>
      <c r="CT30" s="18">
        <f t="shared" si="19"/>
        <v>1.1428571428571429E-2</v>
      </c>
      <c r="CU30" s="18">
        <f t="shared" si="19"/>
        <v>6.4935064935064939E-3</v>
      </c>
      <c r="CV30" s="18">
        <f t="shared" si="19"/>
        <v>6.4935064935064939E-3</v>
      </c>
      <c r="CW30" s="18">
        <f t="shared" si="19"/>
        <v>6.4935064935064939E-3</v>
      </c>
      <c r="CX30" s="18">
        <f t="shared" si="19"/>
        <v>6.4935064935064939E-3</v>
      </c>
      <c r="CY30" s="18">
        <f t="shared" si="19"/>
        <v>6.4935064935064939E-3</v>
      </c>
      <c r="CZ30" s="18">
        <f t="shared" si="19"/>
        <v>3.506493506493507E-2</v>
      </c>
      <c r="DA30" s="18">
        <f t="shared" si="19"/>
        <v>3.506493506493507E-2</v>
      </c>
      <c r="DB30" s="18">
        <f t="shared" si="19"/>
        <v>2.8571428571428574E-2</v>
      </c>
      <c r="DC30" s="18">
        <f t="shared" si="19"/>
        <v>2.8571428571428574E-2</v>
      </c>
      <c r="DD30" s="18">
        <f t="shared" si="19"/>
        <v>2.8571428571428574E-2</v>
      </c>
      <c r="DE30" s="18">
        <f t="shared" si="19"/>
        <v>2.8571428571428574E-2</v>
      </c>
      <c r="DF30" s="18">
        <f t="shared" si="19"/>
        <v>5.7142857142857148E-2</v>
      </c>
      <c r="DG30" s="18">
        <f t="shared" si="19"/>
        <v>2.8571428571428574E-2</v>
      </c>
      <c r="DH30" s="18">
        <f t="shared" si="19"/>
        <v>5.2380952380952382E-2</v>
      </c>
      <c r="DI30" s="18">
        <f t="shared" si="19"/>
        <v>7.2789115646258493E-2</v>
      </c>
      <c r="DJ30" s="18">
        <f t="shared" si="19"/>
        <v>7.2789115646258493E-2</v>
      </c>
      <c r="DK30" s="18">
        <f t="shared" si="19"/>
        <v>8.4693877551020411E-2</v>
      </c>
      <c r="DL30" s="18">
        <f t="shared" si="19"/>
        <v>8.4693877551020411E-2</v>
      </c>
      <c r="DM30" s="18">
        <f t="shared" si="19"/>
        <v>6.9109461966604821E-2</v>
      </c>
      <c r="DN30" s="18">
        <f t="shared" si="19"/>
        <v>6.9109461966604821E-2</v>
      </c>
      <c r="DO30" s="18">
        <f t="shared" si="19"/>
        <v>5.9585652442795296E-2</v>
      </c>
      <c r="DP30" s="18">
        <f t="shared" si="19"/>
        <v>6.7748917748917753E-2</v>
      </c>
      <c r="DQ30" s="18">
        <f t="shared" si="19"/>
        <v>7.6677489177489191E-2</v>
      </c>
      <c r="DR30" s="18">
        <f t="shared" si="19"/>
        <v>6.4772727272727273E-2</v>
      </c>
      <c r="DS30" s="18">
        <f t="shared" si="19"/>
        <v>6.4772727272727273E-2</v>
      </c>
      <c r="DT30" s="18">
        <f t="shared" si="19"/>
        <v>6.9642857142857145E-2</v>
      </c>
      <c r="DU30" s="18">
        <f t="shared" si="19"/>
        <v>0.11726190476190476</v>
      </c>
      <c r="DV30" s="18">
        <f t="shared" si="19"/>
        <v>0.11396520146520148</v>
      </c>
      <c r="DW30" s="18">
        <f t="shared" si="19"/>
        <v>0.10325091575091573</v>
      </c>
      <c r="DX30" s="18">
        <f t="shared" si="19"/>
        <v>0.11019536019536018</v>
      </c>
      <c r="DY30" s="18">
        <f t="shared" si="19"/>
        <v>0.12039944182801324</v>
      </c>
      <c r="DZ30" s="18">
        <f t="shared" si="19"/>
        <v>0.12992325135182275</v>
      </c>
      <c r="EA30" s="18">
        <f t="shared" si="19"/>
        <v>0.11206610849467991</v>
      </c>
      <c r="EB30" s="18">
        <f t="shared" si="19"/>
        <v>8.9657144909245742E-2</v>
      </c>
      <c r="EC30" s="18">
        <f t="shared" si="19"/>
        <v>9.6525276777377628E-2</v>
      </c>
      <c r="ED30" s="18">
        <f t="shared" si="19"/>
        <v>9.6525276777377628E-2</v>
      </c>
      <c r="EE30" s="18">
        <f t="shared" si="19"/>
        <v>0.11126450580232093</v>
      </c>
      <c r="EF30" s="18">
        <f t="shared" si="19"/>
        <v>0.11404743715668086</v>
      </c>
      <c r="EG30" s="18">
        <f t="shared" si="19"/>
        <v>0.10452362763287135</v>
      </c>
      <c r="EH30" s="18">
        <f t="shared" si="19"/>
        <v>0.10452362763287135</v>
      </c>
      <c r="EI30" s="18">
        <f t="shared" si="20"/>
        <v>7.9313543599257894E-2</v>
      </c>
      <c r="EJ30" s="18">
        <f t="shared" si="20"/>
        <v>7.3361162646876948E-2</v>
      </c>
      <c r="EK30" s="18">
        <f t="shared" si="20"/>
        <v>7.5912183055040189E-2</v>
      </c>
      <c r="EL30" s="18">
        <f t="shared" si="20"/>
        <v>4.5299938157081013E-2</v>
      </c>
      <c r="EM30" s="18">
        <f t="shared" si="20"/>
        <v>4.8185941043083894E-2</v>
      </c>
      <c r="EN30" s="18">
        <f t="shared" si="20"/>
        <v>7.1995464852607702E-2</v>
      </c>
      <c r="EO30" s="18">
        <f t="shared" si="20"/>
        <v>0.10374149659863945</v>
      </c>
      <c r="EP30" s="18">
        <f t="shared" si="20"/>
        <v>0.13231292517006804</v>
      </c>
      <c r="EQ30" s="18">
        <f t="shared" si="20"/>
        <v>0.12040816326530611</v>
      </c>
      <c r="ER30" s="18">
        <f t="shared" si="20"/>
        <v>0.1357142857142857</v>
      </c>
      <c r="ES30" s="18">
        <f t="shared" si="20"/>
        <v>0.15612244897959182</v>
      </c>
      <c r="ET30" s="18">
        <f t="shared" si="20"/>
        <v>0.14024943310657595</v>
      </c>
      <c r="EU30" s="18">
        <f t="shared" si="20"/>
        <v>0.11643990929705215</v>
      </c>
      <c r="EV30" s="18">
        <f t="shared" si="20"/>
        <v>8.4693877551020411E-2</v>
      </c>
      <c r="EW30" s="18">
        <f t="shared" si="20"/>
        <v>0.11326530612244899</v>
      </c>
      <c r="EX30" s="18">
        <f t="shared" si="20"/>
        <v>0.15612244897959185</v>
      </c>
      <c r="EY30" s="18">
        <f t="shared" si="20"/>
        <v>0.14421768707482996</v>
      </c>
      <c r="EZ30" s="18">
        <f t="shared" si="20"/>
        <v>0.17142857142857143</v>
      </c>
      <c r="FA30" s="18">
        <f t="shared" si="20"/>
        <v>0.17142857142857143</v>
      </c>
      <c r="FB30" s="18">
        <f t="shared" si="20"/>
        <v>0.19999999999999998</v>
      </c>
      <c r="FC30" s="18">
        <f t="shared" si="20"/>
        <v>0.19999999999999998</v>
      </c>
      <c r="FD30" s="18">
        <f t="shared" si="20"/>
        <v>0.16666666666666669</v>
      </c>
      <c r="FE30" s="18">
        <f t="shared" si="20"/>
        <v>0.13809523809523808</v>
      </c>
      <c r="FF30" s="18">
        <f t="shared" si="20"/>
        <v>0.13626373626373625</v>
      </c>
      <c r="FG30" s="18">
        <f t="shared" si="20"/>
        <v>0.11245421245421246</v>
      </c>
      <c r="FH30" s="18">
        <f t="shared" si="20"/>
        <v>0.1454212454212454</v>
      </c>
      <c r="FI30" s="18">
        <f t="shared" si="20"/>
        <v>0.12875457875457877</v>
      </c>
      <c r="FJ30" s="18">
        <f t="shared" si="20"/>
        <v>0.13627337574705997</v>
      </c>
      <c r="FK30" s="18">
        <f t="shared" si="20"/>
        <v>0.12674956622325043</v>
      </c>
      <c r="FL30" s="18">
        <f t="shared" si="20"/>
        <v>0.13478528050896474</v>
      </c>
      <c r="FM30" s="18">
        <f t="shared" si="20"/>
        <v>0.11280725853094274</v>
      </c>
      <c r="FN30" s="18">
        <f t="shared" si="20"/>
        <v>9.4492240215924422E-2</v>
      </c>
      <c r="FO30" s="18">
        <f t="shared" si="20"/>
        <v>6.9461715185399384E-2</v>
      </c>
      <c r="FP30" s="18">
        <f t="shared" si="20"/>
        <v>7.5990133004139801E-2</v>
      </c>
      <c r="FQ30" s="18">
        <f t="shared" si="20"/>
        <v>7.8323552760427059E-2</v>
      </c>
      <c r="FR30" s="18">
        <f t="shared" si="20"/>
        <v>7.5316033963434587E-2</v>
      </c>
      <c r="FS30" s="18">
        <f t="shared" si="20"/>
        <v>5.6754003888246619E-2</v>
      </c>
      <c r="FT30" s="18">
        <f t="shared" si="20"/>
        <v>7.0146861031103763E-2</v>
      </c>
      <c r="FU30" s="18">
        <f t="shared" si="20"/>
        <v>8.0096370980613701E-2</v>
      </c>
      <c r="FV30" s="18">
        <f t="shared" si="20"/>
        <v>8.5984747836732503E-2</v>
      </c>
      <c r="FW30" s="18">
        <f t="shared" si="20"/>
        <v>8.3785334346996435E-2</v>
      </c>
      <c r="FX30" s="18">
        <f t="shared" si="20"/>
        <v>8.6538159615034679E-2</v>
      </c>
      <c r="FY30" s="18">
        <f t="shared" si="20"/>
        <v>8.1956392697741451E-2</v>
      </c>
      <c r="FZ30" s="18">
        <f t="shared" si="20"/>
        <v>9.3687527764323569E-2</v>
      </c>
      <c r="GA30" s="18">
        <f t="shared" si="20"/>
        <v>9.6569534997596601E-2</v>
      </c>
      <c r="GB30" s="18">
        <f t="shared" si="20"/>
        <v>8.8268376696438319E-2</v>
      </c>
      <c r="GC30" s="18">
        <f t="shared" si="20"/>
        <v>7.9937997398317084E-2</v>
      </c>
      <c r="GD30" s="18">
        <f t="shared" si="20"/>
        <v>7.6346456196156418E-2</v>
      </c>
      <c r="GE30" s="18">
        <f t="shared" si="20"/>
        <v>7.3408438883968391E-2</v>
      </c>
      <c r="GF30" s="18">
        <f t="shared" si="20"/>
        <v>7.2706016306545801E-2</v>
      </c>
      <c r="GG30" s="18">
        <f t="shared" si="20"/>
        <v>6.7275844916761321E-2</v>
      </c>
      <c r="GH30" s="18">
        <f t="shared" si="20"/>
        <v>6.1823491363141934E-2</v>
      </c>
      <c r="GI30" s="18">
        <f t="shared" si="20"/>
        <v>6.6160226057019475E-2</v>
      </c>
      <c r="GJ30" s="18">
        <f t="shared" si="20"/>
        <v>7.1304018434854413E-2</v>
      </c>
      <c r="GK30" s="18">
        <f t="shared" si="20"/>
        <v>7.5804650546105981E-2</v>
      </c>
      <c r="GL30" s="18">
        <f t="shared" si="20"/>
        <v>7.9007638711500183E-2</v>
      </c>
      <c r="GM30" s="18">
        <f t="shared" si="20"/>
        <v>7.7697473466908709E-2</v>
      </c>
      <c r="GN30" s="18">
        <f t="shared" si="20"/>
        <v>8.4368128024887204E-2</v>
      </c>
      <c r="GO30" s="18">
        <f t="shared" si="20"/>
        <v>8.8716287240303046E-2</v>
      </c>
      <c r="GP30" s="18">
        <f t="shared" si="20"/>
        <v>9.6785567584019488E-2</v>
      </c>
      <c r="GQ30" s="18">
        <f t="shared" si="20"/>
        <v>9.3115910826661666E-2</v>
      </c>
      <c r="GR30" s="18">
        <f t="shared" si="20"/>
        <v>8.7251249172526316E-2</v>
      </c>
      <c r="GS30" s="18">
        <f t="shared" si="20"/>
        <v>8.312759198764462E-2</v>
      </c>
      <c r="GT30" s="18">
        <f t="shared" si="20"/>
        <v>8.9923343074964815E-2</v>
      </c>
      <c r="GU30" s="18">
        <f t="shared" si="21"/>
        <v>7.8204857672268882E-2</v>
      </c>
      <c r="GV30" s="18">
        <f t="shared" si="21"/>
        <v>7.7143535077022984E-2</v>
      </c>
      <c r="GW30" s="18">
        <f t="shared" si="21"/>
        <v>7.303867834058729E-2</v>
      </c>
      <c r="GX30" s="18">
        <f t="shared" si="21"/>
        <v>7.2149064581227815E-2</v>
      </c>
      <c r="GY30" s="18">
        <f t="shared" si="21"/>
        <v>7.5481258702895612E-2</v>
      </c>
      <c r="GZ30" s="18">
        <f t="shared" si="21"/>
        <v>7.9854436545461219E-2</v>
      </c>
      <c r="HA30" s="18">
        <f t="shared" si="21"/>
        <v>7.7303416137297951E-2</v>
      </c>
      <c r="HB30" s="18">
        <f t="shared" si="21"/>
        <v>8.5545671259639897E-2</v>
      </c>
      <c r="HC30" s="18">
        <f t="shared" si="21"/>
        <v>8.8827628164785191E-2</v>
      </c>
      <c r="HD30" s="18">
        <f t="shared" si="21"/>
        <v>9.3383612720769768E-2</v>
      </c>
      <c r="HE30" s="18">
        <f t="shared" si="21"/>
        <v>0.10175081329452065</v>
      </c>
      <c r="HF30" s="18">
        <f t="shared" si="21"/>
        <v>0.10285470939841676</v>
      </c>
      <c r="HG30" s="18">
        <f t="shared" si="21"/>
        <v>9.7253972863201171E-2</v>
      </c>
      <c r="HH30" s="18">
        <f t="shared" si="21"/>
        <v>0.10211850488290561</v>
      </c>
      <c r="HI30" s="18">
        <f t="shared" si="21"/>
        <v>0.1128211274828196</v>
      </c>
      <c r="HJ30" s="18">
        <f t="shared" si="21"/>
        <v>0.10989636924710926</v>
      </c>
      <c r="HK30" s="18">
        <f t="shared" si="22"/>
        <v>0.10692079559796049</v>
      </c>
      <c r="HL30" s="18">
        <f t="shared" si="22"/>
        <v>0.11001842731770929</v>
      </c>
      <c r="HM30" s="18">
        <f t="shared" si="22"/>
        <v>0.11216128446056642</v>
      </c>
      <c r="HN30" s="18">
        <f t="shared" si="22"/>
        <v>0.12845201127760902</v>
      </c>
      <c r="HO30" s="18">
        <f t="shared" si="22"/>
        <v>0.13486092803135338</v>
      </c>
      <c r="HP30" s="18">
        <f t="shared" si="22"/>
        <v>0.12316903124628889</v>
      </c>
      <c r="HQ30" s="18">
        <f t="shared" si="22"/>
        <v>0.12234211183912649</v>
      </c>
      <c r="HR30" s="18">
        <f t="shared" si="22"/>
        <v>0.11705936846283496</v>
      </c>
      <c r="HS30" s="18">
        <f t="shared" si="22"/>
        <v>0.11683152612972947</v>
      </c>
      <c r="HT30" s="18">
        <f t="shared" si="22"/>
        <v>0.11297998551348297</v>
      </c>
      <c r="HU30" s="18">
        <f t="shared" si="22"/>
        <v>0.10059903313253059</v>
      </c>
      <c r="HV30" s="18">
        <f t="shared" si="22"/>
        <v>0.10143798745985701</v>
      </c>
      <c r="HW30" s="18">
        <f t="shared" si="22"/>
        <v>0.10659407798180119</v>
      </c>
      <c r="HX30" s="18">
        <f t="shared" si="22"/>
        <v>0.1247004830228796</v>
      </c>
    </row>
    <row r="31" spans="2:232" x14ac:dyDescent="0.25">
      <c r="B31" s="132" t="s">
        <v>205</v>
      </c>
      <c r="J31" s="18" t="e">
        <f t="shared" si="23"/>
        <v>#DIV/0!</v>
      </c>
      <c r="K31" s="18" t="e">
        <f t="shared" si="18"/>
        <v>#DIV/0!</v>
      </c>
      <c r="L31" s="18" t="e">
        <f t="shared" si="18"/>
        <v>#DIV/0!</v>
      </c>
      <c r="M31" s="18" t="e">
        <f t="shared" si="18"/>
        <v>#DIV/0!</v>
      </c>
      <c r="N31" s="18" t="e">
        <f t="shared" si="18"/>
        <v>#DIV/0!</v>
      </c>
      <c r="O31" s="18" t="e">
        <f t="shared" si="18"/>
        <v>#DIV/0!</v>
      </c>
      <c r="P31" s="18" t="e">
        <f t="shared" si="18"/>
        <v>#DIV/0!</v>
      </c>
      <c r="Q31" s="18" t="e">
        <f t="shared" si="18"/>
        <v>#DIV/0!</v>
      </c>
      <c r="R31" s="18" t="e">
        <f t="shared" si="18"/>
        <v>#DIV/0!</v>
      </c>
      <c r="S31" s="18" t="e">
        <f t="shared" si="18"/>
        <v>#DIV/0!</v>
      </c>
      <c r="T31" s="18" t="e">
        <f t="shared" si="18"/>
        <v>#DIV/0!</v>
      </c>
      <c r="U31" s="18" t="e">
        <f t="shared" si="18"/>
        <v>#DIV/0!</v>
      </c>
      <c r="V31" s="18" t="e">
        <f t="shared" si="18"/>
        <v>#DIV/0!</v>
      </c>
      <c r="W31" s="18" t="e">
        <f t="shared" si="18"/>
        <v>#DIV/0!</v>
      </c>
      <c r="X31" s="18" t="e">
        <f t="shared" si="18"/>
        <v>#DIV/0!</v>
      </c>
      <c r="Y31" s="18" t="e">
        <f t="shared" si="18"/>
        <v>#DIV/0!</v>
      </c>
      <c r="Z31" s="18" t="e">
        <f t="shared" si="18"/>
        <v>#DIV/0!</v>
      </c>
      <c r="AA31" s="18" t="e">
        <f t="shared" si="18"/>
        <v>#DIV/0!</v>
      </c>
      <c r="AB31" s="18" t="e">
        <f t="shared" si="18"/>
        <v>#DIV/0!</v>
      </c>
      <c r="AC31" s="18" t="e">
        <f t="shared" si="18"/>
        <v>#DIV/0!</v>
      </c>
      <c r="AD31" s="18" t="e">
        <f t="shared" si="18"/>
        <v>#DIV/0!</v>
      </c>
      <c r="AE31" s="18" t="e">
        <f t="shared" si="18"/>
        <v>#DIV/0!</v>
      </c>
      <c r="AF31" s="18" t="e">
        <f t="shared" si="18"/>
        <v>#DIV/0!</v>
      </c>
      <c r="AG31" s="18" t="e">
        <f t="shared" si="18"/>
        <v>#DIV/0!</v>
      </c>
      <c r="AH31" s="18" t="e">
        <f t="shared" si="18"/>
        <v>#DIV/0!</v>
      </c>
      <c r="AI31" s="18" t="e">
        <f t="shared" si="18"/>
        <v>#DIV/0!</v>
      </c>
      <c r="AJ31" s="18" t="e">
        <f t="shared" si="18"/>
        <v>#DIV/0!</v>
      </c>
      <c r="AK31" s="18">
        <f t="shared" si="18"/>
        <v>4.8979591836734691E-2</v>
      </c>
      <c r="AL31" s="18">
        <f t="shared" si="18"/>
        <v>8.2993197278911551E-2</v>
      </c>
      <c r="AM31" s="18">
        <f t="shared" si="18"/>
        <v>0.10085034013605441</v>
      </c>
      <c r="AN31" s="18">
        <f t="shared" si="18"/>
        <v>0.11383735312306741</v>
      </c>
      <c r="AO31" s="18">
        <f t="shared" si="18"/>
        <v>0.10724394652966082</v>
      </c>
      <c r="AP31" s="18">
        <f t="shared" si="18"/>
        <v>0.10469292612149754</v>
      </c>
      <c r="AQ31" s="18">
        <f t="shared" si="18"/>
        <v>0.13476811409142236</v>
      </c>
      <c r="AR31" s="18">
        <f t="shared" si="18"/>
        <v>0.14548239980570807</v>
      </c>
      <c r="AS31" s="18">
        <f t="shared" si="18"/>
        <v>0.12058733539696585</v>
      </c>
      <c r="AT31" s="18">
        <f t="shared" si="18"/>
        <v>0.1175085176629757</v>
      </c>
      <c r="AU31" s="18">
        <f t="shared" si="18"/>
        <v>0.11975959991405795</v>
      </c>
      <c r="AV31" s="18">
        <f t="shared" si="18"/>
        <v>0.11921014936460742</v>
      </c>
      <c r="AW31" s="18">
        <f t="shared" si="18"/>
        <v>0.12674983190428996</v>
      </c>
      <c r="AX31" s="18">
        <f t="shared" si="18"/>
        <v>0.10507800527890296</v>
      </c>
      <c r="AY31" s="18">
        <f t="shared" si="18"/>
        <v>0.10689504788541924</v>
      </c>
      <c r="AZ31" s="18">
        <f t="shared" si="18"/>
        <v>0.10699309671373573</v>
      </c>
      <c r="BA31" s="18">
        <f t="shared" si="18"/>
        <v>0.10774272190114205</v>
      </c>
      <c r="BB31" s="18">
        <f t="shared" si="18"/>
        <v>0.11190497939673286</v>
      </c>
      <c r="BC31" s="18">
        <f t="shared" si="18"/>
        <v>0.11008425110541634</v>
      </c>
      <c r="BD31" s="18">
        <f t="shared" si="18"/>
        <v>0.10085993244713541</v>
      </c>
      <c r="BE31" s="18">
        <f t="shared" si="18"/>
        <v>9.7951076597103087E-2</v>
      </c>
      <c r="BF31" s="18">
        <f t="shared" si="18"/>
        <v>0.10057126342781623</v>
      </c>
      <c r="BG31" s="18">
        <f t="shared" si="18"/>
        <v>0.10987319208458361</v>
      </c>
      <c r="BH31" s="18">
        <f t="shared" si="18"/>
        <v>0.10666051270998521</v>
      </c>
      <c r="BI31" s="18">
        <f t="shared" si="18"/>
        <v>0.10024717296331213</v>
      </c>
      <c r="BJ31" s="18">
        <f t="shared" si="18"/>
        <v>9.3866843053570431E-2</v>
      </c>
      <c r="BK31" s="18">
        <f t="shared" si="18"/>
        <v>9.0116696563473181E-2</v>
      </c>
      <c r="BL31" s="18">
        <f t="shared" si="18"/>
        <v>0.10467231638225087</v>
      </c>
      <c r="BM31" s="18">
        <f t="shared" si="18"/>
        <v>0.11219653819218699</v>
      </c>
      <c r="BN31" s="18">
        <f t="shared" si="18"/>
        <v>0.11254594420197035</v>
      </c>
      <c r="BO31" s="18">
        <f t="shared" si="18"/>
        <v>0.12462091716844878</v>
      </c>
      <c r="BP31" s="18">
        <f t="shared" si="18"/>
        <v>0.12297177266216143</v>
      </c>
      <c r="BQ31" s="18">
        <f t="shared" si="18"/>
        <v>0.1201338698242586</v>
      </c>
      <c r="BR31" s="18">
        <f t="shared" si="18"/>
        <v>0.12485436671866852</v>
      </c>
      <c r="BS31" s="18">
        <f t="shared" si="18"/>
        <v>0.12266138426252816</v>
      </c>
      <c r="BT31" s="18">
        <f t="shared" si="18"/>
        <v>0.11665231396774359</v>
      </c>
      <c r="BU31" s="18">
        <f t="shared" si="18"/>
        <v>0.11152065317570545</v>
      </c>
      <c r="BV31" s="18">
        <f t="shared" si="18"/>
        <v>0.10374170495432954</v>
      </c>
      <c r="BW31" s="18">
        <f t="shared" si="19"/>
        <v>0.1099862540560215</v>
      </c>
      <c r="BX31" s="18">
        <f t="shared" si="19"/>
        <v>0.12133577410119371</v>
      </c>
      <c r="BY31" s="18">
        <f t="shared" si="19"/>
        <v>0.12562148838690801</v>
      </c>
      <c r="BZ31" s="18">
        <f t="shared" si="19"/>
        <v>0.13102015948325355</v>
      </c>
      <c r="CA31" s="18">
        <f t="shared" si="19"/>
        <v>0.13999451845761252</v>
      </c>
      <c r="CB31" s="18">
        <f t="shared" si="19"/>
        <v>0.13646233635400182</v>
      </c>
      <c r="CC31" s="18">
        <f t="shared" si="19"/>
        <v>0.13933156015345818</v>
      </c>
      <c r="CD31" s="18">
        <f t="shared" si="19"/>
        <v>0.13514199971389773</v>
      </c>
      <c r="CE31" s="18">
        <f t="shared" si="19"/>
        <v>0.12972939989136004</v>
      </c>
      <c r="CF31" s="18">
        <f t="shared" si="19"/>
        <v>0.11623733639929654</v>
      </c>
      <c r="CG31" s="18">
        <f t="shared" si="19"/>
        <v>0.10885453831882404</v>
      </c>
      <c r="CH31" s="18">
        <f t="shared" si="19"/>
        <v>0.10770330859616574</v>
      </c>
      <c r="CI31" s="18">
        <f t="shared" si="19"/>
        <v>0.1285551275846307</v>
      </c>
      <c r="CJ31" s="18">
        <f t="shared" si="19"/>
        <v>0.13023862926813237</v>
      </c>
      <c r="CK31" s="18">
        <f t="shared" si="19"/>
        <v>0.12213677741628051</v>
      </c>
      <c r="CL31" s="18">
        <f t="shared" si="19"/>
        <v>0.12366738966117848</v>
      </c>
      <c r="CM31" s="18">
        <f t="shared" si="19"/>
        <v>0.11573088172467053</v>
      </c>
      <c r="CN31" s="18">
        <f t="shared" si="19"/>
        <v>0.12271500870879755</v>
      </c>
      <c r="CO31" s="18">
        <f t="shared" si="19"/>
        <v>0.11251092707614448</v>
      </c>
      <c r="CP31" s="18">
        <f t="shared" si="19"/>
        <v>0.11506847183317771</v>
      </c>
      <c r="CQ31" s="18">
        <f t="shared" si="19"/>
        <v>0.10977746654217244</v>
      </c>
      <c r="CR31" s="18">
        <f t="shared" si="19"/>
        <v>0.11288982259570497</v>
      </c>
      <c r="CS31" s="18">
        <f t="shared" si="19"/>
        <v>9.5032679738562095E-2</v>
      </c>
      <c r="CT31" s="18">
        <f t="shared" si="19"/>
        <v>9.5032679738562095E-2</v>
      </c>
      <c r="CU31" s="18">
        <f t="shared" si="19"/>
        <v>7.8669043374925723E-2</v>
      </c>
      <c r="CV31" s="18">
        <f t="shared" si="19"/>
        <v>7.5372340078222438E-2</v>
      </c>
      <c r="CW31" s="18">
        <f t="shared" si="19"/>
        <v>9.3706946648123138E-2</v>
      </c>
      <c r="CX31" s="18">
        <f t="shared" si="19"/>
        <v>0.14926250220367868</v>
      </c>
      <c r="CY31" s="18">
        <f t="shared" si="19"/>
        <v>0.14085914085914086</v>
      </c>
      <c r="CZ31" s="18">
        <f t="shared" si="19"/>
        <v>0.16943056943056942</v>
      </c>
      <c r="DA31" s="18">
        <f t="shared" si="19"/>
        <v>0.16943056943056942</v>
      </c>
      <c r="DB31" s="18">
        <f t="shared" si="19"/>
        <v>0.19590409590409591</v>
      </c>
      <c r="DC31" s="18">
        <f t="shared" si="19"/>
        <v>0.20277222777222778</v>
      </c>
      <c r="DD31" s="18">
        <f t="shared" si="19"/>
        <v>0.16868131868131869</v>
      </c>
      <c r="DE31" s="18">
        <f t="shared" si="19"/>
        <v>0.11923076923076924</v>
      </c>
      <c r="DF31" s="18">
        <f t="shared" si="19"/>
        <v>0.11923076923076924</v>
      </c>
      <c r="DG31" s="18">
        <f t="shared" si="19"/>
        <v>0.11923076923076922</v>
      </c>
      <c r="DH31" s="18">
        <f t="shared" si="19"/>
        <v>0.13113553113553114</v>
      </c>
      <c r="DI31" s="18">
        <f t="shared" si="19"/>
        <v>0.11857666143380431</v>
      </c>
      <c r="DJ31" s="18">
        <f t="shared" si="19"/>
        <v>0.12929094714809</v>
      </c>
      <c r="DK31" s="18">
        <f t="shared" si="19"/>
        <v>0.15905285190999474</v>
      </c>
      <c r="DL31" s="18">
        <f t="shared" si="19"/>
        <v>0.17278911564625848</v>
      </c>
      <c r="DM31" s="18">
        <f t="shared" si="19"/>
        <v>0.19876314162028447</v>
      </c>
      <c r="DN31" s="18">
        <f t="shared" si="19"/>
        <v>0.20315874601588887</v>
      </c>
      <c r="DO31" s="18">
        <f t="shared" si="19"/>
        <v>0.23411112696826986</v>
      </c>
      <c r="DP31" s="18">
        <f t="shared" si="19"/>
        <v>0.21370296370296371</v>
      </c>
      <c r="DQ31" s="18">
        <f t="shared" si="19"/>
        <v>0.20298867798867801</v>
      </c>
      <c r="DR31" s="18">
        <f t="shared" si="19"/>
        <v>0.16835664335664333</v>
      </c>
      <c r="DS31" s="18">
        <f t="shared" si="19"/>
        <v>0.18026140526140527</v>
      </c>
      <c r="DT31" s="18">
        <f t="shared" si="19"/>
        <v>0.17214452214452214</v>
      </c>
      <c r="DU31" s="18">
        <f t="shared" si="19"/>
        <v>0.13917748917748915</v>
      </c>
      <c r="DV31" s="18">
        <f t="shared" si="19"/>
        <v>9.632034632034632E-2</v>
      </c>
      <c r="DW31" s="18">
        <f t="shared" si="19"/>
        <v>0.14096320346320346</v>
      </c>
      <c r="DX31" s="18">
        <f t="shared" si="19"/>
        <v>0.15485209235209235</v>
      </c>
      <c r="DY31" s="18">
        <f t="shared" si="19"/>
        <v>0.17247732426303855</v>
      </c>
      <c r="DZ31" s="18">
        <f t="shared" si="19"/>
        <v>0.1820011337868481</v>
      </c>
      <c r="EA31" s="18">
        <f t="shared" si="19"/>
        <v>0.21176303854875284</v>
      </c>
      <c r="EB31" s="18">
        <f t="shared" si="19"/>
        <v>0.24537648392690412</v>
      </c>
      <c r="EC31" s="18">
        <f t="shared" si="19"/>
        <v>0.25430505535547554</v>
      </c>
      <c r="ED31" s="18">
        <f t="shared" si="19"/>
        <v>0.22751934106976127</v>
      </c>
      <c r="EE31" s="18">
        <f t="shared" si="19"/>
        <v>0.20597739095638254</v>
      </c>
      <c r="EF31" s="18">
        <f t="shared" si="19"/>
        <v>0.21432618501946235</v>
      </c>
      <c r="EG31" s="18">
        <f t="shared" si="19"/>
        <v>0.22861189930517661</v>
      </c>
      <c r="EH31" s="18">
        <f t="shared" si="19"/>
        <v>0.21395988465316199</v>
      </c>
      <c r="EI31" s="18">
        <f t="shared" si="20"/>
        <v>0.19621945514802658</v>
      </c>
      <c r="EJ31" s="18">
        <f t="shared" si="20"/>
        <v>0.21110040752897899</v>
      </c>
      <c r="EK31" s="18">
        <f t="shared" si="20"/>
        <v>0.25446775446775449</v>
      </c>
      <c r="EL31" s="18">
        <f t="shared" si="20"/>
        <v>0.35854938712081574</v>
      </c>
      <c r="EM31" s="18">
        <f t="shared" si="20"/>
        <v>0.36720739577882439</v>
      </c>
      <c r="EN31" s="18">
        <f t="shared" si="20"/>
        <v>0.34339787196930061</v>
      </c>
      <c r="EO31" s="18">
        <f t="shared" si="20"/>
        <v>0.31043083900226753</v>
      </c>
      <c r="EP31" s="18">
        <f t="shared" si="20"/>
        <v>0.29455782312925166</v>
      </c>
      <c r="EQ31" s="18">
        <f t="shared" si="20"/>
        <v>0.28860544217687073</v>
      </c>
      <c r="ER31" s="18">
        <f t="shared" si="20"/>
        <v>0.2630952380952381</v>
      </c>
      <c r="ES31" s="18">
        <f t="shared" si="20"/>
        <v>0.23044217687074828</v>
      </c>
      <c r="ET31" s="18">
        <f t="shared" si="20"/>
        <v>0.2066326530612245</v>
      </c>
      <c r="EU31" s="18">
        <f t="shared" si="20"/>
        <v>0.23044217687074831</v>
      </c>
      <c r="EV31" s="18">
        <f t="shared" si="20"/>
        <v>0.32568027210884354</v>
      </c>
      <c r="EW31" s="18">
        <f t="shared" si="20"/>
        <v>0.32568027210884354</v>
      </c>
      <c r="EX31" s="18">
        <f t="shared" si="20"/>
        <v>0.32210884353741498</v>
      </c>
      <c r="EY31" s="18">
        <f t="shared" si="20"/>
        <v>0.38163265306122446</v>
      </c>
      <c r="EZ31" s="18">
        <f t="shared" si="20"/>
        <v>0.34761904761904766</v>
      </c>
      <c r="FA31" s="18">
        <f t="shared" si="20"/>
        <v>0.32380952380952382</v>
      </c>
      <c r="FB31" s="18">
        <f t="shared" si="20"/>
        <v>0.2809523809523809</v>
      </c>
      <c r="FC31" s="18">
        <f t="shared" si="20"/>
        <v>0.25714285714285712</v>
      </c>
      <c r="FD31" s="18">
        <f t="shared" si="20"/>
        <v>0.28095238095238095</v>
      </c>
      <c r="FE31" s="18">
        <f t="shared" si="20"/>
        <v>0.30952380952380948</v>
      </c>
      <c r="FF31" s="18">
        <f t="shared" si="20"/>
        <v>0.24725274725274726</v>
      </c>
      <c r="FG31" s="18">
        <f t="shared" si="20"/>
        <v>0.24725274725274723</v>
      </c>
      <c r="FH31" s="18">
        <f t="shared" si="20"/>
        <v>0.29120879120879117</v>
      </c>
      <c r="FI31" s="18">
        <f t="shared" si="20"/>
        <v>0.27454212454212451</v>
      </c>
      <c r="FJ31" s="18">
        <f t="shared" si="20"/>
        <v>0.25574513206092153</v>
      </c>
      <c r="FK31" s="18">
        <f t="shared" si="20"/>
        <v>0.26764989396568345</v>
      </c>
      <c r="FL31" s="18">
        <f t="shared" si="20"/>
        <v>0.27836417967996913</v>
      </c>
      <c r="FM31" s="18">
        <f t="shared" si="20"/>
        <v>0.29734519866098813</v>
      </c>
      <c r="FN31" s="18">
        <f t="shared" si="20"/>
        <v>0.26620966752545699</v>
      </c>
      <c r="FO31" s="18">
        <f t="shared" si="20"/>
        <v>0.26193616325195274</v>
      </c>
      <c r="FP31" s="18">
        <f t="shared" si="20"/>
        <v>0.28228946586331982</v>
      </c>
      <c r="FQ31" s="18">
        <f t="shared" si="20"/>
        <v>0.24936232041348841</v>
      </c>
      <c r="FR31" s="18">
        <f t="shared" si="20"/>
        <v>0.25500141815784932</v>
      </c>
      <c r="FS31" s="18">
        <f t="shared" si="20"/>
        <v>0.23150517755634553</v>
      </c>
      <c r="FT31" s="18">
        <f t="shared" si="20"/>
        <v>0.19741426846543644</v>
      </c>
      <c r="FU31" s="18">
        <f t="shared" si="20"/>
        <v>0.20023577128693923</v>
      </c>
      <c r="FV31" s="18">
        <f t="shared" si="20"/>
        <v>0.21124447584403092</v>
      </c>
      <c r="FW31" s="18">
        <f t="shared" si="20"/>
        <v>0.23418121652270704</v>
      </c>
      <c r="FX31" s="18">
        <f t="shared" si="20"/>
        <v>0.26699779142853147</v>
      </c>
      <c r="FY31" s="18">
        <f t="shared" si="20"/>
        <v>0.28144797939845628</v>
      </c>
      <c r="FZ31" s="18">
        <f t="shared" si="20"/>
        <v>0.30128673290873798</v>
      </c>
      <c r="GA31" s="18">
        <f t="shared" si="20"/>
        <v>0.33406250144400024</v>
      </c>
      <c r="GB31" s="18">
        <f t="shared" si="20"/>
        <v>0.37190033928183802</v>
      </c>
      <c r="GC31" s="18">
        <f t="shared" si="20"/>
        <v>0.37478052361363529</v>
      </c>
      <c r="GD31" s="18">
        <f t="shared" si="20"/>
        <v>0.37521150855789459</v>
      </c>
      <c r="GE31" s="18">
        <f t="shared" si="20"/>
        <v>0.36780328210942048</v>
      </c>
      <c r="GF31" s="18">
        <f t="shared" si="20"/>
        <v>0.37593577461691291</v>
      </c>
      <c r="GG31" s="18">
        <f t="shared" si="20"/>
        <v>0.37833571643650515</v>
      </c>
      <c r="GH31" s="18">
        <f t="shared" si="20"/>
        <v>0.38397986132115641</v>
      </c>
      <c r="GI31" s="18">
        <f t="shared" si="20"/>
        <v>0.37020435111707473</v>
      </c>
      <c r="GJ31" s="18">
        <f t="shared" si="20"/>
        <v>0.37438368242406561</v>
      </c>
      <c r="GK31" s="18">
        <f t="shared" si="20"/>
        <v>0.38304360657071551</v>
      </c>
      <c r="GL31" s="18">
        <f t="shared" si="20"/>
        <v>0.39069787738288103</v>
      </c>
      <c r="GM31" s="18">
        <f t="shared" si="20"/>
        <v>0.38296790243979134</v>
      </c>
      <c r="GN31" s="18">
        <f t="shared" si="20"/>
        <v>0.37827306675904016</v>
      </c>
      <c r="GO31" s="18">
        <f t="shared" si="20"/>
        <v>0.36750802059576387</v>
      </c>
      <c r="GP31" s="18">
        <f t="shared" si="20"/>
        <v>0.36925345561187556</v>
      </c>
      <c r="GQ31" s="18">
        <f t="shared" si="20"/>
        <v>0.34634590130836901</v>
      </c>
      <c r="GR31" s="18">
        <f t="shared" si="20"/>
        <v>0.33093236747378263</v>
      </c>
      <c r="GS31" s="18">
        <f t="shared" si="20"/>
        <v>0.32772799692247323</v>
      </c>
      <c r="GT31" s="18">
        <f t="shared" si="20"/>
        <v>0.31999129568460105</v>
      </c>
      <c r="GU31" s="18">
        <f t="shared" si="21"/>
        <v>0.32625695984500203</v>
      </c>
      <c r="GV31" s="18">
        <f t="shared" si="21"/>
        <v>0.33189133421093986</v>
      </c>
      <c r="GW31" s="18">
        <f t="shared" si="21"/>
        <v>0.31766658314408353</v>
      </c>
      <c r="GX31" s="18">
        <f t="shared" si="21"/>
        <v>0.33905438060868437</v>
      </c>
      <c r="GY31" s="18">
        <f t="shared" si="21"/>
        <v>0.32264973262508895</v>
      </c>
      <c r="GZ31" s="18">
        <f t="shared" si="21"/>
        <v>0.32848063641517644</v>
      </c>
      <c r="HA31" s="18">
        <f t="shared" si="21"/>
        <v>0.33804696294578868</v>
      </c>
      <c r="HB31" s="18">
        <f t="shared" si="21"/>
        <v>0.33570864291891739</v>
      </c>
      <c r="HC31" s="18">
        <f t="shared" si="21"/>
        <v>0.34418958763174612</v>
      </c>
      <c r="HD31" s="18">
        <f t="shared" si="21"/>
        <v>0.35758727102942955</v>
      </c>
      <c r="HE31" s="18">
        <f t="shared" si="21"/>
        <v>0.35272063396102338</v>
      </c>
      <c r="HF31" s="18">
        <f t="shared" si="21"/>
        <v>0.37596738720777667</v>
      </c>
      <c r="HG31" s="18">
        <f t="shared" si="21"/>
        <v>0.37978432751773522</v>
      </c>
      <c r="HH31" s="18">
        <f t="shared" si="21"/>
        <v>0.37396536200049385</v>
      </c>
      <c r="HI31" s="18">
        <f t="shared" si="21"/>
        <v>0.36855916545643469</v>
      </c>
      <c r="HJ31" s="18">
        <f t="shared" si="21"/>
        <v>0.34961899720421369</v>
      </c>
      <c r="HK31" s="18">
        <f t="shared" si="22"/>
        <v>0.3527055997208679</v>
      </c>
      <c r="HL31" s="18">
        <f t="shared" si="22"/>
        <v>0.34478317192854063</v>
      </c>
      <c r="HM31" s="18">
        <f t="shared" si="22"/>
        <v>0.33764031478568352</v>
      </c>
      <c r="HN31" s="18">
        <f t="shared" si="22"/>
        <v>0.31554463440826946</v>
      </c>
      <c r="HO31" s="18">
        <f t="shared" si="22"/>
        <v>0.31238993470184556</v>
      </c>
      <c r="HP31" s="18">
        <f t="shared" si="22"/>
        <v>0.32469129793488583</v>
      </c>
      <c r="HQ31" s="18">
        <f t="shared" si="22"/>
        <v>0.33640901854517052</v>
      </c>
      <c r="HR31" s="18">
        <f t="shared" si="22"/>
        <v>0.33991732796589391</v>
      </c>
      <c r="HS31" s="18">
        <f t="shared" si="22"/>
        <v>0.34625893957066339</v>
      </c>
      <c r="HT31" s="18">
        <f t="shared" si="22"/>
        <v>0.35090879951464099</v>
      </c>
      <c r="HU31" s="18">
        <f t="shared" si="22"/>
        <v>0.3576034773857894</v>
      </c>
      <c r="HV31" s="18">
        <f t="shared" si="22"/>
        <v>0.34508627882207926</v>
      </c>
      <c r="HW31" s="18">
        <f t="shared" si="22"/>
        <v>0.34936249041536399</v>
      </c>
      <c r="HX31" s="18">
        <f t="shared" si="22"/>
        <v>0.32711633902348403</v>
      </c>
    </row>
    <row r="32" spans="2:232" x14ac:dyDescent="0.25">
      <c r="B32" s="132" t="s">
        <v>206</v>
      </c>
      <c r="J32" s="18" t="e">
        <f t="shared" si="23"/>
        <v>#DIV/0!</v>
      </c>
      <c r="K32" s="18" t="e">
        <f t="shared" si="18"/>
        <v>#DIV/0!</v>
      </c>
      <c r="L32" s="18" t="e">
        <f t="shared" si="18"/>
        <v>#DIV/0!</v>
      </c>
      <c r="M32" s="18" t="e">
        <f t="shared" si="18"/>
        <v>#DIV/0!</v>
      </c>
      <c r="N32" s="18" t="e">
        <f t="shared" si="18"/>
        <v>#DIV/0!</v>
      </c>
      <c r="O32" s="18" t="e">
        <f t="shared" si="18"/>
        <v>#DIV/0!</v>
      </c>
      <c r="P32" s="18" t="e">
        <f t="shared" si="18"/>
        <v>#DIV/0!</v>
      </c>
      <c r="Q32" s="18" t="e">
        <f t="shared" si="18"/>
        <v>#DIV/0!</v>
      </c>
      <c r="R32" s="18" t="e">
        <f t="shared" si="18"/>
        <v>#DIV/0!</v>
      </c>
      <c r="S32" s="18" t="e">
        <f t="shared" si="18"/>
        <v>#DIV/0!</v>
      </c>
      <c r="T32" s="18" t="e">
        <f t="shared" si="18"/>
        <v>#DIV/0!</v>
      </c>
      <c r="U32" s="18" t="e">
        <f t="shared" si="18"/>
        <v>#DIV/0!</v>
      </c>
      <c r="V32" s="18" t="e">
        <f t="shared" si="18"/>
        <v>#DIV/0!</v>
      </c>
      <c r="W32" s="18" t="e">
        <f t="shared" si="18"/>
        <v>#DIV/0!</v>
      </c>
      <c r="X32" s="18" t="e">
        <f t="shared" si="18"/>
        <v>#DIV/0!</v>
      </c>
      <c r="Y32" s="18" t="e">
        <f t="shared" si="18"/>
        <v>#DIV/0!</v>
      </c>
      <c r="Z32" s="18" t="e">
        <f t="shared" si="18"/>
        <v>#DIV/0!</v>
      </c>
      <c r="AA32" s="18" t="e">
        <f t="shared" si="18"/>
        <v>#DIV/0!</v>
      </c>
      <c r="AB32" s="18" t="e">
        <f t="shared" si="18"/>
        <v>#DIV/0!</v>
      </c>
      <c r="AC32" s="18" t="e">
        <f t="shared" si="18"/>
        <v>#DIV/0!</v>
      </c>
      <c r="AD32" s="18" t="e">
        <f t="shared" si="18"/>
        <v>#DIV/0!</v>
      </c>
      <c r="AE32" s="18" t="e">
        <f t="shared" si="18"/>
        <v>#DIV/0!</v>
      </c>
      <c r="AF32" s="18" t="e">
        <f t="shared" si="18"/>
        <v>#DIV/0!</v>
      </c>
      <c r="AG32" s="18" t="e">
        <f t="shared" si="18"/>
        <v>#DIV/0!</v>
      </c>
      <c r="AH32" s="18" t="e">
        <f t="shared" si="18"/>
        <v>#DIV/0!</v>
      </c>
      <c r="AI32" s="18" t="e">
        <f t="shared" si="18"/>
        <v>#DIV/0!</v>
      </c>
      <c r="AJ32" s="18" t="e">
        <f t="shared" si="18"/>
        <v>#DIV/0!</v>
      </c>
      <c r="AK32" s="18">
        <f t="shared" si="18"/>
        <v>9.5299938157081016E-2</v>
      </c>
      <c r="AL32" s="18">
        <f t="shared" si="18"/>
        <v>0.12931354359925787</v>
      </c>
      <c r="AM32" s="18">
        <f t="shared" si="18"/>
        <v>0.10848021026592455</v>
      </c>
      <c r="AN32" s="18">
        <f t="shared" si="18"/>
        <v>0.13878324056895486</v>
      </c>
      <c r="AO32" s="18">
        <f t="shared" si="18"/>
        <v>0.12999203177774607</v>
      </c>
      <c r="AP32" s="18">
        <f t="shared" si="18"/>
        <v>0.14083386851243992</v>
      </c>
      <c r="AQ32" s="18">
        <f t="shared" si="18"/>
        <v>0.16544084048783295</v>
      </c>
      <c r="AR32" s="18">
        <f t="shared" si="18"/>
        <v>0.19758369763069011</v>
      </c>
      <c r="AS32" s="18">
        <f t="shared" si="18"/>
        <v>0.20004425632225184</v>
      </c>
      <c r="AT32" s="18">
        <f t="shared" si="18"/>
        <v>0.19049992134688237</v>
      </c>
      <c r="AU32" s="18">
        <f t="shared" si="18"/>
        <v>0.1792445100914711</v>
      </c>
      <c r="AV32" s="18">
        <f t="shared" si="18"/>
        <v>0.20946429031125133</v>
      </c>
      <c r="AW32" s="18">
        <f t="shared" si="18"/>
        <v>0.20678571888267988</v>
      </c>
      <c r="AX32" s="18">
        <f t="shared" si="18"/>
        <v>0.18879957705752881</v>
      </c>
      <c r="AY32" s="18">
        <f t="shared" si="18"/>
        <v>0.18923817354875688</v>
      </c>
      <c r="AZ32" s="18">
        <f t="shared" si="18"/>
        <v>0.17810963153483397</v>
      </c>
      <c r="BA32" s="18">
        <f t="shared" si="18"/>
        <v>0.1795017925971599</v>
      </c>
      <c r="BB32" s="18">
        <f t="shared" si="18"/>
        <v>0.17456352099222164</v>
      </c>
      <c r="BC32" s="18">
        <f t="shared" si="18"/>
        <v>0.1528548375188323</v>
      </c>
      <c r="BD32" s="18">
        <f t="shared" si="18"/>
        <v>0.14854216905522044</v>
      </c>
      <c r="BE32" s="18">
        <f t="shared" si="18"/>
        <v>0.13992333690697653</v>
      </c>
      <c r="BF32" s="18">
        <f t="shared" si="18"/>
        <v>0.12249339842440646</v>
      </c>
      <c r="BG32" s="18">
        <f t="shared" si="18"/>
        <v>0.110375289532104</v>
      </c>
      <c r="BH32" s="18">
        <f t="shared" si="18"/>
        <v>9.9130911721009546E-2</v>
      </c>
      <c r="BI32" s="18">
        <f t="shared" si="18"/>
        <v>0.10450208375884827</v>
      </c>
      <c r="BJ32" s="18">
        <f t="shared" si="18"/>
        <v>0.10372399474546513</v>
      </c>
      <c r="BK32" s="18">
        <f t="shared" si="18"/>
        <v>8.360602138713083E-2</v>
      </c>
      <c r="BL32" s="18">
        <f t="shared" si="18"/>
        <v>8.7654604383082244E-2</v>
      </c>
      <c r="BM32" s="18">
        <f t="shared" si="18"/>
        <v>8.3840957712292719E-2</v>
      </c>
      <c r="BN32" s="18">
        <f t="shared" si="18"/>
        <v>8.678595122332397E-2</v>
      </c>
      <c r="BO32" s="18">
        <f t="shared" si="18"/>
        <v>8.6365429776730201E-2</v>
      </c>
      <c r="BP32" s="18">
        <f t="shared" si="18"/>
        <v>8.7293073561516832E-2</v>
      </c>
      <c r="BQ32" s="18">
        <f t="shared" si="18"/>
        <v>8.1857768126211386E-2</v>
      </c>
      <c r="BR32" s="18">
        <f t="shared" si="18"/>
        <v>8.6288409948157563E-2</v>
      </c>
      <c r="BS32" s="18">
        <f t="shared" si="18"/>
        <v>8.4005918004011484E-2</v>
      </c>
      <c r="BT32" s="18">
        <f t="shared" si="18"/>
        <v>9.647757333280968E-2</v>
      </c>
      <c r="BU32" s="18">
        <f t="shared" si="18"/>
        <v>9.9535835825034419E-2</v>
      </c>
      <c r="BV32" s="18">
        <f t="shared" ref="BV32:CK38" si="24">SUM(BP19:BV19)/7</f>
        <v>0.10253397211868973</v>
      </c>
      <c r="BW32" s="18">
        <f t="shared" si="19"/>
        <v>9.3114819842394586E-2</v>
      </c>
      <c r="BX32" s="18">
        <f t="shared" si="19"/>
        <v>0.10395615242285762</v>
      </c>
      <c r="BY32" s="18">
        <f t="shared" si="19"/>
        <v>0.11324186670857191</v>
      </c>
      <c r="BZ32" s="18">
        <f t="shared" si="19"/>
        <v>0.10713128294018082</v>
      </c>
      <c r="CA32" s="18">
        <f t="shared" si="19"/>
        <v>9.0647766456664322E-2</v>
      </c>
      <c r="CB32" s="18">
        <f t="shared" si="19"/>
        <v>0.10202924212385427</v>
      </c>
      <c r="CC32" s="18">
        <f t="shared" si="19"/>
        <v>9.8555971208722878E-2</v>
      </c>
      <c r="CD32" s="18">
        <f t="shared" si="19"/>
        <v>0.10095981736256905</v>
      </c>
      <c r="CE32" s="18">
        <f t="shared" si="19"/>
        <v>0.1068160729082656</v>
      </c>
      <c r="CF32" s="18">
        <f t="shared" si="19"/>
        <v>0.11276845386064656</v>
      </c>
      <c r="CG32" s="18">
        <f t="shared" si="19"/>
        <v>0.11406044352472923</v>
      </c>
      <c r="CH32" s="18">
        <f t="shared" si="19"/>
        <v>0.13122423211708925</v>
      </c>
      <c r="CI32" s="18">
        <f t="shared" si="19"/>
        <v>0.10061198721913008</v>
      </c>
      <c r="CJ32" s="18">
        <f t="shared" si="19"/>
        <v>0.10999149659863947</v>
      </c>
      <c r="CK32" s="18">
        <f t="shared" si="19"/>
        <v>0.11776266061980348</v>
      </c>
      <c r="CL32" s="18">
        <f t="shared" si="19"/>
        <v>9.9225245653817074E-2</v>
      </c>
      <c r="CM32" s="18">
        <f t="shared" si="19"/>
        <v>8.9021164021164015E-2</v>
      </c>
      <c r="CN32" s="18">
        <f t="shared" si="19"/>
        <v>9.8227513227513233E-2</v>
      </c>
      <c r="CO32" s="18">
        <f t="shared" si="19"/>
        <v>7.8499622071050643E-2</v>
      </c>
      <c r="CP32" s="18">
        <f t="shared" si="19"/>
        <v>9.5306344760126269E-2</v>
      </c>
      <c r="CQ32" s="18">
        <f t="shared" si="19"/>
        <v>8.7369836823618333E-2</v>
      </c>
      <c r="CR32" s="18">
        <f t="shared" si="19"/>
        <v>7.4609177004134983E-2</v>
      </c>
      <c r="CS32" s="18">
        <f t="shared" si="19"/>
        <v>9.7228224623182619E-2</v>
      </c>
      <c r="CT32" s="18">
        <f t="shared" si="19"/>
        <v>9.2026143790849682E-2</v>
      </c>
      <c r="CU32" s="18">
        <f t="shared" si="19"/>
        <v>8.1376793141499024E-2</v>
      </c>
      <c r="CV32" s="18">
        <f t="shared" si="19"/>
        <v>8.7603899368605243E-2</v>
      </c>
      <c r="CW32" s="18">
        <f t="shared" si="19"/>
        <v>8.3784189666542622E-2</v>
      </c>
      <c r="CX32" s="18">
        <f t="shared" si="19"/>
        <v>7.5847681730034672E-2</v>
      </c>
      <c r="CY32" s="18">
        <f t="shared" si="19"/>
        <v>7.8433331374507836E-2</v>
      </c>
      <c r="CZ32" s="18">
        <f t="shared" si="19"/>
        <v>4.9861902803079276E-2</v>
      </c>
      <c r="DA32" s="18">
        <f t="shared" si="19"/>
        <v>7.2070786356500646E-2</v>
      </c>
      <c r="DB32" s="18">
        <f t="shared" si="19"/>
        <v>6.5577279862994151E-2</v>
      </c>
      <c r="DC32" s="18">
        <f t="shared" si="19"/>
        <v>9.0302554588268871E-2</v>
      </c>
      <c r="DD32" s="18">
        <f t="shared" si="19"/>
        <v>0.13088697017268444</v>
      </c>
      <c r="DE32" s="18">
        <f t="shared" si="19"/>
        <v>0.14187598116169545</v>
      </c>
      <c r="DF32" s="18">
        <f t="shared" si="19"/>
        <v>0.15945839874411302</v>
      </c>
      <c r="DG32" s="18">
        <f t="shared" si="19"/>
        <v>0.21660125588697016</v>
      </c>
      <c r="DH32" s="18">
        <f t="shared" si="19"/>
        <v>0.2455128205128205</v>
      </c>
      <c r="DI32" s="18">
        <f t="shared" si="19"/>
        <v>0.25571690214547355</v>
      </c>
      <c r="DJ32" s="18">
        <f t="shared" si="19"/>
        <v>0.27714547357404501</v>
      </c>
      <c r="DK32" s="18">
        <f t="shared" si="19"/>
        <v>0.22357404500261646</v>
      </c>
      <c r="DL32" s="18">
        <f t="shared" si="19"/>
        <v>0.24829931972789115</v>
      </c>
      <c r="DM32" s="18">
        <f t="shared" si="19"/>
        <v>0.23271490414347554</v>
      </c>
      <c r="DN32" s="18">
        <f t="shared" si="19"/>
        <v>0.20853907996765139</v>
      </c>
      <c r="DO32" s="18">
        <f t="shared" si="19"/>
        <v>0.17758669901527044</v>
      </c>
      <c r="DP32" s="18">
        <f t="shared" si="19"/>
        <v>0.28166833166833166</v>
      </c>
      <c r="DQ32" s="18">
        <f t="shared" si="19"/>
        <v>0.26023976023976025</v>
      </c>
      <c r="DR32" s="18">
        <f t="shared" si="19"/>
        <v>0.27322677322677319</v>
      </c>
      <c r="DS32" s="18">
        <f t="shared" si="19"/>
        <v>0.23751248751248749</v>
      </c>
      <c r="DT32" s="18">
        <f t="shared" si="19"/>
        <v>0.2870254745254745</v>
      </c>
      <c r="DU32" s="18">
        <f t="shared" si="19"/>
        <v>0.25405844155844154</v>
      </c>
      <c r="DV32" s="18">
        <f t="shared" si="19"/>
        <v>0.29142107892107888</v>
      </c>
      <c r="DW32" s="18">
        <f t="shared" si="19"/>
        <v>0.23070679320679321</v>
      </c>
      <c r="DX32" s="18">
        <f t="shared" si="19"/>
        <v>0.21880203130203132</v>
      </c>
      <c r="DY32" s="18">
        <f t="shared" si="19"/>
        <v>0.26703950811093674</v>
      </c>
      <c r="DZ32" s="18">
        <f t="shared" si="19"/>
        <v>0.28608712715855578</v>
      </c>
      <c r="EA32" s="18">
        <f t="shared" si="19"/>
        <v>0.25533315890458746</v>
      </c>
      <c r="EB32" s="18">
        <f t="shared" si="19"/>
        <v>0.28054324293820093</v>
      </c>
      <c r="EC32" s="18">
        <f t="shared" si="19"/>
        <v>0.25925203414699211</v>
      </c>
      <c r="ED32" s="18">
        <f t="shared" si="19"/>
        <v>0.22353774843270641</v>
      </c>
      <c r="EE32" s="18">
        <f t="shared" si="19"/>
        <v>0.23034046952114179</v>
      </c>
      <c r="EF32" s="18">
        <f t="shared" si="19"/>
        <v>0.2210640316732754</v>
      </c>
      <c r="EG32" s="18">
        <f t="shared" si="19"/>
        <v>0.20201641262565634</v>
      </c>
      <c r="EH32" s="18">
        <f t="shared" ref="EH32:EW38" si="25">SUM(EB19:EH19)/7</f>
        <v>0.19224840285764655</v>
      </c>
      <c r="EI32" s="18">
        <f t="shared" si="20"/>
        <v>0.19878435057006488</v>
      </c>
      <c r="EJ32" s="18">
        <f t="shared" si="20"/>
        <v>0.17795101723673154</v>
      </c>
      <c r="EK32" s="18">
        <f t="shared" si="20"/>
        <v>0.16009387437958869</v>
      </c>
      <c r="EL32" s="18">
        <f t="shared" si="20"/>
        <v>0.15805305805305805</v>
      </c>
      <c r="EM32" s="18">
        <f t="shared" si="20"/>
        <v>0.1061050061050061</v>
      </c>
      <c r="EN32" s="18">
        <f t="shared" si="20"/>
        <v>0.1061050061050061</v>
      </c>
      <c r="EO32" s="18">
        <f t="shared" si="20"/>
        <v>0.13174603174603172</v>
      </c>
      <c r="EP32" s="18">
        <f t="shared" si="20"/>
        <v>9.9999999999999992E-2</v>
      </c>
      <c r="EQ32" s="18">
        <f t="shared" si="20"/>
        <v>0.12976190476190477</v>
      </c>
      <c r="ER32" s="18">
        <f t="shared" si="20"/>
        <v>0.16547619047619047</v>
      </c>
      <c r="ES32" s="18">
        <f t="shared" si="20"/>
        <v>0.13690476190476189</v>
      </c>
      <c r="ET32" s="18">
        <f t="shared" si="20"/>
        <v>0.25595238095238093</v>
      </c>
      <c r="EU32" s="18">
        <f t="shared" si="20"/>
        <v>0.32738095238095238</v>
      </c>
      <c r="EV32" s="18">
        <f t="shared" si="20"/>
        <v>0.27976190476190477</v>
      </c>
      <c r="EW32" s="18">
        <f t="shared" si="20"/>
        <v>0.27976190476190477</v>
      </c>
      <c r="EX32" s="18">
        <f t="shared" si="20"/>
        <v>0.2547619047619048</v>
      </c>
      <c r="EY32" s="18">
        <f t="shared" si="20"/>
        <v>0.24285714285714288</v>
      </c>
      <c r="EZ32" s="18">
        <f t="shared" si="20"/>
        <v>0.24285714285714288</v>
      </c>
      <c r="FA32" s="18">
        <f t="shared" si="20"/>
        <v>0.1238095238095238</v>
      </c>
      <c r="FB32" s="18">
        <f t="shared" si="20"/>
        <v>5.2380952380952382E-2</v>
      </c>
      <c r="FC32" s="18">
        <f t="shared" si="20"/>
        <v>6.6666666666666666E-2</v>
      </c>
      <c r="FD32" s="18">
        <f t="shared" si="20"/>
        <v>6.6666666666666666E-2</v>
      </c>
      <c r="FE32" s="18">
        <f t="shared" si="20"/>
        <v>5.2380952380952382E-2</v>
      </c>
      <c r="FF32" s="18">
        <f t="shared" si="20"/>
        <v>6.1538461538461542E-2</v>
      </c>
      <c r="FG32" s="18">
        <f t="shared" si="20"/>
        <v>0.12106227106227108</v>
      </c>
      <c r="FH32" s="18">
        <f t="shared" si="20"/>
        <v>0.13205128205128205</v>
      </c>
      <c r="FI32" s="18">
        <f t="shared" si="20"/>
        <v>0.16776556776556778</v>
      </c>
      <c r="FJ32" s="18">
        <f t="shared" si="20"/>
        <v>0.19859263543474068</v>
      </c>
      <c r="FK32" s="18">
        <f t="shared" si="20"/>
        <v>0.23430692114902638</v>
      </c>
      <c r="FL32" s="18">
        <f t="shared" si="20"/>
        <v>0.25573549257759787</v>
      </c>
      <c r="FM32" s="18">
        <f t="shared" si="20"/>
        <v>0.24224897909108437</v>
      </c>
      <c r="FN32" s="18">
        <f t="shared" si="20"/>
        <v>0.20470319154529681</v>
      </c>
      <c r="FO32" s="18">
        <f t="shared" si="20"/>
        <v>0.2413332281753334</v>
      </c>
      <c r="FP32" s="18">
        <f t="shared" si="20"/>
        <v>0.23326871204630115</v>
      </c>
      <c r="FQ32" s="18">
        <f t="shared" si="20"/>
        <v>0.24234312220964055</v>
      </c>
      <c r="FR32" s="18">
        <f t="shared" si="20"/>
        <v>0.23294462596903903</v>
      </c>
      <c r="FS32" s="18">
        <f t="shared" si="20"/>
        <v>0.22730552822467812</v>
      </c>
      <c r="FT32" s="18">
        <f t="shared" si="20"/>
        <v>0.24353929445844438</v>
      </c>
      <c r="FU32" s="18">
        <f t="shared" si="20"/>
        <v>0.26017131109046104</v>
      </c>
      <c r="FV32" s="18">
        <f t="shared" si="20"/>
        <v>0.23789788559122907</v>
      </c>
      <c r="FW32" s="18">
        <f t="shared" si="20"/>
        <v>0.2427156484735081</v>
      </c>
      <c r="FX32" s="18">
        <f t="shared" si="20"/>
        <v>0.21794022106116384</v>
      </c>
      <c r="FY32" s="18">
        <f t="shared" si="20"/>
        <v>0.21394586015890818</v>
      </c>
      <c r="FZ32" s="18">
        <f t="shared" si="20"/>
        <v>0.21313056891875964</v>
      </c>
      <c r="GA32" s="18">
        <f t="shared" si="20"/>
        <v>0.19911610237264751</v>
      </c>
      <c r="GB32" s="18">
        <f t="shared" si="20"/>
        <v>0.18764892090546606</v>
      </c>
      <c r="GC32" s="18">
        <f t="shared" si="20"/>
        <v>0.20351208999444159</v>
      </c>
      <c r="GD32" s="18">
        <f t="shared" si="20"/>
        <v>0.19253634008063861</v>
      </c>
      <c r="GE32" s="18">
        <f t="shared" si="20"/>
        <v>0.20608912961750597</v>
      </c>
      <c r="GF32" s="18">
        <f t="shared" si="20"/>
        <v>0.21673473401311036</v>
      </c>
      <c r="GG32" s="18">
        <f t="shared" si="20"/>
        <v>0.21664988758514497</v>
      </c>
      <c r="GH32" s="18">
        <f t="shared" si="20"/>
        <v>0.21767734114424411</v>
      </c>
      <c r="GI32" s="18">
        <f t="shared" si="20"/>
        <v>0.22497325951159103</v>
      </c>
      <c r="GJ32" s="18">
        <f t="shared" si="20"/>
        <v>0.21415960508091536</v>
      </c>
      <c r="GK32" s="18">
        <f t="shared" si="20"/>
        <v>0.21123925109861444</v>
      </c>
      <c r="GL32" s="18">
        <f t="shared" si="20"/>
        <v>0.20302373160489945</v>
      </c>
      <c r="GM32" s="18">
        <f t="shared" si="20"/>
        <v>0.20050166350906087</v>
      </c>
      <c r="GN32" s="18">
        <f t="shared" si="20"/>
        <v>0.21122365310428992</v>
      </c>
      <c r="GO32" s="18">
        <f t="shared" si="20"/>
        <v>0.21251660793706775</v>
      </c>
      <c r="GP32" s="18">
        <f t="shared" si="20"/>
        <v>0.20063422340430728</v>
      </c>
      <c r="GQ32" s="18">
        <f t="shared" si="20"/>
        <v>0.19637149080737643</v>
      </c>
      <c r="GR32" s="18">
        <f t="shared" si="20"/>
        <v>0.21539404719835389</v>
      </c>
      <c r="GS32" s="18">
        <f t="shared" si="20"/>
        <v>0.20251090166214711</v>
      </c>
      <c r="GT32" s="18">
        <f t="shared" ref="GT32:GT38" si="26">SUM(GN19:GT19)/7</f>
        <v>0.21033124291340169</v>
      </c>
      <c r="GU32" s="18">
        <f t="shared" si="21"/>
        <v>0.20552192231460742</v>
      </c>
      <c r="GV32" s="18">
        <f t="shared" si="21"/>
        <v>0.20619305277924818</v>
      </c>
      <c r="GW32" s="18">
        <f t="shared" si="21"/>
        <v>0.21645519462033741</v>
      </c>
      <c r="GX32" s="18">
        <f t="shared" si="21"/>
        <v>0.22071792721726829</v>
      </c>
      <c r="GY32" s="18">
        <f t="shared" si="21"/>
        <v>0.22370835783927787</v>
      </c>
      <c r="GZ32" s="18">
        <f t="shared" si="21"/>
        <v>0.23391243947193094</v>
      </c>
      <c r="HA32" s="18">
        <f t="shared" si="21"/>
        <v>0.22838522858757718</v>
      </c>
      <c r="HB32" s="18">
        <f t="shared" si="21"/>
        <v>0.22422534434087796</v>
      </c>
      <c r="HC32" s="18">
        <f t="shared" si="21"/>
        <v>0.22562094283792575</v>
      </c>
      <c r="HD32" s="18">
        <f t="shared" si="21"/>
        <v>0.21994526716225007</v>
      </c>
      <c r="HE32" s="18">
        <f t="shared" si="21"/>
        <v>0.21041690405989694</v>
      </c>
      <c r="HF32" s="18">
        <f t="shared" si="21"/>
        <v>0.19983248847548138</v>
      </c>
      <c r="HG32" s="18">
        <f t="shared" si="21"/>
        <v>0.19313845747962441</v>
      </c>
      <c r="HH32" s="18">
        <f t="shared" si="21"/>
        <v>0.19586834253709567</v>
      </c>
      <c r="HI32" s="18">
        <f t="shared" si="21"/>
        <v>0.19510909666034965</v>
      </c>
      <c r="HJ32" s="18">
        <f t="shared" si="21"/>
        <v>0.1934344367028058</v>
      </c>
      <c r="HK32" s="18">
        <f t="shared" si="22"/>
        <v>0.19886004736157709</v>
      </c>
      <c r="HL32" s="18">
        <f t="shared" si="22"/>
        <v>0.20556219599157902</v>
      </c>
      <c r="HM32" s="18">
        <f t="shared" si="22"/>
        <v>0.2034193388487219</v>
      </c>
      <c r="HN32" s="18">
        <f t="shared" si="22"/>
        <v>0.2067548835929354</v>
      </c>
      <c r="HO32" s="18">
        <f t="shared" si="22"/>
        <v>0.20086843287889847</v>
      </c>
      <c r="HP32" s="18">
        <f t="shared" si="22"/>
        <v>0.19378786679212115</v>
      </c>
      <c r="HQ32" s="18">
        <f t="shared" si="22"/>
        <v>0.193783323278895</v>
      </c>
      <c r="HR32" s="18">
        <f t="shared" si="22"/>
        <v>0.18176280068274606</v>
      </c>
      <c r="HS32" s="18">
        <f t="shared" si="22"/>
        <v>0.17259214677525003</v>
      </c>
      <c r="HT32" s="18">
        <f t="shared" si="22"/>
        <v>0.1727462083998999</v>
      </c>
      <c r="HU32" s="18">
        <f t="shared" si="22"/>
        <v>0.1754632952346338</v>
      </c>
      <c r="HV32" s="18">
        <f t="shared" si="22"/>
        <v>0.16470790075830907</v>
      </c>
      <c r="HW32" s="18">
        <f t="shared" si="22"/>
        <v>0.16252580101523373</v>
      </c>
      <c r="HX32" s="18">
        <f t="shared" si="22"/>
        <v>0.15399106383728048</v>
      </c>
    </row>
    <row r="33" spans="2:232" x14ac:dyDescent="0.25">
      <c r="B33" s="132" t="s">
        <v>207</v>
      </c>
      <c r="J33" s="18" t="e">
        <f t="shared" si="23"/>
        <v>#DIV/0!</v>
      </c>
      <c r="K33" s="18" t="e">
        <f t="shared" si="23"/>
        <v>#DIV/0!</v>
      </c>
      <c r="L33" s="18" t="e">
        <f t="shared" si="23"/>
        <v>#DIV/0!</v>
      </c>
      <c r="M33" s="18" t="e">
        <f t="shared" si="23"/>
        <v>#DIV/0!</v>
      </c>
      <c r="N33" s="18" t="e">
        <f t="shared" si="23"/>
        <v>#DIV/0!</v>
      </c>
      <c r="O33" s="18" t="e">
        <f t="shared" si="23"/>
        <v>#DIV/0!</v>
      </c>
      <c r="P33" s="18" t="e">
        <f t="shared" si="23"/>
        <v>#DIV/0!</v>
      </c>
      <c r="Q33" s="18" t="e">
        <f t="shared" si="23"/>
        <v>#DIV/0!</v>
      </c>
      <c r="R33" s="18" t="e">
        <f t="shared" si="23"/>
        <v>#DIV/0!</v>
      </c>
      <c r="S33" s="18" t="e">
        <f t="shared" si="23"/>
        <v>#DIV/0!</v>
      </c>
      <c r="T33" s="18" t="e">
        <f t="shared" si="23"/>
        <v>#DIV/0!</v>
      </c>
      <c r="U33" s="18" t="e">
        <f t="shared" si="23"/>
        <v>#DIV/0!</v>
      </c>
      <c r="V33" s="18" t="e">
        <f t="shared" si="23"/>
        <v>#DIV/0!</v>
      </c>
      <c r="W33" s="18" t="e">
        <f t="shared" si="23"/>
        <v>#DIV/0!</v>
      </c>
      <c r="X33" s="18" t="e">
        <f t="shared" si="23"/>
        <v>#DIV/0!</v>
      </c>
      <c r="Y33" s="18" t="e">
        <f t="shared" si="23"/>
        <v>#DIV/0!</v>
      </c>
      <c r="Z33" s="18" t="e">
        <f t="shared" ref="Z33:BU38" si="27">SUM(T20:Z20)/7</f>
        <v>#DIV/0!</v>
      </c>
      <c r="AA33" s="18" t="e">
        <f t="shared" si="27"/>
        <v>#DIV/0!</v>
      </c>
      <c r="AB33" s="18" t="e">
        <f t="shared" si="27"/>
        <v>#DIV/0!</v>
      </c>
      <c r="AC33" s="18" t="e">
        <f t="shared" si="27"/>
        <v>#DIV/0!</v>
      </c>
      <c r="AD33" s="18" t="e">
        <f t="shared" si="27"/>
        <v>#DIV/0!</v>
      </c>
      <c r="AE33" s="18" t="e">
        <f t="shared" si="27"/>
        <v>#DIV/0!</v>
      </c>
      <c r="AF33" s="18" t="e">
        <f t="shared" si="27"/>
        <v>#DIV/0!</v>
      </c>
      <c r="AG33" s="18" t="e">
        <f t="shared" si="27"/>
        <v>#DIV/0!</v>
      </c>
      <c r="AH33" s="18" t="e">
        <f t="shared" si="27"/>
        <v>#DIV/0!</v>
      </c>
      <c r="AI33" s="18" t="e">
        <f t="shared" si="27"/>
        <v>#DIV/0!</v>
      </c>
      <c r="AJ33" s="18" t="e">
        <f t="shared" si="27"/>
        <v>#DIV/0!</v>
      </c>
      <c r="AK33" s="18">
        <f t="shared" si="27"/>
        <v>0.21315708101422384</v>
      </c>
      <c r="AL33" s="18">
        <f t="shared" si="27"/>
        <v>0.17914347557204705</v>
      </c>
      <c r="AM33" s="18">
        <f t="shared" si="27"/>
        <v>0.15831014223871367</v>
      </c>
      <c r="AN33" s="18">
        <f t="shared" si="27"/>
        <v>0.15776901669758811</v>
      </c>
      <c r="AO33" s="18">
        <f t="shared" si="27"/>
        <v>0.16216462109319255</v>
      </c>
      <c r="AP33" s="18">
        <f t="shared" si="27"/>
        <v>0.15961360068502925</v>
      </c>
      <c r="AQ33" s="18">
        <f t="shared" si="27"/>
        <v>0.16166418168297866</v>
      </c>
      <c r="AR33" s="18">
        <f t="shared" si="27"/>
        <v>0.13785465787345488</v>
      </c>
      <c r="AS33" s="18">
        <f t="shared" si="27"/>
        <v>0.14552581144126497</v>
      </c>
      <c r="AT33" s="18">
        <f t="shared" si="27"/>
        <v>0.14090758484027974</v>
      </c>
      <c r="AU33" s="18">
        <f t="shared" si="27"/>
        <v>0.13121061514331006</v>
      </c>
      <c r="AV33" s="18">
        <f t="shared" si="27"/>
        <v>0.12205310598580088</v>
      </c>
      <c r="AW33" s="18">
        <f t="shared" si="27"/>
        <v>0.13276739170008661</v>
      </c>
      <c r="AX33" s="18">
        <f t="shared" si="27"/>
        <v>0.14013876130055838</v>
      </c>
      <c r="AY33" s="18">
        <f t="shared" si="27"/>
        <v>0.1484094379922877</v>
      </c>
      <c r="AZ33" s="18">
        <f t="shared" si="27"/>
        <v>0.1409577270402336</v>
      </c>
      <c r="BA33" s="18">
        <f t="shared" si="27"/>
        <v>0.14674054991451074</v>
      </c>
      <c r="BB33" s="18">
        <f t="shared" si="27"/>
        <v>0.15146718130780878</v>
      </c>
      <c r="BC33" s="18">
        <f t="shared" si="27"/>
        <v>0.1444643801873606</v>
      </c>
      <c r="BD33" s="18">
        <f t="shared" si="27"/>
        <v>0.12397920498520427</v>
      </c>
      <c r="BE33" s="18">
        <f t="shared" si="27"/>
        <v>0.1208010106305393</v>
      </c>
      <c r="BF33" s="18">
        <f t="shared" si="27"/>
        <v>0.11988964129811734</v>
      </c>
      <c r="BG33" s="18">
        <f t="shared" si="27"/>
        <v>0.12722877766951179</v>
      </c>
      <c r="BH33" s="18">
        <f t="shared" si="27"/>
        <v>0.11898290060804254</v>
      </c>
      <c r="BI33" s="18">
        <f t="shared" si="27"/>
        <v>0.12611774107621632</v>
      </c>
      <c r="BJ33" s="18">
        <f t="shared" si="27"/>
        <v>0.12253853161465393</v>
      </c>
      <c r="BK33" s="18">
        <f t="shared" si="27"/>
        <v>0.12894503186857009</v>
      </c>
      <c r="BL33" s="18">
        <f t="shared" si="27"/>
        <v>0.12725812228692365</v>
      </c>
      <c r="BM33" s="18">
        <f t="shared" si="27"/>
        <v>0.13735913238793379</v>
      </c>
      <c r="BN33" s="18">
        <f t="shared" si="27"/>
        <v>0.12697678238294227</v>
      </c>
      <c r="BO33" s="18">
        <f t="shared" si="27"/>
        <v>0.12120963111537045</v>
      </c>
      <c r="BP33" s="18">
        <f t="shared" si="27"/>
        <v>0.12213727490015712</v>
      </c>
      <c r="BQ33" s="18">
        <f t="shared" si="27"/>
        <v>0.13488378764666989</v>
      </c>
      <c r="BR33" s="18">
        <f t="shared" si="27"/>
        <v>0.1375338911663386</v>
      </c>
      <c r="BS33" s="18">
        <f t="shared" si="27"/>
        <v>0.14039819478252191</v>
      </c>
      <c r="BT33" s="18">
        <f t="shared" si="27"/>
        <v>0.13008073446506158</v>
      </c>
      <c r="BU33" s="18">
        <f t="shared" si="27"/>
        <v>0.13028807429504294</v>
      </c>
      <c r="BV33" s="18">
        <f t="shared" si="24"/>
        <v>0.13960660601856617</v>
      </c>
      <c r="BW33" s="18">
        <f t="shared" si="24"/>
        <v>0.13238525594007322</v>
      </c>
      <c r="BX33" s="18">
        <f t="shared" si="24"/>
        <v>0.10951682002815903</v>
      </c>
      <c r="BY33" s="18">
        <f t="shared" si="24"/>
        <v>9.5945391456730464E-2</v>
      </c>
      <c r="BZ33" s="18">
        <f t="shared" si="24"/>
        <v>9.2148523872487481E-2</v>
      </c>
      <c r="CA33" s="18">
        <f t="shared" si="24"/>
        <v>8.5371967095930687E-2</v>
      </c>
      <c r="CB33" s="18">
        <f t="shared" si="24"/>
        <v>8.968907855589929E-2</v>
      </c>
      <c r="CC33" s="18">
        <f t="shared" si="24"/>
        <v>7.942027758942391E-2</v>
      </c>
      <c r="CD33" s="18">
        <f t="shared" si="24"/>
        <v>8.855489297403929E-2</v>
      </c>
      <c r="CE33" s="18">
        <f t="shared" si="24"/>
        <v>9.7694200871111164E-2</v>
      </c>
      <c r="CF33" s="18">
        <f t="shared" si="24"/>
        <v>0.10205928023619056</v>
      </c>
      <c r="CG33" s="18">
        <f t="shared" si="24"/>
        <v>0.10132100042814329</v>
      </c>
      <c r="CH33" s="18">
        <f t="shared" si="24"/>
        <v>0.11115878169449599</v>
      </c>
      <c r="CI33" s="18">
        <f t="shared" si="24"/>
        <v>0.10206383936973998</v>
      </c>
      <c r="CJ33" s="18">
        <f t="shared" si="24"/>
        <v>8.9076826382727001E-2</v>
      </c>
      <c r="CK33" s="18">
        <f t="shared" si="24"/>
        <v>7.7337408393309021E-2</v>
      </c>
      <c r="CL33" s="18">
        <f t="shared" ref="CL33:EG38" si="28">SUM(CF20:CL20)/7</f>
        <v>7.6997272338887243E-2</v>
      </c>
      <c r="CM33" s="18">
        <f t="shared" si="28"/>
        <v>8.9468927667685424E-2</v>
      </c>
      <c r="CN33" s="18">
        <f t="shared" si="28"/>
        <v>8.5024483223240979E-2</v>
      </c>
      <c r="CO33" s="18">
        <f t="shared" si="28"/>
        <v>8.4344211114397452E-2</v>
      </c>
      <c r="CP33" s="18">
        <f t="shared" si="28"/>
        <v>0.1117464763683251</v>
      </c>
      <c r="CQ33" s="18">
        <f t="shared" si="28"/>
        <v>0.13555600017784891</v>
      </c>
      <c r="CR33" s="18">
        <f t="shared" si="28"/>
        <v>0.12497398959583834</v>
      </c>
      <c r="CS33" s="18">
        <f t="shared" si="28"/>
        <v>0.11306922769107641</v>
      </c>
      <c r="CT33" s="18">
        <f t="shared" si="28"/>
        <v>0.10946778711484594</v>
      </c>
      <c r="CU33" s="18">
        <f t="shared" si="28"/>
        <v>0.1110262286732875</v>
      </c>
      <c r="CV33" s="18">
        <f t="shared" si="28"/>
        <v>9.8205715852774683E-2</v>
      </c>
      <c r="CW33" s="18">
        <f t="shared" si="28"/>
        <v>9.05662964486494E-2</v>
      </c>
      <c r="CX33" s="18">
        <f t="shared" si="28"/>
        <v>9.05662964486494E-2</v>
      </c>
      <c r="CY33" s="18">
        <f t="shared" si="28"/>
        <v>0.10155530743766038</v>
      </c>
      <c r="CZ33" s="18">
        <f t="shared" si="28"/>
        <v>0.10155530743766038</v>
      </c>
      <c r="DA33" s="18">
        <f t="shared" si="28"/>
        <v>9.4952666381237796E-2</v>
      </c>
      <c r="DB33" s="18">
        <f t="shared" si="28"/>
        <v>9.295466438323581E-2</v>
      </c>
      <c r="DC33" s="18">
        <f t="shared" si="28"/>
        <v>0.13553708196565339</v>
      </c>
      <c r="DD33" s="18">
        <f t="shared" si="28"/>
        <v>0.12742019884877026</v>
      </c>
      <c r="DE33" s="18">
        <f t="shared" si="28"/>
        <v>0.12558869701726844</v>
      </c>
      <c r="DF33" s="18">
        <f t="shared" si="28"/>
        <v>0.11459968602825746</v>
      </c>
      <c r="DG33" s="18">
        <f t="shared" si="28"/>
        <v>0.11459968602825746</v>
      </c>
      <c r="DH33" s="18">
        <f t="shared" si="28"/>
        <v>0.12820512820512819</v>
      </c>
      <c r="DI33" s="18">
        <f t="shared" si="28"/>
        <v>0.16823652537938252</v>
      </c>
      <c r="DJ33" s="18">
        <f t="shared" si="28"/>
        <v>0.11466509680795396</v>
      </c>
      <c r="DK33" s="18">
        <f t="shared" si="28"/>
        <v>0.108712715855573</v>
      </c>
      <c r="DL33" s="18">
        <f t="shared" si="28"/>
        <v>8.6734693877551033E-2</v>
      </c>
      <c r="DM33" s="18">
        <f t="shared" si="28"/>
        <v>8.6734693877551033E-2</v>
      </c>
      <c r="DN33" s="18">
        <f t="shared" si="28"/>
        <v>0.130690737833595</v>
      </c>
      <c r="DO33" s="18">
        <f t="shared" si="28"/>
        <v>0.13545264259549974</v>
      </c>
      <c r="DP33" s="18">
        <f t="shared" si="28"/>
        <v>8.4432234432234438E-2</v>
      </c>
      <c r="DQ33" s="18">
        <f t="shared" si="28"/>
        <v>0.12014652014652015</v>
      </c>
      <c r="DR33" s="18">
        <f t="shared" si="28"/>
        <v>0.17317682317682317</v>
      </c>
      <c r="DS33" s="18">
        <f t="shared" si="28"/>
        <v>0.25254190254190256</v>
      </c>
      <c r="DT33" s="18">
        <f t="shared" si="28"/>
        <v>0.27039904539904541</v>
      </c>
      <c r="DU33" s="18">
        <f t="shared" si="28"/>
        <v>0.27406204906204906</v>
      </c>
      <c r="DV33" s="18">
        <f t="shared" si="28"/>
        <v>0.26746864246864244</v>
      </c>
      <c r="DW33" s="18">
        <f t="shared" si="28"/>
        <v>0.26746864246864244</v>
      </c>
      <c r="DX33" s="18">
        <f t="shared" si="28"/>
        <v>0.24762737262737261</v>
      </c>
      <c r="DY33" s="18">
        <f t="shared" si="28"/>
        <v>0.19289638932496073</v>
      </c>
      <c r="DZ33" s="18">
        <f t="shared" si="28"/>
        <v>0.14210273853130997</v>
      </c>
      <c r="EA33" s="18">
        <f t="shared" si="28"/>
        <v>0.15599162742019887</v>
      </c>
      <c r="EB33" s="18">
        <f t="shared" si="28"/>
        <v>0.12517930249022688</v>
      </c>
      <c r="EC33" s="18">
        <f t="shared" si="28"/>
        <v>0.11212985194077631</v>
      </c>
      <c r="ED33" s="18">
        <f t="shared" si="28"/>
        <v>0.14784413765506205</v>
      </c>
      <c r="EE33" s="18">
        <f t="shared" si="28"/>
        <v>0.15237928504735226</v>
      </c>
      <c r="EF33" s="18">
        <f t="shared" si="28"/>
        <v>0.15516221640171218</v>
      </c>
      <c r="EG33" s="18">
        <f t="shared" si="28"/>
        <v>0.19801935925885505</v>
      </c>
      <c r="EH33" s="18">
        <f t="shared" si="25"/>
        <v>0.21022937146886725</v>
      </c>
      <c r="EI33" s="18">
        <f t="shared" si="25"/>
        <v>0.24104169639883924</v>
      </c>
      <c r="EJ33" s="18">
        <f t="shared" si="25"/>
        <v>0.26782741068455357</v>
      </c>
      <c r="EK33" s="18">
        <f t="shared" si="25"/>
        <v>0.25252128823557396</v>
      </c>
      <c r="EL33" s="18">
        <f t="shared" si="25"/>
        <v>0.23211312497026784</v>
      </c>
      <c r="EM33" s="18">
        <f t="shared" si="25"/>
        <v>0.25087214372928657</v>
      </c>
      <c r="EN33" s="18">
        <f t="shared" si="25"/>
        <v>0.20325309611023898</v>
      </c>
      <c r="EO33" s="18">
        <f t="shared" si="25"/>
        <v>0.15929705215419498</v>
      </c>
      <c r="EP33" s="18">
        <f t="shared" si="25"/>
        <v>0.19739229024943311</v>
      </c>
      <c r="EQ33" s="18">
        <f t="shared" si="25"/>
        <v>0.17953514739229023</v>
      </c>
      <c r="ER33" s="18">
        <f t="shared" si="25"/>
        <v>0.17698412698412699</v>
      </c>
      <c r="ES33" s="18">
        <f t="shared" si="25"/>
        <v>0.19739229024943311</v>
      </c>
      <c r="ET33" s="18">
        <f t="shared" si="25"/>
        <v>0.16564625850340134</v>
      </c>
      <c r="EU33" s="18">
        <f t="shared" si="25"/>
        <v>0.14183673469387756</v>
      </c>
      <c r="EV33" s="18">
        <f t="shared" si="25"/>
        <v>0.18945578231292518</v>
      </c>
      <c r="EW33" s="18">
        <f t="shared" si="25"/>
        <v>0.16088435374149659</v>
      </c>
      <c r="EX33" s="18">
        <f t="shared" ref="EX33:GS38" si="29">SUM(ER20:EX20)/7</f>
        <v>0.15731292517006804</v>
      </c>
      <c r="EY33" s="18">
        <f t="shared" si="29"/>
        <v>0.13945578231292516</v>
      </c>
      <c r="EZ33" s="18">
        <f t="shared" si="29"/>
        <v>0.11904761904761905</v>
      </c>
      <c r="FA33" s="18">
        <f t="shared" si="29"/>
        <v>0.16666666666666669</v>
      </c>
      <c r="FB33" s="18">
        <f t="shared" si="29"/>
        <v>0.19523809523809524</v>
      </c>
      <c r="FC33" s="18">
        <f t="shared" si="29"/>
        <v>0.16190476190476191</v>
      </c>
      <c r="FD33" s="18">
        <f t="shared" si="29"/>
        <v>0.15238095238095237</v>
      </c>
      <c r="FE33" s="18">
        <f t="shared" si="29"/>
        <v>0.19523809523809524</v>
      </c>
      <c r="FF33" s="18">
        <f t="shared" si="29"/>
        <v>0.22820512820512823</v>
      </c>
      <c r="FG33" s="18">
        <f t="shared" si="29"/>
        <v>0.22820512820512823</v>
      </c>
      <c r="FH33" s="18">
        <f t="shared" si="29"/>
        <v>0.19157509157509156</v>
      </c>
      <c r="FI33" s="18">
        <f t="shared" si="29"/>
        <v>0.19871794871794871</v>
      </c>
      <c r="FJ33" s="18">
        <f t="shared" si="29"/>
        <v>0.19946982841719688</v>
      </c>
      <c r="FK33" s="18">
        <f t="shared" si="29"/>
        <v>0.17327935222672064</v>
      </c>
      <c r="FL33" s="18">
        <f t="shared" si="29"/>
        <v>0.12952935222672066</v>
      </c>
      <c r="FM33" s="18">
        <f t="shared" si="29"/>
        <v>0.12253634523371366</v>
      </c>
      <c r="FN33" s="18">
        <f t="shared" si="29"/>
        <v>0.15550337820074664</v>
      </c>
      <c r="FO33" s="18">
        <f t="shared" si="29"/>
        <v>0.16038738308475153</v>
      </c>
      <c r="FP33" s="18">
        <f t="shared" si="29"/>
        <v>0.14310627709396812</v>
      </c>
      <c r="FQ33" s="18">
        <f t="shared" si="29"/>
        <v>0.1428470082321584</v>
      </c>
      <c r="FR33" s="18">
        <f t="shared" si="29"/>
        <v>0.13645603078854937</v>
      </c>
      <c r="FS33" s="18">
        <f t="shared" si="29"/>
        <v>0.14561956462313583</v>
      </c>
      <c r="FT33" s="18">
        <f t="shared" si="29"/>
        <v>0.1598241100776813</v>
      </c>
      <c r="FU33" s="18">
        <f t="shared" si="29"/>
        <v>0.15774510799867919</v>
      </c>
      <c r="FV33" s="18">
        <f t="shared" si="29"/>
        <v>0.15339282945285229</v>
      </c>
      <c r="FW33" s="18">
        <f t="shared" si="29"/>
        <v>0.15119341596311622</v>
      </c>
      <c r="FX33" s="18">
        <f t="shared" si="29"/>
        <v>0.16372601520971139</v>
      </c>
      <c r="FY33" s="18">
        <f t="shared" si="29"/>
        <v>0.16877770693903474</v>
      </c>
      <c r="FZ33" s="18">
        <f t="shared" si="29"/>
        <v>0.163433019920283</v>
      </c>
      <c r="GA33" s="18">
        <f t="shared" si="29"/>
        <v>0.14676258592389965</v>
      </c>
      <c r="GB33" s="18">
        <f t="shared" si="29"/>
        <v>0.13016026932158303</v>
      </c>
      <c r="GC33" s="18">
        <f t="shared" si="29"/>
        <v>0.12688129023615236</v>
      </c>
      <c r="GD33" s="18">
        <f t="shared" si="29"/>
        <v>0.13213930655611555</v>
      </c>
      <c r="GE33" s="18">
        <f t="shared" si="29"/>
        <v>0.1177177484591926</v>
      </c>
      <c r="GF33" s="18">
        <f t="shared" si="29"/>
        <v>0.11960648472292887</v>
      </c>
      <c r="GG33" s="18">
        <f t="shared" si="29"/>
        <v>0.12251550511031341</v>
      </c>
      <c r="GH33" s="18">
        <f t="shared" si="29"/>
        <v>0.11524113391189159</v>
      </c>
      <c r="GI33" s="18">
        <f t="shared" si="29"/>
        <v>0.12391460329964668</v>
      </c>
      <c r="GJ33" s="18">
        <f t="shared" si="29"/>
        <v>0.12783089976913464</v>
      </c>
      <c r="GK33" s="18">
        <f t="shared" si="29"/>
        <v>0.11491054578683377</v>
      </c>
      <c r="GL33" s="18">
        <f t="shared" si="29"/>
        <v>0.11489119238402171</v>
      </c>
      <c r="GM33" s="18">
        <f t="shared" si="29"/>
        <v>0.1081356528415969</v>
      </c>
      <c r="GN33" s="18">
        <f t="shared" si="29"/>
        <v>0.10088494136553332</v>
      </c>
      <c r="GO33" s="18">
        <f t="shared" si="29"/>
        <v>0.10867140269181766</v>
      </c>
      <c r="GP33" s="18">
        <f t="shared" si="29"/>
        <v>9.323101601082949E-2</v>
      </c>
      <c r="GQ33" s="18">
        <f t="shared" si="29"/>
        <v>0.11591616687449616</v>
      </c>
      <c r="GR33" s="18">
        <f t="shared" si="29"/>
        <v>0.11674323454366908</v>
      </c>
      <c r="GS33" s="18">
        <f t="shared" si="29"/>
        <v>0.12428138493896235</v>
      </c>
      <c r="GT33" s="18">
        <f t="shared" si="26"/>
        <v>0.12819155556458964</v>
      </c>
      <c r="GU33" s="18">
        <f t="shared" si="21"/>
        <v>0.13286540234369956</v>
      </c>
      <c r="GV33" s="18">
        <f t="shared" si="21"/>
        <v>0.12824552751733506</v>
      </c>
      <c r="GW33" s="18">
        <f t="shared" si="21"/>
        <v>0.14389275369087701</v>
      </c>
      <c r="GX33" s="18">
        <f t="shared" si="21"/>
        <v>0.13032614386064501</v>
      </c>
      <c r="GY33" s="18">
        <f t="shared" si="21"/>
        <v>0.14040816710056298</v>
      </c>
      <c r="GZ33" s="18">
        <f t="shared" si="21"/>
        <v>0.13603498925799737</v>
      </c>
      <c r="HA33" s="18">
        <f t="shared" si="21"/>
        <v>0.12731900286343956</v>
      </c>
      <c r="HB33" s="18">
        <f t="shared" si="21"/>
        <v>0.1230299296649795</v>
      </c>
      <c r="HC33" s="18">
        <f t="shared" si="21"/>
        <v>0.11729417320458535</v>
      </c>
      <c r="HD33" s="18">
        <f t="shared" si="21"/>
        <v>0.10841386432427647</v>
      </c>
      <c r="HE33" s="18">
        <f t="shared" si="21"/>
        <v>0.10479376938216382</v>
      </c>
      <c r="HF33" s="18">
        <f t="shared" si="21"/>
        <v>9.8170392758787209E-2</v>
      </c>
      <c r="HG33" s="18">
        <f t="shared" si="21"/>
        <v>0.10375194868943015</v>
      </c>
      <c r="HH33" s="18">
        <f t="shared" si="21"/>
        <v>0.11106927217054673</v>
      </c>
      <c r="HI33" s="18">
        <f t="shared" si="21"/>
        <v>0.11201146886096651</v>
      </c>
      <c r="HJ33" s="18">
        <f t="shared" si="21"/>
        <v>0.12004669175584819</v>
      </c>
      <c r="HK33" s="18">
        <f t="shared" si="22"/>
        <v>0.12278540382098513</v>
      </c>
      <c r="HL33" s="18">
        <f t="shared" si="22"/>
        <v>0.12350818455559318</v>
      </c>
      <c r="HM33" s="18">
        <f t="shared" si="22"/>
        <v>0.12707961312702173</v>
      </c>
      <c r="HN33" s="18">
        <f t="shared" si="22"/>
        <v>0.12787203535907246</v>
      </c>
      <c r="HO33" s="18">
        <f t="shared" si="22"/>
        <v>0.12817556324880724</v>
      </c>
      <c r="HP33" s="18">
        <f t="shared" si="22"/>
        <v>0.13634510247424711</v>
      </c>
      <c r="HQ33" s="18">
        <f t="shared" si="22"/>
        <v>0.13043853528023</v>
      </c>
      <c r="HR33" s="18">
        <f t="shared" si="22"/>
        <v>0.13689747487849815</v>
      </c>
      <c r="HS33" s="18">
        <f t="shared" si="22"/>
        <v>0.13475195957508812</v>
      </c>
      <c r="HT33" s="18">
        <f t="shared" si="22"/>
        <v>0.13653067105968195</v>
      </c>
      <c r="HU33" s="18">
        <f t="shared" si="22"/>
        <v>0.13412170747424779</v>
      </c>
      <c r="HV33" s="18">
        <f t="shared" si="22"/>
        <v>0.13823258367814725</v>
      </c>
      <c r="HW33" s="18">
        <f t="shared" si="22"/>
        <v>0.13677198465657261</v>
      </c>
      <c r="HX33" s="18">
        <f t="shared" si="22"/>
        <v>0.13685174855543197</v>
      </c>
    </row>
    <row r="34" spans="2:232" x14ac:dyDescent="0.25">
      <c r="B34" s="132" t="s">
        <v>208</v>
      </c>
      <c r="J34" s="18" t="e">
        <f t="shared" si="23"/>
        <v>#DIV/0!</v>
      </c>
      <c r="K34" s="18" t="e">
        <f t="shared" si="23"/>
        <v>#DIV/0!</v>
      </c>
      <c r="L34" s="18" t="e">
        <f t="shared" si="23"/>
        <v>#DIV/0!</v>
      </c>
      <c r="M34" s="18" t="e">
        <f t="shared" si="23"/>
        <v>#DIV/0!</v>
      </c>
      <c r="N34" s="18" t="e">
        <f t="shared" si="23"/>
        <v>#DIV/0!</v>
      </c>
      <c r="O34" s="18" t="e">
        <f t="shared" si="23"/>
        <v>#DIV/0!</v>
      </c>
      <c r="P34" s="18" t="e">
        <f t="shared" si="23"/>
        <v>#DIV/0!</v>
      </c>
      <c r="Q34" s="18" t="e">
        <f t="shared" si="23"/>
        <v>#DIV/0!</v>
      </c>
      <c r="R34" s="18" t="e">
        <f t="shared" si="23"/>
        <v>#DIV/0!</v>
      </c>
      <c r="S34" s="18" t="e">
        <f t="shared" si="23"/>
        <v>#DIV/0!</v>
      </c>
      <c r="T34" s="18" t="e">
        <f t="shared" si="23"/>
        <v>#DIV/0!</v>
      </c>
      <c r="U34" s="18" t="e">
        <f t="shared" si="23"/>
        <v>#DIV/0!</v>
      </c>
      <c r="V34" s="18" t="e">
        <f t="shared" si="23"/>
        <v>#DIV/0!</v>
      </c>
      <c r="W34" s="18" t="e">
        <f t="shared" si="23"/>
        <v>#DIV/0!</v>
      </c>
      <c r="X34" s="18" t="e">
        <f t="shared" si="23"/>
        <v>#DIV/0!</v>
      </c>
      <c r="Y34" s="18" t="e">
        <f t="shared" si="23"/>
        <v>#DIV/0!</v>
      </c>
      <c r="Z34" s="18" t="e">
        <f t="shared" si="27"/>
        <v>#DIV/0!</v>
      </c>
      <c r="AA34" s="18" t="e">
        <f t="shared" si="27"/>
        <v>#DIV/0!</v>
      </c>
      <c r="AB34" s="18" t="e">
        <f t="shared" si="27"/>
        <v>#DIV/0!</v>
      </c>
      <c r="AC34" s="18" t="e">
        <f t="shared" si="27"/>
        <v>#DIV/0!</v>
      </c>
      <c r="AD34" s="18" t="e">
        <f t="shared" si="27"/>
        <v>#DIV/0!</v>
      </c>
      <c r="AE34" s="18" t="e">
        <f t="shared" si="27"/>
        <v>#DIV/0!</v>
      </c>
      <c r="AF34" s="18" t="e">
        <f t="shared" si="27"/>
        <v>#DIV/0!</v>
      </c>
      <c r="AG34" s="18" t="e">
        <f t="shared" si="27"/>
        <v>#DIV/0!</v>
      </c>
      <c r="AH34" s="18" t="e">
        <f t="shared" si="27"/>
        <v>#DIV/0!</v>
      </c>
      <c r="AI34" s="18" t="e">
        <f t="shared" si="27"/>
        <v>#DIV/0!</v>
      </c>
      <c r="AJ34" s="18" t="e">
        <f t="shared" si="27"/>
        <v>#DIV/0!</v>
      </c>
      <c r="AK34" s="18">
        <f t="shared" si="27"/>
        <v>0.15936920222634507</v>
      </c>
      <c r="AL34" s="18">
        <f t="shared" si="27"/>
        <v>0.13896103896103895</v>
      </c>
      <c r="AM34" s="18">
        <f t="shared" si="27"/>
        <v>0.17467532467532468</v>
      </c>
      <c r="AN34" s="18">
        <f t="shared" si="27"/>
        <v>0.18766233766233764</v>
      </c>
      <c r="AO34" s="18">
        <f t="shared" si="27"/>
        <v>0.20084915084915081</v>
      </c>
      <c r="AP34" s="18">
        <f t="shared" si="27"/>
        <v>0.19383384472670184</v>
      </c>
      <c r="AQ34" s="18">
        <f t="shared" si="27"/>
        <v>0.1774291967431065</v>
      </c>
      <c r="AR34" s="18">
        <f t="shared" si="27"/>
        <v>0.16790538721929699</v>
      </c>
      <c r="AS34" s="18">
        <f t="shared" si="27"/>
        <v>0.16197109861023634</v>
      </c>
      <c r="AT34" s="18">
        <f t="shared" si="27"/>
        <v>0.1508873547678718</v>
      </c>
      <c r="AU34" s="18">
        <f t="shared" si="27"/>
        <v>0.16837653225704932</v>
      </c>
      <c r="AV34" s="18">
        <f t="shared" si="27"/>
        <v>0.15995162383214087</v>
      </c>
      <c r="AW34" s="18">
        <f t="shared" si="27"/>
        <v>0.15925717938769643</v>
      </c>
      <c r="AX34" s="18">
        <f t="shared" si="27"/>
        <v>0.16191087244386626</v>
      </c>
      <c r="AY34" s="18">
        <f t="shared" si="27"/>
        <v>0.15840210051404172</v>
      </c>
      <c r="AZ34" s="18">
        <f t="shared" si="27"/>
        <v>0.16016697942373875</v>
      </c>
      <c r="BA34" s="18">
        <f t="shared" si="27"/>
        <v>0.16348674811082378</v>
      </c>
      <c r="BB34" s="18">
        <f t="shared" si="27"/>
        <v>0.15946558408965975</v>
      </c>
      <c r="BC34" s="18">
        <f t="shared" si="27"/>
        <v>0.15722468773111634</v>
      </c>
      <c r="BD34" s="18">
        <f t="shared" si="27"/>
        <v>0.16069878177124811</v>
      </c>
      <c r="BE34" s="18">
        <f t="shared" si="27"/>
        <v>0.16845573070466763</v>
      </c>
      <c r="BF34" s="18">
        <f t="shared" si="27"/>
        <v>0.1693671000370896</v>
      </c>
      <c r="BG34" s="18">
        <f t="shared" si="27"/>
        <v>0.17013514919223555</v>
      </c>
      <c r="BH34" s="18">
        <f t="shared" si="27"/>
        <v>0.15696316375638203</v>
      </c>
      <c r="BI34" s="18">
        <f t="shared" si="27"/>
        <v>0.15864666543988371</v>
      </c>
      <c r="BJ34" s="18">
        <f t="shared" si="27"/>
        <v>0.1841679850788504</v>
      </c>
      <c r="BK34" s="18">
        <f t="shared" si="27"/>
        <v>0.19076980546245914</v>
      </c>
      <c r="BL34" s="18">
        <f t="shared" si="27"/>
        <v>0.17534663214454896</v>
      </c>
      <c r="BM34" s="18">
        <f t="shared" si="27"/>
        <v>0.17885106422040958</v>
      </c>
      <c r="BN34" s="18">
        <f t="shared" si="27"/>
        <v>0.17390946493918769</v>
      </c>
      <c r="BO34" s="18">
        <f t="shared" si="27"/>
        <v>0.18352138371847398</v>
      </c>
      <c r="BP34" s="18">
        <f t="shared" si="27"/>
        <v>0.18486131362983246</v>
      </c>
      <c r="BQ34" s="18">
        <f t="shared" si="27"/>
        <v>0.16850729727581615</v>
      </c>
      <c r="BR34" s="18">
        <f t="shared" si="27"/>
        <v>0.16573297015366295</v>
      </c>
      <c r="BS34" s="18">
        <f t="shared" si="27"/>
        <v>0.16859727376984626</v>
      </c>
      <c r="BT34" s="18">
        <f t="shared" si="27"/>
        <v>0.17007119667234058</v>
      </c>
      <c r="BU34" s="18">
        <f t="shared" si="27"/>
        <v>0.1869175578583244</v>
      </c>
      <c r="BV34" s="18">
        <f t="shared" si="24"/>
        <v>0.18910538704558638</v>
      </c>
      <c r="BW34" s="18">
        <f t="shared" si="24"/>
        <v>0.1881983575671283</v>
      </c>
      <c r="BX34" s="18">
        <f t="shared" si="24"/>
        <v>0.18085787196577316</v>
      </c>
      <c r="BY34" s="18">
        <f t="shared" si="24"/>
        <v>0.19300072910863034</v>
      </c>
      <c r="BZ34" s="18">
        <f t="shared" si="24"/>
        <v>0.20249289806923779</v>
      </c>
      <c r="CA34" s="18">
        <f t="shared" si="24"/>
        <v>0.19718154275788249</v>
      </c>
      <c r="CB34" s="18">
        <f t="shared" si="24"/>
        <v>0.18187542030890289</v>
      </c>
      <c r="CC34" s="18">
        <f t="shared" si="24"/>
        <v>0.1617908537127084</v>
      </c>
      <c r="CD34" s="18">
        <f t="shared" si="24"/>
        <v>0.16000513942699413</v>
      </c>
      <c r="CE34" s="18">
        <f t="shared" si="24"/>
        <v>0.15769812966656821</v>
      </c>
      <c r="CF34" s="18">
        <f t="shared" si="24"/>
        <v>0.14936479633323488</v>
      </c>
      <c r="CG34" s="18">
        <f t="shared" si="24"/>
        <v>0.14327398791684504</v>
      </c>
      <c r="CH34" s="18">
        <f t="shared" si="24"/>
        <v>0.12987786023500308</v>
      </c>
      <c r="CI34" s="18">
        <f t="shared" si="24"/>
        <v>0.14052559759081498</v>
      </c>
      <c r="CJ34" s="18">
        <f t="shared" si="24"/>
        <v>0.17106912813434552</v>
      </c>
      <c r="CK34" s="18">
        <f t="shared" si="24"/>
        <v>0.16015642972164712</v>
      </c>
      <c r="CL34" s="18">
        <f t="shared" si="28"/>
        <v>0.16168704196654507</v>
      </c>
      <c r="CM34" s="18">
        <f t="shared" si="28"/>
        <v>0.14468023924545664</v>
      </c>
      <c r="CN34" s="18">
        <f t="shared" si="28"/>
        <v>0.13801357257878999</v>
      </c>
      <c r="CO34" s="18">
        <f t="shared" si="28"/>
        <v>0.13529248414341583</v>
      </c>
      <c r="CP34" s="18">
        <f t="shared" si="28"/>
        <v>0.11263994486683561</v>
      </c>
      <c r="CQ34" s="18">
        <f t="shared" si="28"/>
        <v>9.147592370281446E-2</v>
      </c>
      <c r="CR34" s="18">
        <f t="shared" si="28"/>
        <v>9.2409630518874214E-2</v>
      </c>
      <c r="CS34" s="18">
        <f t="shared" si="28"/>
        <v>0.11026677337601708</v>
      </c>
      <c r="CT34" s="18">
        <f t="shared" si="28"/>
        <v>0.12027077497665732</v>
      </c>
      <c r="CU34" s="18">
        <f t="shared" si="28"/>
        <v>0.13559545030133266</v>
      </c>
      <c r="CV34" s="18">
        <f t="shared" si="28"/>
        <v>0.17002768473356708</v>
      </c>
      <c r="CW34" s="18">
        <f t="shared" si="28"/>
        <v>0.17461133637604226</v>
      </c>
      <c r="CX34" s="18">
        <f t="shared" si="28"/>
        <v>0.18254784431255019</v>
      </c>
      <c r="CY34" s="18">
        <f t="shared" si="28"/>
        <v>0.22068617656852951</v>
      </c>
      <c r="CZ34" s="18">
        <f t="shared" si="28"/>
        <v>0.18497189085424379</v>
      </c>
      <c r="DA34" s="18">
        <f t="shared" si="28"/>
        <v>0.20898149469578042</v>
      </c>
      <c r="DB34" s="18">
        <f t="shared" si="28"/>
        <v>0.19849198420626987</v>
      </c>
      <c r="DC34" s="18">
        <f t="shared" si="28"/>
        <v>0.15453594025022596</v>
      </c>
      <c r="DD34" s="18">
        <f t="shared" si="28"/>
        <v>0.15940607012035585</v>
      </c>
      <c r="DE34" s="18">
        <f t="shared" si="28"/>
        <v>0.168563579277865</v>
      </c>
      <c r="DF34" s="18">
        <f t="shared" si="28"/>
        <v>0.14218995290423861</v>
      </c>
      <c r="DG34" s="18">
        <f t="shared" si="28"/>
        <v>0.17076138147566719</v>
      </c>
      <c r="DH34" s="18">
        <f t="shared" si="28"/>
        <v>0.14184981684981685</v>
      </c>
      <c r="DI34" s="18">
        <f t="shared" si="28"/>
        <v>0.13007587650444793</v>
      </c>
      <c r="DJ34" s="18">
        <f t="shared" si="28"/>
        <v>0.13007587650444793</v>
      </c>
      <c r="DK34" s="18">
        <f t="shared" si="28"/>
        <v>0.13602825745682887</v>
      </c>
      <c r="DL34" s="18">
        <f t="shared" si="28"/>
        <v>0.12091836734693877</v>
      </c>
      <c r="DM34" s="18">
        <f t="shared" si="28"/>
        <v>0.10533395176252318</v>
      </c>
      <c r="DN34" s="18">
        <f t="shared" si="28"/>
        <v>8.7751534180105617E-2</v>
      </c>
      <c r="DO34" s="18">
        <f t="shared" si="28"/>
        <v>9.0132486561057976E-2</v>
      </c>
      <c r="DP34" s="18">
        <f t="shared" si="28"/>
        <v>7.9928404928404931E-2</v>
      </c>
      <c r="DQ34" s="18">
        <f t="shared" si="28"/>
        <v>9.7785547785547794E-2</v>
      </c>
      <c r="DR34" s="18">
        <f t="shared" si="28"/>
        <v>8.6963036963036963E-2</v>
      </c>
      <c r="DS34" s="18">
        <f t="shared" si="28"/>
        <v>6.91058941058941E-2</v>
      </c>
      <c r="DT34" s="18">
        <f t="shared" si="28"/>
        <v>6.5047452547452561E-2</v>
      </c>
      <c r="DU34" s="18">
        <f t="shared" si="28"/>
        <v>6.9931457431457428E-2</v>
      </c>
      <c r="DV34" s="18">
        <f t="shared" si="28"/>
        <v>7.7623765123765134E-2</v>
      </c>
      <c r="DW34" s="18">
        <f t="shared" si="28"/>
        <v>8.6552336552336559E-2</v>
      </c>
      <c r="DX34" s="18">
        <f t="shared" si="28"/>
        <v>6.8695193695193696E-2</v>
      </c>
      <c r="DY34" s="18">
        <f t="shared" si="28"/>
        <v>5.5708180708180711E-2</v>
      </c>
      <c r="DZ34" s="18">
        <f t="shared" si="28"/>
        <v>6.5231990231990236E-2</v>
      </c>
      <c r="EA34" s="18">
        <f t="shared" si="28"/>
        <v>8.8049450549450556E-2</v>
      </c>
      <c r="EB34" s="18">
        <f t="shared" si="28"/>
        <v>7.217643467643467E-2</v>
      </c>
      <c r="EC34" s="18">
        <f t="shared" si="28"/>
        <v>6.805555555555555E-2</v>
      </c>
      <c r="ED34" s="18">
        <f t="shared" si="28"/>
        <v>9.4841269841269837E-2</v>
      </c>
      <c r="EE34" s="18">
        <f t="shared" si="28"/>
        <v>0.1050453514739229</v>
      </c>
      <c r="EF34" s="18">
        <f t="shared" si="28"/>
        <v>0.1050453514739229</v>
      </c>
      <c r="EG34" s="18">
        <f t="shared" si="28"/>
        <v>9.5521541950113378E-2</v>
      </c>
      <c r="EH34" s="18">
        <f t="shared" si="25"/>
        <v>9.6742543171114609E-2</v>
      </c>
      <c r="EI34" s="18">
        <f t="shared" si="25"/>
        <v>0.12848857491714635</v>
      </c>
      <c r="EJ34" s="18">
        <f t="shared" si="25"/>
        <v>0.12253619396476541</v>
      </c>
      <c r="EK34" s="18">
        <f t="shared" si="25"/>
        <v>0.1072300715157858</v>
      </c>
      <c r="EL34" s="18">
        <f t="shared" si="25"/>
        <v>9.7025989883132741E-2</v>
      </c>
      <c r="EM34" s="18">
        <f t="shared" si="25"/>
        <v>0.11289900575614863</v>
      </c>
      <c r="EN34" s="18">
        <f t="shared" si="25"/>
        <v>0.13670852956567242</v>
      </c>
      <c r="EO34" s="18">
        <f t="shared" si="25"/>
        <v>0.1354875283446712</v>
      </c>
      <c r="EP34" s="18">
        <f t="shared" si="25"/>
        <v>0.10374149659863945</v>
      </c>
      <c r="EQ34" s="18">
        <f t="shared" si="25"/>
        <v>0.10969387755102041</v>
      </c>
      <c r="ER34" s="18">
        <f t="shared" si="25"/>
        <v>0.10714285714285714</v>
      </c>
      <c r="ES34" s="18">
        <f t="shared" si="25"/>
        <v>0.10714285714285714</v>
      </c>
      <c r="ET34" s="18">
        <f t="shared" si="25"/>
        <v>9.1269841269841265E-2</v>
      </c>
      <c r="EU34" s="18">
        <f t="shared" si="25"/>
        <v>6.7460317460317457E-2</v>
      </c>
      <c r="EV34" s="18">
        <f t="shared" si="25"/>
        <v>3.5714285714285712E-2</v>
      </c>
      <c r="EW34" s="18">
        <f t="shared" si="25"/>
        <v>3.5714285714285712E-2</v>
      </c>
      <c r="EX34" s="18">
        <f t="shared" si="29"/>
        <v>1.7857142857142856E-2</v>
      </c>
      <c r="EY34" s="18">
        <f t="shared" si="29"/>
        <v>0</v>
      </c>
      <c r="EZ34" s="18">
        <f t="shared" si="29"/>
        <v>0</v>
      </c>
      <c r="FA34" s="18">
        <f t="shared" si="29"/>
        <v>4.7619047619047616E-2</v>
      </c>
      <c r="FB34" s="18">
        <f t="shared" si="29"/>
        <v>4.7619047619047616E-2</v>
      </c>
      <c r="FC34" s="18">
        <f t="shared" si="29"/>
        <v>9.0476190476190474E-2</v>
      </c>
      <c r="FD34" s="18">
        <f t="shared" si="29"/>
        <v>0.11428571428571428</v>
      </c>
      <c r="FE34" s="18">
        <f t="shared" si="29"/>
        <v>0.11428571428571428</v>
      </c>
      <c r="FF34" s="18">
        <f t="shared" si="29"/>
        <v>0.13626373626373625</v>
      </c>
      <c r="FG34" s="18">
        <f t="shared" si="29"/>
        <v>0.14816849816849814</v>
      </c>
      <c r="FH34" s="18">
        <f t="shared" si="29"/>
        <v>0.13351648351648351</v>
      </c>
      <c r="FI34" s="18">
        <f t="shared" si="29"/>
        <v>0.16923076923076924</v>
      </c>
      <c r="FJ34" s="18">
        <f t="shared" si="29"/>
        <v>0.14141122035858877</v>
      </c>
      <c r="FK34" s="18">
        <f t="shared" si="29"/>
        <v>0.14617312512049355</v>
      </c>
      <c r="FL34" s="18">
        <f t="shared" si="29"/>
        <v>0.1640302679776364</v>
      </c>
      <c r="FM34" s="18">
        <f t="shared" si="29"/>
        <v>0.16153276548013393</v>
      </c>
      <c r="FN34" s="18">
        <f t="shared" si="29"/>
        <v>0.18259503654240497</v>
      </c>
      <c r="FO34" s="18">
        <f t="shared" si="29"/>
        <v>0.16550101944838788</v>
      </c>
      <c r="FP34" s="18">
        <f t="shared" si="29"/>
        <v>0.15743650331935563</v>
      </c>
      <c r="FQ34" s="18">
        <f t="shared" si="29"/>
        <v>0.17688166795508287</v>
      </c>
      <c r="FR34" s="18">
        <f t="shared" si="29"/>
        <v>0.16710723186485729</v>
      </c>
      <c r="FS34" s="18">
        <f t="shared" si="29"/>
        <v>0.17932527697763925</v>
      </c>
      <c r="FT34" s="18">
        <f t="shared" si="29"/>
        <v>0.18216618606854834</v>
      </c>
      <c r="FU34" s="18">
        <f t="shared" si="29"/>
        <v>0.16850417240653467</v>
      </c>
      <c r="FV34" s="18">
        <f t="shared" si="29"/>
        <v>0.16415189386070775</v>
      </c>
      <c r="FW34" s="18">
        <f t="shared" si="29"/>
        <v>0.14948913726246729</v>
      </c>
      <c r="FX34" s="18">
        <f t="shared" si="29"/>
        <v>0.12551058032244988</v>
      </c>
      <c r="FY34" s="18">
        <f t="shared" si="29"/>
        <v>0.12233858784124688</v>
      </c>
      <c r="FZ34" s="18">
        <f t="shared" si="29"/>
        <v>0.10947510383001398</v>
      </c>
      <c r="GA34" s="18">
        <f t="shared" si="29"/>
        <v>0.10342853963471563</v>
      </c>
      <c r="GB34" s="18">
        <f t="shared" si="29"/>
        <v>0.10412352032969631</v>
      </c>
      <c r="GC34" s="18">
        <f t="shared" si="29"/>
        <v>0.11595443135415572</v>
      </c>
      <c r="GD34" s="18">
        <f t="shared" si="29"/>
        <v>0.11813808840506941</v>
      </c>
      <c r="GE34" s="18">
        <f t="shared" si="29"/>
        <v>0.12159736685329081</v>
      </c>
      <c r="GF34" s="18">
        <f t="shared" si="29"/>
        <v>0.1159623768433008</v>
      </c>
      <c r="GG34" s="18">
        <f t="shared" si="29"/>
        <v>0.11585328857877387</v>
      </c>
      <c r="GH34" s="18">
        <f t="shared" si="29"/>
        <v>0.11689444151866098</v>
      </c>
      <c r="GI34" s="18">
        <f t="shared" si="29"/>
        <v>0.11602709457988547</v>
      </c>
      <c r="GJ34" s="18">
        <f t="shared" si="29"/>
        <v>0.10939277145620065</v>
      </c>
      <c r="GK34" s="18">
        <f t="shared" si="29"/>
        <v>0.10850781570398826</v>
      </c>
      <c r="GL34" s="18">
        <f t="shared" si="29"/>
        <v>0.10870134973210875</v>
      </c>
      <c r="GM34" s="18">
        <f t="shared" si="29"/>
        <v>0.11510478236504959</v>
      </c>
      <c r="GN34" s="18">
        <f t="shared" si="29"/>
        <v>0.10958517825389616</v>
      </c>
      <c r="GO34" s="18">
        <f t="shared" si="29"/>
        <v>0.1112324984852872</v>
      </c>
      <c r="GP34" s="18">
        <f t="shared" si="29"/>
        <v>0.11916751459699505</v>
      </c>
      <c r="GQ34" s="18">
        <f t="shared" si="29"/>
        <v>0.12509827299272491</v>
      </c>
      <c r="GR34" s="18">
        <f t="shared" si="29"/>
        <v>0.13336894968445426</v>
      </c>
      <c r="GS34" s="18">
        <f t="shared" si="29"/>
        <v>0.13524692095018059</v>
      </c>
      <c r="GT34" s="18">
        <f t="shared" si="26"/>
        <v>0.13543511098029098</v>
      </c>
      <c r="GU34" s="18">
        <f t="shared" si="21"/>
        <v>0.13763656055016163</v>
      </c>
      <c r="GV34" s="18">
        <f t="shared" si="21"/>
        <v>0.14336458102744462</v>
      </c>
      <c r="GW34" s="18">
        <f t="shared" si="21"/>
        <v>0.13946293502053547</v>
      </c>
      <c r="GX34" s="18">
        <f t="shared" si="21"/>
        <v>0.13201241978589984</v>
      </c>
      <c r="GY34" s="18">
        <f t="shared" si="21"/>
        <v>0.12893654828897572</v>
      </c>
      <c r="GZ34" s="18">
        <f t="shared" si="21"/>
        <v>0.12602109639393197</v>
      </c>
      <c r="HA34" s="18">
        <f t="shared" si="21"/>
        <v>0.12878470183610885</v>
      </c>
      <c r="HB34" s="18">
        <f t="shared" si="21"/>
        <v>0.12530951903374207</v>
      </c>
      <c r="HC34" s="18">
        <f t="shared" si="21"/>
        <v>0.11800946535687683</v>
      </c>
      <c r="HD34" s="18">
        <f t="shared" si="21"/>
        <v>0.10912915647656794</v>
      </c>
      <c r="HE34" s="18">
        <f t="shared" si="21"/>
        <v>0.11319322532667551</v>
      </c>
      <c r="HF34" s="18">
        <f t="shared" si="21"/>
        <v>0.10656984870329891</v>
      </c>
      <c r="HG34" s="18">
        <f t="shared" si="21"/>
        <v>0.10942775878462466</v>
      </c>
      <c r="HH34" s="18">
        <f t="shared" si="21"/>
        <v>0.10387562413766242</v>
      </c>
      <c r="HI34" s="18">
        <f t="shared" si="21"/>
        <v>0.10510139458927652</v>
      </c>
      <c r="HJ34" s="18">
        <f t="shared" si="21"/>
        <v>0.10488911374958787</v>
      </c>
      <c r="HK34" s="18">
        <f t="shared" si="22"/>
        <v>0.10244647866446574</v>
      </c>
      <c r="HL34" s="18">
        <f t="shared" si="22"/>
        <v>9.4880747858048939E-2</v>
      </c>
      <c r="HM34" s="18">
        <f t="shared" si="22"/>
        <v>9.7737890715191802E-2</v>
      </c>
      <c r="HN34" s="18">
        <f t="shared" si="22"/>
        <v>9.646632945911042E-2</v>
      </c>
      <c r="HO34" s="18">
        <f t="shared" si="22"/>
        <v>9.7824741162349724E-2</v>
      </c>
      <c r="HP34" s="18">
        <f t="shared" si="22"/>
        <v>0.10071970679023459</v>
      </c>
      <c r="HQ34" s="18">
        <f t="shared" si="22"/>
        <v>0.10292331070492559</v>
      </c>
      <c r="HR34" s="18">
        <f t="shared" si="22"/>
        <v>0.1135851238722395</v>
      </c>
      <c r="HS34" s="18">
        <f t="shared" si="22"/>
        <v>0.12245198800226152</v>
      </c>
      <c r="HT34" s="18">
        <f t="shared" si="22"/>
        <v>0.12914666587340998</v>
      </c>
      <c r="HU34" s="18">
        <f t="shared" si="22"/>
        <v>0.130631259710945</v>
      </c>
      <c r="HV34" s="18">
        <f t="shared" si="22"/>
        <v>0.12876878110428033</v>
      </c>
      <c r="HW34" s="18">
        <f t="shared" si="22"/>
        <v>0.12130740778924849</v>
      </c>
      <c r="HX34" s="18">
        <f t="shared" si="22"/>
        <v>0.12255970100134071</v>
      </c>
    </row>
    <row r="35" spans="2:232" x14ac:dyDescent="0.25">
      <c r="B35" s="132" t="s">
        <v>209</v>
      </c>
      <c r="J35" s="18" t="e">
        <f t="shared" si="23"/>
        <v>#DIV/0!</v>
      </c>
      <c r="K35" s="18" t="e">
        <f t="shared" si="23"/>
        <v>#DIV/0!</v>
      </c>
      <c r="L35" s="18" t="e">
        <f t="shared" si="23"/>
        <v>#DIV/0!</v>
      </c>
      <c r="M35" s="18" t="e">
        <f t="shared" si="23"/>
        <v>#DIV/0!</v>
      </c>
      <c r="N35" s="18" t="e">
        <f t="shared" si="23"/>
        <v>#DIV/0!</v>
      </c>
      <c r="O35" s="18" t="e">
        <f t="shared" si="23"/>
        <v>#DIV/0!</v>
      </c>
      <c r="P35" s="18" t="e">
        <f t="shared" si="23"/>
        <v>#DIV/0!</v>
      </c>
      <c r="Q35" s="18" t="e">
        <f t="shared" si="23"/>
        <v>#DIV/0!</v>
      </c>
      <c r="R35" s="18" t="e">
        <f t="shared" si="23"/>
        <v>#DIV/0!</v>
      </c>
      <c r="S35" s="18" t="e">
        <f t="shared" si="23"/>
        <v>#DIV/0!</v>
      </c>
      <c r="T35" s="18" t="e">
        <f t="shared" si="23"/>
        <v>#DIV/0!</v>
      </c>
      <c r="U35" s="18" t="e">
        <f t="shared" si="23"/>
        <v>#DIV/0!</v>
      </c>
      <c r="V35" s="18" t="e">
        <f t="shared" si="23"/>
        <v>#DIV/0!</v>
      </c>
      <c r="W35" s="18" t="e">
        <f t="shared" si="23"/>
        <v>#DIV/0!</v>
      </c>
      <c r="X35" s="18" t="e">
        <f t="shared" si="23"/>
        <v>#DIV/0!</v>
      </c>
      <c r="Y35" s="18" t="e">
        <f t="shared" si="23"/>
        <v>#DIV/0!</v>
      </c>
      <c r="Z35" s="18" t="e">
        <f t="shared" si="27"/>
        <v>#DIV/0!</v>
      </c>
      <c r="AA35" s="18" t="e">
        <f t="shared" si="27"/>
        <v>#DIV/0!</v>
      </c>
      <c r="AB35" s="18" t="e">
        <f t="shared" si="27"/>
        <v>#DIV/0!</v>
      </c>
      <c r="AC35" s="18" t="e">
        <f t="shared" si="27"/>
        <v>#DIV/0!</v>
      </c>
      <c r="AD35" s="18" t="e">
        <f t="shared" si="27"/>
        <v>#DIV/0!</v>
      </c>
      <c r="AE35" s="18" t="e">
        <f t="shared" si="27"/>
        <v>#DIV/0!</v>
      </c>
      <c r="AF35" s="18" t="e">
        <f t="shared" si="27"/>
        <v>#DIV/0!</v>
      </c>
      <c r="AG35" s="18" t="e">
        <f t="shared" si="27"/>
        <v>#DIV/0!</v>
      </c>
      <c r="AH35" s="18" t="e">
        <f t="shared" si="27"/>
        <v>#DIV/0!</v>
      </c>
      <c r="AI35" s="18" t="e">
        <f t="shared" si="27"/>
        <v>#DIV/0!</v>
      </c>
      <c r="AJ35" s="18" t="e">
        <f t="shared" si="27"/>
        <v>#DIV/0!</v>
      </c>
      <c r="AK35" s="18">
        <f t="shared" si="27"/>
        <v>0.29497526283240566</v>
      </c>
      <c r="AL35" s="18">
        <f t="shared" si="27"/>
        <v>0.26776437847866413</v>
      </c>
      <c r="AM35" s="18">
        <f t="shared" si="27"/>
        <v>0.27074056895485465</v>
      </c>
      <c r="AN35" s="18">
        <f t="shared" si="27"/>
        <v>0.21175788497217068</v>
      </c>
      <c r="AO35" s="18">
        <f t="shared" si="27"/>
        <v>0.1963732695875553</v>
      </c>
      <c r="AP35" s="18">
        <f t="shared" si="27"/>
        <v>0.19828653489367776</v>
      </c>
      <c r="AQ35" s="18">
        <f t="shared" si="27"/>
        <v>0.16137607693058817</v>
      </c>
      <c r="AR35" s="18">
        <f t="shared" si="27"/>
        <v>0.16732845788296916</v>
      </c>
      <c r="AS35" s="18">
        <f t="shared" si="27"/>
        <v>0.17731543139577854</v>
      </c>
      <c r="AT35" s="18">
        <f t="shared" si="27"/>
        <v>0.17762331316917757</v>
      </c>
      <c r="AU35" s="18">
        <f t="shared" si="27"/>
        <v>0.17589171143757579</v>
      </c>
      <c r="AV35" s="18">
        <f t="shared" si="27"/>
        <v>0.16984775539361976</v>
      </c>
      <c r="AW35" s="18">
        <f t="shared" si="27"/>
        <v>0.16974854904441342</v>
      </c>
      <c r="AX35" s="18">
        <f t="shared" si="27"/>
        <v>0.17711991864488516</v>
      </c>
      <c r="AY35" s="18">
        <f t="shared" si="27"/>
        <v>0.169663778294008</v>
      </c>
      <c r="AZ35" s="18">
        <f t="shared" si="27"/>
        <v>0.15078937884308144</v>
      </c>
      <c r="BA35" s="18">
        <f t="shared" si="27"/>
        <v>0.13922373309452715</v>
      </c>
      <c r="BB35" s="18">
        <f t="shared" si="27"/>
        <v>0.13181632568711976</v>
      </c>
      <c r="BC35" s="18">
        <f t="shared" si="27"/>
        <v>0.13559783829216177</v>
      </c>
      <c r="BD35" s="18">
        <f t="shared" si="27"/>
        <v>0.12685270501872661</v>
      </c>
      <c r="BE35" s="18">
        <f t="shared" si="27"/>
        <v>0.12916901615856716</v>
      </c>
      <c r="BF35" s="18">
        <f t="shared" si="27"/>
        <v>0.14192818681247465</v>
      </c>
      <c r="BG35" s="18">
        <f t="shared" si="27"/>
        <v>0.15157147064930684</v>
      </c>
      <c r="BH35" s="18">
        <f t="shared" si="27"/>
        <v>0.16313711639786119</v>
      </c>
      <c r="BI35" s="18">
        <f t="shared" si="27"/>
        <v>0.16361811687886166</v>
      </c>
      <c r="BJ35" s="18">
        <f t="shared" si="27"/>
        <v>0.14634454078175613</v>
      </c>
      <c r="BK35" s="18">
        <f t="shared" si="27"/>
        <v>0.16599374582882828</v>
      </c>
      <c r="BL35" s="18">
        <f t="shared" si="27"/>
        <v>0.1738499247376388</v>
      </c>
      <c r="BM35" s="18">
        <f t="shared" si="27"/>
        <v>0.16395505769991461</v>
      </c>
      <c r="BN35" s="18">
        <f t="shared" si="27"/>
        <v>0.1562681254846805</v>
      </c>
      <c r="BO35" s="18">
        <f t="shared" si="27"/>
        <v>0.14659613221302362</v>
      </c>
      <c r="BP35" s="18">
        <f t="shared" si="27"/>
        <v>0.14082412644101786</v>
      </c>
      <c r="BQ35" s="18">
        <f t="shared" si="27"/>
        <v>0.14847203408892548</v>
      </c>
      <c r="BR35" s="18">
        <f t="shared" si="27"/>
        <v>0.12963145437878057</v>
      </c>
      <c r="BS35" s="18">
        <f t="shared" si="27"/>
        <v>0.10725408237734843</v>
      </c>
      <c r="BT35" s="18">
        <f t="shared" si="27"/>
        <v>9.8750681016804218E-2</v>
      </c>
      <c r="BU35" s="18">
        <f t="shared" si="27"/>
        <v>9.9009855804280886E-2</v>
      </c>
      <c r="BV35" s="18">
        <f t="shared" si="24"/>
        <v>8.1588253016824444E-2</v>
      </c>
      <c r="BW35" s="18">
        <f t="shared" si="24"/>
        <v>8.1099852528423957E-2</v>
      </c>
      <c r="BX35" s="18">
        <f t="shared" si="24"/>
        <v>9.0360157440902783E-2</v>
      </c>
      <c r="BY35" s="18">
        <f t="shared" si="24"/>
        <v>8.6788728869474197E-2</v>
      </c>
      <c r="BZ35" s="18">
        <f t="shared" si="24"/>
        <v>9.6518202054096891E-2</v>
      </c>
      <c r="CA35" s="18">
        <f t="shared" si="24"/>
        <v>0.11758047311636798</v>
      </c>
      <c r="CB35" s="18">
        <f t="shared" si="24"/>
        <v>0.11915033182908381</v>
      </c>
      <c r="CC35" s="18">
        <f t="shared" si="24"/>
        <v>0.15161786429661625</v>
      </c>
      <c r="CD35" s="18">
        <f t="shared" si="24"/>
        <v>0.14962610605485802</v>
      </c>
      <c r="CE35" s="18">
        <f t="shared" si="24"/>
        <v>0.14110791617020854</v>
      </c>
      <c r="CF35" s="18">
        <f t="shared" si="24"/>
        <v>0.15420315426544665</v>
      </c>
      <c r="CG35" s="18">
        <f t="shared" si="24"/>
        <v>0.15014261532118675</v>
      </c>
      <c r="CH35" s="18">
        <f t="shared" si="24"/>
        <v>0.12942048031333747</v>
      </c>
      <c r="CI35" s="18">
        <f t="shared" si="24"/>
        <v>0.12653671811280506</v>
      </c>
      <c r="CJ35" s="18">
        <f t="shared" si="24"/>
        <v>0.11523320680929376</v>
      </c>
      <c r="CK35" s="18">
        <f t="shared" si="24"/>
        <v>0.12829537612146308</v>
      </c>
      <c r="CL35" s="18">
        <f t="shared" si="28"/>
        <v>0.11792122646159911</v>
      </c>
      <c r="CM35" s="18">
        <f t="shared" si="28"/>
        <v>0.10771714482894608</v>
      </c>
      <c r="CN35" s="18">
        <f t="shared" si="28"/>
        <v>0.10327270038450162</v>
      </c>
      <c r="CO35" s="18">
        <f t="shared" si="28"/>
        <v>0.11959923099674653</v>
      </c>
      <c r="CP35" s="18">
        <f t="shared" si="28"/>
        <v>0.11558023209283712</v>
      </c>
      <c r="CQ35" s="18">
        <f t="shared" si="28"/>
        <v>0.11822573473833978</v>
      </c>
      <c r="CR35" s="18">
        <f t="shared" si="28"/>
        <v>0.10857743097238895</v>
      </c>
      <c r="CS35" s="18">
        <f t="shared" si="28"/>
        <v>0.13833933573429372</v>
      </c>
      <c r="CT35" s="18">
        <f t="shared" si="28"/>
        <v>0.14994397759103642</v>
      </c>
      <c r="CU35" s="18">
        <f t="shared" si="28"/>
        <v>0.16448943213649098</v>
      </c>
      <c r="CV35" s="18">
        <f t="shared" si="28"/>
        <v>0.14690701455407337</v>
      </c>
      <c r="CW35" s="18">
        <f t="shared" si="28"/>
        <v>0.16447767918356154</v>
      </c>
      <c r="CX35" s="18">
        <f t="shared" si="28"/>
        <v>0.14066815537403773</v>
      </c>
      <c r="CY35" s="18">
        <f t="shared" si="28"/>
        <v>0.13485044367397309</v>
      </c>
      <c r="CZ35" s="18">
        <f t="shared" si="28"/>
        <v>0.12770758653111594</v>
      </c>
      <c r="DA35" s="18">
        <f t="shared" si="28"/>
        <v>0.14331382902811476</v>
      </c>
      <c r="DB35" s="18">
        <f t="shared" si="28"/>
        <v>0.13931782503211074</v>
      </c>
      <c r="DC35" s="18">
        <f t="shared" si="28"/>
        <v>0.14618595690024261</v>
      </c>
      <c r="DD35" s="18">
        <f t="shared" si="28"/>
        <v>0.15592621664050238</v>
      </c>
      <c r="DE35" s="18">
        <f t="shared" si="28"/>
        <v>0.18889324960753534</v>
      </c>
      <c r="DF35" s="18">
        <f t="shared" si="28"/>
        <v>0.20647566718995289</v>
      </c>
      <c r="DG35" s="18">
        <f t="shared" si="28"/>
        <v>0.17790423861852434</v>
      </c>
      <c r="DH35" s="18">
        <f t="shared" si="28"/>
        <v>0.14899267399267396</v>
      </c>
      <c r="DI35" s="18">
        <f t="shared" si="28"/>
        <v>0.13721873364730508</v>
      </c>
      <c r="DJ35" s="18">
        <f t="shared" si="28"/>
        <v>0.14793301936159081</v>
      </c>
      <c r="DK35" s="18">
        <f t="shared" si="28"/>
        <v>0.13602825745682889</v>
      </c>
      <c r="DL35" s="18">
        <f t="shared" si="28"/>
        <v>0.12091836734693877</v>
      </c>
      <c r="DM35" s="18">
        <f t="shared" si="28"/>
        <v>0.11832096474953617</v>
      </c>
      <c r="DN35" s="18">
        <f t="shared" si="28"/>
        <v>0.12930997573854716</v>
      </c>
      <c r="DO35" s="18">
        <f t="shared" si="28"/>
        <v>0.11740521383378526</v>
      </c>
      <c r="DP35" s="18">
        <f t="shared" si="28"/>
        <v>0.10720113220113221</v>
      </c>
      <c r="DQ35" s="18">
        <f t="shared" si="28"/>
        <v>9.6486846486846481E-2</v>
      </c>
      <c r="DR35" s="18">
        <f t="shared" si="28"/>
        <v>0.11163836163836163</v>
      </c>
      <c r="DS35" s="18">
        <f t="shared" si="28"/>
        <v>0.10965423465423466</v>
      </c>
      <c r="DT35" s="18">
        <f t="shared" si="28"/>
        <v>9.2608780108780112E-2</v>
      </c>
      <c r="DU35" s="18">
        <f t="shared" si="28"/>
        <v>9.7492784992785006E-2</v>
      </c>
      <c r="DV35" s="18">
        <f t="shared" si="28"/>
        <v>9.7492784992785006E-2</v>
      </c>
      <c r="DW35" s="18">
        <f t="shared" si="28"/>
        <v>0.11534992784992786</v>
      </c>
      <c r="DX35" s="18">
        <f t="shared" si="28"/>
        <v>0.10542929292929293</v>
      </c>
      <c r="DY35" s="18">
        <f t="shared" si="28"/>
        <v>6.6468253968253968E-2</v>
      </c>
      <c r="DZ35" s="18">
        <f t="shared" si="28"/>
        <v>6.9642857142857131E-2</v>
      </c>
      <c r="EA35" s="18">
        <f t="shared" si="28"/>
        <v>6.0714285714285707E-2</v>
      </c>
      <c r="EB35" s="18">
        <f t="shared" si="28"/>
        <v>4.4841269841269842E-2</v>
      </c>
      <c r="EC35" s="18">
        <f t="shared" si="28"/>
        <v>7.1626984126984122E-2</v>
      </c>
      <c r="ED35" s="18">
        <f t="shared" si="28"/>
        <v>7.1626984126984122E-2</v>
      </c>
      <c r="EE35" s="18">
        <f t="shared" si="28"/>
        <v>7.3894557823129245E-2</v>
      </c>
      <c r="EF35" s="18">
        <f t="shared" si="28"/>
        <v>7.3894557823129245E-2</v>
      </c>
      <c r="EG35" s="18">
        <f t="shared" si="28"/>
        <v>5.4846938775510203E-2</v>
      </c>
      <c r="EH35" s="18">
        <f t="shared" si="25"/>
        <v>5.4846938775510203E-2</v>
      </c>
      <c r="EI35" s="18">
        <f t="shared" si="25"/>
        <v>5.4846938775510203E-2</v>
      </c>
      <c r="EJ35" s="18">
        <f t="shared" si="25"/>
        <v>3.9965986394557826E-2</v>
      </c>
      <c r="EK35" s="18">
        <f t="shared" si="25"/>
        <v>2.2108843537414966E-2</v>
      </c>
      <c r="EL35" s="18">
        <f t="shared" si="25"/>
        <v>1.1904761904761904E-2</v>
      </c>
      <c r="EM35" s="18">
        <f t="shared" si="25"/>
        <v>1.1904761904761904E-2</v>
      </c>
      <c r="EN35" s="18">
        <f t="shared" si="25"/>
        <v>1.1904761904761904E-2</v>
      </c>
      <c r="EO35" s="18">
        <f t="shared" si="25"/>
        <v>2.7777777777777773E-2</v>
      </c>
      <c r="EP35" s="18">
        <f t="shared" si="25"/>
        <v>2.7777777777777773E-2</v>
      </c>
      <c r="EQ35" s="18">
        <f t="shared" si="25"/>
        <v>3.3730158730158728E-2</v>
      </c>
      <c r="ER35" s="18">
        <f t="shared" si="25"/>
        <v>3.3730158730158728E-2</v>
      </c>
      <c r="ES35" s="18">
        <f t="shared" si="25"/>
        <v>3.3730158730158728E-2</v>
      </c>
      <c r="ET35" s="18">
        <f t="shared" si="25"/>
        <v>3.3730158730158728E-2</v>
      </c>
      <c r="EU35" s="18">
        <f t="shared" si="25"/>
        <v>3.3730158730158728E-2</v>
      </c>
      <c r="EV35" s="18">
        <f t="shared" si="25"/>
        <v>1.7857142857142856E-2</v>
      </c>
      <c r="EW35" s="18">
        <f t="shared" si="25"/>
        <v>1.7857142857142856E-2</v>
      </c>
      <c r="EX35" s="18">
        <f t="shared" si="29"/>
        <v>2.8571428571428574E-2</v>
      </c>
      <c r="EY35" s="18">
        <f t="shared" si="29"/>
        <v>2.8571428571428574E-2</v>
      </c>
      <c r="EZ35" s="18">
        <f t="shared" si="29"/>
        <v>2.8571428571428574E-2</v>
      </c>
      <c r="FA35" s="18">
        <f t="shared" si="29"/>
        <v>7.6190476190476183E-2</v>
      </c>
      <c r="FB35" s="18">
        <f t="shared" si="29"/>
        <v>0.13333333333333333</v>
      </c>
      <c r="FC35" s="18">
        <f t="shared" si="29"/>
        <v>0.13333333333333333</v>
      </c>
      <c r="FD35" s="18">
        <f t="shared" si="29"/>
        <v>0.15714285714285717</v>
      </c>
      <c r="FE35" s="18">
        <f t="shared" si="29"/>
        <v>0.14285714285714285</v>
      </c>
      <c r="FF35" s="18">
        <f t="shared" si="29"/>
        <v>0.14285714285714285</v>
      </c>
      <c r="FG35" s="18">
        <f t="shared" si="29"/>
        <v>0.14285714285714285</v>
      </c>
      <c r="FH35" s="18">
        <f t="shared" si="29"/>
        <v>9.5238095238095233E-2</v>
      </c>
      <c r="FI35" s="18">
        <f t="shared" si="29"/>
        <v>4.9999999999999996E-2</v>
      </c>
      <c r="FJ35" s="18">
        <f t="shared" si="29"/>
        <v>5.7518796992481198E-2</v>
      </c>
      <c r="FK35" s="18">
        <f t="shared" si="29"/>
        <v>3.3709273182957397E-2</v>
      </c>
      <c r="FL35" s="18">
        <f t="shared" si="29"/>
        <v>1.9423558897243103E-2</v>
      </c>
      <c r="FM35" s="18">
        <f t="shared" si="29"/>
        <v>3.2410571884256091E-2</v>
      </c>
      <c r="FN35" s="18">
        <f t="shared" si="29"/>
        <v>4.8894088367772578E-2</v>
      </c>
      <c r="FO35" s="18">
        <f t="shared" si="29"/>
        <v>6.4767104240788451E-2</v>
      </c>
      <c r="FP35" s="18">
        <f t="shared" si="29"/>
        <v>6.20789321977777E-2</v>
      </c>
      <c r="FQ35" s="18">
        <f t="shared" si="29"/>
        <v>5.9486243579680735E-2</v>
      </c>
      <c r="FR35" s="18">
        <f t="shared" si="29"/>
        <v>8.9561431549605539E-2</v>
      </c>
      <c r="FS35" s="18">
        <f t="shared" si="29"/>
        <v>9.7080228542086741E-2</v>
      </c>
      <c r="FT35" s="18">
        <f t="shared" si="29"/>
        <v>8.8557501269359476E-2</v>
      </c>
      <c r="FU35" s="18">
        <f t="shared" si="29"/>
        <v>8.7518000229858436E-2</v>
      </c>
      <c r="FV35" s="18">
        <f t="shared" si="29"/>
        <v>8.7774016614907066E-2</v>
      </c>
      <c r="FW35" s="18">
        <f t="shared" si="29"/>
        <v>8.1804179999909174E-2</v>
      </c>
      <c r="FX35" s="18">
        <f t="shared" si="29"/>
        <v>8.1079752297793836E-2</v>
      </c>
      <c r="FY35" s="18">
        <f t="shared" si="29"/>
        <v>6.8861707185011889E-2</v>
      </c>
      <c r="FZ35" s="18">
        <f t="shared" si="29"/>
        <v>6.6506421380138264E-2</v>
      </c>
      <c r="GA35" s="18">
        <f t="shared" si="29"/>
        <v>6.7467090457895937E-2</v>
      </c>
      <c r="GB35" s="18">
        <f t="shared" si="29"/>
        <v>6.0594503585309066E-2</v>
      </c>
      <c r="GC35" s="18">
        <f t="shared" si="29"/>
        <v>4.9959976821750053E-2</v>
      </c>
      <c r="GD35" s="18">
        <f t="shared" si="29"/>
        <v>5.8091226103441813E-2</v>
      </c>
      <c r="GE35" s="18">
        <f t="shared" si="29"/>
        <v>6.5704797847929083E-2</v>
      </c>
      <c r="GF35" s="18">
        <f t="shared" si="29"/>
        <v>5.2842659985791206E-2</v>
      </c>
      <c r="GG35" s="18">
        <f t="shared" si="29"/>
        <v>5.5727438536614222E-2</v>
      </c>
      <c r="GH35" s="18">
        <f t="shared" si="29"/>
        <v>5.4631488073575145E-2</v>
      </c>
      <c r="GI35" s="18">
        <f t="shared" si="29"/>
        <v>4.9886590114391484E-2</v>
      </c>
      <c r="GJ35" s="18">
        <f t="shared" si="29"/>
        <v>5.5030382492226415E-2</v>
      </c>
      <c r="GK35" s="18">
        <f t="shared" si="29"/>
        <v>5.3652379963781409E-2</v>
      </c>
      <c r="GL35" s="18">
        <f t="shared" si="29"/>
        <v>4.9559135269032953E-2</v>
      </c>
      <c r="GM35" s="18">
        <f t="shared" si="29"/>
        <v>5.5102771960210628E-2</v>
      </c>
      <c r="GN35" s="18">
        <f t="shared" si="29"/>
        <v>5.3489488656786474E-2</v>
      </c>
      <c r="GO35" s="18">
        <f t="shared" si="29"/>
        <v>5.5481596843584932E-2</v>
      </c>
      <c r="GP35" s="18">
        <f t="shared" si="29"/>
        <v>5.9173863223821233E-2</v>
      </c>
      <c r="GQ35" s="18">
        <f t="shared" si="29"/>
        <v>5.724636674520904E-2</v>
      </c>
      <c r="GR35" s="18">
        <f t="shared" si="29"/>
        <v>5.4765163737690241E-2</v>
      </c>
      <c r="GS35" s="18">
        <f t="shared" si="29"/>
        <v>6.8909045228510504E-2</v>
      </c>
      <c r="GT35" s="18">
        <f t="shared" si="26"/>
        <v>6.2196934154572732E-2</v>
      </c>
      <c r="GU35" s="18">
        <f t="shared" si="21"/>
        <v>6.5786990376207902E-2</v>
      </c>
      <c r="GV35" s="18">
        <f t="shared" si="21"/>
        <v>6.652055158174551E-2</v>
      </c>
      <c r="GW35" s="18">
        <f t="shared" si="21"/>
        <v>6.8654264241773968E-2</v>
      </c>
      <c r="GX35" s="18">
        <f t="shared" si="21"/>
        <v>6.754224704257461E-2</v>
      </c>
      <c r="GY35" s="18">
        <f t="shared" si="21"/>
        <v>6.8140333166976513E-2</v>
      </c>
      <c r="GZ35" s="18">
        <f t="shared" si="21"/>
        <v>5.3563073691757869E-2</v>
      </c>
      <c r="HA35" s="18">
        <f t="shared" si="21"/>
        <v>5.7177019269989152E-2</v>
      </c>
      <c r="HB35" s="18">
        <f t="shared" si="21"/>
        <v>6.3352251164157561E-2</v>
      </c>
      <c r="HC35" s="18">
        <f t="shared" si="21"/>
        <v>6.1266521542196063E-2</v>
      </c>
      <c r="HD35" s="18">
        <f t="shared" si="21"/>
        <v>6.3042583318257836E-2</v>
      </c>
      <c r="HE35" s="18">
        <f t="shared" si="21"/>
        <v>7.3100299926297185E-2</v>
      </c>
      <c r="HF35" s="18">
        <f t="shared" si="21"/>
        <v>7.3554845380842657E-2</v>
      </c>
      <c r="HG35" s="18">
        <f t="shared" si="21"/>
        <v>7.2845163011654362E-2</v>
      </c>
      <c r="HH35" s="18">
        <f t="shared" si="21"/>
        <v>7.4271681895069788E-2</v>
      </c>
      <c r="HI35" s="18">
        <f t="shared" si="21"/>
        <v>6.6944501807436357E-2</v>
      </c>
      <c r="HJ35" s="18">
        <f t="shared" si="21"/>
        <v>7.0112989896122566E-2</v>
      </c>
      <c r="HK35" s="18">
        <f t="shared" si="22"/>
        <v>6.9787305218106291E-2</v>
      </c>
      <c r="HL35" s="18">
        <f t="shared" si="22"/>
        <v>6.1320445184126209E-2</v>
      </c>
      <c r="HM35" s="18">
        <f t="shared" si="22"/>
        <v>6.4177588041269065E-2</v>
      </c>
      <c r="HN35" s="18">
        <f t="shared" si="22"/>
        <v>6.6002002017385833E-2</v>
      </c>
      <c r="HO35" s="18">
        <f t="shared" si="22"/>
        <v>6.2907012715499963E-2</v>
      </c>
      <c r="HP35" s="18">
        <f t="shared" si="22"/>
        <v>6.1970406188831331E-2</v>
      </c>
      <c r="HQ35" s="18">
        <f t="shared" si="22"/>
        <v>6.172959998784449E-2</v>
      </c>
      <c r="HR35" s="18">
        <f t="shared" si="22"/>
        <v>6.1389922630635731E-2</v>
      </c>
      <c r="HS35" s="18">
        <f t="shared" si="22"/>
        <v>6.0858290520056244E-2</v>
      </c>
      <c r="HT35" s="18">
        <f t="shared" si="22"/>
        <v>5.3631399763753709E-2</v>
      </c>
      <c r="HU35" s="18">
        <f t="shared" si="22"/>
        <v>5.7608990800168285E-2</v>
      </c>
      <c r="HV35" s="18">
        <f t="shared" si="22"/>
        <v>6.4018601860942131E-2</v>
      </c>
      <c r="HW35" s="18">
        <f t="shared" si="22"/>
        <v>6.653505559690806E-2</v>
      </c>
      <c r="HX35" s="18">
        <f t="shared" si="22"/>
        <v>7.1336842308242526E-2</v>
      </c>
    </row>
    <row r="36" spans="2:232" x14ac:dyDescent="0.25">
      <c r="B36" s="132" t="s">
        <v>210</v>
      </c>
      <c r="J36" s="18" t="e">
        <f t="shared" si="23"/>
        <v>#DIV/0!</v>
      </c>
      <c r="K36" s="18" t="e">
        <f t="shared" si="23"/>
        <v>#DIV/0!</v>
      </c>
      <c r="L36" s="18" t="e">
        <f t="shared" si="23"/>
        <v>#DIV/0!</v>
      </c>
      <c r="M36" s="18" t="e">
        <f t="shared" si="23"/>
        <v>#DIV/0!</v>
      </c>
      <c r="N36" s="18" t="e">
        <f t="shared" si="23"/>
        <v>#DIV/0!</v>
      </c>
      <c r="O36" s="18" t="e">
        <f t="shared" si="23"/>
        <v>#DIV/0!</v>
      </c>
      <c r="P36" s="18" t="e">
        <f t="shared" si="23"/>
        <v>#DIV/0!</v>
      </c>
      <c r="Q36" s="18" t="e">
        <f t="shared" si="23"/>
        <v>#DIV/0!</v>
      </c>
      <c r="R36" s="18" t="e">
        <f t="shared" si="23"/>
        <v>#DIV/0!</v>
      </c>
      <c r="S36" s="18" t="e">
        <f t="shared" si="23"/>
        <v>#DIV/0!</v>
      </c>
      <c r="T36" s="18" t="e">
        <f t="shared" si="23"/>
        <v>#DIV/0!</v>
      </c>
      <c r="U36" s="18" t="e">
        <f t="shared" si="23"/>
        <v>#DIV/0!</v>
      </c>
      <c r="V36" s="18" t="e">
        <f t="shared" si="23"/>
        <v>#DIV/0!</v>
      </c>
      <c r="W36" s="18" t="e">
        <f t="shared" si="23"/>
        <v>#DIV/0!</v>
      </c>
      <c r="X36" s="18" t="e">
        <f t="shared" si="23"/>
        <v>#DIV/0!</v>
      </c>
      <c r="Y36" s="18" t="e">
        <f t="shared" si="23"/>
        <v>#DIV/0!</v>
      </c>
      <c r="Z36" s="18" t="e">
        <f t="shared" si="27"/>
        <v>#DIV/0!</v>
      </c>
      <c r="AA36" s="18" t="e">
        <f t="shared" si="27"/>
        <v>#DIV/0!</v>
      </c>
      <c r="AB36" s="18" t="e">
        <f t="shared" si="27"/>
        <v>#DIV/0!</v>
      </c>
      <c r="AC36" s="18" t="e">
        <f t="shared" si="27"/>
        <v>#DIV/0!</v>
      </c>
      <c r="AD36" s="18" t="e">
        <f t="shared" si="27"/>
        <v>#DIV/0!</v>
      </c>
      <c r="AE36" s="18" t="e">
        <f t="shared" si="27"/>
        <v>#DIV/0!</v>
      </c>
      <c r="AF36" s="18" t="e">
        <f t="shared" si="27"/>
        <v>#DIV/0!</v>
      </c>
      <c r="AG36" s="18" t="e">
        <f t="shared" si="27"/>
        <v>#DIV/0!</v>
      </c>
      <c r="AH36" s="18" t="e">
        <f t="shared" si="27"/>
        <v>#DIV/0!</v>
      </c>
      <c r="AI36" s="18" t="e">
        <f t="shared" si="27"/>
        <v>#DIV/0!</v>
      </c>
      <c r="AJ36" s="18" t="e">
        <f t="shared" si="27"/>
        <v>#DIV/0!</v>
      </c>
      <c r="AK36" s="18">
        <f t="shared" si="27"/>
        <v>0.10369511440940012</v>
      </c>
      <c r="AL36" s="18">
        <f t="shared" si="27"/>
        <v>0.10369511440940012</v>
      </c>
      <c r="AM36" s="18">
        <f t="shared" si="27"/>
        <v>0.11262368583797154</v>
      </c>
      <c r="AN36" s="18">
        <f t="shared" si="27"/>
        <v>0.12939857761286333</v>
      </c>
      <c r="AO36" s="18">
        <f t="shared" si="27"/>
        <v>0.14038758860187434</v>
      </c>
      <c r="AP36" s="18">
        <f t="shared" si="27"/>
        <v>0.12635697635697635</v>
      </c>
      <c r="AQ36" s="18">
        <f t="shared" si="27"/>
        <v>0.11917994286415337</v>
      </c>
      <c r="AR36" s="18">
        <f t="shared" si="27"/>
        <v>0.11441803810224861</v>
      </c>
      <c r="AS36" s="18">
        <f t="shared" si="27"/>
        <v>0.1326551201691179</v>
      </c>
      <c r="AT36" s="18">
        <f t="shared" si="27"/>
        <v>0.14835709061246766</v>
      </c>
      <c r="AU36" s="18">
        <f t="shared" si="27"/>
        <v>0.1327726750280521</v>
      </c>
      <c r="AV36" s="18">
        <f t="shared" si="27"/>
        <v>0.13130747356285061</v>
      </c>
      <c r="AW36" s="18">
        <f t="shared" si="27"/>
        <v>0.12039477515015221</v>
      </c>
      <c r="AX36" s="18">
        <f t="shared" si="27"/>
        <v>0.12400674625438338</v>
      </c>
      <c r="AY36" s="18">
        <f t="shared" si="27"/>
        <v>0.12977115728195229</v>
      </c>
      <c r="AZ36" s="18">
        <f t="shared" si="27"/>
        <v>0.12996725493858532</v>
      </c>
      <c r="BA36" s="18">
        <f t="shared" si="27"/>
        <v>0.13018143356355855</v>
      </c>
      <c r="BB36" s="18">
        <f t="shared" si="27"/>
        <v>0.13406150411029574</v>
      </c>
      <c r="BC36" s="18">
        <f t="shared" si="27"/>
        <v>0.14694665817192037</v>
      </c>
      <c r="BD36" s="18">
        <f t="shared" si="27"/>
        <v>0.16611407356575089</v>
      </c>
      <c r="BE36" s="18">
        <f t="shared" si="27"/>
        <v>0.17392489020009694</v>
      </c>
      <c r="BF36" s="18">
        <f t="shared" si="27"/>
        <v>0.17551978653183536</v>
      </c>
      <c r="BG36" s="18">
        <f t="shared" si="27"/>
        <v>0.17031412003584628</v>
      </c>
      <c r="BH36" s="18">
        <f t="shared" si="27"/>
        <v>0.17502604978525732</v>
      </c>
      <c r="BI36" s="18">
        <f t="shared" si="27"/>
        <v>0.16724987534241617</v>
      </c>
      <c r="BJ36" s="18">
        <f t="shared" si="27"/>
        <v>0.16071392762999787</v>
      </c>
      <c r="BK36" s="18">
        <f t="shared" si="27"/>
        <v>0.14016624998633992</v>
      </c>
      <c r="BL36" s="18">
        <f t="shared" si="27"/>
        <v>0.13500912640816373</v>
      </c>
      <c r="BM36" s="18">
        <f t="shared" si="27"/>
        <v>0.11789925215543233</v>
      </c>
      <c r="BN36" s="18">
        <f t="shared" si="27"/>
        <v>0.1262350812459784</v>
      </c>
      <c r="BO36" s="18">
        <f t="shared" si="27"/>
        <v>0.11410003378712942</v>
      </c>
      <c r="BP36" s="18">
        <f t="shared" si="27"/>
        <v>0.11482153450863015</v>
      </c>
      <c r="BQ36" s="18">
        <f t="shared" si="27"/>
        <v>0.11453293422002986</v>
      </c>
      <c r="BR36" s="18">
        <f t="shared" si="27"/>
        <v>0.11432589488255573</v>
      </c>
      <c r="BS36" s="18">
        <f t="shared" si="27"/>
        <v>0.10456936068993131</v>
      </c>
      <c r="BT36" s="18">
        <f t="shared" si="27"/>
        <v>0.10955802282145058</v>
      </c>
      <c r="BU36" s="18">
        <f t="shared" si="27"/>
        <v>0.10722544973416051</v>
      </c>
      <c r="BV36" s="18">
        <f t="shared" si="24"/>
        <v>0.10973740176397984</v>
      </c>
      <c r="BW36" s="18">
        <f t="shared" si="24"/>
        <v>0.11364460567118376</v>
      </c>
      <c r="BX36" s="18">
        <f t="shared" si="24"/>
        <v>0.11979932052155078</v>
      </c>
      <c r="BY36" s="18">
        <f t="shared" si="24"/>
        <v>0.11265646337869363</v>
      </c>
      <c r="BZ36" s="18">
        <f t="shared" si="24"/>
        <v>0.10731711833835191</v>
      </c>
      <c r="CA36" s="18">
        <f t="shared" si="24"/>
        <v>0.11244532346655703</v>
      </c>
      <c r="CB36" s="18">
        <f t="shared" si="24"/>
        <v>0.10341863586844084</v>
      </c>
      <c r="CC36" s="18">
        <f t="shared" si="24"/>
        <v>0.11595261351869758</v>
      </c>
      <c r="CD36" s="18">
        <f t="shared" si="24"/>
        <v>0.11849382230990638</v>
      </c>
      <c r="CE36" s="18">
        <f t="shared" si="24"/>
        <v>0.10491795718124622</v>
      </c>
      <c r="CF36" s="18">
        <f t="shared" si="24"/>
        <v>0.11364811591140496</v>
      </c>
      <c r="CG36" s="18">
        <f t="shared" si="24"/>
        <v>0.11558610040752897</v>
      </c>
      <c r="CH36" s="18">
        <f t="shared" si="24"/>
        <v>0.10093408575551434</v>
      </c>
      <c r="CI36" s="18">
        <f t="shared" si="24"/>
        <v>9.694118424708488E-2</v>
      </c>
      <c r="CJ36" s="18">
        <f t="shared" si="24"/>
        <v>8.5637672943573565E-2</v>
      </c>
      <c r="CK36" s="18">
        <f t="shared" si="24"/>
        <v>8.4480265536166152E-2</v>
      </c>
      <c r="CL36" s="18">
        <f t="shared" si="28"/>
        <v>0.10607890499194847</v>
      </c>
      <c r="CM36" s="18">
        <f t="shared" si="28"/>
        <v>0.11061405238423871</v>
      </c>
      <c r="CN36" s="18">
        <f t="shared" si="28"/>
        <v>0.11013786190804824</v>
      </c>
      <c r="CO36" s="18">
        <f t="shared" si="28"/>
        <v>0.11489976666995301</v>
      </c>
      <c r="CP36" s="18">
        <f t="shared" si="28"/>
        <v>0.12549530923480504</v>
      </c>
      <c r="CQ36" s="18">
        <f t="shared" si="28"/>
        <v>0.14401382775332358</v>
      </c>
      <c r="CR36" s="18">
        <f t="shared" si="28"/>
        <v>0.16486661331199146</v>
      </c>
      <c r="CS36" s="18">
        <f t="shared" si="28"/>
        <v>0.15653327997865812</v>
      </c>
      <c r="CT36" s="18">
        <f t="shared" si="28"/>
        <v>0.14452847805788979</v>
      </c>
      <c r="CU36" s="18">
        <f t="shared" si="28"/>
        <v>0.15907393260334438</v>
      </c>
      <c r="CV36" s="18">
        <f t="shared" si="28"/>
        <v>0.16530103883045058</v>
      </c>
      <c r="CW36" s="18">
        <f t="shared" si="28"/>
        <v>0.14849431614137495</v>
      </c>
      <c r="CX36" s="18">
        <f t="shared" si="28"/>
        <v>0.10881177645883529</v>
      </c>
      <c r="CY36" s="18">
        <f t="shared" si="28"/>
        <v>8.8772991714168192E-2</v>
      </c>
      <c r="CZ36" s="18">
        <f t="shared" si="28"/>
        <v>6.7344420285596757E-2</v>
      </c>
      <c r="DA36" s="18">
        <f t="shared" si="28"/>
        <v>6.9145140573712002E-2</v>
      </c>
      <c r="DB36" s="18">
        <f t="shared" si="28"/>
        <v>6.5149136577708017E-2</v>
      </c>
      <c r="DC36" s="18">
        <f t="shared" si="28"/>
        <v>5.4160125588697018E-2</v>
      </c>
      <c r="DD36" s="18">
        <f t="shared" si="28"/>
        <v>5.4160125588697018E-2</v>
      </c>
      <c r="DE36" s="18">
        <f t="shared" si="28"/>
        <v>6.5149136577708003E-2</v>
      </c>
      <c r="DF36" s="18">
        <f t="shared" si="28"/>
        <v>7.1742543171114601E-2</v>
      </c>
      <c r="DG36" s="18">
        <f t="shared" si="28"/>
        <v>7.1742543171114601E-2</v>
      </c>
      <c r="DH36" s="18">
        <f t="shared" si="28"/>
        <v>6.1538461538461542E-2</v>
      </c>
      <c r="DI36" s="18">
        <f t="shared" si="28"/>
        <v>3.9560439560439566E-2</v>
      </c>
      <c r="DJ36" s="18">
        <f t="shared" si="28"/>
        <v>6.813186813186814E-2</v>
      </c>
      <c r="DK36" s="18">
        <f t="shared" si="28"/>
        <v>6.813186813186814E-2</v>
      </c>
      <c r="DL36" s="18">
        <f t="shared" si="28"/>
        <v>7.4999999999999997E-2</v>
      </c>
      <c r="DM36" s="18">
        <f t="shared" si="28"/>
        <v>7.2402597402597399E-2</v>
      </c>
      <c r="DN36" s="18">
        <f t="shared" si="28"/>
        <v>7.2402597402597399E-2</v>
      </c>
      <c r="DO36" s="18">
        <f t="shared" si="28"/>
        <v>7.2402597402597399E-2</v>
      </c>
      <c r="DP36" s="18">
        <f t="shared" si="28"/>
        <v>7.2402597402597399E-2</v>
      </c>
      <c r="DQ36" s="18">
        <f t="shared" si="28"/>
        <v>5.2759740259740263E-2</v>
      </c>
      <c r="DR36" s="18">
        <f t="shared" si="28"/>
        <v>5.2759740259740263E-2</v>
      </c>
      <c r="DS36" s="18">
        <f t="shared" si="28"/>
        <v>3.49025974025974E-2</v>
      </c>
      <c r="DT36" s="18">
        <f t="shared" si="28"/>
        <v>8.9285714285714281E-3</v>
      </c>
      <c r="DU36" s="18">
        <f t="shared" si="28"/>
        <v>2.48015873015873E-2</v>
      </c>
      <c r="DV36" s="18">
        <f t="shared" si="28"/>
        <v>2.48015873015873E-2</v>
      </c>
      <c r="DW36" s="18">
        <f t="shared" si="28"/>
        <v>2.48015873015873E-2</v>
      </c>
      <c r="DX36" s="18">
        <f t="shared" si="28"/>
        <v>3.9682539682539687E-2</v>
      </c>
      <c r="DY36" s="18">
        <f t="shared" si="28"/>
        <v>3.9682539682539687E-2</v>
      </c>
      <c r="DZ36" s="18">
        <f t="shared" si="28"/>
        <v>3.9682539682539687E-2</v>
      </c>
      <c r="EA36" s="18">
        <f t="shared" si="28"/>
        <v>3.9682539682539687E-2</v>
      </c>
      <c r="EB36" s="18">
        <f t="shared" si="28"/>
        <v>3.2212885154061621E-2</v>
      </c>
      <c r="EC36" s="18">
        <f t="shared" si="28"/>
        <v>3.2212885154061621E-2</v>
      </c>
      <c r="ED36" s="18">
        <f t="shared" si="28"/>
        <v>3.2212885154061621E-2</v>
      </c>
      <c r="EE36" s="18">
        <f t="shared" si="28"/>
        <v>8.4033613445378148E-3</v>
      </c>
      <c r="EF36" s="18">
        <f t="shared" si="28"/>
        <v>2.1390374331550801E-2</v>
      </c>
      <c r="EG36" s="18">
        <f t="shared" si="28"/>
        <v>2.1390374331550801E-2</v>
      </c>
      <c r="EH36" s="18">
        <f t="shared" si="25"/>
        <v>2.1390374331550801E-2</v>
      </c>
      <c r="EI36" s="18">
        <f t="shared" si="25"/>
        <v>1.2987012987012988E-2</v>
      </c>
      <c r="EJ36" s="18">
        <f t="shared" si="25"/>
        <v>2.4891774891774892E-2</v>
      </c>
      <c r="EK36" s="18">
        <f t="shared" si="25"/>
        <v>2.4891774891774892E-2</v>
      </c>
      <c r="EL36" s="18">
        <f t="shared" si="25"/>
        <v>2.4891774891774892E-2</v>
      </c>
      <c r="EM36" s="18">
        <f t="shared" si="25"/>
        <v>1.1904761904761904E-2</v>
      </c>
      <c r="EN36" s="18">
        <f t="shared" si="25"/>
        <v>1.1904761904761904E-2</v>
      </c>
      <c r="EO36" s="18">
        <f t="shared" si="25"/>
        <v>2.7777777777777773E-2</v>
      </c>
      <c r="EP36" s="18">
        <f t="shared" si="25"/>
        <v>2.7777777777777773E-2</v>
      </c>
      <c r="EQ36" s="18">
        <f t="shared" si="25"/>
        <v>3.3730158730158728E-2</v>
      </c>
      <c r="ER36" s="18">
        <f t="shared" si="25"/>
        <v>3.3730158730158728E-2</v>
      </c>
      <c r="ES36" s="18">
        <f t="shared" si="25"/>
        <v>3.3730158730158728E-2</v>
      </c>
      <c r="ET36" s="18">
        <f t="shared" si="25"/>
        <v>3.3730158730158728E-2</v>
      </c>
      <c r="EU36" s="18">
        <f t="shared" si="25"/>
        <v>3.3730158730158728E-2</v>
      </c>
      <c r="EV36" s="18">
        <f t="shared" si="25"/>
        <v>1.7857142857142856E-2</v>
      </c>
      <c r="EW36" s="18">
        <f t="shared" si="25"/>
        <v>1.7857142857142856E-2</v>
      </c>
      <c r="EX36" s="18">
        <f t="shared" si="29"/>
        <v>0</v>
      </c>
      <c r="EY36" s="18">
        <f t="shared" si="29"/>
        <v>0</v>
      </c>
      <c r="EZ36" s="18">
        <f t="shared" si="29"/>
        <v>0</v>
      </c>
      <c r="FA36" s="18">
        <f t="shared" si="29"/>
        <v>0</v>
      </c>
      <c r="FB36" s="18">
        <f t="shared" si="29"/>
        <v>0</v>
      </c>
      <c r="FC36" s="18">
        <f t="shared" si="29"/>
        <v>0</v>
      </c>
      <c r="FD36" s="18">
        <f t="shared" si="29"/>
        <v>0</v>
      </c>
      <c r="FE36" s="18">
        <f t="shared" si="29"/>
        <v>0</v>
      </c>
      <c r="FF36" s="18">
        <f t="shared" si="29"/>
        <v>0</v>
      </c>
      <c r="FG36" s="18">
        <f t="shared" si="29"/>
        <v>0</v>
      </c>
      <c r="FH36" s="18">
        <f t="shared" si="29"/>
        <v>0</v>
      </c>
      <c r="FI36" s="18">
        <f t="shared" si="29"/>
        <v>0</v>
      </c>
      <c r="FJ36" s="18">
        <f t="shared" si="29"/>
        <v>0</v>
      </c>
      <c r="FK36" s="18">
        <f t="shared" si="29"/>
        <v>0</v>
      </c>
      <c r="FL36" s="18">
        <f t="shared" si="29"/>
        <v>0</v>
      </c>
      <c r="FM36" s="18">
        <f t="shared" si="29"/>
        <v>6.4935064935064939E-3</v>
      </c>
      <c r="FN36" s="18">
        <f t="shared" si="29"/>
        <v>6.4935064935064939E-3</v>
      </c>
      <c r="FO36" s="18">
        <f t="shared" si="29"/>
        <v>6.4935064935064939E-3</v>
      </c>
      <c r="FP36" s="18">
        <f t="shared" si="29"/>
        <v>1.5710096355257646E-2</v>
      </c>
      <c r="FQ36" s="18">
        <f t="shared" si="29"/>
        <v>2.0636204729641883E-2</v>
      </c>
      <c r="FR36" s="18">
        <f t="shared" si="29"/>
        <v>2.0636204729641883E-2</v>
      </c>
      <c r="FS36" s="18">
        <f t="shared" si="29"/>
        <v>2.8155001722123086E-2</v>
      </c>
      <c r="FT36" s="18">
        <f t="shared" si="29"/>
        <v>3.0590066657188022E-2</v>
      </c>
      <c r="FU36" s="18">
        <f t="shared" si="29"/>
        <v>3.4451070518191886E-2</v>
      </c>
      <c r="FV36" s="18">
        <f t="shared" si="29"/>
        <v>4.3667660379943032E-2</v>
      </c>
      <c r="FW36" s="18">
        <f t="shared" si="29"/>
        <v>3.4451070518191886E-2</v>
      </c>
      <c r="FX36" s="18">
        <f t="shared" si="29"/>
        <v>3.3726642816076555E-2</v>
      </c>
      <c r="FY36" s="18">
        <f t="shared" si="29"/>
        <v>3.8190928530362267E-2</v>
      </c>
      <c r="FZ36" s="18">
        <f t="shared" si="29"/>
        <v>3.7556813121357828E-2</v>
      </c>
      <c r="GA36" s="18">
        <f t="shared" si="29"/>
        <v>3.5861514748844261E-2</v>
      </c>
      <c r="GB36" s="18">
        <f t="shared" si="29"/>
        <v>3.9143368030697547E-2</v>
      </c>
      <c r="GC36" s="18">
        <f t="shared" si="29"/>
        <v>3.4047657289825513E-2</v>
      </c>
      <c r="GD36" s="18">
        <f t="shared" si="29"/>
        <v>3.7840324799307178E-2</v>
      </c>
      <c r="GE36" s="18">
        <f t="shared" si="29"/>
        <v>3.5786871839175768E-2</v>
      </c>
      <c r="GF36" s="18">
        <f t="shared" si="29"/>
        <v>3.4319589121893049E-2</v>
      </c>
      <c r="GG36" s="18">
        <f t="shared" si="29"/>
        <v>3.0453016190327756E-2</v>
      </c>
      <c r="GH36" s="18">
        <f t="shared" si="29"/>
        <v>3.1877751792278544E-2</v>
      </c>
      <c r="GI36" s="18">
        <f t="shared" si="29"/>
        <v>2.8561425261666294E-2</v>
      </c>
      <c r="GJ36" s="18">
        <f t="shared" si="29"/>
        <v>2.5960302979692949E-2</v>
      </c>
      <c r="GK36" s="18">
        <f t="shared" si="29"/>
        <v>2.9310492613068426E-2</v>
      </c>
      <c r="GL36" s="18">
        <f t="shared" si="29"/>
        <v>2.9736267474933516E-2</v>
      </c>
      <c r="GM36" s="18">
        <f t="shared" si="29"/>
        <v>3.3765025602052294E-2</v>
      </c>
      <c r="GN36" s="18">
        <f t="shared" si="29"/>
        <v>3.7181923385147267E-2</v>
      </c>
      <c r="GO36" s="18">
        <f t="shared" si="29"/>
        <v>3.1052359733459715E-2</v>
      </c>
      <c r="GP36" s="18">
        <f t="shared" si="29"/>
        <v>3.7752144910688498E-2</v>
      </c>
      <c r="GQ36" s="18">
        <f t="shared" si="29"/>
        <v>3.7974548350528374E-2</v>
      </c>
      <c r="GR36" s="18">
        <f t="shared" si="29"/>
        <v>3.459108970391183E-2</v>
      </c>
      <c r="GS36" s="18">
        <f t="shared" si="29"/>
        <v>3.493253902495299E-2</v>
      </c>
      <c r="GT36" s="18">
        <f t="shared" si="26"/>
        <v>2.7906777900831209E-2</v>
      </c>
      <c r="GU36" s="18">
        <f t="shared" si="21"/>
        <v>2.5231169962065373E-2</v>
      </c>
      <c r="GV36" s="18">
        <f t="shared" si="21"/>
        <v>2.4466393386079359E-2</v>
      </c>
      <c r="GW36" s="18">
        <f t="shared" si="21"/>
        <v>1.5870579527107607E-2</v>
      </c>
      <c r="GX36" s="18">
        <f t="shared" si="21"/>
        <v>2.0207446603985064E-2</v>
      </c>
      <c r="GY36" s="18">
        <f t="shared" si="21"/>
        <v>2.1318177977874331E-2</v>
      </c>
      <c r="GZ36" s="18">
        <f t="shared" si="21"/>
        <v>2.2775903925396197E-2</v>
      </c>
      <c r="HA36" s="18">
        <f t="shared" si="21"/>
        <v>2.7240189639681913E-2</v>
      </c>
      <c r="HB36" s="18">
        <f t="shared" si="21"/>
        <v>2.6426299243588587E-2</v>
      </c>
      <c r="HC36" s="18">
        <f t="shared" si="21"/>
        <v>2.5904866838098211E-2</v>
      </c>
      <c r="HD36" s="18">
        <f t="shared" si="21"/>
        <v>3.1117222050453426E-2</v>
      </c>
      <c r="HE36" s="18">
        <f t="shared" si="21"/>
        <v>2.6643331131427427E-2</v>
      </c>
      <c r="HF36" s="18">
        <f t="shared" si="21"/>
        <v>2.4630344118440419E-2</v>
      </c>
      <c r="HG36" s="18">
        <f t="shared" si="21"/>
        <v>2.119701589993497E-2</v>
      </c>
      <c r="HH36" s="18">
        <f t="shared" si="21"/>
        <v>1.7717951860526108E-2</v>
      </c>
      <c r="HI36" s="18">
        <f t="shared" si="21"/>
        <v>1.6547066653014145E-2</v>
      </c>
      <c r="HJ36" s="18">
        <f t="shared" si="21"/>
        <v>1.8921467156198357E-2</v>
      </c>
      <c r="HK36" s="18">
        <f t="shared" si="22"/>
        <v>1.473937981348925E-2</v>
      </c>
      <c r="HL36" s="18">
        <f t="shared" si="22"/>
        <v>2.1488462257426812E-2</v>
      </c>
      <c r="HM36" s="18">
        <f t="shared" si="22"/>
        <v>2.0059890828855381E-2</v>
      </c>
      <c r="HN36" s="18">
        <f t="shared" si="22"/>
        <v>2.332172187706414E-2</v>
      </c>
      <c r="HO36" s="18">
        <f t="shared" si="22"/>
        <v>2.3779501645188737E-2</v>
      </c>
      <c r="HP36" s="18">
        <f t="shared" si="22"/>
        <v>2.4890881638556305E-2</v>
      </c>
      <c r="HQ36" s="18">
        <f t="shared" si="22"/>
        <v>2.4145745469464918E-2</v>
      </c>
      <c r="HR36" s="18">
        <f t="shared" si="22"/>
        <v>2.3141922831743492E-2</v>
      </c>
      <c r="HS36" s="18">
        <f t="shared" si="22"/>
        <v>2.0198959362464238E-2</v>
      </c>
      <c r="HT36" s="18">
        <f t="shared" si="22"/>
        <v>2.0170948157982444E-2</v>
      </c>
      <c r="HU36" s="18">
        <f t="shared" si="22"/>
        <v>1.8826410342856391E-2</v>
      </c>
      <c r="HV36" s="18">
        <f t="shared" si="22"/>
        <v>2.1813087748138449E-2</v>
      </c>
      <c r="HW36" s="18">
        <f t="shared" si="22"/>
        <v>1.8927084862135561E-2</v>
      </c>
      <c r="HX36" s="18">
        <f t="shared" si="22"/>
        <v>2.240479085240437E-2</v>
      </c>
    </row>
    <row r="37" spans="2:232" x14ac:dyDescent="0.25">
      <c r="B37" s="132" t="s">
        <v>211</v>
      </c>
      <c r="J37" s="18" t="e">
        <f t="shared" si="23"/>
        <v>#DIV/0!</v>
      </c>
      <c r="K37" s="18" t="e">
        <f t="shared" si="23"/>
        <v>#DIV/0!</v>
      </c>
      <c r="L37" s="18" t="e">
        <f t="shared" si="23"/>
        <v>#DIV/0!</v>
      </c>
      <c r="M37" s="18" t="e">
        <f t="shared" si="23"/>
        <v>#DIV/0!</v>
      </c>
      <c r="N37" s="18" t="e">
        <f t="shared" si="23"/>
        <v>#DIV/0!</v>
      </c>
      <c r="O37" s="18" t="e">
        <f t="shared" si="23"/>
        <v>#DIV/0!</v>
      </c>
      <c r="P37" s="18" t="e">
        <f t="shared" si="23"/>
        <v>#DIV/0!</v>
      </c>
      <c r="Q37" s="18" t="e">
        <f t="shared" si="23"/>
        <v>#DIV/0!</v>
      </c>
      <c r="R37" s="18" t="e">
        <f t="shared" si="23"/>
        <v>#DIV/0!</v>
      </c>
      <c r="S37" s="18" t="e">
        <f t="shared" si="23"/>
        <v>#DIV/0!</v>
      </c>
      <c r="T37" s="18" t="e">
        <f t="shared" si="23"/>
        <v>#DIV/0!</v>
      </c>
      <c r="U37" s="18" t="e">
        <f t="shared" si="23"/>
        <v>#DIV/0!</v>
      </c>
      <c r="V37" s="18" t="e">
        <f t="shared" si="23"/>
        <v>#DIV/0!</v>
      </c>
      <c r="W37" s="18" t="e">
        <f t="shared" si="23"/>
        <v>#DIV/0!</v>
      </c>
      <c r="X37" s="18" t="e">
        <f t="shared" si="23"/>
        <v>#DIV/0!</v>
      </c>
      <c r="Y37" s="18" t="e">
        <f t="shared" si="23"/>
        <v>#DIV/0!</v>
      </c>
      <c r="Z37" s="18" t="e">
        <f t="shared" si="27"/>
        <v>#DIV/0!</v>
      </c>
      <c r="AA37" s="18" t="e">
        <f t="shared" si="27"/>
        <v>#DIV/0!</v>
      </c>
      <c r="AB37" s="18" t="e">
        <f t="shared" si="27"/>
        <v>#DIV/0!</v>
      </c>
      <c r="AC37" s="18" t="e">
        <f t="shared" si="27"/>
        <v>#DIV/0!</v>
      </c>
      <c r="AD37" s="18" t="e">
        <f t="shared" si="27"/>
        <v>#DIV/0!</v>
      </c>
      <c r="AE37" s="18" t="e">
        <f t="shared" si="27"/>
        <v>#DIV/0!</v>
      </c>
      <c r="AF37" s="18" t="e">
        <f t="shared" si="27"/>
        <v>#DIV/0!</v>
      </c>
      <c r="AG37" s="18" t="e">
        <f t="shared" si="27"/>
        <v>#DIV/0!</v>
      </c>
      <c r="AH37" s="18" t="e">
        <f t="shared" si="27"/>
        <v>#DIV/0!</v>
      </c>
      <c r="AI37" s="18" t="e">
        <f t="shared" si="27"/>
        <v>#DIV/0!</v>
      </c>
      <c r="AJ37" s="18" t="e">
        <f t="shared" si="27"/>
        <v>#DIV/0!</v>
      </c>
      <c r="AK37" s="18">
        <f t="shared" si="27"/>
        <v>4.2857142857142858E-2</v>
      </c>
      <c r="AL37" s="18">
        <f t="shared" si="27"/>
        <v>5.64625850340136E-2</v>
      </c>
      <c r="AM37" s="18">
        <f t="shared" si="27"/>
        <v>3.2653061224489792E-2</v>
      </c>
      <c r="AN37" s="18">
        <f t="shared" si="27"/>
        <v>3.6982065553494127E-2</v>
      </c>
      <c r="AO37" s="18">
        <f t="shared" si="27"/>
        <v>4.2476571047999623E-2</v>
      </c>
      <c r="AP37" s="18">
        <f t="shared" si="27"/>
        <v>5.1405142476571054E-2</v>
      </c>
      <c r="AQ37" s="18">
        <f t="shared" si="27"/>
        <v>5.5164540972811649E-2</v>
      </c>
      <c r="AR37" s="18">
        <f t="shared" si="27"/>
        <v>5.3974064782335462E-2</v>
      </c>
      <c r="AS37" s="18">
        <f t="shared" si="27"/>
        <v>4.0368622605464713E-2</v>
      </c>
      <c r="AT37" s="18">
        <f t="shared" si="27"/>
        <v>5.268389354142531E-2</v>
      </c>
      <c r="AU37" s="18">
        <f t="shared" si="27"/>
        <v>6.3592984450516213E-2</v>
      </c>
      <c r="AV37" s="18">
        <f t="shared" si="27"/>
        <v>6.5241336098867869E-2</v>
      </c>
      <c r="AW37" s="18">
        <f t="shared" si="27"/>
        <v>6.5836574194105948E-2</v>
      </c>
      <c r="AX37" s="18">
        <f t="shared" si="27"/>
        <v>8.1685018835120263E-2</v>
      </c>
      <c r="AY37" s="18">
        <f t="shared" si="27"/>
        <v>7.1346672970458602E-2</v>
      </c>
      <c r="AZ37" s="18">
        <f t="shared" si="27"/>
        <v>0.10360473748658763</v>
      </c>
      <c r="BA37" s="18">
        <f t="shared" si="27"/>
        <v>0.10060623673696244</v>
      </c>
      <c r="BB37" s="18">
        <f t="shared" si="27"/>
        <v>0.10476849423255327</v>
      </c>
      <c r="BC37" s="18">
        <f t="shared" si="27"/>
        <v>0.1088301188824132</v>
      </c>
      <c r="BD37" s="18">
        <f t="shared" si="27"/>
        <v>0.12356506946642042</v>
      </c>
      <c r="BE37" s="18">
        <f t="shared" si="27"/>
        <v>0.11494623731817646</v>
      </c>
      <c r="BF37" s="18">
        <f t="shared" si="27"/>
        <v>0.11608544898370392</v>
      </c>
      <c r="BG37" s="18">
        <f t="shared" si="27"/>
        <v>9.97004003405908E-2</v>
      </c>
      <c r="BH37" s="18">
        <f t="shared" si="27"/>
        <v>0.10762500946460021</v>
      </c>
      <c r="BI37" s="18">
        <f t="shared" si="27"/>
        <v>0.10770517621143362</v>
      </c>
      <c r="BJ37" s="18">
        <f t="shared" si="27"/>
        <v>0.1123737102917324</v>
      </c>
      <c r="BK37" s="18">
        <f t="shared" si="27"/>
        <v>0.11917085080503372</v>
      </c>
      <c r="BL37" s="18">
        <f t="shared" si="27"/>
        <v>0.11570063680850394</v>
      </c>
      <c r="BM37" s="18">
        <f t="shared" si="27"/>
        <v>0.11611292293507576</v>
      </c>
      <c r="BN37" s="18">
        <f t="shared" si="27"/>
        <v>0.1218032493801192</v>
      </c>
      <c r="BO37" s="18">
        <f t="shared" si="27"/>
        <v>0.13940507564468724</v>
      </c>
      <c r="BP37" s="18">
        <f t="shared" si="27"/>
        <v>0.13579757203718365</v>
      </c>
      <c r="BQ37" s="18">
        <f t="shared" si="27"/>
        <v>0.14330117954079116</v>
      </c>
      <c r="BR37" s="18">
        <f t="shared" si="27"/>
        <v>0.1408167074911017</v>
      </c>
      <c r="BS37" s="18">
        <f t="shared" si="27"/>
        <v>0.15625709417208991</v>
      </c>
      <c r="BT37" s="18">
        <f t="shared" si="27"/>
        <v>0.15909156129227128</v>
      </c>
      <c r="BU37" s="18">
        <f t="shared" si="27"/>
        <v>0.15126448271047574</v>
      </c>
      <c r="BV37" s="18">
        <f t="shared" si="24"/>
        <v>0.1496438684976891</v>
      </c>
      <c r="BW37" s="18">
        <f t="shared" si="24"/>
        <v>0.15574887460269521</v>
      </c>
      <c r="BX37" s="18">
        <f t="shared" si="24"/>
        <v>0.14790020153663083</v>
      </c>
      <c r="BY37" s="18">
        <f t="shared" si="24"/>
        <v>0.16218591582234512</v>
      </c>
      <c r="BZ37" s="18">
        <f t="shared" si="24"/>
        <v>0.16912706437478933</v>
      </c>
      <c r="CA37" s="18">
        <f t="shared" si="24"/>
        <v>0.17553732078504575</v>
      </c>
      <c r="CB37" s="18">
        <f t="shared" si="24"/>
        <v>0.19241330194674117</v>
      </c>
      <c r="CC37" s="18">
        <f t="shared" si="24"/>
        <v>0.17217772357162794</v>
      </c>
      <c r="CD37" s="18">
        <f t="shared" si="24"/>
        <v>0.17252113016503454</v>
      </c>
      <c r="CE37" s="18">
        <f t="shared" si="24"/>
        <v>0.19372787373202655</v>
      </c>
      <c r="CF37" s="18">
        <f t="shared" si="24"/>
        <v>0.17468025468440751</v>
      </c>
      <c r="CG37" s="18">
        <f t="shared" si="24"/>
        <v>0.16858944626801772</v>
      </c>
      <c r="CH37" s="18">
        <f t="shared" si="24"/>
        <v>0.18292748917748919</v>
      </c>
      <c r="CI37" s="18">
        <f t="shared" si="24"/>
        <v>0.1771599647764244</v>
      </c>
      <c r="CJ37" s="18">
        <f t="shared" si="24"/>
        <v>0.16946395708041667</v>
      </c>
      <c r="CK37" s="18">
        <f t="shared" si="24"/>
        <v>0.17359755496401455</v>
      </c>
      <c r="CL37" s="18">
        <f t="shared" si="28"/>
        <v>0.1606723848959874</v>
      </c>
      <c r="CM37" s="18">
        <f t="shared" si="28"/>
        <v>0.19808735088238191</v>
      </c>
      <c r="CN37" s="18">
        <f t="shared" si="28"/>
        <v>0.20284925564428669</v>
      </c>
      <c r="CO37" s="18">
        <f t="shared" si="28"/>
        <v>0.21781524203884448</v>
      </c>
      <c r="CP37" s="18">
        <f t="shared" si="28"/>
        <v>0.20137388288648791</v>
      </c>
      <c r="CQ37" s="18">
        <f t="shared" si="28"/>
        <v>0.20401938553199056</v>
      </c>
      <c r="CR37" s="18">
        <f t="shared" si="28"/>
        <v>0.21117780445511539</v>
      </c>
      <c r="CS37" s="18">
        <f t="shared" si="28"/>
        <v>0.20879685207416299</v>
      </c>
      <c r="CT37" s="18">
        <f t="shared" si="28"/>
        <v>0.15597572362278242</v>
      </c>
      <c r="CU37" s="18">
        <f t="shared" si="28"/>
        <v>0.14688481453187335</v>
      </c>
      <c r="CV37" s="18">
        <f t="shared" si="28"/>
        <v>0.14322181086886968</v>
      </c>
      <c r="CW37" s="18">
        <f t="shared" si="28"/>
        <v>0.14780546251134488</v>
      </c>
      <c r="CX37" s="18">
        <f t="shared" si="28"/>
        <v>0.15177371647959884</v>
      </c>
      <c r="CY37" s="18">
        <f t="shared" si="28"/>
        <v>0.14013829307946957</v>
      </c>
      <c r="CZ37" s="18">
        <f t="shared" si="28"/>
        <v>0.14728115022232671</v>
      </c>
      <c r="DA37" s="18">
        <f t="shared" si="28"/>
        <v>0.14908187051044194</v>
      </c>
      <c r="DB37" s="18">
        <f t="shared" si="28"/>
        <v>0.15157937300794444</v>
      </c>
      <c r="DC37" s="18">
        <f t="shared" si="28"/>
        <v>0.12548047190904335</v>
      </c>
      <c r="DD37" s="18">
        <f t="shared" si="28"/>
        <v>0.11249345892203035</v>
      </c>
      <c r="DE37" s="18">
        <f t="shared" si="28"/>
        <v>0.10058869701726846</v>
      </c>
      <c r="DF37" s="18">
        <f t="shared" si="28"/>
        <v>7.8610675039246472E-2</v>
      </c>
      <c r="DG37" s="18">
        <f t="shared" si="28"/>
        <v>5.0039246467817891E-2</v>
      </c>
      <c r="DH37" s="18">
        <f t="shared" si="28"/>
        <v>3.9835164835164839E-2</v>
      </c>
      <c r="DI37" s="18">
        <f t="shared" si="28"/>
        <v>2.8061224489795918E-2</v>
      </c>
      <c r="DJ37" s="18">
        <f t="shared" si="28"/>
        <v>1.020408163265306E-2</v>
      </c>
      <c r="DK37" s="18">
        <f t="shared" si="28"/>
        <v>1.020408163265306E-2</v>
      </c>
      <c r="DL37" s="18">
        <f t="shared" si="28"/>
        <v>1.020408163265306E-2</v>
      </c>
      <c r="DM37" s="18">
        <f t="shared" si="28"/>
        <v>3.6178107606679041E-2</v>
      </c>
      <c r="DN37" s="18">
        <f t="shared" si="28"/>
        <v>4.7167118595690026E-2</v>
      </c>
      <c r="DO37" s="18">
        <f t="shared" si="28"/>
        <v>4.7167118595690026E-2</v>
      </c>
      <c r="DP37" s="18">
        <f t="shared" si="28"/>
        <v>3.6963036963036967E-2</v>
      </c>
      <c r="DQ37" s="18">
        <f t="shared" si="28"/>
        <v>3.6963036963036967E-2</v>
      </c>
      <c r="DR37" s="18">
        <f t="shared" si="28"/>
        <v>3.6963036963036967E-2</v>
      </c>
      <c r="DS37" s="18">
        <f t="shared" si="28"/>
        <v>3.6963036963036967E-2</v>
      </c>
      <c r="DT37" s="18">
        <f t="shared" si="28"/>
        <v>1.991758241758242E-2</v>
      </c>
      <c r="DU37" s="18">
        <f t="shared" si="28"/>
        <v>8.9285714285714281E-3</v>
      </c>
      <c r="DV37" s="18">
        <f t="shared" si="28"/>
        <v>3.0906593406593408E-2</v>
      </c>
      <c r="DW37" s="18">
        <f t="shared" si="28"/>
        <v>3.0906593406593408E-2</v>
      </c>
      <c r="DX37" s="18">
        <f t="shared" si="28"/>
        <v>3.8843101343101351E-2</v>
      </c>
      <c r="DY37" s="18">
        <f t="shared" si="28"/>
        <v>3.8843101343101351E-2</v>
      </c>
      <c r="DZ37" s="18">
        <f t="shared" si="28"/>
        <v>3.8843101343101351E-2</v>
      </c>
      <c r="EA37" s="18">
        <f t="shared" si="28"/>
        <v>2.9914529914529916E-2</v>
      </c>
      <c r="EB37" s="18">
        <f t="shared" si="28"/>
        <v>4.6721252603605545E-2</v>
      </c>
      <c r="EC37" s="18">
        <f t="shared" si="28"/>
        <v>2.4743230625583566E-2</v>
      </c>
      <c r="ED37" s="18">
        <f t="shared" si="28"/>
        <v>2.4743230625583566E-2</v>
      </c>
      <c r="EE37" s="18">
        <f t="shared" si="28"/>
        <v>2.7010804321728692E-2</v>
      </c>
      <c r="EF37" s="18">
        <f t="shared" si="28"/>
        <v>2.7010804321728692E-2</v>
      </c>
      <c r="EG37" s="18">
        <f t="shared" si="28"/>
        <v>2.7010804321728692E-2</v>
      </c>
      <c r="EH37" s="18">
        <f t="shared" si="25"/>
        <v>2.7010804321728692E-2</v>
      </c>
      <c r="EI37" s="18">
        <f t="shared" si="25"/>
        <v>1.020408163265306E-2</v>
      </c>
      <c r="EJ37" s="18">
        <f t="shared" si="25"/>
        <v>1.020408163265306E-2</v>
      </c>
      <c r="EK37" s="18">
        <f t="shared" si="25"/>
        <v>1.020408163265306E-2</v>
      </c>
      <c r="EL37" s="18">
        <f t="shared" si="25"/>
        <v>0</v>
      </c>
      <c r="EM37" s="18">
        <f t="shared" si="25"/>
        <v>0</v>
      </c>
      <c r="EN37" s="18">
        <f t="shared" si="25"/>
        <v>2.3809523809523808E-2</v>
      </c>
      <c r="EO37" s="18">
        <f t="shared" si="25"/>
        <v>2.3809523809523808E-2</v>
      </c>
      <c r="EP37" s="18">
        <f t="shared" si="25"/>
        <v>2.3809523809523808E-2</v>
      </c>
      <c r="EQ37" s="18">
        <f t="shared" si="25"/>
        <v>2.3809523809523808E-2</v>
      </c>
      <c r="ER37" s="18">
        <f t="shared" si="25"/>
        <v>2.3809523809523808E-2</v>
      </c>
      <c r="ES37" s="18">
        <f t="shared" si="25"/>
        <v>4.4217687074829932E-2</v>
      </c>
      <c r="ET37" s="18">
        <f t="shared" si="25"/>
        <v>4.4217687074829932E-2</v>
      </c>
      <c r="EU37" s="18">
        <f t="shared" si="25"/>
        <v>2.0408163265306121E-2</v>
      </c>
      <c r="EV37" s="18">
        <f t="shared" si="25"/>
        <v>2.0408163265306121E-2</v>
      </c>
      <c r="EW37" s="18">
        <f t="shared" si="25"/>
        <v>4.8979591836734691E-2</v>
      </c>
      <c r="EX37" s="18">
        <f t="shared" si="29"/>
        <v>6.3265306122448975E-2</v>
      </c>
      <c r="EY37" s="18">
        <f t="shared" si="29"/>
        <v>6.3265306122448975E-2</v>
      </c>
      <c r="EZ37" s="18">
        <f t="shared" si="29"/>
        <v>9.0476190476190474E-2</v>
      </c>
      <c r="FA37" s="18">
        <f t="shared" si="29"/>
        <v>9.0476190476190474E-2</v>
      </c>
      <c r="FB37" s="18">
        <f t="shared" si="29"/>
        <v>9.0476190476190474E-2</v>
      </c>
      <c r="FC37" s="18">
        <f t="shared" si="29"/>
        <v>9.0476190476190474E-2</v>
      </c>
      <c r="FD37" s="18">
        <f t="shared" si="29"/>
        <v>6.1904761904761907E-2</v>
      </c>
      <c r="FE37" s="18">
        <f t="shared" si="29"/>
        <v>4.7619047619047616E-2</v>
      </c>
      <c r="FF37" s="18">
        <f t="shared" si="29"/>
        <v>4.7619047619047616E-2</v>
      </c>
      <c r="FG37" s="18">
        <f t="shared" si="29"/>
        <v>0</v>
      </c>
      <c r="FH37" s="18">
        <f t="shared" si="29"/>
        <v>0</v>
      </c>
      <c r="FI37" s="18">
        <f t="shared" si="29"/>
        <v>0</v>
      </c>
      <c r="FJ37" s="18">
        <f t="shared" si="29"/>
        <v>0</v>
      </c>
      <c r="FK37" s="18">
        <f t="shared" si="29"/>
        <v>0</v>
      </c>
      <c r="FL37" s="18">
        <f t="shared" si="29"/>
        <v>0</v>
      </c>
      <c r="FM37" s="18">
        <f t="shared" si="29"/>
        <v>0</v>
      </c>
      <c r="FN37" s="18">
        <f t="shared" si="29"/>
        <v>1.098901098901099E-2</v>
      </c>
      <c r="FO37" s="18">
        <f t="shared" si="29"/>
        <v>1.098901098901099E-2</v>
      </c>
      <c r="FP37" s="18">
        <f t="shared" si="29"/>
        <v>1.098901098901099E-2</v>
      </c>
      <c r="FQ37" s="18">
        <f t="shared" si="29"/>
        <v>1.098901098901099E-2</v>
      </c>
      <c r="FR37" s="18">
        <f t="shared" si="29"/>
        <v>1.098901098901099E-2</v>
      </c>
      <c r="FS37" s="18">
        <f t="shared" si="29"/>
        <v>1.098901098901099E-2</v>
      </c>
      <c r="FT37" s="18">
        <f t="shared" si="29"/>
        <v>1.098901098901099E-2</v>
      </c>
      <c r="FU37" s="18">
        <f t="shared" si="29"/>
        <v>0</v>
      </c>
      <c r="FV37" s="18">
        <f t="shared" si="29"/>
        <v>2.304147465437788E-3</v>
      </c>
      <c r="FW37" s="18">
        <f t="shared" si="29"/>
        <v>8.7976539589442824E-3</v>
      </c>
      <c r="FX37" s="18">
        <f t="shared" si="29"/>
        <v>1.0898494295078736E-2</v>
      </c>
      <c r="FY37" s="18">
        <f t="shared" si="29"/>
        <v>1.0898494295078736E-2</v>
      </c>
      <c r="FZ37" s="18">
        <f t="shared" si="29"/>
        <v>1.2619664690947927E-2</v>
      </c>
      <c r="GA37" s="18">
        <f t="shared" si="29"/>
        <v>1.4427982954962393E-2</v>
      </c>
      <c r="GB37" s="18">
        <f t="shared" si="29"/>
        <v>1.5856554383533821E-2</v>
      </c>
      <c r="GC37" s="18">
        <f t="shared" si="29"/>
        <v>1.4926033291722405E-2</v>
      </c>
      <c r="GD37" s="18">
        <f t="shared" si="29"/>
        <v>9.69674930137647E-3</v>
      </c>
      <c r="GE37" s="18">
        <f t="shared" si="29"/>
        <v>7.5959089652420167E-3</v>
      </c>
      <c r="GF37" s="18">
        <f t="shared" si="29"/>
        <v>7.5959089652420167E-3</v>
      </c>
      <c r="GG37" s="18">
        <f t="shared" si="29"/>
        <v>6.8807747866766475E-3</v>
      </c>
      <c r="GH37" s="18">
        <f t="shared" si="29"/>
        <v>9.401460851666512E-3</v>
      </c>
      <c r="GI37" s="18">
        <f t="shared" si="29"/>
        <v>9.2483996271767142E-3</v>
      </c>
      <c r="GJ37" s="18">
        <f t="shared" si="29"/>
        <v>7.8747732535503403E-3</v>
      </c>
      <c r="GK37" s="18">
        <f t="shared" si="29"/>
        <v>6.6105507503897848E-3</v>
      </c>
      <c r="GL37" s="18">
        <f t="shared" si="29"/>
        <v>1.0471554611393647E-2</v>
      </c>
      <c r="GM37" s="18">
        <f t="shared" si="29"/>
        <v>1.1642514798747275E-2</v>
      </c>
      <c r="GN37" s="18">
        <f t="shared" si="29"/>
        <v>1.0636478581443452E-2</v>
      </c>
      <c r="GO37" s="18">
        <f t="shared" si="29"/>
        <v>8.8359192587602366E-3</v>
      </c>
      <c r="GP37" s="18">
        <f t="shared" si="29"/>
        <v>7.5604090546786042E-3</v>
      </c>
      <c r="GQ37" s="18">
        <f t="shared" si="29"/>
        <v>1.2786889890915537E-2</v>
      </c>
      <c r="GR37" s="18">
        <f t="shared" si="29"/>
        <v>1.4666589139035837E-2</v>
      </c>
      <c r="GS37" s="18">
        <f t="shared" si="29"/>
        <v>1.2263311225553842E-2</v>
      </c>
      <c r="GT37" s="18">
        <f t="shared" si="26"/>
        <v>1.3643371446363477E-2</v>
      </c>
      <c r="GU37" s="18">
        <f t="shared" si="21"/>
        <v>1.614963711052388E-2</v>
      </c>
      <c r="GV37" s="18">
        <f t="shared" si="21"/>
        <v>1.3621192104202765E-2</v>
      </c>
      <c r="GW37" s="18">
        <f t="shared" si="21"/>
        <v>1.3621192104202765E-2</v>
      </c>
      <c r="GX37" s="18">
        <f t="shared" si="21"/>
        <v>8.3947112679658327E-3</v>
      </c>
      <c r="GY37" s="18">
        <f t="shared" si="21"/>
        <v>6.5150120198455312E-3</v>
      </c>
      <c r="GZ37" s="18">
        <f t="shared" si="21"/>
        <v>6.5150120198455312E-3</v>
      </c>
      <c r="HA37" s="18">
        <f t="shared" si="21"/>
        <v>3.9639916116822665E-3</v>
      </c>
      <c r="HB37" s="18">
        <f t="shared" si="21"/>
        <v>4.403234047669141E-3</v>
      </c>
      <c r="HC37" s="18">
        <f t="shared" si="21"/>
        <v>5.6454700725138618E-3</v>
      </c>
      <c r="HD37" s="18">
        <f t="shared" si="21"/>
        <v>7.0740415010852901E-3</v>
      </c>
      <c r="HE37" s="18">
        <f t="shared" si="21"/>
        <v>7.0740415010852901E-3</v>
      </c>
      <c r="HF37" s="18">
        <f t="shared" si="21"/>
        <v>8.5026129296567193E-3</v>
      </c>
      <c r="HG37" s="18">
        <f t="shared" si="21"/>
        <v>1.1744135102435604E-2</v>
      </c>
      <c r="HH37" s="18">
        <f t="shared" si="21"/>
        <v>1.1744135102435604E-2</v>
      </c>
      <c r="HI37" s="18">
        <f t="shared" si="21"/>
        <v>1.1460561341241302E-2</v>
      </c>
      <c r="HJ37" s="18">
        <f t="shared" si="21"/>
        <v>2.0164075768476144E-2</v>
      </c>
      <c r="HK37" s="18">
        <f t="shared" si="22"/>
        <v>1.9475696789941727E-2</v>
      </c>
      <c r="HL37" s="18">
        <f t="shared" si="22"/>
        <v>2.2817384342155595E-2</v>
      </c>
      <c r="HM37" s="18">
        <f t="shared" si="22"/>
        <v>2.3531670056441308E-2</v>
      </c>
      <c r="HN37" s="18">
        <f t="shared" si="22"/>
        <v>2.0933262272275013E-2</v>
      </c>
      <c r="HO37" s="18">
        <f t="shared" si="22"/>
        <v>2.3819265158277897E-2</v>
      </c>
      <c r="HP37" s="18">
        <f t="shared" si="22"/>
        <v>2.1157330819324922E-2</v>
      </c>
      <c r="HQ37" s="18">
        <f t="shared" si="22"/>
        <v>1.4800955815917293E-2</v>
      </c>
      <c r="HR37" s="18">
        <f t="shared" si="22"/>
        <v>1.4060763365880283E-2</v>
      </c>
      <c r="HS37" s="18">
        <f t="shared" si="22"/>
        <v>1.1801326895917496E-2</v>
      </c>
      <c r="HT37" s="18">
        <f t="shared" si="22"/>
        <v>1.1059029977149989E-2</v>
      </c>
      <c r="HU37" s="18">
        <f t="shared" si="22"/>
        <v>1.0862951545777442E-2</v>
      </c>
      <c r="HV37" s="18">
        <f t="shared" si="22"/>
        <v>1.5728886644270679E-2</v>
      </c>
      <c r="HW37" s="18">
        <f t="shared" si="22"/>
        <v>1.5728886644270679E-2</v>
      </c>
      <c r="HX37" s="18">
        <f t="shared" si="22"/>
        <v>1.8488717544805099E-2</v>
      </c>
    </row>
    <row r="38" spans="2:232" x14ac:dyDescent="0.25">
      <c r="B38" s="132" t="s">
        <v>212</v>
      </c>
      <c r="J38" s="18" t="e">
        <f t="shared" si="23"/>
        <v>#DIV/0!</v>
      </c>
      <c r="K38" s="18" t="e">
        <f t="shared" si="23"/>
        <v>#DIV/0!</v>
      </c>
      <c r="L38" s="18" t="e">
        <f t="shared" si="23"/>
        <v>#DIV/0!</v>
      </c>
      <c r="M38" s="18" t="e">
        <f t="shared" si="23"/>
        <v>#DIV/0!</v>
      </c>
      <c r="N38" s="18" t="e">
        <f t="shared" si="23"/>
        <v>#DIV/0!</v>
      </c>
      <c r="O38" s="18" t="e">
        <f t="shared" si="23"/>
        <v>#DIV/0!</v>
      </c>
      <c r="P38" s="18" t="e">
        <f t="shared" si="23"/>
        <v>#DIV/0!</v>
      </c>
      <c r="Q38" s="18" t="e">
        <f t="shared" si="23"/>
        <v>#DIV/0!</v>
      </c>
      <c r="R38" s="18" t="e">
        <f t="shared" si="23"/>
        <v>#DIV/0!</v>
      </c>
      <c r="S38" s="18" t="e">
        <f t="shared" si="23"/>
        <v>#DIV/0!</v>
      </c>
      <c r="T38" s="18" t="e">
        <f t="shared" si="23"/>
        <v>#DIV/0!</v>
      </c>
      <c r="U38" s="18" t="e">
        <f t="shared" si="23"/>
        <v>#DIV/0!</v>
      </c>
      <c r="V38" s="18" t="e">
        <f t="shared" si="23"/>
        <v>#DIV/0!</v>
      </c>
      <c r="W38" s="18" t="e">
        <f t="shared" si="23"/>
        <v>#DIV/0!</v>
      </c>
      <c r="X38" s="18" t="e">
        <f t="shared" si="23"/>
        <v>#DIV/0!</v>
      </c>
      <c r="Y38" s="18" t="e">
        <f t="shared" si="23"/>
        <v>#DIV/0!</v>
      </c>
      <c r="Z38" s="18" t="e">
        <f t="shared" si="27"/>
        <v>#DIV/0!</v>
      </c>
      <c r="AA38" s="18" t="e">
        <f t="shared" si="27"/>
        <v>#DIV/0!</v>
      </c>
      <c r="AB38" s="18" t="e">
        <f t="shared" si="27"/>
        <v>#DIV/0!</v>
      </c>
      <c r="AC38" s="18" t="e">
        <f t="shared" si="27"/>
        <v>#DIV/0!</v>
      </c>
      <c r="AD38" s="18" t="e">
        <f t="shared" si="27"/>
        <v>#DIV/0!</v>
      </c>
      <c r="AE38" s="18" t="e">
        <f t="shared" si="27"/>
        <v>#DIV/0!</v>
      </c>
      <c r="AF38" s="18" t="e">
        <f t="shared" si="27"/>
        <v>#DIV/0!</v>
      </c>
      <c r="AG38" s="18" t="e">
        <f t="shared" si="27"/>
        <v>#DIV/0!</v>
      </c>
      <c r="AH38" s="18" t="e">
        <f t="shared" si="27"/>
        <v>#DIV/0!</v>
      </c>
      <c r="AI38" s="18" t="e">
        <f t="shared" si="27"/>
        <v>#DIV/0!</v>
      </c>
      <c r="AJ38" s="18" t="e">
        <f t="shared" si="27"/>
        <v>#DIV/0!</v>
      </c>
      <c r="AK38" s="18">
        <f t="shared" si="27"/>
        <v>2.3809523809523812E-2</v>
      </c>
      <c r="AL38" s="18">
        <f t="shared" si="27"/>
        <v>2.3809523809523812E-2</v>
      </c>
      <c r="AM38" s="18">
        <f t="shared" si="27"/>
        <v>2.3809523809523812E-2</v>
      </c>
      <c r="AN38" s="18">
        <f t="shared" si="27"/>
        <v>2.3809523809523812E-2</v>
      </c>
      <c r="AO38" s="18">
        <f t="shared" ref="AO38:BU38" si="30">SUM(AI25:AO25)/7</f>
        <v>1.5018315018315019E-2</v>
      </c>
      <c r="AP38" s="18">
        <f t="shared" si="30"/>
        <v>1.5018315018315019E-2</v>
      </c>
      <c r="AQ38" s="18">
        <f t="shared" si="30"/>
        <v>1.5018315018315019E-2</v>
      </c>
      <c r="AR38" s="18">
        <f t="shared" si="30"/>
        <v>5.4945054945054949E-3</v>
      </c>
      <c r="AS38" s="18">
        <f t="shared" si="30"/>
        <v>8.5340191723170446E-3</v>
      </c>
      <c r="AT38" s="18">
        <f t="shared" si="30"/>
        <v>8.5340191723170446E-3</v>
      </c>
      <c r="AU38" s="18">
        <f t="shared" si="30"/>
        <v>1.6153066791364665E-2</v>
      </c>
      <c r="AV38" s="18">
        <f t="shared" si="30"/>
        <v>1.065856129685917E-2</v>
      </c>
      <c r="AW38" s="18">
        <f t="shared" si="30"/>
        <v>1.065856129685917E-2</v>
      </c>
      <c r="AX38" s="18">
        <f t="shared" si="30"/>
        <v>1.345968174503844E-2</v>
      </c>
      <c r="AY38" s="18">
        <f t="shared" si="30"/>
        <v>1.5965947409198843E-2</v>
      </c>
      <c r="AZ38" s="18">
        <f t="shared" si="30"/>
        <v>2.2143023593138442E-2</v>
      </c>
      <c r="BA38" s="18">
        <f t="shared" si="30"/>
        <v>2.2143023593138442E-2</v>
      </c>
      <c r="BB38" s="18">
        <f t="shared" si="30"/>
        <v>2.1578649695431211E-2</v>
      </c>
      <c r="BC38" s="18">
        <f t="shared" si="30"/>
        <v>3.27831314881483E-2</v>
      </c>
      <c r="BD38" s="18">
        <f t="shared" si="30"/>
        <v>3.547854927790571E-2</v>
      </c>
      <c r="BE38" s="18">
        <f t="shared" si="30"/>
        <v>4.0919187071484682E-2</v>
      </c>
      <c r="BF38" s="18">
        <f t="shared" si="30"/>
        <v>4.2741925736328609E-2</v>
      </c>
      <c r="BG38" s="18">
        <f t="shared" si="30"/>
        <v>4.4107346456588044E-2</v>
      </c>
      <c r="BH38" s="18">
        <f t="shared" si="30"/>
        <v>5.3959563205356519E-2</v>
      </c>
      <c r="BI38" s="18">
        <f t="shared" si="30"/>
        <v>5.3398395977522627E-2</v>
      </c>
      <c r="BJ38" s="18">
        <f t="shared" si="30"/>
        <v>6.0712432703324049E-2</v>
      </c>
      <c r="BK38" s="18">
        <f t="shared" si="30"/>
        <v>6.8368981787272645E-2</v>
      </c>
      <c r="BL38" s="18">
        <f t="shared" si="30"/>
        <v>6.7646020537995594E-2</v>
      </c>
      <c r="BM38" s="18">
        <f t="shared" si="30"/>
        <v>7.6922458385862022E-2</v>
      </c>
      <c r="BN38" s="18">
        <f t="shared" si="30"/>
        <v>8.7903790121910741E-2</v>
      </c>
      <c r="BO38" s="18">
        <f t="shared" si="30"/>
        <v>7.8051573373142266E-2</v>
      </c>
      <c r="BP38" s="18">
        <f t="shared" si="30"/>
        <v>8.516350905650652E-2</v>
      </c>
      <c r="BQ38" s="18">
        <f t="shared" si="30"/>
        <v>8.2229406122403592E-2</v>
      </c>
      <c r="BR38" s="18">
        <f t="shared" si="30"/>
        <v>9.1877439248697595E-2</v>
      </c>
      <c r="BS38" s="18">
        <f t="shared" si="30"/>
        <v>0.10476680552152248</v>
      </c>
      <c r="BT38" s="18">
        <f t="shared" si="30"/>
        <v>0.10544707763036602</v>
      </c>
      <c r="BU38" s="18">
        <f t="shared" si="30"/>
        <v>0.10036725179582322</v>
      </c>
      <c r="BV38" s="18">
        <f t="shared" si="24"/>
        <v>0.11365628834067373</v>
      </c>
      <c r="BW38" s="18">
        <f t="shared" si="24"/>
        <v>0.11323765935061615</v>
      </c>
      <c r="BX38" s="18">
        <f t="shared" si="24"/>
        <v>0.1162867841388714</v>
      </c>
      <c r="BY38" s="18">
        <f t="shared" si="24"/>
        <v>9.9858212710299959E-2</v>
      </c>
      <c r="BZ38" s="18">
        <f t="shared" si="24"/>
        <v>8.6094567717419079E-2</v>
      </c>
      <c r="CA38" s="18">
        <f t="shared" si="24"/>
        <v>7.5471857094708467E-2</v>
      </c>
      <c r="CB38" s="18">
        <f t="shared" si="24"/>
        <v>6.4090381427518509E-2</v>
      </c>
      <c r="CC38" s="18">
        <f t="shared" si="24"/>
        <v>6.3788357869680998E-2</v>
      </c>
      <c r="CD38" s="18">
        <f t="shared" si="24"/>
        <v>5.9530116111439227E-2</v>
      </c>
      <c r="CE38" s="18">
        <f t="shared" si="24"/>
        <v>5.3141473697952114E-2</v>
      </c>
      <c r="CF38" s="18">
        <f t="shared" si="24"/>
        <v>6.5443060999539407E-2</v>
      </c>
      <c r="CG38" s="18">
        <f t="shared" si="24"/>
        <v>7.863981256838401E-2</v>
      </c>
      <c r="CH38" s="18">
        <f t="shared" si="24"/>
        <v>8.7221706864564014E-2</v>
      </c>
      <c r="CI38" s="18">
        <f t="shared" si="24"/>
        <v>0.11317556666935548</v>
      </c>
      <c r="CJ38" s="18">
        <f t="shared" si="24"/>
        <v>0.12135257484636365</v>
      </c>
      <c r="CK38" s="18">
        <f t="shared" si="24"/>
        <v>0.12829701929080811</v>
      </c>
      <c r="CL38" s="18">
        <f t="shared" si="28"/>
        <v>0.13390926418876731</v>
      </c>
      <c r="CM38" s="18">
        <f t="shared" si="28"/>
        <v>0.1248389694041868</v>
      </c>
      <c r="CN38" s="18">
        <f t="shared" si="28"/>
        <v>0.11642627099148839</v>
      </c>
      <c r="CO38" s="18">
        <f t="shared" si="28"/>
        <v>0.11370518255611421</v>
      </c>
      <c r="CP38" s="18">
        <f t="shared" si="28"/>
        <v>9.945600462407185E-2</v>
      </c>
      <c r="CQ38" s="18">
        <f t="shared" si="28"/>
        <v>8.6228491396558624E-2</v>
      </c>
      <c r="CR38" s="18">
        <f t="shared" si="28"/>
        <v>7.8758836868080578E-2</v>
      </c>
      <c r="CS38" s="18">
        <f t="shared" si="28"/>
        <v>6.0901694010937715E-2</v>
      </c>
      <c r="CT38" s="18">
        <f t="shared" si="28"/>
        <v>0.11292250233426704</v>
      </c>
      <c r="CU38" s="18">
        <f t="shared" si="28"/>
        <v>0.10798743739920209</v>
      </c>
      <c r="CV38" s="18">
        <f t="shared" si="28"/>
        <v>9.8463627875392562E-2</v>
      </c>
      <c r="CW38" s="18">
        <f t="shared" si="28"/>
        <v>8.165690518631695E-2</v>
      </c>
      <c r="CX38" s="18">
        <f t="shared" si="28"/>
        <v>8.5625159154570918E-2</v>
      </c>
      <c r="CY38" s="18">
        <f t="shared" si="28"/>
        <v>8.8210808799044083E-2</v>
      </c>
      <c r="CZ38" s="18">
        <f t="shared" si="28"/>
        <v>0.11678223737047265</v>
      </c>
      <c r="DA38" s="18">
        <f t="shared" ref="DA38:EG38" si="31">SUM(CU25:DA25)/7</f>
        <v>5.7958707958707958E-2</v>
      </c>
      <c r="DB38" s="18">
        <f t="shared" si="31"/>
        <v>6.2454212454212454E-2</v>
      </c>
      <c r="DC38" s="18">
        <f t="shared" si="31"/>
        <v>6.2454212454212454E-2</v>
      </c>
      <c r="DD38" s="18">
        <f t="shared" si="31"/>
        <v>6.2454212454212454E-2</v>
      </c>
      <c r="DE38" s="18">
        <f t="shared" si="31"/>
        <v>6.1538461538461542E-2</v>
      </c>
      <c r="DF38" s="18">
        <f t="shared" si="31"/>
        <v>5.054945054945055E-2</v>
      </c>
      <c r="DG38" s="18">
        <f t="shared" si="31"/>
        <v>5.054945054945055E-2</v>
      </c>
      <c r="DH38" s="18">
        <f t="shared" si="31"/>
        <v>5.054945054945055E-2</v>
      </c>
      <c r="DI38" s="18">
        <f t="shared" si="31"/>
        <v>4.9764521193092617E-2</v>
      </c>
      <c r="DJ38" s="18">
        <f t="shared" si="31"/>
        <v>4.9764521193092617E-2</v>
      </c>
      <c r="DK38" s="18">
        <f t="shared" si="31"/>
        <v>4.9764521193092617E-2</v>
      </c>
      <c r="DL38" s="18">
        <f t="shared" si="31"/>
        <v>5.6632653061224496E-2</v>
      </c>
      <c r="DM38" s="18">
        <f t="shared" si="31"/>
        <v>5.6632653061224496E-2</v>
      </c>
      <c r="DN38" s="18">
        <f t="shared" si="31"/>
        <v>2.8061224489795918E-2</v>
      </c>
      <c r="DO38" s="18">
        <f t="shared" si="31"/>
        <v>2.8061224489795918E-2</v>
      </c>
      <c r="DP38" s="18">
        <f t="shared" si="31"/>
        <v>1.7857142857142856E-2</v>
      </c>
      <c r="DQ38" s="18">
        <f t="shared" si="31"/>
        <v>1.7857142857142856E-2</v>
      </c>
      <c r="DR38" s="18">
        <f t="shared" si="31"/>
        <v>1.7857142857142856E-2</v>
      </c>
      <c r="DS38" s="18">
        <f t="shared" si="31"/>
        <v>0</v>
      </c>
      <c r="DT38" s="18">
        <f t="shared" si="31"/>
        <v>0</v>
      </c>
      <c r="DU38" s="18">
        <f t="shared" si="31"/>
        <v>0</v>
      </c>
      <c r="DV38" s="18">
        <f t="shared" si="31"/>
        <v>0</v>
      </c>
      <c r="DW38" s="18">
        <f t="shared" si="31"/>
        <v>0</v>
      </c>
      <c r="DX38" s="18">
        <f t="shared" si="31"/>
        <v>0</v>
      </c>
      <c r="DY38" s="18">
        <f t="shared" si="31"/>
        <v>1.020408163265306E-2</v>
      </c>
      <c r="DZ38" s="18">
        <f t="shared" si="31"/>
        <v>1.020408163265306E-2</v>
      </c>
      <c r="EA38" s="18">
        <f t="shared" si="31"/>
        <v>1.020408163265306E-2</v>
      </c>
      <c r="EB38" s="18">
        <f t="shared" si="31"/>
        <v>1.8607442977190875E-2</v>
      </c>
      <c r="EC38" s="18">
        <f t="shared" si="31"/>
        <v>1.8607442977190875E-2</v>
      </c>
      <c r="ED38" s="18">
        <f t="shared" si="31"/>
        <v>1.8607442977190875E-2</v>
      </c>
      <c r="EE38" s="18">
        <f t="shared" si="31"/>
        <v>1.8607442977190875E-2</v>
      </c>
      <c r="EF38" s="18">
        <f t="shared" si="31"/>
        <v>8.4033613445378148E-3</v>
      </c>
      <c r="EG38" s="18">
        <f t="shared" si="31"/>
        <v>8.4033613445378148E-3</v>
      </c>
      <c r="EH38" s="18">
        <f t="shared" si="25"/>
        <v>8.4033613445378148E-3</v>
      </c>
      <c r="EI38" s="18">
        <f t="shared" si="25"/>
        <v>0</v>
      </c>
      <c r="EJ38" s="18">
        <f t="shared" si="25"/>
        <v>0</v>
      </c>
      <c r="EK38" s="18">
        <f t="shared" si="25"/>
        <v>0</v>
      </c>
      <c r="EL38" s="18">
        <f t="shared" si="25"/>
        <v>0</v>
      </c>
      <c r="EM38" s="18">
        <f t="shared" si="25"/>
        <v>0</v>
      </c>
      <c r="EN38" s="18">
        <f t="shared" si="25"/>
        <v>0</v>
      </c>
      <c r="EO38" s="18">
        <f t="shared" si="25"/>
        <v>0</v>
      </c>
      <c r="EP38" s="18">
        <f t="shared" si="25"/>
        <v>0</v>
      </c>
      <c r="EQ38" s="18">
        <f t="shared" si="25"/>
        <v>0</v>
      </c>
      <c r="ER38" s="18">
        <f t="shared" si="25"/>
        <v>0</v>
      </c>
      <c r="ES38" s="18">
        <f t="shared" si="25"/>
        <v>0</v>
      </c>
      <c r="ET38" s="18">
        <f t="shared" si="25"/>
        <v>0</v>
      </c>
      <c r="EU38" s="18">
        <f t="shared" si="25"/>
        <v>0</v>
      </c>
      <c r="EV38" s="18">
        <f t="shared" si="25"/>
        <v>0</v>
      </c>
      <c r="EW38" s="18">
        <f t="shared" si="25"/>
        <v>0</v>
      </c>
      <c r="EX38" s="18">
        <f t="shared" si="29"/>
        <v>0</v>
      </c>
      <c r="EY38" s="18">
        <f t="shared" si="29"/>
        <v>0</v>
      </c>
      <c r="EZ38" s="18">
        <f t="shared" si="29"/>
        <v>0</v>
      </c>
      <c r="FA38" s="18">
        <f t="shared" si="29"/>
        <v>0</v>
      </c>
      <c r="FB38" s="18">
        <f t="shared" si="29"/>
        <v>0</v>
      </c>
      <c r="FC38" s="18">
        <f t="shared" si="29"/>
        <v>0</v>
      </c>
      <c r="FD38" s="18">
        <f t="shared" si="29"/>
        <v>0</v>
      </c>
      <c r="FE38" s="18">
        <f t="shared" si="29"/>
        <v>0</v>
      </c>
      <c r="FF38" s="18">
        <f t="shared" si="29"/>
        <v>0</v>
      </c>
      <c r="FG38" s="18">
        <f t="shared" si="29"/>
        <v>0</v>
      </c>
      <c r="FH38" s="18">
        <f t="shared" si="29"/>
        <v>0</v>
      </c>
      <c r="FI38" s="18">
        <f t="shared" si="29"/>
        <v>0</v>
      </c>
      <c r="FJ38" s="18">
        <f t="shared" si="29"/>
        <v>0</v>
      </c>
      <c r="FK38" s="18">
        <f t="shared" si="29"/>
        <v>0</v>
      </c>
      <c r="FL38" s="18">
        <f t="shared" si="29"/>
        <v>0</v>
      </c>
      <c r="FM38" s="18">
        <f t="shared" ref="FM38:GS38" si="32">SUM(FG25:FM25)/7</f>
        <v>0</v>
      </c>
      <c r="FN38" s="18">
        <f t="shared" si="32"/>
        <v>0</v>
      </c>
      <c r="FO38" s="18">
        <f t="shared" si="32"/>
        <v>0</v>
      </c>
      <c r="FP38" s="18">
        <f t="shared" si="32"/>
        <v>0</v>
      </c>
      <c r="FQ38" s="18">
        <f t="shared" si="32"/>
        <v>0</v>
      </c>
      <c r="FR38" s="18">
        <f t="shared" si="32"/>
        <v>0</v>
      </c>
      <c r="FS38" s="18">
        <f t="shared" si="32"/>
        <v>0</v>
      </c>
      <c r="FT38" s="18">
        <f t="shared" si="32"/>
        <v>0</v>
      </c>
      <c r="FU38" s="18">
        <f t="shared" si="32"/>
        <v>0</v>
      </c>
      <c r="FV38" s="18">
        <f t="shared" si="32"/>
        <v>0</v>
      </c>
      <c r="FW38" s="18">
        <f t="shared" si="32"/>
        <v>0</v>
      </c>
      <c r="FX38" s="18">
        <f t="shared" si="32"/>
        <v>0</v>
      </c>
      <c r="FY38" s="18">
        <f t="shared" si="32"/>
        <v>0</v>
      </c>
      <c r="FZ38" s="18">
        <f t="shared" si="32"/>
        <v>0</v>
      </c>
      <c r="GA38" s="18">
        <f t="shared" si="32"/>
        <v>0</v>
      </c>
      <c r="GB38" s="18">
        <f t="shared" si="32"/>
        <v>0</v>
      </c>
      <c r="GC38" s="18">
        <f t="shared" si="32"/>
        <v>0</v>
      </c>
      <c r="GD38" s="18">
        <f t="shared" si="32"/>
        <v>0</v>
      </c>
      <c r="GE38" s="18">
        <f t="shared" si="32"/>
        <v>0</v>
      </c>
      <c r="GF38" s="18">
        <f t="shared" si="32"/>
        <v>0</v>
      </c>
      <c r="GG38" s="18">
        <f t="shared" si="32"/>
        <v>1.006036217303823E-3</v>
      </c>
      <c r="GH38" s="18">
        <f t="shared" si="32"/>
        <v>2.0882872995549055E-3</v>
      </c>
      <c r="GI38" s="18">
        <f t="shared" si="32"/>
        <v>3.3637975036365378E-3</v>
      </c>
      <c r="GJ38" s="18">
        <f t="shared" si="32"/>
        <v>3.3637975036365378E-3</v>
      </c>
      <c r="GK38" s="18">
        <f t="shared" si="32"/>
        <v>4.792368932207967E-3</v>
      </c>
      <c r="GL38" s="18">
        <f t="shared" si="32"/>
        <v>6.0793702192092538E-3</v>
      </c>
      <c r="GM38" s="18">
        <f t="shared" si="32"/>
        <v>7.2503304065628842E-3</v>
      </c>
      <c r="GN38" s="18">
        <f t="shared" si="32"/>
        <v>7.5312954762603466E-3</v>
      </c>
      <c r="GO38" s="18">
        <f t="shared" si="32"/>
        <v>7.7132668971698209E-3</v>
      </c>
      <c r="GP38" s="18">
        <f t="shared" si="32"/>
        <v>6.4377566930881886E-3</v>
      </c>
      <c r="GQ38" s="18">
        <f t="shared" si="32"/>
        <v>6.4377566930881886E-3</v>
      </c>
      <c r="GR38" s="18">
        <f t="shared" si="32"/>
        <v>5.0091852645167603E-3</v>
      </c>
      <c r="GS38" s="18">
        <f t="shared" si="32"/>
        <v>3.7221839775154731E-3</v>
      </c>
      <c r="GT38" s="18">
        <f t="shared" si="26"/>
        <v>2.5512237901618431E-3</v>
      </c>
      <c r="GU38" s="18">
        <f t="shared" si="21"/>
        <v>1.2642225031605561E-3</v>
      </c>
      <c r="GV38" s="18">
        <f t="shared" si="21"/>
        <v>0</v>
      </c>
      <c r="GW38" s="18">
        <f t="shared" si="21"/>
        <v>1.9305019305019305E-3</v>
      </c>
      <c r="GX38" s="18">
        <f t="shared" si="21"/>
        <v>1.9305019305019305E-3</v>
      </c>
      <c r="GY38" s="18">
        <f t="shared" si="21"/>
        <v>1.9305019305019305E-3</v>
      </c>
      <c r="GZ38" s="18">
        <f t="shared" si="21"/>
        <v>1.9305019305019305E-3</v>
      </c>
      <c r="HA38" s="18">
        <f t="shared" si="21"/>
        <v>1.9305019305019305E-3</v>
      </c>
      <c r="HB38" s="18">
        <f t="shared" si="21"/>
        <v>3.4032559805755682E-3</v>
      </c>
      <c r="HC38" s="18">
        <f t="shared" si="21"/>
        <v>3.4032559805755682E-3</v>
      </c>
      <c r="HD38" s="18">
        <f t="shared" si="21"/>
        <v>1.4727540500736377E-3</v>
      </c>
      <c r="HE38" s="18">
        <f t="shared" si="21"/>
        <v>1.4727540500736377E-3</v>
      </c>
      <c r="HF38" s="18">
        <f t="shared" si="21"/>
        <v>2.9013254786450665E-3</v>
      </c>
      <c r="HG38" s="18">
        <f t="shared" si="21"/>
        <v>2.9013254786450665E-3</v>
      </c>
      <c r="HH38" s="18">
        <f t="shared" si="21"/>
        <v>2.9013254786450665E-3</v>
      </c>
      <c r="HI38" s="18">
        <f t="shared" si="21"/>
        <v>3.2031943212067434E-3</v>
      </c>
      <c r="HJ38" s="18">
        <f t="shared" si="21"/>
        <v>4.1073534532139761E-3</v>
      </c>
      <c r="HK38" s="18">
        <f t="shared" si="22"/>
        <v>4.8475459032509853E-3</v>
      </c>
      <c r="HL38" s="18">
        <f t="shared" si="22"/>
        <v>6.5183896793579192E-3</v>
      </c>
      <c r="HM38" s="18">
        <f t="shared" si="22"/>
        <v>5.8041039650722059E-3</v>
      </c>
      <c r="HN38" s="18">
        <f t="shared" si="22"/>
        <v>5.8041039650722059E-3</v>
      </c>
      <c r="HO38" s="18">
        <f t="shared" si="22"/>
        <v>6.5256046865729269E-3</v>
      </c>
      <c r="HP38" s="18">
        <f t="shared" si="22"/>
        <v>5.4724825154383334E-3</v>
      </c>
      <c r="HQ38" s="18">
        <f t="shared" si="22"/>
        <v>6.0040735628998738E-3</v>
      </c>
      <c r="HR38" s="18">
        <f t="shared" si="22"/>
        <v>5.2638811128628638E-3</v>
      </c>
      <c r="HS38" s="18">
        <f t="shared" si="22"/>
        <v>4.6752884190070119E-3</v>
      </c>
      <c r="HT38" s="18">
        <f t="shared" si="22"/>
        <v>3.9610027047212977E-3</v>
      </c>
      <c r="HU38" s="18">
        <f t="shared" si="22"/>
        <v>5.8657646094832025E-3</v>
      </c>
      <c r="HV38" s="18">
        <f t="shared" si="22"/>
        <v>1.0681362448336855E-2</v>
      </c>
      <c r="HW38" s="18">
        <f t="shared" si="22"/>
        <v>9.9598617268361334E-3</v>
      </c>
      <c r="HX38" s="18">
        <f t="shared" si="22"/>
        <v>1.0111413134668948E-2</v>
      </c>
    </row>
    <row r="39" spans="2:232" x14ac:dyDescent="0.25">
      <c r="J39" s="196"/>
    </row>
    <row r="41" spans="2:232" x14ac:dyDescent="0.25">
      <c r="D41" s="132" t="s">
        <v>338</v>
      </c>
      <c r="E41" s="132" t="s">
        <v>339</v>
      </c>
      <c r="F41" s="132" t="s">
        <v>340</v>
      </c>
      <c r="G41" s="132" t="s">
        <v>341</v>
      </c>
      <c r="H41" s="132" t="s">
        <v>342</v>
      </c>
      <c r="I41" s="132" t="s">
        <v>343</v>
      </c>
      <c r="J41" s="132" t="s">
        <v>344</v>
      </c>
      <c r="K41" s="132" t="s">
        <v>345</v>
      </c>
      <c r="L41" s="132" t="s">
        <v>346</v>
      </c>
      <c r="M41" s="132" t="s">
        <v>347</v>
      </c>
      <c r="N41" s="132" t="s">
        <v>348</v>
      </c>
      <c r="O41" s="132" t="s">
        <v>349</v>
      </c>
      <c r="P41" s="132" t="s">
        <v>350</v>
      </c>
      <c r="Q41" s="132" t="s">
        <v>351</v>
      </c>
      <c r="R41" s="132" t="s">
        <v>352</v>
      </c>
      <c r="S41" s="132" t="s">
        <v>353</v>
      </c>
      <c r="T41" s="132" t="s">
        <v>354</v>
      </c>
      <c r="U41" s="132" t="s">
        <v>355</v>
      </c>
      <c r="V41" s="132" t="s">
        <v>356</v>
      </c>
      <c r="W41" s="132" t="s">
        <v>357</v>
      </c>
      <c r="X41" s="132" t="s">
        <v>358</v>
      </c>
      <c r="Y41" s="132" t="s">
        <v>359</v>
      </c>
      <c r="Z41" s="132" t="s">
        <v>360</v>
      </c>
      <c r="AA41" s="132" t="s">
        <v>361</v>
      </c>
      <c r="AB41" s="132" t="s">
        <v>362</v>
      </c>
      <c r="AC41" s="132" t="s">
        <v>363</v>
      </c>
      <c r="AD41" s="132" t="s">
        <v>364</v>
      </c>
      <c r="AE41" s="132" t="s">
        <v>365</v>
      </c>
      <c r="AF41" s="132" t="s">
        <v>366</v>
      </c>
      <c r="AG41" s="132" t="s">
        <v>367</v>
      </c>
      <c r="AH41" s="132" t="s">
        <v>368</v>
      </c>
      <c r="AI41" s="132" t="s">
        <v>369</v>
      </c>
      <c r="AJ41" s="132" t="s">
        <v>370</v>
      </c>
      <c r="AK41" s="132" t="s">
        <v>371</v>
      </c>
      <c r="AL41" s="132" t="s">
        <v>372</v>
      </c>
      <c r="AM41" s="132" t="s">
        <v>373</v>
      </c>
      <c r="AN41" s="132" t="s">
        <v>374</v>
      </c>
      <c r="AO41" s="132" t="s">
        <v>375</v>
      </c>
      <c r="AP41" s="132" t="s">
        <v>376</v>
      </c>
      <c r="AQ41" s="132" t="s">
        <v>377</v>
      </c>
      <c r="AR41" s="132" t="s">
        <v>330</v>
      </c>
      <c r="AS41" s="132" t="s">
        <v>329</v>
      </c>
      <c r="AT41" s="132" t="s">
        <v>328</v>
      </c>
      <c r="AU41" s="132" t="s">
        <v>327</v>
      </c>
      <c r="AV41" s="132" t="s">
        <v>326</v>
      </c>
      <c r="AW41" s="132" t="s">
        <v>325</v>
      </c>
      <c r="AX41" s="132" t="s">
        <v>324</v>
      </c>
      <c r="AY41" s="132" t="s">
        <v>323</v>
      </c>
      <c r="AZ41" s="132" t="s">
        <v>322</v>
      </c>
      <c r="BA41" s="132" t="s">
        <v>321</v>
      </c>
      <c r="BB41" s="132" t="s">
        <v>320</v>
      </c>
      <c r="BC41" s="132" t="s">
        <v>319</v>
      </c>
      <c r="BD41" s="132" t="s">
        <v>318</v>
      </c>
      <c r="BE41" s="132" t="s">
        <v>317</v>
      </c>
      <c r="BF41" s="132" t="s">
        <v>316</v>
      </c>
      <c r="BG41" s="132" t="s">
        <v>315</v>
      </c>
      <c r="BH41" s="132" t="s">
        <v>314</v>
      </c>
      <c r="BI41" s="132" t="s">
        <v>313</v>
      </c>
      <c r="BJ41" s="132" t="s">
        <v>312</v>
      </c>
      <c r="BK41" s="132" t="s">
        <v>311</v>
      </c>
      <c r="BL41" s="132" t="s">
        <v>310</v>
      </c>
      <c r="BM41" s="132" t="s">
        <v>309</v>
      </c>
      <c r="BN41" s="132" t="s">
        <v>308</v>
      </c>
      <c r="BO41" s="132" t="s">
        <v>307</v>
      </c>
      <c r="BP41" s="132" t="s">
        <v>306</v>
      </c>
      <c r="BQ41" s="132" t="s">
        <v>305</v>
      </c>
      <c r="BR41" s="132" t="s">
        <v>304</v>
      </c>
      <c r="BS41" s="132" t="s">
        <v>303</v>
      </c>
      <c r="BT41" s="132" t="s">
        <v>302</v>
      </c>
      <c r="BU41" s="132" t="s">
        <v>301</v>
      </c>
      <c r="BV41" s="132" t="s">
        <v>300</v>
      </c>
      <c r="BW41" s="132" t="s">
        <v>299</v>
      </c>
      <c r="BX41" s="132" t="s">
        <v>298</v>
      </c>
      <c r="BY41" s="132" t="s">
        <v>297</v>
      </c>
      <c r="BZ41" s="132" t="s">
        <v>296</v>
      </c>
      <c r="CA41" s="132" t="s">
        <v>295</v>
      </c>
      <c r="CB41" s="132" t="s">
        <v>294</v>
      </c>
      <c r="CC41" s="132" t="s">
        <v>293</v>
      </c>
      <c r="CD41" s="132" t="s">
        <v>292</v>
      </c>
      <c r="CE41" s="132" t="s">
        <v>291</v>
      </c>
      <c r="CF41" s="132" t="s">
        <v>290</v>
      </c>
      <c r="CG41" s="132" t="s">
        <v>289</v>
      </c>
      <c r="CH41" s="132" t="s">
        <v>288</v>
      </c>
      <c r="CI41" s="132" t="s">
        <v>287</v>
      </c>
      <c r="CJ41" s="132" t="s">
        <v>286</v>
      </c>
      <c r="CK41" s="132" t="s">
        <v>285</v>
      </c>
      <c r="CL41" s="132" t="s">
        <v>284</v>
      </c>
      <c r="CM41" s="132" t="s">
        <v>283</v>
      </c>
      <c r="CN41" s="132" t="s">
        <v>282</v>
      </c>
      <c r="CO41" s="132" t="s">
        <v>281</v>
      </c>
      <c r="CP41" s="132" t="s">
        <v>280</v>
      </c>
      <c r="CQ41" s="132" t="s">
        <v>279</v>
      </c>
      <c r="CR41" s="132" t="s">
        <v>278</v>
      </c>
      <c r="CS41" s="132" t="s">
        <v>277</v>
      </c>
      <c r="CT41" s="132" t="s">
        <v>276</v>
      </c>
      <c r="CU41" s="132" t="s">
        <v>275</v>
      </c>
      <c r="CV41" s="132" t="s">
        <v>274</v>
      </c>
      <c r="CW41" s="132" t="s">
        <v>273</v>
      </c>
      <c r="CX41" s="132" t="s">
        <v>272</v>
      </c>
      <c r="CY41" s="132" t="s">
        <v>271</v>
      </c>
      <c r="CZ41" s="132" t="s">
        <v>270</v>
      </c>
      <c r="DA41" s="132" t="s">
        <v>269</v>
      </c>
      <c r="DB41" s="132" t="s">
        <v>268</v>
      </c>
      <c r="DC41" s="132" t="s">
        <v>267</v>
      </c>
      <c r="DD41" s="132" t="s">
        <v>266</v>
      </c>
      <c r="DE41" s="132" t="s">
        <v>265</v>
      </c>
      <c r="DF41" s="132" t="s">
        <v>264</v>
      </c>
      <c r="DG41" s="132" t="s">
        <v>263</v>
      </c>
      <c r="DH41" s="132" t="s">
        <v>262</v>
      </c>
      <c r="DI41" s="132" t="s">
        <v>261</v>
      </c>
      <c r="DJ41" s="132" t="s">
        <v>260</v>
      </c>
      <c r="DK41" s="132" t="s">
        <v>259</v>
      </c>
      <c r="DL41" s="132" t="s">
        <v>258</v>
      </c>
      <c r="DM41" s="132" t="s">
        <v>257</v>
      </c>
      <c r="DN41" s="132" t="s">
        <v>256</v>
      </c>
      <c r="DO41" s="132" t="s">
        <v>255</v>
      </c>
      <c r="DP41" s="132" t="s">
        <v>254</v>
      </c>
      <c r="DQ41" s="132" t="s">
        <v>253</v>
      </c>
      <c r="DR41" s="132" t="s">
        <v>252</v>
      </c>
      <c r="DS41" s="132" t="s">
        <v>251</v>
      </c>
      <c r="DT41" s="132" t="s">
        <v>250</v>
      </c>
      <c r="DU41" s="132" t="s">
        <v>249</v>
      </c>
      <c r="DV41" s="132" t="s">
        <v>248</v>
      </c>
      <c r="DW41" s="132" t="s">
        <v>247</v>
      </c>
      <c r="DX41" s="132" t="s">
        <v>246</v>
      </c>
      <c r="DY41" s="132" t="s">
        <v>245</v>
      </c>
      <c r="DZ41" s="132" t="s">
        <v>244</v>
      </c>
      <c r="EA41" s="132" t="s">
        <v>243</v>
      </c>
      <c r="EB41" s="132" t="s">
        <v>242</v>
      </c>
      <c r="EC41" s="132" t="s">
        <v>241</v>
      </c>
      <c r="ED41" s="132" t="s">
        <v>240</v>
      </c>
      <c r="EE41" s="132" t="s">
        <v>239</v>
      </c>
      <c r="EF41" s="132" t="s">
        <v>238</v>
      </c>
      <c r="EG41" s="132" t="s">
        <v>237</v>
      </c>
      <c r="EH41" s="132" t="s">
        <v>236</v>
      </c>
      <c r="EI41" s="132" t="s">
        <v>235</v>
      </c>
      <c r="EJ41" s="132" t="s">
        <v>234</v>
      </c>
      <c r="EK41" s="132" t="s">
        <v>233</v>
      </c>
      <c r="EL41" s="132" t="s">
        <v>232</v>
      </c>
      <c r="EM41" s="132" t="s">
        <v>231</v>
      </c>
      <c r="EN41" s="132" t="s">
        <v>230</v>
      </c>
      <c r="EO41" s="132" t="s">
        <v>229</v>
      </c>
      <c r="EP41" s="132" t="s">
        <v>228</v>
      </c>
      <c r="EQ41" s="132" t="s">
        <v>227</v>
      </c>
      <c r="ER41" s="132" t="s">
        <v>226</v>
      </c>
      <c r="ES41" s="132" t="s">
        <v>225</v>
      </c>
      <c r="ET41" s="132" t="s">
        <v>224</v>
      </c>
      <c r="EU41" s="132" t="s">
        <v>223</v>
      </c>
      <c r="EV41" s="132" t="s">
        <v>222</v>
      </c>
      <c r="EW41" s="132" t="s">
        <v>221</v>
      </c>
      <c r="EX41" s="132" t="s">
        <v>147</v>
      </c>
      <c r="EY41" s="132" t="s">
        <v>148</v>
      </c>
      <c r="EZ41" s="132" t="s">
        <v>149</v>
      </c>
      <c r="FA41" s="132" t="s">
        <v>150</v>
      </c>
      <c r="FB41" s="132" t="s">
        <v>151</v>
      </c>
      <c r="FC41" s="132" t="s">
        <v>152</v>
      </c>
      <c r="FD41" s="132" t="s">
        <v>153</v>
      </c>
      <c r="FE41" s="132" t="s">
        <v>154</v>
      </c>
      <c r="FF41" s="132" t="s">
        <v>155</v>
      </c>
      <c r="FG41" s="132" t="s">
        <v>156</v>
      </c>
      <c r="FH41" s="132" t="s">
        <v>157</v>
      </c>
      <c r="FI41" s="132" t="s">
        <v>158</v>
      </c>
      <c r="FJ41" s="132" t="s">
        <v>159</v>
      </c>
      <c r="FK41" s="132" t="s">
        <v>160</v>
      </c>
      <c r="FL41" s="132" t="s">
        <v>161</v>
      </c>
      <c r="FM41" s="132" t="s">
        <v>162</v>
      </c>
      <c r="FN41" s="132" t="s">
        <v>163</v>
      </c>
      <c r="FO41" s="132" t="s">
        <v>164</v>
      </c>
      <c r="FP41" s="132" t="s">
        <v>165</v>
      </c>
      <c r="FQ41" s="132" t="s">
        <v>166</v>
      </c>
      <c r="FR41" s="132" t="s">
        <v>167</v>
      </c>
      <c r="FS41" s="132" t="s">
        <v>168</v>
      </c>
      <c r="FT41" s="132" t="s">
        <v>169</v>
      </c>
      <c r="FU41" s="132" t="s">
        <v>170</v>
      </c>
      <c r="FV41" s="132" t="s">
        <v>171</v>
      </c>
      <c r="FW41" s="132" t="s">
        <v>172</v>
      </c>
      <c r="FX41" s="132" t="s">
        <v>173</v>
      </c>
      <c r="FY41" s="132" t="s">
        <v>174</v>
      </c>
      <c r="FZ41" s="132" t="s">
        <v>175</v>
      </c>
      <c r="GA41" s="132" t="s">
        <v>176</v>
      </c>
      <c r="GB41" s="132" t="s">
        <v>177</v>
      </c>
      <c r="GC41" s="132" t="s">
        <v>178</v>
      </c>
      <c r="GD41" s="132" t="s">
        <v>179</v>
      </c>
      <c r="GE41" s="132" t="s">
        <v>180</v>
      </c>
      <c r="GF41" s="132" t="s">
        <v>181</v>
      </c>
      <c r="GG41" s="132" t="s">
        <v>182</v>
      </c>
      <c r="GH41" s="132" t="s">
        <v>183</v>
      </c>
      <c r="GI41" s="132" t="s">
        <v>184</v>
      </c>
      <c r="GJ41" s="132" t="s">
        <v>185</v>
      </c>
      <c r="GK41" s="132" t="s">
        <v>186</v>
      </c>
      <c r="GL41" s="132" t="s">
        <v>187</v>
      </c>
      <c r="GM41" s="132" t="s">
        <v>188</v>
      </c>
      <c r="GN41" s="132" t="s">
        <v>337</v>
      </c>
      <c r="GO41" s="132" t="s">
        <v>189</v>
      </c>
      <c r="GP41" s="132" t="s">
        <v>190</v>
      </c>
      <c r="GQ41" s="132" t="s">
        <v>191</v>
      </c>
      <c r="GR41" s="132" t="s">
        <v>192</v>
      </c>
      <c r="GS41" s="132" t="s">
        <v>144</v>
      </c>
      <c r="GT41" s="132" t="s">
        <v>145</v>
      </c>
      <c r="GU41" s="132" t="s">
        <v>146</v>
      </c>
      <c r="GV41" s="25">
        <v>44063</v>
      </c>
      <c r="GW41" s="25">
        <v>44064</v>
      </c>
      <c r="GX41" s="25">
        <v>44065</v>
      </c>
      <c r="GY41" s="25">
        <v>44066</v>
      </c>
      <c r="GZ41" s="25">
        <v>44067</v>
      </c>
      <c r="HA41" s="25">
        <v>44068</v>
      </c>
      <c r="HB41" s="25">
        <v>44069</v>
      </c>
      <c r="HC41" s="25">
        <v>44070</v>
      </c>
      <c r="HD41" s="25">
        <v>44071</v>
      </c>
      <c r="HE41" s="25">
        <v>44072</v>
      </c>
      <c r="HF41" s="25">
        <v>44073</v>
      </c>
      <c r="HG41" s="25">
        <v>44074</v>
      </c>
      <c r="HH41" s="25" t="s">
        <v>406</v>
      </c>
      <c r="HI41" s="25" t="s">
        <v>408</v>
      </c>
      <c r="HJ41" s="25" t="s">
        <v>409</v>
      </c>
      <c r="HK41" s="25" t="s">
        <v>430</v>
      </c>
      <c r="HL41" s="25" t="s">
        <v>434</v>
      </c>
      <c r="HM41" s="25" t="s">
        <v>435</v>
      </c>
      <c r="HN41" s="132" t="s">
        <v>455</v>
      </c>
      <c r="HO41" s="132" t="s">
        <v>486</v>
      </c>
      <c r="HP41" s="132" t="s">
        <v>487</v>
      </c>
      <c r="HQ41" s="132" t="s">
        <v>491</v>
      </c>
      <c r="HR41" s="132" t="s">
        <v>492</v>
      </c>
      <c r="HS41" s="132" t="s">
        <v>509</v>
      </c>
      <c r="HT41" s="132" t="s">
        <v>492</v>
      </c>
      <c r="HU41" s="132" t="s">
        <v>509</v>
      </c>
      <c r="HV41" s="132" t="s">
        <v>492</v>
      </c>
      <c r="HW41" s="132" t="s">
        <v>509</v>
      </c>
      <c r="HX41" s="132" t="s">
        <v>492</v>
      </c>
    </row>
    <row r="42" spans="2:232" x14ac:dyDescent="0.25">
      <c r="B42" s="132" t="s">
        <v>214</v>
      </c>
      <c r="J42" s="196" t="e">
        <f>J29+J30</f>
        <v>#DIV/0!</v>
      </c>
      <c r="K42" s="196" t="e">
        <f t="shared" ref="K42:BV42" si="33">K29+K30</f>
        <v>#DIV/0!</v>
      </c>
      <c r="L42" s="196" t="e">
        <f t="shared" si="33"/>
        <v>#DIV/0!</v>
      </c>
      <c r="M42" s="196" t="e">
        <f t="shared" si="33"/>
        <v>#DIV/0!</v>
      </c>
      <c r="N42" s="196" t="e">
        <f t="shared" si="33"/>
        <v>#DIV/0!</v>
      </c>
      <c r="O42" s="196" t="e">
        <f t="shared" si="33"/>
        <v>#DIV/0!</v>
      </c>
      <c r="P42" s="196" t="e">
        <f t="shared" si="33"/>
        <v>#DIV/0!</v>
      </c>
      <c r="Q42" s="196" t="e">
        <f t="shared" si="33"/>
        <v>#DIV/0!</v>
      </c>
      <c r="R42" s="196" t="e">
        <f t="shared" si="33"/>
        <v>#DIV/0!</v>
      </c>
      <c r="S42" s="196" t="e">
        <f t="shared" si="33"/>
        <v>#DIV/0!</v>
      </c>
      <c r="T42" s="196" t="e">
        <f t="shared" si="33"/>
        <v>#DIV/0!</v>
      </c>
      <c r="U42" s="196" t="e">
        <f t="shared" si="33"/>
        <v>#DIV/0!</v>
      </c>
      <c r="V42" s="196" t="e">
        <f t="shared" si="33"/>
        <v>#DIV/0!</v>
      </c>
      <c r="W42" s="196" t="e">
        <f t="shared" si="33"/>
        <v>#DIV/0!</v>
      </c>
      <c r="X42" s="196" t="e">
        <f t="shared" si="33"/>
        <v>#DIV/0!</v>
      </c>
      <c r="Y42" s="196" t="e">
        <f t="shared" si="33"/>
        <v>#DIV/0!</v>
      </c>
      <c r="Z42" s="196" t="e">
        <f t="shared" si="33"/>
        <v>#DIV/0!</v>
      </c>
      <c r="AA42" s="196" t="e">
        <f t="shared" si="33"/>
        <v>#DIV/0!</v>
      </c>
      <c r="AB42" s="196" t="e">
        <f t="shared" si="33"/>
        <v>#DIV/0!</v>
      </c>
      <c r="AC42" s="196" t="e">
        <f t="shared" si="33"/>
        <v>#DIV/0!</v>
      </c>
      <c r="AD42" s="196" t="e">
        <f t="shared" si="33"/>
        <v>#DIV/0!</v>
      </c>
      <c r="AE42" s="196" t="e">
        <f t="shared" si="33"/>
        <v>#DIV/0!</v>
      </c>
      <c r="AF42" s="196" t="e">
        <f t="shared" si="33"/>
        <v>#DIV/0!</v>
      </c>
      <c r="AG42" s="196" t="e">
        <f t="shared" si="33"/>
        <v>#DIV/0!</v>
      </c>
      <c r="AH42" s="196" t="e">
        <f t="shared" si="33"/>
        <v>#DIV/0!</v>
      </c>
      <c r="AI42" s="196" t="e">
        <f t="shared" si="33"/>
        <v>#DIV/0!</v>
      </c>
      <c r="AJ42" s="196" t="e">
        <f t="shared" si="33"/>
        <v>#DIV/0!</v>
      </c>
      <c r="AK42" s="196">
        <f t="shared" si="33"/>
        <v>1.7857142857142856E-2</v>
      </c>
      <c r="AL42" s="196">
        <f t="shared" si="33"/>
        <v>1.7857142857142856E-2</v>
      </c>
      <c r="AM42" s="196">
        <f t="shared" si="33"/>
        <v>1.7857142857142856E-2</v>
      </c>
      <c r="AN42" s="196">
        <f t="shared" si="33"/>
        <v>0</v>
      </c>
      <c r="AO42" s="196">
        <f t="shared" si="33"/>
        <v>5.4945054945054949E-3</v>
      </c>
      <c r="AP42" s="196">
        <f t="shared" si="33"/>
        <v>9.9587912087912098E-3</v>
      </c>
      <c r="AQ42" s="196">
        <f t="shared" si="33"/>
        <v>9.9587912087912098E-3</v>
      </c>
      <c r="AR42" s="196">
        <f t="shared" si="33"/>
        <v>9.9587912087912098E-3</v>
      </c>
      <c r="AS42" s="196">
        <f t="shared" si="33"/>
        <v>1.299830488660276E-2</v>
      </c>
      <c r="AT42" s="196">
        <f t="shared" si="33"/>
        <v>1.299830488660276E-2</v>
      </c>
      <c r="AU42" s="196">
        <f t="shared" si="33"/>
        <v>1.299830488660276E-2</v>
      </c>
      <c r="AV42" s="196">
        <f t="shared" si="33"/>
        <v>1.2265704154002025E-2</v>
      </c>
      <c r="AW42" s="196">
        <f t="shared" si="33"/>
        <v>7.8014184397163112E-3</v>
      </c>
      <c r="AX42" s="196">
        <f t="shared" si="33"/>
        <v>7.8014184397163112E-3</v>
      </c>
      <c r="AY42" s="196">
        <f t="shared" si="33"/>
        <v>1.0307684103876714E-2</v>
      </c>
      <c r="AZ42" s="196">
        <f t="shared" si="33"/>
        <v>7.2681704260651623E-3</v>
      </c>
      <c r="BA42" s="196">
        <f t="shared" si="33"/>
        <v>1.0373760488176963E-2</v>
      </c>
      <c r="BB42" s="196">
        <f t="shared" si="33"/>
        <v>1.0373760488176963E-2</v>
      </c>
      <c r="BC42" s="196">
        <f t="shared" si="33"/>
        <v>1.1214096622630745E-2</v>
      </c>
      <c r="BD42" s="196">
        <f t="shared" si="33"/>
        <v>1.3909514412388158E-2</v>
      </c>
      <c r="BE42" s="196">
        <f t="shared" si="33"/>
        <v>1.3909514412388158E-2</v>
      </c>
      <c r="BF42" s="196">
        <f t="shared" si="33"/>
        <v>1.1403248748227757E-2</v>
      </c>
      <c r="BG42" s="196">
        <f t="shared" si="33"/>
        <v>1.6694254039233046E-2</v>
      </c>
      <c r="BH42" s="196">
        <f t="shared" si="33"/>
        <v>1.8514772351505483E-2</v>
      </c>
      <c r="BI42" s="196">
        <f t="shared" si="33"/>
        <v>1.8514772351505483E-2</v>
      </c>
      <c r="BJ42" s="196">
        <f t="shared" si="33"/>
        <v>1.5558034100649584E-2</v>
      </c>
      <c r="BK42" s="196">
        <f t="shared" si="33"/>
        <v>1.2862616310892172E-2</v>
      </c>
      <c r="BL42" s="196">
        <f t="shared" si="33"/>
        <v>1.2862616310892172E-2</v>
      </c>
      <c r="BM42" s="196">
        <f t="shared" si="33"/>
        <v>1.2862616310892172E-2</v>
      </c>
      <c r="BN42" s="196">
        <f t="shared" si="33"/>
        <v>7.571611019886881E-3</v>
      </c>
      <c r="BO42" s="196">
        <f t="shared" si="33"/>
        <v>6.1298232029939346E-3</v>
      </c>
      <c r="BP42" s="196">
        <f t="shared" si="33"/>
        <v>6.1298232029939346E-3</v>
      </c>
      <c r="BQ42" s="196">
        <f t="shared" si="33"/>
        <v>6.0817231548938866E-3</v>
      </c>
      <c r="BR42" s="196">
        <f t="shared" si="33"/>
        <v>8.9388660120367433E-3</v>
      </c>
      <c r="BS42" s="196">
        <f t="shared" si="33"/>
        <v>1.1489886420200008E-2</v>
      </c>
      <c r="BT42" s="196">
        <f t="shared" si="33"/>
        <v>1.3870838801152389E-2</v>
      </c>
      <c r="BU42" s="196">
        <f t="shared" si="33"/>
        <v>1.3870838801152389E-2</v>
      </c>
      <c r="BV42" s="196">
        <f t="shared" si="33"/>
        <v>1.0386518243661101E-2</v>
      </c>
      <c r="BW42" s="196">
        <f t="shared" ref="BW42:EH42" si="34">BW29+BW30</f>
        <v>1.2584320441463298E-2</v>
      </c>
      <c r="BX42" s="196">
        <f t="shared" si="34"/>
        <v>9.9869178440607012E-3</v>
      </c>
      <c r="BY42" s="196">
        <f t="shared" si="34"/>
        <v>1.0701203558346417E-2</v>
      </c>
      <c r="BZ42" s="196">
        <f t="shared" si="34"/>
        <v>8.150183150183149E-3</v>
      </c>
      <c r="CA42" s="196">
        <f t="shared" si="34"/>
        <v>5.7692307692307696E-3</v>
      </c>
      <c r="CB42" s="196">
        <f t="shared" si="34"/>
        <v>1.0871271585557299E-2</v>
      </c>
      <c r="CC42" s="196">
        <f t="shared" si="34"/>
        <v>1.7364778079063795E-2</v>
      </c>
      <c r="CD42" s="196">
        <f t="shared" si="34"/>
        <v>1.5166975881261594E-2</v>
      </c>
      <c r="CE42" s="196">
        <f t="shared" si="34"/>
        <v>1.5166975881261594E-2</v>
      </c>
      <c r="CF42" s="196">
        <f t="shared" si="34"/>
        <v>1.1595547309833023E-2</v>
      </c>
      <c r="CG42" s="196">
        <f t="shared" si="34"/>
        <v>1.9532055246340961E-2</v>
      </c>
      <c r="CH42" s="196">
        <f t="shared" si="34"/>
        <v>1.9532055246340961E-2</v>
      </c>
      <c r="CI42" s="196">
        <f t="shared" si="34"/>
        <v>1.443001443001443E-2</v>
      </c>
      <c r="CJ42" s="196">
        <f t="shared" si="34"/>
        <v>7.9365079365079361E-3</v>
      </c>
      <c r="CK42" s="196">
        <f t="shared" si="34"/>
        <v>7.9365079365079361E-3</v>
      </c>
      <c r="CL42" s="196">
        <f t="shared" si="34"/>
        <v>1.9841269841269844E-2</v>
      </c>
      <c r="CM42" s="196">
        <f t="shared" si="34"/>
        <v>1.9841269841269844E-2</v>
      </c>
      <c r="CN42" s="196">
        <f t="shared" si="34"/>
        <v>2.3333333333333334E-2</v>
      </c>
      <c r="CO42" s="196">
        <f t="shared" si="34"/>
        <v>2.3333333333333334E-2</v>
      </c>
      <c r="CP42" s="196">
        <f t="shared" si="34"/>
        <v>2.3333333333333334E-2</v>
      </c>
      <c r="CQ42" s="196">
        <f t="shared" si="34"/>
        <v>2.3333333333333334E-2</v>
      </c>
      <c r="CR42" s="196">
        <f t="shared" si="34"/>
        <v>3.1736694677871151E-2</v>
      </c>
      <c r="CS42" s="196">
        <f t="shared" si="34"/>
        <v>1.9831932773109243E-2</v>
      </c>
      <c r="CT42" s="196">
        <f t="shared" si="34"/>
        <v>1.9831932773109243E-2</v>
      </c>
      <c r="CU42" s="196">
        <f t="shared" si="34"/>
        <v>1.4896867838044309E-2</v>
      </c>
      <c r="CV42" s="196">
        <f t="shared" si="34"/>
        <v>1.4896867838044309E-2</v>
      </c>
      <c r="CW42" s="196">
        <f t="shared" si="34"/>
        <v>1.4896867838044309E-2</v>
      </c>
      <c r="CX42" s="196">
        <f t="shared" si="34"/>
        <v>1.4896867838044309E-2</v>
      </c>
      <c r="CY42" s="196">
        <f t="shared" si="34"/>
        <v>6.4935064935064939E-3</v>
      </c>
      <c r="CZ42" s="196">
        <f t="shared" si="34"/>
        <v>3.506493506493507E-2</v>
      </c>
      <c r="DA42" s="196">
        <f t="shared" si="34"/>
        <v>3.506493506493507E-2</v>
      </c>
      <c r="DB42" s="196">
        <f t="shared" si="34"/>
        <v>2.8571428571428574E-2</v>
      </c>
      <c r="DC42" s="196">
        <f t="shared" si="34"/>
        <v>2.8571428571428574E-2</v>
      </c>
      <c r="DD42" s="196">
        <f t="shared" si="34"/>
        <v>2.8571428571428574E-2</v>
      </c>
      <c r="DE42" s="196">
        <f t="shared" si="34"/>
        <v>2.8571428571428574E-2</v>
      </c>
      <c r="DF42" s="196">
        <f t="shared" si="34"/>
        <v>5.7142857142857148E-2</v>
      </c>
      <c r="DG42" s="196">
        <f t="shared" si="34"/>
        <v>2.8571428571428574E-2</v>
      </c>
      <c r="DH42" s="196">
        <f t="shared" si="34"/>
        <v>5.2380952380952382E-2</v>
      </c>
      <c r="DI42" s="196">
        <f t="shared" si="34"/>
        <v>7.2789115646258493E-2</v>
      </c>
      <c r="DJ42" s="196">
        <f t="shared" si="34"/>
        <v>7.2789115646258493E-2</v>
      </c>
      <c r="DK42" s="196">
        <f t="shared" si="34"/>
        <v>0.10850340136054422</v>
      </c>
      <c r="DL42" s="196">
        <f t="shared" si="34"/>
        <v>0.10850340136054422</v>
      </c>
      <c r="DM42" s="196">
        <f t="shared" si="34"/>
        <v>9.2918985776128629E-2</v>
      </c>
      <c r="DN42" s="196">
        <f t="shared" si="34"/>
        <v>9.2918985776128629E-2</v>
      </c>
      <c r="DO42" s="196">
        <f t="shared" si="34"/>
        <v>9.7680890538033388E-2</v>
      </c>
      <c r="DP42" s="196">
        <f t="shared" si="34"/>
        <v>0.10584415584415585</v>
      </c>
      <c r="DQ42" s="196">
        <f t="shared" si="34"/>
        <v>0.11477272727272728</v>
      </c>
      <c r="DR42" s="196">
        <f t="shared" si="34"/>
        <v>7.9058441558441564E-2</v>
      </c>
      <c r="DS42" s="196">
        <f t="shared" si="34"/>
        <v>7.9058441558441564E-2</v>
      </c>
      <c r="DT42" s="196">
        <f t="shared" si="34"/>
        <v>8.3928571428571436E-2</v>
      </c>
      <c r="DU42" s="196">
        <f t="shared" si="34"/>
        <v>0.13154761904761905</v>
      </c>
      <c r="DV42" s="196">
        <f t="shared" si="34"/>
        <v>0.11396520146520148</v>
      </c>
      <c r="DW42" s="196">
        <f t="shared" si="34"/>
        <v>0.10325091575091573</v>
      </c>
      <c r="DX42" s="196">
        <f t="shared" si="34"/>
        <v>0.12606837606837606</v>
      </c>
      <c r="DY42" s="196">
        <f t="shared" si="34"/>
        <v>0.15668062096633523</v>
      </c>
      <c r="DZ42" s="196">
        <f t="shared" si="34"/>
        <v>0.16620443049014474</v>
      </c>
      <c r="EA42" s="196">
        <f t="shared" si="34"/>
        <v>0.1483472876330019</v>
      </c>
      <c r="EB42" s="196">
        <f t="shared" si="34"/>
        <v>0.13434168539210556</v>
      </c>
      <c r="EC42" s="196">
        <f t="shared" si="34"/>
        <v>0.15906696011738031</v>
      </c>
      <c r="ED42" s="196">
        <f t="shared" si="34"/>
        <v>0.15906696011738031</v>
      </c>
      <c r="EE42" s="196">
        <f t="shared" si="34"/>
        <v>0.17834133653461384</v>
      </c>
      <c r="EF42" s="196">
        <f t="shared" si="34"/>
        <v>0.17370311761068064</v>
      </c>
      <c r="EG42" s="196">
        <f t="shared" si="34"/>
        <v>0.16417930808687112</v>
      </c>
      <c r="EH42" s="196">
        <f t="shared" si="34"/>
        <v>0.1751683190758821</v>
      </c>
      <c r="EI42" s="196">
        <f t="shared" ref="EI42:GT42" si="35">EI29+EI30</f>
        <v>0.15742788957074672</v>
      </c>
      <c r="EJ42" s="196">
        <f t="shared" si="35"/>
        <v>0.14552312766598482</v>
      </c>
      <c r="EK42" s="196">
        <f t="shared" si="35"/>
        <v>0.16848231133945418</v>
      </c>
      <c r="EL42" s="196">
        <f t="shared" si="35"/>
        <v>0.11746190317618889</v>
      </c>
      <c r="EM42" s="196">
        <f t="shared" si="35"/>
        <v>0.13910692482121051</v>
      </c>
      <c r="EN42" s="196">
        <f t="shared" si="35"/>
        <v>0.16291644863073435</v>
      </c>
      <c r="EO42" s="196">
        <f t="shared" si="35"/>
        <v>0.18367346938775508</v>
      </c>
      <c r="EP42" s="196">
        <f t="shared" si="35"/>
        <v>0.22494331065759637</v>
      </c>
      <c r="EQ42" s="196">
        <f t="shared" si="35"/>
        <v>0.20113378684807254</v>
      </c>
      <c r="ER42" s="196">
        <f t="shared" si="35"/>
        <v>0.19603174603174603</v>
      </c>
      <c r="ES42" s="196">
        <f t="shared" si="35"/>
        <v>0.21643990929705215</v>
      </c>
      <c r="ET42" s="196">
        <f t="shared" si="35"/>
        <v>0.16882086167800453</v>
      </c>
      <c r="EU42" s="196">
        <f t="shared" si="35"/>
        <v>0.14501133786848072</v>
      </c>
      <c r="EV42" s="196">
        <f t="shared" si="35"/>
        <v>0.11326530612244898</v>
      </c>
      <c r="EW42" s="196">
        <f t="shared" si="35"/>
        <v>0.11326530612244899</v>
      </c>
      <c r="EX42" s="196">
        <f t="shared" si="35"/>
        <v>0.15612244897959185</v>
      </c>
      <c r="EY42" s="196">
        <f t="shared" si="35"/>
        <v>0.14421768707482996</v>
      </c>
      <c r="EZ42" s="196">
        <f t="shared" si="35"/>
        <v>0.17142857142857143</v>
      </c>
      <c r="FA42" s="196">
        <f t="shared" si="35"/>
        <v>0.17142857142857143</v>
      </c>
      <c r="FB42" s="196">
        <f t="shared" si="35"/>
        <v>0.19999999999999998</v>
      </c>
      <c r="FC42" s="196">
        <f t="shared" si="35"/>
        <v>0.19999999999999998</v>
      </c>
      <c r="FD42" s="196">
        <f t="shared" si="35"/>
        <v>0.16666666666666669</v>
      </c>
      <c r="FE42" s="196">
        <f t="shared" si="35"/>
        <v>0.13809523809523808</v>
      </c>
      <c r="FF42" s="196">
        <f t="shared" si="35"/>
        <v>0.13626373626373625</v>
      </c>
      <c r="FG42" s="196">
        <f t="shared" si="35"/>
        <v>0.11245421245421246</v>
      </c>
      <c r="FH42" s="196">
        <f t="shared" si="35"/>
        <v>0.15641025641025638</v>
      </c>
      <c r="FI42" s="196">
        <f t="shared" si="35"/>
        <v>0.13974358974358975</v>
      </c>
      <c r="FJ42" s="196">
        <f t="shared" si="35"/>
        <v>0.14726238673607095</v>
      </c>
      <c r="FK42" s="196">
        <f t="shared" si="35"/>
        <v>0.14488143435511855</v>
      </c>
      <c r="FL42" s="196">
        <f t="shared" si="35"/>
        <v>0.15291714864083286</v>
      </c>
      <c r="FM42" s="196">
        <f t="shared" si="35"/>
        <v>0.13743263315631737</v>
      </c>
      <c r="FN42" s="196">
        <f t="shared" si="35"/>
        <v>0.12461212033580454</v>
      </c>
      <c r="FO42" s="196">
        <f t="shared" si="35"/>
        <v>8.8592584316268513E-2</v>
      </c>
      <c r="FP42" s="196">
        <f t="shared" si="35"/>
        <v>9.5121002135008931E-2</v>
      </c>
      <c r="FQ42" s="196">
        <f t="shared" si="35"/>
        <v>9.7454421891296189E-2</v>
      </c>
      <c r="FR42" s="196">
        <f t="shared" si="35"/>
        <v>8.7304045951446571E-2</v>
      </c>
      <c r="FS42" s="196">
        <f t="shared" si="35"/>
        <v>8.0020211364980415E-2</v>
      </c>
      <c r="FT42" s="196">
        <f t="shared" si="35"/>
        <v>8.691956201433107E-2</v>
      </c>
      <c r="FU42" s="196">
        <f t="shared" si="35"/>
        <v>9.1374566469335505E-2</v>
      </c>
      <c r="FV42" s="196">
        <f t="shared" si="35"/>
        <v>9.9567090790892099E-2</v>
      </c>
      <c r="FW42" s="196">
        <f t="shared" si="35"/>
        <v>9.736767730115603E-2</v>
      </c>
      <c r="FX42" s="196">
        <f t="shared" si="35"/>
        <v>0.10012050256919428</v>
      </c>
      <c r="FY42" s="196">
        <f t="shared" si="35"/>
        <v>9.5538735651901047E-2</v>
      </c>
      <c r="FZ42" s="196">
        <f t="shared" si="35"/>
        <v>9.5991675229761361E-2</v>
      </c>
      <c r="GA42" s="196">
        <f t="shared" si="35"/>
        <v>9.8873682463034393E-2</v>
      </c>
      <c r="GB42" s="196">
        <f t="shared" si="35"/>
        <v>9.0572524161876111E-2</v>
      </c>
      <c r="GC42" s="196">
        <f t="shared" si="35"/>
        <v>7.9937997398317084E-2</v>
      </c>
      <c r="GD42" s="196">
        <f t="shared" si="35"/>
        <v>7.6346456196156418E-2</v>
      </c>
      <c r="GE42" s="196">
        <f t="shared" si="35"/>
        <v>7.7704894308243358E-2</v>
      </c>
      <c r="GF42" s="196">
        <f t="shared" si="35"/>
        <v>7.7002471730820768E-2</v>
      </c>
      <c r="GG42" s="196">
        <f t="shared" si="35"/>
        <v>7.2578336558340117E-2</v>
      </c>
      <c r="GH42" s="196">
        <f t="shared" si="35"/>
        <v>6.8208234086971811E-2</v>
      </c>
      <c r="GI42" s="196">
        <f t="shared" si="35"/>
        <v>7.3820478984930979E-2</v>
      </c>
      <c r="GJ42" s="196">
        <f t="shared" si="35"/>
        <v>8.2003785040577468E-2</v>
      </c>
      <c r="GK42" s="196">
        <f t="shared" si="35"/>
        <v>8.7932988580400467E-2</v>
      </c>
      <c r="GL42" s="196">
        <f t="shared" si="35"/>
        <v>8.6839521321519703E-2</v>
      </c>
      <c r="GM42" s="196">
        <f t="shared" si="35"/>
        <v>8.5529356076928229E-2</v>
      </c>
      <c r="GN42" s="196">
        <f t="shared" si="35"/>
        <v>9.1193974417602894E-2</v>
      </c>
      <c r="GO42" s="196">
        <f t="shared" si="35"/>
        <v>9.6988327557088777E-2</v>
      </c>
      <c r="GP42" s="196">
        <f t="shared" si="35"/>
        <v>0.10678961649371606</v>
      </c>
      <c r="GQ42" s="196">
        <f t="shared" si="35"/>
        <v>0.10182260633729233</v>
      </c>
      <c r="GR42" s="196">
        <f t="shared" si="35"/>
        <v>9.4529373254585547E-2</v>
      </c>
      <c r="GS42" s="196">
        <f t="shared" si="35"/>
        <v>9.0405716069703851E-2</v>
      </c>
      <c r="GT42" s="196">
        <f t="shared" si="35"/>
        <v>9.9752487565187314E-2</v>
      </c>
      <c r="GU42" s="196">
        <f t="shared" ref="GU42:HX42" si="36">GU29+GU30</f>
        <v>8.9287134994571582E-2</v>
      </c>
      <c r="GV42" s="196">
        <f t="shared" si="36"/>
        <v>8.569736739300457E-2</v>
      </c>
      <c r="GW42" s="196">
        <f t="shared" si="36"/>
        <v>8.2445995720580256E-2</v>
      </c>
      <c r="GX42" s="196">
        <f t="shared" si="36"/>
        <v>7.9814221682475137E-2</v>
      </c>
      <c r="GY42" s="196">
        <f t="shared" si="36"/>
        <v>8.6393169050896182E-2</v>
      </c>
      <c r="GZ42" s="196">
        <f t="shared" si="36"/>
        <v>9.0766346893461788E-2</v>
      </c>
      <c r="HA42" s="196">
        <f t="shared" si="36"/>
        <v>8.7152401315230499E-2</v>
      </c>
      <c r="HB42" s="196">
        <f t="shared" si="36"/>
        <v>9.4141523605492244E-2</v>
      </c>
      <c r="HC42" s="196">
        <f t="shared" si="36"/>
        <v>9.8665716535482256E-2</v>
      </c>
      <c r="HD42" s="196">
        <f t="shared" si="36"/>
        <v>0.10221784008760583</v>
      </c>
      <c r="HE42" s="196">
        <f t="shared" si="36"/>
        <v>0.11058504066135671</v>
      </c>
      <c r="HF42" s="196">
        <f t="shared" si="36"/>
        <v>0.10987075494707101</v>
      </c>
      <c r="HG42" s="196">
        <f t="shared" si="36"/>
        <v>0.10520986803591556</v>
      </c>
      <c r="HH42" s="196">
        <f t="shared" si="36"/>
        <v>0.10858630481752476</v>
      </c>
      <c r="HI42" s="196">
        <f t="shared" si="36"/>
        <v>0.12106355031007407</v>
      </c>
      <c r="HJ42" s="196">
        <f>HJ29+HJ30</f>
        <v>0.11870487431353348</v>
      </c>
      <c r="HK42" s="196">
        <f t="shared" si="36"/>
        <v>0.11435254270731586</v>
      </c>
      <c r="HL42" s="196">
        <f t="shared" si="36"/>
        <v>0.1191210182031716</v>
      </c>
      <c r="HM42" s="196">
        <f t="shared" si="36"/>
        <v>0.12054958963174302</v>
      </c>
      <c r="HN42" s="196">
        <f t="shared" si="36"/>
        <v>0.13730102704881511</v>
      </c>
      <c r="HO42" s="196">
        <f t="shared" si="36"/>
        <v>0.14370994380255947</v>
      </c>
      <c r="HP42" s="196">
        <f t="shared" si="36"/>
        <v>0.13096492484636038</v>
      </c>
      <c r="HQ42" s="196">
        <f t="shared" si="36"/>
        <v>0.12976543735465229</v>
      </c>
      <c r="HR42" s="196">
        <f t="shared" si="36"/>
        <v>0.12398078265950005</v>
      </c>
      <c r="HS42" s="196">
        <f t="shared" si="36"/>
        <v>0.12641110087929194</v>
      </c>
      <c r="HT42" s="196">
        <f t="shared" si="36"/>
        <v>0.12184527454875974</v>
      </c>
      <c r="HU42" s="196">
        <f t="shared" si="36"/>
        <v>0.10901614289609868</v>
      </c>
      <c r="HV42" s="196">
        <f t="shared" si="36"/>
        <v>0.11096251693549597</v>
      </c>
      <c r="HW42" s="196">
        <f t="shared" si="36"/>
        <v>0.11888142729343072</v>
      </c>
      <c r="HX42" s="196">
        <f t="shared" si="36"/>
        <v>0.13713938374234194</v>
      </c>
    </row>
    <row r="43" spans="2:232" x14ac:dyDescent="0.25">
      <c r="B43" s="132" t="s">
        <v>215</v>
      </c>
      <c r="J43" s="196" t="e">
        <f>J31+J32</f>
        <v>#DIV/0!</v>
      </c>
      <c r="K43" s="196" t="e">
        <f t="shared" ref="K43:BV43" si="37">K31+K32</f>
        <v>#DIV/0!</v>
      </c>
      <c r="L43" s="196" t="e">
        <f t="shared" si="37"/>
        <v>#DIV/0!</v>
      </c>
      <c r="M43" s="196" t="e">
        <f t="shared" si="37"/>
        <v>#DIV/0!</v>
      </c>
      <c r="N43" s="196" t="e">
        <f t="shared" si="37"/>
        <v>#DIV/0!</v>
      </c>
      <c r="O43" s="196" t="e">
        <f t="shared" si="37"/>
        <v>#DIV/0!</v>
      </c>
      <c r="P43" s="196" t="e">
        <f t="shared" si="37"/>
        <v>#DIV/0!</v>
      </c>
      <c r="Q43" s="196" t="e">
        <f t="shared" si="37"/>
        <v>#DIV/0!</v>
      </c>
      <c r="R43" s="196" t="e">
        <f t="shared" si="37"/>
        <v>#DIV/0!</v>
      </c>
      <c r="S43" s="196" t="e">
        <f t="shared" si="37"/>
        <v>#DIV/0!</v>
      </c>
      <c r="T43" s="196" t="e">
        <f t="shared" si="37"/>
        <v>#DIV/0!</v>
      </c>
      <c r="U43" s="196" t="e">
        <f t="shared" si="37"/>
        <v>#DIV/0!</v>
      </c>
      <c r="V43" s="196" t="e">
        <f t="shared" si="37"/>
        <v>#DIV/0!</v>
      </c>
      <c r="W43" s="196" t="e">
        <f t="shared" si="37"/>
        <v>#DIV/0!</v>
      </c>
      <c r="X43" s="196" t="e">
        <f t="shared" si="37"/>
        <v>#DIV/0!</v>
      </c>
      <c r="Y43" s="196" t="e">
        <f t="shared" si="37"/>
        <v>#DIV/0!</v>
      </c>
      <c r="Z43" s="196" t="e">
        <f t="shared" si="37"/>
        <v>#DIV/0!</v>
      </c>
      <c r="AA43" s="196" t="e">
        <f t="shared" si="37"/>
        <v>#DIV/0!</v>
      </c>
      <c r="AB43" s="196" t="e">
        <f t="shared" si="37"/>
        <v>#DIV/0!</v>
      </c>
      <c r="AC43" s="196" t="e">
        <f t="shared" si="37"/>
        <v>#DIV/0!</v>
      </c>
      <c r="AD43" s="196" t="e">
        <f t="shared" si="37"/>
        <v>#DIV/0!</v>
      </c>
      <c r="AE43" s="196" t="e">
        <f t="shared" si="37"/>
        <v>#DIV/0!</v>
      </c>
      <c r="AF43" s="196" t="e">
        <f t="shared" si="37"/>
        <v>#DIV/0!</v>
      </c>
      <c r="AG43" s="196" t="e">
        <f t="shared" si="37"/>
        <v>#DIV/0!</v>
      </c>
      <c r="AH43" s="196" t="e">
        <f t="shared" si="37"/>
        <v>#DIV/0!</v>
      </c>
      <c r="AI43" s="196" t="e">
        <f t="shared" si="37"/>
        <v>#DIV/0!</v>
      </c>
      <c r="AJ43" s="196" t="e">
        <f t="shared" si="37"/>
        <v>#DIV/0!</v>
      </c>
      <c r="AK43" s="196">
        <f t="shared" si="37"/>
        <v>0.14427952999381571</v>
      </c>
      <c r="AL43" s="196">
        <f t="shared" si="37"/>
        <v>0.21230674087816942</v>
      </c>
      <c r="AM43" s="196">
        <f t="shared" si="37"/>
        <v>0.20933055040197895</v>
      </c>
      <c r="AN43" s="196">
        <f t="shared" si="37"/>
        <v>0.25262059369202228</v>
      </c>
      <c r="AO43" s="196">
        <f t="shared" si="37"/>
        <v>0.23723597830740689</v>
      </c>
      <c r="AP43" s="196">
        <f t="shared" si="37"/>
        <v>0.24552679463393745</v>
      </c>
      <c r="AQ43" s="196">
        <f t="shared" si="37"/>
        <v>0.30020895457925534</v>
      </c>
      <c r="AR43" s="196">
        <f t="shared" si="37"/>
        <v>0.34306609743639815</v>
      </c>
      <c r="AS43" s="196">
        <f t="shared" si="37"/>
        <v>0.32063159171921768</v>
      </c>
      <c r="AT43" s="196">
        <f t="shared" si="37"/>
        <v>0.30800843900985808</v>
      </c>
      <c r="AU43" s="196">
        <f t="shared" si="37"/>
        <v>0.29900411000552907</v>
      </c>
      <c r="AV43" s="196">
        <f t="shared" si="37"/>
        <v>0.32867443967585874</v>
      </c>
      <c r="AW43" s="196">
        <f t="shared" si="37"/>
        <v>0.33353555078696984</v>
      </c>
      <c r="AX43" s="196">
        <f t="shared" si="37"/>
        <v>0.2938775823364318</v>
      </c>
      <c r="AY43" s="196">
        <f t="shared" si="37"/>
        <v>0.29613322143417614</v>
      </c>
      <c r="AZ43" s="196">
        <f t="shared" si="37"/>
        <v>0.28510272824856969</v>
      </c>
      <c r="BA43" s="196">
        <f t="shared" si="37"/>
        <v>0.28724451449830196</v>
      </c>
      <c r="BB43" s="196">
        <f t="shared" si="37"/>
        <v>0.28646850038895449</v>
      </c>
      <c r="BC43" s="196">
        <f t="shared" si="37"/>
        <v>0.26293908862424864</v>
      </c>
      <c r="BD43" s="196">
        <f t="shared" si="37"/>
        <v>0.24940210150235587</v>
      </c>
      <c r="BE43" s="196">
        <f t="shared" si="37"/>
        <v>0.23787441350407962</v>
      </c>
      <c r="BF43" s="196">
        <f t="shared" si="37"/>
        <v>0.22306466185222268</v>
      </c>
      <c r="BG43" s="196">
        <f t="shared" si="37"/>
        <v>0.22024848161668761</v>
      </c>
      <c r="BH43" s="196">
        <f t="shared" si="37"/>
        <v>0.20579142443099474</v>
      </c>
      <c r="BI43" s="196">
        <f t="shared" si="37"/>
        <v>0.20474925672216041</v>
      </c>
      <c r="BJ43" s="196">
        <f t="shared" si="37"/>
        <v>0.19759083779903558</v>
      </c>
      <c r="BK43" s="196">
        <f t="shared" si="37"/>
        <v>0.17372271795060401</v>
      </c>
      <c r="BL43" s="196">
        <f t="shared" si="37"/>
        <v>0.19232692076533311</v>
      </c>
      <c r="BM43" s="196">
        <f t="shared" si="37"/>
        <v>0.19603749590447972</v>
      </c>
      <c r="BN43" s="196">
        <f t="shared" si="37"/>
        <v>0.19933189542529434</v>
      </c>
      <c r="BO43" s="196">
        <f t="shared" si="37"/>
        <v>0.21098634694517898</v>
      </c>
      <c r="BP43" s="196">
        <f t="shared" si="37"/>
        <v>0.21026484622367825</v>
      </c>
      <c r="BQ43" s="196">
        <f t="shared" si="37"/>
        <v>0.20199163795046998</v>
      </c>
      <c r="BR43" s="196">
        <f t="shared" si="37"/>
        <v>0.21114277666682607</v>
      </c>
      <c r="BS43" s="196">
        <f t="shared" si="37"/>
        <v>0.20666730226653965</v>
      </c>
      <c r="BT43" s="196">
        <f t="shared" si="37"/>
        <v>0.21312988730055327</v>
      </c>
      <c r="BU43" s="196">
        <f t="shared" si="37"/>
        <v>0.21105648900073987</v>
      </c>
      <c r="BV43" s="196">
        <f t="shared" si="37"/>
        <v>0.20627567707301925</v>
      </c>
      <c r="BW43" s="196">
        <f t="shared" ref="BW43:EH43" si="38">BW31+BW32</f>
        <v>0.20310107389841608</v>
      </c>
      <c r="BX43" s="196">
        <f t="shared" si="38"/>
        <v>0.22529192652405133</v>
      </c>
      <c r="BY43" s="196">
        <f t="shared" si="38"/>
        <v>0.2388633550954799</v>
      </c>
      <c r="BZ43" s="196">
        <f t="shared" si="38"/>
        <v>0.23815144242343436</v>
      </c>
      <c r="CA43" s="196">
        <f t="shared" si="38"/>
        <v>0.23064228491427685</v>
      </c>
      <c r="CB43" s="196">
        <f t="shared" si="38"/>
        <v>0.23849157847785607</v>
      </c>
      <c r="CC43" s="196">
        <f t="shared" si="38"/>
        <v>0.23788753136218105</v>
      </c>
      <c r="CD43" s="196">
        <f t="shared" si="38"/>
        <v>0.23610181707646677</v>
      </c>
      <c r="CE43" s="196">
        <f t="shared" si="38"/>
        <v>0.23654547279962562</v>
      </c>
      <c r="CF43" s="196">
        <f t="shared" si="38"/>
        <v>0.22900579025994311</v>
      </c>
      <c r="CG43" s="196">
        <f t="shared" si="38"/>
        <v>0.22291498184355327</v>
      </c>
      <c r="CH43" s="196">
        <f t="shared" si="38"/>
        <v>0.238927540713255</v>
      </c>
      <c r="CI43" s="196">
        <f t="shared" si="38"/>
        <v>0.22916711480376079</v>
      </c>
      <c r="CJ43" s="196">
        <f t="shared" si="38"/>
        <v>0.24023012586677184</v>
      </c>
      <c r="CK43" s="196">
        <f t="shared" si="38"/>
        <v>0.23989943803608399</v>
      </c>
      <c r="CL43" s="196">
        <f t="shared" si="38"/>
        <v>0.22289263531499554</v>
      </c>
      <c r="CM43" s="196">
        <f t="shared" si="38"/>
        <v>0.20475204574583455</v>
      </c>
      <c r="CN43" s="196">
        <f t="shared" si="38"/>
        <v>0.22094252193631078</v>
      </c>
      <c r="CO43" s="196">
        <f t="shared" si="38"/>
        <v>0.19101054914719512</v>
      </c>
      <c r="CP43" s="196">
        <f t="shared" si="38"/>
        <v>0.21037481659330398</v>
      </c>
      <c r="CQ43" s="196">
        <f t="shared" si="38"/>
        <v>0.19714730336579078</v>
      </c>
      <c r="CR43" s="196">
        <f t="shared" si="38"/>
        <v>0.18749899959983996</v>
      </c>
      <c r="CS43" s="196">
        <f t="shared" si="38"/>
        <v>0.1922609043617447</v>
      </c>
      <c r="CT43" s="196">
        <f t="shared" si="38"/>
        <v>0.18705882352941178</v>
      </c>
      <c r="CU43" s="196">
        <f t="shared" si="38"/>
        <v>0.16004583651642473</v>
      </c>
      <c r="CV43" s="196">
        <f t="shared" si="38"/>
        <v>0.16297623944682768</v>
      </c>
      <c r="CW43" s="196">
        <f t="shared" si="38"/>
        <v>0.17749113631466576</v>
      </c>
      <c r="CX43" s="196">
        <f t="shared" si="38"/>
        <v>0.22511018393371335</v>
      </c>
      <c r="CY43" s="196">
        <f t="shared" si="38"/>
        <v>0.2192924722336487</v>
      </c>
      <c r="CZ43" s="196">
        <f t="shared" si="38"/>
        <v>0.2192924722336487</v>
      </c>
      <c r="DA43" s="196">
        <f t="shared" si="38"/>
        <v>0.24150135578707005</v>
      </c>
      <c r="DB43" s="196">
        <f t="shared" si="38"/>
        <v>0.26148137576709007</v>
      </c>
      <c r="DC43" s="196">
        <f t="shared" si="38"/>
        <v>0.29307478236049667</v>
      </c>
      <c r="DD43" s="196">
        <f t="shared" si="38"/>
        <v>0.29956828885400311</v>
      </c>
      <c r="DE43" s="196">
        <f t="shared" si="38"/>
        <v>0.26110675039246467</v>
      </c>
      <c r="DF43" s="196">
        <f t="shared" si="38"/>
        <v>0.27868916797488225</v>
      </c>
      <c r="DG43" s="196">
        <f t="shared" si="38"/>
        <v>0.33583202511773935</v>
      </c>
      <c r="DH43" s="196">
        <f t="shared" si="38"/>
        <v>0.37664835164835164</v>
      </c>
      <c r="DI43" s="196">
        <f t="shared" si="38"/>
        <v>0.37429356357927784</v>
      </c>
      <c r="DJ43" s="196">
        <f t="shared" si="38"/>
        <v>0.40643642072213504</v>
      </c>
      <c r="DK43" s="196">
        <f t="shared" si="38"/>
        <v>0.3826268969126112</v>
      </c>
      <c r="DL43" s="196">
        <f t="shared" si="38"/>
        <v>0.42108843537414964</v>
      </c>
      <c r="DM43" s="196">
        <f t="shared" si="38"/>
        <v>0.43147804576376003</v>
      </c>
      <c r="DN43" s="196">
        <f t="shared" si="38"/>
        <v>0.41169782598354027</v>
      </c>
      <c r="DO43" s="196">
        <f t="shared" si="38"/>
        <v>0.41169782598354032</v>
      </c>
      <c r="DP43" s="196">
        <f t="shared" si="38"/>
        <v>0.49537129537129537</v>
      </c>
      <c r="DQ43" s="196">
        <f t="shared" si="38"/>
        <v>0.46322843822843829</v>
      </c>
      <c r="DR43" s="196">
        <f t="shared" si="38"/>
        <v>0.44158341658341649</v>
      </c>
      <c r="DS43" s="196">
        <f t="shared" si="38"/>
        <v>0.41777389277389276</v>
      </c>
      <c r="DT43" s="196">
        <f t="shared" si="38"/>
        <v>0.45916999666999664</v>
      </c>
      <c r="DU43" s="196">
        <f t="shared" si="38"/>
        <v>0.39323593073593066</v>
      </c>
      <c r="DV43" s="196">
        <f t="shared" si="38"/>
        <v>0.38774142524142519</v>
      </c>
      <c r="DW43" s="196">
        <f t="shared" si="38"/>
        <v>0.37166999666999667</v>
      </c>
      <c r="DX43" s="196">
        <f t="shared" si="38"/>
        <v>0.37365412365412365</v>
      </c>
      <c r="DY43" s="196">
        <f t="shared" si="38"/>
        <v>0.43951683237397532</v>
      </c>
      <c r="DZ43" s="196">
        <f t="shared" si="38"/>
        <v>0.4680882609454039</v>
      </c>
      <c r="EA43" s="196">
        <f t="shared" si="38"/>
        <v>0.4670961974533403</v>
      </c>
      <c r="EB43" s="196">
        <f t="shared" si="38"/>
        <v>0.52591972686510502</v>
      </c>
      <c r="EC43" s="196">
        <f t="shared" si="38"/>
        <v>0.5135570895024677</v>
      </c>
      <c r="ED43" s="196">
        <f t="shared" si="38"/>
        <v>0.4510570895024677</v>
      </c>
      <c r="EE43" s="196">
        <f t="shared" si="38"/>
        <v>0.4363178604775243</v>
      </c>
      <c r="EF43" s="196">
        <f t="shared" si="38"/>
        <v>0.43539021669273775</v>
      </c>
      <c r="EG43" s="196">
        <f t="shared" si="38"/>
        <v>0.43062831193083295</v>
      </c>
      <c r="EH43" s="196">
        <f t="shared" si="38"/>
        <v>0.40620828751080851</v>
      </c>
      <c r="EI43" s="196">
        <f t="shared" ref="EI43:GT43" si="39">EI31+EI32</f>
        <v>0.39500380571809146</v>
      </c>
      <c r="EJ43" s="196">
        <f t="shared" si="39"/>
        <v>0.38905142476571053</v>
      </c>
      <c r="EK43" s="196">
        <f t="shared" si="39"/>
        <v>0.41456162884734316</v>
      </c>
      <c r="EL43" s="196">
        <f t="shared" si="39"/>
        <v>0.51660244517387377</v>
      </c>
      <c r="EM43" s="196">
        <f t="shared" si="39"/>
        <v>0.4733124018838305</v>
      </c>
      <c r="EN43" s="196">
        <f t="shared" si="39"/>
        <v>0.44950287807430672</v>
      </c>
      <c r="EO43" s="196">
        <f t="shared" si="39"/>
        <v>0.44217687074829926</v>
      </c>
      <c r="EP43" s="196">
        <f t="shared" si="39"/>
        <v>0.39455782312925164</v>
      </c>
      <c r="EQ43" s="196">
        <f t="shared" si="39"/>
        <v>0.41836734693877553</v>
      </c>
      <c r="ER43" s="196">
        <f t="shared" si="39"/>
        <v>0.4285714285714286</v>
      </c>
      <c r="ES43" s="196">
        <f t="shared" si="39"/>
        <v>0.36734693877551017</v>
      </c>
      <c r="ET43" s="196">
        <f t="shared" si="39"/>
        <v>0.4625850340136054</v>
      </c>
      <c r="EU43" s="196">
        <f t="shared" si="39"/>
        <v>0.55782312925170063</v>
      </c>
      <c r="EV43" s="196">
        <f t="shared" si="39"/>
        <v>0.60544217687074831</v>
      </c>
      <c r="EW43" s="196">
        <f t="shared" si="39"/>
        <v>0.60544217687074831</v>
      </c>
      <c r="EX43" s="196">
        <f t="shared" si="39"/>
        <v>0.57687074829931984</v>
      </c>
      <c r="EY43" s="196">
        <f t="shared" si="39"/>
        <v>0.62448979591836729</v>
      </c>
      <c r="EZ43" s="196">
        <f t="shared" si="39"/>
        <v>0.5904761904761906</v>
      </c>
      <c r="FA43" s="196">
        <f t="shared" si="39"/>
        <v>0.44761904761904764</v>
      </c>
      <c r="FB43" s="196">
        <f t="shared" si="39"/>
        <v>0.33333333333333326</v>
      </c>
      <c r="FC43" s="196">
        <f t="shared" si="39"/>
        <v>0.32380952380952377</v>
      </c>
      <c r="FD43" s="196">
        <f t="shared" si="39"/>
        <v>0.34761904761904761</v>
      </c>
      <c r="FE43" s="196">
        <f t="shared" si="39"/>
        <v>0.36190476190476184</v>
      </c>
      <c r="FF43" s="196">
        <f t="shared" si="39"/>
        <v>0.3087912087912088</v>
      </c>
      <c r="FG43" s="196">
        <f t="shared" si="39"/>
        <v>0.36831501831501834</v>
      </c>
      <c r="FH43" s="196">
        <f t="shared" si="39"/>
        <v>0.4232600732600732</v>
      </c>
      <c r="FI43" s="196">
        <f t="shared" si="39"/>
        <v>0.44230769230769229</v>
      </c>
      <c r="FJ43" s="196">
        <f t="shared" si="39"/>
        <v>0.45433776749566224</v>
      </c>
      <c r="FK43" s="196">
        <f t="shared" si="39"/>
        <v>0.5019568151147098</v>
      </c>
      <c r="FL43" s="196">
        <f t="shared" si="39"/>
        <v>0.53409967225756705</v>
      </c>
      <c r="FM43" s="196">
        <f t="shared" si="39"/>
        <v>0.53959417775207252</v>
      </c>
      <c r="FN43" s="196">
        <f t="shared" si="39"/>
        <v>0.47091285907075381</v>
      </c>
      <c r="FO43" s="196">
        <f t="shared" si="39"/>
        <v>0.50326939142728611</v>
      </c>
      <c r="FP43" s="196">
        <f t="shared" si="39"/>
        <v>0.515558177909621</v>
      </c>
      <c r="FQ43" s="196">
        <f t="shared" si="39"/>
        <v>0.49170544262312899</v>
      </c>
      <c r="FR43" s="196">
        <f t="shared" si="39"/>
        <v>0.48794604412688836</v>
      </c>
      <c r="FS43" s="196">
        <f t="shared" si="39"/>
        <v>0.45881070578102368</v>
      </c>
      <c r="FT43" s="196">
        <f t="shared" si="39"/>
        <v>0.44095356292388083</v>
      </c>
      <c r="FU43" s="196">
        <f t="shared" si="39"/>
        <v>0.46040708237740025</v>
      </c>
      <c r="FV43" s="196">
        <f t="shared" si="39"/>
        <v>0.44914236143525998</v>
      </c>
      <c r="FW43" s="196">
        <f t="shared" si="39"/>
        <v>0.47689686499621514</v>
      </c>
      <c r="FX43" s="196">
        <f t="shared" si="39"/>
        <v>0.48493801248969531</v>
      </c>
      <c r="FY43" s="196">
        <f t="shared" si="39"/>
        <v>0.49539383955736449</v>
      </c>
      <c r="FZ43" s="196">
        <f t="shared" si="39"/>
        <v>0.51441730182749756</v>
      </c>
      <c r="GA43" s="196">
        <f t="shared" si="39"/>
        <v>0.53317860381664772</v>
      </c>
      <c r="GB43" s="196">
        <f t="shared" si="39"/>
        <v>0.55954926018730411</v>
      </c>
      <c r="GC43" s="196">
        <f t="shared" si="39"/>
        <v>0.57829261360807682</v>
      </c>
      <c r="GD43" s="196">
        <f t="shared" si="39"/>
        <v>0.56774784863853323</v>
      </c>
      <c r="GE43" s="196">
        <f t="shared" si="39"/>
        <v>0.5738924117269264</v>
      </c>
      <c r="GF43" s="196">
        <f t="shared" si="39"/>
        <v>0.59267050863002324</v>
      </c>
      <c r="GG43" s="196">
        <f t="shared" si="39"/>
        <v>0.59498560402165013</v>
      </c>
      <c r="GH43" s="196">
        <f t="shared" si="39"/>
        <v>0.60165720246540055</v>
      </c>
      <c r="GI43" s="196">
        <f t="shared" si="39"/>
        <v>0.5951776106286657</v>
      </c>
      <c r="GJ43" s="196">
        <f t="shared" si="39"/>
        <v>0.58854328750498097</v>
      </c>
      <c r="GK43" s="196">
        <f t="shared" si="39"/>
        <v>0.59428285766932998</v>
      </c>
      <c r="GL43" s="196">
        <f t="shared" si="39"/>
        <v>0.59372160898778048</v>
      </c>
      <c r="GM43" s="196">
        <f t="shared" si="39"/>
        <v>0.58346956594885224</v>
      </c>
      <c r="GN43" s="196">
        <f t="shared" si="39"/>
        <v>0.58949671986333008</v>
      </c>
      <c r="GO43" s="196">
        <f t="shared" si="39"/>
        <v>0.58002462853283165</v>
      </c>
      <c r="GP43" s="196">
        <f t="shared" si="39"/>
        <v>0.56988767901618287</v>
      </c>
      <c r="GQ43" s="196">
        <f t="shared" si="39"/>
        <v>0.54271739211574543</v>
      </c>
      <c r="GR43" s="196">
        <f t="shared" si="39"/>
        <v>0.5463264146721365</v>
      </c>
      <c r="GS43" s="196">
        <f t="shared" si="39"/>
        <v>0.53023889858462037</v>
      </c>
      <c r="GT43" s="196">
        <f t="shared" si="39"/>
        <v>0.53032253859800271</v>
      </c>
      <c r="GU43" s="196">
        <f t="shared" ref="GU43:HX43" si="40">GU31+GU32</f>
        <v>0.53177888215960945</v>
      </c>
      <c r="GV43" s="196">
        <f t="shared" si="40"/>
        <v>0.53808438699018801</v>
      </c>
      <c r="GW43" s="196">
        <f t="shared" si="40"/>
        <v>0.53412177776442094</v>
      </c>
      <c r="GX43" s="196">
        <f t="shared" si="40"/>
        <v>0.55977230782595266</v>
      </c>
      <c r="GY43" s="196">
        <f t="shared" si="40"/>
        <v>0.54635809046436679</v>
      </c>
      <c r="GZ43" s="196">
        <f t="shared" si="40"/>
        <v>0.56239307588710741</v>
      </c>
      <c r="HA43" s="196">
        <f t="shared" si="40"/>
        <v>0.56643219153336588</v>
      </c>
      <c r="HB43" s="196">
        <f t="shared" si="40"/>
        <v>0.55993398725979537</v>
      </c>
      <c r="HC43" s="196">
        <f t="shared" si="40"/>
        <v>0.56981053046967189</v>
      </c>
      <c r="HD43" s="196">
        <f t="shared" si="40"/>
        <v>0.5775325381916796</v>
      </c>
      <c r="HE43" s="196">
        <f t="shared" si="40"/>
        <v>0.56313753802092026</v>
      </c>
      <c r="HF43" s="196">
        <f t="shared" si="40"/>
        <v>0.57579987568325808</v>
      </c>
      <c r="HG43" s="196">
        <f t="shared" si="40"/>
        <v>0.5729227849973596</v>
      </c>
      <c r="HH43" s="196">
        <f t="shared" si="40"/>
        <v>0.56983370453758952</v>
      </c>
      <c r="HI43" s="196">
        <f t="shared" si="40"/>
        <v>0.56366826211678434</v>
      </c>
      <c r="HJ43" s="196">
        <f t="shared" si="40"/>
        <v>0.54305343390701943</v>
      </c>
      <c r="HK43" s="196">
        <f t="shared" si="40"/>
        <v>0.55156564708244504</v>
      </c>
      <c r="HL43" s="196">
        <f t="shared" si="40"/>
        <v>0.55034536792011968</v>
      </c>
      <c r="HM43" s="196">
        <f t="shared" si="40"/>
        <v>0.54105965363440545</v>
      </c>
      <c r="HN43" s="196">
        <f t="shared" si="40"/>
        <v>0.52229951800120489</v>
      </c>
      <c r="HO43" s="196">
        <f t="shared" si="40"/>
        <v>0.51325836758074406</v>
      </c>
      <c r="HP43" s="196">
        <f t="shared" si="40"/>
        <v>0.51847916472700695</v>
      </c>
      <c r="HQ43" s="196">
        <f t="shared" si="40"/>
        <v>0.53019234182406549</v>
      </c>
      <c r="HR43" s="196">
        <f t="shared" si="40"/>
        <v>0.52168012864864</v>
      </c>
      <c r="HS43" s="196">
        <f t="shared" si="40"/>
        <v>0.51885108634591348</v>
      </c>
      <c r="HT43" s="196">
        <f t="shared" si="40"/>
        <v>0.52365500791454089</v>
      </c>
      <c r="HU43" s="196">
        <f t="shared" si="40"/>
        <v>0.53306677262042323</v>
      </c>
      <c r="HV43" s="196">
        <f t="shared" si="40"/>
        <v>0.50979417958038831</v>
      </c>
      <c r="HW43" s="196">
        <f t="shared" si="40"/>
        <v>0.51188829143059777</v>
      </c>
      <c r="HX43" s="196">
        <f t="shared" si="40"/>
        <v>0.48110740286076448</v>
      </c>
    </row>
    <row r="44" spans="2:232" x14ac:dyDescent="0.25">
      <c r="B44" s="132" t="s">
        <v>216</v>
      </c>
      <c r="J44" s="196" t="e">
        <f>J33+J34</f>
        <v>#DIV/0!</v>
      </c>
      <c r="K44" s="196" t="e">
        <f t="shared" ref="K44:BV44" si="41">K33+K34</f>
        <v>#DIV/0!</v>
      </c>
      <c r="L44" s="196" t="e">
        <f t="shared" si="41"/>
        <v>#DIV/0!</v>
      </c>
      <c r="M44" s="196" t="e">
        <f t="shared" si="41"/>
        <v>#DIV/0!</v>
      </c>
      <c r="N44" s="196" t="e">
        <f t="shared" si="41"/>
        <v>#DIV/0!</v>
      </c>
      <c r="O44" s="196" t="e">
        <f t="shared" si="41"/>
        <v>#DIV/0!</v>
      </c>
      <c r="P44" s="196" t="e">
        <f t="shared" si="41"/>
        <v>#DIV/0!</v>
      </c>
      <c r="Q44" s="196" t="e">
        <f t="shared" si="41"/>
        <v>#DIV/0!</v>
      </c>
      <c r="R44" s="196" t="e">
        <f t="shared" si="41"/>
        <v>#DIV/0!</v>
      </c>
      <c r="S44" s="196" t="e">
        <f t="shared" si="41"/>
        <v>#DIV/0!</v>
      </c>
      <c r="T44" s="196" t="e">
        <f t="shared" si="41"/>
        <v>#DIV/0!</v>
      </c>
      <c r="U44" s="196" t="e">
        <f t="shared" si="41"/>
        <v>#DIV/0!</v>
      </c>
      <c r="V44" s="196" t="e">
        <f t="shared" si="41"/>
        <v>#DIV/0!</v>
      </c>
      <c r="W44" s="196" t="e">
        <f t="shared" si="41"/>
        <v>#DIV/0!</v>
      </c>
      <c r="X44" s="196" t="e">
        <f t="shared" si="41"/>
        <v>#DIV/0!</v>
      </c>
      <c r="Y44" s="196" t="e">
        <f t="shared" si="41"/>
        <v>#DIV/0!</v>
      </c>
      <c r="Z44" s="196" t="e">
        <f t="shared" si="41"/>
        <v>#DIV/0!</v>
      </c>
      <c r="AA44" s="196" t="e">
        <f t="shared" si="41"/>
        <v>#DIV/0!</v>
      </c>
      <c r="AB44" s="196" t="e">
        <f t="shared" si="41"/>
        <v>#DIV/0!</v>
      </c>
      <c r="AC44" s="196" t="e">
        <f t="shared" si="41"/>
        <v>#DIV/0!</v>
      </c>
      <c r="AD44" s="196" t="e">
        <f t="shared" si="41"/>
        <v>#DIV/0!</v>
      </c>
      <c r="AE44" s="196" t="e">
        <f t="shared" si="41"/>
        <v>#DIV/0!</v>
      </c>
      <c r="AF44" s="196" t="e">
        <f t="shared" si="41"/>
        <v>#DIV/0!</v>
      </c>
      <c r="AG44" s="196" t="e">
        <f t="shared" si="41"/>
        <v>#DIV/0!</v>
      </c>
      <c r="AH44" s="196" t="e">
        <f t="shared" si="41"/>
        <v>#DIV/0!</v>
      </c>
      <c r="AI44" s="196" t="e">
        <f t="shared" si="41"/>
        <v>#DIV/0!</v>
      </c>
      <c r="AJ44" s="196" t="e">
        <f t="shared" si="41"/>
        <v>#DIV/0!</v>
      </c>
      <c r="AK44" s="196">
        <f t="shared" si="41"/>
        <v>0.37252628324056891</v>
      </c>
      <c r="AL44" s="196">
        <f t="shared" si="41"/>
        <v>0.31810451453308597</v>
      </c>
      <c r="AM44" s="196">
        <f t="shared" si="41"/>
        <v>0.33298546691403835</v>
      </c>
      <c r="AN44" s="196">
        <f t="shared" si="41"/>
        <v>0.34543135435992578</v>
      </c>
      <c r="AO44" s="196">
        <f t="shared" si="41"/>
        <v>0.36301377194234336</v>
      </c>
      <c r="AP44" s="196">
        <f t="shared" si="41"/>
        <v>0.35344744541173112</v>
      </c>
      <c r="AQ44" s="196">
        <f t="shared" si="41"/>
        <v>0.33909337842608517</v>
      </c>
      <c r="AR44" s="196">
        <f t="shared" si="41"/>
        <v>0.3057600450927519</v>
      </c>
      <c r="AS44" s="196">
        <f t="shared" si="41"/>
        <v>0.30749691005150132</v>
      </c>
      <c r="AT44" s="196">
        <f t="shared" si="41"/>
        <v>0.2917949396081515</v>
      </c>
      <c r="AU44" s="196">
        <f t="shared" si="41"/>
        <v>0.29958714740035941</v>
      </c>
      <c r="AV44" s="196">
        <f t="shared" si="41"/>
        <v>0.28200472981794178</v>
      </c>
      <c r="AW44" s="196">
        <f t="shared" si="41"/>
        <v>0.29202457108778301</v>
      </c>
      <c r="AX44" s="196">
        <f t="shared" si="41"/>
        <v>0.30204963374442462</v>
      </c>
      <c r="AY44" s="196">
        <f t="shared" si="41"/>
        <v>0.30681153850632942</v>
      </c>
      <c r="AZ44" s="196">
        <f t="shared" si="41"/>
        <v>0.30112470646397238</v>
      </c>
      <c r="BA44" s="196">
        <f t="shared" si="41"/>
        <v>0.31022729802533455</v>
      </c>
      <c r="BB44" s="196">
        <f t="shared" si="41"/>
        <v>0.3109327653974685</v>
      </c>
      <c r="BC44" s="196">
        <f t="shared" si="41"/>
        <v>0.30168906791847694</v>
      </c>
      <c r="BD44" s="196">
        <f t="shared" si="41"/>
        <v>0.28467798675645239</v>
      </c>
      <c r="BE44" s="196">
        <f t="shared" si="41"/>
        <v>0.28925674133520696</v>
      </c>
      <c r="BF44" s="196">
        <f t="shared" si="41"/>
        <v>0.28925674133520696</v>
      </c>
      <c r="BG44" s="196">
        <f t="shared" si="41"/>
        <v>0.29736392686174734</v>
      </c>
      <c r="BH44" s="196">
        <f t="shared" si="41"/>
        <v>0.27594606436442459</v>
      </c>
      <c r="BI44" s="196">
        <f t="shared" si="41"/>
        <v>0.28476440651610002</v>
      </c>
      <c r="BJ44" s="196">
        <f t="shared" si="41"/>
        <v>0.30670651669350435</v>
      </c>
      <c r="BK44" s="196">
        <f t="shared" si="41"/>
        <v>0.31971483733102923</v>
      </c>
      <c r="BL44" s="196">
        <f t="shared" si="41"/>
        <v>0.30260475443147261</v>
      </c>
      <c r="BM44" s="196">
        <f t="shared" si="41"/>
        <v>0.31621019660834337</v>
      </c>
      <c r="BN44" s="196">
        <f t="shared" si="41"/>
        <v>0.30088624732212998</v>
      </c>
      <c r="BO44" s="196">
        <f t="shared" si="41"/>
        <v>0.30473101483384446</v>
      </c>
      <c r="BP44" s="196">
        <f t="shared" si="41"/>
        <v>0.30699858852998957</v>
      </c>
      <c r="BQ44" s="196">
        <f t="shared" si="41"/>
        <v>0.30339108492248601</v>
      </c>
      <c r="BR44" s="196">
        <f t="shared" si="41"/>
        <v>0.30326686132000158</v>
      </c>
      <c r="BS44" s="196">
        <f t="shared" si="41"/>
        <v>0.30899546855236815</v>
      </c>
      <c r="BT44" s="196">
        <f t="shared" si="41"/>
        <v>0.30015193113740213</v>
      </c>
      <c r="BU44" s="196">
        <f t="shared" si="41"/>
        <v>0.31720563215336733</v>
      </c>
      <c r="BV44" s="196">
        <f t="shared" si="41"/>
        <v>0.32871199306415255</v>
      </c>
      <c r="BW44" s="196">
        <f t="shared" ref="BW44:EH44" si="42">BW33+BW34</f>
        <v>0.32058361350720155</v>
      </c>
      <c r="BX44" s="196">
        <f t="shared" si="42"/>
        <v>0.29037469199393218</v>
      </c>
      <c r="BY44" s="196">
        <f t="shared" si="42"/>
        <v>0.28894612056536079</v>
      </c>
      <c r="BZ44" s="196">
        <f t="shared" si="42"/>
        <v>0.29464142194172527</v>
      </c>
      <c r="CA44" s="196">
        <f t="shared" si="42"/>
        <v>0.28255350985381317</v>
      </c>
      <c r="CB44" s="196">
        <f t="shared" si="42"/>
        <v>0.27156449886480216</v>
      </c>
      <c r="CC44" s="196">
        <f t="shared" si="42"/>
        <v>0.24121113130213231</v>
      </c>
      <c r="CD44" s="196">
        <f t="shared" si="42"/>
        <v>0.24856003240103342</v>
      </c>
      <c r="CE44" s="196">
        <f t="shared" si="42"/>
        <v>0.2553923305376794</v>
      </c>
      <c r="CF44" s="196">
        <f t="shared" si="42"/>
        <v>0.25142407656942545</v>
      </c>
      <c r="CG44" s="196">
        <f t="shared" si="42"/>
        <v>0.24459498834498833</v>
      </c>
      <c r="CH44" s="196">
        <f t="shared" si="42"/>
        <v>0.24103664192949908</v>
      </c>
      <c r="CI44" s="196">
        <f t="shared" si="42"/>
        <v>0.24258943696055496</v>
      </c>
      <c r="CJ44" s="196">
        <f t="shared" si="42"/>
        <v>0.26014595451707251</v>
      </c>
      <c r="CK44" s="196">
        <f t="shared" si="42"/>
        <v>0.23749383811495614</v>
      </c>
      <c r="CL44" s="196">
        <f t="shared" si="42"/>
        <v>0.2386843143054323</v>
      </c>
      <c r="CM44" s="196">
        <f t="shared" si="42"/>
        <v>0.23414916691314208</v>
      </c>
      <c r="CN44" s="196">
        <f t="shared" si="42"/>
        <v>0.22303805580203095</v>
      </c>
      <c r="CO44" s="196">
        <f t="shared" si="42"/>
        <v>0.21963669525781326</v>
      </c>
      <c r="CP44" s="196">
        <f t="shared" si="42"/>
        <v>0.22438642123516073</v>
      </c>
      <c r="CQ44" s="196">
        <f t="shared" si="42"/>
        <v>0.22703192388066337</v>
      </c>
      <c r="CR44" s="196">
        <f t="shared" si="42"/>
        <v>0.21738362011471257</v>
      </c>
      <c r="CS44" s="196">
        <f t="shared" si="42"/>
        <v>0.2233360010670935</v>
      </c>
      <c r="CT44" s="196">
        <f t="shared" si="42"/>
        <v>0.22973856209150326</v>
      </c>
      <c r="CU44" s="196">
        <f t="shared" si="42"/>
        <v>0.24662167897462017</v>
      </c>
      <c r="CV44" s="196">
        <f t="shared" si="42"/>
        <v>0.26823340058634176</v>
      </c>
      <c r="CW44" s="196">
        <f t="shared" si="42"/>
        <v>0.26517763282469164</v>
      </c>
      <c r="CX44" s="196">
        <f t="shared" si="42"/>
        <v>0.27311414076119961</v>
      </c>
      <c r="CY44" s="196">
        <f t="shared" si="42"/>
        <v>0.3222414840061899</v>
      </c>
      <c r="CZ44" s="196">
        <f t="shared" si="42"/>
        <v>0.28652719829190415</v>
      </c>
      <c r="DA44" s="196">
        <f t="shared" si="42"/>
        <v>0.30393416107701821</v>
      </c>
      <c r="DB44" s="196">
        <f t="shared" si="42"/>
        <v>0.2914466485895057</v>
      </c>
      <c r="DC44" s="196">
        <f t="shared" si="42"/>
        <v>0.29007302221587938</v>
      </c>
      <c r="DD44" s="196">
        <f t="shared" si="42"/>
        <v>0.28682626896912611</v>
      </c>
      <c r="DE44" s="196">
        <f t="shared" si="42"/>
        <v>0.29415227629513341</v>
      </c>
      <c r="DF44" s="196">
        <f t="shared" si="42"/>
        <v>0.25678963893249607</v>
      </c>
      <c r="DG44" s="196">
        <f t="shared" si="42"/>
        <v>0.28536106750392465</v>
      </c>
      <c r="DH44" s="196">
        <f t="shared" si="42"/>
        <v>0.27005494505494504</v>
      </c>
      <c r="DI44" s="196">
        <f t="shared" si="42"/>
        <v>0.29831240188383046</v>
      </c>
      <c r="DJ44" s="196">
        <f t="shared" si="42"/>
        <v>0.24474097331240191</v>
      </c>
      <c r="DK44" s="196">
        <f t="shared" si="42"/>
        <v>0.24474097331240185</v>
      </c>
      <c r="DL44" s="196">
        <f t="shared" si="42"/>
        <v>0.20765306122448979</v>
      </c>
      <c r="DM44" s="196">
        <f t="shared" si="42"/>
        <v>0.1920686456400742</v>
      </c>
      <c r="DN44" s="196">
        <f t="shared" si="42"/>
        <v>0.21844227201370062</v>
      </c>
      <c r="DO44" s="196">
        <f t="shared" si="42"/>
        <v>0.22558512915655771</v>
      </c>
      <c r="DP44" s="196">
        <f t="shared" si="42"/>
        <v>0.16436063936063938</v>
      </c>
      <c r="DQ44" s="196">
        <f t="shared" si="42"/>
        <v>0.21793206793206793</v>
      </c>
      <c r="DR44" s="196">
        <f t="shared" si="42"/>
        <v>0.26013986013986012</v>
      </c>
      <c r="DS44" s="196">
        <f t="shared" si="42"/>
        <v>0.32164779664779664</v>
      </c>
      <c r="DT44" s="196">
        <f t="shared" si="42"/>
        <v>0.33544649794649795</v>
      </c>
      <c r="DU44" s="196">
        <f t="shared" si="42"/>
        <v>0.34399350649350646</v>
      </c>
      <c r="DV44" s="196">
        <f t="shared" si="42"/>
        <v>0.34509240759240756</v>
      </c>
      <c r="DW44" s="196">
        <f t="shared" si="42"/>
        <v>0.35402097902097901</v>
      </c>
      <c r="DX44" s="196">
        <f t="shared" si="42"/>
        <v>0.31632256632256628</v>
      </c>
      <c r="DY44" s="196">
        <f t="shared" si="42"/>
        <v>0.24860457003314143</v>
      </c>
      <c r="DZ44" s="196">
        <f t="shared" si="42"/>
        <v>0.20733472876330022</v>
      </c>
      <c r="EA44" s="196">
        <f t="shared" si="42"/>
        <v>0.24404107796964941</v>
      </c>
      <c r="EB44" s="196">
        <f t="shared" si="42"/>
        <v>0.19735573716666155</v>
      </c>
      <c r="EC44" s="196">
        <f t="shared" si="42"/>
        <v>0.18018540749633186</v>
      </c>
      <c r="ED44" s="196">
        <f t="shared" si="42"/>
        <v>0.24268540749633188</v>
      </c>
      <c r="EE44" s="196">
        <f t="shared" si="42"/>
        <v>0.25742463652127517</v>
      </c>
      <c r="EF44" s="196">
        <f t="shared" si="42"/>
        <v>0.26020756787563509</v>
      </c>
      <c r="EG44" s="196">
        <f t="shared" si="42"/>
        <v>0.29354090120896842</v>
      </c>
      <c r="EH44" s="196">
        <f t="shared" si="42"/>
        <v>0.30697191463998186</v>
      </c>
      <c r="EI44" s="196">
        <f t="shared" ref="EI44:GT44" si="43">EI33+EI34</f>
        <v>0.36953027131598559</v>
      </c>
      <c r="EJ44" s="196">
        <f t="shared" si="43"/>
        <v>0.39036360464931896</v>
      </c>
      <c r="EK44" s="196">
        <f t="shared" si="43"/>
        <v>0.35975135975135974</v>
      </c>
      <c r="EL44" s="196">
        <f t="shared" si="43"/>
        <v>0.32913911485340058</v>
      </c>
      <c r="EM44" s="196">
        <f t="shared" si="43"/>
        <v>0.36377114948543521</v>
      </c>
      <c r="EN44" s="196">
        <f t="shared" si="43"/>
        <v>0.33996162567591137</v>
      </c>
      <c r="EO44" s="196">
        <f t="shared" si="43"/>
        <v>0.29478458049886619</v>
      </c>
      <c r="EP44" s="196">
        <f t="shared" si="43"/>
        <v>0.30113378684807257</v>
      </c>
      <c r="EQ44" s="196">
        <f t="shared" si="43"/>
        <v>0.28922902494331065</v>
      </c>
      <c r="ER44" s="196">
        <f t="shared" si="43"/>
        <v>0.28412698412698412</v>
      </c>
      <c r="ES44" s="196">
        <f t="shared" si="43"/>
        <v>0.30453514739229026</v>
      </c>
      <c r="ET44" s="196">
        <f t="shared" si="43"/>
        <v>0.25691609977324259</v>
      </c>
      <c r="EU44" s="196">
        <f t="shared" si="43"/>
        <v>0.20929705215419503</v>
      </c>
      <c r="EV44" s="196">
        <f t="shared" si="43"/>
        <v>0.2251700680272109</v>
      </c>
      <c r="EW44" s="196">
        <f t="shared" si="43"/>
        <v>0.19659863945578232</v>
      </c>
      <c r="EX44" s="196">
        <f t="shared" si="43"/>
        <v>0.17517006802721088</v>
      </c>
      <c r="EY44" s="196">
        <f t="shared" si="43"/>
        <v>0.13945578231292516</v>
      </c>
      <c r="EZ44" s="196">
        <f t="shared" si="43"/>
        <v>0.11904761904761905</v>
      </c>
      <c r="FA44" s="196">
        <f t="shared" si="43"/>
        <v>0.2142857142857143</v>
      </c>
      <c r="FB44" s="196">
        <f t="shared" si="43"/>
        <v>0.24285714285714285</v>
      </c>
      <c r="FC44" s="196">
        <f t="shared" si="43"/>
        <v>0.25238095238095237</v>
      </c>
      <c r="FD44" s="196">
        <f t="shared" si="43"/>
        <v>0.26666666666666666</v>
      </c>
      <c r="FE44" s="196">
        <f t="shared" si="43"/>
        <v>0.30952380952380953</v>
      </c>
      <c r="FF44" s="196">
        <f t="shared" si="43"/>
        <v>0.36446886446886451</v>
      </c>
      <c r="FG44" s="196">
        <f t="shared" si="43"/>
        <v>0.37637362637362637</v>
      </c>
      <c r="FH44" s="196">
        <f t="shared" si="43"/>
        <v>0.32509157509157505</v>
      </c>
      <c r="FI44" s="196">
        <f t="shared" si="43"/>
        <v>0.36794871794871797</v>
      </c>
      <c r="FJ44" s="196">
        <f t="shared" si="43"/>
        <v>0.34088104877578562</v>
      </c>
      <c r="FK44" s="196">
        <f t="shared" si="43"/>
        <v>0.31945247734721416</v>
      </c>
      <c r="FL44" s="196">
        <f t="shared" si="43"/>
        <v>0.29355962020435705</v>
      </c>
      <c r="FM44" s="196">
        <f t="shared" si="43"/>
        <v>0.28406911071384761</v>
      </c>
      <c r="FN44" s="196">
        <f t="shared" si="43"/>
        <v>0.33809841474315161</v>
      </c>
      <c r="FO44" s="196">
        <f t="shared" si="43"/>
        <v>0.32588840253313944</v>
      </c>
      <c r="FP44" s="196">
        <f t="shared" si="43"/>
        <v>0.30054278041332372</v>
      </c>
      <c r="FQ44" s="196">
        <f t="shared" si="43"/>
        <v>0.31972867618724127</v>
      </c>
      <c r="FR44" s="196">
        <f t="shared" si="43"/>
        <v>0.30356326265340666</v>
      </c>
      <c r="FS44" s="196">
        <f t="shared" si="43"/>
        <v>0.32494484160077508</v>
      </c>
      <c r="FT44" s="196">
        <f t="shared" si="43"/>
        <v>0.34199029614622967</v>
      </c>
      <c r="FU44" s="196">
        <f t="shared" si="43"/>
        <v>0.32624928040521384</v>
      </c>
      <c r="FV44" s="196">
        <f t="shared" si="43"/>
        <v>0.31754472331356004</v>
      </c>
      <c r="FW44" s="196">
        <f t="shared" si="43"/>
        <v>0.30068255322558352</v>
      </c>
      <c r="FX44" s="196">
        <f t="shared" si="43"/>
        <v>0.2892365955321613</v>
      </c>
      <c r="FY44" s="196">
        <f t="shared" si="43"/>
        <v>0.29111629478028161</v>
      </c>
      <c r="FZ44" s="196">
        <f t="shared" si="43"/>
        <v>0.27290812375029699</v>
      </c>
      <c r="GA44" s="196">
        <f t="shared" si="43"/>
        <v>0.25019112555861528</v>
      </c>
      <c r="GB44" s="196">
        <f t="shared" si="43"/>
        <v>0.23428378965127933</v>
      </c>
      <c r="GC44" s="196">
        <f t="shared" si="43"/>
        <v>0.24283572159030808</v>
      </c>
      <c r="GD44" s="196">
        <f t="shared" si="43"/>
        <v>0.25027739496118495</v>
      </c>
      <c r="GE44" s="196">
        <f t="shared" si="43"/>
        <v>0.2393151153124834</v>
      </c>
      <c r="GF44" s="196">
        <f t="shared" si="43"/>
        <v>0.23556886156622966</v>
      </c>
      <c r="GG44" s="196">
        <f t="shared" si="43"/>
        <v>0.23836879368908728</v>
      </c>
      <c r="GH44" s="196">
        <f t="shared" si="43"/>
        <v>0.23213557543055258</v>
      </c>
      <c r="GI44" s="196">
        <f t="shared" si="43"/>
        <v>0.23994169787953215</v>
      </c>
      <c r="GJ44" s="196">
        <f t="shared" si="43"/>
        <v>0.23722367122533528</v>
      </c>
      <c r="GK44" s="196">
        <f t="shared" si="43"/>
        <v>0.22341836149082203</v>
      </c>
      <c r="GL44" s="196">
        <f t="shared" si="43"/>
        <v>0.22359254211613044</v>
      </c>
      <c r="GM44" s="196">
        <f t="shared" si="43"/>
        <v>0.22324043520664649</v>
      </c>
      <c r="GN44" s="196">
        <f t="shared" si="43"/>
        <v>0.21047011961942946</v>
      </c>
      <c r="GO44" s="196">
        <f t="shared" si="43"/>
        <v>0.21990390117710484</v>
      </c>
      <c r="GP44" s="196">
        <f t="shared" si="43"/>
        <v>0.21239853060782454</v>
      </c>
      <c r="GQ44" s="196">
        <f t="shared" si="43"/>
        <v>0.24101443986722107</v>
      </c>
      <c r="GR44" s="196">
        <f t="shared" si="43"/>
        <v>0.25011218422812331</v>
      </c>
      <c r="GS44" s="196">
        <f t="shared" si="43"/>
        <v>0.25952830588914294</v>
      </c>
      <c r="GT44" s="196">
        <f t="shared" si="43"/>
        <v>0.26362666654488065</v>
      </c>
      <c r="GU44" s="196">
        <f t="shared" ref="GU44:HX44" si="44">GU33+GU34</f>
        <v>0.27050196289386119</v>
      </c>
      <c r="GV44" s="196">
        <f t="shared" si="44"/>
        <v>0.27161010854477968</v>
      </c>
      <c r="GW44" s="196">
        <f t="shared" si="44"/>
        <v>0.28335568871141248</v>
      </c>
      <c r="GX44" s="196">
        <f t="shared" si="44"/>
        <v>0.26233856364654484</v>
      </c>
      <c r="GY44" s="196">
        <f t="shared" si="44"/>
        <v>0.26934471538953869</v>
      </c>
      <c r="GZ44" s="196">
        <f t="shared" si="44"/>
        <v>0.26205608565192934</v>
      </c>
      <c r="HA44" s="196">
        <f t="shared" si="44"/>
        <v>0.25610370469954841</v>
      </c>
      <c r="HB44" s="196">
        <f t="shared" si="44"/>
        <v>0.24833944869872157</v>
      </c>
      <c r="HC44" s="196">
        <f t="shared" si="44"/>
        <v>0.23530363856146219</v>
      </c>
      <c r="HD44" s="196">
        <f t="shared" si="44"/>
        <v>0.21754302080084442</v>
      </c>
      <c r="HE44" s="196">
        <f t="shared" si="44"/>
        <v>0.21798699470883934</v>
      </c>
      <c r="HF44" s="196">
        <f t="shared" si="44"/>
        <v>0.20474024146208614</v>
      </c>
      <c r="HG44" s="196">
        <f t="shared" si="44"/>
        <v>0.21317970747405479</v>
      </c>
      <c r="HH44" s="196">
        <f t="shared" si="44"/>
        <v>0.21494489630820915</v>
      </c>
      <c r="HI44" s="196">
        <f t="shared" si="44"/>
        <v>0.21711286345024303</v>
      </c>
      <c r="HJ44" s="196">
        <f t="shared" si="44"/>
        <v>0.22493580550543607</v>
      </c>
      <c r="HK44" s="196">
        <f t="shared" si="44"/>
        <v>0.22523188248545087</v>
      </c>
      <c r="HL44" s="196">
        <f t="shared" si="44"/>
        <v>0.2183889324136421</v>
      </c>
      <c r="HM44" s="196">
        <f t="shared" si="44"/>
        <v>0.22481750384221355</v>
      </c>
      <c r="HN44" s="196">
        <f t="shared" si="44"/>
        <v>0.22433836481818287</v>
      </c>
      <c r="HO44" s="196">
        <f t="shared" si="44"/>
        <v>0.22600030441115698</v>
      </c>
      <c r="HP44" s="196">
        <f t="shared" si="44"/>
        <v>0.2370648092644817</v>
      </c>
      <c r="HQ44" s="196">
        <f t="shared" si="44"/>
        <v>0.23336184598515558</v>
      </c>
      <c r="HR44" s="196">
        <f t="shared" si="44"/>
        <v>0.25048259875073764</v>
      </c>
      <c r="HS44" s="196">
        <f t="shared" si="44"/>
        <v>0.25720394757734966</v>
      </c>
      <c r="HT44" s="196">
        <f t="shared" si="44"/>
        <v>0.26567733693309192</v>
      </c>
      <c r="HU44" s="196">
        <f t="shared" si="44"/>
        <v>0.26475296718519281</v>
      </c>
      <c r="HV44" s="196">
        <f t="shared" si="44"/>
        <v>0.26700136478242759</v>
      </c>
      <c r="HW44" s="196">
        <f t="shared" si="44"/>
        <v>0.25807939244582112</v>
      </c>
      <c r="HX44" s="196">
        <f t="shared" si="44"/>
        <v>0.2594114495567727</v>
      </c>
    </row>
    <row r="45" spans="2:232" x14ac:dyDescent="0.25">
      <c r="B45" s="132" t="s">
        <v>217</v>
      </c>
      <c r="J45" s="196" t="e">
        <f>J35+J36</f>
        <v>#DIV/0!</v>
      </c>
      <c r="K45" s="196" t="e">
        <f t="shared" ref="K45:BV45" si="45">K35+K36</f>
        <v>#DIV/0!</v>
      </c>
      <c r="L45" s="196" t="e">
        <f t="shared" si="45"/>
        <v>#DIV/0!</v>
      </c>
      <c r="M45" s="196" t="e">
        <f t="shared" si="45"/>
        <v>#DIV/0!</v>
      </c>
      <c r="N45" s="196" t="e">
        <f t="shared" si="45"/>
        <v>#DIV/0!</v>
      </c>
      <c r="O45" s="196" t="e">
        <f t="shared" si="45"/>
        <v>#DIV/0!</v>
      </c>
      <c r="P45" s="196" t="e">
        <f t="shared" si="45"/>
        <v>#DIV/0!</v>
      </c>
      <c r="Q45" s="196" t="e">
        <f t="shared" si="45"/>
        <v>#DIV/0!</v>
      </c>
      <c r="R45" s="196" t="e">
        <f t="shared" si="45"/>
        <v>#DIV/0!</v>
      </c>
      <c r="S45" s="196" t="e">
        <f t="shared" si="45"/>
        <v>#DIV/0!</v>
      </c>
      <c r="T45" s="196" t="e">
        <f t="shared" si="45"/>
        <v>#DIV/0!</v>
      </c>
      <c r="U45" s="196" t="e">
        <f t="shared" si="45"/>
        <v>#DIV/0!</v>
      </c>
      <c r="V45" s="196" t="e">
        <f t="shared" si="45"/>
        <v>#DIV/0!</v>
      </c>
      <c r="W45" s="196" t="e">
        <f t="shared" si="45"/>
        <v>#DIV/0!</v>
      </c>
      <c r="X45" s="196" t="e">
        <f t="shared" si="45"/>
        <v>#DIV/0!</v>
      </c>
      <c r="Y45" s="196" t="e">
        <f t="shared" si="45"/>
        <v>#DIV/0!</v>
      </c>
      <c r="Z45" s="196" t="e">
        <f t="shared" si="45"/>
        <v>#DIV/0!</v>
      </c>
      <c r="AA45" s="196" t="e">
        <f t="shared" si="45"/>
        <v>#DIV/0!</v>
      </c>
      <c r="AB45" s="196" t="e">
        <f t="shared" si="45"/>
        <v>#DIV/0!</v>
      </c>
      <c r="AC45" s="196" t="e">
        <f t="shared" si="45"/>
        <v>#DIV/0!</v>
      </c>
      <c r="AD45" s="196" t="e">
        <f t="shared" si="45"/>
        <v>#DIV/0!</v>
      </c>
      <c r="AE45" s="196" t="e">
        <f t="shared" si="45"/>
        <v>#DIV/0!</v>
      </c>
      <c r="AF45" s="196" t="e">
        <f t="shared" si="45"/>
        <v>#DIV/0!</v>
      </c>
      <c r="AG45" s="196" t="e">
        <f t="shared" si="45"/>
        <v>#DIV/0!</v>
      </c>
      <c r="AH45" s="196" t="e">
        <f t="shared" si="45"/>
        <v>#DIV/0!</v>
      </c>
      <c r="AI45" s="196" t="e">
        <f t="shared" si="45"/>
        <v>#DIV/0!</v>
      </c>
      <c r="AJ45" s="196" t="e">
        <f t="shared" si="45"/>
        <v>#DIV/0!</v>
      </c>
      <c r="AK45" s="196">
        <f t="shared" si="45"/>
        <v>0.39867037724180576</v>
      </c>
      <c r="AL45" s="196">
        <f t="shared" si="45"/>
        <v>0.37145949288806424</v>
      </c>
      <c r="AM45" s="196">
        <f t="shared" si="45"/>
        <v>0.38336425479282621</v>
      </c>
      <c r="AN45" s="196">
        <f t="shared" si="45"/>
        <v>0.34115646258503401</v>
      </c>
      <c r="AO45" s="196">
        <f t="shared" si="45"/>
        <v>0.33676085818942963</v>
      </c>
      <c r="AP45" s="196">
        <f t="shared" si="45"/>
        <v>0.3246435112506541</v>
      </c>
      <c r="AQ45" s="196">
        <f t="shared" si="45"/>
        <v>0.28055601979474154</v>
      </c>
      <c r="AR45" s="196">
        <f t="shared" si="45"/>
        <v>0.28174649598521778</v>
      </c>
      <c r="AS45" s="196">
        <f t="shared" si="45"/>
        <v>0.30997055156489645</v>
      </c>
      <c r="AT45" s="196">
        <f t="shared" si="45"/>
        <v>0.32598040378164522</v>
      </c>
      <c r="AU45" s="196">
        <f t="shared" si="45"/>
        <v>0.30866438646562788</v>
      </c>
      <c r="AV45" s="196">
        <f t="shared" si="45"/>
        <v>0.3011552289564704</v>
      </c>
      <c r="AW45" s="196">
        <f t="shared" si="45"/>
        <v>0.29014332419456562</v>
      </c>
      <c r="AX45" s="196">
        <f t="shared" si="45"/>
        <v>0.30112666489926854</v>
      </c>
      <c r="AY45" s="196">
        <f t="shared" si="45"/>
        <v>0.29943493557596029</v>
      </c>
      <c r="AZ45" s="196">
        <f t="shared" si="45"/>
        <v>0.28075663378166676</v>
      </c>
      <c r="BA45" s="196">
        <f t="shared" si="45"/>
        <v>0.26940516665808567</v>
      </c>
      <c r="BB45" s="196">
        <f t="shared" si="45"/>
        <v>0.26587782979741548</v>
      </c>
      <c r="BC45" s="196">
        <f t="shared" si="45"/>
        <v>0.28254449646408214</v>
      </c>
      <c r="BD45" s="196">
        <f t="shared" si="45"/>
        <v>0.29296677858447751</v>
      </c>
      <c r="BE45" s="196">
        <f t="shared" si="45"/>
        <v>0.30309390635866407</v>
      </c>
      <c r="BF45" s="196">
        <f t="shared" si="45"/>
        <v>0.31744797334431002</v>
      </c>
      <c r="BG45" s="196">
        <f t="shared" si="45"/>
        <v>0.3218855906851531</v>
      </c>
      <c r="BH45" s="196">
        <f t="shared" si="45"/>
        <v>0.33816316618311848</v>
      </c>
      <c r="BI45" s="196">
        <f t="shared" si="45"/>
        <v>0.33086799222127783</v>
      </c>
      <c r="BJ45" s="196">
        <f t="shared" si="45"/>
        <v>0.30705846841175399</v>
      </c>
      <c r="BK45" s="196">
        <f t="shared" si="45"/>
        <v>0.30615999581516817</v>
      </c>
      <c r="BL45" s="196">
        <f t="shared" si="45"/>
        <v>0.30885905114580253</v>
      </c>
      <c r="BM45" s="196">
        <f t="shared" si="45"/>
        <v>0.28185430985534693</v>
      </c>
      <c r="BN45" s="196">
        <f t="shared" si="45"/>
        <v>0.28250320673065887</v>
      </c>
      <c r="BO45" s="196">
        <f t="shared" si="45"/>
        <v>0.26069616600015305</v>
      </c>
      <c r="BP45" s="196">
        <f t="shared" si="45"/>
        <v>0.25564566094964802</v>
      </c>
      <c r="BQ45" s="196">
        <f t="shared" si="45"/>
        <v>0.26300496830895537</v>
      </c>
      <c r="BR45" s="196">
        <f t="shared" si="45"/>
        <v>0.2439573492613363</v>
      </c>
      <c r="BS45" s="196">
        <f t="shared" si="45"/>
        <v>0.21182344306727974</v>
      </c>
      <c r="BT45" s="196">
        <f t="shared" si="45"/>
        <v>0.20830870383825478</v>
      </c>
      <c r="BU45" s="196">
        <f t="shared" si="45"/>
        <v>0.20623530553844138</v>
      </c>
      <c r="BV45" s="196">
        <f t="shared" si="45"/>
        <v>0.19132565478080427</v>
      </c>
      <c r="BW45" s="196">
        <f t="shared" ref="BW45:EH45" si="46">BW35+BW36</f>
        <v>0.19474445819960773</v>
      </c>
      <c r="BX45" s="196">
        <f t="shared" si="46"/>
        <v>0.21015947796245354</v>
      </c>
      <c r="BY45" s="196">
        <f t="shared" si="46"/>
        <v>0.19944519224816781</v>
      </c>
      <c r="BZ45" s="196">
        <f t="shared" si="46"/>
        <v>0.20383532039244878</v>
      </c>
      <c r="CA45" s="196">
        <f t="shared" si="46"/>
        <v>0.23002579658292499</v>
      </c>
      <c r="CB45" s="196">
        <f t="shared" si="46"/>
        <v>0.22256896769752466</v>
      </c>
      <c r="CC45" s="196">
        <f t="shared" si="46"/>
        <v>0.26757047781531385</v>
      </c>
      <c r="CD45" s="196">
        <f t="shared" si="46"/>
        <v>0.26811992836476439</v>
      </c>
      <c r="CE45" s="196">
        <f t="shared" si="46"/>
        <v>0.24602587335145476</v>
      </c>
      <c r="CF45" s="196">
        <f t="shared" si="46"/>
        <v>0.26785127017685162</v>
      </c>
      <c r="CG45" s="196">
        <f t="shared" si="46"/>
        <v>0.2657287157287157</v>
      </c>
      <c r="CH45" s="196">
        <f t="shared" si="46"/>
        <v>0.2303545660688518</v>
      </c>
      <c r="CI45" s="196">
        <f t="shared" si="46"/>
        <v>0.22347790235988996</v>
      </c>
      <c r="CJ45" s="196">
        <f t="shared" si="46"/>
        <v>0.20087087975286733</v>
      </c>
      <c r="CK45" s="196">
        <f t="shared" si="46"/>
        <v>0.21277564165762924</v>
      </c>
      <c r="CL45" s="196">
        <f t="shared" si="46"/>
        <v>0.22400013145354758</v>
      </c>
      <c r="CM45" s="196">
        <f t="shared" si="46"/>
        <v>0.21833119721318478</v>
      </c>
      <c r="CN45" s="196">
        <f t="shared" si="46"/>
        <v>0.21341056229254984</v>
      </c>
      <c r="CO45" s="196">
        <f t="shared" si="46"/>
        <v>0.23449899766669954</v>
      </c>
      <c r="CP45" s="196">
        <f t="shared" si="46"/>
        <v>0.24107554132764214</v>
      </c>
      <c r="CQ45" s="196">
        <f t="shared" si="46"/>
        <v>0.26223956249166336</v>
      </c>
      <c r="CR45" s="196">
        <f t="shared" si="46"/>
        <v>0.27344404428438041</v>
      </c>
      <c r="CS45" s="196">
        <f t="shared" si="46"/>
        <v>0.29487261571295187</v>
      </c>
      <c r="CT45" s="196">
        <f t="shared" si="46"/>
        <v>0.29447245564892621</v>
      </c>
      <c r="CU45" s="196">
        <f t="shared" si="46"/>
        <v>0.32356336473983538</v>
      </c>
      <c r="CV45" s="196">
        <f t="shared" si="46"/>
        <v>0.31220805338452395</v>
      </c>
      <c r="CW45" s="196">
        <f t="shared" si="46"/>
        <v>0.31297199532493647</v>
      </c>
      <c r="CX45" s="196">
        <f t="shared" si="46"/>
        <v>0.24947993183287304</v>
      </c>
      <c r="CY45" s="196">
        <f t="shared" si="46"/>
        <v>0.22362343538814128</v>
      </c>
      <c r="CZ45" s="196">
        <f t="shared" si="46"/>
        <v>0.1950520068167127</v>
      </c>
      <c r="DA45" s="196">
        <f t="shared" si="46"/>
        <v>0.21245896960182675</v>
      </c>
      <c r="DB45" s="196">
        <f t="shared" si="46"/>
        <v>0.20446696160981875</v>
      </c>
      <c r="DC45" s="196">
        <f t="shared" si="46"/>
        <v>0.20034608248893962</v>
      </c>
      <c r="DD45" s="196">
        <f t="shared" si="46"/>
        <v>0.21008634222919939</v>
      </c>
      <c r="DE45" s="196">
        <f t="shared" si="46"/>
        <v>0.25404238618524333</v>
      </c>
      <c r="DF45" s="196">
        <f t="shared" si="46"/>
        <v>0.27821821036106748</v>
      </c>
      <c r="DG45" s="196">
        <f t="shared" si="46"/>
        <v>0.24964678178963895</v>
      </c>
      <c r="DH45" s="196">
        <f t="shared" si="46"/>
        <v>0.2105311355311355</v>
      </c>
      <c r="DI45" s="196">
        <f t="shared" si="46"/>
        <v>0.17677917320774464</v>
      </c>
      <c r="DJ45" s="196">
        <f t="shared" si="46"/>
        <v>0.21606488749345895</v>
      </c>
      <c r="DK45" s="196">
        <f t="shared" si="46"/>
        <v>0.20416012558869703</v>
      </c>
      <c r="DL45" s="196">
        <f t="shared" si="46"/>
        <v>0.19591836734693877</v>
      </c>
      <c r="DM45" s="196">
        <f t="shared" si="46"/>
        <v>0.19072356215213357</v>
      </c>
      <c r="DN45" s="196">
        <f t="shared" si="46"/>
        <v>0.20171257314114455</v>
      </c>
      <c r="DO45" s="196">
        <f t="shared" si="46"/>
        <v>0.18980781123638266</v>
      </c>
      <c r="DP45" s="196">
        <f t="shared" si="46"/>
        <v>0.17960372960372961</v>
      </c>
      <c r="DQ45" s="196">
        <f t="shared" si="46"/>
        <v>0.14924658674658675</v>
      </c>
      <c r="DR45" s="196">
        <f t="shared" si="46"/>
        <v>0.16439810189810189</v>
      </c>
      <c r="DS45" s="196">
        <f t="shared" si="46"/>
        <v>0.14455683205683206</v>
      </c>
      <c r="DT45" s="196">
        <f t="shared" si="46"/>
        <v>0.10153735153735154</v>
      </c>
      <c r="DU45" s="196">
        <f t="shared" si="46"/>
        <v>0.1222943722943723</v>
      </c>
      <c r="DV45" s="196">
        <f t="shared" si="46"/>
        <v>0.1222943722943723</v>
      </c>
      <c r="DW45" s="196">
        <f t="shared" si="46"/>
        <v>0.14015151515151517</v>
      </c>
      <c r="DX45" s="196">
        <f t="shared" si="46"/>
        <v>0.14511183261183261</v>
      </c>
      <c r="DY45" s="196">
        <f t="shared" si="46"/>
        <v>0.10615079365079366</v>
      </c>
      <c r="DZ45" s="196">
        <f t="shared" si="46"/>
        <v>0.10932539682539683</v>
      </c>
      <c r="EA45" s="196">
        <f t="shared" si="46"/>
        <v>0.1003968253968254</v>
      </c>
      <c r="EB45" s="196">
        <f t="shared" si="46"/>
        <v>7.705415499533147E-2</v>
      </c>
      <c r="EC45" s="196">
        <f t="shared" si="46"/>
        <v>0.10383986928104574</v>
      </c>
      <c r="ED45" s="196">
        <f t="shared" si="46"/>
        <v>0.10383986928104574</v>
      </c>
      <c r="EE45" s="196">
        <f t="shared" si="46"/>
        <v>8.2297919167667058E-2</v>
      </c>
      <c r="EF45" s="196">
        <f t="shared" si="46"/>
        <v>9.5284932154680049E-2</v>
      </c>
      <c r="EG45" s="196">
        <f t="shared" si="46"/>
        <v>7.6237313107061E-2</v>
      </c>
      <c r="EH45" s="196">
        <f t="shared" si="46"/>
        <v>7.6237313107061E-2</v>
      </c>
      <c r="EI45" s="196">
        <f t="shared" ref="EI45:GT45" si="47">EI35+EI36</f>
        <v>6.7833951762523187E-2</v>
      </c>
      <c r="EJ45" s="196">
        <f t="shared" si="47"/>
        <v>6.4857761286332721E-2</v>
      </c>
      <c r="EK45" s="196">
        <f t="shared" si="47"/>
        <v>4.7000618429189858E-2</v>
      </c>
      <c r="EL45" s="196">
        <f t="shared" si="47"/>
        <v>3.67965367965368E-2</v>
      </c>
      <c r="EM45" s="196">
        <f t="shared" si="47"/>
        <v>2.3809523809523808E-2</v>
      </c>
      <c r="EN45" s="196">
        <f t="shared" si="47"/>
        <v>2.3809523809523808E-2</v>
      </c>
      <c r="EO45" s="196">
        <f t="shared" si="47"/>
        <v>5.5555555555555546E-2</v>
      </c>
      <c r="EP45" s="196">
        <f t="shared" si="47"/>
        <v>5.5555555555555546E-2</v>
      </c>
      <c r="EQ45" s="196">
        <f t="shared" si="47"/>
        <v>6.7460317460317457E-2</v>
      </c>
      <c r="ER45" s="196">
        <f t="shared" si="47"/>
        <v>6.7460317460317457E-2</v>
      </c>
      <c r="ES45" s="196">
        <f t="shared" si="47"/>
        <v>6.7460317460317457E-2</v>
      </c>
      <c r="ET45" s="196">
        <f t="shared" si="47"/>
        <v>6.7460317460317457E-2</v>
      </c>
      <c r="EU45" s="196">
        <f t="shared" si="47"/>
        <v>6.7460317460317457E-2</v>
      </c>
      <c r="EV45" s="196">
        <f t="shared" si="47"/>
        <v>3.5714285714285712E-2</v>
      </c>
      <c r="EW45" s="196">
        <f t="shared" si="47"/>
        <v>3.5714285714285712E-2</v>
      </c>
      <c r="EX45" s="196">
        <f t="shared" si="47"/>
        <v>2.8571428571428574E-2</v>
      </c>
      <c r="EY45" s="196">
        <f t="shared" si="47"/>
        <v>2.8571428571428574E-2</v>
      </c>
      <c r="EZ45" s="196">
        <f t="shared" si="47"/>
        <v>2.8571428571428574E-2</v>
      </c>
      <c r="FA45" s="196">
        <f t="shared" si="47"/>
        <v>7.6190476190476183E-2</v>
      </c>
      <c r="FB45" s="196">
        <f t="shared" si="47"/>
        <v>0.13333333333333333</v>
      </c>
      <c r="FC45" s="196">
        <f t="shared" si="47"/>
        <v>0.13333333333333333</v>
      </c>
      <c r="FD45" s="196">
        <f t="shared" si="47"/>
        <v>0.15714285714285717</v>
      </c>
      <c r="FE45" s="196">
        <f t="shared" si="47"/>
        <v>0.14285714285714285</v>
      </c>
      <c r="FF45" s="196">
        <f t="shared" si="47"/>
        <v>0.14285714285714285</v>
      </c>
      <c r="FG45" s="196">
        <f t="shared" si="47"/>
        <v>0.14285714285714285</v>
      </c>
      <c r="FH45" s="196">
        <f t="shared" si="47"/>
        <v>9.5238095238095233E-2</v>
      </c>
      <c r="FI45" s="196">
        <f t="shared" si="47"/>
        <v>4.9999999999999996E-2</v>
      </c>
      <c r="FJ45" s="196">
        <f t="shared" si="47"/>
        <v>5.7518796992481198E-2</v>
      </c>
      <c r="FK45" s="196">
        <f t="shared" si="47"/>
        <v>3.3709273182957397E-2</v>
      </c>
      <c r="FL45" s="196">
        <f t="shared" si="47"/>
        <v>1.9423558897243103E-2</v>
      </c>
      <c r="FM45" s="196">
        <f t="shared" si="47"/>
        <v>3.8904078377762587E-2</v>
      </c>
      <c r="FN45" s="196">
        <f t="shared" si="47"/>
        <v>5.5387594861279074E-2</v>
      </c>
      <c r="FO45" s="196">
        <f t="shared" si="47"/>
        <v>7.1260610734294946E-2</v>
      </c>
      <c r="FP45" s="196">
        <f t="shared" si="47"/>
        <v>7.778902855303535E-2</v>
      </c>
      <c r="FQ45" s="196">
        <f t="shared" si="47"/>
        <v>8.0122448309322622E-2</v>
      </c>
      <c r="FR45" s="196">
        <f t="shared" si="47"/>
        <v>0.11019763627924742</v>
      </c>
      <c r="FS45" s="196">
        <f t="shared" si="47"/>
        <v>0.12523523026420982</v>
      </c>
      <c r="FT45" s="196">
        <f t="shared" si="47"/>
        <v>0.1191475679265475</v>
      </c>
      <c r="FU45" s="196">
        <f t="shared" si="47"/>
        <v>0.12196907074805033</v>
      </c>
      <c r="FV45" s="196">
        <f t="shared" si="47"/>
        <v>0.1314416769948501</v>
      </c>
      <c r="FW45" s="196">
        <f t="shared" si="47"/>
        <v>0.11625525051810107</v>
      </c>
      <c r="FX45" s="196">
        <f t="shared" si="47"/>
        <v>0.11480639511387039</v>
      </c>
      <c r="FY45" s="196">
        <f t="shared" si="47"/>
        <v>0.10705263571537416</v>
      </c>
      <c r="FZ45" s="196">
        <f t="shared" si="47"/>
        <v>0.1040632345014961</v>
      </c>
      <c r="GA45" s="196">
        <f t="shared" si="47"/>
        <v>0.1033286052067402</v>
      </c>
      <c r="GB45" s="196">
        <f t="shared" si="47"/>
        <v>9.9737871616006613E-2</v>
      </c>
      <c r="GC45" s="196">
        <f t="shared" si="47"/>
        <v>8.4007634111575566E-2</v>
      </c>
      <c r="GD45" s="196">
        <f t="shared" si="47"/>
        <v>9.5931550902748991E-2</v>
      </c>
      <c r="GE45" s="196">
        <f t="shared" si="47"/>
        <v>0.10149166968710485</v>
      </c>
      <c r="GF45" s="196">
        <f t="shared" si="47"/>
        <v>8.7162249107684248E-2</v>
      </c>
      <c r="GG45" s="196">
        <f t="shared" si="47"/>
        <v>8.6180454726941982E-2</v>
      </c>
      <c r="GH45" s="196">
        <f t="shared" si="47"/>
        <v>8.6509239865853682E-2</v>
      </c>
      <c r="GI45" s="196">
        <f t="shared" si="47"/>
        <v>7.8448015376057778E-2</v>
      </c>
      <c r="GJ45" s="196">
        <f t="shared" si="47"/>
        <v>8.0990685471919371E-2</v>
      </c>
      <c r="GK45" s="196">
        <f t="shared" si="47"/>
        <v>8.2962872576849839E-2</v>
      </c>
      <c r="GL45" s="196">
        <f t="shared" si="47"/>
        <v>7.9295402743966473E-2</v>
      </c>
      <c r="GM45" s="196">
        <f t="shared" si="47"/>
        <v>8.8867797562262929E-2</v>
      </c>
      <c r="GN45" s="196">
        <f t="shared" si="47"/>
        <v>9.0671412041933741E-2</v>
      </c>
      <c r="GO45" s="196">
        <f t="shared" si="47"/>
        <v>8.6533956577044643E-2</v>
      </c>
      <c r="GP45" s="196">
        <f t="shared" si="47"/>
        <v>9.6926008134509731E-2</v>
      </c>
      <c r="GQ45" s="196">
        <f t="shared" si="47"/>
        <v>9.5220915095737407E-2</v>
      </c>
      <c r="GR45" s="196">
        <f t="shared" si="47"/>
        <v>8.9356253441602071E-2</v>
      </c>
      <c r="GS45" s="196">
        <f t="shared" si="47"/>
        <v>0.10384158425346349</v>
      </c>
      <c r="GT45" s="196">
        <f t="shared" si="47"/>
        <v>9.0103712055403934E-2</v>
      </c>
      <c r="GU45" s="196">
        <f t="shared" ref="GU45:HX45" si="48">GU35+GU36</f>
        <v>9.1018160338273271E-2</v>
      </c>
      <c r="GV45" s="196">
        <f t="shared" si="48"/>
        <v>9.0986944967824862E-2</v>
      </c>
      <c r="GW45" s="196">
        <f t="shared" si="48"/>
        <v>8.4524843768881572E-2</v>
      </c>
      <c r="GX45" s="196">
        <f t="shared" si="48"/>
        <v>8.7749693646559671E-2</v>
      </c>
      <c r="GY45" s="196">
        <f t="shared" si="48"/>
        <v>8.9458511144850844E-2</v>
      </c>
      <c r="GZ45" s="196">
        <f t="shared" si="48"/>
        <v>7.6338977617154066E-2</v>
      </c>
      <c r="HA45" s="196">
        <f t="shared" si="48"/>
        <v>8.4417208909671068E-2</v>
      </c>
      <c r="HB45" s="196">
        <f t="shared" si="48"/>
        <v>8.9778550407746155E-2</v>
      </c>
      <c r="HC45" s="196">
        <f t="shared" si="48"/>
        <v>8.7171388380294271E-2</v>
      </c>
      <c r="HD45" s="196">
        <f t="shared" si="48"/>
        <v>9.4159805368711269E-2</v>
      </c>
      <c r="HE45" s="196">
        <f t="shared" si="48"/>
        <v>9.9743631057724616E-2</v>
      </c>
      <c r="HF45" s="196">
        <f t="shared" si="48"/>
        <v>9.8185189499283079E-2</v>
      </c>
      <c r="HG45" s="196">
        <f t="shared" si="48"/>
        <v>9.4042178911589336E-2</v>
      </c>
      <c r="HH45" s="196">
        <f t="shared" si="48"/>
        <v>9.1989633755595893E-2</v>
      </c>
      <c r="HI45" s="196">
        <f t="shared" si="48"/>
        <v>8.3491568460450499E-2</v>
      </c>
      <c r="HJ45" s="196">
        <f t="shared" si="48"/>
        <v>8.9034457052320923E-2</v>
      </c>
      <c r="HK45" s="196">
        <f t="shared" si="48"/>
        <v>8.4526685031595536E-2</v>
      </c>
      <c r="HL45" s="196">
        <f t="shared" si="48"/>
        <v>8.2808907441553017E-2</v>
      </c>
      <c r="HM45" s="196">
        <f t="shared" si="48"/>
        <v>8.4237478870124449E-2</v>
      </c>
      <c r="HN45" s="196">
        <f t="shared" si="48"/>
        <v>8.932372389444998E-2</v>
      </c>
      <c r="HO45" s="196">
        <f t="shared" si="48"/>
        <v>8.6686514360688693E-2</v>
      </c>
      <c r="HP45" s="196">
        <f t="shared" si="48"/>
        <v>8.686128782738764E-2</v>
      </c>
      <c r="HQ45" s="196">
        <f t="shared" si="48"/>
        <v>8.5875345457309404E-2</v>
      </c>
      <c r="HR45" s="196">
        <f t="shared" si="48"/>
        <v>8.4531845462379226E-2</v>
      </c>
      <c r="HS45" s="196">
        <f t="shared" si="48"/>
        <v>8.1057249882520485E-2</v>
      </c>
      <c r="HT45" s="196">
        <f t="shared" si="48"/>
        <v>7.380234792173615E-2</v>
      </c>
      <c r="HU45" s="196">
        <f t="shared" si="48"/>
        <v>7.6435401143024675E-2</v>
      </c>
      <c r="HV45" s="196">
        <f t="shared" si="48"/>
        <v>8.583168960908058E-2</v>
      </c>
      <c r="HW45" s="196">
        <f t="shared" si="48"/>
        <v>8.5462140459043628E-2</v>
      </c>
      <c r="HX45" s="196">
        <f t="shared" si="48"/>
        <v>9.3741633160646903E-2</v>
      </c>
    </row>
    <row r="46" spans="2:232" x14ac:dyDescent="0.25">
      <c r="B46" s="132" t="s">
        <v>218</v>
      </c>
      <c r="J46" s="196" t="e">
        <f>J37+J38</f>
        <v>#DIV/0!</v>
      </c>
      <c r="K46" s="196" t="e">
        <f t="shared" ref="K46:BV46" si="49">K37+K38</f>
        <v>#DIV/0!</v>
      </c>
      <c r="L46" s="196" t="e">
        <f t="shared" si="49"/>
        <v>#DIV/0!</v>
      </c>
      <c r="M46" s="196" t="e">
        <f t="shared" si="49"/>
        <v>#DIV/0!</v>
      </c>
      <c r="N46" s="196" t="e">
        <f t="shared" si="49"/>
        <v>#DIV/0!</v>
      </c>
      <c r="O46" s="196" t="e">
        <f t="shared" si="49"/>
        <v>#DIV/0!</v>
      </c>
      <c r="P46" s="196" t="e">
        <f t="shared" si="49"/>
        <v>#DIV/0!</v>
      </c>
      <c r="Q46" s="196" t="e">
        <f t="shared" si="49"/>
        <v>#DIV/0!</v>
      </c>
      <c r="R46" s="196" t="e">
        <f t="shared" si="49"/>
        <v>#DIV/0!</v>
      </c>
      <c r="S46" s="196" t="e">
        <f t="shared" si="49"/>
        <v>#DIV/0!</v>
      </c>
      <c r="T46" s="196" t="e">
        <f t="shared" si="49"/>
        <v>#DIV/0!</v>
      </c>
      <c r="U46" s="196" t="e">
        <f t="shared" si="49"/>
        <v>#DIV/0!</v>
      </c>
      <c r="V46" s="196" t="e">
        <f t="shared" si="49"/>
        <v>#DIV/0!</v>
      </c>
      <c r="W46" s="196" t="e">
        <f t="shared" si="49"/>
        <v>#DIV/0!</v>
      </c>
      <c r="X46" s="196" t="e">
        <f t="shared" si="49"/>
        <v>#DIV/0!</v>
      </c>
      <c r="Y46" s="196" t="e">
        <f t="shared" si="49"/>
        <v>#DIV/0!</v>
      </c>
      <c r="Z46" s="196" t="e">
        <f t="shared" si="49"/>
        <v>#DIV/0!</v>
      </c>
      <c r="AA46" s="196" t="e">
        <f t="shared" si="49"/>
        <v>#DIV/0!</v>
      </c>
      <c r="AB46" s="196" t="e">
        <f t="shared" si="49"/>
        <v>#DIV/0!</v>
      </c>
      <c r="AC46" s="196" t="e">
        <f t="shared" si="49"/>
        <v>#DIV/0!</v>
      </c>
      <c r="AD46" s="196" t="e">
        <f t="shared" si="49"/>
        <v>#DIV/0!</v>
      </c>
      <c r="AE46" s="196" t="e">
        <f t="shared" si="49"/>
        <v>#DIV/0!</v>
      </c>
      <c r="AF46" s="196" t="e">
        <f t="shared" si="49"/>
        <v>#DIV/0!</v>
      </c>
      <c r="AG46" s="196" t="e">
        <f t="shared" si="49"/>
        <v>#DIV/0!</v>
      </c>
      <c r="AH46" s="196" t="e">
        <f t="shared" si="49"/>
        <v>#DIV/0!</v>
      </c>
      <c r="AI46" s="196" t="e">
        <f t="shared" si="49"/>
        <v>#DIV/0!</v>
      </c>
      <c r="AJ46" s="196" t="e">
        <f t="shared" si="49"/>
        <v>#DIV/0!</v>
      </c>
      <c r="AK46" s="196">
        <f t="shared" si="49"/>
        <v>6.6666666666666666E-2</v>
      </c>
      <c r="AL46" s="196">
        <f t="shared" si="49"/>
        <v>8.0272108843537415E-2</v>
      </c>
      <c r="AM46" s="196">
        <f t="shared" si="49"/>
        <v>5.6462585034013607E-2</v>
      </c>
      <c r="AN46" s="196">
        <f t="shared" si="49"/>
        <v>6.0791589363017942E-2</v>
      </c>
      <c r="AO46" s="196">
        <f t="shared" si="49"/>
        <v>5.7494886066314643E-2</v>
      </c>
      <c r="AP46" s="196">
        <f t="shared" si="49"/>
        <v>6.6423457494886068E-2</v>
      </c>
      <c r="AQ46" s="196">
        <f t="shared" si="49"/>
        <v>7.0182855991126669E-2</v>
      </c>
      <c r="AR46" s="196">
        <f t="shared" si="49"/>
        <v>5.9468570276840958E-2</v>
      </c>
      <c r="AS46" s="196">
        <f t="shared" si="49"/>
        <v>4.8902641777781759E-2</v>
      </c>
      <c r="AT46" s="196">
        <f t="shared" si="49"/>
        <v>6.1217912713742356E-2</v>
      </c>
      <c r="AU46" s="196">
        <f t="shared" si="49"/>
        <v>7.9746051241880875E-2</v>
      </c>
      <c r="AV46" s="196">
        <f t="shared" si="49"/>
        <v>7.5899897395727042E-2</v>
      </c>
      <c r="AW46" s="196">
        <f t="shared" si="49"/>
        <v>7.6495135490965122E-2</v>
      </c>
      <c r="AX46" s="196">
        <f t="shared" si="49"/>
        <v>9.5144700580158698E-2</v>
      </c>
      <c r="AY46" s="196">
        <f t="shared" si="49"/>
        <v>8.7312620379657452E-2</v>
      </c>
      <c r="AZ46" s="196">
        <f t="shared" si="49"/>
        <v>0.12574776107972607</v>
      </c>
      <c r="BA46" s="196">
        <f t="shared" si="49"/>
        <v>0.12274926033010088</v>
      </c>
      <c r="BB46" s="196">
        <f t="shared" si="49"/>
        <v>0.12634714392798449</v>
      </c>
      <c r="BC46" s="196">
        <f t="shared" si="49"/>
        <v>0.14161325037056149</v>
      </c>
      <c r="BD46" s="196">
        <f t="shared" si="49"/>
        <v>0.15904361874432613</v>
      </c>
      <c r="BE46" s="196">
        <f t="shared" si="49"/>
        <v>0.15586542438966114</v>
      </c>
      <c r="BF46" s="196">
        <f t="shared" si="49"/>
        <v>0.15882737472003253</v>
      </c>
      <c r="BG46" s="196">
        <f t="shared" si="49"/>
        <v>0.14380774679717884</v>
      </c>
      <c r="BH46" s="196">
        <f t="shared" si="49"/>
        <v>0.16158457266995674</v>
      </c>
      <c r="BI46" s="196">
        <f t="shared" si="49"/>
        <v>0.16110357218895624</v>
      </c>
      <c r="BJ46" s="196">
        <f t="shared" si="49"/>
        <v>0.17308614299505645</v>
      </c>
      <c r="BK46" s="196">
        <f t="shared" si="49"/>
        <v>0.18753983259230636</v>
      </c>
      <c r="BL46" s="196">
        <f t="shared" si="49"/>
        <v>0.18334665734649952</v>
      </c>
      <c r="BM46" s="196">
        <f t="shared" si="49"/>
        <v>0.19303538132093778</v>
      </c>
      <c r="BN46" s="196">
        <f t="shared" si="49"/>
        <v>0.20970703950202996</v>
      </c>
      <c r="BO46" s="196">
        <f t="shared" si="49"/>
        <v>0.21745664901782952</v>
      </c>
      <c r="BP46" s="196">
        <f t="shared" si="49"/>
        <v>0.22096108109369017</v>
      </c>
      <c r="BQ46" s="196">
        <f t="shared" si="49"/>
        <v>0.22553058566319475</v>
      </c>
      <c r="BR46" s="196">
        <f t="shared" si="49"/>
        <v>0.2326941467397993</v>
      </c>
      <c r="BS46" s="196">
        <f t="shared" si="49"/>
        <v>0.26102389969361239</v>
      </c>
      <c r="BT46" s="196">
        <f t="shared" si="49"/>
        <v>0.26453863892263729</v>
      </c>
      <c r="BU46" s="196">
        <f t="shared" si="49"/>
        <v>0.25163173450629894</v>
      </c>
      <c r="BV46" s="196">
        <f t="shared" si="49"/>
        <v>0.26330015683836283</v>
      </c>
      <c r="BW46" s="196">
        <f t="shared" ref="BW46:EH46" si="50">BW37+BW38</f>
        <v>0.26898653395331135</v>
      </c>
      <c r="BX46" s="196">
        <f t="shared" si="50"/>
        <v>0.26418698567550225</v>
      </c>
      <c r="BY46" s="196">
        <f t="shared" si="50"/>
        <v>0.26204412853264508</v>
      </c>
      <c r="BZ46" s="196">
        <f t="shared" si="50"/>
        <v>0.25522163209220838</v>
      </c>
      <c r="CA46" s="196">
        <f t="shared" si="50"/>
        <v>0.25100917787975419</v>
      </c>
      <c r="CB46" s="196">
        <f t="shared" si="50"/>
        <v>0.25650368337425966</v>
      </c>
      <c r="CC46" s="196">
        <f t="shared" si="50"/>
        <v>0.23596608144130893</v>
      </c>
      <c r="CD46" s="196">
        <f t="shared" si="50"/>
        <v>0.23205124627647378</v>
      </c>
      <c r="CE46" s="196">
        <f t="shared" si="50"/>
        <v>0.24686934742997865</v>
      </c>
      <c r="CF46" s="196">
        <f t="shared" si="50"/>
        <v>0.2401233156839469</v>
      </c>
      <c r="CG46" s="196">
        <f t="shared" si="50"/>
        <v>0.24722925883640173</v>
      </c>
      <c r="CH46" s="196">
        <f t="shared" si="50"/>
        <v>0.27014919604205323</v>
      </c>
      <c r="CI46" s="196">
        <f t="shared" si="50"/>
        <v>0.29033553144577989</v>
      </c>
      <c r="CJ46" s="196">
        <f t="shared" si="50"/>
        <v>0.29081653192678031</v>
      </c>
      <c r="CK46" s="196">
        <f t="shared" si="50"/>
        <v>0.30189457425482269</v>
      </c>
      <c r="CL46" s="196">
        <f t="shared" si="50"/>
        <v>0.2945816490847547</v>
      </c>
      <c r="CM46" s="196">
        <f t="shared" si="50"/>
        <v>0.3229263202865687</v>
      </c>
      <c r="CN46" s="196">
        <f t="shared" si="50"/>
        <v>0.31927552663577508</v>
      </c>
      <c r="CO46" s="196">
        <f t="shared" si="50"/>
        <v>0.33152042459495867</v>
      </c>
      <c r="CP46" s="196">
        <f t="shared" si="50"/>
        <v>0.30082988751055978</v>
      </c>
      <c r="CQ46" s="196">
        <f t="shared" si="50"/>
        <v>0.2902478769285492</v>
      </c>
      <c r="CR46" s="196">
        <f t="shared" si="50"/>
        <v>0.28993664132319596</v>
      </c>
      <c r="CS46" s="196">
        <f t="shared" si="50"/>
        <v>0.26969854608510069</v>
      </c>
      <c r="CT46" s="196">
        <f t="shared" si="50"/>
        <v>0.26889822595704949</v>
      </c>
      <c r="CU46" s="196">
        <f t="shared" si="50"/>
        <v>0.25487225193107543</v>
      </c>
      <c r="CV46" s="196">
        <f t="shared" si="50"/>
        <v>0.24168543874426224</v>
      </c>
      <c r="CW46" s="196">
        <f t="shared" si="50"/>
        <v>0.22946236769766182</v>
      </c>
      <c r="CX46" s="196">
        <f t="shared" si="50"/>
        <v>0.23739887563416975</v>
      </c>
      <c r="CY46" s="196">
        <f t="shared" si="50"/>
        <v>0.22834910187851365</v>
      </c>
      <c r="CZ46" s="196">
        <f t="shared" si="50"/>
        <v>0.26406338759279935</v>
      </c>
      <c r="DA46" s="196">
        <f t="shared" si="50"/>
        <v>0.20704057846914992</v>
      </c>
      <c r="DB46" s="196">
        <f t="shared" si="50"/>
        <v>0.21403358546215689</v>
      </c>
      <c r="DC46" s="196">
        <f t="shared" si="50"/>
        <v>0.18793468436325581</v>
      </c>
      <c r="DD46" s="196">
        <f t="shared" si="50"/>
        <v>0.17494767137624279</v>
      </c>
      <c r="DE46" s="196">
        <f t="shared" si="50"/>
        <v>0.16212715855573001</v>
      </c>
      <c r="DF46" s="196">
        <f t="shared" si="50"/>
        <v>0.12916012558869702</v>
      </c>
      <c r="DG46" s="196">
        <f t="shared" si="50"/>
        <v>0.10058869701726844</v>
      </c>
      <c r="DH46" s="196">
        <f t="shared" si="50"/>
        <v>9.0384615384615397E-2</v>
      </c>
      <c r="DI46" s="196">
        <f t="shared" si="50"/>
        <v>7.7825745682888539E-2</v>
      </c>
      <c r="DJ46" s="196">
        <f t="shared" si="50"/>
        <v>5.9968602825745676E-2</v>
      </c>
      <c r="DK46" s="196">
        <f t="shared" si="50"/>
        <v>5.9968602825745676E-2</v>
      </c>
      <c r="DL46" s="196">
        <f t="shared" si="50"/>
        <v>6.6836734693877561E-2</v>
      </c>
      <c r="DM46" s="196">
        <f t="shared" si="50"/>
        <v>9.281076066790353E-2</v>
      </c>
      <c r="DN46" s="196">
        <f t="shared" si="50"/>
        <v>7.5228343085485941E-2</v>
      </c>
      <c r="DO46" s="196">
        <f t="shared" si="50"/>
        <v>7.5228343085485941E-2</v>
      </c>
      <c r="DP46" s="196">
        <f t="shared" si="50"/>
        <v>5.4820179820179823E-2</v>
      </c>
      <c r="DQ46" s="196">
        <f t="shared" si="50"/>
        <v>5.4820179820179823E-2</v>
      </c>
      <c r="DR46" s="196">
        <f t="shared" si="50"/>
        <v>5.4820179820179823E-2</v>
      </c>
      <c r="DS46" s="196">
        <f t="shared" si="50"/>
        <v>3.6963036963036967E-2</v>
      </c>
      <c r="DT46" s="196">
        <f t="shared" si="50"/>
        <v>1.991758241758242E-2</v>
      </c>
      <c r="DU46" s="196">
        <f t="shared" si="50"/>
        <v>8.9285714285714281E-3</v>
      </c>
      <c r="DV46" s="196">
        <f t="shared" si="50"/>
        <v>3.0906593406593408E-2</v>
      </c>
      <c r="DW46" s="196">
        <f t="shared" si="50"/>
        <v>3.0906593406593408E-2</v>
      </c>
      <c r="DX46" s="196">
        <f t="shared" si="50"/>
        <v>3.8843101343101351E-2</v>
      </c>
      <c r="DY46" s="196">
        <f t="shared" si="50"/>
        <v>4.9047182975754409E-2</v>
      </c>
      <c r="DZ46" s="196">
        <f t="shared" si="50"/>
        <v>4.9047182975754409E-2</v>
      </c>
      <c r="EA46" s="196">
        <f t="shared" si="50"/>
        <v>4.0118611547182978E-2</v>
      </c>
      <c r="EB46" s="196">
        <f t="shared" si="50"/>
        <v>6.5328695580796417E-2</v>
      </c>
      <c r="EC46" s="196">
        <f t="shared" si="50"/>
        <v>4.3350673602774441E-2</v>
      </c>
      <c r="ED46" s="196">
        <f t="shared" si="50"/>
        <v>4.3350673602774441E-2</v>
      </c>
      <c r="EE46" s="196">
        <f t="shared" si="50"/>
        <v>4.561824729891957E-2</v>
      </c>
      <c r="EF46" s="196">
        <f t="shared" si="50"/>
        <v>3.5414165666266505E-2</v>
      </c>
      <c r="EG46" s="196">
        <f t="shared" si="50"/>
        <v>3.5414165666266505E-2</v>
      </c>
      <c r="EH46" s="196">
        <f t="shared" si="50"/>
        <v>3.5414165666266505E-2</v>
      </c>
      <c r="EI46" s="196">
        <f t="shared" ref="EI46:GT46" si="51">EI37+EI38</f>
        <v>1.020408163265306E-2</v>
      </c>
      <c r="EJ46" s="196">
        <f t="shared" si="51"/>
        <v>1.020408163265306E-2</v>
      </c>
      <c r="EK46" s="196">
        <f t="shared" si="51"/>
        <v>1.020408163265306E-2</v>
      </c>
      <c r="EL46" s="196">
        <f t="shared" si="51"/>
        <v>0</v>
      </c>
      <c r="EM46" s="196">
        <f t="shared" si="51"/>
        <v>0</v>
      </c>
      <c r="EN46" s="196">
        <f t="shared" si="51"/>
        <v>2.3809523809523808E-2</v>
      </c>
      <c r="EO46" s="196">
        <f t="shared" si="51"/>
        <v>2.3809523809523808E-2</v>
      </c>
      <c r="EP46" s="196">
        <f t="shared" si="51"/>
        <v>2.3809523809523808E-2</v>
      </c>
      <c r="EQ46" s="196">
        <f t="shared" si="51"/>
        <v>2.3809523809523808E-2</v>
      </c>
      <c r="ER46" s="196">
        <f t="shared" si="51"/>
        <v>2.3809523809523808E-2</v>
      </c>
      <c r="ES46" s="196">
        <f t="shared" si="51"/>
        <v>4.4217687074829932E-2</v>
      </c>
      <c r="ET46" s="196">
        <f t="shared" si="51"/>
        <v>4.4217687074829932E-2</v>
      </c>
      <c r="EU46" s="196">
        <f t="shared" si="51"/>
        <v>2.0408163265306121E-2</v>
      </c>
      <c r="EV46" s="196">
        <f t="shared" si="51"/>
        <v>2.0408163265306121E-2</v>
      </c>
      <c r="EW46" s="196">
        <f t="shared" si="51"/>
        <v>4.8979591836734691E-2</v>
      </c>
      <c r="EX46" s="196">
        <f t="shared" si="51"/>
        <v>6.3265306122448975E-2</v>
      </c>
      <c r="EY46" s="196">
        <f t="shared" si="51"/>
        <v>6.3265306122448975E-2</v>
      </c>
      <c r="EZ46" s="196">
        <f t="shared" si="51"/>
        <v>9.0476190476190474E-2</v>
      </c>
      <c r="FA46" s="196">
        <f t="shared" si="51"/>
        <v>9.0476190476190474E-2</v>
      </c>
      <c r="FB46" s="196">
        <f t="shared" si="51"/>
        <v>9.0476190476190474E-2</v>
      </c>
      <c r="FC46" s="196">
        <f t="shared" si="51"/>
        <v>9.0476190476190474E-2</v>
      </c>
      <c r="FD46" s="196">
        <f t="shared" si="51"/>
        <v>6.1904761904761907E-2</v>
      </c>
      <c r="FE46" s="196">
        <f t="shared" si="51"/>
        <v>4.7619047619047616E-2</v>
      </c>
      <c r="FF46" s="196">
        <f t="shared" si="51"/>
        <v>4.7619047619047616E-2</v>
      </c>
      <c r="FG46" s="196">
        <f t="shared" si="51"/>
        <v>0</v>
      </c>
      <c r="FH46" s="196">
        <f t="shared" si="51"/>
        <v>0</v>
      </c>
      <c r="FI46" s="196">
        <f t="shared" si="51"/>
        <v>0</v>
      </c>
      <c r="FJ46" s="196">
        <f t="shared" si="51"/>
        <v>0</v>
      </c>
      <c r="FK46" s="196">
        <f t="shared" si="51"/>
        <v>0</v>
      </c>
      <c r="FL46" s="196">
        <f t="shared" si="51"/>
        <v>0</v>
      </c>
      <c r="FM46" s="196">
        <f t="shared" si="51"/>
        <v>0</v>
      </c>
      <c r="FN46" s="196">
        <f t="shared" si="51"/>
        <v>1.098901098901099E-2</v>
      </c>
      <c r="FO46" s="196">
        <f t="shared" si="51"/>
        <v>1.098901098901099E-2</v>
      </c>
      <c r="FP46" s="196">
        <f t="shared" si="51"/>
        <v>1.098901098901099E-2</v>
      </c>
      <c r="FQ46" s="196">
        <f t="shared" si="51"/>
        <v>1.098901098901099E-2</v>
      </c>
      <c r="FR46" s="196">
        <f t="shared" si="51"/>
        <v>1.098901098901099E-2</v>
      </c>
      <c r="FS46" s="196">
        <f t="shared" si="51"/>
        <v>1.098901098901099E-2</v>
      </c>
      <c r="FT46" s="196">
        <f t="shared" si="51"/>
        <v>1.098901098901099E-2</v>
      </c>
      <c r="FU46" s="196">
        <f t="shared" si="51"/>
        <v>0</v>
      </c>
      <c r="FV46" s="196">
        <f t="shared" si="51"/>
        <v>2.304147465437788E-3</v>
      </c>
      <c r="FW46" s="196">
        <f t="shared" si="51"/>
        <v>8.7976539589442824E-3</v>
      </c>
      <c r="FX46" s="196">
        <f t="shared" si="51"/>
        <v>1.0898494295078736E-2</v>
      </c>
      <c r="FY46" s="196">
        <f t="shared" si="51"/>
        <v>1.0898494295078736E-2</v>
      </c>
      <c r="FZ46" s="196">
        <f t="shared" si="51"/>
        <v>1.2619664690947927E-2</v>
      </c>
      <c r="GA46" s="196">
        <f t="shared" si="51"/>
        <v>1.4427982954962393E-2</v>
      </c>
      <c r="GB46" s="196">
        <f t="shared" si="51"/>
        <v>1.5856554383533821E-2</v>
      </c>
      <c r="GC46" s="196">
        <f t="shared" si="51"/>
        <v>1.4926033291722405E-2</v>
      </c>
      <c r="GD46" s="196">
        <f t="shared" si="51"/>
        <v>9.69674930137647E-3</v>
      </c>
      <c r="GE46" s="196">
        <f t="shared" si="51"/>
        <v>7.5959089652420167E-3</v>
      </c>
      <c r="GF46" s="196">
        <f t="shared" si="51"/>
        <v>7.5959089652420167E-3</v>
      </c>
      <c r="GG46" s="196">
        <f t="shared" si="51"/>
        <v>7.886811003980471E-3</v>
      </c>
      <c r="GH46" s="196">
        <f t="shared" si="51"/>
        <v>1.1489748151221418E-2</v>
      </c>
      <c r="GI46" s="196">
        <f t="shared" si="51"/>
        <v>1.2612197130813251E-2</v>
      </c>
      <c r="GJ46" s="196">
        <f t="shared" si="51"/>
        <v>1.1238570757186879E-2</v>
      </c>
      <c r="GK46" s="196">
        <f t="shared" si="51"/>
        <v>1.1402919682597752E-2</v>
      </c>
      <c r="GL46" s="196">
        <f t="shared" si="51"/>
        <v>1.6550924830602901E-2</v>
      </c>
      <c r="GM46" s="196">
        <f t="shared" si="51"/>
        <v>1.889284520531016E-2</v>
      </c>
      <c r="GN46" s="196">
        <f t="shared" si="51"/>
        <v>1.8167774057703798E-2</v>
      </c>
      <c r="GO46" s="196">
        <f t="shared" si="51"/>
        <v>1.6549186155930058E-2</v>
      </c>
      <c r="GP46" s="196">
        <f t="shared" si="51"/>
        <v>1.3998165747766793E-2</v>
      </c>
      <c r="GQ46" s="196">
        <f t="shared" si="51"/>
        <v>1.9224646584003725E-2</v>
      </c>
      <c r="GR46" s="196">
        <f t="shared" si="51"/>
        <v>1.9675774403552598E-2</v>
      </c>
      <c r="GS46" s="196">
        <f t="shared" si="51"/>
        <v>1.5985495203069314E-2</v>
      </c>
      <c r="GT46" s="196">
        <f t="shared" si="51"/>
        <v>1.6194595236525319E-2</v>
      </c>
      <c r="GU46" s="196">
        <f t="shared" ref="GU46:HX46" si="52">GU37+GU38</f>
        <v>1.7413859613684437E-2</v>
      </c>
      <c r="GV46" s="196">
        <f t="shared" si="52"/>
        <v>1.3621192104202765E-2</v>
      </c>
      <c r="GW46" s="196">
        <f t="shared" si="52"/>
        <v>1.5551694034704695E-2</v>
      </c>
      <c r="GX46" s="196">
        <f t="shared" si="52"/>
        <v>1.0325213198467763E-2</v>
      </c>
      <c r="GY46" s="196">
        <f t="shared" si="52"/>
        <v>8.4455139503474622E-3</v>
      </c>
      <c r="GZ46" s="196">
        <f t="shared" si="52"/>
        <v>8.4455139503474622E-3</v>
      </c>
      <c r="HA46" s="196">
        <f t="shared" si="52"/>
        <v>5.8944935421841975E-3</v>
      </c>
      <c r="HB46" s="196">
        <f t="shared" si="52"/>
        <v>7.8064900282447097E-3</v>
      </c>
      <c r="HC46" s="196">
        <f t="shared" si="52"/>
        <v>9.0487260530894304E-3</v>
      </c>
      <c r="HD46" s="196">
        <f t="shared" si="52"/>
        <v>8.5467955511589269E-3</v>
      </c>
      <c r="HE46" s="196">
        <f t="shared" si="52"/>
        <v>8.5467955511589269E-3</v>
      </c>
      <c r="HF46" s="196">
        <f t="shared" si="52"/>
        <v>1.1403938408301785E-2</v>
      </c>
      <c r="HG46" s="196">
        <f t="shared" si="52"/>
        <v>1.464546058108067E-2</v>
      </c>
      <c r="HH46" s="196">
        <f t="shared" si="52"/>
        <v>1.464546058108067E-2</v>
      </c>
      <c r="HI46" s="196">
        <f t="shared" si="52"/>
        <v>1.4663755662448045E-2</v>
      </c>
      <c r="HJ46" s="196">
        <f t="shared" si="52"/>
        <v>2.4271429221690122E-2</v>
      </c>
      <c r="HK46" s="196">
        <f t="shared" si="52"/>
        <v>2.4323242693192713E-2</v>
      </c>
      <c r="HL46" s="196">
        <f t="shared" si="52"/>
        <v>2.9335774021513515E-2</v>
      </c>
      <c r="HM46" s="196">
        <f t="shared" si="52"/>
        <v>2.9335774021513515E-2</v>
      </c>
      <c r="HN46" s="196">
        <f t="shared" si="52"/>
        <v>2.6737366237347217E-2</v>
      </c>
      <c r="HO46" s="196">
        <f t="shared" si="52"/>
        <v>3.0344869844850825E-2</v>
      </c>
      <c r="HP46" s="196">
        <f t="shared" si="52"/>
        <v>2.6629813334763254E-2</v>
      </c>
      <c r="HQ46" s="196">
        <f t="shared" si="52"/>
        <v>2.0805029378817168E-2</v>
      </c>
      <c r="HR46" s="196">
        <f t="shared" si="52"/>
        <v>1.9324644478743148E-2</v>
      </c>
      <c r="HS46" s="196">
        <f t="shared" si="52"/>
        <v>1.6476615314924507E-2</v>
      </c>
      <c r="HT46" s="196">
        <f t="shared" si="52"/>
        <v>1.5020032681871288E-2</v>
      </c>
      <c r="HU46" s="196">
        <f t="shared" si="52"/>
        <v>1.6728716155260642E-2</v>
      </c>
      <c r="HV46" s="196">
        <f t="shared" si="52"/>
        <v>2.6410249092607536E-2</v>
      </c>
      <c r="HW46" s="196">
        <f t="shared" si="52"/>
        <v>2.5688748371106813E-2</v>
      </c>
      <c r="HX46" s="196">
        <f t="shared" si="52"/>
        <v>2.8600130679474048E-2</v>
      </c>
    </row>
    <row r="47" spans="2:232" x14ac:dyDescent="0.25">
      <c r="GY47" s="196"/>
    </row>
    <row r="49" spans="2:228" ht="15.75" thickBot="1" x14ac:dyDescent="0.3">
      <c r="B49" s="260"/>
      <c r="C49" s="260"/>
      <c r="D49" s="132" t="s">
        <v>338</v>
      </c>
      <c r="E49" s="132" t="s">
        <v>339</v>
      </c>
      <c r="F49" s="132" t="s">
        <v>340</v>
      </c>
      <c r="G49" s="132" t="s">
        <v>341</v>
      </c>
      <c r="H49" s="132" t="s">
        <v>342</v>
      </c>
      <c r="I49" s="132" t="s">
        <v>343</v>
      </c>
      <c r="J49" s="132" t="s">
        <v>344</v>
      </c>
      <c r="K49" s="132" t="s">
        <v>345</v>
      </c>
      <c r="L49" s="132" t="s">
        <v>346</v>
      </c>
      <c r="M49" s="132" t="s">
        <v>347</v>
      </c>
      <c r="N49" s="132" t="s">
        <v>348</v>
      </c>
      <c r="O49" s="132" t="s">
        <v>349</v>
      </c>
      <c r="P49" s="132" t="s">
        <v>350</v>
      </c>
      <c r="Q49" s="132" t="s">
        <v>351</v>
      </c>
      <c r="R49" s="132" t="s">
        <v>352</v>
      </c>
      <c r="S49" s="132" t="s">
        <v>353</v>
      </c>
      <c r="T49" s="132" t="s">
        <v>354</v>
      </c>
      <c r="U49" s="132" t="s">
        <v>355</v>
      </c>
      <c r="V49" s="132" t="s">
        <v>356</v>
      </c>
      <c r="W49" s="132" t="s">
        <v>357</v>
      </c>
      <c r="X49" s="132" t="s">
        <v>358</v>
      </c>
      <c r="Y49" s="132" t="s">
        <v>359</v>
      </c>
      <c r="Z49" s="132" t="s">
        <v>360</v>
      </c>
      <c r="AA49" s="132" t="s">
        <v>361</v>
      </c>
      <c r="AB49" s="132" t="s">
        <v>362</v>
      </c>
      <c r="AC49" s="132" t="s">
        <v>363</v>
      </c>
      <c r="AD49" s="132" t="s">
        <v>364</v>
      </c>
      <c r="AE49" s="132" t="s">
        <v>365</v>
      </c>
      <c r="AF49" s="132" t="s">
        <v>366</v>
      </c>
      <c r="AG49" s="132" t="s">
        <v>367</v>
      </c>
      <c r="AH49" s="132" t="s">
        <v>368</v>
      </c>
      <c r="AI49" s="132" t="s">
        <v>369</v>
      </c>
      <c r="AJ49" s="132" t="s">
        <v>370</v>
      </c>
      <c r="AK49" s="132" t="s">
        <v>371</v>
      </c>
      <c r="AL49" s="132" t="s">
        <v>372</v>
      </c>
      <c r="AM49" s="132" t="s">
        <v>373</v>
      </c>
      <c r="AN49" s="132" t="s">
        <v>374</v>
      </c>
      <c r="AO49" s="132" t="s">
        <v>375</v>
      </c>
      <c r="AP49" s="132" t="s">
        <v>376</v>
      </c>
      <c r="AQ49" s="132" t="s">
        <v>377</v>
      </c>
      <c r="AR49" s="132" t="s">
        <v>330</v>
      </c>
      <c r="AS49" s="132" t="s">
        <v>329</v>
      </c>
      <c r="AT49" s="132" t="s">
        <v>328</v>
      </c>
      <c r="AU49" s="132" t="s">
        <v>327</v>
      </c>
      <c r="AV49" s="132" t="s">
        <v>326</v>
      </c>
      <c r="AW49" s="132" t="s">
        <v>325</v>
      </c>
      <c r="AX49" s="132" t="s">
        <v>324</v>
      </c>
      <c r="AY49" s="132" t="s">
        <v>323</v>
      </c>
      <c r="AZ49" s="132" t="s">
        <v>322</v>
      </c>
      <c r="BA49" s="132" t="s">
        <v>321</v>
      </c>
      <c r="BB49" s="132" t="s">
        <v>320</v>
      </c>
      <c r="BC49" s="132" t="s">
        <v>319</v>
      </c>
      <c r="BD49" s="132" t="s">
        <v>318</v>
      </c>
      <c r="BE49" s="132" t="s">
        <v>317</v>
      </c>
      <c r="BF49" s="132" t="s">
        <v>316</v>
      </c>
      <c r="BG49" s="132" t="s">
        <v>315</v>
      </c>
      <c r="BH49" s="132" t="s">
        <v>314</v>
      </c>
      <c r="BI49" s="132" t="s">
        <v>313</v>
      </c>
      <c r="BJ49" s="132" t="s">
        <v>312</v>
      </c>
      <c r="BK49" s="132" t="s">
        <v>311</v>
      </c>
      <c r="BL49" s="132" t="s">
        <v>310</v>
      </c>
      <c r="BM49" s="132" t="s">
        <v>309</v>
      </c>
      <c r="BN49" s="132" t="s">
        <v>308</v>
      </c>
      <c r="BO49" s="132" t="s">
        <v>307</v>
      </c>
      <c r="BP49" s="132" t="s">
        <v>306</v>
      </c>
      <c r="BQ49" s="132" t="s">
        <v>305</v>
      </c>
      <c r="BR49" s="132" t="s">
        <v>304</v>
      </c>
      <c r="BS49" s="132" t="s">
        <v>303</v>
      </c>
      <c r="BT49" s="132" t="s">
        <v>302</v>
      </c>
      <c r="BU49" s="132" t="s">
        <v>301</v>
      </c>
      <c r="BV49" s="132" t="s">
        <v>300</v>
      </c>
      <c r="BW49" s="132" t="s">
        <v>299</v>
      </c>
      <c r="BX49" s="132" t="s">
        <v>298</v>
      </c>
      <c r="BY49" s="132" t="s">
        <v>297</v>
      </c>
      <c r="BZ49" s="132" t="s">
        <v>296</v>
      </c>
      <c r="CA49" s="132" t="s">
        <v>295</v>
      </c>
      <c r="CB49" s="132" t="s">
        <v>294</v>
      </c>
      <c r="CC49" s="132" t="s">
        <v>293</v>
      </c>
      <c r="CD49" s="132" t="s">
        <v>292</v>
      </c>
      <c r="CE49" s="132" t="s">
        <v>291</v>
      </c>
      <c r="CF49" s="132" t="s">
        <v>290</v>
      </c>
      <c r="CG49" s="132" t="s">
        <v>289</v>
      </c>
      <c r="CH49" s="132" t="s">
        <v>288</v>
      </c>
      <c r="CI49" s="132" t="s">
        <v>287</v>
      </c>
      <c r="CJ49" s="132" t="s">
        <v>286</v>
      </c>
      <c r="CK49" s="132" t="s">
        <v>285</v>
      </c>
      <c r="CL49" s="132" t="s">
        <v>284</v>
      </c>
      <c r="CM49" s="132" t="s">
        <v>283</v>
      </c>
      <c r="CN49" s="132" t="s">
        <v>282</v>
      </c>
      <c r="CO49" s="132" t="s">
        <v>281</v>
      </c>
      <c r="CP49" s="132" t="s">
        <v>280</v>
      </c>
      <c r="CQ49" s="132" t="s">
        <v>279</v>
      </c>
      <c r="CR49" s="132" t="s">
        <v>278</v>
      </c>
      <c r="CS49" s="132" t="s">
        <v>277</v>
      </c>
      <c r="CT49" s="132" t="s">
        <v>276</v>
      </c>
      <c r="CU49" s="132" t="s">
        <v>275</v>
      </c>
      <c r="CV49" s="132" t="s">
        <v>274</v>
      </c>
      <c r="CW49" s="132" t="s">
        <v>273</v>
      </c>
      <c r="CX49" s="132" t="s">
        <v>272</v>
      </c>
      <c r="CY49" s="132" t="s">
        <v>271</v>
      </c>
      <c r="CZ49" s="132" t="s">
        <v>270</v>
      </c>
      <c r="DA49" s="132" t="s">
        <v>269</v>
      </c>
      <c r="DB49" s="132" t="s">
        <v>268</v>
      </c>
      <c r="DC49" s="132" t="s">
        <v>267</v>
      </c>
      <c r="DD49" s="132" t="s">
        <v>266</v>
      </c>
      <c r="DE49" s="132" t="s">
        <v>265</v>
      </c>
      <c r="DF49" s="132" t="s">
        <v>264</v>
      </c>
      <c r="DG49" s="132" t="s">
        <v>263</v>
      </c>
      <c r="DH49" s="132" t="s">
        <v>262</v>
      </c>
      <c r="DI49" s="132" t="s">
        <v>261</v>
      </c>
      <c r="DJ49" s="132" t="s">
        <v>260</v>
      </c>
      <c r="DK49" s="132" t="s">
        <v>259</v>
      </c>
      <c r="DL49" s="132" t="s">
        <v>258</v>
      </c>
      <c r="DM49" s="132" t="s">
        <v>257</v>
      </c>
      <c r="DN49" s="132" t="s">
        <v>256</v>
      </c>
      <c r="DO49" s="132" t="s">
        <v>255</v>
      </c>
      <c r="DP49" s="132" t="s">
        <v>254</v>
      </c>
      <c r="DQ49" s="132" t="s">
        <v>253</v>
      </c>
      <c r="DR49" s="132" t="s">
        <v>252</v>
      </c>
      <c r="DS49" s="132" t="s">
        <v>251</v>
      </c>
      <c r="DT49" s="132" t="s">
        <v>250</v>
      </c>
      <c r="DU49" s="132" t="s">
        <v>249</v>
      </c>
      <c r="DV49" s="132" t="s">
        <v>248</v>
      </c>
      <c r="DW49" s="132" t="s">
        <v>247</v>
      </c>
      <c r="DX49" s="132" t="s">
        <v>246</v>
      </c>
      <c r="DY49" s="132" t="s">
        <v>245</v>
      </c>
      <c r="DZ49" s="132" t="s">
        <v>244</v>
      </c>
      <c r="EA49" s="132" t="s">
        <v>243</v>
      </c>
      <c r="EB49" s="132" t="s">
        <v>242</v>
      </c>
      <c r="EC49" s="132" t="s">
        <v>241</v>
      </c>
      <c r="ED49" s="132" t="s">
        <v>240</v>
      </c>
      <c r="EE49" s="132" t="s">
        <v>239</v>
      </c>
      <c r="EF49" s="132" t="s">
        <v>238</v>
      </c>
      <c r="EG49" s="132" t="s">
        <v>237</v>
      </c>
      <c r="EH49" s="132" t="s">
        <v>236</v>
      </c>
      <c r="EI49" s="132" t="s">
        <v>235</v>
      </c>
      <c r="EJ49" s="132" t="s">
        <v>234</v>
      </c>
      <c r="EK49" s="132" t="s">
        <v>233</v>
      </c>
      <c r="EL49" s="132" t="s">
        <v>232</v>
      </c>
      <c r="EM49" s="132" t="s">
        <v>231</v>
      </c>
      <c r="EN49" s="132" t="s">
        <v>230</v>
      </c>
      <c r="EO49" s="132" t="s">
        <v>229</v>
      </c>
      <c r="EP49" s="132" t="s">
        <v>228</v>
      </c>
      <c r="EQ49" s="132" t="s">
        <v>227</v>
      </c>
      <c r="ER49" s="132" t="s">
        <v>226</v>
      </c>
      <c r="ES49" s="132" t="s">
        <v>225</v>
      </c>
      <c r="ET49" s="132" t="s">
        <v>224</v>
      </c>
      <c r="EU49" s="132" t="s">
        <v>223</v>
      </c>
      <c r="EV49" s="132" t="s">
        <v>222</v>
      </c>
      <c r="EW49" s="132" t="s">
        <v>221</v>
      </c>
      <c r="EX49" s="132" t="s">
        <v>147</v>
      </c>
      <c r="EY49" s="132" t="s">
        <v>148</v>
      </c>
      <c r="EZ49" s="132" t="s">
        <v>149</v>
      </c>
      <c r="FA49" s="132" t="s">
        <v>150</v>
      </c>
      <c r="FB49" s="132" t="s">
        <v>151</v>
      </c>
      <c r="FC49" s="132" t="s">
        <v>152</v>
      </c>
      <c r="FD49" s="132" t="s">
        <v>153</v>
      </c>
      <c r="FE49" s="132" t="s">
        <v>154</v>
      </c>
      <c r="FF49" s="132" t="s">
        <v>155</v>
      </c>
      <c r="FG49" s="132" t="s">
        <v>156</v>
      </c>
      <c r="FH49" s="132" t="s">
        <v>157</v>
      </c>
      <c r="FI49" s="132" t="s">
        <v>158</v>
      </c>
      <c r="FJ49" s="132" t="s">
        <v>159</v>
      </c>
      <c r="FK49" s="132" t="s">
        <v>160</v>
      </c>
      <c r="FL49" s="132" t="s">
        <v>161</v>
      </c>
      <c r="FM49" s="132" t="s">
        <v>162</v>
      </c>
      <c r="FN49" s="132" t="s">
        <v>163</v>
      </c>
      <c r="FO49" s="132" t="s">
        <v>164</v>
      </c>
      <c r="FP49" s="132" t="s">
        <v>165</v>
      </c>
      <c r="FQ49" s="132" t="s">
        <v>166</v>
      </c>
      <c r="FR49" s="132" t="s">
        <v>167</v>
      </c>
      <c r="FS49" s="132" t="s">
        <v>168</v>
      </c>
      <c r="FT49" s="132" t="s">
        <v>169</v>
      </c>
      <c r="FU49" s="132" t="s">
        <v>170</v>
      </c>
      <c r="FV49" s="132" t="s">
        <v>171</v>
      </c>
      <c r="FW49" s="132" t="s">
        <v>172</v>
      </c>
      <c r="FX49" s="132" t="s">
        <v>173</v>
      </c>
      <c r="FY49" s="132" t="s">
        <v>174</v>
      </c>
      <c r="FZ49" s="132" t="s">
        <v>175</v>
      </c>
      <c r="GA49" s="132" t="s">
        <v>176</v>
      </c>
      <c r="GB49" s="132" t="s">
        <v>177</v>
      </c>
      <c r="GC49" s="132" t="s">
        <v>178</v>
      </c>
      <c r="GD49" s="132" t="s">
        <v>179</v>
      </c>
      <c r="GE49" s="132" t="s">
        <v>180</v>
      </c>
      <c r="GF49" s="132" t="s">
        <v>181</v>
      </c>
      <c r="GG49" s="132" t="s">
        <v>182</v>
      </c>
      <c r="GH49" s="132" t="s">
        <v>183</v>
      </c>
      <c r="GI49" s="132" t="s">
        <v>184</v>
      </c>
      <c r="GJ49" s="132" t="s">
        <v>185</v>
      </c>
      <c r="GK49" s="132" t="s">
        <v>186</v>
      </c>
      <c r="GL49" s="132" t="s">
        <v>187</v>
      </c>
      <c r="GM49" s="132" t="s">
        <v>188</v>
      </c>
      <c r="GN49" s="132" t="s">
        <v>337</v>
      </c>
      <c r="GO49" s="132" t="s">
        <v>189</v>
      </c>
      <c r="GP49" s="132" t="s">
        <v>190</v>
      </c>
      <c r="GQ49" s="132" t="s">
        <v>191</v>
      </c>
      <c r="GR49" s="132" t="s">
        <v>192</v>
      </c>
      <c r="GS49" s="132" t="s">
        <v>144</v>
      </c>
      <c r="GT49" s="132" t="s">
        <v>145</v>
      </c>
      <c r="GU49" s="132" t="s">
        <v>146</v>
      </c>
      <c r="GV49" s="132">
        <v>44063</v>
      </c>
      <c r="GW49" s="132">
        <v>44064</v>
      </c>
      <c r="GX49" s="132">
        <v>44065</v>
      </c>
      <c r="GY49" s="132">
        <v>44066</v>
      </c>
      <c r="GZ49" s="132">
        <v>44067</v>
      </c>
      <c r="HA49" s="132">
        <v>44068</v>
      </c>
      <c r="HB49" s="132">
        <v>44069</v>
      </c>
      <c r="HC49" s="132">
        <v>44070</v>
      </c>
      <c r="HD49" s="132">
        <v>44071</v>
      </c>
      <c r="HE49" s="132">
        <v>44072</v>
      </c>
      <c r="HF49" s="132">
        <v>44073</v>
      </c>
      <c r="HG49" s="132">
        <v>44074</v>
      </c>
      <c r="HH49" s="132" t="s">
        <v>406</v>
      </c>
      <c r="HI49" s="132" t="s">
        <v>408</v>
      </c>
      <c r="HJ49" s="132" t="s">
        <v>409</v>
      </c>
      <c r="HK49" s="132" t="s">
        <v>430</v>
      </c>
      <c r="HL49" s="132" t="s">
        <v>434</v>
      </c>
      <c r="HM49" s="132" t="s">
        <v>435</v>
      </c>
      <c r="HN49" s="132" t="s">
        <v>455</v>
      </c>
      <c r="HO49" s="132" t="s">
        <v>486</v>
      </c>
      <c r="HP49" s="132" t="s">
        <v>487</v>
      </c>
      <c r="HQ49" s="132" t="s">
        <v>491</v>
      </c>
      <c r="HR49" s="132" t="s">
        <v>492</v>
      </c>
      <c r="HS49" s="132" t="s">
        <v>509</v>
      </c>
    </row>
    <row r="50" spans="2:228" x14ac:dyDescent="0.25">
      <c r="B50" s="254" t="s">
        <v>212</v>
      </c>
      <c r="C50" s="261">
        <v>129831</v>
      </c>
      <c r="D50" s="7">
        <f t="shared" ref="D50:BO50" si="53">D12/$C50*100000</f>
        <v>0</v>
      </c>
      <c r="E50" s="7">
        <f t="shared" si="53"/>
        <v>0</v>
      </c>
      <c r="F50" s="7">
        <f t="shared" si="53"/>
        <v>0</v>
      </c>
      <c r="G50" s="7">
        <f t="shared" si="53"/>
        <v>0.77023207092296908</v>
      </c>
      <c r="H50" s="7">
        <f t="shared" si="53"/>
        <v>0</v>
      </c>
      <c r="I50" s="7">
        <f t="shared" si="53"/>
        <v>0</v>
      </c>
      <c r="J50" s="7">
        <f t="shared" si="53"/>
        <v>0</v>
      </c>
      <c r="K50" s="7">
        <f t="shared" si="53"/>
        <v>0</v>
      </c>
      <c r="L50" s="7">
        <f t="shared" si="53"/>
        <v>0</v>
      </c>
      <c r="M50" s="7">
        <f t="shared" si="53"/>
        <v>0</v>
      </c>
      <c r="N50" s="7">
        <f t="shared" si="53"/>
        <v>0</v>
      </c>
      <c r="O50" s="7">
        <f t="shared" si="53"/>
        <v>0.77023207092296908</v>
      </c>
      <c r="P50" s="7">
        <f t="shared" si="53"/>
        <v>0</v>
      </c>
      <c r="Q50" s="7">
        <f t="shared" si="53"/>
        <v>0</v>
      </c>
      <c r="R50" s="7">
        <f t="shared" si="53"/>
        <v>0</v>
      </c>
      <c r="S50" s="7">
        <f t="shared" si="53"/>
        <v>0</v>
      </c>
      <c r="T50" s="7">
        <f t="shared" si="53"/>
        <v>0</v>
      </c>
      <c r="U50" s="7">
        <f t="shared" si="53"/>
        <v>0</v>
      </c>
      <c r="V50" s="7">
        <f t="shared" si="53"/>
        <v>0</v>
      </c>
      <c r="W50" s="7">
        <f t="shared" si="53"/>
        <v>0</v>
      </c>
      <c r="X50" s="7">
        <f t="shared" si="53"/>
        <v>0</v>
      </c>
      <c r="Y50" s="7">
        <f t="shared" si="53"/>
        <v>0</v>
      </c>
      <c r="Z50" s="7">
        <f t="shared" si="53"/>
        <v>0</v>
      </c>
      <c r="AA50" s="7">
        <f t="shared" si="53"/>
        <v>0</v>
      </c>
      <c r="AB50" s="7">
        <f t="shared" si="53"/>
        <v>0</v>
      </c>
      <c r="AC50" s="7">
        <f t="shared" si="53"/>
        <v>0</v>
      </c>
      <c r="AD50" s="7">
        <f t="shared" si="53"/>
        <v>0</v>
      </c>
      <c r="AE50" s="7">
        <f t="shared" si="53"/>
        <v>0</v>
      </c>
      <c r="AF50" s="7">
        <f t="shared" si="53"/>
        <v>0</v>
      </c>
      <c r="AG50" s="7">
        <f t="shared" si="53"/>
        <v>0</v>
      </c>
      <c r="AH50" s="7">
        <f t="shared" si="53"/>
        <v>0.77023207092296908</v>
      </c>
      <c r="AI50" s="7">
        <f t="shared" si="53"/>
        <v>0</v>
      </c>
      <c r="AJ50" s="7">
        <f t="shared" si="53"/>
        <v>0</v>
      </c>
      <c r="AK50" s="7">
        <f t="shared" si="53"/>
        <v>0.77023207092296908</v>
      </c>
      <c r="AL50" s="7">
        <f t="shared" si="53"/>
        <v>0</v>
      </c>
      <c r="AM50" s="7">
        <f t="shared" si="53"/>
        <v>0</v>
      </c>
      <c r="AN50" s="7">
        <f t="shared" si="53"/>
        <v>0</v>
      </c>
      <c r="AO50" s="7">
        <f t="shared" si="53"/>
        <v>0.77023207092296908</v>
      </c>
      <c r="AP50" s="7">
        <f t="shared" si="53"/>
        <v>0</v>
      </c>
      <c r="AQ50" s="7">
        <f t="shared" si="53"/>
        <v>0</v>
      </c>
      <c r="AR50" s="7">
        <f t="shared" si="53"/>
        <v>0</v>
      </c>
      <c r="AS50" s="7">
        <f t="shared" si="53"/>
        <v>0.77023207092296908</v>
      </c>
      <c r="AT50" s="7">
        <f t="shared" si="53"/>
        <v>0</v>
      </c>
      <c r="AU50" s="7">
        <f t="shared" si="53"/>
        <v>3.0809282836918763</v>
      </c>
      <c r="AV50" s="7">
        <f t="shared" si="53"/>
        <v>0</v>
      </c>
      <c r="AW50" s="7">
        <f t="shared" si="53"/>
        <v>0</v>
      </c>
      <c r="AX50" s="7">
        <f t="shared" si="53"/>
        <v>0.77023207092296908</v>
      </c>
      <c r="AY50" s="7">
        <f t="shared" si="53"/>
        <v>0.77023207092296908</v>
      </c>
      <c r="AZ50" s="7">
        <f t="shared" si="53"/>
        <v>3.0809282836918763</v>
      </c>
      <c r="BA50" s="7">
        <f t="shared" si="53"/>
        <v>0</v>
      </c>
      <c r="BB50" s="7">
        <f t="shared" si="53"/>
        <v>3.0809282836918763</v>
      </c>
      <c r="BC50" s="7">
        <f t="shared" si="53"/>
        <v>3.0809282836918763</v>
      </c>
      <c r="BD50" s="7">
        <f t="shared" si="53"/>
        <v>0.77023207092296908</v>
      </c>
      <c r="BE50" s="7">
        <f t="shared" si="53"/>
        <v>2.310696212768907</v>
      </c>
      <c r="BF50" s="7">
        <f t="shared" si="53"/>
        <v>1.5404641418459382</v>
      </c>
      <c r="BG50" s="7">
        <f t="shared" si="53"/>
        <v>3.0809282836918763</v>
      </c>
      <c r="BH50" s="7">
        <f t="shared" si="53"/>
        <v>3.0809282836918763</v>
      </c>
      <c r="BI50" s="7">
        <f t="shared" si="53"/>
        <v>2.310696212768907</v>
      </c>
      <c r="BJ50" s="7">
        <f t="shared" si="53"/>
        <v>5.3916244964607829</v>
      </c>
      <c r="BK50" s="7">
        <f t="shared" si="53"/>
        <v>3.8511603546148456</v>
      </c>
      <c r="BL50" s="7">
        <f t="shared" si="53"/>
        <v>2.310696212768907</v>
      </c>
      <c r="BM50" s="7">
        <f t="shared" si="53"/>
        <v>4.621392425537814</v>
      </c>
      <c r="BN50" s="7">
        <f t="shared" si="53"/>
        <v>6.1618565673837526</v>
      </c>
      <c r="BO50" s="7">
        <f t="shared" si="53"/>
        <v>0</v>
      </c>
      <c r="BP50" s="7">
        <f t="shared" ref="BP50:EA50" si="54">BP12/$C50*100000</f>
        <v>4.621392425537814</v>
      </c>
      <c r="BQ50" s="7">
        <f t="shared" si="54"/>
        <v>4.621392425537814</v>
      </c>
      <c r="BR50" s="7">
        <f t="shared" si="54"/>
        <v>5.3916244964607829</v>
      </c>
      <c r="BS50" s="7">
        <f t="shared" si="54"/>
        <v>6.1618565673837526</v>
      </c>
      <c r="BT50" s="7">
        <f t="shared" si="54"/>
        <v>4.621392425537814</v>
      </c>
      <c r="BU50" s="7">
        <f t="shared" si="54"/>
        <v>4.621392425537814</v>
      </c>
      <c r="BV50" s="7">
        <f t="shared" si="54"/>
        <v>3.0809282836918763</v>
      </c>
      <c r="BW50" s="7">
        <f t="shared" si="54"/>
        <v>4.621392425537814</v>
      </c>
      <c r="BX50" s="7">
        <f t="shared" si="54"/>
        <v>4.621392425537814</v>
      </c>
      <c r="BY50" s="7">
        <f t="shared" si="54"/>
        <v>0.77023207092296908</v>
      </c>
      <c r="BZ50" s="7">
        <f t="shared" si="54"/>
        <v>1.5404641418459382</v>
      </c>
      <c r="CA50" s="7">
        <f t="shared" si="54"/>
        <v>0.77023207092296908</v>
      </c>
      <c r="CB50" s="7">
        <f t="shared" si="54"/>
        <v>0.77023207092296908</v>
      </c>
      <c r="CC50" s="7">
        <f t="shared" si="54"/>
        <v>1.5404641418459382</v>
      </c>
      <c r="CD50" s="7">
        <f t="shared" si="54"/>
        <v>1.5404641418459382</v>
      </c>
      <c r="CE50" s="7">
        <f t="shared" si="54"/>
        <v>2.310696212768907</v>
      </c>
      <c r="CF50" s="7">
        <f t="shared" si="54"/>
        <v>3.0809282836918763</v>
      </c>
      <c r="CG50" s="7">
        <f t="shared" si="54"/>
        <v>3.8511603546148456</v>
      </c>
      <c r="CH50" s="7">
        <f t="shared" si="54"/>
        <v>2.310696212768907</v>
      </c>
      <c r="CI50" s="7">
        <f t="shared" si="54"/>
        <v>3.8511603546148456</v>
      </c>
      <c r="CJ50" s="7">
        <f t="shared" si="54"/>
        <v>3.0809282836918763</v>
      </c>
      <c r="CK50" s="7">
        <f t="shared" si="54"/>
        <v>2.310696212768907</v>
      </c>
      <c r="CL50" s="7">
        <f t="shared" si="54"/>
        <v>2.310696212768907</v>
      </c>
      <c r="CM50" s="7">
        <f t="shared" si="54"/>
        <v>0.77023207092296908</v>
      </c>
      <c r="CN50" s="7">
        <f t="shared" si="54"/>
        <v>1.5404641418459382</v>
      </c>
      <c r="CO50" s="7">
        <f t="shared" si="54"/>
        <v>1.5404641418459382</v>
      </c>
      <c r="CP50" s="7">
        <f t="shared" si="54"/>
        <v>1.5404641418459382</v>
      </c>
      <c r="CQ50" s="7">
        <f t="shared" si="54"/>
        <v>0.77023207092296908</v>
      </c>
      <c r="CR50" s="7">
        <f t="shared" si="54"/>
        <v>0.77023207092296908</v>
      </c>
      <c r="CS50" s="7">
        <f t="shared" si="54"/>
        <v>0</v>
      </c>
      <c r="CT50" s="7">
        <f t="shared" si="54"/>
        <v>5.3916244964607829</v>
      </c>
      <c r="CU50" s="7">
        <f t="shared" si="54"/>
        <v>0.77023207092296908</v>
      </c>
      <c r="CV50" s="7">
        <f t="shared" si="54"/>
        <v>0</v>
      </c>
      <c r="CW50" s="7">
        <f t="shared" si="54"/>
        <v>0</v>
      </c>
      <c r="CX50" s="7">
        <f t="shared" si="54"/>
        <v>0.77023207092296908</v>
      </c>
      <c r="CY50" s="7">
        <f t="shared" si="54"/>
        <v>0.77023207092296908</v>
      </c>
      <c r="CZ50" s="7">
        <f t="shared" si="54"/>
        <v>0.77023207092296908</v>
      </c>
      <c r="DA50" s="7">
        <f t="shared" si="54"/>
        <v>0</v>
      </c>
      <c r="DB50" s="7">
        <f t="shared" si="54"/>
        <v>0.77023207092296908</v>
      </c>
      <c r="DC50" s="7">
        <f t="shared" si="54"/>
        <v>0</v>
      </c>
      <c r="DD50" s="7">
        <f t="shared" si="54"/>
        <v>0</v>
      </c>
      <c r="DE50" s="7">
        <f t="shared" si="54"/>
        <v>0.77023207092296908</v>
      </c>
      <c r="DF50" s="7">
        <f t="shared" si="54"/>
        <v>0</v>
      </c>
      <c r="DG50" s="7">
        <f t="shared" si="54"/>
        <v>0.77023207092296908</v>
      </c>
      <c r="DH50" s="7">
        <f t="shared" si="54"/>
        <v>0</v>
      </c>
      <c r="DI50" s="7">
        <f t="shared" si="54"/>
        <v>0.77023207092296908</v>
      </c>
      <c r="DJ50" s="7">
        <f t="shared" si="54"/>
        <v>0</v>
      </c>
      <c r="DK50" s="7">
        <f t="shared" si="54"/>
        <v>0</v>
      </c>
      <c r="DL50" s="7">
        <f t="shared" si="54"/>
        <v>0.77023207092296908</v>
      </c>
      <c r="DM50" s="7">
        <f t="shared" si="54"/>
        <v>0</v>
      </c>
      <c r="DN50" s="7">
        <f t="shared" si="54"/>
        <v>0</v>
      </c>
      <c r="DO50" s="7">
        <f t="shared" si="54"/>
        <v>0</v>
      </c>
      <c r="DP50" s="7">
        <f t="shared" si="54"/>
        <v>0</v>
      </c>
      <c r="DQ50" s="7">
        <f t="shared" si="54"/>
        <v>0</v>
      </c>
      <c r="DR50" s="7">
        <f t="shared" si="54"/>
        <v>0</v>
      </c>
      <c r="DS50" s="7">
        <f t="shared" si="54"/>
        <v>0</v>
      </c>
      <c r="DT50" s="7">
        <f t="shared" si="54"/>
        <v>0</v>
      </c>
      <c r="DU50" s="7">
        <f t="shared" si="54"/>
        <v>0</v>
      </c>
      <c r="DV50" s="7">
        <f t="shared" si="54"/>
        <v>0</v>
      </c>
      <c r="DW50" s="7">
        <f t="shared" si="54"/>
        <v>0</v>
      </c>
      <c r="DX50" s="7">
        <f t="shared" si="54"/>
        <v>0</v>
      </c>
      <c r="DY50" s="7">
        <f t="shared" si="54"/>
        <v>0.77023207092296908</v>
      </c>
      <c r="DZ50" s="7">
        <f t="shared" si="54"/>
        <v>0</v>
      </c>
      <c r="EA50" s="7">
        <f t="shared" si="54"/>
        <v>0</v>
      </c>
      <c r="EB50" s="7">
        <f t="shared" ref="EB50:GM50" si="55">EB12/$C50*100000</f>
        <v>0.77023207092296908</v>
      </c>
      <c r="EC50" s="7">
        <f t="shared" si="55"/>
        <v>0</v>
      </c>
      <c r="ED50" s="7">
        <f t="shared" si="55"/>
        <v>0</v>
      </c>
      <c r="EE50" s="7">
        <f t="shared" si="55"/>
        <v>0</v>
      </c>
      <c r="EF50" s="7">
        <f t="shared" si="55"/>
        <v>0</v>
      </c>
      <c r="EG50" s="7">
        <f t="shared" si="55"/>
        <v>0</v>
      </c>
      <c r="EH50" s="7">
        <f t="shared" si="55"/>
        <v>0</v>
      </c>
      <c r="EI50" s="7">
        <f t="shared" si="55"/>
        <v>0</v>
      </c>
      <c r="EJ50" s="7">
        <f t="shared" si="55"/>
        <v>0</v>
      </c>
      <c r="EK50" s="7">
        <f t="shared" si="55"/>
        <v>0</v>
      </c>
      <c r="EL50" s="7">
        <f t="shared" si="55"/>
        <v>0</v>
      </c>
      <c r="EM50" s="7">
        <f t="shared" si="55"/>
        <v>0</v>
      </c>
      <c r="EN50" s="7">
        <f t="shared" si="55"/>
        <v>0</v>
      </c>
      <c r="EO50" s="7">
        <f t="shared" si="55"/>
        <v>0</v>
      </c>
      <c r="EP50" s="7">
        <f t="shared" si="55"/>
        <v>0</v>
      </c>
      <c r="EQ50" s="7">
        <f t="shared" si="55"/>
        <v>0</v>
      </c>
      <c r="ER50" s="7">
        <f t="shared" si="55"/>
        <v>0</v>
      </c>
      <c r="ES50" s="7">
        <f t="shared" si="55"/>
        <v>0</v>
      </c>
      <c r="ET50" s="7">
        <f t="shared" si="55"/>
        <v>0</v>
      </c>
      <c r="EU50" s="7">
        <f t="shared" si="55"/>
        <v>0</v>
      </c>
      <c r="EV50" s="7">
        <f t="shared" si="55"/>
        <v>0</v>
      </c>
      <c r="EW50" s="7">
        <f t="shared" si="55"/>
        <v>0</v>
      </c>
      <c r="EX50" s="7">
        <f t="shared" si="55"/>
        <v>0</v>
      </c>
      <c r="EY50" s="7">
        <f t="shared" si="55"/>
        <v>0</v>
      </c>
      <c r="EZ50" s="7">
        <f t="shared" si="55"/>
        <v>0</v>
      </c>
      <c r="FA50" s="7">
        <f t="shared" si="55"/>
        <v>0</v>
      </c>
      <c r="FB50" s="7">
        <f t="shared" si="55"/>
        <v>0</v>
      </c>
      <c r="FC50" s="7">
        <f t="shared" si="55"/>
        <v>0</v>
      </c>
      <c r="FD50" s="7">
        <f t="shared" si="55"/>
        <v>0</v>
      </c>
      <c r="FE50" s="7">
        <f t="shared" si="55"/>
        <v>0</v>
      </c>
      <c r="FF50" s="7">
        <f t="shared" si="55"/>
        <v>0</v>
      </c>
      <c r="FG50" s="7">
        <f t="shared" si="55"/>
        <v>0</v>
      </c>
      <c r="FH50" s="7">
        <f t="shared" si="55"/>
        <v>0</v>
      </c>
      <c r="FI50" s="7">
        <f t="shared" si="55"/>
        <v>0</v>
      </c>
      <c r="FJ50" s="7">
        <f t="shared" si="55"/>
        <v>0</v>
      </c>
      <c r="FK50" s="7">
        <f t="shared" si="55"/>
        <v>0</v>
      </c>
      <c r="FL50" s="7">
        <f t="shared" si="55"/>
        <v>0</v>
      </c>
      <c r="FM50" s="7">
        <f t="shared" si="55"/>
        <v>0</v>
      </c>
      <c r="FN50" s="7">
        <f t="shared" si="55"/>
        <v>0</v>
      </c>
      <c r="FO50" s="7">
        <f t="shared" si="55"/>
        <v>0</v>
      </c>
      <c r="FP50" s="7">
        <f t="shared" si="55"/>
        <v>0</v>
      </c>
      <c r="FQ50" s="7">
        <f t="shared" si="55"/>
        <v>0</v>
      </c>
      <c r="FR50" s="7">
        <f t="shared" si="55"/>
        <v>0</v>
      </c>
      <c r="FS50" s="7">
        <f t="shared" si="55"/>
        <v>0</v>
      </c>
      <c r="FT50" s="7">
        <f t="shared" si="55"/>
        <v>0</v>
      </c>
      <c r="FU50" s="7">
        <f t="shared" si="55"/>
        <v>0</v>
      </c>
      <c r="FV50" s="7">
        <f t="shared" si="55"/>
        <v>0</v>
      </c>
      <c r="FW50" s="7">
        <f t="shared" si="55"/>
        <v>0</v>
      </c>
      <c r="FX50" s="7">
        <f t="shared" si="55"/>
        <v>0</v>
      </c>
      <c r="FY50" s="7">
        <f t="shared" si="55"/>
        <v>0</v>
      </c>
      <c r="FZ50" s="7">
        <f t="shared" si="55"/>
        <v>0</v>
      </c>
      <c r="GA50" s="7">
        <f t="shared" si="55"/>
        <v>0</v>
      </c>
      <c r="GB50" s="7">
        <f t="shared" si="55"/>
        <v>0</v>
      </c>
      <c r="GC50" s="7">
        <f t="shared" si="55"/>
        <v>0</v>
      </c>
      <c r="GD50" s="7">
        <f t="shared" si="55"/>
        <v>0</v>
      </c>
      <c r="GE50" s="7">
        <f t="shared" si="55"/>
        <v>0</v>
      </c>
      <c r="GF50" s="7">
        <f t="shared" si="55"/>
        <v>0</v>
      </c>
      <c r="GG50" s="7">
        <f t="shared" si="55"/>
        <v>0.77023207092296908</v>
      </c>
      <c r="GH50" s="7">
        <f t="shared" si="55"/>
        <v>0.77023207092296908</v>
      </c>
      <c r="GI50" s="7">
        <f t="shared" si="55"/>
        <v>0.77023207092296908</v>
      </c>
      <c r="GJ50" s="7">
        <f t="shared" si="55"/>
        <v>0</v>
      </c>
      <c r="GK50" s="7">
        <f t="shared" si="55"/>
        <v>0.77023207092296908</v>
      </c>
      <c r="GL50" s="7">
        <f t="shared" si="55"/>
        <v>0.77023207092296908</v>
      </c>
      <c r="GM50" s="7">
        <f t="shared" si="55"/>
        <v>0.77023207092296908</v>
      </c>
      <c r="GN50" s="7">
        <f t="shared" ref="GN50:HS50" si="56">GN12/$C50*100000</f>
        <v>0.77023207092296908</v>
      </c>
      <c r="GO50" s="7">
        <f t="shared" si="56"/>
        <v>0.77023207092296908</v>
      </c>
      <c r="GP50" s="7">
        <f t="shared" si="56"/>
        <v>0</v>
      </c>
      <c r="GQ50" s="7">
        <f t="shared" si="56"/>
        <v>0</v>
      </c>
      <c r="GR50" s="7">
        <f t="shared" si="56"/>
        <v>0</v>
      </c>
      <c r="GS50" s="7">
        <f t="shared" si="56"/>
        <v>0</v>
      </c>
      <c r="GT50" s="7">
        <f t="shared" si="56"/>
        <v>0</v>
      </c>
      <c r="GU50" s="7">
        <f t="shared" si="56"/>
        <v>0</v>
      </c>
      <c r="GV50" s="7">
        <f t="shared" si="56"/>
        <v>0</v>
      </c>
      <c r="GW50" s="7">
        <f t="shared" si="56"/>
        <v>0.77023207092296908</v>
      </c>
      <c r="GX50" s="7">
        <f t="shared" si="56"/>
        <v>0</v>
      </c>
      <c r="GY50" s="7">
        <f t="shared" si="56"/>
        <v>0</v>
      </c>
      <c r="GZ50" s="7">
        <f t="shared" si="56"/>
        <v>0</v>
      </c>
      <c r="HA50" s="7">
        <f t="shared" si="56"/>
        <v>0</v>
      </c>
      <c r="HB50" s="7">
        <f t="shared" si="56"/>
        <v>0.77023207092296908</v>
      </c>
      <c r="HC50" s="7">
        <f t="shared" si="56"/>
        <v>0</v>
      </c>
      <c r="HD50" s="7">
        <f t="shared" si="56"/>
        <v>0</v>
      </c>
      <c r="HE50" s="7">
        <f t="shared" si="56"/>
        <v>0</v>
      </c>
      <c r="HF50" s="7">
        <f t="shared" si="56"/>
        <v>0.77023207092296908</v>
      </c>
      <c r="HG50" s="7">
        <f t="shared" si="56"/>
        <v>0</v>
      </c>
      <c r="HH50" s="7">
        <f t="shared" si="56"/>
        <v>0</v>
      </c>
      <c r="HI50" s="7">
        <f t="shared" si="56"/>
        <v>1.5404641418459382</v>
      </c>
      <c r="HJ50" s="7">
        <f t="shared" si="56"/>
        <v>0.77023207092296908</v>
      </c>
      <c r="HK50" s="7">
        <f t="shared" si="56"/>
        <v>0.77023207092296908</v>
      </c>
      <c r="HL50" s="7">
        <f t="shared" si="56"/>
        <v>1.5404641418459382</v>
      </c>
      <c r="HM50" s="7">
        <f t="shared" si="56"/>
        <v>0.77023207092296908</v>
      </c>
      <c r="HN50" s="7">
        <f>HN12/$C50*100000</f>
        <v>0</v>
      </c>
      <c r="HO50" s="7">
        <f t="shared" si="56"/>
        <v>0.77023207092296908</v>
      </c>
      <c r="HP50" s="7">
        <f t="shared" si="56"/>
        <v>0.77023207092296908</v>
      </c>
      <c r="HQ50" s="7">
        <f t="shared" si="56"/>
        <v>1.5404641418459382</v>
      </c>
      <c r="HR50" s="7">
        <f t="shared" si="56"/>
        <v>0</v>
      </c>
      <c r="HS50" s="7">
        <f t="shared" si="56"/>
        <v>0.77023207092296908</v>
      </c>
    </row>
    <row r="51" spans="2:228" x14ac:dyDescent="0.25">
      <c r="B51" s="256" t="s">
        <v>211</v>
      </c>
      <c r="C51" s="258">
        <v>692257</v>
      </c>
      <c r="D51" s="7">
        <f t="shared" ref="D51:BO51" si="57">D11/$C51*100000</f>
        <v>0</v>
      </c>
      <c r="E51" s="7">
        <f t="shared" si="57"/>
        <v>0</v>
      </c>
      <c r="F51" s="7">
        <f t="shared" si="57"/>
        <v>0</v>
      </c>
      <c r="G51" s="7">
        <f t="shared" si="57"/>
        <v>0</v>
      </c>
      <c r="H51" s="7">
        <f t="shared" si="57"/>
        <v>0</v>
      </c>
      <c r="I51" s="7">
        <f t="shared" si="57"/>
        <v>0</v>
      </c>
      <c r="J51" s="7">
        <f t="shared" si="57"/>
        <v>0</v>
      </c>
      <c r="K51" s="7">
        <f t="shared" si="57"/>
        <v>0</v>
      </c>
      <c r="L51" s="7">
        <f t="shared" si="57"/>
        <v>0</v>
      </c>
      <c r="M51" s="7">
        <f t="shared" si="57"/>
        <v>0</v>
      </c>
      <c r="N51" s="7">
        <f t="shared" si="57"/>
        <v>0</v>
      </c>
      <c r="O51" s="7">
        <f t="shared" si="57"/>
        <v>0</v>
      </c>
      <c r="P51" s="7">
        <f t="shared" si="57"/>
        <v>0</v>
      </c>
      <c r="Q51" s="7">
        <f t="shared" si="57"/>
        <v>0</v>
      </c>
      <c r="R51" s="7">
        <f t="shared" si="57"/>
        <v>0</v>
      </c>
      <c r="S51" s="7">
        <f t="shared" si="57"/>
        <v>0</v>
      </c>
      <c r="T51" s="7">
        <f t="shared" si="57"/>
        <v>0</v>
      </c>
      <c r="U51" s="7">
        <f t="shared" si="57"/>
        <v>0</v>
      </c>
      <c r="V51" s="7">
        <f t="shared" si="57"/>
        <v>0</v>
      </c>
      <c r="W51" s="7">
        <f t="shared" si="57"/>
        <v>0</v>
      </c>
      <c r="X51" s="7">
        <f t="shared" si="57"/>
        <v>0</v>
      </c>
      <c r="Y51" s="7">
        <f t="shared" si="57"/>
        <v>0</v>
      </c>
      <c r="Z51" s="7">
        <f t="shared" si="57"/>
        <v>0</v>
      </c>
      <c r="AA51" s="7">
        <f t="shared" si="57"/>
        <v>0</v>
      </c>
      <c r="AB51" s="7">
        <f t="shared" si="57"/>
        <v>0</v>
      </c>
      <c r="AC51" s="7">
        <f t="shared" si="57"/>
        <v>0</v>
      </c>
      <c r="AD51" s="7">
        <f t="shared" si="57"/>
        <v>0</v>
      </c>
      <c r="AE51" s="7">
        <f t="shared" si="57"/>
        <v>0</v>
      </c>
      <c r="AF51" s="7">
        <f t="shared" si="57"/>
        <v>0.14445502176214903</v>
      </c>
      <c r="AG51" s="7">
        <f t="shared" si="57"/>
        <v>0</v>
      </c>
      <c r="AH51" s="7">
        <f t="shared" si="57"/>
        <v>0</v>
      </c>
      <c r="AI51" s="7">
        <f t="shared" si="57"/>
        <v>0</v>
      </c>
      <c r="AJ51" s="7">
        <f t="shared" si="57"/>
        <v>0</v>
      </c>
      <c r="AK51" s="7">
        <f t="shared" si="57"/>
        <v>0.28891004352429805</v>
      </c>
      <c r="AL51" s="7">
        <f t="shared" si="57"/>
        <v>0.28891004352429805</v>
      </c>
      <c r="AM51" s="7">
        <f t="shared" si="57"/>
        <v>0</v>
      </c>
      <c r="AN51" s="7">
        <f t="shared" si="57"/>
        <v>0.14445502176214903</v>
      </c>
      <c r="AO51" s="7">
        <f t="shared" si="57"/>
        <v>0.14445502176214903</v>
      </c>
      <c r="AP51" s="7">
        <f t="shared" si="57"/>
        <v>0.28891004352429805</v>
      </c>
      <c r="AQ51" s="7">
        <f t="shared" si="57"/>
        <v>0.14445502176214903</v>
      </c>
      <c r="AR51" s="7">
        <f t="shared" si="57"/>
        <v>0.72227510881074508</v>
      </c>
      <c r="AS51" s="7">
        <f t="shared" si="57"/>
        <v>0</v>
      </c>
      <c r="AT51" s="7">
        <f t="shared" si="57"/>
        <v>0.72227510881074508</v>
      </c>
      <c r="AU51" s="7">
        <f t="shared" si="57"/>
        <v>1.1556401740971922</v>
      </c>
      <c r="AV51" s="7">
        <f t="shared" si="57"/>
        <v>0.43336506528644708</v>
      </c>
      <c r="AW51" s="7">
        <f t="shared" si="57"/>
        <v>0.43336506528644708</v>
      </c>
      <c r="AX51" s="7">
        <f t="shared" si="57"/>
        <v>1.011185152335043</v>
      </c>
      <c r="AY51" s="7">
        <f t="shared" si="57"/>
        <v>0.43336506528644708</v>
      </c>
      <c r="AZ51" s="7">
        <f t="shared" si="57"/>
        <v>2.022370304670086</v>
      </c>
      <c r="BA51" s="7">
        <f t="shared" si="57"/>
        <v>0.43336506528644708</v>
      </c>
      <c r="BB51" s="7">
        <f t="shared" si="57"/>
        <v>1.5890052393836394</v>
      </c>
      <c r="BC51" s="7">
        <f t="shared" si="57"/>
        <v>0.57782008704859611</v>
      </c>
      <c r="BD51" s="7">
        <f t="shared" si="57"/>
        <v>1.3000951958593412</v>
      </c>
      <c r="BE51" s="7">
        <f t="shared" si="57"/>
        <v>0.57782008704859611</v>
      </c>
      <c r="BF51" s="7">
        <f t="shared" si="57"/>
        <v>0.57782008704859611</v>
      </c>
      <c r="BG51" s="7">
        <f t="shared" si="57"/>
        <v>0.86673013057289416</v>
      </c>
      <c r="BH51" s="7">
        <f t="shared" si="57"/>
        <v>1.011185152335043</v>
      </c>
      <c r="BI51" s="7">
        <f t="shared" si="57"/>
        <v>1.3000951958593412</v>
      </c>
      <c r="BJ51" s="7">
        <f t="shared" si="57"/>
        <v>0.86673013057289416</v>
      </c>
      <c r="BK51" s="7">
        <f t="shared" si="57"/>
        <v>2.1668253264322357</v>
      </c>
      <c r="BL51" s="7">
        <f t="shared" si="57"/>
        <v>0.43336506528644708</v>
      </c>
      <c r="BM51" s="7">
        <f t="shared" si="57"/>
        <v>0.57782008704859611</v>
      </c>
      <c r="BN51" s="7">
        <f t="shared" si="57"/>
        <v>1.1556401740971922</v>
      </c>
      <c r="BO51" s="7">
        <f t="shared" si="57"/>
        <v>1.4445502176214902</v>
      </c>
      <c r="BP51" s="7">
        <f t="shared" ref="BP51:EA51" si="58">BP11/$C51*100000</f>
        <v>1.011185152335043</v>
      </c>
      <c r="BQ51" s="7">
        <f t="shared" si="58"/>
        <v>1.3000951958593412</v>
      </c>
      <c r="BR51" s="7">
        <f t="shared" si="58"/>
        <v>1.4445502176214902</v>
      </c>
      <c r="BS51" s="7">
        <f t="shared" si="58"/>
        <v>1.3000951958593412</v>
      </c>
      <c r="BT51" s="7">
        <f t="shared" si="58"/>
        <v>0.72227510881074508</v>
      </c>
      <c r="BU51" s="7">
        <f t="shared" si="58"/>
        <v>0.72227510881074508</v>
      </c>
      <c r="BV51" s="7">
        <f t="shared" si="58"/>
        <v>1.4445502176214902</v>
      </c>
      <c r="BW51" s="7">
        <f t="shared" si="58"/>
        <v>1.4445502176214902</v>
      </c>
      <c r="BX51" s="7">
        <f t="shared" si="58"/>
        <v>0.72227510881074508</v>
      </c>
      <c r="BY51" s="7">
        <f t="shared" si="58"/>
        <v>1.7334602611457883</v>
      </c>
      <c r="BZ51" s="7">
        <f t="shared" si="58"/>
        <v>1.3000951958593412</v>
      </c>
      <c r="CA51" s="7">
        <f t="shared" si="58"/>
        <v>0.72227510881074508</v>
      </c>
      <c r="CB51" s="7">
        <f t="shared" si="58"/>
        <v>0.86673013057289416</v>
      </c>
      <c r="CC51" s="7">
        <f t="shared" si="58"/>
        <v>0.28891004352429805</v>
      </c>
      <c r="CD51" s="7">
        <f t="shared" si="58"/>
        <v>0.72227510881074508</v>
      </c>
      <c r="CE51" s="7">
        <f t="shared" si="58"/>
        <v>1.3000951958593412</v>
      </c>
      <c r="CF51" s="7">
        <f t="shared" si="58"/>
        <v>0.86673013057289416</v>
      </c>
      <c r="CG51" s="7">
        <f t="shared" si="58"/>
        <v>0.86673013057289416</v>
      </c>
      <c r="CH51" s="7">
        <f t="shared" si="58"/>
        <v>1.1556401740971922</v>
      </c>
      <c r="CI51" s="7">
        <f t="shared" si="58"/>
        <v>0.57782008704859611</v>
      </c>
      <c r="CJ51" s="7">
        <f t="shared" si="58"/>
        <v>0.14445502176214903</v>
      </c>
      <c r="CK51" s="7">
        <f t="shared" si="58"/>
        <v>0.72227510881074508</v>
      </c>
      <c r="CL51" s="7">
        <f t="shared" si="58"/>
        <v>0.57782008704859611</v>
      </c>
      <c r="CM51" s="7">
        <f t="shared" si="58"/>
        <v>1.3000951958593412</v>
      </c>
      <c r="CN51" s="7">
        <f t="shared" si="58"/>
        <v>0.72227510881074508</v>
      </c>
      <c r="CO51" s="7">
        <f t="shared" si="58"/>
        <v>1.4445502176214902</v>
      </c>
      <c r="CP51" s="7">
        <f t="shared" si="58"/>
        <v>0.14445502176214903</v>
      </c>
      <c r="CQ51" s="7">
        <f t="shared" si="58"/>
        <v>0.14445502176214903</v>
      </c>
      <c r="CR51" s="7">
        <f t="shared" si="58"/>
        <v>0.57782008704859611</v>
      </c>
      <c r="CS51" s="7">
        <f t="shared" si="58"/>
        <v>0.43336506528644708</v>
      </c>
      <c r="CT51" s="7">
        <f t="shared" si="58"/>
        <v>0.14445502176214903</v>
      </c>
      <c r="CU51" s="7">
        <f t="shared" si="58"/>
        <v>0.43336506528644708</v>
      </c>
      <c r="CV51" s="7">
        <f t="shared" si="58"/>
        <v>0.57782008704859611</v>
      </c>
      <c r="CW51" s="7">
        <f t="shared" si="58"/>
        <v>0.14445502176214903</v>
      </c>
      <c r="CX51" s="7">
        <f t="shared" si="58"/>
        <v>0.14445502176214903</v>
      </c>
      <c r="CY51" s="7">
        <f t="shared" si="58"/>
        <v>0.28891004352429805</v>
      </c>
      <c r="CZ51" s="7">
        <f t="shared" si="58"/>
        <v>0.14445502176214903</v>
      </c>
      <c r="DA51" s="7">
        <f t="shared" si="58"/>
        <v>0.14445502176214903</v>
      </c>
      <c r="DB51" s="7">
        <f t="shared" si="58"/>
        <v>0.28891004352429805</v>
      </c>
      <c r="DC51" s="7">
        <f t="shared" si="58"/>
        <v>0.14445502176214903</v>
      </c>
      <c r="DD51" s="7">
        <f t="shared" si="58"/>
        <v>0</v>
      </c>
      <c r="DE51" s="7">
        <f t="shared" si="58"/>
        <v>0</v>
      </c>
      <c r="DF51" s="7">
        <f t="shared" si="58"/>
        <v>0</v>
      </c>
      <c r="DG51" s="7">
        <f t="shared" si="58"/>
        <v>0</v>
      </c>
      <c r="DH51" s="7">
        <f t="shared" si="58"/>
        <v>0</v>
      </c>
      <c r="DI51" s="7">
        <f t="shared" si="58"/>
        <v>0.14445502176214903</v>
      </c>
      <c r="DJ51" s="7">
        <f t="shared" si="58"/>
        <v>0</v>
      </c>
      <c r="DK51" s="7">
        <f t="shared" si="58"/>
        <v>0</v>
      </c>
      <c r="DL51" s="7">
        <f t="shared" si="58"/>
        <v>0</v>
      </c>
      <c r="DM51" s="7">
        <f t="shared" si="58"/>
        <v>0.28891004352429805</v>
      </c>
      <c r="DN51" s="7">
        <f t="shared" si="58"/>
        <v>0.14445502176214903</v>
      </c>
      <c r="DO51" s="7">
        <f t="shared" si="58"/>
        <v>0</v>
      </c>
      <c r="DP51" s="7">
        <f t="shared" si="58"/>
        <v>0</v>
      </c>
      <c r="DQ51" s="7">
        <f t="shared" si="58"/>
        <v>0</v>
      </c>
      <c r="DR51" s="7">
        <f t="shared" si="58"/>
        <v>0</v>
      </c>
      <c r="DS51" s="7">
        <f t="shared" si="58"/>
        <v>0</v>
      </c>
      <c r="DT51" s="7">
        <f t="shared" si="58"/>
        <v>0.14445502176214903</v>
      </c>
      <c r="DU51" s="7">
        <f t="shared" si="58"/>
        <v>0</v>
      </c>
      <c r="DV51" s="7">
        <f t="shared" si="58"/>
        <v>0.28891004352429805</v>
      </c>
      <c r="DW51" s="7">
        <f t="shared" si="58"/>
        <v>0</v>
      </c>
      <c r="DX51" s="7">
        <f t="shared" si="58"/>
        <v>0.14445502176214903</v>
      </c>
      <c r="DY51" s="7">
        <f t="shared" si="58"/>
        <v>0</v>
      </c>
      <c r="DZ51" s="7">
        <f t="shared" si="58"/>
        <v>0</v>
      </c>
      <c r="EA51" s="7">
        <f t="shared" si="58"/>
        <v>0</v>
      </c>
      <c r="EB51" s="7">
        <f t="shared" ref="EB51:GM51" si="59">EB11/$C51*100000</f>
        <v>0.28891004352429805</v>
      </c>
      <c r="EC51" s="7">
        <f t="shared" si="59"/>
        <v>0</v>
      </c>
      <c r="ED51" s="7">
        <f t="shared" si="59"/>
        <v>0</v>
      </c>
      <c r="EE51" s="7">
        <f t="shared" si="59"/>
        <v>0.14445502176214903</v>
      </c>
      <c r="EF51" s="7">
        <f t="shared" si="59"/>
        <v>0</v>
      </c>
      <c r="EG51" s="7">
        <f t="shared" si="59"/>
        <v>0</v>
      </c>
      <c r="EH51" s="7">
        <f t="shared" si="59"/>
        <v>0</v>
      </c>
      <c r="EI51" s="7">
        <f t="shared" si="59"/>
        <v>0</v>
      </c>
      <c r="EJ51" s="7">
        <f t="shared" si="59"/>
        <v>0</v>
      </c>
      <c r="EK51" s="7">
        <f t="shared" si="59"/>
        <v>0</v>
      </c>
      <c r="EL51" s="7">
        <f t="shared" si="59"/>
        <v>0</v>
      </c>
      <c r="EM51" s="7">
        <f t="shared" si="59"/>
        <v>0</v>
      </c>
      <c r="EN51" s="7">
        <f t="shared" si="59"/>
        <v>0.14445502176214903</v>
      </c>
      <c r="EO51" s="7">
        <f t="shared" si="59"/>
        <v>0</v>
      </c>
      <c r="EP51" s="7">
        <f t="shared" si="59"/>
        <v>0</v>
      </c>
      <c r="EQ51" s="7">
        <f t="shared" si="59"/>
        <v>0</v>
      </c>
      <c r="ER51" s="7">
        <f t="shared" si="59"/>
        <v>0</v>
      </c>
      <c r="ES51" s="7">
        <f t="shared" si="59"/>
        <v>0.14445502176214903</v>
      </c>
      <c r="ET51" s="7">
        <f t="shared" si="59"/>
        <v>0</v>
      </c>
      <c r="EU51" s="7">
        <f t="shared" si="59"/>
        <v>0</v>
      </c>
      <c r="EV51" s="7">
        <f t="shared" si="59"/>
        <v>0</v>
      </c>
      <c r="EW51" s="7">
        <f t="shared" si="59"/>
        <v>0.14445502176214903</v>
      </c>
      <c r="EX51" s="7">
        <f t="shared" si="59"/>
        <v>0.14445502176214903</v>
      </c>
      <c r="EY51" s="7">
        <f t="shared" si="59"/>
        <v>0</v>
      </c>
      <c r="EZ51" s="7">
        <f t="shared" si="59"/>
        <v>0.14445502176214903</v>
      </c>
      <c r="FA51" s="7">
        <f t="shared" si="59"/>
        <v>0</v>
      </c>
      <c r="FB51" s="7">
        <f t="shared" si="59"/>
        <v>0</v>
      </c>
      <c r="FC51" s="7">
        <f t="shared" si="59"/>
        <v>0</v>
      </c>
      <c r="FD51" s="7">
        <f t="shared" si="59"/>
        <v>0</v>
      </c>
      <c r="FE51" s="7">
        <f t="shared" si="59"/>
        <v>0</v>
      </c>
      <c r="FF51" s="7">
        <f t="shared" si="59"/>
        <v>0</v>
      </c>
      <c r="FG51" s="7">
        <f t="shared" si="59"/>
        <v>0</v>
      </c>
      <c r="FH51" s="7">
        <f t="shared" si="59"/>
        <v>0</v>
      </c>
      <c r="FI51" s="7">
        <f t="shared" si="59"/>
        <v>0</v>
      </c>
      <c r="FJ51" s="7">
        <f t="shared" si="59"/>
        <v>0</v>
      </c>
      <c r="FK51" s="7">
        <f t="shared" si="59"/>
        <v>0</v>
      </c>
      <c r="FL51" s="7">
        <f t="shared" si="59"/>
        <v>0</v>
      </c>
      <c r="FM51" s="7">
        <f t="shared" si="59"/>
        <v>0</v>
      </c>
      <c r="FN51" s="7">
        <f t="shared" si="59"/>
        <v>0.28891004352429805</v>
      </c>
      <c r="FO51" s="7">
        <f t="shared" si="59"/>
        <v>0</v>
      </c>
      <c r="FP51" s="7">
        <f t="shared" si="59"/>
        <v>0</v>
      </c>
      <c r="FQ51" s="7">
        <f t="shared" si="59"/>
        <v>0</v>
      </c>
      <c r="FR51" s="7">
        <f t="shared" si="59"/>
        <v>0</v>
      </c>
      <c r="FS51" s="7">
        <f t="shared" si="59"/>
        <v>0</v>
      </c>
      <c r="FT51" s="7">
        <f t="shared" si="59"/>
        <v>0</v>
      </c>
      <c r="FU51" s="7">
        <f t="shared" si="59"/>
        <v>0</v>
      </c>
      <c r="FV51" s="7">
        <f t="shared" si="59"/>
        <v>0.14445502176214903</v>
      </c>
      <c r="FW51" s="7">
        <f t="shared" si="59"/>
        <v>0.28891004352429805</v>
      </c>
      <c r="FX51" s="7">
        <f t="shared" si="59"/>
        <v>0.14445502176214903</v>
      </c>
      <c r="FY51" s="7">
        <f t="shared" si="59"/>
        <v>0</v>
      </c>
      <c r="FZ51" s="7">
        <f t="shared" si="59"/>
        <v>0.14445502176214903</v>
      </c>
      <c r="GA51" s="7">
        <f t="shared" si="59"/>
        <v>0.14445502176214903</v>
      </c>
      <c r="GB51" s="7">
        <f t="shared" si="59"/>
        <v>0.14445502176214903</v>
      </c>
      <c r="GC51" s="7">
        <f t="shared" si="59"/>
        <v>0.14445502176214903</v>
      </c>
      <c r="GD51" s="7">
        <f t="shared" si="59"/>
        <v>0.14445502176214903</v>
      </c>
      <c r="GE51" s="7">
        <f t="shared" si="59"/>
        <v>0</v>
      </c>
      <c r="GF51" s="7">
        <f t="shared" si="59"/>
        <v>0</v>
      </c>
      <c r="GG51" s="7">
        <f t="shared" si="59"/>
        <v>0.14445502176214903</v>
      </c>
      <c r="GH51" s="7">
        <f t="shared" si="59"/>
        <v>0.57782008704859611</v>
      </c>
      <c r="GI51" s="7">
        <f t="shared" si="59"/>
        <v>0.14445502176214903</v>
      </c>
      <c r="GJ51" s="7">
        <f t="shared" si="59"/>
        <v>0</v>
      </c>
      <c r="GK51" s="7">
        <f t="shared" si="59"/>
        <v>0</v>
      </c>
      <c r="GL51" s="7">
        <f t="shared" si="59"/>
        <v>0.43336506528644708</v>
      </c>
      <c r="GM51" s="7">
        <f t="shared" si="59"/>
        <v>0.14445502176214903</v>
      </c>
      <c r="GN51" s="7">
        <f t="shared" ref="GN51:HS51" si="60">GN11/$C51*100000</f>
        <v>0</v>
      </c>
      <c r="GO51" s="7">
        <f t="shared" si="60"/>
        <v>0.28891004352429805</v>
      </c>
      <c r="GP51" s="7">
        <f t="shared" si="60"/>
        <v>0</v>
      </c>
      <c r="GQ51" s="7">
        <f t="shared" si="60"/>
        <v>0.43336506528644708</v>
      </c>
      <c r="GR51" s="7">
        <f t="shared" si="60"/>
        <v>0.14445502176214903</v>
      </c>
      <c r="GS51" s="7">
        <f t="shared" si="60"/>
        <v>0.14445502176214903</v>
      </c>
      <c r="GT51" s="7">
        <f t="shared" si="60"/>
        <v>0.28891004352429805</v>
      </c>
      <c r="GU51" s="7">
        <f t="shared" si="60"/>
        <v>0.28891004352429805</v>
      </c>
      <c r="GV51" s="7">
        <f t="shared" si="60"/>
        <v>0</v>
      </c>
      <c r="GW51" s="7">
        <f t="shared" si="60"/>
        <v>0</v>
      </c>
      <c r="GX51" s="7">
        <f t="shared" si="60"/>
        <v>0</v>
      </c>
      <c r="GY51" s="7">
        <f t="shared" si="60"/>
        <v>0</v>
      </c>
      <c r="GZ51" s="7">
        <f t="shared" si="60"/>
        <v>0.14445502176214903</v>
      </c>
      <c r="HA51" s="7">
        <f t="shared" si="60"/>
        <v>0</v>
      </c>
      <c r="HB51" s="7">
        <f t="shared" si="60"/>
        <v>0.28891004352429805</v>
      </c>
      <c r="HC51" s="7">
        <f t="shared" si="60"/>
        <v>0.14445502176214903</v>
      </c>
      <c r="HD51" s="7">
        <f t="shared" si="60"/>
        <v>0.14445502176214903</v>
      </c>
      <c r="HE51" s="7">
        <f t="shared" si="60"/>
        <v>0</v>
      </c>
      <c r="HF51" s="7">
        <f t="shared" si="60"/>
        <v>0.14445502176214903</v>
      </c>
      <c r="HG51" s="7">
        <f t="shared" si="60"/>
        <v>0.72227510881074508</v>
      </c>
      <c r="HH51" s="7">
        <f t="shared" si="60"/>
        <v>0</v>
      </c>
      <c r="HI51" s="7">
        <f t="shared" si="60"/>
        <v>0.43336506528644708</v>
      </c>
      <c r="HJ51" s="7">
        <f t="shared" si="60"/>
        <v>1.5890052393836394</v>
      </c>
      <c r="HK51" s="7">
        <f t="shared" si="60"/>
        <v>0.14445502176214903</v>
      </c>
      <c r="HL51" s="7">
        <f t="shared" si="60"/>
        <v>0.57782008704859611</v>
      </c>
      <c r="HM51" s="7">
        <f t="shared" si="60"/>
        <v>0.43336506528644708</v>
      </c>
      <c r="HN51" s="7">
        <f>HN11/$C51*100000</f>
        <v>0.43336506528644708</v>
      </c>
      <c r="HO51" s="7">
        <f t="shared" si="60"/>
        <v>0.57782008704859611</v>
      </c>
      <c r="HP51" s="7">
        <f t="shared" si="60"/>
        <v>0</v>
      </c>
      <c r="HQ51" s="7">
        <f t="shared" si="60"/>
        <v>0.72227510881074508</v>
      </c>
      <c r="HR51" s="7">
        <f t="shared" si="60"/>
        <v>0</v>
      </c>
      <c r="HS51" s="7">
        <f t="shared" si="60"/>
        <v>0.14445502176214903</v>
      </c>
    </row>
    <row r="52" spans="2:228" x14ac:dyDescent="0.25">
      <c r="B52" s="256" t="s">
        <v>210</v>
      </c>
      <c r="C52" s="258">
        <v>1574419</v>
      </c>
      <c r="D52" s="7">
        <f t="shared" ref="D52:BO52" si="61">D10/$C52*100000</f>
        <v>0</v>
      </c>
      <c r="E52" s="7">
        <f t="shared" si="61"/>
        <v>0</v>
      </c>
      <c r="F52" s="7">
        <f t="shared" si="61"/>
        <v>0</v>
      </c>
      <c r="G52" s="7">
        <f t="shared" si="61"/>
        <v>0</v>
      </c>
      <c r="H52" s="7">
        <f t="shared" si="61"/>
        <v>0</v>
      </c>
      <c r="I52" s="7">
        <f t="shared" si="61"/>
        <v>0</v>
      </c>
      <c r="J52" s="7">
        <f t="shared" si="61"/>
        <v>0</v>
      </c>
      <c r="K52" s="7">
        <f t="shared" si="61"/>
        <v>0</v>
      </c>
      <c r="L52" s="7">
        <f t="shared" si="61"/>
        <v>0</v>
      </c>
      <c r="M52" s="7">
        <f t="shared" si="61"/>
        <v>0</v>
      </c>
      <c r="N52" s="7">
        <f t="shared" si="61"/>
        <v>0</v>
      </c>
      <c r="O52" s="7">
        <f t="shared" si="61"/>
        <v>0</v>
      </c>
      <c r="P52" s="7">
        <f t="shared" si="61"/>
        <v>0</v>
      </c>
      <c r="Q52" s="7">
        <f t="shared" si="61"/>
        <v>0</v>
      </c>
      <c r="R52" s="7">
        <f t="shared" si="61"/>
        <v>0</v>
      </c>
      <c r="S52" s="7">
        <f t="shared" si="61"/>
        <v>0</v>
      </c>
      <c r="T52" s="7">
        <f t="shared" si="61"/>
        <v>0</v>
      </c>
      <c r="U52" s="7">
        <f t="shared" si="61"/>
        <v>0</v>
      </c>
      <c r="V52" s="7">
        <f t="shared" si="61"/>
        <v>0.12703098730388798</v>
      </c>
      <c r="W52" s="7">
        <f t="shared" si="61"/>
        <v>0</v>
      </c>
      <c r="X52" s="7">
        <f t="shared" si="61"/>
        <v>0</v>
      </c>
      <c r="Y52" s="7">
        <f t="shared" si="61"/>
        <v>0</v>
      </c>
      <c r="Z52" s="7">
        <f t="shared" si="61"/>
        <v>6.3515493651943991E-2</v>
      </c>
      <c r="AA52" s="7">
        <f t="shared" si="61"/>
        <v>0</v>
      </c>
      <c r="AB52" s="7">
        <f t="shared" si="61"/>
        <v>6.3515493651943991E-2</v>
      </c>
      <c r="AC52" s="7">
        <f t="shared" si="61"/>
        <v>6.3515493651943991E-2</v>
      </c>
      <c r="AD52" s="7">
        <f t="shared" si="61"/>
        <v>0</v>
      </c>
      <c r="AE52" s="7">
        <f t="shared" si="61"/>
        <v>0</v>
      </c>
      <c r="AF52" s="7">
        <f t="shared" si="61"/>
        <v>0</v>
      </c>
      <c r="AG52" s="7">
        <f t="shared" si="61"/>
        <v>6.3515493651943991E-2</v>
      </c>
      <c r="AH52" s="7">
        <f t="shared" si="61"/>
        <v>0</v>
      </c>
      <c r="AI52" s="7">
        <f t="shared" si="61"/>
        <v>0.12703098730388798</v>
      </c>
      <c r="AJ52" s="7">
        <f t="shared" si="61"/>
        <v>0.12703098730388798</v>
      </c>
      <c r="AK52" s="7">
        <f t="shared" si="61"/>
        <v>0.12703098730388798</v>
      </c>
      <c r="AL52" s="7">
        <f t="shared" si="61"/>
        <v>0</v>
      </c>
      <c r="AM52" s="7">
        <f t="shared" si="61"/>
        <v>6.3515493651943991E-2</v>
      </c>
      <c r="AN52" s="7">
        <f t="shared" si="61"/>
        <v>0.50812394921555193</v>
      </c>
      <c r="AO52" s="7">
        <f t="shared" si="61"/>
        <v>0.12703098730388798</v>
      </c>
      <c r="AP52" s="7">
        <f t="shared" si="61"/>
        <v>0.38109296191166392</v>
      </c>
      <c r="AQ52" s="7">
        <f t="shared" si="61"/>
        <v>0.31757746825971994</v>
      </c>
      <c r="AR52" s="7">
        <f t="shared" si="61"/>
        <v>0.25406197460777596</v>
      </c>
      <c r="AS52" s="7">
        <f t="shared" si="61"/>
        <v>0.38109296191166392</v>
      </c>
      <c r="AT52" s="7">
        <f t="shared" si="61"/>
        <v>0.63515493651943988</v>
      </c>
      <c r="AU52" s="7">
        <f t="shared" si="61"/>
        <v>0.63515493651943988</v>
      </c>
      <c r="AV52" s="7">
        <f t="shared" si="61"/>
        <v>0.25406197460777596</v>
      </c>
      <c r="AW52" s="7">
        <f t="shared" si="61"/>
        <v>0.31757746825971994</v>
      </c>
      <c r="AX52" s="7">
        <f t="shared" si="61"/>
        <v>0.50812394921555193</v>
      </c>
      <c r="AY52" s="7">
        <f t="shared" si="61"/>
        <v>0.50812394921555193</v>
      </c>
      <c r="AZ52" s="7">
        <f t="shared" si="61"/>
        <v>0.50812394921555193</v>
      </c>
      <c r="BA52" s="7">
        <f t="shared" si="61"/>
        <v>0.50812394921555193</v>
      </c>
      <c r="BB52" s="7">
        <f t="shared" si="61"/>
        <v>0.82570141747527181</v>
      </c>
      <c r="BC52" s="7">
        <f t="shared" si="61"/>
        <v>0.50812394921555193</v>
      </c>
      <c r="BD52" s="7">
        <f t="shared" si="61"/>
        <v>0.82570141747527181</v>
      </c>
      <c r="BE52" s="7">
        <f t="shared" si="61"/>
        <v>0.69867043017138386</v>
      </c>
      <c r="BF52" s="7">
        <f t="shared" si="61"/>
        <v>0.63515493651943988</v>
      </c>
      <c r="BG52" s="7">
        <f t="shared" si="61"/>
        <v>0.31757746825971994</v>
      </c>
      <c r="BH52" s="7">
        <f t="shared" si="61"/>
        <v>0.76218592382332784</v>
      </c>
      <c r="BI52" s="7">
        <f t="shared" si="61"/>
        <v>0.4446084555636079</v>
      </c>
      <c r="BJ52" s="7">
        <f t="shared" si="61"/>
        <v>0.38109296191166392</v>
      </c>
      <c r="BK52" s="7">
        <f t="shared" si="61"/>
        <v>0.4446084555636079</v>
      </c>
      <c r="BL52" s="7">
        <f t="shared" si="61"/>
        <v>0.63515493651943988</v>
      </c>
      <c r="BM52" s="7">
        <f t="shared" si="61"/>
        <v>0.12703098730388798</v>
      </c>
      <c r="BN52" s="7">
        <f t="shared" si="61"/>
        <v>0.50812394921555193</v>
      </c>
      <c r="BO52" s="7">
        <f t="shared" si="61"/>
        <v>0.31757746825971994</v>
      </c>
      <c r="BP52" s="7">
        <f t="shared" ref="BP52:EA52" si="62">BP10/$C52*100000</f>
        <v>0.4446084555636079</v>
      </c>
      <c r="BQ52" s="7">
        <f t="shared" si="62"/>
        <v>0.38109296191166392</v>
      </c>
      <c r="BR52" s="7">
        <f t="shared" si="62"/>
        <v>0.31757746825971994</v>
      </c>
      <c r="BS52" s="7">
        <f t="shared" si="62"/>
        <v>0.38109296191166392</v>
      </c>
      <c r="BT52" s="7">
        <f t="shared" si="62"/>
        <v>0.25406197460777596</v>
      </c>
      <c r="BU52" s="7">
        <f t="shared" si="62"/>
        <v>0.4446084555636079</v>
      </c>
      <c r="BV52" s="7">
        <f t="shared" si="62"/>
        <v>0.38109296191166392</v>
      </c>
      <c r="BW52" s="7">
        <f t="shared" si="62"/>
        <v>0.57163944286749591</v>
      </c>
      <c r="BX52" s="7">
        <f t="shared" si="62"/>
        <v>0.4446084555636079</v>
      </c>
      <c r="BY52" s="7">
        <f t="shared" si="62"/>
        <v>0.12703098730388798</v>
      </c>
      <c r="BZ52" s="7">
        <f t="shared" si="62"/>
        <v>0.19054648095583196</v>
      </c>
      <c r="CA52" s="7">
        <f t="shared" si="62"/>
        <v>0.25406197460777596</v>
      </c>
      <c r="CB52" s="7">
        <f t="shared" si="62"/>
        <v>0.12703098730388798</v>
      </c>
      <c r="CC52" s="7">
        <f t="shared" si="62"/>
        <v>0.31757746825971994</v>
      </c>
      <c r="CD52" s="7">
        <f t="shared" si="62"/>
        <v>0.31757746825971994</v>
      </c>
      <c r="CE52" s="7">
        <f t="shared" si="62"/>
        <v>0.12703098730388798</v>
      </c>
      <c r="CF52" s="7">
        <f t="shared" si="62"/>
        <v>0.25406197460777596</v>
      </c>
      <c r="CG52" s="7">
        <f t="shared" si="62"/>
        <v>0.19054648095583196</v>
      </c>
      <c r="CH52" s="7">
        <f t="shared" si="62"/>
        <v>0</v>
      </c>
      <c r="CI52" s="7">
        <f t="shared" si="62"/>
        <v>6.3515493651943991E-2</v>
      </c>
      <c r="CJ52" s="7">
        <f t="shared" si="62"/>
        <v>0.25406197460777596</v>
      </c>
      <c r="CK52" s="7">
        <f t="shared" si="62"/>
        <v>0.25406197460777596</v>
      </c>
      <c r="CL52" s="7">
        <f t="shared" si="62"/>
        <v>0.31757746825971994</v>
      </c>
      <c r="CM52" s="7">
        <f t="shared" si="62"/>
        <v>0.19054648095583196</v>
      </c>
      <c r="CN52" s="7">
        <f t="shared" si="62"/>
        <v>0.12703098730388798</v>
      </c>
      <c r="CO52" s="7">
        <f t="shared" si="62"/>
        <v>6.3515493651943991E-2</v>
      </c>
      <c r="CP52" s="7">
        <f t="shared" si="62"/>
        <v>0.12703098730388798</v>
      </c>
      <c r="CQ52" s="7">
        <f t="shared" si="62"/>
        <v>0.31757746825971994</v>
      </c>
      <c r="CR52" s="7">
        <f t="shared" si="62"/>
        <v>0.31757746825971994</v>
      </c>
      <c r="CS52" s="7">
        <f t="shared" si="62"/>
        <v>0.19054648095583196</v>
      </c>
      <c r="CT52" s="7">
        <f t="shared" si="62"/>
        <v>6.3515493651943991E-2</v>
      </c>
      <c r="CU52" s="7">
        <f t="shared" si="62"/>
        <v>0.25406197460777596</v>
      </c>
      <c r="CV52" s="7">
        <f t="shared" si="62"/>
        <v>6.3515493651943991E-2</v>
      </c>
      <c r="CW52" s="7">
        <f t="shared" si="62"/>
        <v>0</v>
      </c>
      <c r="CX52" s="7">
        <f t="shared" si="62"/>
        <v>0</v>
      </c>
      <c r="CY52" s="7">
        <f t="shared" si="62"/>
        <v>0.12703098730388798</v>
      </c>
      <c r="CZ52" s="7">
        <f t="shared" si="62"/>
        <v>0</v>
      </c>
      <c r="DA52" s="7">
        <f t="shared" si="62"/>
        <v>6.3515493651943991E-2</v>
      </c>
      <c r="DB52" s="7">
        <f t="shared" si="62"/>
        <v>0.12703098730388798</v>
      </c>
      <c r="DC52" s="7">
        <f t="shared" si="62"/>
        <v>0</v>
      </c>
      <c r="DD52" s="7">
        <f t="shared" si="62"/>
        <v>0</v>
      </c>
      <c r="DE52" s="7">
        <f t="shared" si="62"/>
        <v>6.3515493651943991E-2</v>
      </c>
      <c r="DF52" s="7">
        <f t="shared" si="62"/>
        <v>6.3515493651943991E-2</v>
      </c>
      <c r="DG52" s="7">
        <f t="shared" si="62"/>
        <v>0</v>
      </c>
      <c r="DH52" s="7">
        <f t="shared" si="62"/>
        <v>0</v>
      </c>
      <c r="DI52" s="7">
        <f t="shared" si="62"/>
        <v>0</v>
      </c>
      <c r="DJ52" s="7">
        <f t="shared" si="62"/>
        <v>6.3515493651943991E-2</v>
      </c>
      <c r="DK52" s="7">
        <f t="shared" si="62"/>
        <v>0</v>
      </c>
      <c r="DL52" s="7">
        <f t="shared" si="62"/>
        <v>6.3515493651943991E-2</v>
      </c>
      <c r="DM52" s="7">
        <f t="shared" si="62"/>
        <v>0.12703098730388798</v>
      </c>
      <c r="DN52" s="7">
        <f t="shared" si="62"/>
        <v>0</v>
      </c>
      <c r="DO52" s="7">
        <f t="shared" si="62"/>
        <v>0</v>
      </c>
      <c r="DP52" s="7">
        <f t="shared" si="62"/>
        <v>0</v>
      </c>
      <c r="DQ52" s="7">
        <f t="shared" si="62"/>
        <v>6.3515493651943991E-2</v>
      </c>
      <c r="DR52" s="7">
        <f t="shared" si="62"/>
        <v>0</v>
      </c>
      <c r="DS52" s="7">
        <f t="shared" si="62"/>
        <v>0</v>
      </c>
      <c r="DT52" s="7">
        <f t="shared" si="62"/>
        <v>0</v>
      </c>
      <c r="DU52" s="7">
        <f t="shared" si="62"/>
        <v>6.3515493651943991E-2</v>
      </c>
      <c r="DV52" s="7">
        <f t="shared" si="62"/>
        <v>0</v>
      </c>
      <c r="DW52" s="7">
        <f t="shared" si="62"/>
        <v>0</v>
      </c>
      <c r="DX52" s="7">
        <f t="shared" si="62"/>
        <v>0.19054648095583196</v>
      </c>
      <c r="DY52" s="7">
        <f t="shared" si="62"/>
        <v>0</v>
      </c>
      <c r="DZ52" s="7">
        <f t="shared" si="62"/>
        <v>0</v>
      </c>
      <c r="EA52" s="7">
        <f t="shared" si="62"/>
        <v>0</v>
      </c>
      <c r="EB52" s="7">
        <f t="shared" ref="EB52:GM52" si="63">EB10/$C52*100000</f>
        <v>6.3515493651943991E-2</v>
      </c>
      <c r="EC52" s="7">
        <f t="shared" si="63"/>
        <v>0</v>
      </c>
      <c r="ED52" s="7">
        <f t="shared" si="63"/>
        <v>0</v>
      </c>
      <c r="EE52" s="7">
        <f t="shared" si="63"/>
        <v>0</v>
      </c>
      <c r="EF52" s="7">
        <f t="shared" si="63"/>
        <v>6.3515493651943991E-2</v>
      </c>
      <c r="EG52" s="7">
        <f t="shared" si="63"/>
        <v>0</v>
      </c>
      <c r="EH52" s="7">
        <f t="shared" si="63"/>
        <v>0</v>
      </c>
      <c r="EI52" s="7">
        <f t="shared" si="63"/>
        <v>0</v>
      </c>
      <c r="EJ52" s="7">
        <f t="shared" si="63"/>
        <v>6.3515493651943991E-2</v>
      </c>
      <c r="EK52" s="7">
        <f t="shared" si="63"/>
        <v>0</v>
      </c>
      <c r="EL52" s="7">
        <f t="shared" si="63"/>
        <v>0</v>
      </c>
      <c r="EM52" s="7">
        <f t="shared" si="63"/>
        <v>0</v>
      </c>
      <c r="EN52" s="7">
        <f t="shared" si="63"/>
        <v>0</v>
      </c>
      <c r="EO52" s="7">
        <f t="shared" si="63"/>
        <v>6.3515493651943991E-2</v>
      </c>
      <c r="EP52" s="7">
        <f t="shared" si="63"/>
        <v>0</v>
      </c>
      <c r="EQ52" s="7">
        <f t="shared" si="63"/>
        <v>6.3515493651943991E-2</v>
      </c>
      <c r="ER52" s="7">
        <f t="shared" si="63"/>
        <v>0</v>
      </c>
      <c r="ES52" s="7">
        <f t="shared" si="63"/>
        <v>0</v>
      </c>
      <c r="ET52" s="7">
        <f t="shared" si="63"/>
        <v>0</v>
      </c>
      <c r="EU52" s="7">
        <f t="shared" si="63"/>
        <v>0</v>
      </c>
      <c r="EV52" s="7">
        <f t="shared" si="63"/>
        <v>0</v>
      </c>
      <c r="EW52" s="7">
        <f t="shared" si="63"/>
        <v>0</v>
      </c>
      <c r="EX52" s="7">
        <f t="shared" si="63"/>
        <v>0</v>
      </c>
      <c r="EY52" s="7">
        <f t="shared" si="63"/>
        <v>0</v>
      </c>
      <c r="EZ52" s="7">
        <f t="shared" si="63"/>
        <v>0</v>
      </c>
      <c r="FA52" s="7">
        <f t="shared" si="63"/>
        <v>0</v>
      </c>
      <c r="FB52" s="7">
        <f t="shared" si="63"/>
        <v>0</v>
      </c>
      <c r="FC52" s="7">
        <f t="shared" si="63"/>
        <v>0</v>
      </c>
      <c r="FD52" s="7">
        <f t="shared" si="63"/>
        <v>0</v>
      </c>
      <c r="FE52" s="7">
        <f t="shared" si="63"/>
        <v>0</v>
      </c>
      <c r="FF52" s="7">
        <f t="shared" si="63"/>
        <v>0</v>
      </c>
      <c r="FG52" s="7">
        <f t="shared" si="63"/>
        <v>0</v>
      </c>
      <c r="FH52" s="7">
        <f t="shared" si="63"/>
        <v>0</v>
      </c>
      <c r="FI52" s="7">
        <f t="shared" si="63"/>
        <v>0</v>
      </c>
      <c r="FJ52" s="7">
        <f t="shared" si="63"/>
        <v>0</v>
      </c>
      <c r="FK52" s="7">
        <f t="shared" si="63"/>
        <v>0</v>
      </c>
      <c r="FL52" s="7">
        <f t="shared" si="63"/>
        <v>0</v>
      </c>
      <c r="FM52" s="7">
        <f t="shared" si="63"/>
        <v>6.3515493651943991E-2</v>
      </c>
      <c r="FN52" s="7">
        <f t="shared" si="63"/>
        <v>0</v>
      </c>
      <c r="FO52" s="7">
        <f t="shared" si="63"/>
        <v>0</v>
      </c>
      <c r="FP52" s="7">
        <f t="shared" si="63"/>
        <v>0.12703098730388798</v>
      </c>
      <c r="FQ52" s="7">
        <f t="shared" si="63"/>
        <v>6.3515493651943991E-2</v>
      </c>
      <c r="FR52" s="7">
        <f t="shared" si="63"/>
        <v>0</v>
      </c>
      <c r="FS52" s="7">
        <f t="shared" si="63"/>
        <v>0.12703098730388798</v>
      </c>
      <c r="FT52" s="7">
        <f t="shared" si="63"/>
        <v>0.12703098730388798</v>
      </c>
      <c r="FU52" s="7">
        <f t="shared" si="63"/>
        <v>6.3515493651943991E-2</v>
      </c>
      <c r="FV52" s="7">
        <f t="shared" si="63"/>
        <v>0.25406197460777596</v>
      </c>
      <c r="FW52" s="7">
        <f t="shared" si="63"/>
        <v>0</v>
      </c>
      <c r="FX52" s="7">
        <f t="shared" si="63"/>
        <v>0.12703098730388798</v>
      </c>
      <c r="FY52" s="7">
        <f t="shared" si="63"/>
        <v>0.12703098730388798</v>
      </c>
      <c r="FZ52" s="7">
        <f t="shared" si="63"/>
        <v>0.25406197460777596</v>
      </c>
      <c r="GA52" s="7">
        <f t="shared" si="63"/>
        <v>0.25406197460777596</v>
      </c>
      <c r="GB52" s="7">
        <f t="shared" si="63"/>
        <v>0.31757746825971994</v>
      </c>
      <c r="GC52" s="7">
        <f t="shared" si="63"/>
        <v>0.19054648095583196</v>
      </c>
      <c r="GD52" s="7">
        <f t="shared" si="63"/>
        <v>0.19054648095583196</v>
      </c>
      <c r="GE52" s="7">
        <f t="shared" si="63"/>
        <v>0.12703098730388798</v>
      </c>
      <c r="GF52" s="7">
        <f t="shared" si="63"/>
        <v>0.19054648095583196</v>
      </c>
      <c r="GG52" s="7">
        <f t="shared" si="63"/>
        <v>0.19054648095583196</v>
      </c>
      <c r="GH52" s="7">
        <f t="shared" si="63"/>
        <v>0.50812394921555193</v>
      </c>
      <c r="GI52" s="7">
        <f t="shared" si="63"/>
        <v>0.19054648095583196</v>
      </c>
      <c r="GJ52" s="7">
        <f t="shared" si="63"/>
        <v>6.3515493651943991E-2</v>
      </c>
      <c r="GK52" s="7">
        <f t="shared" si="63"/>
        <v>0.31757746825971994</v>
      </c>
      <c r="GL52" s="7">
        <f t="shared" si="63"/>
        <v>0.12703098730388798</v>
      </c>
      <c r="GM52" s="7">
        <f t="shared" si="63"/>
        <v>0.38109296191166392</v>
      </c>
      <c r="GN52" s="7">
        <f t="shared" ref="GN52:HS52" si="64">GN10/$C52*100000</f>
        <v>0.31757746825971994</v>
      </c>
      <c r="GO52" s="7">
        <f t="shared" si="64"/>
        <v>0.12703098730388798</v>
      </c>
      <c r="GP52" s="7">
        <f t="shared" si="64"/>
        <v>0.4446084555636079</v>
      </c>
      <c r="GQ52" s="7">
        <f t="shared" si="64"/>
        <v>6.3515493651943991E-2</v>
      </c>
      <c r="GR52" s="7">
        <f t="shared" si="64"/>
        <v>0.12703098730388798</v>
      </c>
      <c r="GS52" s="7">
        <f t="shared" si="64"/>
        <v>0.12703098730388798</v>
      </c>
      <c r="GT52" s="7">
        <f t="shared" si="64"/>
        <v>0</v>
      </c>
      <c r="GU52" s="7">
        <f t="shared" si="64"/>
        <v>0.19054648095583196</v>
      </c>
      <c r="GV52" s="7">
        <f t="shared" si="64"/>
        <v>6.3515493651943991E-2</v>
      </c>
      <c r="GW52" s="7">
        <f t="shared" si="64"/>
        <v>6.3515493651943991E-2</v>
      </c>
      <c r="GX52" s="7">
        <f t="shared" si="64"/>
        <v>0.25406197460777596</v>
      </c>
      <c r="GY52" s="7">
        <f t="shared" si="64"/>
        <v>0.19054648095583196</v>
      </c>
      <c r="GZ52" s="7">
        <f t="shared" si="64"/>
        <v>0.19054648095583196</v>
      </c>
      <c r="HA52" s="7">
        <f t="shared" si="64"/>
        <v>0.19054648095583196</v>
      </c>
      <c r="HB52" s="7">
        <f t="shared" si="64"/>
        <v>0.12703098730388798</v>
      </c>
      <c r="HC52" s="7">
        <f t="shared" si="64"/>
        <v>6.3515493651943991E-2</v>
      </c>
      <c r="HD52" s="7">
        <f t="shared" si="64"/>
        <v>0.31757746825971994</v>
      </c>
      <c r="HE52" s="7">
        <f t="shared" si="64"/>
        <v>6.3515493651943991E-2</v>
      </c>
      <c r="HF52" s="7">
        <f t="shared" si="64"/>
        <v>0.12703098730388798</v>
      </c>
      <c r="HG52" s="7">
        <f t="shared" si="64"/>
        <v>6.3515493651943991E-2</v>
      </c>
      <c r="HH52" s="7">
        <f t="shared" si="64"/>
        <v>6.3515493651943991E-2</v>
      </c>
      <c r="HI52" s="7">
        <f t="shared" si="64"/>
        <v>0.12703098730388798</v>
      </c>
      <c r="HJ52" s="7">
        <f t="shared" si="64"/>
        <v>0.25406197460777596</v>
      </c>
      <c r="HK52" s="7">
        <f t="shared" si="64"/>
        <v>0.25406197460777596</v>
      </c>
      <c r="HL52" s="7">
        <f t="shared" si="64"/>
        <v>0.63515493651943988</v>
      </c>
      <c r="HM52" s="7">
        <f t="shared" si="64"/>
        <v>0.12703098730388798</v>
      </c>
      <c r="HN52" s="7">
        <f>HN10/$C52*100000</f>
        <v>0.38109296191166392</v>
      </c>
      <c r="HO52" s="7">
        <f t="shared" si="64"/>
        <v>0.12703098730388798</v>
      </c>
      <c r="HP52" s="7">
        <f t="shared" si="64"/>
        <v>0.25406197460777596</v>
      </c>
      <c r="HQ52" s="7">
        <f t="shared" si="64"/>
        <v>0.25406197460777596</v>
      </c>
      <c r="HR52" s="7">
        <f t="shared" si="64"/>
        <v>0.12703098730388798</v>
      </c>
      <c r="HS52" s="7">
        <f t="shared" si="64"/>
        <v>0.31757746825971994</v>
      </c>
    </row>
    <row r="53" spans="2:228" x14ac:dyDescent="0.25">
      <c r="B53" s="256" t="s">
        <v>209</v>
      </c>
      <c r="C53" s="258">
        <v>2113846</v>
      </c>
      <c r="D53" s="7">
        <f t="shared" ref="D53:BO53" si="65">D9/$C53*100000</f>
        <v>0</v>
      </c>
      <c r="E53" s="7">
        <f t="shared" si="65"/>
        <v>0</v>
      </c>
      <c r="F53" s="7">
        <f t="shared" si="65"/>
        <v>0</v>
      </c>
      <c r="G53" s="7">
        <f t="shared" si="65"/>
        <v>0</v>
      </c>
      <c r="H53" s="7">
        <f t="shared" si="65"/>
        <v>0</v>
      </c>
      <c r="I53" s="7">
        <f t="shared" si="65"/>
        <v>0</v>
      </c>
      <c r="J53" s="7">
        <f t="shared" si="65"/>
        <v>0</v>
      </c>
      <c r="K53" s="7">
        <f t="shared" si="65"/>
        <v>0</v>
      </c>
      <c r="L53" s="7">
        <f t="shared" si="65"/>
        <v>0</v>
      </c>
      <c r="M53" s="7">
        <f t="shared" si="65"/>
        <v>0</v>
      </c>
      <c r="N53" s="7">
        <f t="shared" si="65"/>
        <v>0</v>
      </c>
      <c r="O53" s="7">
        <f t="shared" si="65"/>
        <v>0</v>
      </c>
      <c r="P53" s="7">
        <f t="shared" si="65"/>
        <v>4.7307135902993881E-2</v>
      </c>
      <c r="Q53" s="7">
        <f t="shared" si="65"/>
        <v>0</v>
      </c>
      <c r="R53" s="7">
        <f t="shared" si="65"/>
        <v>0</v>
      </c>
      <c r="S53" s="7">
        <f t="shared" si="65"/>
        <v>0</v>
      </c>
      <c r="T53" s="7">
        <f t="shared" si="65"/>
        <v>0</v>
      </c>
      <c r="U53" s="7">
        <f t="shared" si="65"/>
        <v>0</v>
      </c>
      <c r="V53" s="7">
        <f t="shared" si="65"/>
        <v>0</v>
      </c>
      <c r="W53" s="7">
        <f t="shared" si="65"/>
        <v>0</v>
      </c>
      <c r="X53" s="7">
        <f t="shared" si="65"/>
        <v>0</v>
      </c>
      <c r="Y53" s="7">
        <f t="shared" si="65"/>
        <v>0</v>
      </c>
      <c r="Z53" s="7">
        <f t="shared" si="65"/>
        <v>0</v>
      </c>
      <c r="AA53" s="7">
        <f t="shared" si="65"/>
        <v>0</v>
      </c>
      <c r="AB53" s="7">
        <f t="shared" si="65"/>
        <v>0</v>
      </c>
      <c r="AC53" s="7">
        <f t="shared" si="65"/>
        <v>0</v>
      </c>
      <c r="AD53" s="7">
        <f t="shared" si="65"/>
        <v>0</v>
      </c>
      <c r="AE53" s="7">
        <f t="shared" si="65"/>
        <v>4.7307135902993881E-2</v>
      </c>
      <c r="AF53" s="7">
        <f t="shared" si="65"/>
        <v>4.7307135902993881E-2</v>
      </c>
      <c r="AG53" s="7">
        <f t="shared" si="65"/>
        <v>0.2365356795149694</v>
      </c>
      <c r="AH53" s="7">
        <f t="shared" si="65"/>
        <v>0.14192140770898165</v>
      </c>
      <c r="AI53" s="7">
        <f t="shared" si="65"/>
        <v>4.7307135902993881E-2</v>
      </c>
      <c r="AJ53" s="7">
        <f t="shared" si="65"/>
        <v>0.18922854361197552</v>
      </c>
      <c r="AK53" s="7">
        <f t="shared" si="65"/>
        <v>9.4614271805987762E-2</v>
      </c>
      <c r="AL53" s="7">
        <f t="shared" si="65"/>
        <v>0.14192140770898165</v>
      </c>
      <c r="AM53" s="7">
        <f t="shared" si="65"/>
        <v>0.14192140770898165</v>
      </c>
      <c r="AN53" s="7">
        <f t="shared" si="65"/>
        <v>0.33114995132095715</v>
      </c>
      <c r="AO53" s="7">
        <f t="shared" si="65"/>
        <v>0.2365356795149694</v>
      </c>
      <c r="AP53" s="7">
        <f t="shared" si="65"/>
        <v>0.2365356795149694</v>
      </c>
      <c r="AQ53" s="7">
        <f t="shared" si="65"/>
        <v>0.18922854361197552</v>
      </c>
      <c r="AR53" s="7">
        <f t="shared" si="65"/>
        <v>0.33114995132095715</v>
      </c>
      <c r="AS53" s="7">
        <f t="shared" si="65"/>
        <v>0.4730713590299388</v>
      </c>
      <c r="AT53" s="7">
        <f t="shared" si="65"/>
        <v>0.52037849493293264</v>
      </c>
      <c r="AU53" s="7">
        <f t="shared" si="65"/>
        <v>0.70960703854490814</v>
      </c>
      <c r="AV53" s="7">
        <f t="shared" si="65"/>
        <v>0.4257642231269449</v>
      </c>
      <c r="AW53" s="7">
        <f t="shared" si="65"/>
        <v>0.33114995132095715</v>
      </c>
      <c r="AX53" s="7">
        <f t="shared" si="65"/>
        <v>0.37845708722395105</v>
      </c>
      <c r="AY53" s="7">
        <f t="shared" si="65"/>
        <v>0.33114995132095715</v>
      </c>
      <c r="AZ53" s="7">
        <f t="shared" si="65"/>
        <v>0.2365356795149694</v>
      </c>
      <c r="BA53" s="7">
        <f t="shared" si="65"/>
        <v>0.2365356795149694</v>
      </c>
      <c r="BB53" s="7">
        <f t="shared" si="65"/>
        <v>0.5676856308359266</v>
      </c>
      <c r="BC53" s="7">
        <f t="shared" si="65"/>
        <v>0.4257642231269449</v>
      </c>
      <c r="BD53" s="7">
        <f t="shared" si="65"/>
        <v>0.2365356795149694</v>
      </c>
      <c r="BE53" s="7">
        <f t="shared" si="65"/>
        <v>0.4257642231269449</v>
      </c>
      <c r="BF53" s="7">
        <f t="shared" si="65"/>
        <v>0.6622999026419143</v>
      </c>
      <c r="BG53" s="7">
        <f t="shared" si="65"/>
        <v>0.37845708722395105</v>
      </c>
      <c r="BH53" s="7">
        <f t="shared" si="65"/>
        <v>0.52037849493293264</v>
      </c>
      <c r="BI53" s="7">
        <f t="shared" si="65"/>
        <v>0.4730713590299388</v>
      </c>
      <c r="BJ53" s="7">
        <f t="shared" si="65"/>
        <v>0.14192140770898165</v>
      </c>
      <c r="BK53" s="7">
        <f t="shared" si="65"/>
        <v>0.7569141744479021</v>
      </c>
      <c r="BL53" s="7">
        <f t="shared" si="65"/>
        <v>0.61499276673892045</v>
      </c>
      <c r="BM53" s="7">
        <f t="shared" si="65"/>
        <v>0.4257642231269449</v>
      </c>
      <c r="BN53" s="7">
        <f t="shared" si="65"/>
        <v>0.2365356795149694</v>
      </c>
      <c r="BO53" s="7">
        <f t="shared" si="65"/>
        <v>0.2365356795149694</v>
      </c>
      <c r="BP53" s="7">
        <f t="shared" ref="BP53:EA53" si="66">BP9/$C53*100000</f>
        <v>0.33114995132095715</v>
      </c>
      <c r="BQ53" s="7">
        <f t="shared" si="66"/>
        <v>0.2838428154179633</v>
      </c>
      <c r="BR53" s="7">
        <f t="shared" si="66"/>
        <v>0.2365356795149694</v>
      </c>
      <c r="BS53" s="7">
        <f t="shared" si="66"/>
        <v>0.18922854361197552</v>
      </c>
      <c r="BT53" s="7">
        <f t="shared" si="66"/>
        <v>0.2365356795149694</v>
      </c>
      <c r="BU53" s="7">
        <f t="shared" si="66"/>
        <v>0.2365356795149694</v>
      </c>
      <c r="BV53" s="7">
        <f t="shared" si="66"/>
        <v>0</v>
      </c>
      <c r="BW53" s="7">
        <f t="shared" si="66"/>
        <v>0.33114995132095715</v>
      </c>
      <c r="BX53" s="7">
        <f t="shared" si="66"/>
        <v>0.37845708722395105</v>
      </c>
      <c r="BY53" s="7">
        <f t="shared" si="66"/>
        <v>0.14192140770898165</v>
      </c>
      <c r="BZ53" s="7">
        <f t="shared" si="66"/>
        <v>0.2838428154179633</v>
      </c>
      <c r="CA53" s="7">
        <f t="shared" si="66"/>
        <v>0.4257642231269449</v>
      </c>
      <c r="CB53" s="7">
        <f t="shared" si="66"/>
        <v>0.14192140770898165</v>
      </c>
      <c r="CC53" s="7">
        <f t="shared" si="66"/>
        <v>0.2365356795149694</v>
      </c>
      <c r="CD53" s="7">
        <f t="shared" si="66"/>
        <v>0.14192140770898165</v>
      </c>
      <c r="CE53" s="7">
        <f t="shared" si="66"/>
        <v>0.18922854361197552</v>
      </c>
      <c r="CF53" s="7">
        <f t="shared" si="66"/>
        <v>0.2838428154179633</v>
      </c>
      <c r="CG53" s="7">
        <f t="shared" si="66"/>
        <v>0.18922854361197552</v>
      </c>
      <c r="CH53" s="7">
        <f t="shared" si="66"/>
        <v>0.14192140770898165</v>
      </c>
      <c r="CI53" s="7">
        <f t="shared" si="66"/>
        <v>9.4614271805987762E-2</v>
      </c>
      <c r="CJ53" s="7">
        <f t="shared" si="66"/>
        <v>0.18922854361197552</v>
      </c>
      <c r="CK53" s="7">
        <f t="shared" si="66"/>
        <v>0.2365356795149694</v>
      </c>
      <c r="CL53" s="7">
        <f t="shared" si="66"/>
        <v>4.7307135902993881E-2</v>
      </c>
      <c r="CM53" s="7">
        <f t="shared" si="66"/>
        <v>9.4614271805987762E-2</v>
      </c>
      <c r="CN53" s="7">
        <f t="shared" si="66"/>
        <v>9.4614271805987762E-2</v>
      </c>
      <c r="CO53" s="7">
        <f t="shared" si="66"/>
        <v>0.2838428154179633</v>
      </c>
      <c r="CP53" s="7">
        <f t="shared" si="66"/>
        <v>4.7307135902993881E-2</v>
      </c>
      <c r="CQ53" s="7">
        <f t="shared" si="66"/>
        <v>0.14192140770898165</v>
      </c>
      <c r="CR53" s="7">
        <f t="shared" si="66"/>
        <v>9.4614271805987762E-2</v>
      </c>
      <c r="CS53" s="7">
        <f t="shared" si="66"/>
        <v>0.2365356795149694</v>
      </c>
      <c r="CT53" s="7">
        <f t="shared" si="66"/>
        <v>0.14192140770898165</v>
      </c>
      <c r="CU53" s="7">
        <f t="shared" si="66"/>
        <v>0.18922854361197552</v>
      </c>
      <c r="CV53" s="7">
        <f t="shared" si="66"/>
        <v>4.7307135902993881E-2</v>
      </c>
      <c r="CW53" s="7">
        <f t="shared" si="66"/>
        <v>9.4614271805987762E-2</v>
      </c>
      <c r="CX53" s="7">
        <f t="shared" si="66"/>
        <v>0</v>
      </c>
      <c r="CY53" s="7">
        <f t="shared" si="66"/>
        <v>4.7307135902993881E-2</v>
      </c>
      <c r="CZ53" s="7">
        <f t="shared" si="66"/>
        <v>4.7307135902993881E-2</v>
      </c>
      <c r="DA53" s="7">
        <f t="shared" si="66"/>
        <v>0.18922854361197552</v>
      </c>
      <c r="DB53" s="7">
        <f t="shared" si="66"/>
        <v>9.4614271805987762E-2</v>
      </c>
      <c r="DC53" s="7">
        <f t="shared" si="66"/>
        <v>4.7307135902993881E-2</v>
      </c>
      <c r="DD53" s="7">
        <f t="shared" si="66"/>
        <v>9.4614271805987762E-2</v>
      </c>
      <c r="DE53" s="7">
        <f t="shared" si="66"/>
        <v>0.14192140770898165</v>
      </c>
      <c r="DF53" s="7">
        <f t="shared" si="66"/>
        <v>4.7307135902993881E-2</v>
      </c>
      <c r="DG53" s="7">
        <f t="shared" si="66"/>
        <v>0</v>
      </c>
      <c r="DH53" s="7">
        <f t="shared" si="66"/>
        <v>4.7307135902993881E-2</v>
      </c>
      <c r="DI53" s="7">
        <f t="shared" si="66"/>
        <v>4.7307135902993881E-2</v>
      </c>
      <c r="DJ53" s="7">
        <f t="shared" si="66"/>
        <v>4.7307135902993881E-2</v>
      </c>
      <c r="DK53" s="7">
        <f t="shared" si="66"/>
        <v>9.4614271805987762E-2</v>
      </c>
      <c r="DL53" s="7">
        <f t="shared" si="66"/>
        <v>4.7307135902993881E-2</v>
      </c>
      <c r="DM53" s="7">
        <f t="shared" si="66"/>
        <v>9.4614271805987762E-2</v>
      </c>
      <c r="DN53" s="7">
        <f t="shared" si="66"/>
        <v>4.7307135902993881E-2</v>
      </c>
      <c r="DO53" s="7">
        <f t="shared" si="66"/>
        <v>0</v>
      </c>
      <c r="DP53" s="7">
        <f t="shared" si="66"/>
        <v>0</v>
      </c>
      <c r="DQ53" s="7">
        <f t="shared" si="66"/>
        <v>9.4614271805987762E-2</v>
      </c>
      <c r="DR53" s="7">
        <f t="shared" si="66"/>
        <v>0.14192140770898165</v>
      </c>
      <c r="DS53" s="7">
        <f t="shared" si="66"/>
        <v>4.7307135902993881E-2</v>
      </c>
      <c r="DT53" s="7">
        <f t="shared" si="66"/>
        <v>4.7307135902993881E-2</v>
      </c>
      <c r="DU53" s="7">
        <f t="shared" si="66"/>
        <v>4.7307135902993881E-2</v>
      </c>
      <c r="DV53" s="7">
        <f t="shared" si="66"/>
        <v>0</v>
      </c>
      <c r="DW53" s="7">
        <f t="shared" si="66"/>
        <v>9.4614271805987762E-2</v>
      </c>
      <c r="DX53" s="7">
        <f t="shared" si="66"/>
        <v>4.7307135902993881E-2</v>
      </c>
      <c r="DY53" s="7">
        <f t="shared" si="66"/>
        <v>0</v>
      </c>
      <c r="DZ53" s="7">
        <f t="shared" si="66"/>
        <v>9.4614271805987762E-2</v>
      </c>
      <c r="EA53" s="7">
        <f t="shared" si="66"/>
        <v>0</v>
      </c>
      <c r="EB53" s="7">
        <f t="shared" ref="EB53:GM53" si="67">EB9/$C53*100000</f>
        <v>0</v>
      </c>
      <c r="EC53" s="7">
        <f t="shared" si="67"/>
        <v>0.14192140770898165</v>
      </c>
      <c r="ED53" s="7">
        <f t="shared" si="67"/>
        <v>4.7307135902993881E-2</v>
      </c>
      <c r="EE53" s="7">
        <f t="shared" si="67"/>
        <v>4.7307135902993881E-2</v>
      </c>
      <c r="EF53" s="7">
        <f t="shared" si="67"/>
        <v>0</v>
      </c>
      <c r="EG53" s="7">
        <f t="shared" si="67"/>
        <v>0</v>
      </c>
      <c r="EH53" s="7">
        <f t="shared" si="67"/>
        <v>0</v>
      </c>
      <c r="EI53" s="7">
        <f t="shared" si="67"/>
        <v>0</v>
      </c>
      <c r="EJ53" s="7">
        <f t="shared" si="67"/>
        <v>4.7307135902993881E-2</v>
      </c>
      <c r="EK53" s="7">
        <f t="shared" si="67"/>
        <v>0</v>
      </c>
      <c r="EL53" s="7">
        <f t="shared" si="67"/>
        <v>0</v>
      </c>
      <c r="EM53" s="7">
        <f t="shared" si="67"/>
        <v>0</v>
      </c>
      <c r="EN53" s="7">
        <f t="shared" si="67"/>
        <v>0</v>
      </c>
      <c r="EO53" s="7">
        <f t="shared" si="67"/>
        <v>4.7307135902993881E-2</v>
      </c>
      <c r="EP53" s="7">
        <f t="shared" si="67"/>
        <v>0</v>
      </c>
      <c r="EQ53" s="7">
        <f t="shared" si="67"/>
        <v>4.7307135902993881E-2</v>
      </c>
      <c r="ER53" s="7">
        <f t="shared" si="67"/>
        <v>0</v>
      </c>
      <c r="ES53" s="7">
        <f t="shared" si="67"/>
        <v>0</v>
      </c>
      <c r="ET53" s="7">
        <f t="shared" si="67"/>
        <v>0</v>
      </c>
      <c r="EU53" s="7">
        <f t="shared" si="67"/>
        <v>0</v>
      </c>
      <c r="EV53" s="7">
        <f t="shared" si="67"/>
        <v>0</v>
      </c>
      <c r="EW53" s="7">
        <f t="shared" si="67"/>
        <v>0</v>
      </c>
      <c r="EX53" s="7">
        <f t="shared" si="67"/>
        <v>9.4614271805987762E-2</v>
      </c>
      <c r="EY53" s="7">
        <f t="shared" si="67"/>
        <v>0</v>
      </c>
      <c r="EZ53" s="7">
        <f t="shared" si="67"/>
        <v>0</v>
      </c>
      <c r="FA53" s="7">
        <f t="shared" si="67"/>
        <v>4.7307135902993881E-2</v>
      </c>
      <c r="FB53" s="7">
        <f t="shared" si="67"/>
        <v>9.4614271805987762E-2</v>
      </c>
      <c r="FC53" s="7">
        <f t="shared" si="67"/>
        <v>0</v>
      </c>
      <c r="FD53" s="7">
        <f t="shared" si="67"/>
        <v>4.7307135902993881E-2</v>
      </c>
      <c r="FE53" s="7">
        <f t="shared" si="67"/>
        <v>4.7307135902993881E-2</v>
      </c>
      <c r="FF53" s="7">
        <f t="shared" si="67"/>
        <v>0</v>
      </c>
      <c r="FG53" s="7">
        <f t="shared" si="67"/>
        <v>0</v>
      </c>
      <c r="FH53" s="7">
        <f t="shared" si="67"/>
        <v>0</v>
      </c>
      <c r="FI53" s="7">
        <f t="shared" si="67"/>
        <v>4.7307135902993881E-2</v>
      </c>
      <c r="FJ53" s="7">
        <f t="shared" si="67"/>
        <v>4.7307135902993881E-2</v>
      </c>
      <c r="FK53" s="7">
        <f t="shared" si="67"/>
        <v>0</v>
      </c>
      <c r="FL53" s="7">
        <f t="shared" si="67"/>
        <v>0</v>
      </c>
      <c r="FM53" s="7">
        <f t="shared" si="67"/>
        <v>9.4614271805987762E-2</v>
      </c>
      <c r="FN53" s="7">
        <f t="shared" si="67"/>
        <v>0.14192140770898165</v>
      </c>
      <c r="FO53" s="7">
        <f t="shared" si="67"/>
        <v>9.4614271805987762E-2</v>
      </c>
      <c r="FP53" s="7">
        <f t="shared" si="67"/>
        <v>9.4614271805987762E-2</v>
      </c>
      <c r="FQ53" s="7">
        <f t="shared" si="67"/>
        <v>4.7307135902993881E-2</v>
      </c>
      <c r="FR53" s="7">
        <f t="shared" si="67"/>
        <v>0.37845708722395105</v>
      </c>
      <c r="FS53" s="7">
        <f t="shared" si="67"/>
        <v>9.4614271805987762E-2</v>
      </c>
      <c r="FT53" s="7">
        <f t="shared" si="67"/>
        <v>4.7307135902993881E-2</v>
      </c>
      <c r="FU53" s="7">
        <f t="shared" si="67"/>
        <v>0.18922854361197552</v>
      </c>
      <c r="FV53" s="7">
        <f t="shared" si="67"/>
        <v>0.33114995132095715</v>
      </c>
      <c r="FW53" s="7">
        <f t="shared" si="67"/>
        <v>4.7307135902993881E-2</v>
      </c>
      <c r="FX53" s="7">
        <f t="shared" si="67"/>
        <v>9.4614271805987762E-2</v>
      </c>
      <c r="FY53" s="7">
        <f t="shared" si="67"/>
        <v>0.37845708722395105</v>
      </c>
      <c r="FZ53" s="7">
        <f t="shared" si="67"/>
        <v>0.14192140770898165</v>
      </c>
      <c r="GA53" s="7">
        <f t="shared" si="67"/>
        <v>0.14192140770898165</v>
      </c>
      <c r="GB53" s="7">
        <f t="shared" si="67"/>
        <v>0.2838428154179633</v>
      </c>
      <c r="GC53" s="7">
        <f t="shared" si="67"/>
        <v>0.18922854361197552</v>
      </c>
      <c r="GD53" s="7">
        <f t="shared" si="67"/>
        <v>0.4257642231269449</v>
      </c>
      <c r="GE53" s="7">
        <f t="shared" si="67"/>
        <v>0.52037849493293264</v>
      </c>
      <c r="GF53" s="7">
        <f t="shared" si="67"/>
        <v>0.2365356795149694</v>
      </c>
      <c r="GG53" s="7">
        <f t="shared" si="67"/>
        <v>0.37845708722395105</v>
      </c>
      <c r="GH53" s="7">
        <f t="shared" si="67"/>
        <v>0.18922854361197552</v>
      </c>
      <c r="GI53" s="7">
        <f t="shared" si="67"/>
        <v>0.14192140770898165</v>
      </c>
      <c r="GJ53" s="7">
        <f t="shared" si="67"/>
        <v>0.33114995132095715</v>
      </c>
      <c r="GK53" s="7">
        <f t="shared" si="67"/>
        <v>0.33114995132095715</v>
      </c>
      <c r="GL53" s="7">
        <f t="shared" si="67"/>
        <v>0.2838428154179633</v>
      </c>
      <c r="GM53" s="7">
        <f t="shared" si="67"/>
        <v>0.4257642231269449</v>
      </c>
      <c r="GN53" s="7">
        <f t="shared" ref="GN53:HS53" si="68">GN9/$C53*100000</f>
        <v>0.2365356795149694</v>
      </c>
      <c r="GO53" s="7">
        <f t="shared" si="68"/>
        <v>0.2365356795149694</v>
      </c>
      <c r="GP53" s="7">
        <f t="shared" si="68"/>
        <v>0.2365356795149694</v>
      </c>
      <c r="GQ53" s="7">
        <f t="shared" si="68"/>
        <v>0.2365356795149694</v>
      </c>
      <c r="GR53" s="7">
        <f t="shared" si="68"/>
        <v>0.18922854361197552</v>
      </c>
      <c r="GS53" s="7">
        <f t="shared" si="68"/>
        <v>0.70960703854490814</v>
      </c>
      <c r="GT53" s="7">
        <f t="shared" si="68"/>
        <v>0.14192140770898165</v>
      </c>
      <c r="GU53" s="7">
        <f t="shared" si="68"/>
        <v>0.37845708722395105</v>
      </c>
      <c r="GV53" s="7">
        <f t="shared" si="68"/>
        <v>0.18922854361197552</v>
      </c>
      <c r="GW53" s="7">
        <f t="shared" si="68"/>
        <v>0.2365356795149694</v>
      </c>
      <c r="GX53" s="7">
        <f t="shared" si="68"/>
        <v>0.2365356795149694</v>
      </c>
      <c r="GY53" s="7">
        <f t="shared" si="68"/>
        <v>0.2365356795149694</v>
      </c>
      <c r="GZ53" s="7">
        <f t="shared" si="68"/>
        <v>0.2365356795149694</v>
      </c>
      <c r="HA53" s="7">
        <f t="shared" si="68"/>
        <v>0.2365356795149694</v>
      </c>
      <c r="HB53" s="7">
        <f t="shared" si="68"/>
        <v>0.52037849493293264</v>
      </c>
      <c r="HC53" s="7">
        <f t="shared" si="68"/>
        <v>0.18922854361197552</v>
      </c>
      <c r="HD53" s="7">
        <f t="shared" si="68"/>
        <v>0.37845708722395105</v>
      </c>
      <c r="HE53" s="7">
        <f t="shared" si="68"/>
        <v>0.52037849493293264</v>
      </c>
      <c r="HF53" s="7">
        <f t="shared" si="68"/>
        <v>0.2838428154179633</v>
      </c>
      <c r="HG53" s="7">
        <f t="shared" si="68"/>
        <v>0.33114995132095715</v>
      </c>
      <c r="HH53" s="7">
        <f t="shared" si="68"/>
        <v>0.4257642231269449</v>
      </c>
      <c r="HI53" s="7">
        <f t="shared" si="68"/>
        <v>0.4730713590299388</v>
      </c>
      <c r="HJ53" s="7">
        <f t="shared" si="68"/>
        <v>0.4257642231269449</v>
      </c>
      <c r="HK53" s="7">
        <f t="shared" si="68"/>
        <v>0.70960703854490814</v>
      </c>
      <c r="HL53" s="7">
        <f t="shared" si="68"/>
        <v>0.52037849493293264</v>
      </c>
      <c r="HM53" s="7">
        <f t="shared" si="68"/>
        <v>0.7569141744479021</v>
      </c>
      <c r="HN53" s="7">
        <f>HN9/$C53*100000</f>
        <v>0.5676856308359266</v>
      </c>
      <c r="HO53" s="7">
        <f t="shared" si="68"/>
        <v>0.37845708722395105</v>
      </c>
      <c r="HP53" s="7">
        <f t="shared" si="68"/>
        <v>0.52037849493293264</v>
      </c>
      <c r="HQ53" s="7">
        <f t="shared" si="68"/>
        <v>0.52037849493293264</v>
      </c>
      <c r="HR53" s="7">
        <f t="shared" si="68"/>
        <v>0.52037849493293264</v>
      </c>
      <c r="HS53" s="7">
        <f t="shared" si="68"/>
        <v>0.37845708722395105</v>
      </c>
    </row>
    <row r="54" spans="2:228" x14ac:dyDescent="0.25">
      <c r="B54" s="256" t="s">
        <v>208</v>
      </c>
      <c r="C54" s="258">
        <v>2532418</v>
      </c>
      <c r="D54" s="7">
        <f t="shared" ref="D54:BO54" si="69">D8/$C54*100000</f>
        <v>0</v>
      </c>
      <c r="E54" s="7">
        <f t="shared" si="69"/>
        <v>0</v>
      </c>
      <c r="F54" s="7">
        <f t="shared" si="69"/>
        <v>0</v>
      </c>
      <c r="G54" s="7">
        <f t="shared" si="69"/>
        <v>0</v>
      </c>
      <c r="H54" s="7">
        <f t="shared" si="69"/>
        <v>0</v>
      </c>
      <c r="I54" s="7">
        <f t="shared" si="69"/>
        <v>0</v>
      </c>
      <c r="J54" s="7">
        <f t="shared" si="69"/>
        <v>0</v>
      </c>
      <c r="K54" s="7">
        <f t="shared" si="69"/>
        <v>0</v>
      </c>
      <c r="L54" s="7">
        <f t="shared" si="69"/>
        <v>0</v>
      </c>
      <c r="M54" s="7">
        <f t="shared" si="69"/>
        <v>0</v>
      </c>
      <c r="N54" s="7">
        <f t="shared" si="69"/>
        <v>0</v>
      </c>
      <c r="O54" s="7">
        <f t="shared" si="69"/>
        <v>0</v>
      </c>
      <c r="P54" s="7">
        <f t="shared" si="69"/>
        <v>0</v>
      </c>
      <c r="Q54" s="7">
        <f t="shared" si="69"/>
        <v>0</v>
      </c>
      <c r="R54" s="7">
        <f t="shared" si="69"/>
        <v>0</v>
      </c>
      <c r="S54" s="7">
        <f t="shared" si="69"/>
        <v>0</v>
      </c>
      <c r="T54" s="7">
        <f t="shared" si="69"/>
        <v>0</v>
      </c>
      <c r="U54" s="7">
        <f t="shared" si="69"/>
        <v>0</v>
      </c>
      <c r="V54" s="7">
        <f t="shared" si="69"/>
        <v>0</v>
      </c>
      <c r="W54" s="7">
        <f t="shared" si="69"/>
        <v>0</v>
      </c>
      <c r="X54" s="7">
        <f t="shared" si="69"/>
        <v>0</v>
      </c>
      <c r="Y54" s="7">
        <f t="shared" si="69"/>
        <v>0</v>
      </c>
      <c r="Z54" s="7">
        <f t="shared" si="69"/>
        <v>0</v>
      </c>
      <c r="AA54" s="7">
        <f t="shared" si="69"/>
        <v>0</v>
      </c>
      <c r="AB54" s="7">
        <f t="shared" si="69"/>
        <v>0</v>
      </c>
      <c r="AC54" s="7">
        <f t="shared" si="69"/>
        <v>0</v>
      </c>
      <c r="AD54" s="7">
        <f t="shared" si="69"/>
        <v>0</v>
      </c>
      <c r="AE54" s="7">
        <f t="shared" si="69"/>
        <v>3.9487951831016839E-2</v>
      </c>
      <c r="AF54" s="7">
        <f t="shared" si="69"/>
        <v>0</v>
      </c>
      <c r="AG54" s="7">
        <f t="shared" si="69"/>
        <v>0</v>
      </c>
      <c r="AH54" s="7">
        <f t="shared" si="69"/>
        <v>3.9487951831016839E-2</v>
      </c>
      <c r="AI54" s="7">
        <f t="shared" si="69"/>
        <v>3.9487951831016839E-2</v>
      </c>
      <c r="AJ54" s="7">
        <f t="shared" si="69"/>
        <v>0.11846385549305052</v>
      </c>
      <c r="AK54" s="7">
        <f t="shared" si="69"/>
        <v>0.15795180732406736</v>
      </c>
      <c r="AL54" s="7">
        <f t="shared" si="69"/>
        <v>0.15795180732406736</v>
      </c>
      <c r="AM54" s="7">
        <f t="shared" si="69"/>
        <v>0.15795180732406736</v>
      </c>
      <c r="AN54" s="7">
        <f t="shared" si="69"/>
        <v>0.11846385549305052</v>
      </c>
      <c r="AO54" s="7">
        <f t="shared" si="69"/>
        <v>0.19743975915508419</v>
      </c>
      <c r="AP54" s="7">
        <f t="shared" si="69"/>
        <v>0.11846385549305052</v>
      </c>
      <c r="AQ54" s="7">
        <f t="shared" si="69"/>
        <v>0.23692771098610105</v>
      </c>
      <c r="AR54" s="7">
        <f t="shared" si="69"/>
        <v>0.31590361464813471</v>
      </c>
      <c r="AS54" s="7">
        <f t="shared" si="69"/>
        <v>0.27641566281711788</v>
      </c>
      <c r="AT54" s="7">
        <f t="shared" si="69"/>
        <v>0.39487951831016838</v>
      </c>
      <c r="AU54" s="7">
        <f t="shared" si="69"/>
        <v>0.63180722929626942</v>
      </c>
      <c r="AV54" s="7">
        <f t="shared" si="69"/>
        <v>0.31590361464813471</v>
      </c>
      <c r="AW54" s="7">
        <f t="shared" si="69"/>
        <v>0.15795180732406736</v>
      </c>
      <c r="AX54" s="7">
        <f t="shared" si="69"/>
        <v>0.35539156647915154</v>
      </c>
      <c r="AY54" s="7">
        <f t="shared" si="69"/>
        <v>0.39487951831016838</v>
      </c>
      <c r="AZ54" s="7">
        <f t="shared" si="69"/>
        <v>0.39487951831016838</v>
      </c>
      <c r="BA54" s="7">
        <f t="shared" si="69"/>
        <v>0.35539156647915154</v>
      </c>
      <c r="BB54" s="7">
        <f t="shared" si="69"/>
        <v>0.59231927746525259</v>
      </c>
      <c r="BC54" s="7">
        <f t="shared" si="69"/>
        <v>0.23692771098610105</v>
      </c>
      <c r="BD54" s="7">
        <f t="shared" si="69"/>
        <v>0.23692771098610105</v>
      </c>
      <c r="BE54" s="7">
        <f t="shared" si="69"/>
        <v>0.4738554219722021</v>
      </c>
      <c r="BF54" s="7">
        <f t="shared" si="69"/>
        <v>0.4738554219722021</v>
      </c>
      <c r="BG54" s="7">
        <f t="shared" si="69"/>
        <v>0.35539156647915154</v>
      </c>
      <c r="BH54" s="7">
        <f t="shared" si="69"/>
        <v>0.23692771098610105</v>
      </c>
      <c r="BI54" s="7">
        <f t="shared" si="69"/>
        <v>0.51334337380321893</v>
      </c>
      <c r="BJ54" s="7">
        <f t="shared" si="69"/>
        <v>0.63180722929626942</v>
      </c>
      <c r="BK54" s="7">
        <f t="shared" si="69"/>
        <v>0.43436747014118521</v>
      </c>
      <c r="BL54" s="7">
        <f t="shared" si="69"/>
        <v>0.27641566281711788</v>
      </c>
      <c r="BM54" s="7">
        <f t="shared" si="69"/>
        <v>0.51334337380321893</v>
      </c>
      <c r="BN54" s="7">
        <f t="shared" si="69"/>
        <v>0.27641566281711788</v>
      </c>
      <c r="BO54" s="7">
        <f t="shared" si="69"/>
        <v>0.27641566281711788</v>
      </c>
      <c r="BP54" s="7">
        <f t="shared" ref="BP54:EA54" si="70">BP8/$C54*100000</f>
        <v>0.51334337380321893</v>
      </c>
      <c r="BQ54" s="7">
        <f t="shared" si="70"/>
        <v>0.39487951831016838</v>
      </c>
      <c r="BR54" s="7">
        <f t="shared" si="70"/>
        <v>0.27641566281711788</v>
      </c>
      <c r="BS54" s="7">
        <f t="shared" si="70"/>
        <v>0.31590361464813471</v>
      </c>
      <c r="BT54" s="7">
        <f t="shared" si="70"/>
        <v>0.51334337380321893</v>
      </c>
      <c r="BU54" s="7">
        <f t="shared" si="70"/>
        <v>0.51334337380321893</v>
      </c>
      <c r="BV54" s="7">
        <f t="shared" si="70"/>
        <v>0.31590361464813471</v>
      </c>
      <c r="BW54" s="7">
        <f t="shared" si="70"/>
        <v>0.51334337380321893</v>
      </c>
      <c r="BX54" s="7">
        <f t="shared" si="70"/>
        <v>0.23692771098610105</v>
      </c>
      <c r="BY54" s="7">
        <f t="shared" si="70"/>
        <v>0.35539156647915154</v>
      </c>
      <c r="BZ54" s="7">
        <f t="shared" si="70"/>
        <v>0.35539156647915154</v>
      </c>
      <c r="CA54" s="7">
        <f t="shared" si="70"/>
        <v>0.27641566281711788</v>
      </c>
      <c r="CB54" s="7">
        <f t="shared" si="70"/>
        <v>0.15795180732406736</v>
      </c>
      <c r="CC54" s="7">
        <f t="shared" si="70"/>
        <v>3.9487951831016839E-2</v>
      </c>
      <c r="CD54" s="7">
        <f t="shared" si="70"/>
        <v>0.23692771098610105</v>
      </c>
      <c r="CE54" s="7">
        <f t="shared" si="70"/>
        <v>0.15795180732406736</v>
      </c>
      <c r="CF54" s="7">
        <f t="shared" si="70"/>
        <v>0.23692771098610105</v>
      </c>
      <c r="CG54" s="7">
        <f t="shared" si="70"/>
        <v>0.23692771098610105</v>
      </c>
      <c r="CH54" s="7">
        <f t="shared" si="70"/>
        <v>0.11846385549305052</v>
      </c>
      <c r="CI54" s="7">
        <f t="shared" si="70"/>
        <v>0.19743975915508419</v>
      </c>
      <c r="CJ54" s="7">
        <f t="shared" si="70"/>
        <v>0.27641566281711788</v>
      </c>
      <c r="CK54" s="7">
        <f t="shared" si="70"/>
        <v>0.11846385549305052</v>
      </c>
      <c r="CL54" s="7">
        <f t="shared" si="70"/>
        <v>0.11846385549305052</v>
      </c>
      <c r="CM54" s="7">
        <f t="shared" si="70"/>
        <v>3.9487951831016839E-2</v>
      </c>
      <c r="CN54" s="7">
        <f t="shared" si="70"/>
        <v>0.11846385549305052</v>
      </c>
      <c r="CO54" s="7">
        <f t="shared" si="70"/>
        <v>7.8975903662033678E-2</v>
      </c>
      <c r="CP54" s="7">
        <f t="shared" si="70"/>
        <v>3.9487951831016839E-2</v>
      </c>
      <c r="CQ54" s="7">
        <f t="shared" si="70"/>
        <v>7.8975903662033678E-2</v>
      </c>
      <c r="CR54" s="7">
        <f t="shared" si="70"/>
        <v>7.8975903662033678E-2</v>
      </c>
      <c r="CS54" s="7">
        <f t="shared" si="70"/>
        <v>0.19743975915508419</v>
      </c>
      <c r="CT54" s="7">
        <f t="shared" si="70"/>
        <v>7.8975903662033678E-2</v>
      </c>
      <c r="CU54" s="7">
        <f t="shared" si="70"/>
        <v>0.19743975915508419</v>
      </c>
      <c r="CV54" s="7">
        <f t="shared" si="70"/>
        <v>0.15795180732406736</v>
      </c>
      <c r="CW54" s="7">
        <f t="shared" si="70"/>
        <v>3.9487951831016839E-2</v>
      </c>
      <c r="CX54" s="7">
        <f t="shared" si="70"/>
        <v>7.8975903662033678E-2</v>
      </c>
      <c r="CY54" s="7">
        <f t="shared" si="70"/>
        <v>0.19743975915508419</v>
      </c>
      <c r="CZ54" s="7">
        <f t="shared" si="70"/>
        <v>0</v>
      </c>
      <c r="DA54" s="7">
        <f t="shared" si="70"/>
        <v>0.15795180732406736</v>
      </c>
      <c r="DB54" s="7">
        <f t="shared" si="70"/>
        <v>7.8975903662033678E-2</v>
      </c>
      <c r="DC54" s="7">
        <f t="shared" si="70"/>
        <v>0</v>
      </c>
      <c r="DD54" s="7">
        <f t="shared" si="70"/>
        <v>3.9487951831016839E-2</v>
      </c>
      <c r="DE54" s="7">
        <f t="shared" si="70"/>
        <v>0.11846385549305052</v>
      </c>
      <c r="DF54" s="7">
        <f t="shared" si="70"/>
        <v>3.9487951831016839E-2</v>
      </c>
      <c r="DG54" s="7">
        <f t="shared" si="70"/>
        <v>3.9487951831016839E-2</v>
      </c>
      <c r="DH54" s="7">
        <f t="shared" si="70"/>
        <v>3.9487951831016839E-2</v>
      </c>
      <c r="DI54" s="7">
        <f t="shared" si="70"/>
        <v>3.9487951831016839E-2</v>
      </c>
      <c r="DJ54" s="7">
        <f t="shared" si="70"/>
        <v>0</v>
      </c>
      <c r="DK54" s="7">
        <f t="shared" si="70"/>
        <v>7.8975903662033678E-2</v>
      </c>
      <c r="DL54" s="7">
        <f t="shared" si="70"/>
        <v>3.9487951831016839E-2</v>
      </c>
      <c r="DM54" s="7">
        <f t="shared" si="70"/>
        <v>3.9487951831016839E-2</v>
      </c>
      <c r="DN54" s="7">
        <f t="shared" si="70"/>
        <v>3.9487951831016839E-2</v>
      </c>
      <c r="DO54" s="7">
        <f t="shared" si="70"/>
        <v>3.9487951831016839E-2</v>
      </c>
      <c r="DP54" s="7">
        <f t="shared" si="70"/>
        <v>0</v>
      </c>
      <c r="DQ54" s="7">
        <f t="shared" si="70"/>
        <v>7.8975903662033678E-2</v>
      </c>
      <c r="DR54" s="7">
        <f t="shared" si="70"/>
        <v>3.9487951831016839E-2</v>
      </c>
      <c r="DS54" s="7">
        <f t="shared" si="70"/>
        <v>0</v>
      </c>
      <c r="DT54" s="7">
        <f t="shared" si="70"/>
        <v>3.9487951831016839E-2</v>
      </c>
      <c r="DU54" s="7">
        <f t="shared" si="70"/>
        <v>3.9487951831016839E-2</v>
      </c>
      <c r="DV54" s="7">
        <f t="shared" si="70"/>
        <v>7.8975903662033678E-2</v>
      </c>
      <c r="DW54" s="7">
        <f t="shared" si="70"/>
        <v>3.9487951831016839E-2</v>
      </c>
      <c r="DX54" s="7">
        <f t="shared" si="70"/>
        <v>0</v>
      </c>
      <c r="DY54" s="7">
        <f t="shared" si="70"/>
        <v>0</v>
      </c>
      <c r="DZ54" s="7">
        <f t="shared" si="70"/>
        <v>3.9487951831016839E-2</v>
      </c>
      <c r="EA54" s="7">
        <f t="shared" si="70"/>
        <v>7.8975903662033678E-2</v>
      </c>
      <c r="EB54" s="7">
        <f t="shared" ref="EB54:GM54" si="71">EB8/$C54*100000</f>
        <v>0</v>
      </c>
      <c r="EC54" s="7">
        <f t="shared" si="71"/>
        <v>7.8975903662033678E-2</v>
      </c>
      <c r="ED54" s="7">
        <f t="shared" si="71"/>
        <v>7.8975903662033678E-2</v>
      </c>
      <c r="EE54" s="7">
        <f t="shared" si="71"/>
        <v>3.9487951831016839E-2</v>
      </c>
      <c r="EF54" s="7">
        <f t="shared" si="71"/>
        <v>0</v>
      </c>
      <c r="EG54" s="7">
        <f t="shared" si="71"/>
        <v>0</v>
      </c>
      <c r="EH54" s="7">
        <f t="shared" si="71"/>
        <v>0.11846385549305052</v>
      </c>
      <c r="EI54" s="7">
        <f t="shared" si="71"/>
        <v>7.8975903662033678E-2</v>
      </c>
      <c r="EJ54" s="7">
        <f t="shared" si="71"/>
        <v>3.9487951831016839E-2</v>
      </c>
      <c r="EK54" s="7">
        <f t="shared" si="71"/>
        <v>3.9487951831016839E-2</v>
      </c>
      <c r="EL54" s="7">
        <f t="shared" si="71"/>
        <v>0</v>
      </c>
      <c r="EM54" s="7">
        <f t="shared" si="71"/>
        <v>3.9487951831016839E-2</v>
      </c>
      <c r="EN54" s="7">
        <f t="shared" si="71"/>
        <v>3.9487951831016839E-2</v>
      </c>
      <c r="EO54" s="7">
        <f t="shared" si="71"/>
        <v>7.8975903662033678E-2</v>
      </c>
      <c r="EP54" s="7">
        <f t="shared" si="71"/>
        <v>0</v>
      </c>
      <c r="EQ54" s="7">
        <f t="shared" si="71"/>
        <v>3.9487951831016839E-2</v>
      </c>
      <c r="ER54" s="7">
        <f t="shared" si="71"/>
        <v>3.9487951831016839E-2</v>
      </c>
      <c r="ES54" s="7">
        <f t="shared" si="71"/>
        <v>0</v>
      </c>
      <c r="ET54" s="7">
        <f t="shared" si="71"/>
        <v>0</v>
      </c>
      <c r="EU54" s="7">
        <f t="shared" si="71"/>
        <v>0</v>
      </c>
      <c r="EV54" s="7">
        <f t="shared" si="71"/>
        <v>0</v>
      </c>
      <c r="EW54" s="7">
        <f t="shared" si="71"/>
        <v>0</v>
      </c>
      <c r="EX54" s="7">
        <f t="shared" si="71"/>
        <v>0</v>
      </c>
      <c r="EY54" s="7">
        <f t="shared" si="71"/>
        <v>0</v>
      </c>
      <c r="EZ54" s="7">
        <f t="shared" si="71"/>
        <v>0</v>
      </c>
      <c r="FA54" s="7">
        <f t="shared" si="71"/>
        <v>3.9487951831016839E-2</v>
      </c>
      <c r="FB54" s="7">
        <f t="shared" si="71"/>
        <v>0</v>
      </c>
      <c r="FC54" s="7">
        <f t="shared" si="71"/>
        <v>0.11846385549305052</v>
      </c>
      <c r="FD54" s="7">
        <f t="shared" si="71"/>
        <v>3.9487951831016839E-2</v>
      </c>
      <c r="FE54" s="7">
        <f t="shared" si="71"/>
        <v>0</v>
      </c>
      <c r="FF54" s="7">
        <f t="shared" si="71"/>
        <v>7.8975903662033678E-2</v>
      </c>
      <c r="FG54" s="7">
        <f t="shared" si="71"/>
        <v>3.9487951831016839E-2</v>
      </c>
      <c r="FH54" s="7">
        <f t="shared" si="71"/>
        <v>0.11846385549305052</v>
      </c>
      <c r="FI54" s="7">
        <f t="shared" si="71"/>
        <v>0.11846385549305052</v>
      </c>
      <c r="FJ54" s="7">
        <f t="shared" si="71"/>
        <v>7.8975903662033678E-2</v>
      </c>
      <c r="FK54" s="7">
        <f t="shared" si="71"/>
        <v>0.15795180732406736</v>
      </c>
      <c r="FL54" s="7">
        <f t="shared" si="71"/>
        <v>0.15795180732406736</v>
      </c>
      <c r="FM54" s="7">
        <f t="shared" si="71"/>
        <v>0.11846385549305052</v>
      </c>
      <c r="FN54" s="7">
        <f t="shared" si="71"/>
        <v>0.23692771098610105</v>
      </c>
      <c r="FO54" s="7">
        <f t="shared" si="71"/>
        <v>7.8975903662033678E-2</v>
      </c>
      <c r="FP54" s="7">
        <f t="shared" si="71"/>
        <v>0.23692771098610105</v>
      </c>
      <c r="FQ54" s="7">
        <f t="shared" si="71"/>
        <v>0.27641566281711788</v>
      </c>
      <c r="FR54" s="7">
        <f t="shared" si="71"/>
        <v>0.19743975915508419</v>
      </c>
      <c r="FS54" s="7">
        <f t="shared" si="71"/>
        <v>0.31590361464813471</v>
      </c>
      <c r="FT54" s="7">
        <f t="shared" si="71"/>
        <v>0.19743975915508419</v>
      </c>
      <c r="FU54" s="7">
        <f t="shared" si="71"/>
        <v>0.19743975915508419</v>
      </c>
      <c r="FV54" s="7">
        <f t="shared" si="71"/>
        <v>0.19743975915508419</v>
      </c>
      <c r="FW54" s="7">
        <f t="shared" si="71"/>
        <v>0.15795180732406736</v>
      </c>
      <c r="FX54" s="7">
        <f t="shared" si="71"/>
        <v>0.19743975915508419</v>
      </c>
      <c r="FY54" s="7">
        <f t="shared" si="71"/>
        <v>0.27641566281711788</v>
      </c>
      <c r="FZ54" s="7">
        <f t="shared" si="71"/>
        <v>0.39487951831016838</v>
      </c>
      <c r="GA54" s="7">
        <f t="shared" si="71"/>
        <v>0.35539156647915154</v>
      </c>
      <c r="GB54" s="7">
        <f t="shared" si="71"/>
        <v>0.55283132563423576</v>
      </c>
      <c r="GC54" s="7">
        <f t="shared" si="71"/>
        <v>0.67129518112728626</v>
      </c>
      <c r="GD54" s="7">
        <f t="shared" si="71"/>
        <v>0.4738554219722021</v>
      </c>
      <c r="GE54" s="7">
        <f t="shared" si="71"/>
        <v>0.51334337380321893</v>
      </c>
      <c r="GF54" s="7">
        <f t="shared" si="71"/>
        <v>0.39487951831016838</v>
      </c>
      <c r="GG54" s="7">
        <f t="shared" si="71"/>
        <v>0.67129518112728626</v>
      </c>
      <c r="GH54" s="7">
        <f t="shared" si="71"/>
        <v>0.63180722929626942</v>
      </c>
      <c r="GI54" s="7">
        <f t="shared" si="71"/>
        <v>0.59231927746525259</v>
      </c>
      <c r="GJ54" s="7">
        <f t="shared" si="71"/>
        <v>0.43436747014118521</v>
      </c>
      <c r="GK54" s="7">
        <f t="shared" si="71"/>
        <v>0.39487951831016838</v>
      </c>
      <c r="GL54" s="7">
        <f t="shared" si="71"/>
        <v>0.43436747014118521</v>
      </c>
      <c r="GM54" s="7">
        <f t="shared" si="71"/>
        <v>0.55283132563423576</v>
      </c>
      <c r="GN54" s="7">
        <f t="shared" ref="GN54:HS54" si="72">GN8/$C54*100000</f>
        <v>0.35539156647915154</v>
      </c>
      <c r="GO54" s="7">
        <f t="shared" si="72"/>
        <v>0.59231927746525259</v>
      </c>
      <c r="GP54" s="7">
        <f t="shared" si="72"/>
        <v>0.71078313295830309</v>
      </c>
      <c r="GQ54" s="7">
        <f t="shared" si="72"/>
        <v>0.51334337380321893</v>
      </c>
      <c r="GR54" s="7">
        <f t="shared" si="72"/>
        <v>0.4738554219722021</v>
      </c>
      <c r="GS54" s="7">
        <f t="shared" si="72"/>
        <v>0.43436747014118521</v>
      </c>
      <c r="GT54" s="7">
        <f t="shared" si="72"/>
        <v>0.51334337380321893</v>
      </c>
      <c r="GU54" s="7">
        <f t="shared" si="72"/>
        <v>0.43436747014118521</v>
      </c>
      <c r="GV54" s="7">
        <f t="shared" si="72"/>
        <v>0.55283132563423576</v>
      </c>
      <c r="GW54" s="7">
        <f t="shared" si="72"/>
        <v>0.4738554219722021</v>
      </c>
      <c r="GX54" s="7">
        <f t="shared" si="72"/>
        <v>0.39487951831016838</v>
      </c>
      <c r="GY54" s="7">
        <f t="shared" si="72"/>
        <v>0.4738554219722021</v>
      </c>
      <c r="GZ54" s="7">
        <f t="shared" si="72"/>
        <v>0.35539156647915154</v>
      </c>
      <c r="HA54" s="7">
        <f t="shared" si="72"/>
        <v>0.51334337380321893</v>
      </c>
      <c r="HB54" s="7">
        <f t="shared" si="72"/>
        <v>0.27641566281711788</v>
      </c>
      <c r="HC54" s="7">
        <f t="shared" si="72"/>
        <v>0.55283132563423576</v>
      </c>
      <c r="HD54" s="7">
        <f t="shared" si="72"/>
        <v>0.39487951831016838</v>
      </c>
      <c r="HE54" s="7">
        <f t="shared" si="72"/>
        <v>0.4738554219722021</v>
      </c>
      <c r="HF54" s="7">
        <f t="shared" si="72"/>
        <v>0.35539156647915154</v>
      </c>
      <c r="HG54" s="7">
        <f t="shared" si="72"/>
        <v>0.67129518112728626</v>
      </c>
      <c r="HH54" s="7">
        <f t="shared" si="72"/>
        <v>0.55283132563423576</v>
      </c>
      <c r="HI54" s="7">
        <f t="shared" si="72"/>
        <v>0.51334337380321893</v>
      </c>
      <c r="HJ54" s="7">
        <f t="shared" si="72"/>
        <v>0.75027108478931992</v>
      </c>
      <c r="HK54" s="7">
        <f t="shared" si="72"/>
        <v>0.63180722929626942</v>
      </c>
      <c r="HL54" s="7">
        <f t="shared" si="72"/>
        <v>0.55283132563423576</v>
      </c>
      <c r="HM54" s="7">
        <f t="shared" si="72"/>
        <v>0.86873494028237042</v>
      </c>
      <c r="HN54" s="7">
        <f t="shared" si="72"/>
        <v>0.82924698845135358</v>
      </c>
      <c r="HO54" s="7">
        <f t="shared" si="72"/>
        <v>0.82924698845135358</v>
      </c>
      <c r="HP54" s="7">
        <f t="shared" si="72"/>
        <v>0.78975903662033675</v>
      </c>
      <c r="HQ54" s="7">
        <f t="shared" si="72"/>
        <v>1.0661746994374546</v>
      </c>
      <c r="HR54" s="7">
        <f t="shared" si="72"/>
        <v>0.90822289211338725</v>
      </c>
      <c r="HS54" s="7">
        <f t="shared" si="72"/>
        <v>0.75027108478931992</v>
      </c>
    </row>
    <row r="55" spans="2:228" x14ac:dyDescent="0.25">
      <c r="B55" s="256" t="s">
        <v>207</v>
      </c>
      <c r="C55" s="258">
        <v>2208076</v>
      </c>
      <c r="D55" s="7">
        <f t="shared" ref="D55:BO55" si="73">D7/$C55*100000</f>
        <v>4.5288296236180275E-2</v>
      </c>
      <c r="E55" s="7">
        <f t="shared" si="73"/>
        <v>0</v>
      </c>
      <c r="F55" s="7">
        <f t="shared" si="73"/>
        <v>0</v>
      </c>
      <c r="G55" s="7">
        <f t="shared" si="73"/>
        <v>0</v>
      </c>
      <c r="H55" s="7">
        <f t="shared" si="73"/>
        <v>0</v>
      </c>
      <c r="I55" s="7">
        <f t="shared" si="73"/>
        <v>0</v>
      </c>
      <c r="J55" s="7">
        <f t="shared" si="73"/>
        <v>0</v>
      </c>
      <c r="K55" s="7">
        <f t="shared" si="73"/>
        <v>0</v>
      </c>
      <c r="L55" s="7">
        <f t="shared" si="73"/>
        <v>0</v>
      </c>
      <c r="M55" s="7">
        <f t="shared" si="73"/>
        <v>0</v>
      </c>
      <c r="N55" s="7">
        <f t="shared" si="73"/>
        <v>0</v>
      </c>
      <c r="O55" s="7">
        <f t="shared" si="73"/>
        <v>0</v>
      </c>
      <c r="P55" s="7">
        <f t="shared" si="73"/>
        <v>0</v>
      </c>
      <c r="Q55" s="7">
        <f t="shared" si="73"/>
        <v>0</v>
      </c>
      <c r="R55" s="7">
        <f t="shared" si="73"/>
        <v>0</v>
      </c>
      <c r="S55" s="7">
        <f t="shared" si="73"/>
        <v>0</v>
      </c>
      <c r="T55" s="7">
        <f t="shared" si="73"/>
        <v>0</v>
      </c>
      <c r="U55" s="7">
        <f t="shared" si="73"/>
        <v>0</v>
      </c>
      <c r="V55" s="7">
        <f t="shared" si="73"/>
        <v>0</v>
      </c>
      <c r="W55" s="7">
        <f t="shared" si="73"/>
        <v>0</v>
      </c>
      <c r="X55" s="7">
        <f t="shared" si="73"/>
        <v>0</v>
      </c>
      <c r="Y55" s="7">
        <f t="shared" si="73"/>
        <v>0</v>
      </c>
      <c r="Z55" s="7">
        <f t="shared" si="73"/>
        <v>0</v>
      </c>
      <c r="AA55" s="7">
        <f t="shared" si="73"/>
        <v>4.5288296236180275E-2</v>
      </c>
      <c r="AB55" s="7">
        <f t="shared" si="73"/>
        <v>4.5288296236180275E-2</v>
      </c>
      <c r="AC55" s="7">
        <f t="shared" si="73"/>
        <v>0</v>
      </c>
      <c r="AD55" s="7">
        <f t="shared" si="73"/>
        <v>0</v>
      </c>
      <c r="AE55" s="7">
        <f t="shared" si="73"/>
        <v>4.5288296236180275E-2</v>
      </c>
      <c r="AF55" s="7">
        <f t="shared" si="73"/>
        <v>9.0576592472360551E-2</v>
      </c>
      <c r="AG55" s="7">
        <f t="shared" si="73"/>
        <v>4.5288296236180275E-2</v>
      </c>
      <c r="AH55" s="7">
        <f t="shared" si="73"/>
        <v>9.0576592472360551E-2</v>
      </c>
      <c r="AI55" s="7">
        <f t="shared" si="73"/>
        <v>4.5288296236180275E-2</v>
      </c>
      <c r="AJ55" s="7">
        <f t="shared" si="73"/>
        <v>4.5288296236180275E-2</v>
      </c>
      <c r="AK55" s="7">
        <f t="shared" si="73"/>
        <v>0.1811531849447211</v>
      </c>
      <c r="AL55" s="7">
        <f t="shared" si="73"/>
        <v>9.0576592472360551E-2</v>
      </c>
      <c r="AM55" s="7">
        <f t="shared" si="73"/>
        <v>0.13586488870854083</v>
      </c>
      <c r="AN55" s="7">
        <f t="shared" si="73"/>
        <v>0.1811531849447211</v>
      </c>
      <c r="AO55" s="7">
        <f t="shared" si="73"/>
        <v>0.27172977741708165</v>
      </c>
      <c r="AP55" s="7">
        <f t="shared" si="73"/>
        <v>0.1811531849447211</v>
      </c>
      <c r="AQ55" s="7">
        <f t="shared" si="73"/>
        <v>0.1811531849447211</v>
      </c>
      <c r="AR55" s="7">
        <f t="shared" si="73"/>
        <v>0.1811531849447211</v>
      </c>
      <c r="AS55" s="7">
        <f t="shared" si="73"/>
        <v>0.31701807365326196</v>
      </c>
      <c r="AT55" s="7">
        <f t="shared" si="73"/>
        <v>0.40759466612562251</v>
      </c>
      <c r="AU55" s="7">
        <f t="shared" si="73"/>
        <v>0.1811531849447211</v>
      </c>
      <c r="AV55" s="7">
        <f t="shared" si="73"/>
        <v>0.45288296236180275</v>
      </c>
      <c r="AW55" s="7">
        <f t="shared" si="73"/>
        <v>0.40759466612562251</v>
      </c>
      <c r="AX55" s="7">
        <f t="shared" si="73"/>
        <v>0.3623063698894422</v>
      </c>
      <c r="AY55" s="7">
        <f t="shared" si="73"/>
        <v>0.40759466612562251</v>
      </c>
      <c r="AZ55" s="7">
        <f t="shared" si="73"/>
        <v>0.27172977741708165</v>
      </c>
      <c r="BA55" s="7">
        <f t="shared" si="73"/>
        <v>0.40759466612562251</v>
      </c>
      <c r="BB55" s="7">
        <f t="shared" si="73"/>
        <v>0.31701807365326196</v>
      </c>
      <c r="BC55" s="7">
        <f t="shared" si="73"/>
        <v>0.27172977741708165</v>
      </c>
      <c r="BD55" s="7">
        <f t="shared" si="73"/>
        <v>0.13586488870854083</v>
      </c>
      <c r="BE55" s="7">
        <f t="shared" si="73"/>
        <v>0.31701807365326196</v>
      </c>
      <c r="BF55" s="7">
        <f t="shared" si="73"/>
        <v>0.45288296236180275</v>
      </c>
      <c r="BG55" s="7">
        <f t="shared" si="73"/>
        <v>0.3623063698894422</v>
      </c>
      <c r="BH55" s="7">
        <f t="shared" si="73"/>
        <v>0.3623063698894422</v>
      </c>
      <c r="BI55" s="7">
        <f t="shared" si="73"/>
        <v>0.40759466612562251</v>
      </c>
      <c r="BJ55" s="7">
        <f t="shared" si="73"/>
        <v>0.22644148118090138</v>
      </c>
      <c r="BK55" s="7">
        <f t="shared" si="73"/>
        <v>0.31701807365326196</v>
      </c>
      <c r="BL55" s="7">
        <f t="shared" si="73"/>
        <v>0.31701807365326196</v>
      </c>
      <c r="BM55" s="7">
        <f t="shared" si="73"/>
        <v>0.63403614730652391</v>
      </c>
      <c r="BN55" s="7">
        <f t="shared" si="73"/>
        <v>0.1811531849447211</v>
      </c>
      <c r="BO55" s="7">
        <f t="shared" si="73"/>
        <v>0.1811531849447211</v>
      </c>
      <c r="BP55" s="7">
        <f t="shared" ref="BP55:EA55" si="74">BP7/$C55*100000</f>
        <v>0.40759466612562251</v>
      </c>
      <c r="BQ55" s="7">
        <f t="shared" si="74"/>
        <v>0.45288296236180275</v>
      </c>
      <c r="BR55" s="7">
        <f t="shared" si="74"/>
        <v>0.27172977741708165</v>
      </c>
      <c r="BS55" s="7">
        <f t="shared" si="74"/>
        <v>0.3623063698894422</v>
      </c>
      <c r="BT55" s="7">
        <f t="shared" si="74"/>
        <v>0.40759466612562251</v>
      </c>
      <c r="BU55" s="7">
        <f t="shared" si="74"/>
        <v>0.1811531849447211</v>
      </c>
      <c r="BV55" s="7">
        <f t="shared" si="74"/>
        <v>0.31701807365326196</v>
      </c>
      <c r="BW55" s="7">
        <f t="shared" si="74"/>
        <v>0.27172977741708165</v>
      </c>
      <c r="BX55" s="7">
        <f t="shared" si="74"/>
        <v>4.5288296236180275E-2</v>
      </c>
      <c r="BY55" s="7">
        <f t="shared" si="74"/>
        <v>4.5288296236180275E-2</v>
      </c>
      <c r="BZ55" s="7">
        <f t="shared" si="74"/>
        <v>0.22644148118090138</v>
      </c>
      <c r="CA55" s="7">
        <f t="shared" si="74"/>
        <v>0.1811531849447211</v>
      </c>
      <c r="CB55" s="7">
        <f t="shared" si="74"/>
        <v>0.13586488870854083</v>
      </c>
      <c r="CC55" s="7">
        <f t="shared" si="74"/>
        <v>9.0576592472360551E-2</v>
      </c>
      <c r="CD55" s="7">
        <f t="shared" si="74"/>
        <v>0.22644148118090138</v>
      </c>
      <c r="CE55" s="7">
        <f t="shared" si="74"/>
        <v>0.13586488870854083</v>
      </c>
      <c r="CF55" s="7">
        <f t="shared" si="74"/>
        <v>9.0576592472360551E-2</v>
      </c>
      <c r="CG55" s="7">
        <f t="shared" si="74"/>
        <v>0.1811531849447211</v>
      </c>
      <c r="CH55" s="7">
        <f t="shared" si="74"/>
        <v>0.27172977741708165</v>
      </c>
      <c r="CI55" s="7">
        <f t="shared" si="74"/>
        <v>4.5288296236180275E-2</v>
      </c>
      <c r="CJ55" s="7">
        <f t="shared" si="74"/>
        <v>0</v>
      </c>
      <c r="CK55" s="7">
        <f t="shared" si="74"/>
        <v>9.0576592472360551E-2</v>
      </c>
      <c r="CL55" s="7">
        <f t="shared" si="74"/>
        <v>9.0576592472360551E-2</v>
      </c>
      <c r="CM55" s="7">
        <f t="shared" si="74"/>
        <v>0.13586488870854083</v>
      </c>
      <c r="CN55" s="7">
        <f t="shared" si="74"/>
        <v>9.0576592472360551E-2</v>
      </c>
      <c r="CO55" s="7">
        <f t="shared" si="74"/>
        <v>0.22644148118090138</v>
      </c>
      <c r="CP55" s="7">
        <f t="shared" si="74"/>
        <v>0.1811531849447211</v>
      </c>
      <c r="CQ55" s="7">
        <f t="shared" si="74"/>
        <v>0.13586488870854083</v>
      </c>
      <c r="CR55" s="7">
        <f t="shared" si="74"/>
        <v>0</v>
      </c>
      <c r="CS55" s="7">
        <f t="shared" si="74"/>
        <v>0</v>
      </c>
      <c r="CT55" s="7">
        <f t="shared" si="74"/>
        <v>9.0576592472360551E-2</v>
      </c>
      <c r="CU55" s="7">
        <f t="shared" si="74"/>
        <v>9.0576592472360551E-2</v>
      </c>
      <c r="CV55" s="7">
        <f t="shared" si="74"/>
        <v>4.5288296236180275E-2</v>
      </c>
      <c r="CW55" s="7">
        <f t="shared" si="74"/>
        <v>9.0576592472360551E-2</v>
      </c>
      <c r="CX55" s="7">
        <f t="shared" si="74"/>
        <v>9.0576592472360551E-2</v>
      </c>
      <c r="CY55" s="7">
        <f t="shared" si="74"/>
        <v>4.5288296236180275E-2</v>
      </c>
      <c r="CZ55" s="7">
        <f t="shared" si="74"/>
        <v>0</v>
      </c>
      <c r="DA55" s="7">
        <f t="shared" si="74"/>
        <v>4.5288296236180275E-2</v>
      </c>
      <c r="DB55" s="7">
        <f t="shared" si="74"/>
        <v>4.5288296236180275E-2</v>
      </c>
      <c r="DC55" s="7">
        <f t="shared" si="74"/>
        <v>0.13586488870854083</v>
      </c>
      <c r="DD55" s="7">
        <f t="shared" si="74"/>
        <v>4.5288296236180275E-2</v>
      </c>
      <c r="DE55" s="7">
        <f t="shared" si="74"/>
        <v>9.0576592472360551E-2</v>
      </c>
      <c r="DF55" s="7">
        <f t="shared" si="74"/>
        <v>0</v>
      </c>
      <c r="DG55" s="7">
        <f t="shared" si="74"/>
        <v>0</v>
      </c>
      <c r="DH55" s="7">
        <f t="shared" si="74"/>
        <v>9.0576592472360551E-2</v>
      </c>
      <c r="DI55" s="7">
        <f t="shared" si="74"/>
        <v>0.22644148118090138</v>
      </c>
      <c r="DJ55" s="7">
        <f t="shared" si="74"/>
        <v>0</v>
      </c>
      <c r="DK55" s="7">
        <f t="shared" si="74"/>
        <v>4.5288296236180275E-2</v>
      </c>
      <c r="DL55" s="7">
        <f t="shared" si="74"/>
        <v>0</v>
      </c>
      <c r="DM55" s="7">
        <f t="shared" si="74"/>
        <v>0</v>
      </c>
      <c r="DN55" s="7">
        <f t="shared" si="74"/>
        <v>0.1811531849447211</v>
      </c>
      <c r="DO55" s="7">
        <f t="shared" si="74"/>
        <v>9.0576592472360551E-2</v>
      </c>
      <c r="DP55" s="7">
        <f t="shared" si="74"/>
        <v>0</v>
      </c>
      <c r="DQ55" s="7">
        <f t="shared" si="74"/>
        <v>0.1811531849447211</v>
      </c>
      <c r="DR55" s="7">
        <f t="shared" si="74"/>
        <v>0.22644148118090138</v>
      </c>
      <c r="DS55" s="7">
        <f t="shared" si="74"/>
        <v>0.22644148118090138</v>
      </c>
      <c r="DT55" s="7">
        <f t="shared" si="74"/>
        <v>9.0576592472360551E-2</v>
      </c>
      <c r="DU55" s="7">
        <f t="shared" si="74"/>
        <v>0.13586488870854083</v>
      </c>
      <c r="DV55" s="7">
        <f t="shared" si="74"/>
        <v>9.0576592472360551E-2</v>
      </c>
      <c r="DW55" s="7">
        <f t="shared" si="74"/>
        <v>0</v>
      </c>
      <c r="DX55" s="7">
        <f t="shared" si="74"/>
        <v>9.0576592472360551E-2</v>
      </c>
      <c r="DY55" s="7">
        <f t="shared" si="74"/>
        <v>4.5288296236180275E-2</v>
      </c>
      <c r="DZ55" s="7">
        <f t="shared" si="74"/>
        <v>0.13586488870854083</v>
      </c>
      <c r="EA55" s="7">
        <f t="shared" si="74"/>
        <v>9.0576592472360551E-2</v>
      </c>
      <c r="EB55" s="7">
        <f t="shared" ref="EB55:GM55" si="75">EB7/$C55*100000</f>
        <v>9.0576592472360551E-2</v>
      </c>
      <c r="EC55" s="7">
        <f t="shared" si="75"/>
        <v>4.5288296236180275E-2</v>
      </c>
      <c r="ED55" s="7">
        <f t="shared" si="75"/>
        <v>9.0576592472360551E-2</v>
      </c>
      <c r="EE55" s="7">
        <f t="shared" si="75"/>
        <v>9.0576592472360551E-2</v>
      </c>
      <c r="EF55" s="7">
        <f t="shared" si="75"/>
        <v>4.5288296236180275E-2</v>
      </c>
      <c r="EG55" s="7">
        <f t="shared" si="75"/>
        <v>4.5288296236180275E-2</v>
      </c>
      <c r="EH55" s="7">
        <f t="shared" si="75"/>
        <v>0.1811531849447211</v>
      </c>
      <c r="EI55" s="7">
        <f t="shared" si="75"/>
        <v>0.13586488870854083</v>
      </c>
      <c r="EJ55" s="7">
        <f t="shared" si="75"/>
        <v>0.13586488870854083</v>
      </c>
      <c r="EK55" s="7">
        <f t="shared" si="75"/>
        <v>4.5288296236180275E-2</v>
      </c>
      <c r="EL55" s="7">
        <f t="shared" si="75"/>
        <v>0</v>
      </c>
      <c r="EM55" s="7">
        <f t="shared" si="75"/>
        <v>9.0576592472360551E-2</v>
      </c>
      <c r="EN55" s="7">
        <f t="shared" si="75"/>
        <v>4.5288296236180275E-2</v>
      </c>
      <c r="EO55" s="7">
        <f t="shared" si="75"/>
        <v>0</v>
      </c>
      <c r="EP55" s="7">
        <f t="shared" si="75"/>
        <v>0.13586488870854083</v>
      </c>
      <c r="EQ55" s="7">
        <f t="shared" si="75"/>
        <v>4.5288296236180275E-2</v>
      </c>
      <c r="ER55" s="7">
        <f t="shared" si="75"/>
        <v>4.5288296236180275E-2</v>
      </c>
      <c r="ES55" s="7">
        <f t="shared" si="75"/>
        <v>4.5288296236180275E-2</v>
      </c>
      <c r="ET55" s="7">
        <f t="shared" si="75"/>
        <v>0</v>
      </c>
      <c r="EU55" s="7">
        <f t="shared" si="75"/>
        <v>0</v>
      </c>
      <c r="EV55" s="7">
        <f t="shared" si="75"/>
        <v>4.5288296236180275E-2</v>
      </c>
      <c r="EW55" s="7">
        <f t="shared" si="75"/>
        <v>9.0576592472360551E-2</v>
      </c>
      <c r="EX55" s="7">
        <f t="shared" si="75"/>
        <v>4.5288296236180275E-2</v>
      </c>
      <c r="EY55" s="7">
        <f t="shared" si="75"/>
        <v>0</v>
      </c>
      <c r="EZ55" s="7">
        <f t="shared" si="75"/>
        <v>0</v>
      </c>
      <c r="FA55" s="7">
        <f t="shared" si="75"/>
        <v>4.5288296236180275E-2</v>
      </c>
      <c r="FB55" s="7">
        <f t="shared" si="75"/>
        <v>4.5288296236180275E-2</v>
      </c>
      <c r="FC55" s="7">
        <f t="shared" si="75"/>
        <v>4.5288296236180275E-2</v>
      </c>
      <c r="FD55" s="7">
        <f t="shared" si="75"/>
        <v>9.0576592472360551E-2</v>
      </c>
      <c r="FE55" s="7">
        <f t="shared" si="75"/>
        <v>0.1811531849447211</v>
      </c>
      <c r="FF55" s="7">
        <f t="shared" si="75"/>
        <v>0.13586488870854083</v>
      </c>
      <c r="FG55" s="7">
        <f t="shared" si="75"/>
        <v>0</v>
      </c>
      <c r="FH55" s="7">
        <f t="shared" si="75"/>
        <v>4.5288296236180275E-2</v>
      </c>
      <c r="FI55" s="7">
        <f t="shared" si="75"/>
        <v>0.13586488870854083</v>
      </c>
      <c r="FJ55" s="7">
        <f t="shared" si="75"/>
        <v>9.0576592472360551E-2</v>
      </c>
      <c r="FK55" s="7">
        <f t="shared" si="75"/>
        <v>0.13586488870854083</v>
      </c>
      <c r="FL55" s="7">
        <f t="shared" si="75"/>
        <v>0.13586488870854083</v>
      </c>
      <c r="FM55" s="7">
        <f t="shared" si="75"/>
        <v>0.1811531849447211</v>
      </c>
      <c r="FN55" s="7">
        <f t="shared" si="75"/>
        <v>0.27172977741708165</v>
      </c>
      <c r="FO55" s="7">
        <f t="shared" si="75"/>
        <v>9.0576592472360551E-2</v>
      </c>
      <c r="FP55" s="7">
        <f t="shared" si="75"/>
        <v>0.1811531849447211</v>
      </c>
      <c r="FQ55" s="7">
        <f t="shared" si="75"/>
        <v>0.13586488870854083</v>
      </c>
      <c r="FR55" s="7">
        <f t="shared" si="75"/>
        <v>0.1811531849447211</v>
      </c>
      <c r="FS55" s="7">
        <f t="shared" si="75"/>
        <v>0.27172977741708165</v>
      </c>
      <c r="FT55" s="7">
        <f t="shared" si="75"/>
        <v>0.40759466612562251</v>
      </c>
      <c r="FU55" s="7">
        <f t="shared" si="75"/>
        <v>0.3623063698894422</v>
      </c>
      <c r="FV55" s="7">
        <f t="shared" si="75"/>
        <v>0.22644148118090138</v>
      </c>
      <c r="FW55" s="7">
        <f t="shared" si="75"/>
        <v>0.22644148118090138</v>
      </c>
      <c r="FX55" s="7">
        <f t="shared" si="75"/>
        <v>0.58874785107034355</v>
      </c>
      <c r="FY55" s="7">
        <f t="shared" si="75"/>
        <v>0.40759466612562251</v>
      </c>
      <c r="FZ55" s="7">
        <f t="shared" si="75"/>
        <v>0.45288296236180275</v>
      </c>
      <c r="GA55" s="7">
        <f t="shared" si="75"/>
        <v>0.58874785107034355</v>
      </c>
      <c r="GB55" s="7">
        <f t="shared" si="75"/>
        <v>0.45288296236180275</v>
      </c>
      <c r="GC55" s="7">
        <f t="shared" si="75"/>
        <v>0.27172977741708165</v>
      </c>
      <c r="GD55" s="7">
        <f t="shared" si="75"/>
        <v>0.76990103601506465</v>
      </c>
      <c r="GE55" s="7">
        <f t="shared" si="75"/>
        <v>0.54345955483416331</v>
      </c>
      <c r="GF55" s="7">
        <f t="shared" si="75"/>
        <v>0.996342517195966</v>
      </c>
      <c r="GG55" s="7">
        <f t="shared" si="75"/>
        <v>0.90576592472360551</v>
      </c>
      <c r="GH55" s="7">
        <f t="shared" si="75"/>
        <v>0.67932444354270416</v>
      </c>
      <c r="GI55" s="7">
        <f t="shared" si="75"/>
        <v>0.81518933225124501</v>
      </c>
      <c r="GJ55" s="7">
        <f t="shared" si="75"/>
        <v>0.3623063698894422</v>
      </c>
      <c r="GK55" s="7">
        <f t="shared" si="75"/>
        <v>0.27172977741708165</v>
      </c>
      <c r="GL55" s="7">
        <f t="shared" si="75"/>
        <v>0.45288296236180275</v>
      </c>
      <c r="GM55" s="7">
        <f t="shared" si="75"/>
        <v>0.58874785107034355</v>
      </c>
      <c r="GN55" s="7">
        <f t="shared" ref="GN55:HS55" si="76">GN7/$C55*100000</f>
        <v>0.45288296236180275</v>
      </c>
      <c r="GO55" s="7">
        <f t="shared" si="76"/>
        <v>0.86047762848742537</v>
      </c>
      <c r="GP55" s="7">
        <f t="shared" si="76"/>
        <v>0.22644148118090138</v>
      </c>
      <c r="GQ55" s="7">
        <f t="shared" si="76"/>
        <v>0.90576592472360551</v>
      </c>
      <c r="GR55" s="7">
        <f t="shared" si="76"/>
        <v>0.22644148118090138</v>
      </c>
      <c r="GS55" s="7">
        <f t="shared" si="76"/>
        <v>0.63403614730652391</v>
      </c>
      <c r="GT55" s="7">
        <f t="shared" si="76"/>
        <v>0.67932444354270416</v>
      </c>
      <c r="GU55" s="7">
        <f t="shared" si="76"/>
        <v>0.63403614730652391</v>
      </c>
      <c r="GV55" s="7">
        <f t="shared" si="76"/>
        <v>0.498171258597983</v>
      </c>
      <c r="GW55" s="7">
        <f t="shared" si="76"/>
        <v>0.54345955483416331</v>
      </c>
      <c r="GX55" s="7">
        <f t="shared" si="76"/>
        <v>0.63403614730652391</v>
      </c>
      <c r="GY55" s="7">
        <f t="shared" si="76"/>
        <v>0.54345955483416331</v>
      </c>
      <c r="GZ55" s="7">
        <f t="shared" si="76"/>
        <v>0.498171258597983</v>
      </c>
      <c r="HA55" s="7">
        <f t="shared" si="76"/>
        <v>0.31701807365326196</v>
      </c>
      <c r="HB55" s="7">
        <f t="shared" si="76"/>
        <v>0.40759466612562251</v>
      </c>
      <c r="HC55" s="7">
        <f t="shared" si="76"/>
        <v>0.498171258597983</v>
      </c>
      <c r="HD55" s="7">
        <f t="shared" si="76"/>
        <v>0.45288296236180275</v>
      </c>
      <c r="HE55" s="7">
        <f t="shared" si="76"/>
        <v>0.498171258597983</v>
      </c>
      <c r="HF55" s="7">
        <f t="shared" si="76"/>
        <v>0.40759466612562251</v>
      </c>
      <c r="HG55" s="7">
        <f t="shared" si="76"/>
        <v>1.0416308134321464</v>
      </c>
      <c r="HH55" s="7">
        <f t="shared" si="76"/>
        <v>0.81518933225124501</v>
      </c>
      <c r="HI55" s="7">
        <f t="shared" si="76"/>
        <v>0.72461273977888441</v>
      </c>
      <c r="HJ55" s="7">
        <f t="shared" si="76"/>
        <v>1.0869191096683266</v>
      </c>
      <c r="HK55" s="7">
        <f t="shared" si="76"/>
        <v>1.0416308134321464</v>
      </c>
      <c r="HL55" s="7">
        <f t="shared" si="76"/>
        <v>0.996342517195966</v>
      </c>
      <c r="HM55" s="7">
        <f t="shared" si="76"/>
        <v>1.0416308134321464</v>
      </c>
      <c r="HN55" s="7">
        <f t="shared" si="76"/>
        <v>1.4492254795577688</v>
      </c>
      <c r="HO55" s="7">
        <f t="shared" si="76"/>
        <v>1.1322074059045069</v>
      </c>
      <c r="HP55" s="7">
        <f t="shared" si="76"/>
        <v>1.4039371833215886</v>
      </c>
      <c r="HQ55" s="7">
        <f t="shared" si="76"/>
        <v>0.996342517195966</v>
      </c>
      <c r="HR55" s="7">
        <f t="shared" si="76"/>
        <v>1.0869191096683266</v>
      </c>
      <c r="HS55" s="7">
        <f t="shared" si="76"/>
        <v>0.67932444354270416</v>
      </c>
    </row>
    <row r="56" spans="2:228" x14ac:dyDescent="0.25">
      <c r="B56" s="256" t="s">
        <v>206</v>
      </c>
      <c r="C56" s="258">
        <v>2147931</v>
      </c>
      <c r="D56" s="7">
        <f t="shared" ref="D56:BO56" si="77">D6/$C56*100000</f>
        <v>0</v>
      </c>
      <c r="E56" s="7">
        <f t="shared" si="77"/>
        <v>0</v>
      </c>
      <c r="F56" s="7">
        <f t="shared" si="77"/>
        <v>0</v>
      </c>
      <c r="G56" s="7">
        <f t="shared" si="77"/>
        <v>0</v>
      </c>
      <c r="H56" s="7">
        <f t="shared" si="77"/>
        <v>0</v>
      </c>
      <c r="I56" s="7">
        <f t="shared" si="77"/>
        <v>0</v>
      </c>
      <c r="J56" s="7">
        <f t="shared" si="77"/>
        <v>0</v>
      </c>
      <c r="K56" s="7">
        <f t="shared" si="77"/>
        <v>0</v>
      </c>
      <c r="L56" s="7">
        <f t="shared" si="77"/>
        <v>0</v>
      </c>
      <c r="M56" s="7">
        <f t="shared" si="77"/>
        <v>0</v>
      </c>
      <c r="N56" s="7">
        <f t="shared" si="77"/>
        <v>0</v>
      </c>
      <c r="O56" s="7">
        <f t="shared" si="77"/>
        <v>0</v>
      </c>
      <c r="P56" s="7">
        <f t="shared" si="77"/>
        <v>0</v>
      </c>
      <c r="Q56" s="7">
        <f t="shared" si="77"/>
        <v>0</v>
      </c>
      <c r="R56" s="7">
        <f t="shared" si="77"/>
        <v>0</v>
      </c>
      <c r="S56" s="7">
        <f t="shared" si="77"/>
        <v>0</v>
      </c>
      <c r="T56" s="7">
        <f t="shared" si="77"/>
        <v>0</v>
      </c>
      <c r="U56" s="7">
        <f t="shared" si="77"/>
        <v>0</v>
      </c>
      <c r="V56" s="7">
        <f t="shared" si="77"/>
        <v>0</v>
      </c>
      <c r="W56" s="7">
        <f t="shared" si="77"/>
        <v>0</v>
      </c>
      <c r="X56" s="7">
        <f t="shared" si="77"/>
        <v>4.6556430350881847E-2</v>
      </c>
      <c r="Y56" s="7">
        <f t="shared" si="77"/>
        <v>0</v>
      </c>
      <c r="Z56" s="7">
        <f t="shared" si="77"/>
        <v>4.6556430350881847E-2</v>
      </c>
      <c r="AA56" s="7">
        <f t="shared" si="77"/>
        <v>4.6556430350881847E-2</v>
      </c>
      <c r="AB56" s="7">
        <f t="shared" si="77"/>
        <v>0</v>
      </c>
      <c r="AC56" s="7">
        <f t="shared" si="77"/>
        <v>9.3112860701763694E-2</v>
      </c>
      <c r="AD56" s="7">
        <f t="shared" si="77"/>
        <v>0</v>
      </c>
      <c r="AE56" s="7">
        <f t="shared" si="77"/>
        <v>0</v>
      </c>
      <c r="AF56" s="7">
        <f t="shared" si="77"/>
        <v>9.3112860701763694E-2</v>
      </c>
      <c r="AG56" s="7">
        <f t="shared" si="77"/>
        <v>0</v>
      </c>
      <c r="AH56" s="7">
        <f t="shared" si="77"/>
        <v>4.6556430350881847E-2</v>
      </c>
      <c r="AI56" s="7">
        <f t="shared" si="77"/>
        <v>4.6556430350881847E-2</v>
      </c>
      <c r="AJ56" s="7">
        <f t="shared" si="77"/>
        <v>4.6556430350881847E-2</v>
      </c>
      <c r="AK56" s="7">
        <f t="shared" si="77"/>
        <v>0</v>
      </c>
      <c r="AL56" s="7">
        <f t="shared" si="77"/>
        <v>0.23278215175440925</v>
      </c>
      <c r="AM56" s="7">
        <f t="shared" si="77"/>
        <v>0.13966929105264556</v>
      </c>
      <c r="AN56" s="7">
        <f t="shared" si="77"/>
        <v>0.32589501245617292</v>
      </c>
      <c r="AO56" s="7">
        <f t="shared" si="77"/>
        <v>4.6556430350881847E-2</v>
      </c>
      <c r="AP56" s="7">
        <f t="shared" si="77"/>
        <v>0.32589501245617292</v>
      </c>
      <c r="AQ56" s="7">
        <f t="shared" si="77"/>
        <v>0.4655643035088185</v>
      </c>
      <c r="AR56" s="7">
        <f t="shared" si="77"/>
        <v>0.41900787315793664</v>
      </c>
      <c r="AS56" s="7">
        <f t="shared" si="77"/>
        <v>0.55867716421058222</v>
      </c>
      <c r="AT56" s="7">
        <f t="shared" si="77"/>
        <v>0.32589501245617292</v>
      </c>
      <c r="AU56" s="7">
        <f t="shared" si="77"/>
        <v>0.4655643035088185</v>
      </c>
      <c r="AV56" s="7">
        <f t="shared" si="77"/>
        <v>0.69834645526322769</v>
      </c>
      <c r="AW56" s="7">
        <f t="shared" si="77"/>
        <v>0.41900787315793664</v>
      </c>
      <c r="AX56" s="7">
        <f t="shared" si="77"/>
        <v>0.32589501245617292</v>
      </c>
      <c r="AY56" s="7">
        <f t="shared" si="77"/>
        <v>0.60523359456146397</v>
      </c>
      <c r="AZ56" s="7">
        <f t="shared" si="77"/>
        <v>0.51212073385970036</v>
      </c>
      <c r="BA56" s="7">
        <f t="shared" si="77"/>
        <v>0.27933858210529111</v>
      </c>
      <c r="BB56" s="7">
        <f t="shared" si="77"/>
        <v>0.37245144280705478</v>
      </c>
      <c r="BC56" s="7">
        <f t="shared" si="77"/>
        <v>0.23278215175440925</v>
      </c>
      <c r="BD56" s="7">
        <f t="shared" si="77"/>
        <v>0.41900787315793664</v>
      </c>
      <c r="BE56" s="7">
        <f t="shared" si="77"/>
        <v>0.18622572140352739</v>
      </c>
      <c r="BF56" s="7">
        <f t="shared" si="77"/>
        <v>0.32589501245617292</v>
      </c>
      <c r="BG56" s="7">
        <f t="shared" si="77"/>
        <v>0.23278215175440925</v>
      </c>
      <c r="BH56" s="7">
        <f t="shared" si="77"/>
        <v>0.13966929105264556</v>
      </c>
      <c r="BI56" s="7">
        <f t="shared" si="77"/>
        <v>0.41900787315793664</v>
      </c>
      <c r="BJ56" s="7">
        <f t="shared" si="77"/>
        <v>0.23278215175440925</v>
      </c>
      <c r="BK56" s="7">
        <f t="shared" si="77"/>
        <v>9.3112860701763694E-2</v>
      </c>
      <c r="BL56" s="7">
        <f t="shared" si="77"/>
        <v>0.27933858210529111</v>
      </c>
      <c r="BM56" s="7">
        <f t="shared" si="77"/>
        <v>0.23278215175440925</v>
      </c>
      <c r="BN56" s="7">
        <f t="shared" si="77"/>
        <v>0.27933858210529111</v>
      </c>
      <c r="BO56" s="7">
        <f t="shared" si="77"/>
        <v>9.3112860701763694E-2</v>
      </c>
      <c r="BP56" s="7">
        <f t="shared" ref="BP56:EA56" si="78">BP6/$C56*100000</f>
        <v>0.41900787315793664</v>
      </c>
      <c r="BQ56" s="7">
        <f t="shared" si="78"/>
        <v>0.13966929105264556</v>
      </c>
      <c r="BR56" s="7">
        <f t="shared" si="78"/>
        <v>0.13966929105264556</v>
      </c>
      <c r="BS56" s="7">
        <f t="shared" si="78"/>
        <v>0.23278215175440925</v>
      </c>
      <c r="BT56" s="7">
        <f t="shared" si="78"/>
        <v>0.4655643035088185</v>
      </c>
      <c r="BU56" s="7">
        <f t="shared" si="78"/>
        <v>0.32589501245617292</v>
      </c>
      <c r="BV56" s="7">
        <f t="shared" si="78"/>
        <v>0.13966929105264556</v>
      </c>
      <c r="BW56" s="7">
        <f t="shared" si="78"/>
        <v>0.23278215175440925</v>
      </c>
      <c r="BX56" s="7">
        <f t="shared" si="78"/>
        <v>0.27933858210529111</v>
      </c>
      <c r="BY56" s="7">
        <f t="shared" si="78"/>
        <v>0.23278215175440925</v>
      </c>
      <c r="BZ56" s="7">
        <f t="shared" si="78"/>
        <v>9.3112860701763694E-2</v>
      </c>
      <c r="CA56" s="7">
        <f t="shared" si="78"/>
        <v>9.3112860701763694E-2</v>
      </c>
      <c r="CB56" s="7">
        <f t="shared" si="78"/>
        <v>0.27933858210529111</v>
      </c>
      <c r="CC56" s="7">
        <f t="shared" si="78"/>
        <v>4.6556430350881847E-2</v>
      </c>
      <c r="CD56" s="7">
        <f t="shared" si="78"/>
        <v>0.13966929105264556</v>
      </c>
      <c r="CE56" s="7">
        <f t="shared" si="78"/>
        <v>0.27933858210529111</v>
      </c>
      <c r="CF56" s="7">
        <f t="shared" si="78"/>
        <v>0.27933858210529111</v>
      </c>
      <c r="CG56" s="7">
        <f t="shared" si="78"/>
        <v>9.3112860701763694E-2</v>
      </c>
      <c r="CH56" s="7">
        <f t="shared" si="78"/>
        <v>0.27933858210529111</v>
      </c>
      <c r="CI56" s="7">
        <f t="shared" si="78"/>
        <v>0</v>
      </c>
      <c r="CJ56" s="7">
        <f t="shared" si="78"/>
        <v>0.13966929105264556</v>
      </c>
      <c r="CK56" s="7">
        <f t="shared" si="78"/>
        <v>0.18622572140352739</v>
      </c>
      <c r="CL56" s="7">
        <f t="shared" si="78"/>
        <v>4.6556430350881847E-2</v>
      </c>
      <c r="CM56" s="7">
        <f t="shared" si="78"/>
        <v>9.3112860701763694E-2</v>
      </c>
      <c r="CN56" s="7">
        <f t="shared" si="78"/>
        <v>0.13966929105264556</v>
      </c>
      <c r="CO56" s="7">
        <f t="shared" si="78"/>
        <v>4.6556430350881847E-2</v>
      </c>
      <c r="CP56" s="7">
        <f t="shared" si="78"/>
        <v>9.3112860701763694E-2</v>
      </c>
      <c r="CQ56" s="7">
        <f t="shared" si="78"/>
        <v>4.6556430350881847E-2</v>
      </c>
      <c r="CR56" s="7">
        <f t="shared" si="78"/>
        <v>4.6556430350881847E-2</v>
      </c>
      <c r="CS56" s="7">
        <f t="shared" si="78"/>
        <v>0.18622572140352739</v>
      </c>
      <c r="CT56" s="7">
        <f t="shared" si="78"/>
        <v>4.6556430350881847E-2</v>
      </c>
      <c r="CU56" s="7">
        <f t="shared" si="78"/>
        <v>4.6556430350881847E-2</v>
      </c>
      <c r="CV56" s="7">
        <f t="shared" si="78"/>
        <v>4.6556430350881847E-2</v>
      </c>
      <c r="CW56" s="7">
        <f t="shared" si="78"/>
        <v>4.6556430350881847E-2</v>
      </c>
      <c r="CX56" s="7">
        <f t="shared" si="78"/>
        <v>0</v>
      </c>
      <c r="CY56" s="7">
        <f t="shared" si="78"/>
        <v>4.6556430350881847E-2</v>
      </c>
      <c r="CZ56" s="7">
        <f t="shared" si="78"/>
        <v>0</v>
      </c>
      <c r="DA56" s="7">
        <f t="shared" si="78"/>
        <v>0.13966929105264556</v>
      </c>
      <c r="DB56" s="7">
        <f t="shared" si="78"/>
        <v>0</v>
      </c>
      <c r="DC56" s="7">
        <f t="shared" si="78"/>
        <v>9.3112860701763694E-2</v>
      </c>
      <c r="DD56" s="7">
        <f t="shared" si="78"/>
        <v>0.13966929105264556</v>
      </c>
      <c r="DE56" s="7">
        <f t="shared" si="78"/>
        <v>4.6556430350881847E-2</v>
      </c>
      <c r="DF56" s="7">
        <f t="shared" si="78"/>
        <v>4.6556430350881847E-2</v>
      </c>
      <c r="DG56" s="7">
        <f t="shared" si="78"/>
        <v>9.3112860701763694E-2</v>
      </c>
      <c r="DH56" s="7">
        <f t="shared" si="78"/>
        <v>0.23278215175440925</v>
      </c>
      <c r="DI56" s="7">
        <f t="shared" si="78"/>
        <v>4.6556430350881847E-2</v>
      </c>
      <c r="DJ56" s="7">
        <f t="shared" si="78"/>
        <v>9.3112860701763694E-2</v>
      </c>
      <c r="DK56" s="7">
        <f t="shared" si="78"/>
        <v>0</v>
      </c>
      <c r="DL56" s="7">
        <f t="shared" si="78"/>
        <v>9.3112860701763694E-2</v>
      </c>
      <c r="DM56" s="7">
        <f t="shared" si="78"/>
        <v>4.6556430350881847E-2</v>
      </c>
      <c r="DN56" s="7">
        <f t="shared" si="78"/>
        <v>0.13966929105264556</v>
      </c>
      <c r="DO56" s="7">
        <f t="shared" si="78"/>
        <v>9.3112860701763694E-2</v>
      </c>
      <c r="DP56" s="7">
        <f t="shared" si="78"/>
        <v>0.18622572140352739</v>
      </c>
      <c r="DQ56" s="7">
        <f t="shared" si="78"/>
        <v>0.18622572140352739</v>
      </c>
      <c r="DR56" s="7">
        <f t="shared" si="78"/>
        <v>4.6556430350881847E-2</v>
      </c>
      <c r="DS56" s="7">
        <f t="shared" si="78"/>
        <v>0</v>
      </c>
      <c r="DT56" s="7">
        <f t="shared" si="78"/>
        <v>0.32589501245617292</v>
      </c>
      <c r="DU56" s="7">
        <f t="shared" si="78"/>
        <v>0</v>
      </c>
      <c r="DV56" s="7">
        <f t="shared" si="78"/>
        <v>0.27933858210529111</v>
      </c>
      <c r="DW56" s="7">
        <f t="shared" si="78"/>
        <v>0.27933858210529111</v>
      </c>
      <c r="DX56" s="7">
        <f t="shared" si="78"/>
        <v>0.13966929105264556</v>
      </c>
      <c r="DY56" s="7">
        <f t="shared" si="78"/>
        <v>0.27933858210529111</v>
      </c>
      <c r="DZ56" s="7">
        <f t="shared" si="78"/>
        <v>9.3112860701763694E-2</v>
      </c>
      <c r="EA56" s="7">
        <f t="shared" si="78"/>
        <v>9.3112860701763694E-2</v>
      </c>
      <c r="EB56" s="7">
        <f t="shared" ref="EB56:GM56" si="79">EB6/$C56*100000</f>
        <v>0.13966929105264556</v>
      </c>
      <c r="EC56" s="7">
        <f t="shared" si="79"/>
        <v>0.23278215175440925</v>
      </c>
      <c r="ED56" s="7">
        <f t="shared" si="79"/>
        <v>4.6556430350881847E-2</v>
      </c>
      <c r="EE56" s="7">
        <f t="shared" si="79"/>
        <v>0.13966929105264556</v>
      </c>
      <c r="EF56" s="7">
        <f t="shared" si="79"/>
        <v>0.18622572140352739</v>
      </c>
      <c r="EG56" s="7">
        <f t="shared" si="79"/>
        <v>0</v>
      </c>
      <c r="EH56" s="7">
        <f t="shared" si="79"/>
        <v>9.3112860701763694E-2</v>
      </c>
      <c r="EI56" s="7">
        <f t="shared" si="79"/>
        <v>9.3112860701763694E-2</v>
      </c>
      <c r="EJ56" s="7">
        <f t="shared" si="79"/>
        <v>9.3112860701763694E-2</v>
      </c>
      <c r="EK56" s="7">
        <f t="shared" si="79"/>
        <v>0</v>
      </c>
      <c r="EL56" s="7">
        <f t="shared" si="79"/>
        <v>4.6556430350881847E-2</v>
      </c>
      <c r="EM56" s="7">
        <f t="shared" si="79"/>
        <v>0</v>
      </c>
      <c r="EN56" s="7">
        <f t="shared" si="79"/>
        <v>0</v>
      </c>
      <c r="EO56" s="7">
        <f t="shared" si="79"/>
        <v>0.13966929105264556</v>
      </c>
      <c r="EP56" s="7">
        <f t="shared" si="79"/>
        <v>0</v>
      </c>
      <c r="EQ56" s="7">
        <f t="shared" si="79"/>
        <v>0.13966929105264556</v>
      </c>
      <c r="ER56" s="7">
        <f t="shared" si="79"/>
        <v>9.3112860701763694E-2</v>
      </c>
      <c r="ES56" s="7">
        <f t="shared" si="79"/>
        <v>0</v>
      </c>
      <c r="ET56" s="7">
        <f t="shared" si="79"/>
        <v>0.23278215175440925</v>
      </c>
      <c r="EU56" s="7">
        <f t="shared" si="79"/>
        <v>4.6556430350881847E-2</v>
      </c>
      <c r="EV56" s="7">
        <f t="shared" si="79"/>
        <v>0</v>
      </c>
      <c r="EW56" s="7">
        <f t="shared" si="79"/>
        <v>0</v>
      </c>
      <c r="EX56" s="7">
        <f t="shared" si="79"/>
        <v>9.3112860701763694E-2</v>
      </c>
      <c r="EY56" s="7">
        <f t="shared" si="79"/>
        <v>4.6556430350881847E-2</v>
      </c>
      <c r="EZ56" s="7">
        <f t="shared" si="79"/>
        <v>0</v>
      </c>
      <c r="FA56" s="7">
        <f t="shared" si="79"/>
        <v>0</v>
      </c>
      <c r="FB56" s="7">
        <f t="shared" si="79"/>
        <v>0</v>
      </c>
      <c r="FC56" s="7">
        <f t="shared" si="79"/>
        <v>4.6556430350881847E-2</v>
      </c>
      <c r="FD56" s="7">
        <f t="shared" si="79"/>
        <v>0</v>
      </c>
      <c r="FE56" s="7">
        <f t="shared" si="79"/>
        <v>4.6556430350881847E-2</v>
      </c>
      <c r="FF56" s="7">
        <f t="shared" si="79"/>
        <v>0.13966929105264556</v>
      </c>
      <c r="FG56" s="7">
        <f t="shared" si="79"/>
        <v>0.23278215175440925</v>
      </c>
      <c r="FH56" s="7">
        <f t="shared" si="79"/>
        <v>4.6556430350881847E-2</v>
      </c>
      <c r="FI56" s="7">
        <f t="shared" si="79"/>
        <v>0.13966929105264556</v>
      </c>
      <c r="FJ56" s="7">
        <f t="shared" si="79"/>
        <v>0.27933858210529111</v>
      </c>
      <c r="FK56" s="7">
        <f t="shared" si="79"/>
        <v>0.23278215175440925</v>
      </c>
      <c r="FL56" s="7">
        <f t="shared" si="79"/>
        <v>0.37245144280705478</v>
      </c>
      <c r="FM56" s="7">
        <f t="shared" si="79"/>
        <v>0.13966929105264556</v>
      </c>
      <c r="FN56" s="7">
        <f t="shared" si="79"/>
        <v>0.18622572140352739</v>
      </c>
      <c r="FO56" s="7">
        <f t="shared" si="79"/>
        <v>0.27933858210529111</v>
      </c>
      <c r="FP56" s="7">
        <f t="shared" si="79"/>
        <v>0.27933858210529111</v>
      </c>
      <c r="FQ56" s="7">
        <f t="shared" si="79"/>
        <v>0.51212073385970036</v>
      </c>
      <c r="FR56" s="7">
        <f t="shared" si="79"/>
        <v>0.32589501245617292</v>
      </c>
      <c r="FS56" s="7">
        <f t="shared" si="79"/>
        <v>0.37245144280705478</v>
      </c>
      <c r="FT56" s="7">
        <f t="shared" si="79"/>
        <v>0.37245144280705478</v>
      </c>
      <c r="FU56" s="7">
        <f t="shared" si="79"/>
        <v>0.4655643035088185</v>
      </c>
      <c r="FV56" s="7">
        <f t="shared" si="79"/>
        <v>0.51212073385970036</v>
      </c>
      <c r="FW56" s="7">
        <f t="shared" si="79"/>
        <v>0.4655643035088185</v>
      </c>
      <c r="FX56" s="7">
        <f t="shared" si="79"/>
        <v>0.65179002491234583</v>
      </c>
      <c r="FY56" s="7">
        <f t="shared" si="79"/>
        <v>0.4655643035088185</v>
      </c>
      <c r="FZ56" s="7">
        <f t="shared" si="79"/>
        <v>0.79145931596499142</v>
      </c>
      <c r="GA56" s="7">
        <f t="shared" si="79"/>
        <v>0.55867716421058222</v>
      </c>
      <c r="GB56" s="7">
        <f t="shared" si="79"/>
        <v>0.88457217666675525</v>
      </c>
      <c r="GC56" s="7">
        <f t="shared" si="79"/>
        <v>1.3966929105264554</v>
      </c>
      <c r="GD56" s="7">
        <f t="shared" si="79"/>
        <v>0.79145931596499142</v>
      </c>
      <c r="GE56" s="7">
        <f t="shared" si="79"/>
        <v>1.862257214035274</v>
      </c>
      <c r="GF56" s="7">
        <f t="shared" si="79"/>
        <v>1.5363622015791012</v>
      </c>
      <c r="GG56" s="7">
        <f t="shared" si="79"/>
        <v>1.3501364801755737</v>
      </c>
      <c r="GH56" s="7">
        <f t="shared" si="79"/>
        <v>0.97768503736851875</v>
      </c>
      <c r="GI56" s="7">
        <f t="shared" si="79"/>
        <v>1.25702361947381</v>
      </c>
      <c r="GJ56" s="7">
        <f t="shared" si="79"/>
        <v>0.931128607017637</v>
      </c>
      <c r="GK56" s="7">
        <f t="shared" si="79"/>
        <v>0.60523359456146397</v>
      </c>
      <c r="GL56" s="7">
        <f t="shared" si="79"/>
        <v>1.25702361947381</v>
      </c>
      <c r="GM56" s="7">
        <f t="shared" si="79"/>
        <v>1.2104671891229279</v>
      </c>
      <c r="GN56" s="7">
        <f t="shared" ref="GN56:HS56" si="80">GN6/$C56*100000</f>
        <v>1.4432493408773373</v>
      </c>
      <c r="GO56" s="7">
        <f t="shared" si="80"/>
        <v>0.88457217666675525</v>
      </c>
      <c r="GP56" s="7">
        <f t="shared" si="80"/>
        <v>0.69834645526322769</v>
      </c>
      <c r="GQ56" s="7">
        <f t="shared" si="80"/>
        <v>0.69834645526322769</v>
      </c>
      <c r="GR56" s="7">
        <f t="shared" si="80"/>
        <v>0.931128607017637</v>
      </c>
      <c r="GS56" s="7">
        <f t="shared" si="80"/>
        <v>0.69834645526322769</v>
      </c>
      <c r="GT56" s="7">
        <f t="shared" si="80"/>
        <v>1.3966929105264554</v>
      </c>
      <c r="GU56" s="7">
        <f t="shared" si="80"/>
        <v>1.3035800498246917</v>
      </c>
      <c r="GV56" s="7">
        <f t="shared" si="80"/>
        <v>0.65179002491234583</v>
      </c>
      <c r="GW56" s="7">
        <f t="shared" si="80"/>
        <v>0.79145931596499142</v>
      </c>
      <c r="GX56" s="7">
        <f t="shared" si="80"/>
        <v>0.931128607017637</v>
      </c>
      <c r="GY56" s="7">
        <f t="shared" si="80"/>
        <v>1.1639107587720463</v>
      </c>
      <c r="GZ56" s="7">
        <f t="shared" si="80"/>
        <v>1.0242414677194007</v>
      </c>
      <c r="HA56" s="7">
        <f t="shared" si="80"/>
        <v>1.0242414677194007</v>
      </c>
      <c r="HB56" s="7">
        <f t="shared" si="80"/>
        <v>0.97768503736851875</v>
      </c>
      <c r="HC56" s="7">
        <f t="shared" si="80"/>
        <v>0.97768503736851875</v>
      </c>
      <c r="HD56" s="7">
        <f t="shared" si="80"/>
        <v>0.88457217666675525</v>
      </c>
      <c r="HE56" s="7">
        <f t="shared" si="80"/>
        <v>0.60523359456146397</v>
      </c>
      <c r="HF56" s="7">
        <f t="shared" si="80"/>
        <v>0.97768503736851875</v>
      </c>
      <c r="HG56" s="7">
        <f t="shared" si="80"/>
        <v>1.25702361947381</v>
      </c>
      <c r="HH56" s="7">
        <f t="shared" si="80"/>
        <v>1.6760314926317466</v>
      </c>
      <c r="HI56" s="7">
        <f t="shared" si="80"/>
        <v>1.5829186319299828</v>
      </c>
      <c r="HJ56" s="7">
        <f t="shared" si="80"/>
        <v>1.25702361947381</v>
      </c>
      <c r="HK56" s="7">
        <f t="shared" si="80"/>
        <v>2.0484829354388014</v>
      </c>
      <c r="HL56" s="7">
        <f t="shared" si="80"/>
        <v>1.5363622015791012</v>
      </c>
      <c r="HM56" s="7">
        <f t="shared" si="80"/>
        <v>1.8157007836843921</v>
      </c>
      <c r="HN56" s="7">
        <f t="shared" si="80"/>
        <v>1.9088136443861556</v>
      </c>
      <c r="HO56" s="7">
        <f t="shared" si="80"/>
        <v>1.9088136443861556</v>
      </c>
      <c r="HP56" s="7">
        <f t="shared" si="80"/>
        <v>1.4898057712282191</v>
      </c>
      <c r="HQ56" s="7">
        <f t="shared" si="80"/>
        <v>1.5829186319299828</v>
      </c>
      <c r="HR56" s="7">
        <f t="shared" si="80"/>
        <v>0.97768503736851875</v>
      </c>
      <c r="HS56" s="7">
        <f t="shared" si="80"/>
        <v>0.79145931596499142</v>
      </c>
    </row>
    <row r="57" spans="2:228" x14ac:dyDescent="0.25">
      <c r="B57" s="256" t="s">
        <v>205</v>
      </c>
      <c r="C57" s="258">
        <v>2233550</v>
      </c>
      <c r="D57" s="7">
        <f t="shared" ref="D57:BO57" si="81">D5/$C57*100000</f>
        <v>0</v>
      </c>
      <c r="E57" s="7">
        <f t="shared" si="81"/>
        <v>0</v>
      </c>
      <c r="F57" s="7">
        <f t="shared" si="81"/>
        <v>0</v>
      </c>
      <c r="G57" s="7">
        <f t="shared" si="81"/>
        <v>0</v>
      </c>
      <c r="H57" s="7">
        <f t="shared" si="81"/>
        <v>0</v>
      </c>
      <c r="I57" s="7">
        <f t="shared" si="81"/>
        <v>0</v>
      </c>
      <c r="J57" s="7">
        <f t="shared" si="81"/>
        <v>0</v>
      </c>
      <c r="K57" s="7">
        <f t="shared" si="81"/>
        <v>0</v>
      </c>
      <c r="L57" s="7">
        <f t="shared" si="81"/>
        <v>0</v>
      </c>
      <c r="M57" s="7">
        <f t="shared" si="81"/>
        <v>0</v>
      </c>
      <c r="N57" s="7">
        <f t="shared" si="81"/>
        <v>0</v>
      </c>
      <c r="O57" s="7">
        <f t="shared" si="81"/>
        <v>0</v>
      </c>
      <c r="P57" s="7">
        <f t="shared" si="81"/>
        <v>0</v>
      </c>
      <c r="Q57" s="7">
        <f t="shared" si="81"/>
        <v>0</v>
      </c>
      <c r="R57" s="7">
        <f t="shared" si="81"/>
        <v>0</v>
      </c>
      <c r="S57" s="7">
        <f t="shared" si="81"/>
        <v>0</v>
      </c>
      <c r="T57" s="7">
        <f t="shared" si="81"/>
        <v>0</v>
      </c>
      <c r="U57" s="7">
        <f t="shared" si="81"/>
        <v>0</v>
      </c>
      <c r="V57" s="7">
        <f t="shared" si="81"/>
        <v>0</v>
      </c>
      <c r="W57" s="7">
        <f t="shared" si="81"/>
        <v>0</v>
      </c>
      <c r="X57" s="7">
        <f t="shared" si="81"/>
        <v>0</v>
      </c>
      <c r="Y57" s="7">
        <f t="shared" si="81"/>
        <v>0</v>
      </c>
      <c r="Z57" s="7">
        <f t="shared" si="81"/>
        <v>0</v>
      </c>
      <c r="AA57" s="7">
        <f t="shared" si="81"/>
        <v>0</v>
      </c>
      <c r="AB57" s="7">
        <f t="shared" si="81"/>
        <v>0</v>
      </c>
      <c r="AC57" s="7">
        <f t="shared" si="81"/>
        <v>0</v>
      </c>
      <c r="AD57" s="7">
        <f t="shared" si="81"/>
        <v>0</v>
      </c>
      <c r="AE57" s="7">
        <f t="shared" si="81"/>
        <v>0</v>
      </c>
      <c r="AF57" s="7">
        <f t="shared" si="81"/>
        <v>0</v>
      </c>
      <c r="AG57" s="7">
        <f t="shared" si="81"/>
        <v>0</v>
      </c>
      <c r="AH57" s="7">
        <f t="shared" si="81"/>
        <v>8.9543551744979966E-2</v>
      </c>
      <c r="AI57" s="7">
        <f t="shared" si="81"/>
        <v>4.4771775872489983E-2</v>
      </c>
      <c r="AJ57" s="7">
        <f t="shared" si="81"/>
        <v>0</v>
      </c>
      <c r="AK57" s="7">
        <f t="shared" si="81"/>
        <v>0</v>
      </c>
      <c r="AL57" s="7">
        <f t="shared" si="81"/>
        <v>0.22385887936244991</v>
      </c>
      <c r="AM57" s="7">
        <f t="shared" si="81"/>
        <v>8.9543551744979966E-2</v>
      </c>
      <c r="AN57" s="7">
        <f t="shared" si="81"/>
        <v>0.13431532761746995</v>
      </c>
      <c r="AO57" s="7">
        <f t="shared" si="81"/>
        <v>0.17908710348995993</v>
      </c>
      <c r="AP57" s="7">
        <f t="shared" si="81"/>
        <v>0.17908710348995993</v>
      </c>
      <c r="AQ57" s="7">
        <f t="shared" si="81"/>
        <v>0.35817420697991986</v>
      </c>
      <c r="AR57" s="7">
        <f t="shared" si="81"/>
        <v>0.13431532761746995</v>
      </c>
      <c r="AS57" s="7">
        <f t="shared" si="81"/>
        <v>0.13431532761746995</v>
      </c>
      <c r="AT57" s="7">
        <f t="shared" si="81"/>
        <v>0.2686306552349399</v>
      </c>
      <c r="AU57" s="7">
        <f t="shared" si="81"/>
        <v>0.35817420697991986</v>
      </c>
      <c r="AV57" s="7">
        <f t="shared" si="81"/>
        <v>0.4029459828524099</v>
      </c>
      <c r="AW57" s="7">
        <f t="shared" si="81"/>
        <v>0.35817420697991986</v>
      </c>
      <c r="AX57" s="7">
        <f t="shared" si="81"/>
        <v>0.13431532761746995</v>
      </c>
      <c r="AY57" s="7">
        <f t="shared" si="81"/>
        <v>0.22385887936244991</v>
      </c>
      <c r="AZ57" s="7">
        <f t="shared" si="81"/>
        <v>0.17908710348995993</v>
      </c>
      <c r="BA57" s="7">
        <f t="shared" si="81"/>
        <v>0.22385887936244991</v>
      </c>
      <c r="BB57" s="7">
        <f t="shared" si="81"/>
        <v>0.49248953459738976</v>
      </c>
      <c r="BC57" s="7">
        <f t="shared" si="81"/>
        <v>0.31340243110742988</v>
      </c>
      <c r="BD57" s="7">
        <f t="shared" si="81"/>
        <v>0.2686306552349399</v>
      </c>
      <c r="BE57" s="7">
        <f t="shared" si="81"/>
        <v>8.9543551744979966E-2</v>
      </c>
      <c r="BF57" s="7">
        <f t="shared" si="81"/>
        <v>0.31340243110742988</v>
      </c>
      <c r="BG57" s="7">
        <f t="shared" si="81"/>
        <v>0.31340243110742988</v>
      </c>
      <c r="BH57" s="7">
        <f t="shared" si="81"/>
        <v>0.22385887936244991</v>
      </c>
      <c r="BI57" s="7">
        <f t="shared" si="81"/>
        <v>0.2686306552349399</v>
      </c>
      <c r="BJ57" s="7">
        <f t="shared" si="81"/>
        <v>0.22385887936244991</v>
      </c>
      <c r="BK57" s="7">
        <f t="shared" si="81"/>
        <v>0.2686306552349399</v>
      </c>
      <c r="BL57" s="7">
        <f t="shared" si="81"/>
        <v>0.35817420697991986</v>
      </c>
      <c r="BM57" s="7">
        <f t="shared" si="81"/>
        <v>0.44771775872489983</v>
      </c>
      <c r="BN57" s="7">
        <f t="shared" si="81"/>
        <v>0.31340243110742988</v>
      </c>
      <c r="BO57" s="7">
        <f t="shared" si="81"/>
        <v>0.31340243110742988</v>
      </c>
      <c r="BP57" s="7">
        <f t="shared" ref="BP57:EA57" si="82">BP5/$C57*100000</f>
        <v>0.22385887936244991</v>
      </c>
      <c r="BQ57" s="7">
        <f t="shared" si="82"/>
        <v>0.17908710348995993</v>
      </c>
      <c r="BR57" s="7">
        <f t="shared" si="82"/>
        <v>0.2686306552349399</v>
      </c>
      <c r="BS57" s="7">
        <f t="shared" si="82"/>
        <v>0.31340243110742988</v>
      </c>
      <c r="BT57" s="7">
        <f t="shared" si="82"/>
        <v>0.31340243110742988</v>
      </c>
      <c r="BU57" s="7">
        <f t="shared" si="82"/>
        <v>0.22385887936244991</v>
      </c>
      <c r="BV57" s="7">
        <f t="shared" si="82"/>
        <v>0.22385887936244991</v>
      </c>
      <c r="BW57" s="7">
        <f t="shared" si="82"/>
        <v>0.35817420697991986</v>
      </c>
      <c r="BX57" s="7">
        <f t="shared" si="82"/>
        <v>0.31340243110742988</v>
      </c>
      <c r="BY57" s="7">
        <f t="shared" si="82"/>
        <v>0.2686306552349399</v>
      </c>
      <c r="BZ57" s="7">
        <f t="shared" si="82"/>
        <v>0.31340243110742988</v>
      </c>
      <c r="CA57" s="7">
        <f t="shared" si="82"/>
        <v>0.31340243110742988</v>
      </c>
      <c r="CB57" s="7">
        <f t="shared" si="82"/>
        <v>8.9543551744979966E-2</v>
      </c>
      <c r="CC57" s="7">
        <f t="shared" si="82"/>
        <v>0.13431532761746995</v>
      </c>
      <c r="CD57" s="7">
        <f t="shared" si="82"/>
        <v>0.13431532761746995</v>
      </c>
      <c r="CE57" s="7">
        <f t="shared" si="82"/>
        <v>0.17908710348995993</v>
      </c>
      <c r="CF57" s="7">
        <f t="shared" si="82"/>
        <v>8.9543551744979966E-2</v>
      </c>
      <c r="CG57" s="7">
        <f t="shared" si="82"/>
        <v>0.17908710348995993</v>
      </c>
      <c r="CH57" s="7">
        <f t="shared" si="82"/>
        <v>0.2686306552349399</v>
      </c>
      <c r="CI57" s="7">
        <f t="shared" si="82"/>
        <v>0.22385887936244991</v>
      </c>
      <c r="CJ57" s="7">
        <f t="shared" si="82"/>
        <v>0.17908710348995993</v>
      </c>
      <c r="CK57" s="7">
        <f t="shared" si="82"/>
        <v>4.4771775872489983E-2</v>
      </c>
      <c r="CL57" s="7">
        <f t="shared" si="82"/>
        <v>0.13431532761746995</v>
      </c>
      <c r="CM57" s="7">
        <f t="shared" si="82"/>
        <v>0</v>
      </c>
      <c r="CN57" s="7">
        <f t="shared" si="82"/>
        <v>0.17908710348995993</v>
      </c>
      <c r="CO57" s="7">
        <f t="shared" si="82"/>
        <v>0.13431532761746995</v>
      </c>
      <c r="CP57" s="7">
        <f t="shared" si="82"/>
        <v>0.17908710348995993</v>
      </c>
      <c r="CQ57" s="7">
        <f t="shared" si="82"/>
        <v>8.9543551744979966E-2</v>
      </c>
      <c r="CR57" s="7">
        <f t="shared" si="82"/>
        <v>4.4771775872489983E-2</v>
      </c>
      <c r="CS57" s="7">
        <f t="shared" si="82"/>
        <v>0</v>
      </c>
      <c r="CT57" s="7">
        <f t="shared" si="82"/>
        <v>0</v>
      </c>
      <c r="CU57" s="7">
        <f t="shared" si="82"/>
        <v>4.4771775872489983E-2</v>
      </c>
      <c r="CV57" s="7">
        <f t="shared" si="82"/>
        <v>4.4771775872489983E-2</v>
      </c>
      <c r="CW57" s="7">
        <f t="shared" si="82"/>
        <v>0.17908710348995993</v>
      </c>
      <c r="CX57" s="7">
        <f t="shared" si="82"/>
        <v>0.2686306552349399</v>
      </c>
      <c r="CY57" s="7">
        <f t="shared" si="82"/>
        <v>0</v>
      </c>
      <c r="CZ57" s="7">
        <f t="shared" si="82"/>
        <v>4.4771775872489983E-2</v>
      </c>
      <c r="DA57" s="7">
        <f t="shared" si="82"/>
        <v>0</v>
      </c>
      <c r="DB57" s="7">
        <f t="shared" si="82"/>
        <v>0.13431532761746995</v>
      </c>
      <c r="DC57" s="7">
        <f t="shared" si="82"/>
        <v>4.4771775872489983E-2</v>
      </c>
      <c r="DD57" s="7">
        <f t="shared" si="82"/>
        <v>4.4771775872489983E-2</v>
      </c>
      <c r="DE57" s="7">
        <f t="shared" si="82"/>
        <v>8.9543551744979966E-2</v>
      </c>
      <c r="DF57" s="7">
        <f t="shared" si="82"/>
        <v>0</v>
      </c>
      <c r="DG57" s="7">
        <f t="shared" si="82"/>
        <v>4.4771775872489983E-2</v>
      </c>
      <c r="DH57" s="7">
        <f t="shared" si="82"/>
        <v>4.4771775872489983E-2</v>
      </c>
      <c r="DI57" s="7">
        <f t="shared" si="82"/>
        <v>8.9543551744979966E-2</v>
      </c>
      <c r="DJ57" s="7">
        <f t="shared" si="82"/>
        <v>4.4771775872489983E-2</v>
      </c>
      <c r="DK57" s="7">
        <f t="shared" si="82"/>
        <v>0.17908710348995993</v>
      </c>
      <c r="DL57" s="7">
        <f t="shared" si="82"/>
        <v>8.9543551744979966E-2</v>
      </c>
      <c r="DM57" s="7">
        <f t="shared" si="82"/>
        <v>8.9543551744979966E-2</v>
      </c>
      <c r="DN57" s="7">
        <f t="shared" si="82"/>
        <v>0.13431532761746995</v>
      </c>
      <c r="DO57" s="7">
        <f t="shared" si="82"/>
        <v>0.13431532761746995</v>
      </c>
      <c r="DP57" s="7">
        <f t="shared" si="82"/>
        <v>0</v>
      </c>
      <c r="DQ57" s="7">
        <f t="shared" si="82"/>
        <v>8.9543551744979966E-2</v>
      </c>
      <c r="DR57" s="7">
        <f t="shared" si="82"/>
        <v>4.4771775872489983E-2</v>
      </c>
      <c r="DS57" s="7">
        <f t="shared" si="82"/>
        <v>0.13431532761746995</v>
      </c>
      <c r="DT57" s="7">
        <f t="shared" si="82"/>
        <v>8.9543551744979966E-2</v>
      </c>
      <c r="DU57" s="7">
        <f t="shared" si="82"/>
        <v>0</v>
      </c>
      <c r="DV57" s="7">
        <f t="shared" si="82"/>
        <v>0</v>
      </c>
      <c r="DW57" s="7">
        <f t="shared" si="82"/>
        <v>0.22385887936244991</v>
      </c>
      <c r="DX57" s="7">
        <f t="shared" si="82"/>
        <v>0.17908710348995993</v>
      </c>
      <c r="DY57" s="7">
        <f t="shared" si="82"/>
        <v>0.13431532761746995</v>
      </c>
      <c r="DZ57" s="7">
        <f t="shared" si="82"/>
        <v>0.2686306552349399</v>
      </c>
      <c r="EA57" s="7">
        <f t="shared" si="82"/>
        <v>0.13431532761746995</v>
      </c>
      <c r="EB57" s="7">
        <f t="shared" ref="EB57:GM57" si="83">EB5/$C57*100000</f>
        <v>0.17908710348995993</v>
      </c>
      <c r="EC57" s="7">
        <f t="shared" si="83"/>
        <v>4.4771775872489983E-2</v>
      </c>
      <c r="ED57" s="7">
        <f t="shared" si="83"/>
        <v>4.4771775872489983E-2</v>
      </c>
      <c r="EE57" s="7">
        <f t="shared" si="83"/>
        <v>4.4771775872489983E-2</v>
      </c>
      <c r="EF57" s="7">
        <f t="shared" si="83"/>
        <v>0.13431532761746995</v>
      </c>
      <c r="EG57" s="7">
        <f t="shared" si="83"/>
        <v>4.4771775872489983E-2</v>
      </c>
      <c r="EH57" s="7">
        <f t="shared" si="83"/>
        <v>0.13431532761746995</v>
      </c>
      <c r="EI57" s="7">
        <f t="shared" si="83"/>
        <v>4.4771775872489983E-2</v>
      </c>
      <c r="EJ57" s="7">
        <f t="shared" si="83"/>
        <v>8.9543551744979966E-2</v>
      </c>
      <c r="EK57" s="7">
        <f t="shared" si="83"/>
        <v>0.13431532761746995</v>
      </c>
      <c r="EL57" s="7">
        <f t="shared" si="83"/>
        <v>0.17908710348995993</v>
      </c>
      <c r="EM57" s="7">
        <f t="shared" si="83"/>
        <v>0.13431532761746995</v>
      </c>
      <c r="EN57" s="7">
        <f t="shared" si="83"/>
        <v>8.9543551744979966E-2</v>
      </c>
      <c r="EO57" s="7">
        <f t="shared" si="83"/>
        <v>0</v>
      </c>
      <c r="EP57" s="7">
        <f t="shared" si="83"/>
        <v>0</v>
      </c>
      <c r="EQ57" s="7">
        <f t="shared" si="83"/>
        <v>4.4771775872489983E-2</v>
      </c>
      <c r="ER57" s="7">
        <f t="shared" si="83"/>
        <v>8.9543551744979966E-2</v>
      </c>
      <c r="ES57" s="7">
        <f t="shared" si="83"/>
        <v>0.17908710348995993</v>
      </c>
      <c r="ET57" s="7">
        <f t="shared" si="83"/>
        <v>4.4771775872489983E-2</v>
      </c>
      <c r="EU57" s="7">
        <f t="shared" si="83"/>
        <v>4.4771775872489983E-2</v>
      </c>
      <c r="EV57" s="7">
        <f t="shared" si="83"/>
        <v>8.9543551744979966E-2</v>
      </c>
      <c r="EW57" s="7">
        <f t="shared" si="83"/>
        <v>0</v>
      </c>
      <c r="EX57" s="7">
        <f t="shared" si="83"/>
        <v>4.4771775872489983E-2</v>
      </c>
      <c r="EY57" s="7">
        <f t="shared" si="83"/>
        <v>0.17908710348995993</v>
      </c>
      <c r="EZ57" s="7">
        <f t="shared" si="83"/>
        <v>4.4771775872489983E-2</v>
      </c>
      <c r="FA57" s="7">
        <f t="shared" si="83"/>
        <v>0</v>
      </c>
      <c r="FB57" s="7">
        <f t="shared" si="83"/>
        <v>4.4771775872489983E-2</v>
      </c>
      <c r="FC57" s="7">
        <f t="shared" si="83"/>
        <v>0.22385887936244991</v>
      </c>
      <c r="FD57" s="7">
        <f t="shared" si="83"/>
        <v>4.4771775872489983E-2</v>
      </c>
      <c r="FE57" s="7">
        <f t="shared" si="83"/>
        <v>0.13431532761746995</v>
      </c>
      <c r="FF57" s="7">
        <f t="shared" si="83"/>
        <v>0.13431532761746995</v>
      </c>
      <c r="FG57" s="7">
        <f t="shared" si="83"/>
        <v>0.17908710348995993</v>
      </c>
      <c r="FH57" s="7">
        <f t="shared" si="83"/>
        <v>0.17908710348995993</v>
      </c>
      <c r="FI57" s="7">
        <f t="shared" si="83"/>
        <v>4.4771775872489983E-2</v>
      </c>
      <c r="FJ57" s="7">
        <f t="shared" si="83"/>
        <v>0.31340243110742988</v>
      </c>
      <c r="FK57" s="7">
        <f t="shared" si="83"/>
        <v>0.22385887936244991</v>
      </c>
      <c r="FL57" s="7">
        <f t="shared" si="83"/>
        <v>0.53726131046987979</v>
      </c>
      <c r="FM57" s="7">
        <f t="shared" si="83"/>
        <v>0.35817420697991986</v>
      </c>
      <c r="FN57" s="7">
        <f t="shared" si="83"/>
        <v>0.13431532761746995</v>
      </c>
      <c r="FO57" s="7">
        <f t="shared" si="83"/>
        <v>0.22385887936244991</v>
      </c>
      <c r="FP57" s="7">
        <f t="shared" si="83"/>
        <v>0.31340243110742988</v>
      </c>
      <c r="FQ57" s="7">
        <f t="shared" si="83"/>
        <v>0.17908710348995993</v>
      </c>
      <c r="FR57" s="7">
        <f t="shared" si="83"/>
        <v>0.49248953459738976</v>
      </c>
      <c r="FS57" s="7">
        <f t="shared" si="83"/>
        <v>0.35817420697991986</v>
      </c>
      <c r="FT57" s="7">
        <f t="shared" si="83"/>
        <v>0.17908710348995993</v>
      </c>
      <c r="FU57" s="7">
        <f t="shared" si="83"/>
        <v>0.22385887936244991</v>
      </c>
      <c r="FV57" s="7">
        <f t="shared" si="83"/>
        <v>0.98497906919477951</v>
      </c>
      <c r="FW57" s="7">
        <f t="shared" si="83"/>
        <v>0.76112018983232976</v>
      </c>
      <c r="FX57" s="7">
        <f t="shared" si="83"/>
        <v>1.1192943968122495</v>
      </c>
      <c r="FY57" s="7">
        <f t="shared" si="83"/>
        <v>1.1192943968122495</v>
      </c>
      <c r="FZ57" s="7">
        <f t="shared" si="83"/>
        <v>1.2983815003022094</v>
      </c>
      <c r="GA57" s="7">
        <f t="shared" si="83"/>
        <v>1.2536097244297195</v>
      </c>
      <c r="GB57" s="7">
        <f t="shared" si="83"/>
        <v>1.7908710348995993</v>
      </c>
      <c r="GC57" s="7">
        <f t="shared" si="83"/>
        <v>1.7460992590271094</v>
      </c>
      <c r="GD57" s="7">
        <f t="shared" si="83"/>
        <v>1.969958138389559</v>
      </c>
      <c r="GE57" s="7">
        <f t="shared" si="83"/>
        <v>1.8804145866445792</v>
      </c>
      <c r="GF57" s="7">
        <f t="shared" si="83"/>
        <v>2.8653936558393589</v>
      </c>
      <c r="GG57" s="7">
        <f t="shared" si="83"/>
        <v>2.3281323453694789</v>
      </c>
      <c r="GH57" s="7">
        <f t="shared" si="83"/>
        <v>2.3281323453694789</v>
      </c>
      <c r="GI57" s="7">
        <f t="shared" si="83"/>
        <v>1.5222403796646595</v>
      </c>
      <c r="GJ57" s="7">
        <f t="shared" si="83"/>
        <v>1.7013274831546195</v>
      </c>
      <c r="GK57" s="7">
        <f t="shared" si="83"/>
        <v>2.0147299142620492</v>
      </c>
      <c r="GL57" s="7">
        <f t="shared" si="83"/>
        <v>1.8356428107720892</v>
      </c>
      <c r="GM57" s="7">
        <f t="shared" si="83"/>
        <v>2.1490452418795192</v>
      </c>
      <c r="GN57" s="7">
        <f t="shared" ref="GN57:HS57" si="84">GN5/$C57*100000</f>
        <v>1.6565557072821295</v>
      </c>
      <c r="GO57" s="7">
        <f t="shared" si="84"/>
        <v>1.6117839314096396</v>
      </c>
      <c r="GP57" s="7">
        <f t="shared" si="84"/>
        <v>1.3431532761746994</v>
      </c>
      <c r="GQ57" s="7">
        <f t="shared" si="84"/>
        <v>0.89543551744979966</v>
      </c>
      <c r="GR57" s="7">
        <f t="shared" si="84"/>
        <v>1.1640661726847394</v>
      </c>
      <c r="GS57" s="7">
        <f t="shared" si="84"/>
        <v>1.5222403796646595</v>
      </c>
      <c r="GT57" s="7">
        <f t="shared" si="84"/>
        <v>1.7013274831546195</v>
      </c>
      <c r="GU57" s="7">
        <f t="shared" si="84"/>
        <v>1.9251863625170691</v>
      </c>
      <c r="GV57" s="7">
        <f t="shared" si="84"/>
        <v>1.2983815003022094</v>
      </c>
      <c r="GW57" s="7">
        <f t="shared" si="84"/>
        <v>0.71634841395983972</v>
      </c>
      <c r="GX57" s="7">
        <f t="shared" si="84"/>
        <v>1.6565557072821295</v>
      </c>
      <c r="GY57" s="7">
        <f t="shared" si="84"/>
        <v>0.89543551744979966</v>
      </c>
      <c r="GZ57" s="7">
        <f t="shared" si="84"/>
        <v>1.7013274831546195</v>
      </c>
      <c r="HA57" s="7">
        <f t="shared" si="84"/>
        <v>1.7460992590271094</v>
      </c>
      <c r="HB57" s="7">
        <f t="shared" si="84"/>
        <v>1.5670121555371492</v>
      </c>
      <c r="HC57" s="7">
        <f t="shared" si="84"/>
        <v>2.1490452418795192</v>
      </c>
      <c r="HD57" s="7">
        <f t="shared" si="84"/>
        <v>1.3879250520471895</v>
      </c>
      <c r="HE57" s="7">
        <f t="shared" si="84"/>
        <v>1.4326968279196794</v>
      </c>
      <c r="HF57" s="7">
        <f t="shared" si="84"/>
        <v>1.7460992590271094</v>
      </c>
      <c r="HG57" s="7">
        <f t="shared" si="84"/>
        <v>2.8206218799668688</v>
      </c>
      <c r="HH57" s="7">
        <f t="shared" si="84"/>
        <v>2.372904121241969</v>
      </c>
      <c r="HI57" s="7">
        <f t="shared" si="84"/>
        <v>2.3281323453694789</v>
      </c>
      <c r="HJ57" s="7">
        <f t="shared" si="84"/>
        <v>2.0147299142620492</v>
      </c>
      <c r="HK57" s="7">
        <f t="shared" si="84"/>
        <v>2.8653936558393589</v>
      </c>
      <c r="HL57" s="7">
        <f t="shared" si="84"/>
        <v>2.3281323453694789</v>
      </c>
      <c r="HM57" s="7">
        <f t="shared" si="84"/>
        <v>3.0444807593293191</v>
      </c>
      <c r="HN57" s="7">
        <f>HN5/$C57*100000</f>
        <v>2.372904121241969</v>
      </c>
      <c r="HO57" s="7">
        <f t="shared" si="84"/>
        <v>3.0444807593293191</v>
      </c>
      <c r="HP57" s="7">
        <f t="shared" si="84"/>
        <v>3.6265138456716888</v>
      </c>
      <c r="HQ57" s="7">
        <f t="shared" si="84"/>
        <v>3.2683396386917685</v>
      </c>
      <c r="HR57" s="7">
        <f t="shared" si="84"/>
        <v>2.3281323453694789</v>
      </c>
      <c r="HS57" s="7">
        <f t="shared" si="84"/>
        <v>2.0595016901345393</v>
      </c>
    </row>
    <row r="58" spans="2:228" x14ac:dyDescent="0.25">
      <c r="B58" s="256" t="s">
        <v>204</v>
      </c>
      <c r="C58" s="258">
        <v>2002362</v>
      </c>
      <c r="D58" s="7">
        <f t="shared" ref="D58:BO58" si="85">D4/$C58*100000</f>
        <v>0</v>
      </c>
      <c r="E58" s="7">
        <f t="shared" si="85"/>
        <v>0</v>
      </c>
      <c r="F58" s="7">
        <f t="shared" si="85"/>
        <v>0</v>
      </c>
      <c r="G58" s="7">
        <f t="shared" si="85"/>
        <v>0</v>
      </c>
      <c r="H58" s="7">
        <f t="shared" si="85"/>
        <v>0</v>
      </c>
      <c r="I58" s="7">
        <f t="shared" si="85"/>
        <v>0</v>
      </c>
      <c r="J58" s="7">
        <f t="shared" si="85"/>
        <v>0</v>
      </c>
      <c r="K58" s="7">
        <f t="shared" si="85"/>
        <v>0</v>
      </c>
      <c r="L58" s="7">
        <f t="shared" si="85"/>
        <v>0</v>
      </c>
      <c r="M58" s="7">
        <f t="shared" si="85"/>
        <v>0</v>
      </c>
      <c r="N58" s="7">
        <f t="shared" si="85"/>
        <v>0</v>
      </c>
      <c r="O58" s="7">
        <f t="shared" si="85"/>
        <v>0</v>
      </c>
      <c r="P58" s="7">
        <f t="shared" si="85"/>
        <v>0</v>
      </c>
      <c r="Q58" s="7">
        <f t="shared" si="85"/>
        <v>0</v>
      </c>
      <c r="R58" s="7">
        <f t="shared" si="85"/>
        <v>0</v>
      </c>
      <c r="S58" s="7">
        <f t="shared" si="85"/>
        <v>0</v>
      </c>
      <c r="T58" s="7">
        <f t="shared" si="85"/>
        <v>0</v>
      </c>
      <c r="U58" s="7">
        <f t="shared" si="85"/>
        <v>0</v>
      </c>
      <c r="V58" s="7">
        <f t="shared" si="85"/>
        <v>0</v>
      </c>
      <c r="W58" s="7">
        <f t="shared" si="85"/>
        <v>0</v>
      </c>
      <c r="X58" s="7">
        <f t="shared" si="85"/>
        <v>0</v>
      </c>
      <c r="Y58" s="7">
        <f t="shared" si="85"/>
        <v>0</v>
      </c>
      <c r="Z58" s="7">
        <f t="shared" si="85"/>
        <v>0</v>
      </c>
      <c r="AA58" s="7">
        <f t="shared" si="85"/>
        <v>0</v>
      </c>
      <c r="AB58" s="7">
        <f t="shared" si="85"/>
        <v>0</v>
      </c>
      <c r="AC58" s="7">
        <f t="shared" si="85"/>
        <v>0</v>
      </c>
      <c r="AD58" s="7">
        <f t="shared" si="85"/>
        <v>0</v>
      </c>
      <c r="AE58" s="7">
        <f t="shared" si="85"/>
        <v>0</v>
      </c>
      <c r="AF58" s="7">
        <f t="shared" si="85"/>
        <v>0</v>
      </c>
      <c r="AG58" s="7">
        <f t="shared" si="85"/>
        <v>4.9941019655786519E-2</v>
      </c>
      <c r="AH58" s="7">
        <f t="shared" si="85"/>
        <v>0</v>
      </c>
      <c r="AI58" s="7">
        <f t="shared" si="85"/>
        <v>0</v>
      </c>
      <c r="AJ58" s="7">
        <f t="shared" si="85"/>
        <v>0</v>
      </c>
      <c r="AK58" s="7">
        <f t="shared" si="85"/>
        <v>0</v>
      </c>
      <c r="AL58" s="7">
        <f t="shared" si="85"/>
        <v>0</v>
      </c>
      <c r="AM58" s="7">
        <f t="shared" si="85"/>
        <v>0</v>
      </c>
      <c r="AN58" s="7">
        <f t="shared" si="85"/>
        <v>0</v>
      </c>
      <c r="AO58" s="7">
        <f t="shared" si="85"/>
        <v>4.9941019655786519E-2</v>
      </c>
      <c r="AP58" s="7">
        <f t="shared" si="85"/>
        <v>4.9941019655786519E-2</v>
      </c>
      <c r="AQ58" s="7">
        <f t="shared" si="85"/>
        <v>0</v>
      </c>
      <c r="AR58" s="7">
        <f t="shared" si="85"/>
        <v>0</v>
      </c>
      <c r="AS58" s="7">
        <f t="shared" si="85"/>
        <v>0</v>
      </c>
      <c r="AT58" s="7">
        <f t="shared" si="85"/>
        <v>0</v>
      </c>
      <c r="AU58" s="7">
        <f t="shared" si="85"/>
        <v>0</v>
      </c>
      <c r="AV58" s="7">
        <f t="shared" si="85"/>
        <v>9.9882039311573037E-2</v>
      </c>
      <c r="AW58" s="7">
        <f t="shared" si="85"/>
        <v>0</v>
      </c>
      <c r="AX58" s="7">
        <f t="shared" si="85"/>
        <v>0</v>
      </c>
      <c r="AY58" s="7">
        <f t="shared" si="85"/>
        <v>0</v>
      </c>
      <c r="AZ58" s="7">
        <f t="shared" si="85"/>
        <v>0</v>
      </c>
      <c r="BA58" s="7">
        <f t="shared" si="85"/>
        <v>4.9941019655786519E-2</v>
      </c>
      <c r="BB58" s="7">
        <f t="shared" si="85"/>
        <v>0</v>
      </c>
      <c r="BC58" s="7">
        <f t="shared" si="85"/>
        <v>9.9882039311573037E-2</v>
      </c>
      <c r="BD58" s="7">
        <f t="shared" si="85"/>
        <v>4.9941019655786519E-2</v>
      </c>
      <c r="BE58" s="7">
        <f t="shared" si="85"/>
        <v>0</v>
      </c>
      <c r="BF58" s="7">
        <f t="shared" si="85"/>
        <v>0</v>
      </c>
      <c r="BG58" s="7">
        <f t="shared" si="85"/>
        <v>9.9882039311573037E-2</v>
      </c>
      <c r="BH58" s="7">
        <f t="shared" si="85"/>
        <v>4.9941019655786519E-2</v>
      </c>
      <c r="BI58" s="7">
        <f t="shared" si="85"/>
        <v>0</v>
      </c>
      <c r="BJ58" s="7">
        <f t="shared" si="85"/>
        <v>0</v>
      </c>
      <c r="BK58" s="7">
        <f t="shared" si="85"/>
        <v>0</v>
      </c>
      <c r="BL58" s="7">
        <f t="shared" si="85"/>
        <v>0</v>
      </c>
      <c r="BM58" s="7">
        <f t="shared" si="85"/>
        <v>0</v>
      </c>
      <c r="BN58" s="7">
        <f t="shared" si="85"/>
        <v>0</v>
      </c>
      <c r="BO58" s="7">
        <f t="shared" si="85"/>
        <v>0</v>
      </c>
      <c r="BP58" s="7">
        <f t="shared" ref="BP58:EA58" si="86">BP4/$C58*100000</f>
        <v>0</v>
      </c>
      <c r="BQ58" s="7">
        <f t="shared" si="86"/>
        <v>4.9941019655786519E-2</v>
      </c>
      <c r="BR58" s="7">
        <f t="shared" si="86"/>
        <v>0</v>
      </c>
      <c r="BS58" s="7">
        <f t="shared" si="86"/>
        <v>4.9941019655786519E-2</v>
      </c>
      <c r="BT58" s="7">
        <f t="shared" si="86"/>
        <v>4.9941019655786519E-2</v>
      </c>
      <c r="BU58" s="7">
        <f t="shared" si="86"/>
        <v>0</v>
      </c>
      <c r="BV58" s="7">
        <f t="shared" si="86"/>
        <v>0</v>
      </c>
      <c r="BW58" s="7">
        <f t="shared" si="86"/>
        <v>4.9941019655786519E-2</v>
      </c>
      <c r="BX58" s="7">
        <f t="shared" si="86"/>
        <v>0</v>
      </c>
      <c r="BY58" s="7">
        <f t="shared" si="86"/>
        <v>0</v>
      </c>
      <c r="BZ58" s="7">
        <f t="shared" si="86"/>
        <v>0</v>
      </c>
      <c r="CA58" s="7">
        <f t="shared" si="86"/>
        <v>0</v>
      </c>
      <c r="CB58" s="7">
        <f t="shared" si="86"/>
        <v>4.9941019655786519E-2</v>
      </c>
      <c r="CC58" s="7">
        <f t="shared" si="86"/>
        <v>4.9941019655786519E-2</v>
      </c>
      <c r="CD58" s="7">
        <f t="shared" si="86"/>
        <v>0</v>
      </c>
      <c r="CE58" s="7">
        <f t="shared" si="86"/>
        <v>0</v>
      </c>
      <c r="CF58" s="7">
        <f t="shared" si="86"/>
        <v>0</v>
      </c>
      <c r="CG58" s="7">
        <f t="shared" si="86"/>
        <v>9.9882039311573037E-2</v>
      </c>
      <c r="CH58" s="7">
        <f t="shared" si="86"/>
        <v>0</v>
      </c>
      <c r="CI58" s="7">
        <f t="shared" si="86"/>
        <v>0</v>
      </c>
      <c r="CJ58" s="7">
        <f t="shared" si="86"/>
        <v>0</v>
      </c>
      <c r="CK58" s="7">
        <f t="shared" si="86"/>
        <v>0</v>
      </c>
      <c r="CL58" s="7">
        <f t="shared" si="86"/>
        <v>9.9882039311573037E-2</v>
      </c>
      <c r="CM58" s="7">
        <f t="shared" si="86"/>
        <v>0</v>
      </c>
      <c r="CN58" s="7">
        <f t="shared" si="86"/>
        <v>9.9882039311573037E-2</v>
      </c>
      <c r="CO58" s="7">
        <f t="shared" si="86"/>
        <v>0</v>
      </c>
      <c r="CP58" s="7">
        <f t="shared" si="86"/>
        <v>0</v>
      </c>
      <c r="CQ58" s="7">
        <f t="shared" si="86"/>
        <v>0</v>
      </c>
      <c r="CR58" s="7">
        <f t="shared" si="86"/>
        <v>0</v>
      </c>
      <c r="CS58" s="7">
        <f t="shared" si="86"/>
        <v>0</v>
      </c>
      <c r="CT58" s="7">
        <f t="shared" si="86"/>
        <v>0</v>
      </c>
      <c r="CU58" s="7">
        <f t="shared" si="86"/>
        <v>4.9941019655786519E-2</v>
      </c>
      <c r="CV58" s="7">
        <f t="shared" si="86"/>
        <v>0</v>
      </c>
      <c r="CW58" s="7">
        <f t="shared" si="86"/>
        <v>0</v>
      </c>
      <c r="CX58" s="7">
        <f t="shared" si="86"/>
        <v>0</v>
      </c>
      <c r="CY58" s="7">
        <f t="shared" si="86"/>
        <v>0</v>
      </c>
      <c r="CZ58" s="7">
        <f t="shared" si="86"/>
        <v>4.9941019655786519E-2</v>
      </c>
      <c r="DA58" s="7">
        <f t="shared" si="86"/>
        <v>0</v>
      </c>
      <c r="DB58" s="7">
        <f t="shared" si="86"/>
        <v>0</v>
      </c>
      <c r="DC58" s="7">
        <f t="shared" si="86"/>
        <v>0</v>
      </c>
      <c r="DD58" s="7">
        <f t="shared" si="86"/>
        <v>0</v>
      </c>
      <c r="DE58" s="7">
        <f t="shared" si="86"/>
        <v>0</v>
      </c>
      <c r="DF58" s="7">
        <f t="shared" si="86"/>
        <v>4.9941019655786519E-2</v>
      </c>
      <c r="DG58" s="7">
        <f t="shared" si="86"/>
        <v>0</v>
      </c>
      <c r="DH58" s="7">
        <f t="shared" si="86"/>
        <v>9.9882039311573037E-2</v>
      </c>
      <c r="DI58" s="7">
        <f t="shared" si="86"/>
        <v>9.9882039311573037E-2</v>
      </c>
      <c r="DJ58" s="7">
        <f t="shared" si="86"/>
        <v>0</v>
      </c>
      <c r="DK58" s="7">
        <f t="shared" si="86"/>
        <v>4.9941019655786519E-2</v>
      </c>
      <c r="DL58" s="7">
        <f t="shared" si="86"/>
        <v>0</v>
      </c>
      <c r="DM58" s="7">
        <f t="shared" si="86"/>
        <v>4.9941019655786519E-2</v>
      </c>
      <c r="DN58" s="7">
        <f t="shared" si="86"/>
        <v>0</v>
      </c>
      <c r="DO58" s="7">
        <f t="shared" si="86"/>
        <v>4.9941019655786519E-2</v>
      </c>
      <c r="DP58" s="7">
        <f t="shared" si="86"/>
        <v>4.9941019655786519E-2</v>
      </c>
      <c r="DQ58" s="7">
        <f t="shared" si="86"/>
        <v>4.9941019655786519E-2</v>
      </c>
      <c r="DR58" s="7">
        <f t="shared" si="86"/>
        <v>0</v>
      </c>
      <c r="DS58" s="7">
        <f t="shared" si="86"/>
        <v>0</v>
      </c>
      <c r="DT58" s="7">
        <f t="shared" si="86"/>
        <v>9.9882039311573037E-2</v>
      </c>
      <c r="DU58" s="7">
        <f t="shared" si="86"/>
        <v>0.14982305896735956</v>
      </c>
      <c r="DV58" s="7">
        <f t="shared" si="86"/>
        <v>4.9941019655786519E-2</v>
      </c>
      <c r="DW58" s="7">
        <f t="shared" si="86"/>
        <v>9.9882039311573037E-2</v>
      </c>
      <c r="DX58" s="7">
        <f t="shared" si="86"/>
        <v>9.9882039311573037E-2</v>
      </c>
      <c r="DY58" s="7">
        <f t="shared" si="86"/>
        <v>4.9941019655786519E-2</v>
      </c>
      <c r="DZ58" s="7">
        <f t="shared" si="86"/>
        <v>4.9941019655786519E-2</v>
      </c>
      <c r="EA58" s="7">
        <f t="shared" si="86"/>
        <v>0</v>
      </c>
      <c r="EB58" s="7">
        <f t="shared" ref="EB58:GM58" si="87">EB4/$C58*100000</f>
        <v>0.14982305896735956</v>
      </c>
      <c r="EC58" s="7">
        <f t="shared" si="87"/>
        <v>9.9882039311573037E-2</v>
      </c>
      <c r="ED58" s="7">
        <f t="shared" si="87"/>
        <v>4.9941019655786519E-2</v>
      </c>
      <c r="EE58" s="7">
        <f t="shared" si="87"/>
        <v>0.14982305896735956</v>
      </c>
      <c r="EF58" s="7">
        <f t="shared" si="87"/>
        <v>4.9941019655786519E-2</v>
      </c>
      <c r="EG58" s="7">
        <f t="shared" si="87"/>
        <v>0</v>
      </c>
      <c r="EH58" s="7">
        <f t="shared" si="87"/>
        <v>0</v>
      </c>
      <c r="EI58" s="7">
        <f t="shared" si="87"/>
        <v>0</v>
      </c>
      <c r="EJ58" s="7">
        <f t="shared" si="87"/>
        <v>4.9941019655786519E-2</v>
      </c>
      <c r="EK58" s="7">
        <f t="shared" si="87"/>
        <v>4.9941019655786519E-2</v>
      </c>
      <c r="EL58" s="7">
        <f t="shared" si="87"/>
        <v>0</v>
      </c>
      <c r="EM58" s="7">
        <f t="shared" si="87"/>
        <v>4.9941019655786519E-2</v>
      </c>
      <c r="EN58" s="7">
        <f t="shared" si="87"/>
        <v>4.9941019655786519E-2</v>
      </c>
      <c r="EO58" s="7">
        <f t="shared" si="87"/>
        <v>9.9882039311573037E-2</v>
      </c>
      <c r="EP58" s="7">
        <f t="shared" si="87"/>
        <v>4.9941019655786519E-2</v>
      </c>
      <c r="EQ58" s="7">
        <f t="shared" si="87"/>
        <v>0</v>
      </c>
      <c r="ER58" s="7">
        <f t="shared" si="87"/>
        <v>9.9882039311573037E-2</v>
      </c>
      <c r="ES58" s="7">
        <f t="shared" si="87"/>
        <v>4.9941019655786519E-2</v>
      </c>
      <c r="ET58" s="7">
        <f t="shared" si="87"/>
        <v>0</v>
      </c>
      <c r="EU58" s="7">
        <f t="shared" si="87"/>
        <v>0</v>
      </c>
      <c r="EV58" s="7">
        <f t="shared" si="87"/>
        <v>0</v>
      </c>
      <c r="EW58" s="7">
        <f t="shared" si="87"/>
        <v>9.9882039311573037E-2</v>
      </c>
      <c r="EX58" s="7">
        <f t="shared" si="87"/>
        <v>0.14982305896735956</v>
      </c>
      <c r="EY58" s="7">
        <f t="shared" si="87"/>
        <v>4.9941019655786519E-2</v>
      </c>
      <c r="EZ58" s="7">
        <f t="shared" si="87"/>
        <v>4.9941019655786519E-2</v>
      </c>
      <c r="FA58" s="7">
        <f t="shared" si="87"/>
        <v>0</v>
      </c>
      <c r="FB58" s="7">
        <f t="shared" si="87"/>
        <v>4.9941019655786519E-2</v>
      </c>
      <c r="FC58" s="7">
        <f t="shared" si="87"/>
        <v>0</v>
      </c>
      <c r="FD58" s="7">
        <f t="shared" si="87"/>
        <v>4.9941019655786519E-2</v>
      </c>
      <c r="FE58" s="7">
        <f t="shared" si="87"/>
        <v>4.9941019655786519E-2</v>
      </c>
      <c r="FF58" s="7">
        <f t="shared" si="87"/>
        <v>9.9882039311573037E-2</v>
      </c>
      <c r="FG58" s="7">
        <f t="shared" si="87"/>
        <v>9.9882039311573037E-2</v>
      </c>
      <c r="FH58" s="7">
        <f t="shared" si="87"/>
        <v>0.14982305896735956</v>
      </c>
      <c r="FI58" s="7">
        <f t="shared" si="87"/>
        <v>4.9941019655786519E-2</v>
      </c>
      <c r="FJ58" s="7">
        <f t="shared" si="87"/>
        <v>4.9941019655786519E-2</v>
      </c>
      <c r="FK58" s="7">
        <f t="shared" si="87"/>
        <v>9.9882039311573037E-2</v>
      </c>
      <c r="FL58" s="7">
        <f t="shared" si="87"/>
        <v>0.24970509827893259</v>
      </c>
      <c r="FM58" s="7">
        <f t="shared" si="87"/>
        <v>0</v>
      </c>
      <c r="FN58" s="7">
        <f t="shared" si="87"/>
        <v>4.9941019655786519E-2</v>
      </c>
      <c r="FO58" s="7">
        <f t="shared" si="87"/>
        <v>4.9941019655786519E-2</v>
      </c>
      <c r="FP58" s="7">
        <f t="shared" si="87"/>
        <v>0.19976407862314607</v>
      </c>
      <c r="FQ58" s="7">
        <f t="shared" si="87"/>
        <v>9.9882039311573037E-2</v>
      </c>
      <c r="FR58" s="7">
        <f t="shared" si="87"/>
        <v>0.14982305896735956</v>
      </c>
      <c r="FS58" s="7">
        <f t="shared" si="87"/>
        <v>4.9941019655786519E-2</v>
      </c>
      <c r="FT58" s="7">
        <f t="shared" si="87"/>
        <v>0.14982305896735956</v>
      </c>
      <c r="FU58" s="7">
        <f t="shared" si="87"/>
        <v>0.19976407862314607</v>
      </c>
      <c r="FV58" s="7">
        <f t="shared" si="87"/>
        <v>0.29964611793471913</v>
      </c>
      <c r="FW58" s="7">
        <f t="shared" si="87"/>
        <v>0.24970509827893259</v>
      </c>
      <c r="FX58" s="7">
        <f t="shared" si="87"/>
        <v>0.29964611793471913</v>
      </c>
      <c r="FY58" s="7">
        <f t="shared" si="87"/>
        <v>0.14982305896735956</v>
      </c>
      <c r="FZ58" s="7">
        <f t="shared" si="87"/>
        <v>0.44946917690207866</v>
      </c>
      <c r="GA58" s="7">
        <f t="shared" si="87"/>
        <v>0.44946917690207866</v>
      </c>
      <c r="GB58" s="7">
        <f t="shared" si="87"/>
        <v>0.24970509827893259</v>
      </c>
      <c r="GC58" s="7">
        <f t="shared" si="87"/>
        <v>0.19976407862314607</v>
      </c>
      <c r="GD58" s="7">
        <f t="shared" si="87"/>
        <v>0.49941019655786517</v>
      </c>
      <c r="GE58" s="7">
        <f t="shared" si="87"/>
        <v>0.44946917690207866</v>
      </c>
      <c r="GF58" s="7">
        <f t="shared" si="87"/>
        <v>0.29964611793471913</v>
      </c>
      <c r="GG58" s="7">
        <f t="shared" si="87"/>
        <v>0.49941019655786517</v>
      </c>
      <c r="GH58" s="7">
        <f t="shared" si="87"/>
        <v>0.49941019655786517</v>
      </c>
      <c r="GI58" s="7">
        <f t="shared" si="87"/>
        <v>0.44946917690207866</v>
      </c>
      <c r="GJ58" s="7">
        <f t="shared" si="87"/>
        <v>0.34958713759050564</v>
      </c>
      <c r="GK58" s="7">
        <f t="shared" si="87"/>
        <v>0.59929223586943825</v>
      </c>
      <c r="GL58" s="7">
        <f t="shared" si="87"/>
        <v>0.49941019655786517</v>
      </c>
      <c r="GM58" s="7">
        <f t="shared" si="87"/>
        <v>0.19976407862314607</v>
      </c>
      <c r="GN58" s="7">
        <f t="shared" ref="GN58:HS58" si="88">GN4/$C58*100000</f>
        <v>0.64923325552522471</v>
      </c>
      <c r="GO58" s="7">
        <f t="shared" si="88"/>
        <v>0.59929223586943825</v>
      </c>
      <c r="GP58" s="7">
        <f t="shared" si="88"/>
        <v>0.64923325552522471</v>
      </c>
      <c r="GQ58" s="7">
        <f t="shared" si="88"/>
        <v>0.19976407862314607</v>
      </c>
      <c r="GR58" s="7">
        <f t="shared" si="88"/>
        <v>0.29964611793471913</v>
      </c>
      <c r="GS58" s="7">
        <f t="shared" si="88"/>
        <v>0.29964611793471913</v>
      </c>
      <c r="GT58" s="7">
        <f t="shared" si="88"/>
        <v>0.44946917690207866</v>
      </c>
      <c r="GU58" s="7">
        <f t="shared" si="88"/>
        <v>0.19976407862314607</v>
      </c>
      <c r="GV58" s="7">
        <f t="shared" si="88"/>
        <v>0.39952815724629215</v>
      </c>
      <c r="GW58" s="7">
        <f t="shared" si="88"/>
        <v>0.39952815724629215</v>
      </c>
      <c r="GX58" s="7">
        <f t="shared" si="88"/>
        <v>0.19976407862314607</v>
      </c>
      <c r="GY58" s="7">
        <f t="shared" si="88"/>
        <v>0.44946917690207866</v>
      </c>
      <c r="GZ58" s="7">
        <f t="shared" si="88"/>
        <v>0.44946917690207866</v>
      </c>
      <c r="HA58" s="7">
        <f t="shared" si="88"/>
        <v>0.29964611793471913</v>
      </c>
      <c r="HB58" s="7">
        <f t="shared" si="88"/>
        <v>0.44946917690207866</v>
      </c>
      <c r="HC58" s="7">
        <f t="shared" si="88"/>
        <v>0.69917427518101127</v>
      </c>
      <c r="HD58" s="7">
        <f t="shared" si="88"/>
        <v>0.69917427518101127</v>
      </c>
      <c r="HE58" s="7">
        <f t="shared" si="88"/>
        <v>0.44946917690207866</v>
      </c>
      <c r="HF58" s="7">
        <f t="shared" si="88"/>
        <v>0.54935121621365168</v>
      </c>
      <c r="HG58" s="7">
        <f t="shared" si="88"/>
        <v>0.39952815724629215</v>
      </c>
      <c r="HH58" s="7">
        <f t="shared" si="88"/>
        <v>0.69917427518101127</v>
      </c>
      <c r="HI58" s="7">
        <f t="shared" si="88"/>
        <v>1.348407530706236</v>
      </c>
      <c r="HJ58" s="7">
        <f t="shared" si="88"/>
        <v>0.7990563144925843</v>
      </c>
      <c r="HK58" s="7">
        <f t="shared" si="88"/>
        <v>1.1486434520830899</v>
      </c>
      <c r="HL58" s="7">
        <f t="shared" si="88"/>
        <v>1.0487614127715168</v>
      </c>
      <c r="HM58" s="7">
        <f t="shared" si="88"/>
        <v>1.2485254913946628</v>
      </c>
      <c r="HN58" s="7">
        <f t="shared" si="88"/>
        <v>1.6979946682967415</v>
      </c>
      <c r="HO58" s="7">
        <f t="shared" si="88"/>
        <v>1.3983485503620225</v>
      </c>
      <c r="HP58" s="7">
        <f t="shared" si="88"/>
        <v>0.84899733414837075</v>
      </c>
      <c r="HQ58" s="7">
        <f t="shared" si="88"/>
        <v>0.94887937345994378</v>
      </c>
      <c r="HR58" s="7">
        <f t="shared" si="88"/>
        <v>0.59929223586943825</v>
      </c>
      <c r="HS58" s="7">
        <f t="shared" si="88"/>
        <v>0.7990563144925843</v>
      </c>
    </row>
    <row r="59" spans="2:228" ht="15.75" thickBot="1" x14ac:dyDescent="0.3">
      <c r="B59" s="257" t="s">
        <v>203</v>
      </c>
      <c r="C59" s="259">
        <v>1772895</v>
      </c>
      <c r="D59" s="7">
        <f t="shared" ref="D59:BO59" si="89">D3/$C59*100000</f>
        <v>0</v>
      </c>
      <c r="E59" s="7">
        <f t="shared" si="89"/>
        <v>0</v>
      </c>
      <c r="F59" s="7">
        <f t="shared" si="89"/>
        <v>0</v>
      </c>
      <c r="G59" s="7">
        <f t="shared" si="89"/>
        <v>0</v>
      </c>
      <c r="H59" s="7">
        <f t="shared" si="89"/>
        <v>0</v>
      </c>
      <c r="I59" s="7">
        <f t="shared" si="89"/>
        <v>0</v>
      </c>
      <c r="J59" s="7">
        <f t="shared" si="89"/>
        <v>0</v>
      </c>
      <c r="K59" s="7">
        <f t="shared" si="89"/>
        <v>0</v>
      </c>
      <c r="L59" s="7">
        <f t="shared" si="89"/>
        <v>0</v>
      </c>
      <c r="M59" s="7">
        <f t="shared" si="89"/>
        <v>0</v>
      </c>
      <c r="N59" s="7">
        <f t="shared" si="89"/>
        <v>0</v>
      </c>
      <c r="O59" s="7">
        <f t="shared" si="89"/>
        <v>0</v>
      </c>
      <c r="P59" s="7">
        <f t="shared" si="89"/>
        <v>0</v>
      </c>
      <c r="Q59" s="7">
        <f t="shared" si="89"/>
        <v>0</v>
      </c>
      <c r="R59" s="7">
        <f t="shared" si="89"/>
        <v>0</v>
      </c>
      <c r="S59" s="7">
        <f t="shared" si="89"/>
        <v>0</v>
      </c>
      <c r="T59" s="7">
        <f t="shared" si="89"/>
        <v>0</v>
      </c>
      <c r="U59" s="7">
        <f t="shared" si="89"/>
        <v>0</v>
      </c>
      <c r="V59" s="7">
        <f t="shared" si="89"/>
        <v>0</v>
      </c>
      <c r="W59" s="7">
        <f t="shared" si="89"/>
        <v>0</v>
      </c>
      <c r="X59" s="7">
        <f t="shared" si="89"/>
        <v>0</v>
      </c>
      <c r="Y59" s="7">
        <f t="shared" si="89"/>
        <v>0</v>
      </c>
      <c r="Z59" s="7">
        <f t="shared" si="89"/>
        <v>0</v>
      </c>
      <c r="AA59" s="7">
        <f t="shared" si="89"/>
        <v>0</v>
      </c>
      <c r="AB59" s="7">
        <f t="shared" si="89"/>
        <v>0</v>
      </c>
      <c r="AC59" s="7">
        <f t="shared" si="89"/>
        <v>0</v>
      </c>
      <c r="AD59" s="7">
        <f t="shared" si="89"/>
        <v>0</v>
      </c>
      <c r="AE59" s="7">
        <f t="shared" si="89"/>
        <v>0</v>
      </c>
      <c r="AF59" s="7">
        <f t="shared" si="89"/>
        <v>0</v>
      </c>
      <c r="AG59" s="7">
        <f t="shared" si="89"/>
        <v>0</v>
      </c>
      <c r="AH59" s="7">
        <f t="shared" si="89"/>
        <v>0</v>
      </c>
      <c r="AI59" s="7">
        <f t="shared" si="89"/>
        <v>0</v>
      </c>
      <c r="AJ59" s="7">
        <f t="shared" si="89"/>
        <v>0</v>
      </c>
      <c r="AK59" s="7">
        <f t="shared" si="89"/>
        <v>0</v>
      </c>
      <c r="AL59" s="7">
        <f t="shared" si="89"/>
        <v>0</v>
      </c>
      <c r="AM59" s="7">
        <f t="shared" si="89"/>
        <v>0</v>
      </c>
      <c r="AN59" s="7">
        <f t="shared" si="89"/>
        <v>0</v>
      </c>
      <c r="AO59" s="7">
        <f t="shared" si="89"/>
        <v>0</v>
      </c>
      <c r="AP59" s="7">
        <f t="shared" si="89"/>
        <v>0</v>
      </c>
      <c r="AQ59" s="7">
        <f t="shared" si="89"/>
        <v>0</v>
      </c>
      <c r="AR59" s="7">
        <f t="shared" si="89"/>
        <v>0</v>
      </c>
      <c r="AS59" s="7">
        <f t="shared" si="89"/>
        <v>5.6404919637090746E-2</v>
      </c>
      <c r="AT59" s="7">
        <f t="shared" si="89"/>
        <v>0</v>
      </c>
      <c r="AU59" s="7">
        <f t="shared" si="89"/>
        <v>0</v>
      </c>
      <c r="AV59" s="7">
        <f t="shared" si="89"/>
        <v>0</v>
      </c>
      <c r="AW59" s="7">
        <f t="shared" si="89"/>
        <v>0</v>
      </c>
      <c r="AX59" s="7">
        <f t="shared" si="89"/>
        <v>0</v>
      </c>
      <c r="AY59" s="7">
        <f t="shared" si="89"/>
        <v>5.6404919637090746E-2</v>
      </c>
      <c r="AZ59" s="7">
        <f t="shared" si="89"/>
        <v>0</v>
      </c>
      <c r="BA59" s="7">
        <f t="shared" si="89"/>
        <v>0</v>
      </c>
      <c r="BB59" s="7">
        <f t="shared" si="89"/>
        <v>0</v>
      </c>
      <c r="BC59" s="7">
        <f t="shared" si="89"/>
        <v>0</v>
      </c>
      <c r="BD59" s="7">
        <f t="shared" si="89"/>
        <v>0</v>
      </c>
      <c r="BE59" s="7">
        <f t="shared" si="89"/>
        <v>0</v>
      </c>
      <c r="BF59" s="7">
        <f t="shared" si="89"/>
        <v>0</v>
      </c>
      <c r="BG59" s="7">
        <f t="shared" si="89"/>
        <v>0</v>
      </c>
      <c r="BH59" s="7">
        <f t="shared" si="89"/>
        <v>5.6404919637090746E-2</v>
      </c>
      <c r="BI59" s="7">
        <f t="shared" si="89"/>
        <v>0</v>
      </c>
      <c r="BJ59" s="7">
        <f t="shared" si="89"/>
        <v>5.6404919637090746E-2</v>
      </c>
      <c r="BK59" s="7">
        <f t="shared" si="89"/>
        <v>0</v>
      </c>
      <c r="BL59" s="7">
        <f t="shared" si="89"/>
        <v>0</v>
      </c>
      <c r="BM59" s="7">
        <f t="shared" si="89"/>
        <v>0</v>
      </c>
      <c r="BN59" s="7">
        <f t="shared" si="89"/>
        <v>0</v>
      </c>
      <c r="BO59" s="7">
        <f t="shared" si="89"/>
        <v>5.6404919637090746E-2</v>
      </c>
      <c r="BP59" s="7">
        <f t="shared" ref="BP59:EA59" si="90">BP3/$C59*100000</f>
        <v>0</v>
      </c>
      <c r="BQ59" s="7">
        <f t="shared" si="90"/>
        <v>0</v>
      </c>
      <c r="BR59" s="7">
        <f t="shared" si="90"/>
        <v>5.6404919637090746E-2</v>
      </c>
      <c r="BS59" s="7">
        <f t="shared" si="90"/>
        <v>0</v>
      </c>
      <c r="BT59" s="7">
        <f t="shared" si="90"/>
        <v>0</v>
      </c>
      <c r="BU59" s="7">
        <f t="shared" si="90"/>
        <v>0</v>
      </c>
      <c r="BV59" s="7">
        <f t="shared" si="90"/>
        <v>0</v>
      </c>
      <c r="BW59" s="7">
        <f t="shared" si="90"/>
        <v>0</v>
      </c>
      <c r="BX59" s="7">
        <f t="shared" si="90"/>
        <v>0</v>
      </c>
      <c r="BY59" s="7">
        <f t="shared" si="90"/>
        <v>5.6404919637090746E-2</v>
      </c>
      <c r="BZ59" s="7">
        <f t="shared" si="90"/>
        <v>0</v>
      </c>
      <c r="CA59" s="7">
        <f t="shared" si="90"/>
        <v>0</v>
      </c>
      <c r="CB59" s="7">
        <f t="shared" si="90"/>
        <v>0</v>
      </c>
      <c r="CC59" s="7">
        <f t="shared" si="90"/>
        <v>0</v>
      </c>
      <c r="CD59" s="7">
        <f t="shared" si="90"/>
        <v>0</v>
      </c>
      <c r="CE59" s="7">
        <f t="shared" si="90"/>
        <v>0</v>
      </c>
      <c r="CF59" s="7">
        <f t="shared" si="90"/>
        <v>0</v>
      </c>
      <c r="CG59" s="7">
        <f t="shared" si="90"/>
        <v>0</v>
      </c>
      <c r="CH59" s="7">
        <f t="shared" si="90"/>
        <v>0</v>
      </c>
      <c r="CI59" s="7">
        <f t="shared" si="90"/>
        <v>0</v>
      </c>
      <c r="CJ59" s="7">
        <f t="shared" si="90"/>
        <v>0</v>
      </c>
      <c r="CK59" s="7">
        <f t="shared" si="90"/>
        <v>0</v>
      </c>
      <c r="CL59" s="7">
        <f t="shared" si="90"/>
        <v>0</v>
      </c>
      <c r="CM59" s="7">
        <f t="shared" si="90"/>
        <v>0</v>
      </c>
      <c r="CN59" s="7">
        <f t="shared" si="90"/>
        <v>0</v>
      </c>
      <c r="CO59" s="7">
        <f t="shared" si="90"/>
        <v>0</v>
      </c>
      <c r="CP59" s="7">
        <f t="shared" si="90"/>
        <v>0</v>
      </c>
      <c r="CQ59" s="7">
        <f t="shared" si="90"/>
        <v>0</v>
      </c>
      <c r="CR59" s="7">
        <f t="shared" si="90"/>
        <v>5.6404919637090746E-2</v>
      </c>
      <c r="CS59" s="7">
        <f t="shared" si="90"/>
        <v>0</v>
      </c>
      <c r="CT59" s="7">
        <f t="shared" si="90"/>
        <v>0</v>
      </c>
      <c r="CU59" s="7">
        <f t="shared" si="90"/>
        <v>0</v>
      </c>
      <c r="CV59" s="7">
        <f t="shared" si="90"/>
        <v>0</v>
      </c>
      <c r="CW59" s="7">
        <f t="shared" si="90"/>
        <v>0</v>
      </c>
      <c r="CX59" s="7">
        <f t="shared" si="90"/>
        <v>0</v>
      </c>
      <c r="CY59" s="7">
        <f t="shared" si="90"/>
        <v>0</v>
      </c>
      <c r="CZ59" s="7">
        <f t="shared" si="90"/>
        <v>0</v>
      </c>
      <c r="DA59" s="7">
        <f t="shared" si="90"/>
        <v>0</v>
      </c>
      <c r="DB59" s="7">
        <f t="shared" si="90"/>
        <v>0</v>
      </c>
      <c r="DC59" s="7">
        <f t="shared" si="90"/>
        <v>0</v>
      </c>
      <c r="DD59" s="7">
        <f t="shared" si="90"/>
        <v>0</v>
      </c>
      <c r="DE59" s="7">
        <f t="shared" si="90"/>
        <v>0</v>
      </c>
      <c r="DF59" s="7">
        <f t="shared" si="90"/>
        <v>0</v>
      </c>
      <c r="DG59" s="7">
        <f t="shared" si="90"/>
        <v>0</v>
      </c>
      <c r="DH59" s="7">
        <f t="shared" si="90"/>
        <v>0</v>
      </c>
      <c r="DI59" s="7">
        <f t="shared" si="90"/>
        <v>0</v>
      </c>
      <c r="DJ59" s="7">
        <f t="shared" si="90"/>
        <v>0</v>
      </c>
      <c r="DK59" s="7">
        <f t="shared" si="90"/>
        <v>0.11280983927418149</v>
      </c>
      <c r="DL59" s="7">
        <f t="shared" si="90"/>
        <v>0</v>
      </c>
      <c r="DM59" s="7">
        <f t="shared" si="90"/>
        <v>0</v>
      </c>
      <c r="DN59" s="7">
        <f t="shared" si="90"/>
        <v>0</v>
      </c>
      <c r="DO59" s="7">
        <f t="shared" si="90"/>
        <v>5.6404919637090746E-2</v>
      </c>
      <c r="DP59" s="7">
        <f t="shared" si="90"/>
        <v>0</v>
      </c>
      <c r="DQ59" s="7">
        <f t="shared" si="90"/>
        <v>0</v>
      </c>
      <c r="DR59" s="7">
        <f t="shared" si="90"/>
        <v>0</v>
      </c>
      <c r="DS59" s="7">
        <f t="shared" si="90"/>
        <v>0</v>
      </c>
      <c r="DT59" s="7">
        <f t="shared" si="90"/>
        <v>0</v>
      </c>
      <c r="DU59" s="7">
        <f t="shared" si="90"/>
        <v>0</v>
      </c>
      <c r="DV59" s="7">
        <f t="shared" si="90"/>
        <v>0</v>
      </c>
      <c r="DW59" s="7">
        <f t="shared" si="90"/>
        <v>0</v>
      </c>
      <c r="DX59" s="7">
        <f t="shared" si="90"/>
        <v>0.11280983927418149</v>
      </c>
      <c r="DY59" s="7">
        <f t="shared" si="90"/>
        <v>0.11280983927418149</v>
      </c>
      <c r="DZ59" s="7">
        <f t="shared" si="90"/>
        <v>0</v>
      </c>
      <c r="EA59" s="7">
        <f t="shared" si="90"/>
        <v>0</v>
      </c>
      <c r="EB59" s="7">
        <f t="shared" ref="EB59:GM59" si="91">EB3/$C59*100000</f>
        <v>5.6404919637090746E-2</v>
      </c>
      <c r="EC59" s="7">
        <f t="shared" si="91"/>
        <v>0.11280983927418149</v>
      </c>
      <c r="ED59" s="7">
        <f t="shared" si="91"/>
        <v>0</v>
      </c>
      <c r="EE59" s="7">
        <f t="shared" si="91"/>
        <v>0.11280983927418149</v>
      </c>
      <c r="EF59" s="7">
        <f t="shared" si="91"/>
        <v>5.6404919637090746E-2</v>
      </c>
      <c r="EG59" s="7">
        <f t="shared" si="91"/>
        <v>0</v>
      </c>
      <c r="EH59" s="7">
        <f t="shared" si="91"/>
        <v>5.6404919637090746E-2</v>
      </c>
      <c r="EI59" s="7">
        <f t="shared" si="91"/>
        <v>5.6404919637090746E-2</v>
      </c>
      <c r="EJ59" s="7">
        <f t="shared" si="91"/>
        <v>5.6404919637090746E-2</v>
      </c>
      <c r="EK59" s="7">
        <f t="shared" si="91"/>
        <v>5.6404919637090746E-2</v>
      </c>
      <c r="EL59" s="7">
        <f t="shared" si="91"/>
        <v>0</v>
      </c>
      <c r="EM59" s="7">
        <f t="shared" si="91"/>
        <v>0.11280983927418149</v>
      </c>
      <c r="EN59" s="7">
        <f t="shared" si="91"/>
        <v>0</v>
      </c>
      <c r="EO59" s="7">
        <f t="shared" si="91"/>
        <v>0</v>
      </c>
      <c r="EP59" s="7">
        <f t="shared" si="91"/>
        <v>5.6404919637090746E-2</v>
      </c>
      <c r="EQ59" s="7">
        <f t="shared" si="91"/>
        <v>0</v>
      </c>
      <c r="ER59" s="7">
        <f t="shared" si="91"/>
        <v>0</v>
      </c>
      <c r="ES59" s="7">
        <f t="shared" si="91"/>
        <v>0</v>
      </c>
      <c r="ET59" s="7">
        <f t="shared" si="91"/>
        <v>0</v>
      </c>
      <c r="EU59" s="7">
        <f t="shared" si="91"/>
        <v>0</v>
      </c>
      <c r="EV59" s="7">
        <f t="shared" si="91"/>
        <v>0</v>
      </c>
      <c r="EW59" s="7">
        <f t="shared" si="91"/>
        <v>0</v>
      </c>
      <c r="EX59" s="7">
        <f t="shared" si="91"/>
        <v>0</v>
      </c>
      <c r="EY59" s="7">
        <f t="shared" si="91"/>
        <v>0</v>
      </c>
      <c r="EZ59" s="7">
        <f t="shared" si="91"/>
        <v>0</v>
      </c>
      <c r="FA59" s="7">
        <f t="shared" si="91"/>
        <v>0</v>
      </c>
      <c r="FB59" s="7">
        <f t="shared" si="91"/>
        <v>0</v>
      </c>
      <c r="FC59" s="7">
        <f t="shared" si="91"/>
        <v>0</v>
      </c>
      <c r="FD59" s="7">
        <f t="shared" si="91"/>
        <v>0</v>
      </c>
      <c r="FE59" s="7">
        <f t="shared" si="91"/>
        <v>0</v>
      </c>
      <c r="FF59" s="7">
        <f t="shared" si="91"/>
        <v>0</v>
      </c>
      <c r="FG59" s="7">
        <f t="shared" si="91"/>
        <v>0</v>
      </c>
      <c r="FH59" s="7">
        <f t="shared" si="91"/>
        <v>5.6404919637090746E-2</v>
      </c>
      <c r="FI59" s="7">
        <f t="shared" si="91"/>
        <v>0</v>
      </c>
      <c r="FJ59" s="7">
        <f t="shared" si="91"/>
        <v>0</v>
      </c>
      <c r="FK59" s="7">
        <f t="shared" si="91"/>
        <v>5.6404919637090746E-2</v>
      </c>
      <c r="FL59" s="7">
        <f t="shared" si="91"/>
        <v>0</v>
      </c>
      <c r="FM59" s="7">
        <f t="shared" si="91"/>
        <v>5.6404919637090746E-2</v>
      </c>
      <c r="FN59" s="7">
        <f t="shared" si="91"/>
        <v>5.6404919637090746E-2</v>
      </c>
      <c r="FO59" s="7">
        <f t="shared" si="91"/>
        <v>0</v>
      </c>
      <c r="FP59" s="7">
        <f t="shared" si="91"/>
        <v>0</v>
      </c>
      <c r="FQ59" s="7">
        <f t="shared" si="91"/>
        <v>0</v>
      </c>
      <c r="FR59" s="7">
        <f t="shared" si="91"/>
        <v>0</v>
      </c>
      <c r="FS59" s="7">
        <f t="shared" si="91"/>
        <v>0.16921475891127222</v>
      </c>
      <c r="FT59" s="7">
        <f t="shared" si="91"/>
        <v>0</v>
      </c>
      <c r="FU59" s="7">
        <f t="shared" si="91"/>
        <v>0</v>
      </c>
      <c r="FV59" s="7">
        <f t="shared" si="91"/>
        <v>5.6404919637090746E-2</v>
      </c>
      <c r="FW59" s="7">
        <f t="shared" si="91"/>
        <v>0</v>
      </c>
      <c r="FX59" s="7">
        <f t="shared" si="91"/>
        <v>0</v>
      </c>
      <c r="FY59" s="7">
        <f t="shared" si="91"/>
        <v>0</v>
      </c>
      <c r="FZ59" s="7">
        <f t="shared" si="91"/>
        <v>0</v>
      </c>
      <c r="GA59" s="7">
        <f t="shared" si="91"/>
        <v>0</v>
      </c>
      <c r="GB59" s="7">
        <f t="shared" si="91"/>
        <v>0</v>
      </c>
      <c r="GC59" s="7">
        <f t="shared" si="91"/>
        <v>0</v>
      </c>
      <c r="GD59" s="7">
        <f t="shared" si="91"/>
        <v>0</v>
      </c>
      <c r="GE59" s="7">
        <f t="shared" si="91"/>
        <v>0.22561967854836298</v>
      </c>
      <c r="GF59" s="7">
        <f t="shared" si="91"/>
        <v>0</v>
      </c>
      <c r="GG59" s="7">
        <f t="shared" si="91"/>
        <v>5.6404919637090746E-2</v>
      </c>
      <c r="GH59" s="7">
        <f t="shared" si="91"/>
        <v>5.6404919637090746E-2</v>
      </c>
      <c r="GI59" s="7">
        <f t="shared" si="91"/>
        <v>5.6404919637090746E-2</v>
      </c>
      <c r="GJ59" s="7">
        <f t="shared" si="91"/>
        <v>0.11280983927418149</v>
      </c>
      <c r="GK59" s="7">
        <f t="shared" si="91"/>
        <v>5.6404919637090746E-2</v>
      </c>
      <c r="GL59" s="7">
        <f t="shared" si="91"/>
        <v>0</v>
      </c>
      <c r="GM59" s="7">
        <f t="shared" si="91"/>
        <v>0</v>
      </c>
      <c r="GN59" s="7">
        <f t="shared" ref="GN59:HS59" si="92">GN3/$C59*100000</f>
        <v>0</v>
      </c>
      <c r="GO59" s="7">
        <f t="shared" si="92"/>
        <v>0.11280983927418149</v>
      </c>
      <c r="GP59" s="7">
        <f t="shared" si="92"/>
        <v>0.11280983927418149</v>
      </c>
      <c r="GQ59" s="7">
        <f t="shared" si="92"/>
        <v>5.6404919637090746E-2</v>
      </c>
      <c r="GR59" s="7">
        <f t="shared" si="92"/>
        <v>0</v>
      </c>
      <c r="GS59" s="7">
        <f t="shared" si="92"/>
        <v>0</v>
      </c>
      <c r="GT59" s="7">
        <f t="shared" si="92"/>
        <v>0.11280983927418149</v>
      </c>
      <c r="GU59" s="7">
        <f t="shared" si="92"/>
        <v>5.6404919637090746E-2</v>
      </c>
      <c r="GV59" s="7">
        <f t="shared" si="92"/>
        <v>0</v>
      </c>
      <c r="GW59" s="7">
        <f t="shared" si="92"/>
        <v>0.11280983927418149</v>
      </c>
      <c r="GX59" s="7">
        <f t="shared" si="92"/>
        <v>0</v>
      </c>
      <c r="GY59" s="7">
        <f t="shared" si="92"/>
        <v>0.11280983927418149</v>
      </c>
      <c r="GZ59" s="7">
        <f t="shared" si="92"/>
        <v>0</v>
      </c>
      <c r="HA59" s="7">
        <f t="shared" si="92"/>
        <v>5.6404919637090746E-2</v>
      </c>
      <c r="HB59" s="7">
        <f t="shared" si="92"/>
        <v>0</v>
      </c>
      <c r="HC59" s="7">
        <f t="shared" si="92"/>
        <v>5.6404919637090746E-2</v>
      </c>
      <c r="HD59" s="7">
        <f t="shared" si="92"/>
        <v>0.11280983927418149</v>
      </c>
      <c r="HE59" s="7">
        <f t="shared" si="92"/>
        <v>0</v>
      </c>
      <c r="HF59" s="7">
        <f t="shared" si="92"/>
        <v>5.6404919637090746E-2</v>
      </c>
      <c r="HG59" s="7">
        <f t="shared" si="92"/>
        <v>5.6404919637090746E-2</v>
      </c>
      <c r="HH59" s="7">
        <f t="shared" si="92"/>
        <v>0</v>
      </c>
      <c r="HI59" s="7">
        <f t="shared" si="92"/>
        <v>0.11280983927418149</v>
      </c>
      <c r="HJ59" s="7">
        <f t="shared" si="92"/>
        <v>0.11280983927418149</v>
      </c>
      <c r="HK59" s="7">
        <f t="shared" si="92"/>
        <v>0.11280983927418149</v>
      </c>
      <c r="HL59" s="7">
        <f t="shared" si="92"/>
        <v>0.11280983927418149</v>
      </c>
      <c r="HM59" s="7">
        <f t="shared" si="92"/>
        <v>5.6404919637090746E-2</v>
      </c>
      <c r="HN59" s="7">
        <f t="shared" si="92"/>
        <v>0.11280983927418149</v>
      </c>
      <c r="HO59" s="7">
        <f t="shared" si="92"/>
        <v>0</v>
      </c>
      <c r="HP59" s="7">
        <f t="shared" si="92"/>
        <v>5.6404919637090746E-2</v>
      </c>
      <c r="HQ59" s="7">
        <f t="shared" si="92"/>
        <v>0.11280983927418149</v>
      </c>
      <c r="HR59" s="7">
        <f t="shared" si="92"/>
        <v>5.6404919637090746E-2</v>
      </c>
      <c r="HS59" s="7">
        <f t="shared" si="92"/>
        <v>0.22561967854836298</v>
      </c>
    </row>
    <row r="60" spans="2:228" ht="15.75" thickBot="1" x14ac:dyDescent="0.3"/>
    <row r="61" spans="2:228" x14ac:dyDescent="0.25">
      <c r="B61" s="254"/>
      <c r="C61" s="255"/>
    </row>
    <row r="62" spans="2:228" x14ac:dyDescent="0.25">
      <c r="B62" s="256" t="s">
        <v>203</v>
      </c>
      <c r="C62" s="258">
        <v>1772895</v>
      </c>
      <c r="FW62" s="273">
        <f>SUM(FQ50:FW50)</f>
        <v>0</v>
      </c>
      <c r="FX62" s="7">
        <f t="shared" ref="FW62:HS67" si="93">SUM(FR50:FX50)</f>
        <v>0</v>
      </c>
      <c r="FY62" s="7">
        <f t="shared" si="93"/>
        <v>0</v>
      </c>
      <c r="FZ62" s="7">
        <f t="shared" si="93"/>
        <v>0</v>
      </c>
      <c r="GA62" s="7">
        <f t="shared" si="93"/>
        <v>0</v>
      </c>
      <c r="GB62" s="7">
        <f t="shared" si="93"/>
        <v>0</v>
      </c>
      <c r="GC62" s="7">
        <f t="shared" si="93"/>
        <v>0</v>
      </c>
      <c r="GD62" s="273">
        <f t="shared" si="93"/>
        <v>0</v>
      </c>
      <c r="GE62" s="7">
        <f t="shared" si="93"/>
        <v>0</v>
      </c>
      <c r="GF62" s="7">
        <f t="shared" si="93"/>
        <v>0</v>
      </c>
      <c r="GG62" s="7">
        <f t="shared" si="93"/>
        <v>0.77023207092296908</v>
      </c>
      <c r="GH62" s="7">
        <f t="shared" si="93"/>
        <v>1.5404641418459382</v>
      </c>
      <c r="GI62" s="7">
        <f t="shared" si="93"/>
        <v>2.3106962127689075</v>
      </c>
      <c r="GJ62" s="7">
        <f t="shared" si="93"/>
        <v>2.3106962127689075</v>
      </c>
      <c r="GK62" s="273">
        <f t="shared" si="93"/>
        <v>3.0809282836918763</v>
      </c>
      <c r="GL62" s="7">
        <f t="shared" si="93"/>
        <v>3.8511603546148452</v>
      </c>
      <c r="GM62" s="7">
        <f t="shared" si="93"/>
        <v>4.621392425537814</v>
      </c>
      <c r="GN62" s="7">
        <f t="shared" si="93"/>
        <v>4.621392425537814</v>
      </c>
      <c r="GO62" s="7">
        <f t="shared" si="93"/>
        <v>4.621392425537814</v>
      </c>
      <c r="GP62" s="7">
        <f t="shared" si="93"/>
        <v>3.8511603546148452</v>
      </c>
      <c r="GQ62" s="7">
        <f t="shared" si="93"/>
        <v>3.8511603546148452</v>
      </c>
      <c r="GR62" s="273">
        <f t="shared" si="93"/>
        <v>3.0809282836918763</v>
      </c>
      <c r="GS62" s="7">
        <f t="shared" si="93"/>
        <v>2.3106962127689075</v>
      </c>
      <c r="GT62" s="7">
        <f t="shared" si="93"/>
        <v>1.5404641418459382</v>
      </c>
      <c r="GU62" s="7">
        <f t="shared" si="93"/>
        <v>0.77023207092296908</v>
      </c>
      <c r="GV62" s="7">
        <f t="shared" si="93"/>
        <v>0</v>
      </c>
      <c r="GW62" s="7">
        <f t="shared" si="93"/>
        <v>0.77023207092296908</v>
      </c>
      <c r="GX62" s="7">
        <f t="shared" si="93"/>
        <v>0.77023207092296908</v>
      </c>
      <c r="GY62" s="273">
        <f t="shared" si="93"/>
        <v>0.77023207092296908</v>
      </c>
      <c r="GZ62" s="7">
        <f t="shared" si="93"/>
        <v>0.77023207092296908</v>
      </c>
      <c r="HA62" s="7">
        <f t="shared" si="93"/>
        <v>0.77023207092296908</v>
      </c>
      <c r="HB62" s="7">
        <f t="shared" si="93"/>
        <v>1.5404641418459382</v>
      </c>
      <c r="HC62" s="7">
        <f t="shared" si="93"/>
        <v>1.5404641418459382</v>
      </c>
      <c r="HD62" s="7">
        <f t="shared" si="93"/>
        <v>0.77023207092296908</v>
      </c>
      <c r="HE62" s="7">
        <f t="shared" si="93"/>
        <v>0.77023207092296908</v>
      </c>
      <c r="HF62" s="273">
        <f t="shared" si="93"/>
        <v>1.5404641418459382</v>
      </c>
      <c r="HG62" s="7">
        <f t="shared" si="93"/>
        <v>1.5404641418459382</v>
      </c>
      <c r="HH62" s="7">
        <f t="shared" si="93"/>
        <v>1.5404641418459382</v>
      </c>
      <c r="HI62" s="7">
        <f t="shared" si="93"/>
        <v>2.3106962127689075</v>
      </c>
      <c r="HJ62" s="7">
        <f t="shared" si="93"/>
        <v>3.0809282836918763</v>
      </c>
      <c r="HK62" s="7">
        <f t="shared" si="93"/>
        <v>3.8511603546148452</v>
      </c>
      <c r="HL62" s="275">
        <f t="shared" si="93"/>
        <v>5.3916244964607838</v>
      </c>
      <c r="HM62" s="273">
        <f t="shared" si="93"/>
        <v>5.3916244964607838</v>
      </c>
      <c r="HN62" s="7">
        <f t="shared" si="93"/>
        <v>5.3916244964607838</v>
      </c>
      <c r="HO62" s="7">
        <f t="shared" si="93"/>
        <v>6.1618565673837526</v>
      </c>
      <c r="HP62" s="7">
        <f t="shared" si="93"/>
        <v>5.3916244964607829</v>
      </c>
      <c r="HQ62" s="7">
        <f t="shared" si="93"/>
        <v>6.1618565673837526</v>
      </c>
      <c r="HR62" s="7">
        <f t="shared" si="93"/>
        <v>5.3916244964607838</v>
      </c>
      <c r="HS62" s="275">
        <f t="shared" si="93"/>
        <v>4.6213924255378149</v>
      </c>
      <c r="HT62" s="273">
        <f>SUM(HN50:HT50)</f>
        <v>3.8511603546148452</v>
      </c>
    </row>
    <row r="63" spans="2:228" x14ac:dyDescent="0.25">
      <c r="B63" s="256" t="s">
        <v>204</v>
      </c>
      <c r="C63" s="258">
        <v>2002362</v>
      </c>
      <c r="FW63" s="273">
        <f t="shared" si="93"/>
        <v>0.43336506528644708</v>
      </c>
      <c r="FX63" s="7">
        <f t="shared" si="93"/>
        <v>0.57782008704859611</v>
      </c>
      <c r="FY63" s="7">
        <f t="shared" si="93"/>
        <v>0.57782008704859611</v>
      </c>
      <c r="FZ63" s="7">
        <f t="shared" si="93"/>
        <v>0.72227510881074508</v>
      </c>
      <c r="GA63" s="7">
        <f t="shared" si="93"/>
        <v>0.86673013057289405</v>
      </c>
      <c r="GB63" s="7">
        <f t="shared" si="93"/>
        <v>1.011185152335043</v>
      </c>
      <c r="GC63" s="7">
        <f t="shared" si="93"/>
        <v>1.011185152335043</v>
      </c>
      <c r="GD63" s="273">
        <f t="shared" si="93"/>
        <v>0.86673013057289405</v>
      </c>
      <c r="GE63" s="7">
        <f t="shared" si="93"/>
        <v>0.72227510881074508</v>
      </c>
      <c r="GF63" s="7">
        <f t="shared" si="93"/>
        <v>0.72227510881074508</v>
      </c>
      <c r="GG63" s="7">
        <f t="shared" si="93"/>
        <v>0.72227510881074508</v>
      </c>
      <c r="GH63" s="7">
        <f t="shared" si="93"/>
        <v>1.1556401740971922</v>
      </c>
      <c r="GI63" s="7">
        <f t="shared" si="93"/>
        <v>1.1556401740971922</v>
      </c>
      <c r="GJ63" s="7">
        <f t="shared" si="93"/>
        <v>1.0111851523350432</v>
      </c>
      <c r="GK63" s="273">
        <f t="shared" si="93"/>
        <v>0.86673013057289405</v>
      </c>
      <c r="GL63" s="7">
        <f t="shared" si="93"/>
        <v>1.3000951958593412</v>
      </c>
      <c r="GM63" s="7">
        <f t="shared" si="93"/>
        <v>1.4445502176214902</v>
      </c>
      <c r="GN63" s="7">
        <f t="shared" si="93"/>
        <v>1.3000951958593412</v>
      </c>
      <c r="GO63" s="7">
        <f t="shared" si="93"/>
        <v>1.011185152335043</v>
      </c>
      <c r="GP63" s="7">
        <f t="shared" si="93"/>
        <v>0.86673013057289416</v>
      </c>
      <c r="GQ63" s="7">
        <f t="shared" si="93"/>
        <v>1.3000951958593412</v>
      </c>
      <c r="GR63" s="273">
        <f t="shared" si="93"/>
        <v>1.4445502176214902</v>
      </c>
      <c r="GS63" s="7">
        <f t="shared" si="93"/>
        <v>1.1556401740971922</v>
      </c>
      <c r="GT63" s="7">
        <f t="shared" si="93"/>
        <v>1.300095195859341</v>
      </c>
      <c r="GU63" s="7">
        <f t="shared" si="93"/>
        <v>1.5890052393836389</v>
      </c>
      <c r="GV63" s="7">
        <f t="shared" si="93"/>
        <v>1.300095195859341</v>
      </c>
      <c r="GW63" s="7">
        <f t="shared" si="93"/>
        <v>1.300095195859341</v>
      </c>
      <c r="GX63" s="7">
        <f t="shared" si="93"/>
        <v>0.86673013057289416</v>
      </c>
      <c r="GY63" s="273">
        <f t="shared" si="93"/>
        <v>0.72227510881074508</v>
      </c>
      <c r="GZ63" s="7">
        <f t="shared" si="93"/>
        <v>0.72227510881074508</v>
      </c>
      <c r="HA63" s="7">
        <f t="shared" si="93"/>
        <v>0.43336506528644708</v>
      </c>
      <c r="HB63" s="7">
        <f t="shared" si="93"/>
        <v>0.43336506528644708</v>
      </c>
      <c r="HC63" s="7">
        <f t="shared" si="93"/>
        <v>0.57782008704859611</v>
      </c>
      <c r="HD63" s="7">
        <f t="shared" si="93"/>
        <v>0.72227510881074508</v>
      </c>
      <c r="HE63" s="7">
        <f t="shared" si="93"/>
        <v>0.72227510881074508</v>
      </c>
      <c r="HF63" s="273">
        <f t="shared" si="93"/>
        <v>0.86673013057289405</v>
      </c>
      <c r="HG63" s="7">
        <f t="shared" si="93"/>
        <v>1.4445502176214902</v>
      </c>
      <c r="HH63" s="7">
        <f t="shared" si="93"/>
        <v>1.4445502176214902</v>
      </c>
      <c r="HI63" s="7">
        <f t="shared" si="93"/>
        <v>1.5890052393836394</v>
      </c>
      <c r="HJ63" s="7">
        <f t="shared" si="93"/>
        <v>3.0335554570051295</v>
      </c>
      <c r="HK63" s="7">
        <f t="shared" si="93"/>
        <v>3.0335554570051295</v>
      </c>
      <c r="HL63" s="275">
        <f t="shared" si="93"/>
        <v>3.6113755440537254</v>
      </c>
      <c r="HM63" s="273">
        <f t="shared" si="93"/>
        <v>3.9002855875780242</v>
      </c>
      <c r="HN63" s="7">
        <f t="shared" si="93"/>
        <v>3.6113755440537263</v>
      </c>
      <c r="HO63" s="7">
        <f t="shared" si="93"/>
        <v>4.1891956311023222</v>
      </c>
      <c r="HP63" s="7">
        <f t="shared" si="93"/>
        <v>3.7558305658158746</v>
      </c>
      <c r="HQ63" s="7">
        <f t="shared" si="93"/>
        <v>2.8891004352429803</v>
      </c>
      <c r="HR63" s="7">
        <f t="shared" si="93"/>
        <v>2.7446454134808316</v>
      </c>
      <c r="HS63" s="275">
        <f t="shared" si="93"/>
        <v>2.3112803481943844</v>
      </c>
      <c r="HT63" s="273">
        <f t="shared" ref="HT63:HT71" si="94">SUM(HN51:HT51)</f>
        <v>1.8779152829079373</v>
      </c>
    </row>
    <row r="64" spans="2:228" x14ac:dyDescent="0.25">
      <c r="B64" s="256" t="s">
        <v>205</v>
      </c>
      <c r="C64" s="258">
        <v>2233550</v>
      </c>
      <c r="FW64" s="273">
        <f t="shared" si="93"/>
        <v>0.63515493651943999</v>
      </c>
      <c r="FX64" s="7">
        <f t="shared" si="93"/>
        <v>0.69867043017138386</v>
      </c>
      <c r="FY64" s="7">
        <f t="shared" si="93"/>
        <v>0.82570141747527181</v>
      </c>
      <c r="FZ64" s="7">
        <f t="shared" si="93"/>
        <v>0.95273240477915988</v>
      </c>
      <c r="GA64" s="7">
        <f t="shared" si="93"/>
        <v>1.0797633920830478</v>
      </c>
      <c r="GB64" s="7">
        <f t="shared" si="93"/>
        <v>1.3338253666908237</v>
      </c>
      <c r="GC64" s="7">
        <f t="shared" si="93"/>
        <v>1.2703098730388798</v>
      </c>
      <c r="GD64" s="273">
        <f t="shared" si="93"/>
        <v>1.4608563539947117</v>
      </c>
      <c r="GE64" s="7">
        <f t="shared" si="93"/>
        <v>1.4608563539947117</v>
      </c>
      <c r="GF64" s="7">
        <f t="shared" si="93"/>
        <v>1.5243718476466557</v>
      </c>
      <c r="GG64" s="7">
        <f t="shared" si="93"/>
        <v>1.4608563539947117</v>
      </c>
      <c r="GH64" s="7">
        <f t="shared" si="93"/>
        <v>1.7149183286024878</v>
      </c>
      <c r="GI64" s="7">
        <f t="shared" si="93"/>
        <v>1.5878873412985997</v>
      </c>
      <c r="GJ64" s="7">
        <f t="shared" si="93"/>
        <v>1.4608563539947117</v>
      </c>
      <c r="GK64" s="273">
        <f t="shared" si="93"/>
        <v>1.5878873412985997</v>
      </c>
      <c r="GL64" s="7">
        <f t="shared" si="93"/>
        <v>1.5878873412985997</v>
      </c>
      <c r="GM64" s="7">
        <f t="shared" si="93"/>
        <v>1.7784338222544316</v>
      </c>
      <c r="GN64" s="7">
        <f t="shared" si="93"/>
        <v>1.9054648095583195</v>
      </c>
      <c r="GO64" s="7">
        <f t="shared" si="93"/>
        <v>1.5243718476466557</v>
      </c>
      <c r="GP64" s="7">
        <f t="shared" si="93"/>
        <v>1.7784338222544316</v>
      </c>
      <c r="GQ64" s="7">
        <f t="shared" si="93"/>
        <v>1.7784338222544316</v>
      </c>
      <c r="GR64" s="273">
        <f t="shared" si="93"/>
        <v>1.5878873412985997</v>
      </c>
      <c r="GS64" s="7">
        <f t="shared" si="93"/>
        <v>1.5878873412985997</v>
      </c>
      <c r="GT64" s="7">
        <f t="shared" si="93"/>
        <v>1.2067943793869358</v>
      </c>
      <c r="GU64" s="7">
        <f t="shared" si="93"/>
        <v>1.0797633920830478</v>
      </c>
      <c r="GV64" s="7">
        <f t="shared" si="93"/>
        <v>1.0162478984311039</v>
      </c>
      <c r="GW64" s="7">
        <f t="shared" si="93"/>
        <v>0.63515493651943988</v>
      </c>
      <c r="GX64" s="7">
        <f t="shared" si="93"/>
        <v>0.82570141747527193</v>
      </c>
      <c r="GY64" s="273">
        <f t="shared" si="93"/>
        <v>0.88921691112721579</v>
      </c>
      <c r="GZ64" s="7">
        <f t="shared" si="93"/>
        <v>0.95273240477915977</v>
      </c>
      <c r="HA64" s="7">
        <f t="shared" si="93"/>
        <v>1.1432788857349918</v>
      </c>
      <c r="HB64" s="7">
        <f t="shared" si="93"/>
        <v>1.0797633920830478</v>
      </c>
      <c r="HC64" s="7">
        <f t="shared" si="93"/>
        <v>1.0797633920830478</v>
      </c>
      <c r="HD64" s="7">
        <f t="shared" si="93"/>
        <v>1.3338253666908237</v>
      </c>
      <c r="HE64" s="7">
        <f t="shared" si="93"/>
        <v>1.1432788857349918</v>
      </c>
      <c r="HF64" s="273">
        <f t="shared" si="93"/>
        <v>1.0797633920830478</v>
      </c>
      <c r="HG64" s="7">
        <f t="shared" si="93"/>
        <v>0.95273240477915977</v>
      </c>
      <c r="HH64" s="7">
        <f t="shared" si="93"/>
        <v>0.82570141747527181</v>
      </c>
      <c r="HI64" s="7">
        <f t="shared" si="93"/>
        <v>0.82570141747527181</v>
      </c>
      <c r="HJ64" s="7">
        <f t="shared" si="93"/>
        <v>1.0162478984311039</v>
      </c>
      <c r="HK64" s="7">
        <f t="shared" si="93"/>
        <v>0.95273240477915988</v>
      </c>
      <c r="HL64" s="275">
        <f t="shared" si="93"/>
        <v>1.5243718476466559</v>
      </c>
      <c r="HM64" s="273">
        <f t="shared" si="93"/>
        <v>1.5243718476466559</v>
      </c>
      <c r="HN64" s="7">
        <f t="shared" si="93"/>
        <v>1.8419493159063758</v>
      </c>
      <c r="HO64" s="7">
        <f t="shared" si="93"/>
        <v>1.9054648095583198</v>
      </c>
      <c r="HP64" s="7">
        <f t="shared" si="93"/>
        <v>2.0324957968622077</v>
      </c>
      <c r="HQ64" s="7">
        <f t="shared" si="93"/>
        <v>2.0324957968622077</v>
      </c>
      <c r="HR64" s="7">
        <f t="shared" si="93"/>
        <v>1.9054648095583195</v>
      </c>
      <c r="HS64" s="275">
        <f t="shared" si="93"/>
        <v>1.5878873412985997</v>
      </c>
      <c r="HT64" s="273">
        <f t="shared" si="94"/>
        <v>1.4608563539947117</v>
      </c>
    </row>
    <row r="65" spans="2:228" x14ac:dyDescent="0.25">
      <c r="B65" s="256" t="s">
        <v>206</v>
      </c>
      <c r="C65" s="258">
        <v>2147931</v>
      </c>
      <c r="FW65" s="273">
        <f t="shared" si="93"/>
        <v>1.1353712616718532</v>
      </c>
      <c r="FX65" s="7">
        <f t="shared" si="93"/>
        <v>1.1826783975748469</v>
      </c>
      <c r="FY65" s="7">
        <f t="shared" si="93"/>
        <v>1.1826783975748469</v>
      </c>
      <c r="FZ65" s="7">
        <f t="shared" si="93"/>
        <v>1.2299855334778409</v>
      </c>
      <c r="GA65" s="7">
        <f t="shared" si="93"/>
        <v>1.3245998052838286</v>
      </c>
      <c r="GB65" s="7">
        <f t="shared" si="93"/>
        <v>1.4192140770898165</v>
      </c>
      <c r="GC65" s="7">
        <f t="shared" si="93"/>
        <v>1.2772926693808349</v>
      </c>
      <c r="GD65" s="273">
        <f t="shared" si="93"/>
        <v>1.6557497566047858</v>
      </c>
      <c r="GE65" s="7">
        <f t="shared" si="93"/>
        <v>2.0815139797317306</v>
      </c>
      <c r="GF65" s="7">
        <f t="shared" si="93"/>
        <v>1.9395925720227489</v>
      </c>
      <c r="GG65" s="7">
        <f t="shared" si="93"/>
        <v>2.1761282515377185</v>
      </c>
      <c r="GH65" s="7">
        <f t="shared" si="93"/>
        <v>2.2234353874407122</v>
      </c>
      <c r="GI65" s="7">
        <f t="shared" si="93"/>
        <v>2.0815139797317306</v>
      </c>
      <c r="GJ65" s="7">
        <f t="shared" si="93"/>
        <v>2.2234353874407122</v>
      </c>
      <c r="GK65" s="273">
        <f t="shared" si="93"/>
        <v>2.1288211156347243</v>
      </c>
      <c r="GL65" s="7">
        <f t="shared" si="93"/>
        <v>1.8922854361197552</v>
      </c>
      <c r="GM65" s="7">
        <f t="shared" si="93"/>
        <v>2.0815139797317306</v>
      </c>
      <c r="GN65" s="7">
        <f t="shared" si="93"/>
        <v>1.9395925720227492</v>
      </c>
      <c r="GO65" s="7">
        <f t="shared" si="93"/>
        <v>1.9868997079257429</v>
      </c>
      <c r="GP65" s="7">
        <f t="shared" si="93"/>
        <v>2.0815139797317306</v>
      </c>
      <c r="GQ65" s="7">
        <f t="shared" si="93"/>
        <v>1.9868997079257427</v>
      </c>
      <c r="GR65" s="273">
        <f t="shared" si="93"/>
        <v>1.8449783002167612</v>
      </c>
      <c r="GS65" s="7">
        <f t="shared" si="93"/>
        <v>2.270742523343706</v>
      </c>
      <c r="GT65" s="7">
        <f t="shared" si="93"/>
        <v>1.9868997079257431</v>
      </c>
      <c r="GU65" s="7">
        <f t="shared" si="93"/>
        <v>2.1288211156347248</v>
      </c>
      <c r="GV65" s="7">
        <f t="shared" si="93"/>
        <v>2.0815139797317306</v>
      </c>
      <c r="GW65" s="7">
        <f t="shared" si="93"/>
        <v>2.081513979731731</v>
      </c>
      <c r="GX65" s="7">
        <f t="shared" si="93"/>
        <v>2.0815139797317306</v>
      </c>
      <c r="GY65" s="273">
        <f t="shared" si="93"/>
        <v>2.1288211156347248</v>
      </c>
      <c r="GZ65" s="7">
        <f t="shared" si="93"/>
        <v>1.6557497566047856</v>
      </c>
      <c r="HA65" s="7">
        <f t="shared" si="93"/>
        <v>1.7503640284107733</v>
      </c>
      <c r="HB65" s="7">
        <f t="shared" si="93"/>
        <v>1.892285436119755</v>
      </c>
      <c r="HC65" s="7">
        <f t="shared" si="93"/>
        <v>1.8922854361197552</v>
      </c>
      <c r="HD65" s="7">
        <f t="shared" si="93"/>
        <v>2.0342068438287368</v>
      </c>
      <c r="HE65" s="7">
        <f t="shared" si="93"/>
        <v>2.3180496592467001</v>
      </c>
      <c r="HF65" s="273">
        <f t="shared" si="93"/>
        <v>2.3653567951496939</v>
      </c>
      <c r="HG65" s="7">
        <f t="shared" si="93"/>
        <v>2.4599710669556814</v>
      </c>
      <c r="HH65" s="7">
        <f t="shared" si="93"/>
        <v>2.6491996105676572</v>
      </c>
      <c r="HI65" s="7">
        <f t="shared" si="93"/>
        <v>2.6018924746646634</v>
      </c>
      <c r="HJ65" s="7">
        <f t="shared" si="93"/>
        <v>2.8384281541796326</v>
      </c>
      <c r="HK65" s="7">
        <f t="shared" si="93"/>
        <v>3.16957810550059</v>
      </c>
      <c r="HL65" s="275">
        <f t="shared" si="93"/>
        <v>3.16957810550059</v>
      </c>
      <c r="HM65" s="273">
        <f t="shared" si="93"/>
        <v>3.6426494645305287</v>
      </c>
      <c r="HN65" s="7">
        <f t="shared" si="93"/>
        <v>3.8791851440454983</v>
      </c>
      <c r="HO65" s="7">
        <f t="shared" si="93"/>
        <v>3.8318780081425041</v>
      </c>
      <c r="HP65" s="7">
        <f t="shared" si="93"/>
        <v>3.8791851440454979</v>
      </c>
      <c r="HQ65" s="7">
        <f t="shared" si="93"/>
        <v>3.9737994158514862</v>
      </c>
      <c r="HR65" s="7">
        <f t="shared" si="93"/>
        <v>3.7845708722395113</v>
      </c>
      <c r="HS65" s="275">
        <f t="shared" si="93"/>
        <v>3.6426494645305287</v>
      </c>
      <c r="HT65" s="273">
        <f t="shared" si="94"/>
        <v>2.8857352900826267</v>
      </c>
    </row>
    <row r="66" spans="2:228" x14ac:dyDescent="0.25">
      <c r="B66" s="256" t="s">
        <v>207</v>
      </c>
      <c r="C66" s="258">
        <v>2208076</v>
      </c>
      <c r="FW66" s="273">
        <f t="shared" si="93"/>
        <v>1.5400301214096568</v>
      </c>
      <c r="FX66" s="7">
        <f t="shared" si="93"/>
        <v>1.4610542177476231</v>
      </c>
      <c r="FY66" s="7">
        <f t="shared" si="93"/>
        <v>1.5400301214096568</v>
      </c>
      <c r="FZ66" s="7">
        <f t="shared" si="93"/>
        <v>1.6190060250716902</v>
      </c>
      <c r="GA66" s="7">
        <f t="shared" si="93"/>
        <v>1.7769578323957578</v>
      </c>
      <c r="GB66" s="7">
        <f t="shared" si="93"/>
        <v>2.1323493988749092</v>
      </c>
      <c r="GC66" s="7">
        <f t="shared" si="93"/>
        <v>2.6062048208471116</v>
      </c>
      <c r="GD66" s="273">
        <f t="shared" si="93"/>
        <v>2.9221084354952462</v>
      </c>
      <c r="GE66" s="7">
        <f t="shared" si="93"/>
        <v>3.2380120501433809</v>
      </c>
      <c r="GF66" s="7">
        <f t="shared" si="93"/>
        <v>3.3564759056364313</v>
      </c>
      <c r="GG66" s="7">
        <f t="shared" si="93"/>
        <v>3.6328915684535494</v>
      </c>
      <c r="GH66" s="7">
        <f t="shared" si="93"/>
        <v>3.9093072312706671</v>
      </c>
      <c r="GI66" s="7">
        <f t="shared" si="93"/>
        <v>3.9487951831016836</v>
      </c>
      <c r="GJ66" s="7">
        <f t="shared" si="93"/>
        <v>3.7118674721155824</v>
      </c>
      <c r="GK66" s="273">
        <f t="shared" si="93"/>
        <v>3.6328915684535494</v>
      </c>
      <c r="GL66" s="7">
        <f t="shared" si="93"/>
        <v>3.5539156647915151</v>
      </c>
      <c r="GM66" s="7">
        <f t="shared" si="93"/>
        <v>3.7118674721155829</v>
      </c>
      <c r="GN66" s="7">
        <f t="shared" si="93"/>
        <v>3.3959638574674482</v>
      </c>
      <c r="GO66" s="7">
        <f t="shared" si="93"/>
        <v>3.3564759056364313</v>
      </c>
      <c r="GP66" s="7">
        <f t="shared" si="93"/>
        <v>3.4749397611294821</v>
      </c>
      <c r="GQ66" s="7">
        <f t="shared" si="93"/>
        <v>3.5539156647915155</v>
      </c>
      <c r="GR66" s="273">
        <f t="shared" si="93"/>
        <v>3.632891568453549</v>
      </c>
      <c r="GS66" s="7">
        <f t="shared" si="93"/>
        <v>3.632891568453549</v>
      </c>
      <c r="GT66" s="7">
        <f t="shared" si="93"/>
        <v>3.593403616622532</v>
      </c>
      <c r="GU66" s="7">
        <f t="shared" si="93"/>
        <v>3.6723795202845655</v>
      </c>
      <c r="GV66" s="7">
        <f t="shared" si="93"/>
        <v>3.632891568453549</v>
      </c>
      <c r="GW66" s="7">
        <f t="shared" si="93"/>
        <v>3.3959638574674482</v>
      </c>
      <c r="GX66" s="7">
        <f t="shared" si="93"/>
        <v>3.2775000019743978</v>
      </c>
      <c r="GY66" s="273">
        <f t="shared" si="93"/>
        <v>3.2775000019743978</v>
      </c>
      <c r="GZ66" s="7">
        <f t="shared" si="93"/>
        <v>3.198524098312364</v>
      </c>
      <c r="HA66" s="7">
        <f t="shared" si="93"/>
        <v>3.198524098312364</v>
      </c>
      <c r="HB66" s="7">
        <f t="shared" si="93"/>
        <v>3.0405722909882966</v>
      </c>
      <c r="HC66" s="7">
        <f t="shared" si="93"/>
        <v>3.0405722909882966</v>
      </c>
      <c r="HD66" s="7">
        <f t="shared" si="93"/>
        <v>2.9615963873262632</v>
      </c>
      <c r="HE66" s="7">
        <f t="shared" si="93"/>
        <v>3.0405722909882966</v>
      </c>
      <c r="HF66" s="273">
        <f t="shared" si="93"/>
        <v>2.9221084354952462</v>
      </c>
      <c r="HG66" s="7">
        <f t="shared" si="93"/>
        <v>3.2380120501433809</v>
      </c>
      <c r="HH66" s="7">
        <f t="shared" si="93"/>
        <v>3.2775000019743978</v>
      </c>
      <c r="HI66" s="7">
        <f t="shared" si="93"/>
        <v>3.5144277129604991</v>
      </c>
      <c r="HJ66" s="7">
        <f t="shared" si="93"/>
        <v>3.7118674721155829</v>
      </c>
      <c r="HK66" s="7">
        <f t="shared" si="93"/>
        <v>3.9487951831016836</v>
      </c>
      <c r="HL66" s="275">
        <f t="shared" si="93"/>
        <v>4.0277710867637175</v>
      </c>
      <c r="HM66" s="273">
        <f t="shared" si="93"/>
        <v>4.5411144605669369</v>
      </c>
      <c r="HN66" s="7">
        <f t="shared" si="93"/>
        <v>4.6990662678910038</v>
      </c>
      <c r="HO66" s="7">
        <f t="shared" si="93"/>
        <v>4.9754819307081224</v>
      </c>
      <c r="HP66" s="7">
        <f t="shared" si="93"/>
        <v>5.2518975935252401</v>
      </c>
      <c r="HQ66" s="7">
        <f t="shared" si="93"/>
        <v>5.5678012081733748</v>
      </c>
      <c r="HR66" s="7">
        <f t="shared" si="93"/>
        <v>5.8442168709904916</v>
      </c>
      <c r="HS66" s="275">
        <f t="shared" si="93"/>
        <v>6.0416566301455763</v>
      </c>
      <c r="HT66" s="273">
        <f t="shared" si="94"/>
        <v>5.1729216898632053</v>
      </c>
    </row>
    <row r="67" spans="2:228" x14ac:dyDescent="0.25">
      <c r="B67" s="256" t="s">
        <v>208</v>
      </c>
      <c r="C67" s="258">
        <v>2532418</v>
      </c>
      <c r="FW67" s="273">
        <f t="shared" si="93"/>
        <v>1.8115318494472112</v>
      </c>
      <c r="FX67" s="7">
        <f t="shared" si="93"/>
        <v>2.2644148118090142</v>
      </c>
      <c r="FY67" s="7">
        <f t="shared" si="93"/>
        <v>2.4908562929899154</v>
      </c>
      <c r="FZ67" s="7">
        <f t="shared" si="93"/>
        <v>2.6720094779346364</v>
      </c>
      <c r="GA67" s="7">
        <f t="shared" si="93"/>
        <v>2.8531626628793574</v>
      </c>
      <c r="GB67" s="7">
        <f t="shared" si="93"/>
        <v>2.9437392553517179</v>
      </c>
      <c r="GC67" s="7">
        <f t="shared" si="93"/>
        <v>2.9890275515878981</v>
      </c>
      <c r="GD67" s="273">
        <f t="shared" si="93"/>
        <v>3.5324871064220615</v>
      </c>
      <c r="GE67" s="7">
        <f t="shared" si="93"/>
        <v>3.4871988101858813</v>
      </c>
      <c r="GF67" s="7">
        <f t="shared" si="93"/>
        <v>4.075946661256225</v>
      </c>
      <c r="GG67" s="7">
        <f t="shared" si="93"/>
        <v>4.5288296236180274</v>
      </c>
      <c r="GH67" s="7">
        <f t="shared" ref="FW67:HS71" si="95">SUM(GB55:GH55)</f>
        <v>4.6194062160903879</v>
      </c>
      <c r="GI67" s="7">
        <f t="shared" si="95"/>
        <v>4.9817125859798299</v>
      </c>
      <c r="GJ67" s="7">
        <f t="shared" si="95"/>
        <v>5.0722891784521904</v>
      </c>
      <c r="GK67" s="273">
        <f t="shared" si="95"/>
        <v>4.5741179198542072</v>
      </c>
      <c r="GL67" s="7">
        <f t="shared" si="95"/>
        <v>4.4835413273818467</v>
      </c>
      <c r="GM67" s="7">
        <f t="shared" si="95"/>
        <v>4.0759466612562241</v>
      </c>
      <c r="GN67" s="7">
        <f t="shared" si="95"/>
        <v>3.6230636988944225</v>
      </c>
      <c r="GO67" s="7">
        <f t="shared" si="95"/>
        <v>3.8042168838391435</v>
      </c>
      <c r="GP67" s="7">
        <f t="shared" si="95"/>
        <v>3.2154690327687994</v>
      </c>
      <c r="GQ67" s="7">
        <f t="shared" si="95"/>
        <v>3.7589285876029628</v>
      </c>
      <c r="GR67" s="273">
        <f t="shared" si="95"/>
        <v>3.7136402913667825</v>
      </c>
      <c r="GS67" s="7">
        <f t="shared" si="95"/>
        <v>3.8947934763115035</v>
      </c>
      <c r="GT67" s="7">
        <f t="shared" si="95"/>
        <v>3.9853700687838645</v>
      </c>
      <c r="GU67" s="7">
        <f t="shared" si="95"/>
        <v>4.1665232537285855</v>
      </c>
      <c r="GV67" s="7">
        <f t="shared" si="95"/>
        <v>3.8042168838391435</v>
      </c>
      <c r="GW67" s="7">
        <f t="shared" si="95"/>
        <v>4.1212349574924056</v>
      </c>
      <c r="GX67" s="7">
        <f t="shared" si="95"/>
        <v>3.8495051800753237</v>
      </c>
      <c r="GY67" s="273">
        <f t="shared" si="95"/>
        <v>4.1665232537285855</v>
      </c>
      <c r="GZ67" s="7">
        <f t="shared" si="95"/>
        <v>4.0306583650200443</v>
      </c>
      <c r="HA67" s="7">
        <f t="shared" si="95"/>
        <v>3.6683519951306023</v>
      </c>
      <c r="HB67" s="7">
        <f t="shared" si="95"/>
        <v>3.4419105139497015</v>
      </c>
      <c r="HC67" s="7">
        <f t="shared" si="95"/>
        <v>3.4419105139497015</v>
      </c>
      <c r="HD67" s="7">
        <f t="shared" si="95"/>
        <v>3.351333921477341</v>
      </c>
      <c r="HE67" s="7">
        <f t="shared" si="95"/>
        <v>3.2154690327687998</v>
      </c>
      <c r="HF67" s="273">
        <f t="shared" si="95"/>
        <v>3.0796041440602591</v>
      </c>
      <c r="HG67" s="7">
        <f t="shared" si="95"/>
        <v>3.6230636988944225</v>
      </c>
      <c r="HH67" s="7">
        <f t="shared" si="95"/>
        <v>4.1212349574924056</v>
      </c>
      <c r="HI67" s="7">
        <f t="shared" si="95"/>
        <v>4.4382530311456669</v>
      </c>
      <c r="HJ67" s="7">
        <f t="shared" si="95"/>
        <v>5.0270008822160106</v>
      </c>
      <c r="HK67" s="7">
        <f t="shared" si="95"/>
        <v>5.6157487332863543</v>
      </c>
      <c r="HL67" s="275">
        <f t="shared" si="95"/>
        <v>6.1139199918843374</v>
      </c>
      <c r="HM67" s="273">
        <f t="shared" si="95"/>
        <v>6.7479561391908609</v>
      </c>
      <c r="HN67" s="7">
        <f t="shared" si="95"/>
        <v>7.1555508053164836</v>
      </c>
      <c r="HO67" s="7">
        <f t="shared" si="95"/>
        <v>7.4725688789697449</v>
      </c>
      <c r="HP67" s="7">
        <f t="shared" si="95"/>
        <v>8.1518933225124499</v>
      </c>
      <c r="HQ67" s="7">
        <f t="shared" si="95"/>
        <v>8.0613167300400885</v>
      </c>
      <c r="HR67" s="7">
        <f t="shared" si="95"/>
        <v>8.1066050262762683</v>
      </c>
      <c r="HS67" s="275">
        <f t="shared" si="95"/>
        <v>7.789586952623007</v>
      </c>
      <c r="HT67" s="273">
        <f t="shared" si="94"/>
        <v>6.7479561391908609</v>
      </c>
    </row>
    <row r="68" spans="2:228" x14ac:dyDescent="0.25">
      <c r="B68" s="256" t="s">
        <v>209</v>
      </c>
      <c r="C68" s="258">
        <v>2113846</v>
      </c>
      <c r="FW68" s="273">
        <f t="shared" si="95"/>
        <v>3.0261679728073205</v>
      </c>
      <c r="FX68" s="7">
        <f t="shared" si="95"/>
        <v>3.1658372638599657</v>
      </c>
      <c r="FY68" s="7">
        <f t="shared" si="95"/>
        <v>3.3055065549126113</v>
      </c>
      <c r="FZ68" s="7">
        <f t="shared" si="95"/>
        <v>3.724514428070548</v>
      </c>
      <c r="GA68" s="7">
        <f t="shared" si="95"/>
        <v>3.9107401494740754</v>
      </c>
      <c r="GB68" s="7">
        <f t="shared" si="95"/>
        <v>4.3297480226320122</v>
      </c>
      <c r="GC68" s="7">
        <f t="shared" si="95"/>
        <v>5.2143201992987667</v>
      </c>
      <c r="GD68" s="273">
        <f t="shared" si="95"/>
        <v>5.5402152117549397</v>
      </c>
      <c r="GE68" s="7">
        <f t="shared" si="95"/>
        <v>6.750682400877869</v>
      </c>
      <c r="GF68" s="7">
        <f t="shared" si="95"/>
        <v>7.8214802989481518</v>
      </c>
      <c r="GG68" s="7">
        <f t="shared" si="95"/>
        <v>8.3801574631587332</v>
      </c>
      <c r="GH68" s="7">
        <f t="shared" si="95"/>
        <v>8.7991653363166691</v>
      </c>
      <c r="GI68" s="7">
        <f t="shared" si="95"/>
        <v>9.1716167791237257</v>
      </c>
      <c r="GJ68" s="7">
        <f t="shared" si="95"/>
        <v>8.7060524756149071</v>
      </c>
      <c r="GK68" s="273">
        <f t="shared" si="95"/>
        <v>8.5198267542113797</v>
      </c>
      <c r="GL68" s="7">
        <f t="shared" si="95"/>
        <v>7.9145931596499155</v>
      </c>
      <c r="GM68" s="7">
        <f t="shared" si="95"/>
        <v>7.5886981471937425</v>
      </c>
      <c r="GN68" s="7">
        <f t="shared" si="95"/>
        <v>7.6818110078955044</v>
      </c>
      <c r="GO68" s="7">
        <f t="shared" si="95"/>
        <v>7.5886981471937416</v>
      </c>
      <c r="GP68" s="7">
        <f t="shared" si="95"/>
        <v>7.0300209829831584</v>
      </c>
      <c r="GQ68" s="7">
        <f t="shared" si="95"/>
        <v>6.7972388312287508</v>
      </c>
      <c r="GR68" s="273">
        <f t="shared" si="95"/>
        <v>7.123133843684923</v>
      </c>
      <c r="GS68" s="7">
        <f t="shared" si="95"/>
        <v>6.5644566794743415</v>
      </c>
      <c r="GT68" s="7">
        <f t="shared" si="95"/>
        <v>6.750682400877869</v>
      </c>
      <c r="GU68" s="7">
        <f t="shared" si="95"/>
        <v>6.6110131098252225</v>
      </c>
      <c r="GV68" s="7">
        <f t="shared" si="95"/>
        <v>6.3782309580708141</v>
      </c>
      <c r="GW68" s="7">
        <f t="shared" si="95"/>
        <v>6.4713438187725769</v>
      </c>
      <c r="GX68" s="7">
        <f t="shared" si="95"/>
        <v>6.7041259705269871</v>
      </c>
      <c r="GY68" s="273">
        <f t="shared" si="95"/>
        <v>6.9369081222813955</v>
      </c>
      <c r="GZ68" s="7">
        <f t="shared" si="95"/>
        <v>7.2628031347375694</v>
      </c>
      <c r="HA68" s="7">
        <f t="shared" si="95"/>
        <v>6.8903516919305146</v>
      </c>
      <c r="HB68" s="7">
        <f t="shared" si="95"/>
        <v>6.5644566794743415</v>
      </c>
      <c r="HC68" s="7">
        <f t="shared" si="95"/>
        <v>6.8903516919305146</v>
      </c>
      <c r="HD68" s="7">
        <f t="shared" si="95"/>
        <v>6.9834645526322783</v>
      </c>
      <c r="HE68" s="7">
        <f t="shared" si="95"/>
        <v>6.6575695401761052</v>
      </c>
      <c r="HF68" s="273">
        <f t="shared" si="95"/>
        <v>6.4713438187725778</v>
      </c>
      <c r="HG68" s="7">
        <f t="shared" si="95"/>
        <v>6.7041259705269871</v>
      </c>
      <c r="HH68" s="7">
        <f t="shared" si="95"/>
        <v>7.3559159954393323</v>
      </c>
      <c r="HI68" s="7">
        <f t="shared" si="95"/>
        <v>7.9611495900007956</v>
      </c>
      <c r="HJ68" s="7">
        <f t="shared" si="95"/>
        <v>8.2404881721060868</v>
      </c>
      <c r="HK68" s="7">
        <f t="shared" si="95"/>
        <v>9.4043989308781342</v>
      </c>
      <c r="HL68" s="275">
        <f t="shared" si="95"/>
        <v>10.33552753789577</v>
      </c>
      <c r="HM68" s="273">
        <f t="shared" si="95"/>
        <v>11.173543284211643</v>
      </c>
      <c r="HN68" s="7">
        <f t="shared" si="95"/>
        <v>11.825333309123989</v>
      </c>
      <c r="HO68" s="7">
        <f t="shared" si="95"/>
        <v>12.058115460878399</v>
      </c>
      <c r="HP68" s="7">
        <f t="shared" si="95"/>
        <v>11.965002600176636</v>
      </c>
      <c r="HQ68" s="7">
        <f t="shared" si="95"/>
        <v>12.290897612632808</v>
      </c>
      <c r="HR68" s="7">
        <f t="shared" si="95"/>
        <v>11.220099714562524</v>
      </c>
      <c r="HS68" s="275">
        <f t="shared" si="95"/>
        <v>10.475196828948414</v>
      </c>
      <c r="HT68" s="273">
        <f t="shared" si="94"/>
        <v>8.6594960452640244</v>
      </c>
    </row>
    <row r="69" spans="2:228" x14ac:dyDescent="0.25">
      <c r="B69" s="256" t="s">
        <v>210</v>
      </c>
      <c r="C69" s="258">
        <v>1574419</v>
      </c>
      <c r="FW69" s="273">
        <f t="shared" si="95"/>
        <v>3.1787960869467886</v>
      </c>
      <c r="FX69" s="7">
        <f t="shared" si="95"/>
        <v>4.1190033802690778</v>
      </c>
      <c r="FY69" s="7">
        <f t="shared" si="95"/>
        <v>4.7458082424839381</v>
      </c>
      <c r="FZ69" s="7">
        <f t="shared" si="95"/>
        <v>5.6860155358062281</v>
      </c>
      <c r="GA69" s="7">
        <f t="shared" si="95"/>
        <v>6.7605381567459872</v>
      </c>
      <c r="GB69" s="7">
        <f t="shared" si="95"/>
        <v>8.3275503122831367</v>
      </c>
      <c r="GC69" s="7">
        <f t="shared" si="95"/>
        <v>9.0886705021154679</v>
      </c>
      <c r="GD69" s="273">
        <f t="shared" si="95"/>
        <v>10.297508450672696</v>
      </c>
      <c r="GE69" s="7">
        <f t="shared" si="95"/>
        <v>11.058628640505024</v>
      </c>
      <c r="GF69" s="7">
        <f t="shared" si="95"/>
        <v>12.804727899532136</v>
      </c>
      <c r="GG69" s="7">
        <f t="shared" si="95"/>
        <v>13.834478744599405</v>
      </c>
      <c r="GH69" s="7">
        <f t="shared" si="95"/>
        <v>14.909001365539165</v>
      </c>
      <c r="GI69" s="7">
        <f t="shared" si="95"/>
        <v>14.640370710304223</v>
      </c>
      <c r="GJ69" s="7">
        <f t="shared" si="95"/>
        <v>14.595598934431733</v>
      </c>
      <c r="GK69" s="273">
        <f t="shared" si="95"/>
        <v>14.640370710304225</v>
      </c>
      <c r="GL69" s="7">
        <f t="shared" si="95"/>
        <v>14.595598934431735</v>
      </c>
      <c r="GM69" s="7">
        <f t="shared" si="95"/>
        <v>13.879250520471896</v>
      </c>
      <c r="GN69" s="7">
        <f t="shared" si="95"/>
        <v>13.207673882384546</v>
      </c>
      <c r="GO69" s="7">
        <f t="shared" si="95"/>
        <v>12.491325468424707</v>
      </c>
      <c r="GP69" s="7">
        <f t="shared" si="95"/>
        <v>12.312238364934746</v>
      </c>
      <c r="GQ69" s="7">
        <f t="shared" si="95"/>
        <v>11.506346399229926</v>
      </c>
      <c r="GR69" s="273">
        <f t="shared" si="95"/>
        <v>10.655682657652617</v>
      </c>
      <c r="GS69" s="7">
        <f t="shared" si="95"/>
        <v>10.342280226545185</v>
      </c>
      <c r="GT69" s="7">
        <f t="shared" si="95"/>
        <v>9.8945624678202861</v>
      </c>
      <c r="GU69" s="7">
        <f t="shared" si="95"/>
        <v>10.163193123055226</v>
      </c>
      <c r="GV69" s="7">
        <f t="shared" si="95"/>
        <v>9.8497906919477956</v>
      </c>
      <c r="GW69" s="7">
        <f t="shared" si="95"/>
        <v>9.2229858297329343</v>
      </c>
      <c r="GX69" s="7">
        <f t="shared" si="95"/>
        <v>9.9841060195652656</v>
      </c>
      <c r="GY69" s="273">
        <f t="shared" si="95"/>
        <v>9.7154753643303255</v>
      </c>
      <c r="GZ69" s="7">
        <f t="shared" si="95"/>
        <v>9.8945624678202861</v>
      </c>
      <c r="HA69" s="7">
        <f t="shared" si="95"/>
        <v>9.9393342436927767</v>
      </c>
      <c r="HB69" s="7">
        <f t="shared" si="95"/>
        <v>9.5811600367128573</v>
      </c>
      <c r="HC69" s="7">
        <f t="shared" si="95"/>
        <v>10.431823778290166</v>
      </c>
      <c r="HD69" s="7">
        <f t="shared" si="95"/>
        <v>11.103400416377516</v>
      </c>
      <c r="HE69" s="7">
        <f t="shared" si="95"/>
        <v>10.879541537015065</v>
      </c>
      <c r="HF69" s="273">
        <f t="shared" si="95"/>
        <v>11.730205278592376</v>
      </c>
      <c r="HG69" s="7">
        <f t="shared" si="95"/>
        <v>12.849499675404624</v>
      </c>
      <c r="HH69" s="7">
        <f t="shared" si="95"/>
        <v>13.476304537619486</v>
      </c>
      <c r="HI69" s="7">
        <f t="shared" si="95"/>
        <v>14.237424727451815</v>
      </c>
      <c r="HJ69" s="7">
        <f t="shared" si="95"/>
        <v>14.103109399834345</v>
      </c>
      <c r="HK69" s="7">
        <f t="shared" si="95"/>
        <v>15.580578003626513</v>
      </c>
      <c r="HL69" s="275">
        <f t="shared" si="95"/>
        <v>16.476013521076315</v>
      </c>
      <c r="HM69" s="273">
        <f t="shared" si="95"/>
        <v>17.77439502137852</v>
      </c>
      <c r="HN69" s="7">
        <f t="shared" si="95"/>
        <v>17.326677262653622</v>
      </c>
      <c r="HO69" s="7">
        <f t="shared" si="95"/>
        <v>17.998253900740973</v>
      </c>
      <c r="HP69" s="7">
        <f t="shared" si="95"/>
        <v>19.296635401043183</v>
      </c>
      <c r="HQ69" s="7">
        <f t="shared" si="95"/>
        <v>20.550245125472902</v>
      </c>
      <c r="HR69" s="7">
        <f t="shared" si="95"/>
        <v>20.012983815003022</v>
      </c>
      <c r="HS69" s="275">
        <f t="shared" si="95"/>
        <v>19.744353159768082</v>
      </c>
      <c r="HT69" s="273">
        <f t="shared" si="94"/>
        <v>16.699872400438764</v>
      </c>
    </row>
    <row r="70" spans="2:228" x14ac:dyDescent="0.25">
      <c r="B70" s="256" t="s">
        <v>211</v>
      </c>
      <c r="C70" s="258">
        <v>692257</v>
      </c>
      <c r="FW70" s="273">
        <f t="shared" si="95"/>
        <v>1.1985844717388765</v>
      </c>
      <c r="FX70" s="7">
        <f t="shared" si="95"/>
        <v>1.3983485503620225</v>
      </c>
      <c r="FY70" s="7">
        <f t="shared" si="95"/>
        <v>1.3983485503620225</v>
      </c>
      <c r="FZ70" s="7">
        <f t="shared" si="95"/>
        <v>1.7978767076083146</v>
      </c>
      <c r="GA70" s="7">
        <f t="shared" si="95"/>
        <v>2.0975228255430336</v>
      </c>
      <c r="GB70" s="7">
        <f t="shared" si="95"/>
        <v>2.1474638451988199</v>
      </c>
      <c r="GC70" s="7">
        <f t="shared" si="95"/>
        <v>2.0475818058872473</v>
      </c>
      <c r="GD70" s="273">
        <f t="shared" si="95"/>
        <v>2.2972869041661799</v>
      </c>
      <c r="GE70" s="7">
        <f t="shared" si="95"/>
        <v>2.4471099631335393</v>
      </c>
      <c r="GF70" s="7">
        <f t="shared" si="95"/>
        <v>2.5969330221008988</v>
      </c>
      <c r="GG70" s="7">
        <f t="shared" si="95"/>
        <v>2.6468740417566856</v>
      </c>
      <c r="GH70" s="7">
        <f t="shared" si="95"/>
        <v>2.696815061412472</v>
      </c>
      <c r="GI70" s="7">
        <f t="shared" si="95"/>
        <v>2.8965791400356178</v>
      </c>
      <c r="GJ70" s="7">
        <f t="shared" si="95"/>
        <v>3.0464021990029782</v>
      </c>
      <c r="GK70" s="273">
        <f t="shared" si="95"/>
        <v>3.1462842383145513</v>
      </c>
      <c r="GL70" s="7">
        <f t="shared" si="95"/>
        <v>3.1962252579703372</v>
      </c>
      <c r="GM70" s="7">
        <f t="shared" si="95"/>
        <v>3.0963432186587645</v>
      </c>
      <c r="GN70" s="7">
        <f t="shared" si="95"/>
        <v>3.246166277626124</v>
      </c>
      <c r="GO70" s="7">
        <f t="shared" si="95"/>
        <v>3.3460483169376971</v>
      </c>
      <c r="GP70" s="7">
        <f t="shared" si="95"/>
        <v>3.5458123955608429</v>
      </c>
      <c r="GQ70" s="7">
        <f t="shared" si="95"/>
        <v>3.3959893365934835</v>
      </c>
      <c r="GR70" s="273">
        <f t="shared" si="95"/>
        <v>3.0963432186587641</v>
      </c>
      <c r="GS70" s="7">
        <f t="shared" si="95"/>
        <v>2.8965791400356178</v>
      </c>
      <c r="GT70" s="7">
        <f t="shared" si="95"/>
        <v>3.1462842383145508</v>
      </c>
      <c r="GU70" s="7">
        <f t="shared" si="95"/>
        <v>2.6968150614124724</v>
      </c>
      <c r="GV70" s="7">
        <f t="shared" si="95"/>
        <v>2.4970509827893261</v>
      </c>
      <c r="GW70" s="7">
        <f t="shared" si="95"/>
        <v>2.2473458845103935</v>
      </c>
      <c r="GX70" s="7">
        <f t="shared" si="95"/>
        <v>2.2473458845103935</v>
      </c>
      <c r="GY70" s="273">
        <f t="shared" si="95"/>
        <v>2.3971689434777526</v>
      </c>
      <c r="GZ70" s="7">
        <f t="shared" si="95"/>
        <v>2.546992002445112</v>
      </c>
      <c r="HA70" s="7">
        <f t="shared" si="95"/>
        <v>2.3971689434777526</v>
      </c>
      <c r="HB70" s="7">
        <f t="shared" si="95"/>
        <v>2.6468740417566856</v>
      </c>
      <c r="HC70" s="7">
        <f t="shared" si="95"/>
        <v>2.9465201596914046</v>
      </c>
      <c r="HD70" s="7">
        <f t="shared" si="95"/>
        <v>3.2461662776261235</v>
      </c>
      <c r="HE70" s="7">
        <f t="shared" si="95"/>
        <v>3.4958713759050566</v>
      </c>
      <c r="HF70" s="273">
        <f t="shared" si="95"/>
        <v>3.5957534152166288</v>
      </c>
      <c r="HG70" s="7">
        <f t="shared" si="95"/>
        <v>3.5458123955608425</v>
      </c>
      <c r="HH70" s="7">
        <f t="shared" si="95"/>
        <v>3.945340552807135</v>
      </c>
      <c r="HI70" s="7">
        <f t="shared" si="95"/>
        <v>4.8442789066112928</v>
      </c>
      <c r="HJ70" s="7">
        <f t="shared" si="95"/>
        <v>4.9441609459228655</v>
      </c>
      <c r="HK70" s="7">
        <f t="shared" si="95"/>
        <v>5.3936301228249439</v>
      </c>
      <c r="HL70" s="275">
        <f t="shared" si="95"/>
        <v>5.9929223586943827</v>
      </c>
      <c r="HM70" s="273">
        <f t="shared" si="95"/>
        <v>6.6920966338753924</v>
      </c>
      <c r="HN70" s="7">
        <f t="shared" si="95"/>
        <v>7.9905631449258419</v>
      </c>
      <c r="HO70" s="7">
        <f t="shared" si="95"/>
        <v>8.6897374201068551</v>
      </c>
      <c r="HP70" s="7">
        <f t="shared" si="95"/>
        <v>8.190327223548989</v>
      </c>
      <c r="HQ70" s="7">
        <f t="shared" si="95"/>
        <v>8.3401502825163494</v>
      </c>
      <c r="HR70" s="7">
        <f t="shared" si="95"/>
        <v>7.7907990663026965</v>
      </c>
      <c r="HS70" s="275">
        <f t="shared" si="95"/>
        <v>7.5410939680237643</v>
      </c>
      <c r="HT70" s="273">
        <f t="shared" si="94"/>
        <v>6.2925684766291008</v>
      </c>
    </row>
    <row r="71" spans="2:228" ht="15.75" thickBot="1" x14ac:dyDescent="0.3">
      <c r="B71" s="257" t="s">
        <v>212</v>
      </c>
      <c r="C71" s="259">
        <v>129831</v>
      </c>
      <c r="FW71" s="273">
        <f t="shared" si="95"/>
        <v>0.22561967854836296</v>
      </c>
      <c r="FX71" s="7">
        <f t="shared" si="95"/>
        <v>0.22561967854836296</v>
      </c>
      <c r="FY71" s="7">
        <f t="shared" si="95"/>
        <v>0.22561967854836296</v>
      </c>
      <c r="FZ71" s="7">
        <f t="shared" si="95"/>
        <v>5.6404919637090746E-2</v>
      </c>
      <c r="GA71" s="7">
        <f t="shared" si="95"/>
        <v>5.6404919637090746E-2</v>
      </c>
      <c r="GB71" s="7">
        <f t="shared" si="95"/>
        <v>5.6404919637090746E-2</v>
      </c>
      <c r="GC71" s="7">
        <f t="shared" si="95"/>
        <v>0</v>
      </c>
      <c r="GD71" s="273">
        <f t="shared" si="95"/>
        <v>0</v>
      </c>
      <c r="GE71" s="7">
        <f t="shared" si="95"/>
        <v>0.22561967854836298</v>
      </c>
      <c r="GF71" s="7">
        <f t="shared" si="95"/>
        <v>0.22561967854836298</v>
      </c>
      <c r="GG71" s="7">
        <f t="shared" si="95"/>
        <v>0.28202459818545372</v>
      </c>
      <c r="GH71" s="7">
        <f t="shared" si="95"/>
        <v>0.33842951782254449</v>
      </c>
      <c r="GI71" s="7">
        <f t="shared" si="95"/>
        <v>0.39483443745963526</v>
      </c>
      <c r="GJ71" s="7">
        <f t="shared" si="95"/>
        <v>0.50764427673381674</v>
      </c>
      <c r="GK71" s="273">
        <f t="shared" si="95"/>
        <v>0.56404919637090745</v>
      </c>
      <c r="GL71" s="7">
        <f t="shared" si="95"/>
        <v>0.33842951782254449</v>
      </c>
      <c r="GM71" s="7">
        <f t="shared" si="95"/>
        <v>0.33842951782254449</v>
      </c>
      <c r="GN71" s="7">
        <f t="shared" si="95"/>
        <v>0.28202459818545372</v>
      </c>
      <c r="GO71" s="7">
        <f t="shared" si="95"/>
        <v>0.33842951782254449</v>
      </c>
      <c r="GP71" s="7">
        <f t="shared" si="95"/>
        <v>0.3948344374596352</v>
      </c>
      <c r="GQ71" s="7">
        <f t="shared" si="95"/>
        <v>0.33842951782254449</v>
      </c>
      <c r="GR71" s="273">
        <f t="shared" si="95"/>
        <v>0.28202459818545372</v>
      </c>
      <c r="GS71" s="7">
        <f t="shared" si="95"/>
        <v>0.28202459818545372</v>
      </c>
      <c r="GT71" s="7">
        <f t="shared" si="95"/>
        <v>0.3948344374596352</v>
      </c>
      <c r="GU71" s="7">
        <f t="shared" si="95"/>
        <v>0.45123935709672597</v>
      </c>
      <c r="GV71" s="7">
        <f t="shared" si="95"/>
        <v>0.33842951782254449</v>
      </c>
      <c r="GW71" s="7">
        <f t="shared" si="95"/>
        <v>0.33842951782254449</v>
      </c>
      <c r="GX71" s="7">
        <f t="shared" si="95"/>
        <v>0.28202459818545372</v>
      </c>
      <c r="GY71" s="273">
        <f t="shared" si="95"/>
        <v>0.3948344374596352</v>
      </c>
      <c r="GZ71" s="7">
        <f t="shared" si="95"/>
        <v>0.3948344374596352</v>
      </c>
      <c r="HA71" s="7">
        <f t="shared" si="95"/>
        <v>0.33842951782254449</v>
      </c>
      <c r="HB71" s="7">
        <f t="shared" si="95"/>
        <v>0.28202459818545372</v>
      </c>
      <c r="HC71" s="7">
        <f t="shared" si="95"/>
        <v>0.33842951782254449</v>
      </c>
      <c r="HD71" s="7">
        <f t="shared" si="95"/>
        <v>0.33842951782254449</v>
      </c>
      <c r="HE71" s="7">
        <f t="shared" si="95"/>
        <v>0.33842951782254449</v>
      </c>
      <c r="HF71" s="273">
        <f t="shared" si="95"/>
        <v>0.28202459818545372</v>
      </c>
      <c r="HG71" s="7">
        <f t="shared" si="95"/>
        <v>0.33842951782254449</v>
      </c>
      <c r="HH71" s="7">
        <f t="shared" si="95"/>
        <v>0.28202459818545372</v>
      </c>
      <c r="HI71" s="7">
        <f t="shared" si="95"/>
        <v>0.3948344374596352</v>
      </c>
      <c r="HJ71" s="7">
        <f t="shared" si="95"/>
        <v>0.45123935709672597</v>
      </c>
      <c r="HK71" s="7">
        <f t="shared" si="95"/>
        <v>0.45123935709672597</v>
      </c>
      <c r="HL71" s="275">
        <f t="shared" si="95"/>
        <v>0.56404919637090745</v>
      </c>
      <c r="HM71" s="273">
        <f t="shared" si="95"/>
        <v>0.56404919637090745</v>
      </c>
      <c r="HN71" s="7">
        <f t="shared" si="95"/>
        <v>0.62045411600799827</v>
      </c>
      <c r="HO71" s="7">
        <f t="shared" si="95"/>
        <v>0.62045411600799827</v>
      </c>
      <c r="HP71" s="7">
        <f t="shared" si="95"/>
        <v>0.56404919637090745</v>
      </c>
      <c r="HQ71" s="7">
        <f t="shared" si="95"/>
        <v>0.56404919637090745</v>
      </c>
      <c r="HR71" s="7">
        <f t="shared" si="95"/>
        <v>0.50764427673381674</v>
      </c>
      <c r="HS71" s="275">
        <f t="shared" si="95"/>
        <v>0.62045411600799827</v>
      </c>
      <c r="HT71" s="273">
        <f t="shared" si="94"/>
        <v>0.56404919637090745</v>
      </c>
    </row>
    <row r="72" spans="2:228" x14ac:dyDescent="0.25">
      <c r="HL72" s="86"/>
      <c r="HS72" s="86"/>
    </row>
    <row r="73" spans="2:228" ht="15.75" thickBot="1" x14ac:dyDescent="0.3"/>
    <row r="74" spans="2:228" ht="15.75" thickBot="1" x14ac:dyDescent="0.3">
      <c r="HI74" s="40"/>
      <c r="HJ74" s="267">
        <v>30</v>
      </c>
      <c r="HK74" s="267">
        <v>31</v>
      </c>
      <c r="HL74" s="267">
        <v>32</v>
      </c>
      <c r="HM74" s="267">
        <v>33</v>
      </c>
      <c r="HN74" s="267">
        <v>34</v>
      </c>
      <c r="HO74" s="267">
        <v>35</v>
      </c>
      <c r="HP74" s="267">
        <v>36</v>
      </c>
      <c r="HQ74" s="268">
        <v>37</v>
      </c>
    </row>
    <row r="75" spans="2:228" x14ac:dyDescent="0.25">
      <c r="HI75" s="256" t="s">
        <v>203</v>
      </c>
      <c r="HJ75" s="265">
        <f>FW71</f>
        <v>0.22561967854836296</v>
      </c>
      <c r="HK75" s="27">
        <f>GD71</f>
        <v>0</v>
      </c>
      <c r="HL75" s="27">
        <f>GK71</f>
        <v>0.56404919637090745</v>
      </c>
      <c r="HM75" s="27">
        <f>GR71</f>
        <v>0.28202459818545372</v>
      </c>
      <c r="HN75" s="27">
        <f>GY71</f>
        <v>0.3948344374596352</v>
      </c>
      <c r="HO75" s="27">
        <f>HF71</f>
        <v>0.28202459818545372</v>
      </c>
      <c r="HP75" s="27">
        <f>HM71</f>
        <v>0.56404919637090745</v>
      </c>
      <c r="HQ75" s="266">
        <f>HT71</f>
        <v>0.56404919637090745</v>
      </c>
    </row>
    <row r="76" spans="2:228" x14ac:dyDescent="0.25">
      <c r="HI76" s="256" t="s">
        <v>204</v>
      </c>
      <c r="HJ76" s="265">
        <f>FW70</f>
        <v>1.1985844717388765</v>
      </c>
      <c r="HK76" s="27">
        <f>GD70</f>
        <v>2.2972869041661799</v>
      </c>
      <c r="HL76" s="27">
        <f>GK70</f>
        <v>3.1462842383145513</v>
      </c>
      <c r="HM76" s="27">
        <f>GR70</f>
        <v>3.0963432186587641</v>
      </c>
      <c r="HN76" s="27">
        <f>GY70</f>
        <v>2.3971689434777526</v>
      </c>
      <c r="HO76" s="27">
        <f>HF70</f>
        <v>3.5957534152166288</v>
      </c>
      <c r="HP76" s="27">
        <f>HM70</f>
        <v>6.6920966338753924</v>
      </c>
      <c r="HQ76" s="266">
        <f>HT70</f>
        <v>6.2925684766291008</v>
      </c>
    </row>
    <row r="77" spans="2:228" x14ac:dyDescent="0.25">
      <c r="HI77" s="256" t="s">
        <v>205</v>
      </c>
      <c r="HJ77" s="265">
        <f>FW69</f>
        <v>3.1787960869467886</v>
      </c>
      <c r="HK77" s="27">
        <f>GD69</f>
        <v>10.297508450672696</v>
      </c>
      <c r="HL77" s="27">
        <f>GK69</f>
        <v>14.640370710304225</v>
      </c>
      <c r="HM77" s="27">
        <f>GR69</f>
        <v>10.655682657652617</v>
      </c>
      <c r="HN77" s="27">
        <f>GY69</f>
        <v>9.7154753643303255</v>
      </c>
      <c r="HO77" s="27">
        <f>HF69</f>
        <v>11.730205278592376</v>
      </c>
      <c r="HP77" s="27">
        <f>HM69</f>
        <v>17.77439502137852</v>
      </c>
      <c r="HQ77" s="266">
        <f>HT69</f>
        <v>16.699872400438764</v>
      </c>
    </row>
    <row r="78" spans="2:228" x14ac:dyDescent="0.25">
      <c r="HI78" s="256" t="s">
        <v>206</v>
      </c>
      <c r="HJ78" s="265">
        <f>FW68</f>
        <v>3.0261679728073205</v>
      </c>
      <c r="HK78" s="27">
        <f>GD68</f>
        <v>5.5402152117549397</v>
      </c>
      <c r="HL78" s="27">
        <f>GK68</f>
        <v>8.5198267542113797</v>
      </c>
      <c r="HM78" s="27">
        <f>GR68</f>
        <v>7.123133843684923</v>
      </c>
      <c r="HN78" s="27">
        <f>GY68</f>
        <v>6.9369081222813955</v>
      </c>
      <c r="HO78" s="27">
        <f>HF68</f>
        <v>6.4713438187725778</v>
      </c>
      <c r="HP78" s="27">
        <f>HM68</f>
        <v>11.173543284211643</v>
      </c>
      <c r="HQ78" s="266">
        <f>HT68</f>
        <v>8.6594960452640244</v>
      </c>
    </row>
    <row r="79" spans="2:228" x14ac:dyDescent="0.25">
      <c r="HI79" s="256" t="s">
        <v>207</v>
      </c>
      <c r="HJ79" s="265">
        <f>FW67</f>
        <v>1.8115318494472112</v>
      </c>
      <c r="HK79" s="27">
        <f>GD67</f>
        <v>3.5324871064220615</v>
      </c>
      <c r="HL79" s="27">
        <f>GK67</f>
        <v>4.5741179198542072</v>
      </c>
      <c r="HM79" s="27">
        <f>GR67</f>
        <v>3.7136402913667825</v>
      </c>
      <c r="HN79" s="27">
        <f>GY67</f>
        <v>4.1665232537285855</v>
      </c>
      <c r="HO79" s="27">
        <f>HF67</f>
        <v>3.0796041440602591</v>
      </c>
      <c r="HP79" s="27">
        <f>HM67</f>
        <v>6.7479561391908609</v>
      </c>
      <c r="HQ79" s="266">
        <f>HT67</f>
        <v>6.7479561391908609</v>
      </c>
    </row>
    <row r="80" spans="2:228" x14ac:dyDescent="0.25">
      <c r="HI80" s="256" t="s">
        <v>208</v>
      </c>
      <c r="HJ80" s="265">
        <f>FW66</f>
        <v>1.5400301214096568</v>
      </c>
      <c r="HK80" s="27">
        <f>GD66</f>
        <v>2.9221084354952462</v>
      </c>
      <c r="HL80" s="27">
        <f>GK66</f>
        <v>3.6328915684535494</v>
      </c>
      <c r="HM80" s="27">
        <f>GR66</f>
        <v>3.632891568453549</v>
      </c>
      <c r="HN80" s="27">
        <f>GY66</f>
        <v>3.2775000019743978</v>
      </c>
      <c r="HO80" s="27">
        <f>HF66</f>
        <v>2.9221084354952462</v>
      </c>
      <c r="HP80" s="27">
        <f>HM66</f>
        <v>4.5411144605669369</v>
      </c>
      <c r="HQ80" s="266">
        <f>HT66</f>
        <v>5.1729216898632053</v>
      </c>
    </row>
    <row r="81" spans="2:252" x14ac:dyDescent="0.25">
      <c r="HI81" s="256" t="s">
        <v>209</v>
      </c>
      <c r="HJ81" s="265">
        <f>FW65</f>
        <v>1.1353712616718532</v>
      </c>
      <c r="HK81" s="27">
        <f>GD65</f>
        <v>1.6557497566047858</v>
      </c>
      <c r="HL81" s="27">
        <f>GK65</f>
        <v>2.1288211156347243</v>
      </c>
      <c r="HM81" s="27">
        <f>GR65</f>
        <v>1.8449783002167612</v>
      </c>
      <c r="HN81" s="27">
        <f>GY65</f>
        <v>2.1288211156347248</v>
      </c>
      <c r="HO81" s="27">
        <f>HF65</f>
        <v>2.3653567951496939</v>
      </c>
      <c r="HP81" s="27">
        <f>HM65</f>
        <v>3.6426494645305287</v>
      </c>
      <c r="HQ81" s="266">
        <f>HT65</f>
        <v>2.8857352900826267</v>
      </c>
    </row>
    <row r="82" spans="2:252" x14ac:dyDescent="0.25">
      <c r="HI82" s="256" t="s">
        <v>210</v>
      </c>
      <c r="HJ82" s="265">
        <f>FW64</f>
        <v>0.63515493651943999</v>
      </c>
      <c r="HK82" s="27">
        <f>GD64</f>
        <v>1.4608563539947117</v>
      </c>
      <c r="HL82" s="27">
        <f>GK64</f>
        <v>1.5878873412985997</v>
      </c>
      <c r="HM82" s="27">
        <f>GR64</f>
        <v>1.5878873412985997</v>
      </c>
      <c r="HN82" s="27">
        <f>GY64</f>
        <v>0.88921691112721579</v>
      </c>
      <c r="HO82" s="27">
        <f>HF64</f>
        <v>1.0797633920830478</v>
      </c>
      <c r="HP82" s="27">
        <f>HM64</f>
        <v>1.5243718476466559</v>
      </c>
      <c r="HQ82" s="266">
        <f>HT64</f>
        <v>1.4608563539947117</v>
      </c>
    </row>
    <row r="83" spans="2:252" x14ac:dyDescent="0.25">
      <c r="HI83" s="256" t="s">
        <v>211</v>
      </c>
      <c r="HJ83" s="265">
        <f>FW63</f>
        <v>0.43336506528644708</v>
      </c>
      <c r="HK83" s="27">
        <f>GD63</f>
        <v>0.86673013057289405</v>
      </c>
      <c r="HL83" s="27">
        <f>GK63</f>
        <v>0.86673013057289405</v>
      </c>
      <c r="HM83" s="27">
        <f>GR63</f>
        <v>1.4445502176214902</v>
      </c>
      <c r="HN83" s="27">
        <f>GY63</f>
        <v>0.72227510881074508</v>
      </c>
      <c r="HO83" s="27">
        <f>HF63</f>
        <v>0.86673013057289405</v>
      </c>
      <c r="HP83" s="27">
        <f>HM63</f>
        <v>3.9002855875780242</v>
      </c>
      <c r="HQ83" s="266">
        <f>HT63</f>
        <v>1.8779152829079373</v>
      </c>
    </row>
    <row r="84" spans="2:252" ht="15.75" thickBot="1" x14ac:dyDescent="0.3">
      <c r="HI84" s="257" t="s">
        <v>212</v>
      </c>
      <c r="HJ84" s="269">
        <f>FW62</f>
        <v>0</v>
      </c>
      <c r="HK84" s="270">
        <f>GD62</f>
        <v>0</v>
      </c>
      <c r="HL84" s="270">
        <f>GK62</f>
        <v>3.0809282836918763</v>
      </c>
      <c r="HM84" s="270">
        <f>GR62</f>
        <v>3.0809282836918763</v>
      </c>
      <c r="HN84" s="270">
        <f>GY62</f>
        <v>0.77023207092296908</v>
      </c>
      <c r="HO84" s="270">
        <f>HF62</f>
        <v>1.5404641418459382</v>
      </c>
      <c r="HP84" s="270">
        <f>HM62</f>
        <v>5.3916244964607838</v>
      </c>
      <c r="HQ84" s="271">
        <f>HT62</f>
        <v>3.8511603546148452</v>
      </c>
    </row>
    <row r="85" spans="2:252" x14ac:dyDescent="0.25">
      <c r="HI85" s="17"/>
      <c r="HJ85" s="17"/>
      <c r="HK85" s="17"/>
      <c r="HL85" s="17"/>
      <c r="HM85" s="17"/>
      <c r="HN85" s="17"/>
      <c r="HO85" s="17"/>
      <c r="HP85" s="17"/>
      <c r="HQ85" s="17"/>
      <c r="HW85" s="132" t="s">
        <v>336</v>
      </c>
      <c r="HX85" s="132" t="s">
        <v>378</v>
      </c>
      <c r="HY85" s="132" t="s">
        <v>379</v>
      </c>
      <c r="HZ85" s="132" t="s">
        <v>380</v>
      </c>
      <c r="IA85" s="132" t="s">
        <v>401</v>
      </c>
      <c r="IB85" s="132" t="s">
        <v>402</v>
      </c>
      <c r="IC85" s="132" t="s">
        <v>403</v>
      </c>
      <c r="ID85" s="132" t="s">
        <v>406</v>
      </c>
      <c r="IE85" s="132" t="s">
        <v>408</v>
      </c>
      <c r="IF85" s="132" t="s">
        <v>409</v>
      </c>
      <c r="IG85" s="132" t="s">
        <v>430</v>
      </c>
      <c r="IH85" s="132" t="s">
        <v>434</v>
      </c>
      <c r="II85" s="132" t="s">
        <v>435</v>
      </c>
      <c r="IJ85" s="132" t="s">
        <v>455</v>
      </c>
      <c r="IK85" s="132" t="s">
        <v>486</v>
      </c>
      <c r="IL85" s="132" t="s">
        <v>487</v>
      </c>
      <c r="IM85" s="132" t="s">
        <v>491</v>
      </c>
      <c r="IN85" s="132" t="s">
        <v>492</v>
      </c>
      <c r="IO85" s="132" t="s">
        <v>509</v>
      </c>
      <c r="IP85" s="132" t="s">
        <v>510</v>
      </c>
      <c r="IQ85" s="132" t="s">
        <v>511</v>
      </c>
      <c r="IR85" s="132" t="s">
        <v>514</v>
      </c>
    </row>
    <row r="86" spans="2:252" x14ac:dyDescent="0.25">
      <c r="HQ86" s="19"/>
      <c r="IB86" s="132">
        <v>1</v>
      </c>
      <c r="IG86" s="132">
        <v>1</v>
      </c>
    </row>
    <row r="90" spans="2:252" x14ac:dyDescent="0.25">
      <c r="D90" s="132" t="s">
        <v>338</v>
      </c>
      <c r="E90" s="132" t="s">
        <v>339</v>
      </c>
      <c r="F90" s="132" t="s">
        <v>340</v>
      </c>
      <c r="G90" s="132" t="s">
        <v>341</v>
      </c>
      <c r="H90" s="132" t="s">
        <v>342</v>
      </c>
      <c r="I90" s="132" t="s">
        <v>343</v>
      </c>
      <c r="J90" s="132" t="s">
        <v>344</v>
      </c>
      <c r="K90" s="132" t="s">
        <v>345</v>
      </c>
      <c r="L90" s="132" t="s">
        <v>346</v>
      </c>
      <c r="M90" s="132" t="s">
        <v>347</v>
      </c>
      <c r="N90" s="132" t="s">
        <v>348</v>
      </c>
      <c r="O90" s="132" t="s">
        <v>349</v>
      </c>
      <c r="P90" s="132" t="s">
        <v>350</v>
      </c>
      <c r="Q90" s="132" t="s">
        <v>351</v>
      </c>
      <c r="R90" s="132" t="s">
        <v>352</v>
      </c>
      <c r="S90" s="132" t="s">
        <v>353</v>
      </c>
      <c r="T90" s="132" t="s">
        <v>354</v>
      </c>
      <c r="U90" s="132" t="s">
        <v>355</v>
      </c>
      <c r="V90" s="132" t="s">
        <v>356</v>
      </c>
      <c r="W90" s="132" t="s">
        <v>357</v>
      </c>
      <c r="X90" s="132" t="s">
        <v>358</v>
      </c>
      <c r="Y90" s="132" t="s">
        <v>359</v>
      </c>
      <c r="Z90" s="132" t="s">
        <v>360</v>
      </c>
      <c r="AA90" s="132" t="s">
        <v>361</v>
      </c>
      <c r="AB90" s="132" t="s">
        <v>362</v>
      </c>
      <c r="AC90" s="132" t="s">
        <v>363</v>
      </c>
      <c r="AD90" s="132" t="s">
        <v>364</v>
      </c>
      <c r="AE90" s="132" t="s">
        <v>365</v>
      </c>
      <c r="AF90" s="132" t="s">
        <v>366</v>
      </c>
      <c r="AG90" s="132" t="s">
        <v>367</v>
      </c>
      <c r="AH90" s="132" t="s">
        <v>368</v>
      </c>
      <c r="AI90" s="132" t="s">
        <v>369</v>
      </c>
      <c r="AJ90" s="132" t="s">
        <v>370</v>
      </c>
      <c r="AK90" s="132" t="s">
        <v>371</v>
      </c>
      <c r="AL90" s="132" t="s">
        <v>372</v>
      </c>
      <c r="AM90" s="132" t="s">
        <v>373</v>
      </c>
      <c r="AN90" s="132" t="s">
        <v>374</v>
      </c>
      <c r="AO90" s="132" t="s">
        <v>375</v>
      </c>
      <c r="AP90" s="132" t="s">
        <v>376</v>
      </c>
      <c r="AQ90" s="132" t="s">
        <v>377</v>
      </c>
      <c r="AR90" s="132" t="s">
        <v>330</v>
      </c>
      <c r="AS90" s="132" t="s">
        <v>329</v>
      </c>
      <c r="AT90" s="132" t="s">
        <v>328</v>
      </c>
      <c r="AU90" s="132" t="s">
        <v>327</v>
      </c>
      <c r="AV90" s="132" t="s">
        <v>326</v>
      </c>
      <c r="AW90" s="132" t="s">
        <v>325</v>
      </c>
      <c r="AX90" s="132" t="s">
        <v>324</v>
      </c>
      <c r="AY90" s="132" t="s">
        <v>323</v>
      </c>
      <c r="AZ90" s="132" t="s">
        <v>322</v>
      </c>
      <c r="BA90" s="132" t="s">
        <v>321</v>
      </c>
      <c r="BB90" s="132" t="s">
        <v>320</v>
      </c>
      <c r="BC90" s="132" t="s">
        <v>319</v>
      </c>
      <c r="BD90" s="132" t="s">
        <v>318</v>
      </c>
      <c r="BE90" s="132" t="s">
        <v>317</v>
      </c>
      <c r="BF90" s="132" t="s">
        <v>316</v>
      </c>
      <c r="BG90" s="132" t="s">
        <v>315</v>
      </c>
      <c r="BH90" s="132" t="s">
        <v>314</v>
      </c>
      <c r="BI90" s="132" t="s">
        <v>313</v>
      </c>
      <c r="BJ90" s="132" t="s">
        <v>312</v>
      </c>
      <c r="BK90" s="132" t="s">
        <v>311</v>
      </c>
      <c r="BL90" s="132" t="s">
        <v>310</v>
      </c>
      <c r="BM90" s="132" t="s">
        <v>309</v>
      </c>
      <c r="BN90" s="132" t="s">
        <v>308</v>
      </c>
      <c r="BO90" s="132" t="s">
        <v>307</v>
      </c>
      <c r="BP90" s="132" t="s">
        <v>306</v>
      </c>
      <c r="BQ90" s="132" t="s">
        <v>305</v>
      </c>
      <c r="BR90" s="132" t="s">
        <v>304</v>
      </c>
      <c r="BS90" s="132" t="s">
        <v>303</v>
      </c>
      <c r="BT90" s="132" t="s">
        <v>302</v>
      </c>
      <c r="BU90" s="132" t="s">
        <v>301</v>
      </c>
      <c r="BV90" s="132" t="s">
        <v>300</v>
      </c>
      <c r="BW90" s="132" t="s">
        <v>299</v>
      </c>
      <c r="BX90" s="132" t="s">
        <v>298</v>
      </c>
      <c r="BY90" s="132" t="s">
        <v>297</v>
      </c>
      <c r="BZ90" s="132" t="s">
        <v>296</v>
      </c>
      <c r="CA90" s="132" t="s">
        <v>295</v>
      </c>
      <c r="CB90" s="132" t="s">
        <v>294</v>
      </c>
      <c r="CC90" s="132" t="s">
        <v>293</v>
      </c>
      <c r="CD90" s="132" t="s">
        <v>292</v>
      </c>
      <c r="CE90" s="132" t="s">
        <v>291</v>
      </c>
      <c r="CF90" s="132" t="s">
        <v>290</v>
      </c>
      <c r="CG90" s="132" t="s">
        <v>289</v>
      </c>
      <c r="CH90" s="132" t="s">
        <v>288</v>
      </c>
      <c r="CI90" s="132" t="s">
        <v>287</v>
      </c>
      <c r="CJ90" s="132" t="s">
        <v>286</v>
      </c>
      <c r="CK90" s="132" t="s">
        <v>285</v>
      </c>
      <c r="CL90" s="132" t="s">
        <v>284</v>
      </c>
      <c r="CM90" s="132" t="s">
        <v>283</v>
      </c>
      <c r="CN90" s="132" t="s">
        <v>282</v>
      </c>
      <c r="CO90" s="132" t="s">
        <v>281</v>
      </c>
      <c r="CP90" s="132" t="s">
        <v>280</v>
      </c>
      <c r="CQ90" s="132" t="s">
        <v>279</v>
      </c>
      <c r="CR90" s="132" t="s">
        <v>278</v>
      </c>
      <c r="CS90" s="132" t="s">
        <v>277</v>
      </c>
      <c r="CT90" s="132" t="s">
        <v>276</v>
      </c>
      <c r="CU90" s="132" t="s">
        <v>275</v>
      </c>
      <c r="CV90" s="132" t="s">
        <v>274</v>
      </c>
      <c r="CW90" s="132" t="s">
        <v>273</v>
      </c>
      <c r="CX90" s="132" t="s">
        <v>272</v>
      </c>
      <c r="CY90" s="132" t="s">
        <v>271</v>
      </c>
      <c r="CZ90" s="132" t="s">
        <v>270</v>
      </c>
      <c r="DA90" s="132" t="s">
        <v>269</v>
      </c>
      <c r="DB90" s="132" t="s">
        <v>268</v>
      </c>
      <c r="DC90" s="132" t="s">
        <v>267</v>
      </c>
      <c r="DD90" s="132" t="s">
        <v>266</v>
      </c>
      <c r="DE90" s="132" t="s">
        <v>265</v>
      </c>
      <c r="DF90" s="132" t="s">
        <v>264</v>
      </c>
      <c r="DG90" s="132" t="s">
        <v>263</v>
      </c>
      <c r="DH90" s="132" t="s">
        <v>262</v>
      </c>
      <c r="DI90" s="132" t="s">
        <v>261</v>
      </c>
      <c r="DJ90" s="132" t="s">
        <v>260</v>
      </c>
      <c r="DK90" s="132" t="s">
        <v>259</v>
      </c>
      <c r="DL90" s="132" t="s">
        <v>258</v>
      </c>
      <c r="DM90" s="132" t="s">
        <v>257</v>
      </c>
      <c r="DN90" s="132" t="s">
        <v>256</v>
      </c>
      <c r="DO90" s="132" t="s">
        <v>255</v>
      </c>
      <c r="DP90" s="132" t="s">
        <v>254</v>
      </c>
      <c r="DQ90" s="132" t="s">
        <v>253</v>
      </c>
      <c r="DR90" s="132" t="s">
        <v>252</v>
      </c>
      <c r="DS90" s="132" t="s">
        <v>251</v>
      </c>
      <c r="DT90" s="132" t="s">
        <v>250</v>
      </c>
      <c r="DU90" s="132" t="s">
        <v>249</v>
      </c>
      <c r="DV90" s="132" t="s">
        <v>248</v>
      </c>
      <c r="DW90" s="132" t="s">
        <v>247</v>
      </c>
      <c r="DX90" s="132" t="s">
        <v>246</v>
      </c>
      <c r="DY90" s="132" t="s">
        <v>245</v>
      </c>
      <c r="DZ90" s="132" t="s">
        <v>244</v>
      </c>
      <c r="EA90" s="132" t="s">
        <v>243</v>
      </c>
      <c r="EB90" s="132" t="s">
        <v>242</v>
      </c>
      <c r="EC90" s="132" t="s">
        <v>241</v>
      </c>
      <c r="ED90" s="132" t="s">
        <v>240</v>
      </c>
      <c r="EE90" s="132" t="s">
        <v>239</v>
      </c>
      <c r="EF90" s="132" t="s">
        <v>238</v>
      </c>
      <c r="EG90" s="132" t="s">
        <v>237</v>
      </c>
      <c r="EH90" s="132" t="s">
        <v>236</v>
      </c>
      <c r="EI90" s="132" t="s">
        <v>235</v>
      </c>
      <c r="EJ90" s="132" t="s">
        <v>234</v>
      </c>
      <c r="EK90" s="132" t="s">
        <v>233</v>
      </c>
      <c r="EL90" s="132" t="s">
        <v>232</v>
      </c>
      <c r="EM90" s="132" t="s">
        <v>231</v>
      </c>
      <c r="EN90" s="132" t="s">
        <v>230</v>
      </c>
      <c r="EO90" s="132" t="s">
        <v>229</v>
      </c>
      <c r="EP90" s="132" t="s">
        <v>228</v>
      </c>
      <c r="EQ90" s="132" t="s">
        <v>227</v>
      </c>
      <c r="ER90" s="132" t="s">
        <v>226</v>
      </c>
      <c r="ES90" s="132" t="s">
        <v>225</v>
      </c>
      <c r="ET90" s="132" t="s">
        <v>224</v>
      </c>
      <c r="EU90" s="132" t="s">
        <v>223</v>
      </c>
      <c r="EV90" s="132" t="s">
        <v>222</v>
      </c>
      <c r="EW90" s="132" t="s">
        <v>221</v>
      </c>
      <c r="EX90" s="132" t="s">
        <v>147</v>
      </c>
      <c r="EY90" s="132" t="s">
        <v>148</v>
      </c>
      <c r="EZ90" s="132" t="s">
        <v>149</v>
      </c>
      <c r="FA90" s="132" t="s">
        <v>150</v>
      </c>
      <c r="FB90" s="132" t="s">
        <v>151</v>
      </c>
      <c r="FC90" s="132" t="s">
        <v>152</v>
      </c>
      <c r="FD90" s="132" t="s">
        <v>153</v>
      </c>
      <c r="FE90" s="132" t="s">
        <v>154</v>
      </c>
      <c r="FF90" s="132" t="s">
        <v>155</v>
      </c>
      <c r="FG90" s="132" t="s">
        <v>156</v>
      </c>
      <c r="FH90" s="132" t="s">
        <v>157</v>
      </c>
      <c r="FI90" s="132" t="s">
        <v>158</v>
      </c>
      <c r="FJ90" s="132" t="s">
        <v>159</v>
      </c>
      <c r="FK90" s="132" t="s">
        <v>160</v>
      </c>
      <c r="FL90" s="132" t="s">
        <v>161</v>
      </c>
      <c r="FM90" s="132" t="s">
        <v>162</v>
      </c>
      <c r="FN90" s="132" t="s">
        <v>163</v>
      </c>
      <c r="FO90" s="132" t="s">
        <v>164</v>
      </c>
      <c r="FP90" s="132" t="s">
        <v>165</v>
      </c>
      <c r="FQ90" s="132" t="s">
        <v>166</v>
      </c>
      <c r="FR90" s="132" t="s">
        <v>167</v>
      </c>
      <c r="FS90" s="132" t="s">
        <v>168</v>
      </c>
      <c r="FT90" s="132" t="s">
        <v>169</v>
      </c>
      <c r="FU90" s="132" t="s">
        <v>170</v>
      </c>
      <c r="FV90" s="132" t="s">
        <v>171</v>
      </c>
      <c r="FW90" s="132" t="s">
        <v>172</v>
      </c>
      <c r="FX90" s="132" t="s">
        <v>173</v>
      </c>
      <c r="FY90" s="132" t="s">
        <v>174</v>
      </c>
      <c r="FZ90" s="132" t="s">
        <v>175</v>
      </c>
      <c r="GA90" s="132" t="s">
        <v>176</v>
      </c>
      <c r="GB90" s="132" t="s">
        <v>177</v>
      </c>
      <c r="GC90" s="132" t="s">
        <v>178</v>
      </c>
      <c r="GD90" s="132" t="s">
        <v>179</v>
      </c>
      <c r="GE90" s="132" t="s">
        <v>180</v>
      </c>
      <c r="GF90" s="132" t="s">
        <v>181</v>
      </c>
      <c r="GG90" s="132" t="s">
        <v>182</v>
      </c>
      <c r="GH90" s="132" t="s">
        <v>183</v>
      </c>
      <c r="GI90" s="132" t="s">
        <v>184</v>
      </c>
      <c r="GJ90" s="132" t="s">
        <v>185</v>
      </c>
      <c r="GK90" s="132" t="s">
        <v>186</v>
      </c>
      <c r="GL90" s="132" t="s">
        <v>187</v>
      </c>
      <c r="GM90" s="132" t="s">
        <v>188</v>
      </c>
      <c r="GN90" s="132" t="s">
        <v>337</v>
      </c>
      <c r="GO90" s="132" t="s">
        <v>189</v>
      </c>
      <c r="GP90" s="132" t="s">
        <v>190</v>
      </c>
      <c r="GQ90" s="132" t="s">
        <v>191</v>
      </c>
      <c r="GR90" s="132" t="s">
        <v>192</v>
      </c>
      <c r="GS90" s="132" t="s">
        <v>144</v>
      </c>
      <c r="GT90" s="132" t="s">
        <v>145</v>
      </c>
      <c r="GU90" s="132" t="s">
        <v>146</v>
      </c>
      <c r="GV90" s="132" t="s">
        <v>200</v>
      </c>
      <c r="GW90" s="132" t="s">
        <v>201</v>
      </c>
      <c r="GX90" s="132" t="s">
        <v>202</v>
      </c>
      <c r="GY90" s="132" t="s">
        <v>213</v>
      </c>
      <c r="GZ90" s="132" t="s">
        <v>219</v>
      </c>
      <c r="HA90" s="132" t="s">
        <v>336</v>
      </c>
      <c r="HB90" s="132" t="s">
        <v>378</v>
      </c>
      <c r="HC90" s="132" t="s">
        <v>379</v>
      </c>
      <c r="HD90" s="132" t="s">
        <v>380</v>
      </c>
      <c r="HE90" s="132" t="s">
        <v>401</v>
      </c>
      <c r="HF90" s="132" t="s">
        <v>402</v>
      </c>
      <c r="HG90" s="132" t="s">
        <v>403</v>
      </c>
      <c r="HH90" s="132" t="s">
        <v>406</v>
      </c>
      <c r="HI90" s="25" t="s">
        <v>408</v>
      </c>
      <c r="HJ90" s="25" t="s">
        <v>409</v>
      </c>
      <c r="HK90" s="25" t="s">
        <v>430</v>
      </c>
      <c r="HL90" s="25" t="s">
        <v>434</v>
      </c>
      <c r="HM90" s="25" t="s">
        <v>435</v>
      </c>
      <c r="HN90" s="132" t="s">
        <v>455</v>
      </c>
      <c r="HO90" s="132" t="s">
        <v>486</v>
      </c>
      <c r="HP90" s="132" t="s">
        <v>487</v>
      </c>
      <c r="HQ90" s="132" t="s">
        <v>491</v>
      </c>
    </row>
    <row r="91" spans="2:252" x14ac:dyDescent="0.25">
      <c r="B91" s="132" t="s">
        <v>203</v>
      </c>
      <c r="AC91" s="132">
        <v>1</v>
      </c>
      <c r="AF91" s="132">
        <v>1</v>
      </c>
      <c r="AG91" s="132">
        <v>1</v>
      </c>
      <c r="AI91" s="132">
        <v>1</v>
      </c>
      <c r="AK91" s="132">
        <v>1</v>
      </c>
      <c r="AM91" s="132">
        <v>1</v>
      </c>
      <c r="AN91" s="132">
        <v>2</v>
      </c>
      <c r="AO91" s="132">
        <v>1</v>
      </c>
      <c r="AP91" s="132">
        <v>2</v>
      </c>
      <c r="AQ91" s="132">
        <v>1</v>
      </c>
      <c r="AR91" s="132">
        <v>1</v>
      </c>
      <c r="AS91" s="132">
        <v>5</v>
      </c>
      <c r="AT91" s="132">
        <v>1</v>
      </c>
      <c r="AU91" s="132">
        <v>2</v>
      </c>
      <c r="AV91" s="132">
        <v>1</v>
      </c>
      <c r="AX91" s="132">
        <v>2</v>
      </c>
      <c r="AY91" s="132">
        <v>1</v>
      </c>
      <c r="AZ91" s="132">
        <v>2</v>
      </c>
      <c r="BB91" s="132">
        <v>4</v>
      </c>
      <c r="BC91" s="132">
        <v>5</v>
      </c>
      <c r="BD91" s="132">
        <v>5</v>
      </c>
      <c r="BE91" s="132">
        <v>2</v>
      </c>
      <c r="BF91" s="132">
        <v>2</v>
      </c>
      <c r="BG91" s="132">
        <v>3</v>
      </c>
      <c r="BH91" s="132">
        <v>2</v>
      </c>
      <c r="BI91" s="132">
        <v>1</v>
      </c>
      <c r="BJ91" s="132">
        <v>4</v>
      </c>
      <c r="BM91" s="132">
        <v>2</v>
      </c>
      <c r="BN91" s="132">
        <v>4</v>
      </c>
      <c r="BO91" s="132">
        <v>2</v>
      </c>
      <c r="BP91" s="132">
        <v>1</v>
      </c>
      <c r="BQ91" s="132">
        <v>1</v>
      </c>
      <c r="BR91" s="132">
        <v>4</v>
      </c>
      <c r="BS91" s="132">
        <v>1</v>
      </c>
      <c r="BT91" s="132">
        <v>1</v>
      </c>
      <c r="BU91" s="132">
        <v>1</v>
      </c>
      <c r="BV91" s="132">
        <v>2</v>
      </c>
      <c r="BW91" s="132">
        <v>1</v>
      </c>
      <c r="BX91" s="132">
        <v>1</v>
      </c>
      <c r="BY91" s="132">
        <v>2</v>
      </c>
      <c r="BZ91" s="132">
        <v>1</v>
      </c>
      <c r="CA91" s="132">
        <v>2</v>
      </c>
      <c r="CC91" s="132">
        <v>1</v>
      </c>
      <c r="CF91" s="132">
        <v>2</v>
      </c>
      <c r="CH91" s="132">
        <v>1</v>
      </c>
      <c r="CI91" s="132">
        <v>1</v>
      </c>
      <c r="CL91" s="132">
        <v>1</v>
      </c>
      <c r="CM91" s="132">
        <v>1</v>
      </c>
      <c r="CN91" s="132">
        <v>1</v>
      </c>
      <c r="CR91" s="132">
        <v>3</v>
      </c>
      <c r="CS91" s="132">
        <v>3</v>
      </c>
      <c r="CU91" s="132">
        <v>2</v>
      </c>
      <c r="CV91" s="132">
        <v>3</v>
      </c>
      <c r="CX91" s="132">
        <v>3</v>
      </c>
      <c r="CY91" s="132">
        <v>1</v>
      </c>
      <c r="DA91" s="132">
        <v>3</v>
      </c>
      <c r="DB91" s="132">
        <v>3</v>
      </c>
      <c r="DC91" s="132">
        <v>2</v>
      </c>
      <c r="DD91" s="132">
        <v>3</v>
      </c>
      <c r="DE91" s="132">
        <v>1</v>
      </c>
      <c r="DF91" s="132">
        <v>2</v>
      </c>
      <c r="DG91" s="132">
        <v>4</v>
      </c>
      <c r="DH91" s="132">
        <v>2</v>
      </c>
      <c r="DI91" s="132">
        <v>2</v>
      </c>
      <c r="DJ91" s="132">
        <v>4</v>
      </c>
      <c r="DK91" s="132">
        <v>6</v>
      </c>
      <c r="DM91" s="132">
        <v>3</v>
      </c>
      <c r="DN91" s="132">
        <v>2</v>
      </c>
      <c r="DO91" s="132">
        <v>3</v>
      </c>
      <c r="DP91" s="132">
        <v>5</v>
      </c>
      <c r="DQ91" s="132">
        <v>4</v>
      </c>
      <c r="DR91" s="132">
        <v>4</v>
      </c>
      <c r="DS91" s="132">
        <v>2</v>
      </c>
      <c r="DT91" s="132">
        <v>1</v>
      </c>
      <c r="DU91" s="132">
        <v>3</v>
      </c>
      <c r="DV91" s="132">
        <v>1</v>
      </c>
      <c r="DW91" s="132">
        <v>6</v>
      </c>
      <c r="DX91" s="132">
        <v>4</v>
      </c>
      <c r="DY91" s="132">
        <v>8</v>
      </c>
      <c r="DZ91" s="132">
        <v>2</v>
      </c>
      <c r="EA91" s="132">
        <v>5</v>
      </c>
      <c r="EB91" s="132">
        <v>5</v>
      </c>
      <c r="EC91" s="132">
        <v>10</v>
      </c>
      <c r="ED91" s="132">
        <v>4</v>
      </c>
      <c r="EE91" s="132">
        <v>4</v>
      </c>
      <c r="EF91" s="132">
        <v>4</v>
      </c>
      <c r="EG91" s="132">
        <v>2</v>
      </c>
      <c r="EH91" s="132">
        <v>4</v>
      </c>
      <c r="EI91" s="132">
        <v>4</v>
      </c>
      <c r="EJ91" s="132">
        <v>4</v>
      </c>
      <c r="EK91" s="132">
        <v>3</v>
      </c>
      <c r="EL91" s="132">
        <v>3</v>
      </c>
      <c r="EM91" s="132">
        <v>3</v>
      </c>
      <c r="EN91" s="132">
        <v>3</v>
      </c>
      <c r="EO91" s="132">
        <v>2</v>
      </c>
      <c r="EP91" s="132">
        <v>3</v>
      </c>
      <c r="EQ91" s="132">
        <v>3</v>
      </c>
      <c r="ER91" s="132">
        <v>2</v>
      </c>
      <c r="ES91" s="132">
        <v>2</v>
      </c>
      <c r="ET91" s="132">
        <v>2</v>
      </c>
      <c r="EV91" s="132">
        <v>4</v>
      </c>
      <c r="EW91" s="132">
        <v>1</v>
      </c>
      <c r="FC91" s="132">
        <v>1</v>
      </c>
      <c r="GC91" s="132">
        <v>1</v>
      </c>
      <c r="GD91" s="132">
        <v>1</v>
      </c>
      <c r="GI91" s="132">
        <v>1</v>
      </c>
      <c r="GO91" s="132">
        <v>1</v>
      </c>
      <c r="GW91" s="132">
        <v>1</v>
      </c>
      <c r="HJ91" s="132">
        <v>1</v>
      </c>
    </row>
    <row r="92" spans="2:252" x14ac:dyDescent="0.25">
      <c r="B92" s="132" t="s">
        <v>204</v>
      </c>
      <c r="X92" s="132">
        <v>1</v>
      </c>
      <c r="Z92" s="132">
        <v>1</v>
      </c>
      <c r="AA92" s="132">
        <v>2</v>
      </c>
      <c r="AC92" s="132">
        <v>2</v>
      </c>
      <c r="AD92" s="132">
        <v>4</v>
      </c>
      <c r="AE92" s="132">
        <v>4</v>
      </c>
      <c r="AF92" s="132">
        <v>8</v>
      </c>
      <c r="AG92" s="132">
        <v>5</v>
      </c>
      <c r="AH92" s="132">
        <v>4</v>
      </c>
      <c r="AI92" s="132">
        <v>7</v>
      </c>
      <c r="AJ92" s="132">
        <v>4</v>
      </c>
      <c r="AK92" s="132">
        <v>3</v>
      </c>
      <c r="AL92" s="132">
        <v>3</v>
      </c>
      <c r="AN92" s="132">
        <v>5</v>
      </c>
      <c r="AO92" s="132">
        <v>3</v>
      </c>
      <c r="AP92" s="132">
        <v>2</v>
      </c>
      <c r="AQ92" s="132">
        <v>3</v>
      </c>
      <c r="AR92" s="132">
        <v>2</v>
      </c>
      <c r="AS92" s="132">
        <v>3</v>
      </c>
      <c r="AT92" s="132">
        <v>6</v>
      </c>
      <c r="AU92" s="132">
        <v>4</v>
      </c>
      <c r="AV92" s="132">
        <v>2</v>
      </c>
      <c r="AW92" s="132">
        <v>5</v>
      </c>
      <c r="AX92" s="132">
        <v>5</v>
      </c>
      <c r="AY92" s="132">
        <v>5</v>
      </c>
      <c r="AZ92" s="132">
        <v>5</v>
      </c>
      <c r="BA92" s="132">
        <v>3</v>
      </c>
      <c r="BB92" s="132">
        <v>3</v>
      </c>
      <c r="BC92" s="132">
        <v>6</v>
      </c>
      <c r="BD92" s="132">
        <v>7</v>
      </c>
      <c r="BE92" s="132">
        <v>4</v>
      </c>
      <c r="BF92" s="132">
        <v>9</v>
      </c>
      <c r="BG92" s="132">
        <v>12</v>
      </c>
      <c r="BH92" s="132">
        <v>3</v>
      </c>
      <c r="BI92" s="132">
        <v>19</v>
      </c>
      <c r="BJ92" s="132">
        <v>9</v>
      </c>
      <c r="BK92" s="132">
        <v>17</v>
      </c>
      <c r="BL92" s="132">
        <v>7</v>
      </c>
      <c r="BM92" s="132">
        <v>11</v>
      </c>
      <c r="BN92" s="132">
        <v>14</v>
      </c>
      <c r="BO92" s="132">
        <v>14</v>
      </c>
      <c r="BP92" s="132">
        <v>14</v>
      </c>
      <c r="BQ92" s="132">
        <v>8</v>
      </c>
      <c r="BR92" s="132">
        <v>8</v>
      </c>
      <c r="BS92" s="132">
        <v>10</v>
      </c>
      <c r="BT92" s="132">
        <v>17</v>
      </c>
      <c r="BU92" s="132">
        <v>10</v>
      </c>
      <c r="BV92" s="132">
        <v>12</v>
      </c>
      <c r="BW92" s="132">
        <v>11</v>
      </c>
      <c r="BX92" s="132">
        <v>13</v>
      </c>
      <c r="BY92" s="132">
        <v>11</v>
      </c>
      <c r="BZ92" s="132">
        <v>8</v>
      </c>
      <c r="CA92" s="132">
        <v>17</v>
      </c>
      <c r="CB92" s="132">
        <v>12</v>
      </c>
      <c r="CC92" s="132">
        <v>13</v>
      </c>
      <c r="CD92" s="132">
        <v>9</v>
      </c>
      <c r="CE92" s="132">
        <v>7</v>
      </c>
      <c r="CF92" s="132">
        <v>7</v>
      </c>
      <c r="CG92" s="132">
        <v>6</v>
      </c>
      <c r="CH92" s="132">
        <v>8</v>
      </c>
      <c r="CI92" s="132">
        <v>5</v>
      </c>
      <c r="CJ92" s="132">
        <v>6</v>
      </c>
      <c r="CK92" s="132">
        <v>4</v>
      </c>
      <c r="CL92" s="132">
        <v>12</v>
      </c>
      <c r="CM92" s="132">
        <v>5</v>
      </c>
      <c r="CN92" s="132">
        <v>6</v>
      </c>
      <c r="CO92" s="132">
        <v>2</v>
      </c>
      <c r="CP92" s="132">
        <v>6</v>
      </c>
      <c r="CQ92" s="132">
        <v>4</v>
      </c>
      <c r="CR92" s="132">
        <v>8</v>
      </c>
      <c r="CS92" s="132">
        <v>6</v>
      </c>
      <c r="CT92" s="132">
        <v>6</v>
      </c>
      <c r="CU92" s="132">
        <v>2</v>
      </c>
      <c r="CV92" s="132">
        <v>5</v>
      </c>
      <c r="CW92" s="132">
        <v>3</v>
      </c>
      <c r="CX92" s="132">
        <v>5</v>
      </c>
      <c r="CY92" s="132">
        <v>7</v>
      </c>
      <c r="CZ92" s="132">
        <v>5</v>
      </c>
      <c r="DA92" s="132">
        <v>11</v>
      </c>
      <c r="DB92" s="132">
        <v>3</v>
      </c>
      <c r="DC92" s="132">
        <v>4</v>
      </c>
      <c r="DD92" s="132">
        <v>6</v>
      </c>
      <c r="DE92" s="132">
        <v>4</v>
      </c>
      <c r="DF92" s="132">
        <v>5</v>
      </c>
      <c r="DG92" s="132">
        <v>7</v>
      </c>
      <c r="DH92" s="132">
        <v>9</v>
      </c>
      <c r="DI92" s="132">
        <v>13</v>
      </c>
      <c r="DJ92" s="132">
        <v>7</v>
      </c>
      <c r="DK92" s="132">
        <v>5</v>
      </c>
      <c r="DL92" s="132">
        <v>5</v>
      </c>
      <c r="DM92" s="132">
        <v>12</v>
      </c>
      <c r="DN92" s="132">
        <v>9</v>
      </c>
      <c r="DO92" s="132">
        <v>17</v>
      </c>
      <c r="DP92" s="132">
        <v>11</v>
      </c>
      <c r="DQ92" s="132">
        <v>9</v>
      </c>
      <c r="DR92" s="132">
        <v>9</v>
      </c>
      <c r="DS92" s="132">
        <v>6</v>
      </c>
      <c r="DT92" s="132">
        <v>17</v>
      </c>
      <c r="DU92" s="132">
        <v>13</v>
      </c>
      <c r="DV92" s="132">
        <v>12</v>
      </c>
      <c r="DW92" s="132">
        <v>6</v>
      </c>
      <c r="DX92" s="132">
        <v>13</v>
      </c>
      <c r="DY92" s="132">
        <v>12</v>
      </c>
      <c r="DZ92" s="132">
        <v>5</v>
      </c>
      <c r="EA92" s="132">
        <v>10</v>
      </c>
      <c r="EB92" s="132">
        <v>11</v>
      </c>
      <c r="EC92" s="132">
        <v>10</v>
      </c>
      <c r="ED92" s="132">
        <v>19</v>
      </c>
      <c r="EE92" s="132">
        <v>12</v>
      </c>
      <c r="EF92" s="132">
        <v>9</v>
      </c>
      <c r="EG92" s="132">
        <v>14</v>
      </c>
      <c r="EH92" s="132">
        <v>9</v>
      </c>
      <c r="EI92" s="132">
        <v>2</v>
      </c>
      <c r="EJ92" s="132">
        <v>6</v>
      </c>
      <c r="EK92" s="132">
        <v>12</v>
      </c>
      <c r="EL92" s="132">
        <v>6</v>
      </c>
      <c r="EM92" s="132">
        <v>11</v>
      </c>
      <c r="EN92" s="132">
        <v>4</v>
      </c>
      <c r="EO92" s="132">
        <v>7</v>
      </c>
      <c r="EP92" s="132">
        <v>5</v>
      </c>
      <c r="EQ92" s="132">
        <v>6</v>
      </c>
      <c r="ER92" s="132">
        <v>7</v>
      </c>
      <c r="ES92" s="132">
        <v>5</v>
      </c>
      <c r="ET92" s="132">
        <v>6</v>
      </c>
      <c r="EU92" s="132">
        <v>7</v>
      </c>
      <c r="EV92" s="132">
        <v>8</v>
      </c>
      <c r="EW92" s="132">
        <v>6</v>
      </c>
      <c r="EX92" s="132">
        <v>1</v>
      </c>
      <c r="GK92" s="132">
        <v>1</v>
      </c>
      <c r="GZ92" s="132">
        <v>1</v>
      </c>
    </row>
    <row r="93" spans="2:252" x14ac:dyDescent="0.25">
      <c r="B93" s="132" t="s">
        <v>205</v>
      </c>
      <c r="J93" s="132">
        <v>1</v>
      </c>
      <c r="U93" s="132">
        <v>1</v>
      </c>
      <c r="W93" s="132">
        <v>1</v>
      </c>
      <c r="X93" s="132">
        <v>1</v>
      </c>
      <c r="Z93" s="132">
        <v>2</v>
      </c>
      <c r="AA93" s="132">
        <v>1</v>
      </c>
      <c r="AB93" s="132">
        <v>4</v>
      </c>
      <c r="AC93" s="132">
        <v>5</v>
      </c>
      <c r="AD93" s="132">
        <v>4</v>
      </c>
      <c r="AE93" s="132">
        <v>8</v>
      </c>
      <c r="AF93" s="132">
        <v>7</v>
      </c>
      <c r="AG93" s="132">
        <v>4</v>
      </c>
      <c r="AH93" s="132">
        <v>17</v>
      </c>
      <c r="AI93" s="132">
        <v>10</v>
      </c>
      <c r="AJ93" s="132">
        <v>7</v>
      </c>
      <c r="AK93" s="132">
        <v>7</v>
      </c>
      <c r="AL93" s="132">
        <v>17</v>
      </c>
      <c r="AM93" s="132">
        <v>18</v>
      </c>
      <c r="AN93" s="132">
        <v>29</v>
      </c>
      <c r="AO93" s="132">
        <v>27</v>
      </c>
      <c r="AP93" s="132">
        <v>40</v>
      </c>
      <c r="AQ93" s="132">
        <v>38</v>
      </c>
      <c r="AR93" s="132">
        <v>47</v>
      </c>
      <c r="AS93" s="132">
        <v>40</v>
      </c>
      <c r="AT93" s="132">
        <v>60</v>
      </c>
      <c r="AU93" s="132">
        <v>64</v>
      </c>
      <c r="AV93" s="132">
        <v>50</v>
      </c>
      <c r="AW93" s="132">
        <v>40</v>
      </c>
      <c r="AX93" s="132">
        <v>45</v>
      </c>
      <c r="AY93" s="132">
        <v>64</v>
      </c>
      <c r="AZ93" s="132">
        <v>49</v>
      </c>
      <c r="BA93" s="132">
        <v>50</v>
      </c>
      <c r="BB93" s="132">
        <v>79</v>
      </c>
      <c r="BC93" s="132">
        <v>53</v>
      </c>
      <c r="BD93" s="132">
        <v>70</v>
      </c>
      <c r="BE93" s="132">
        <v>56</v>
      </c>
      <c r="BF93" s="132">
        <v>86</v>
      </c>
      <c r="BG93" s="132">
        <v>86</v>
      </c>
      <c r="BH93" s="132">
        <v>71</v>
      </c>
      <c r="BI93" s="132">
        <v>93</v>
      </c>
      <c r="BJ93" s="132">
        <v>75</v>
      </c>
      <c r="BK93" s="132">
        <v>107</v>
      </c>
      <c r="BL93" s="132">
        <v>104</v>
      </c>
      <c r="BM93" s="132">
        <v>121</v>
      </c>
      <c r="BN93" s="132">
        <v>102</v>
      </c>
      <c r="BO93" s="132">
        <v>88</v>
      </c>
      <c r="BP93" s="132">
        <v>111</v>
      </c>
      <c r="BQ93" s="132">
        <v>110</v>
      </c>
      <c r="BR93" s="132">
        <v>109</v>
      </c>
      <c r="BS93" s="132">
        <v>88</v>
      </c>
      <c r="BT93" s="132">
        <v>105</v>
      </c>
      <c r="BU93" s="132">
        <v>95</v>
      </c>
      <c r="BV93" s="132">
        <v>76</v>
      </c>
      <c r="BW93" s="132">
        <v>115</v>
      </c>
      <c r="BX93" s="132">
        <v>81</v>
      </c>
      <c r="BY93" s="132">
        <v>82</v>
      </c>
      <c r="BZ93" s="132">
        <v>80</v>
      </c>
      <c r="CA93" s="132">
        <v>90</v>
      </c>
      <c r="CB93" s="132">
        <v>85</v>
      </c>
      <c r="CC93" s="132">
        <v>57</v>
      </c>
      <c r="CD93" s="132">
        <v>69</v>
      </c>
      <c r="CE93" s="132">
        <v>51</v>
      </c>
      <c r="CF93" s="132">
        <v>44</v>
      </c>
      <c r="CG93" s="132">
        <v>56</v>
      </c>
      <c r="CH93" s="132">
        <v>46</v>
      </c>
      <c r="CI93" s="132">
        <v>52</v>
      </c>
      <c r="CJ93" s="132">
        <v>36</v>
      </c>
      <c r="CK93" s="132">
        <v>44</v>
      </c>
      <c r="CL93" s="132">
        <v>40</v>
      </c>
      <c r="CM93" s="132">
        <v>25</v>
      </c>
      <c r="CN93" s="132">
        <v>29</v>
      </c>
      <c r="CO93" s="132">
        <v>38</v>
      </c>
      <c r="CP93" s="132">
        <v>36</v>
      </c>
      <c r="CQ93" s="132">
        <v>26</v>
      </c>
      <c r="CR93" s="132">
        <v>26</v>
      </c>
      <c r="CS93" s="132">
        <v>16</v>
      </c>
      <c r="CT93" s="132">
        <v>22</v>
      </c>
      <c r="CU93" s="132">
        <v>32</v>
      </c>
      <c r="CV93" s="132">
        <v>21</v>
      </c>
      <c r="CW93" s="132">
        <v>33</v>
      </c>
      <c r="CX93" s="132">
        <v>28</v>
      </c>
      <c r="CY93" s="132">
        <v>26</v>
      </c>
      <c r="CZ93" s="132">
        <v>18</v>
      </c>
      <c r="DA93" s="132">
        <v>18</v>
      </c>
      <c r="DB93" s="132">
        <v>20</v>
      </c>
      <c r="DC93" s="132">
        <v>19</v>
      </c>
      <c r="DD93" s="132">
        <v>23</v>
      </c>
      <c r="DE93" s="132">
        <v>26</v>
      </c>
      <c r="DF93" s="132">
        <v>35</v>
      </c>
      <c r="DG93" s="132">
        <v>46</v>
      </c>
      <c r="DH93" s="132">
        <v>32</v>
      </c>
      <c r="DI93" s="132">
        <v>35</v>
      </c>
      <c r="DJ93" s="132">
        <v>32</v>
      </c>
      <c r="DK93" s="132">
        <v>37</v>
      </c>
      <c r="DL93" s="132">
        <v>24</v>
      </c>
      <c r="DM93" s="132">
        <v>31</v>
      </c>
      <c r="DN93" s="132">
        <v>33</v>
      </c>
      <c r="DO93" s="132">
        <v>29</v>
      </c>
      <c r="DP93" s="132">
        <v>29</v>
      </c>
      <c r="DQ93" s="132">
        <v>25</v>
      </c>
      <c r="DR93" s="132">
        <v>29</v>
      </c>
      <c r="DS93" s="132">
        <v>19</v>
      </c>
      <c r="DT93" s="132">
        <v>34</v>
      </c>
      <c r="DU93" s="132">
        <v>20</v>
      </c>
      <c r="DV93" s="132">
        <v>24</v>
      </c>
      <c r="DW93" s="132">
        <v>28</v>
      </c>
      <c r="DX93" s="132">
        <v>32</v>
      </c>
      <c r="DY93" s="132">
        <v>23</v>
      </c>
      <c r="DZ93" s="132">
        <v>23</v>
      </c>
      <c r="EA93" s="132">
        <v>38</v>
      </c>
      <c r="EB93" s="132">
        <v>27</v>
      </c>
      <c r="EC93" s="132">
        <v>32</v>
      </c>
      <c r="ED93" s="132">
        <v>23</v>
      </c>
      <c r="EE93" s="132">
        <v>15</v>
      </c>
      <c r="EF93" s="132">
        <v>27</v>
      </c>
      <c r="EG93" s="132">
        <v>24</v>
      </c>
      <c r="EH93" s="132">
        <v>23</v>
      </c>
      <c r="EI93" s="132">
        <v>20</v>
      </c>
      <c r="EJ93" s="132">
        <v>22</v>
      </c>
      <c r="EK93" s="132">
        <v>12</v>
      </c>
      <c r="EL93" s="132">
        <v>12</v>
      </c>
      <c r="EM93" s="132">
        <v>14</v>
      </c>
      <c r="EN93" s="132">
        <v>9</v>
      </c>
      <c r="EO93" s="132">
        <v>17</v>
      </c>
      <c r="EP93" s="132">
        <v>13</v>
      </c>
      <c r="EQ93" s="132">
        <v>11</v>
      </c>
      <c r="ER93" s="132">
        <v>16</v>
      </c>
      <c r="ES93" s="132">
        <v>13</v>
      </c>
      <c r="ET93" s="132">
        <v>18</v>
      </c>
      <c r="EU93" s="132">
        <v>16</v>
      </c>
      <c r="EV93" s="132">
        <v>13</v>
      </c>
      <c r="EW93" s="132">
        <v>17</v>
      </c>
      <c r="FX93" s="132">
        <v>1</v>
      </c>
      <c r="FZ93" s="132">
        <v>1</v>
      </c>
      <c r="GF93" s="132">
        <v>1</v>
      </c>
      <c r="GS93" s="132">
        <v>1</v>
      </c>
      <c r="GW93" s="132">
        <v>1</v>
      </c>
      <c r="HA93" s="132">
        <v>1</v>
      </c>
      <c r="HJ93" s="132">
        <v>1</v>
      </c>
    </row>
    <row r="94" spans="2:252" x14ac:dyDescent="0.25">
      <c r="B94" s="132" t="s">
        <v>206</v>
      </c>
      <c r="X94" s="132">
        <v>1</v>
      </c>
      <c r="Y94" s="132">
        <v>1</v>
      </c>
      <c r="Z94" s="132">
        <v>2</v>
      </c>
      <c r="AA94" s="132">
        <v>1</v>
      </c>
      <c r="AB94" s="132">
        <v>2</v>
      </c>
      <c r="AC94" s="132">
        <v>9</v>
      </c>
      <c r="AD94" s="132">
        <v>1</v>
      </c>
      <c r="AE94" s="132">
        <v>5</v>
      </c>
      <c r="AF94" s="132">
        <v>6</v>
      </c>
      <c r="AG94" s="132">
        <v>13</v>
      </c>
      <c r="AH94" s="132">
        <v>10</v>
      </c>
      <c r="AI94" s="132">
        <v>13</v>
      </c>
      <c r="AJ94" s="132">
        <v>7</v>
      </c>
      <c r="AK94" s="132">
        <v>15</v>
      </c>
      <c r="AL94" s="132">
        <v>22</v>
      </c>
      <c r="AM94" s="132">
        <v>34</v>
      </c>
      <c r="AN94" s="132">
        <v>52</v>
      </c>
      <c r="AO94" s="132">
        <v>40</v>
      </c>
      <c r="AP94" s="132">
        <v>46</v>
      </c>
      <c r="AQ94" s="132">
        <v>61</v>
      </c>
      <c r="AR94" s="132">
        <v>68</v>
      </c>
      <c r="AS94" s="132">
        <v>70</v>
      </c>
      <c r="AT94" s="132">
        <v>62</v>
      </c>
      <c r="AU94" s="132">
        <v>88</v>
      </c>
      <c r="AV94" s="132">
        <v>65</v>
      </c>
      <c r="AW94" s="132">
        <v>61</v>
      </c>
      <c r="AX94" s="132">
        <v>65</v>
      </c>
      <c r="AY94" s="132">
        <v>81</v>
      </c>
      <c r="AZ94" s="132">
        <v>73</v>
      </c>
      <c r="BA94" s="132">
        <v>48</v>
      </c>
      <c r="BB94" s="132">
        <v>72</v>
      </c>
      <c r="BC94" s="132">
        <v>79</v>
      </c>
      <c r="BD94" s="132">
        <v>82</v>
      </c>
      <c r="BE94" s="132">
        <v>86</v>
      </c>
      <c r="BF94" s="132">
        <v>90</v>
      </c>
      <c r="BG94" s="132">
        <v>66</v>
      </c>
      <c r="BH94" s="132">
        <v>71</v>
      </c>
      <c r="BI94" s="132">
        <v>93</v>
      </c>
      <c r="BJ94" s="132">
        <v>62</v>
      </c>
      <c r="BK94" s="132">
        <v>106</v>
      </c>
      <c r="BL94" s="132">
        <v>79</v>
      </c>
      <c r="BM94" s="132">
        <v>88</v>
      </c>
      <c r="BN94" s="132">
        <v>93</v>
      </c>
      <c r="BO94" s="132">
        <v>67</v>
      </c>
      <c r="BP94" s="132">
        <v>116</v>
      </c>
      <c r="BQ94" s="132">
        <v>99</v>
      </c>
      <c r="BR94" s="132">
        <v>97</v>
      </c>
      <c r="BS94" s="132">
        <v>89</v>
      </c>
      <c r="BT94" s="132">
        <v>87</v>
      </c>
      <c r="BU94" s="132">
        <v>104</v>
      </c>
      <c r="BV94" s="132">
        <v>65</v>
      </c>
      <c r="BW94" s="132">
        <v>90</v>
      </c>
      <c r="BX94" s="132">
        <v>56</v>
      </c>
      <c r="BY94" s="132">
        <v>73</v>
      </c>
      <c r="BZ94" s="132">
        <v>50</v>
      </c>
      <c r="CA94" s="132">
        <v>54</v>
      </c>
      <c r="CB94" s="132">
        <v>49</v>
      </c>
      <c r="CC94" s="132">
        <v>40</v>
      </c>
      <c r="CD94" s="132">
        <v>58</v>
      </c>
      <c r="CE94" s="132">
        <v>51</v>
      </c>
      <c r="CF94" s="132">
        <v>42</v>
      </c>
      <c r="CG94" s="132">
        <v>28</v>
      </c>
      <c r="CH94" s="132">
        <v>41</v>
      </c>
      <c r="CI94" s="132">
        <v>23</v>
      </c>
      <c r="CJ94" s="132">
        <v>34</v>
      </c>
      <c r="CK94" s="132">
        <v>30</v>
      </c>
      <c r="CL94" s="132">
        <v>31</v>
      </c>
      <c r="CM94" s="132">
        <v>23</v>
      </c>
      <c r="CN94" s="132">
        <v>17</v>
      </c>
      <c r="CO94" s="132">
        <v>44</v>
      </c>
      <c r="CP94" s="132">
        <v>17</v>
      </c>
      <c r="CQ94" s="132">
        <v>22</v>
      </c>
      <c r="CR94" s="132">
        <v>26</v>
      </c>
      <c r="CS94" s="132">
        <v>18</v>
      </c>
      <c r="CT94" s="132">
        <v>26</v>
      </c>
      <c r="CU94" s="132">
        <v>17</v>
      </c>
      <c r="CV94" s="132">
        <v>25</v>
      </c>
      <c r="CW94" s="132">
        <v>21</v>
      </c>
      <c r="CX94" s="132">
        <v>17</v>
      </c>
      <c r="CY94" s="132">
        <v>20</v>
      </c>
      <c r="CZ94" s="132">
        <v>13</v>
      </c>
      <c r="DA94" s="132">
        <v>20</v>
      </c>
      <c r="DB94" s="132">
        <v>12</v>
      </c>
      <c r="DC94" s="132">
        <v>22</v>
      </c>
      <c r="DD94" s="132">
        <v>15</v>
      </c>
      <c r="DE94" s="132">
        <v>17</v>
      </c>
      <c r="DF94" s="132">
        <v>22</v>
      </c>
      <c r="DG94" s="132">
        <v>28</v>
      </c>
      <c r="DH94" s="132">
        <v>26</v>
      </c>
      <c r="DI94" s="132">
        <v>31</v>
      </c>
      <c r="DJ94" s="132">
        <v>38</v>
      </c>
      <c r="DK94" s="132">
        <v>29</v>
      </c>
      <c r="DL94" s="132">
        <v>19</v>
      </c>
      <c r="DM94" s="132">
        <v>25</v>
      </c>
      <c r="DN94" s="132">
        <v>23</v>
      </c>
      <c r="DO94" s="132">
        <v>30</v>
      </c>
      <c r="DP94" s="132">
        <v>26</v>
      </c>
      <c r="DQ94" s="132">
        <v>24</v>
      </c>
      <c r="DR94" s="132">
        <v>19</v>
      </c>
      <c r="DS94" s="132">
        <v>22</v>
      </c>
      <c r="DT94" s="132">
        <v>27</v>
      </c>
      <c r="DU94" s="132">
        <v>23</v>
      </c>
      <c r="DV94" s="132">
        <v>29</v>
      </c>
      <c r="DW94" s="132">
        <v>23</v>
      </c>
      <c r="DX94" s="132">
        <v>26</v>
      </c>
      <c r="DY94" s="132">
        <v>22</v>
      </c>
      <c r="DZ94" s="132">
        <v>15</v>
      </c>
      <c r="EA94" s="132">
        <v>24</v>
      </c>
      <c r="EB94" s="132">
        <v>27</v>
      </c>
      <c r="EC94" s="132">
        <v>30</v>
      </c>
      <c r="ED94" s="132">
        <v>21</v>
      </c>
      <c r="EE94" s="132">
        <v>29</v>
      </c>
      <c r="EF94" s="132">
        <v>17</v>
      </c>
      <c r="EG94" s="132">
        <v>21</v>
      </c>
      <c r="EH94" s="132">
        <v>22</v>
      </c>
      <c r="EI94" s="132">
        <v>11</v>
      </c>
      <c r="EJ94" s="132">
        <v>19</v>
      </c>
      <c r="EK94" s="132">
        <v>13</v>
      </c>
      <c r="EL94" s="132">
        <v>14</v>
      </c>
      <c r="EM94" s="132">
        <v>22</v>
      </c>
      <c r="EN94" s="132">
        <v>14</v>
      </c>
      <c r="EO94" s="132">
        <v>16</v>
      </c>
      <c r="EP94" s="132">
        <v>13</v>
      </c>
      <c r="EQ94" s="132">
        <v>25</v>
      </c>
      <c r="ER94" s="132">
        <v>18</v>
      </c>
      <c r="ES94" s="132">
        <v>9</v>
      </c>
      <c r="ET94" s="132">
        <v>16</v>
      </c>
      <c r="EU94" s="132">
        <v>13</v>
      </c>
      <c r="EV94" s="132">
        <v>9</v>
      </c>
      <c r="EW94" s="132">
        <v>11</v>
      </c>
      <c r="FH94" s="132">
        <v>1</v>
      </c>
      <c r="FI94" s="132">
        <v>1</v>
      </c>
      <c r="FK94" s="132">
        <v>1</v>
      </c>
      <c r="FM94" s="132">
        <v>1</v>
      </c>
      <c r="FN94" s="132">
        <v>1</v>
      </c>
      <c r="FQ94" s="132">
        <v>1</v>
      </c>
      <c r="FT94" s="132">
        <v>1</v>
      </c>
      <c r="FV94" s="132">
        <v>2</v>
      </c>
      <c r="FW94" s="132">
        <v>1</v>
      </c>
      <c r="FX94" s="132">
        <v>1</v>
      </c>
      <c r="GA94" s="132">
        <v>1</v>
      </c>
      <c r="GD94" s="132">
        <v>2</v>
      </c>
      <c r="GE94" s="132">
        <v>2</v>
      </c>
      <c r="GF94" s="132">
        <v>1</v>
      </c>
      <c r="GG94" s="132">
        <v>1</v>
      </c>
      <c r="GI94" s="132">
        <v>1</v>
      </c>
      <c r="GL94" s="132">
        <v>1</v>
      </c>
      <c r="GN94" s="132">
        <v>2</v>
      </c>
      <c r="GO94" s="132">
        <v>2</v>
      </c>
      <c r="GP94" s="132">
        <v>1</v>
      </c>
      <c r="GT94" s="132">
        <v>1</v>
      </c>
      <c r="GV94" s="132">
        <v>2</v>
      </c>
      <c r="GZ94" s="132">
        <v>1</v>
      </c>
      <c r="HA94" s="132">
        <v>1</v>
      </c>
      <c r="HG94" s="132">
        <v>1</v>
      </c>
      <c r="HK94" s="132">
        <v>1</v>
      </c>
      <c r="HO94" s="132">
        <v>3</v>
      </c>
      <c r="HQ94" s="132">
        <v>1</v>
      </c>
      <c r="HU94" s="132">
        <v>1</v>
      </c>
    </row>
    <row r="95" spans="2:252" x14ac:dyDescent="0.25">
      <c r="B95" s="132" t="s">
        <v>207</v>
      </c>
      <c r="D95" s="132">
        <v>1</v>
      </c>
      <c r="L95" s="132">
        <v>1</v>
      </c>
      <c r="N95" s="132">
        <v>2</v>
      </c>
      <c r="P95" s="132">
        <v>2</v>
      </c>
      <c r="R95" s="132">
        <v>1</v>
      </c>
      <c r="V95" s="132">
        <v>1</v>
      </c>
      <c r="W95" s="132">
        <v>2</v>
      </c>
      <c r="Y95" s="132">
        <v>1</v>
      </c>
      <c r="Z95" s="132">
        <v>1</v>
      </c>
      <c r="AA95" s="132">
        <v>5</v>
      </c>
      <c r="AB95" s="132">
        <v>6</v>
      </c>
      <c r="AC95" s="132">
        <v>9</v>
      </c>
      <c r="AD95" s="132">
        <v>10</v>
      </c>
      <c r="AE95" s="132">
        <v>18</v>
      </c>
      <c r="AF95" s="132">
        <v>31</v>
      </c>
      <c r="AG95" s="132">
        <v>28</v>
      </c>
      <c r="AH95" s="132">
        <v>20</v>
      </c>
      <c r="AI95" s="132">
        <v>12</v>
      </c>
      <c r="AJ95" s="132">
        <v>25</v>
      </c>
      <c r="AK95" s="132">
        <v>26</v>
      </c>
      <c r="AL95" s="132">
        <v>38</v>
      </c>
      <c r="AM95" s="132">
        <v>29</v>
      </c>
      <c r="AN95" s="132">
        <v>53</v>
      </c>
      <c r="AO95" s="132">
        <v>48</v>
      </c>
      <c r="AP95" s="132">
        <v>57</v>
      </c>
      <c r="AQ95" s="132">
        <v>53</v>
      </c>
      <c r="AR95" s="132">
        <v>79</v>
      </c>
      <c r="AS95" s="132">
        <v>88</v>
      </c>
      <c r="AT95" s="132">
        <v>80</v>
      </c>
      <c r="AU95" s="132">
        <v>96</v>
      </c>
      <c r="AV95" s="132">
        <v>94</v>
      </c>
      <c r="AW95" s="132">
        <v>99</v>
      </c>
      <c r="AX95" s="132">
        <v>88</v>
      </c>
      <c r="AY95" s="132">
        <v>98</v>
      </c>
      <c r="AZ95" s="132">
        <v>80</v>
      </c>
      <c r="BA95" s="132">
        <v>85</v>
      </c>
      <c r="BB95" s="132">
        <v>117</v>
      </c>
      <c r="BC95" s="132">
        <v>106</v>
      </c>
      <c r="BD95" s="132">
        <v>110</v>
      </c>
      <c r="BE95" s="132">
        <v>85</v>
      </c>
      <c r="BF95" s="132">
        <v>119</v>
      </c>
      <c r="BG95" s="132">
        <v>96</v>
      </c>
      <c r="BH95" s="132">
        <v>83</v>
      </c>
      <c r="BI95" s="132">
        <v>129</v>
      </c>
      <c r="BJ95" s="132">
        <v>105</v>
      </c>
      <c r="BK95" s="132">
        <v>128</v>
      </c>
      <c r="BL95" s="132">
        <v>131</v>
      </c>
      <c r="BM95" s="132">
        <v>144</v>
      </c>
      <c r="BN95" s="132">
        <v>116</v>
      </c>
      <c r="BO95" s="132">
        <v>91</v>
      </c>
      <c r="BP95" s="132">
        <v>149</v>
      </c>
      <c r="BQ95" s="132">
        <v>110</v>
      </c>
      <c r="BR95" s="132">
        <v>114</v>
      </c>
      <c r="BS95" s="132">
        <v>98</v>
      </c>
      <c r="BT95" s="132">
        <v>118</v>
      </c>
      <c r="BU95" s="132">
        <v>85</v>
      </c>
      <c r="BV95" s="132">
        <v>86</v>
      </c>
      <c r="BW95" s="132">
        <v>88</v>
      </c>
      <c r="BX95" s="132">
        <v>82</v>
      </c>
      <c r="BY95" s="132">
        <v>74</v>
      </c>
      <c r="BZ95" s="132">
        <v>86</v>
      </c>
      <c r="CA95" s="132">
        <v>82</v>
      </c>
      <c r="CB95" s="132">
        <v>75</v>
      </c>
      <c r="CC95" s="132">
        <v>62</v>
      </c>
      <c r="CD95" s="132">
        <v>75</v>
      </c>
      <c r="CE95" s="132">
        <v>57</v>
      </c>
      <c r="CF95" s="132">
        <v>50</v>
      </c>
      <c r="CG95" s="132">
        <v>50</v>
      </c>
      <c r="CH95" s="132">
        <v>47</v>
      </c>
      <c r="CI95" s="132">
        <v>36</v>
      </c>
      <c r="CJ95" s="132">
        <v>41</v>
      </c>
      <c r="CK95" s="132">
        <v>46</v>
      </c>
      <c r="CL95" s="132">
        <v>41</v>
      </c>
      <c r="CM95" s="132">
        <v>39</v>
      </c>
      <c r="CN95" s="132">
        <v>39</v>
      </c>
      <c r="CO95" s="132">
        <v>42</v>
      </c>
      <c r="CP95" s="132">
        <v>22</v>
      </c>
      <c r="CQ95" s="132">
        <v>19</v>
      </c>
      <c r="CR95" s="132">
        <v>24</v>
      </c>
      <c r="CS95" s="132">
        <v>24</v>
      </c>
      <c r="CT95" s="132">
        <v>22</v>
      </c>
      <c r="CU95" s="132">
        <v>24</v>
      </c>
      <c r="CV95" s="132">
        <v>18</v>
      </c>
      <c r="CW95" s="132">
        <v>20</v>
      </c>
      <c r="CX95" s="132">
        <v>17</v>
      </c>
      <c r="CY95" s="132">
        <v>22</v>
      </c>
      <c r="CZ95" s="132">
        <v>19</v>
      </c>
      <c r="DA95" s="132">
        <v>19</v>
      </c>
      <c r="DB95" s="132">
        <v>17</v>
      </c>
      <c r="DC95" s="132">
        <v>26</v>
      </c>
      <c r="DD95" s="132">
        <v>15</v>
      </c>
      <c r="DE95" s="132">
        <v>14</v>
      </c>
      <c r="DF95" s="132">
        <v>24</v>
      </c>
      <c r="DG95" s="132">
        <v>20</v>
      </c>
      <c r="DH95" s="132">
        <v>19</v>
      </c>
      <c r="DI95" s="132">
        <v>20</v>
      </c>
      <c r="DJ95" s="132">
        <v>27</v>
      </c>
      <c r="DK95" s="132">
        <v>41</v>
      </c>
      <c r="DL95" s="132">
        <v>16</v>
      </c>
      <c r="DM95" s="132">
        <v>33</v>
      </c>
      <c r="DN95" s="132">
        <v>14</v>
      </c>
      <c r="DO95" s="132">
        <v>23</v>
      </c>
      <c r="DP95" s="132">
        <v>25</v>
      </c>
      <c r="DQ95" s="132">
        <v>27</v>
      </c>
      <c r="DR95" s="132">
        <v>34</v>
      </c>
      <c r="DS95" s="132">
        <v>24</v>
      </c>
      <c r="DT95" s="132">
        <v>30</v>
      </c>
      <c r="DU95" s="132">
        <v>24</v>
      </c>
      <c r="DV95" s="132">
        <v>19</v>
      </c>
      <c r="DW95" s="132">
        <v>19</v>
      </c>
      <c r="DX95" s="132">
        <v>29</v>
      </c>
      <c r="DY95" s="132">
        <v>28</v>
      </c>
      <c r="DZ95" s="132">
        <v>18</v>
      </c>
      <c r="EA95" s="132">
        <v>26</v>
      </c>
      <c r="EB95" s="132">
        <v>20</v>
      </c>
      <c r="EC95" s="132">
        <v>20</v>
      </c>
      <c r="ED95" s="132">
        <v>19</v>
      </c>
      <c r="EE95" s="132">
        <v>25</v>
      </c>
      <c r="EF95" s="132">
        <v>17</v>
      </c>
      <c r="EG95" s="132">
        <v>9</v>
      </c>
      <c r="EH95" s="132">
        <v>28</v>
      </c>
      <c r="EI95" s="132">
        <v>14</v>
      </c>
      <c r="EJ95" s="132">
        <v>11</v>
      </c>
      <c r="EK95" s="132">
        <v>11</v>
      </c>
      <c r="EL95" s="132">
        <v>16</v>
      </c>
      <c r="EM95" s="132">
        <v>13</v>
      </c>
      <c r="EN95" s="132">
        <v>14</v>
      </c>
      <c r="EO95" s="132">
        <v>9</v>
      </c>
      <c r="EP95" s="132">
        <v>20</v>
      </c>
      <c r="EQ95" s="132">
        <v>13</v>
      </c>
      <c r="ER95" s="132">
        <v>12</v>
      </c>
      <c r="ES95" s="132">
        <v>11</v>
      </c>
      <c r="ET95" s="132">
        <v>14</v>
      </c>
      <c r="EU95" s="132">
        <v>8</v>
      </c>
      <c r="EV95" s="132">
        <v>12</v>
      </c>
      <c r="EW95" s="132">
        <v>9</v>
      </c>
      <c r="FG95" s="132">
        <v>1</v>
      </c>
      <c r="FH95" s="132">
        <v>1</v>
      </c>
      <c r="FK95" s="132">
        <v>1</v>
      </c>
      <c r="FO95" s="132">
        <v>1</v>
      </c>
      <c r="FP95" s="132">
        <v>1</v>
      </c>
      <c r="FR95" s="132">
        <v>1</v>
      </c>
      <c r="FS95" s="132">
        <v>1</v>
      </c>
      <c r="FU95" s="132">
        <v>2</v>
      </c>
      <c r="FW95" s="132">
        <v>1</v>
      </c>
      <c r="FZ95" s="132">
        <v>1</v>
      </c>
      <c r="GC95" s="132">
        <v>1</v>
      </c>
      <c r="GD95" s="132">
        <v>2</v>
      </c>
      <c r="GF95" s="132">
        <v>1</v>
      </c>
      <c r="GG95" s="132">
        <v>3</v>
      </c>
      <c r="GH95" s="132">
        <v>1</v>
      </c>
      <c r="GI95" s="132">
        <v>1</v>
      </c>
      <c r="GM95" s="132">
        <v>1</v>
      </c>
      <c r="GN95" s="132">
        <v>2</v>
      </c>
      <c r="GR95" s="132">
        <v>1</v>
      </c>
      <c r="GV95" s="132">
        <v>1</v>
      </c>
      <c r="GY95" s="132">
        <v>1</v>
      </c>
      <c r="HB95" s="132">
        <v>1</v>
      </c>
      <c r="HE95" s="132">
        <v>1</v>
      </c>
      <c r="HG95" s="132">
        <v>1</v>
      </c>
      <c r="HH95" s="132">
        <v>3</v>
      </c>
      <c r="HL95" s="132">
        <v>1</v>
      </c>
      <c r="HN95" s="132">
        <v>1</v>
      </c>
      <c r="HP95" s="132">
        <v>1</v>
      </c>
    </row>
    <row r="96" spans="2:252" x14ac:dyDescent="0.25">
      <c r="B96" s="132" t="s">
        <v>208</v>
      </c>
      <c r="E96" s="132">
        <v>1</v>
      </c>
      <c r="H96" s="132">
        <v>1</v>
      </c>
      <c r="I96" s="132">
        <v>1</v>
      </c>
      <c r="P96" s="132">
        <v>1</v>
      </c>
      <c r="R96" s="132">
        <v>1</v>
      </c>
      <c r="V96" s="132">
        <v>3</v>
      </c>
      <c r="W96" s="132">
        <v>4</v>
      </c>
      <c r="X96" s="132">
        <v>1</v>
      </c>
      <c r="Y96" s="132">
        <v>1</v>
      </c>
      <c r="Z96" s="132">
        <v>8</v>
      </c>
      <c r="AA96" s="132">
        <v>4</v>
      </c>
      <c r="AB96" s="132">
        <v>8</v>
      </c>
      <c r="AC96" s="132">
        <v>12</v>
      </c>
      <c r="AD96" s="132">
        <v>23</v>
      </c>
      <c r="AE96" s="132">
        <v>11</v>
      </c>
      <c r="AF96" s="132">
        <v>33</v>
      </c>
      <c r="AG96" s="132">
        <v>28</v>
      </c>
      <c r="AH96" s="132">
        <v>30</v>
      </c>
      <c r="AI96" s="132">
        <v>30</v>
      </c>
      <c r="AJ96" s="132">
        <v>45</v>
      </c>
      <c r="AK96" s="132">
        <v>53</v>
      </c>
      <c r="AL96" s="132">
        <v>43</v>
      </c>
      <c r="AM96" s="132">
        <v>55</v>
      </c>
      <c r="AN96" s="132">
        <v>82</v>
      </c>
      <c r="AO96" s="132">
        <v>86</v>
      </c>
      <c r="AP96" s="132">
        <v>92</v>
      </c>
      <c r="AQ96" s="132">
        <v>118</v>
      </c>
      <c r="AR96" s="132">
        <v>127</v>
      </c>
      <c r="AS96" s="132">
        <v>126</v>
      </c>
      <c r="AT96" s="132">
        <v>139</v>
      </c>
      <c r="AU96" s="132">
        <v>200</v>
      </c>
      <c r="AV96" s="132">
        <v>139</v>
      </c>
      <c r="AW96" s="132">
        <v>175</v>
      </c>
      <c r="AX96" s="132">
        <v>147</v>
      </c>
      <c r="AY96" s="132">
        <v>188</v>
      </c>
      <c r="AZ96" s="132">
        <v>163</v>
      </c>
      <c r="BA96" s="132">
        <v>149</v>
      </c>
      <c r="BB96" s="132">
        <v>219</v>
      </c>
      <c r="BC96" s="132">
        <v>153</v>
      </c>
      <c r="BD96" s="132">
        <v>163</v>
      </c>
      <c r="BE96" s="132">
        <v>142</v>
      </c>
      <c r="BF96" s="132">
        <v>182</v>
      </c>
      <c r="BG96" s="132">
        <v>162</v>
      </c>
      <c r="BH96" s="132">
        <v>149</v>
      </c>
      <c r="BI96" s="132">
        <v>214</v>
      </c>
      <c r="BJ96" s="132">
        <v>173</v>
      </c>
      <c r="BK96" s="132">
        <v>207</v>
      </c>
      <c r="BL96" s="132">
        <v>213</v>
      </c>
      <c r="BM96" s="132">
        <v>187</v>
      </c>
      <c r="BN96" s="132">
        <v>203</v>
      </c>
      <c r="BO96" s="132">
        <v>151</v>
      </c>
      <c r="BP96" s="132">
        <v>215</v>
      </c>
      <c r="BQ96" s="132">
        <v>185</v>
      </c>
      <c r="BR96" s="132">
        <v>190</v>
      </c>
      <c r="BS96" s="132">
        <v>175</v>
      </c>
      <c r="BT96" s="132">
        <v>183</v>
      </c>
      <c r="BU96" s="132">
        <v>195</v>
      </c>
      <c r="BV96" s="132">
        <v>134</v>
      </c>
      <c r="BW96" s="132">
        <v>155</v>
      </c>
      <c r="BX96" s="132">
        <v>128</v>
      </c>
      <c r="BY96" s="132">
        <v>151</v>
      </c>
      <c r="BZ96" s="132">
        <v>117</v>
      </c>
      <c r="CA96" s="132">
        <v>137</v>
      </c>
      <c r="CB96" s="132">
        <v>120</v>
      </c>
      <c r="CC96" s="132">
        <v>65</v>
      </c>
      <c r="CD96" s="132">
        <v>122</v>
      </c>
      <c r="CE96" s="132">
        <v>67</v>
      </c>
      <c r="CF96" s="132">
        <v>75</v>
      </c>
      <c r="CG96" s="132">
        <v>68</v>
      </c>
      <c r="CH96" s="132">
        <v>64</v>
      </c>
      <c r="CI96" s="132">
        <v>56</v>
      </c>
      <c r="CJ96" s="132">
        <v>50</v>
      </c>
      <c r="CK96" s="132">
        <v>58</v>
      </c>
      <c r="CL96" s="132">
        <v>50</v>
      </c>
      <c r="CM96" s="132">
        <v>47</v>
      </c>
      <c r="CN96" s="132">
        <v>42</v>
      </c>
      <c r="CO96" s="132">
        <v>58</v>
      </c>
      <c r="CP96" s="132">
        <v>38</v>
      </c>
      <c r="CQ96" s="132">
        <v>44</v>
      </c>
      <c r="CR96" s="132">
        <v>56</v>
      </c>
      <c r="CS96" s="132">
        <v>44</v>
      </c>
      <c r="CT96" s="132">
        <v>32</v>
      </c>
      <c r="CU96" s="132">
        <v>29</v>
      </c>
      <c r="CV96" s="132">
        <v>29</v>
      </c>
      <c r="CW96" s="132">
        <v>36</v>
      </c>
      <c r="CX96" s="132">
        <v>21</v>
      </c>
      <c r="CY96" s="132">
        <v>44</v>
      </c>
      <c r="CZ96" s="132">
        <v>30</v>
      </c>
      <c r="DA96" s="132">
        <v>26</v>
      </c>
      <c r="DB96" s="132">
        <v>25</v>
      </c>
      <c r="DC96" s="132">
        <v>25</v>
      </c>
      <c r="DD96" s="132">
        <v>29</v>
      </c>
      <c r="DE96" s="132">
        <v>33</v>
      </c>
      <c r="DF96" s="132">
        <v>41</v>
      </c>
      <c r="DG96" s="132">
        <v>35</v>
      </c>
      <c r="DH96" s="132">
        <v>27</v>
      </c>
      <c r="DI96" s="132">
        <v>31</v>
      </c>
      <c r="DJ96" s="132">
        <v>34</v>
      </c>
      <c r="DK96" s="132">
        <v>22</v>
      </c>
      <c r="DL96" s="132">
        <v>26</v>
      </c>
      <c r="DM96" s="132">
        <v>34</v>
      </c>
      <c r="DN96" s="132">
        <v>22</v>
      </c>
      <c r="DO96" s="132">
        <v>25</v>
      </c>
      <c r="DP96" s="132">
        <v>17</v>
      </c>
      <c r="DQ96" s="132">
        <v>27</v>
      </c>
      <c r="DR96" s="132">
        <v>22</v>
      </c>
      <c r="DS96" s="132">
        <v>23</v>
      </c>
      <c r="DT96" s="132">
        <v>22</v>
      </c>
      <c r="DU96" s="132">
        <v>28</v>
      </c>
      <c r="DV96" s="132">
        <v>35</v>
      </c>
      <c r="DW96" s="132">
        <v>22</v>
      </c>
      <c r="DX96" s="132">
        <v>25</v>
      </c>
      <c r="DY96" s="132">
        <v>27</v>
      </c>
      <c r="DZ96" s="132">
        <v>23</v>
      </c>
      <c r="EA96" s="132">
        <v>17</v>
      </c>
      <c r="EB96" s="132">
        <v>14</v>
      </c>
      <c r="EC96" s="132">
        <v>31</v>
      </c>
      <c r="ED96" s="132">
        <v>24</v>
      </c>
      <c r="EE96" s="132">
        <v>29</v>
      </c>
      <c r="EF96" s="132">
        <v>20</v>
      </c>
      <c r="EG96" s="132">
        <v>15</v>
      </c>
      <c r="EH96" s="132">
        <v>19</v>
      </c>
      <c r="EI96" s="132">
        <v>16</v>
      </c>
      <c r="EJ96" s="132">
        <v>17</v>
      </c>
      <c r="EK96" s="132">
        <v>6</v>
      </c>
      <c r="EL96" s="132">
        <v>7</v>
      </c>
      <c r="EM96" s="132">
        <v>8</v>
      </c>
      <c r="EN96" s="132">
        <v>5</v>
      </c>
      <c r="EO96" s="132">
        <v>11</v>
      </c>
      <c r="EP96" s="132">
        <v>3</v>
      </c>
      <c r="EQ96" s="132">
        <v>16</v>
      </c>
      <c r="ER96" s="132">
        <v>15</v>
      </c>
      <c r="ES96" s="132">
        <v>10</v>
      </c>
      <c r="ET96" s="132">
        <v>11</v>
      </c>
      <c r="EU96" s="132">
        <v>10</v>
      </c>
      <c r="EV96" s="132">
        <v>12</v>
      </c>
      <c r="EW96" s="132">
        <v>9</v>
      </c>
      <c r="EZ96" s="132">
        <v>1</v>
      </c>
      <c r="FA96" s="132">
        <v>1</v>
      </c>
      <c r="FF96" s="132">
        <v>1</v>
      </c>
      <c r="FH96" s="132">
        <v>3</v>
      </c>
      <c r="FI96" s="132">
        <v>1</v>
      </c>
      <c r="FK96" s="132">
        <v>1</v>
      </c>
      <c r="FL96" s="132">
        <v>2</v>
      </c>
      <c r="FM96" s="132">
        <v>3</v>
      </c>
      <c r="FO96" s="132">
        <v>1</v>
      </c>
      <c r="FP96" s="132">
        <v>1</v>
      </c>
      <c r="FS96" s="132">
        <v>2</v>
      </c>
      <c r="FV96" s="132">
        <v>1</v>
      </c>
      <c r="FW96" s="132">
        <v>2</v>
      </c>
      <c r="FX96" s="132">
        <v>2</v>
      </c>
      <c r="FY96" s="132">
        <v>1</v>
      </c>
      <c r="GA96" s="132">
        <v>1</v>
      </c>
      <c r="GB96" s="132">
        <v>1</v>
      </c>
      <c r="GC96" s="132">
        <v>1</v>
      </c>
      <c r="GD96" s="132">
        <v>1</v>
      </c>
      <c r="GE96" s="132">
        <v>3</v>
      </c>
      <c r="GG96" s="132">
        <v>1</v>
      </c>
      <c r="GH96" s="132">
        <v>3</v>
      </c>
      <c r="GI96" s="132">
        <v>2</v>
      </c>
      <c r="GK96" s="132">
        <v>1</v>
      </c>
      <c r="GL96" s="132">
        <v>2</v>
      </c>
      <c r="GM96" s="132">
        <v>1</v>
      </c>
      <c r="GQ96" s="132">
        <v>2</v>
      </c>
      <c r="GR96" s="132">
        <v>2</v>
      </c>
      <c r="GS96" s="132">
        <v>1</v>
      </c>
      <c r="GT96" s="132">
        <v>1</v>
      </c>
      <c r="GU96" s="132">
        <v>1</v>
      </c>
      <c r="GV96" s="132">
        <v>1</v>
      </c>
      <c r="GY96" s="132">
        <v>1</v>
      </c>
      <c r="GZ96" s="132">
        <v>1</v>
      </c>
      <c r="HA96" s="132">
        <v>1</v>
      </c>
      <c r="HB96" s="132">
        <v>1</v>
      </c>
      <c r="HC96" s="132">
        <v>1</v>
      </c>
      <c r="HE96" s="132">
        <v>1</v>
      </c>
      <c r="HH96" s="132">
        <v>1</v>
      </c>
      <c r="HJ96" s="132">
        <v>3</v>
      </c>
      <c r="HK96" s="132">
        <v>1</v>
      </c>
      <c r="HL96" s="132">
        <v>1</v>
      </c>
      <c r="HN96" s="132">
        <v>3</v>
      </c>
      <c r="HO96" s="132">
        <v>2</v>
      </c>
      <c r="HQ96" s="132">
        <v>1</v>
      </c>
      <c r="HR96" s="132">
        <v>1</v>
      </c>
      <c r="HS96" s="132">
        <v>1</v>
      </c>
    </row>
    <row r="97" spans="2:231" x14ac:dyDescent="0.25">
      <c r="B97" s="132" t="s">
        <v>209</v>
      </c>
      <c r="H97" s="132">
        <v>2</v>
      </c>
      <c r="L97" s="132">
        <v>3</v>
      </c>
      <c r="P97" s="132">
        <v>1</v>
      </c>
      <c r="Q97" s="132">
        <v>1</v>
      </c>
      <c r="R97" s="132">
        <v>1</v>
      </c>
      <c r="S97" s="132">
        <v>1</v>
      </c>
      <c r="U97" s="132">
        <v>2</v>
      </c>
      <c r="W97" s="132">
        <v>1</v>
      </c>
      <c r="X97" s="132">
        <v>1</v>
      </c>
      <c r="Y97" s="132">
        <v>1</v>
      </c>
      <c r="Z97" s="132">
        <v>4</v>
      </c>
      <c r="AA97" s="132">
        <v>3</v>
      </c>
      <c r="AB97" s="132">
        <v>3</v>
      </c>
      <c r="AC97" s="132">
        <v>6</v>
      </c>
      <c r="AD97" s="132">
        <v>4</v>
      </c>
      <c r="AE97" s="132">
        <v>8</v>
      </c>
      <c r="AF97" s="132">
        <v>16</v>
      </c>
      <c r="AG97" s="132">
        <v>26</v>
      </c>
      <c r="AH97" s="132">
        <v>19</v>
      </c>
      <c r="AI97" s="132">
        <v>27</v>
      </c>
      <c r="AJ97" s="132">
        <v>34</v>
      </c>
      <c r="AK97" s="132">
        <v>37</v>
      </c>
      <c r="AL97" s="132">
        <v>40</v>
      </c>
      <c r="AM97" s="132">
        <v>39</v>
      </c>
      <c r="AN97" s="132">
        <v>77</v>
      </c>
      <c r="AO97" s="132">
        <v>82</v>
      </c>
      <c r="AP97" s="132">
        <v>103</v>
      </c>
      <c r="AQ97" s="132">
        <v>108</v>
      </c>
      <c r="AR97" s="132">
        <v>127</v>
      </c>
      <c r="AS97" s="132">
        <v>113</v>
      </c>
      <c r="AT97" s="132">
        <v>157</v>
      </c>
      <c r="AU97" s="132">
        <v>188</v>
      </c>
      <c r="AV97" s="132">
        <v>139</v>
      </c>
      <c r="AW97" s="132">
        <v>140</v>
      </c>
      <c r="AX97" s="132">
        <v>151</v>
      </c>
      <c r="AY97" s="132">
        <v>166</v>
      </c>
      <c r="AZ97" s="132">
        <v>139</v>
      </c>
      <c r="BA97" s="132">
        <v>87</v>
      </c>
      <c r="BB97" s="132">
        <v>172</v>
      </c>
      <c r="BC97" s="132">
        <v>153</v>
      </c>
      <c r="BD97" s="132">
        <v>136</v>
      </c>
      <c r="BE97" s="132">
        <v>153</v>
      </c>
      <c r="BF97" s="132">
        <v>125</v>
      </c>
      <c r="BG97" s="132">
        <v>111</v>
      </c>
      <c r="BH97" s="132">
        <v>116</v>
      </c>
      <c r="BI97" s="132">
        <v>159</v>
      </c>
      <c r="BJ97" s="132">
        <v>104</v>
      </c>
      <c r="BK97" s="132">
        <v>138</v>
      </c>
      <c r="BL97" s="132">
        <v>106</v>
      </c>
      <c r="BM97" s="132">
        <v>112</v>
      </c>
      <c r="BN97" s="132">
        <v>106</v>
      </c>
      <c r="BO97" s="132">
        <v>95</v>
      </c>
      <c r="BP97" s="132">
        <v>131</v>
      </c>
      <c r="BQ97" s="132">
        <v>111</v>
      </c>
      <c r="BR97" s="132">
        <v>102</v>
      </c>
      <c r="BS97" s="132">
        <v>98</v>
      </c>
      <c r="BT97" s="132">
        <v>108</v>
      </c>
      <c r="BU97" s="132">
        <v>108</v>
      </c>
      <c r="BV97" s="132">
        <v>94</v>
      </c>
      <c r="BW97" s="132">
        <v>76</v>
      </c>
      <c r="BX97" s="132">
        <v>79</v>
      </c>
      <c r="BY97" s="132">
        <v>69</v>
      </c>
      <c r="BZ97" s="132">
        <v>73</v>
      </c>
      <c r="CA97" s="132">
        <v>71</v>
      </c>
      <c r="CB97" s="132">
        <v>60</v>
      </c>
      <c r="CC97" s="132">
        <v>56</v>
      </c>
      <c r="CD97" s="132">
        <v>69</v>
      </c>
      <c r="CE97" s="132">
        <v>39</v>
      </c>
      <c r="CF97" s="132">
        <v>42</v>
      </c>
      <c r="CG97" s="132">
        <v>37</v>
      </c>
      <c r="CH97" s="132">
        <v>34</v>
      </c>
      <c r="CI97" s="132">
        <v>41</v>
      </c>
      <c r="CJ97" s="132">
        <v>31</v>
      </c>
      <c r="CK97" s="132">
        <v>43</v>
      </c>
      <c r="CL97" s="132">
        <v>35</v>
      </c>
      <c r="CM97" s="132">
        <v>36</v>
      </c>
      <c r="CN97" s="132">
        <v>24</v>
      </c>
      <c r="CO97" s="132">
        <v>29</v>
      </c>
      <c r="CP97" s="132">
        <v>26</v>
      </c>
      <c r="CQ97" s="132">
        <v>20</v>
      </c>
      <c r="CR97" s="132">
        <v>27</v>
      </c>
      <c r="CS97" s="132">
        <v>20</v>
      </c>
      <c r="CT97" s="132">
        <v>21</v>
      </c>
      <c r="CU97" s="132">
        <v>21</v>
      </c>
      <c r="CV97" s="132">
        <v>22</v>
      </c>
      <c r="CW97" s="132">
        <v>19</v>
      </c>
      <c r="CX97" s="132">
        <v>12</v>
      </c>
      <c r="CY97" s="132">
        <v>26</v>
      </c>
      <c r="CZ97" s="132">
        <v>20</v>
      </c>
      <c r="DA97" s="132">
        <v>19</v>
      </c>
      <c r="DB97" s="132">
        <v>21</v>
      </c>
      <c r="DC97" s="132">
        <v>15</v>
      </c>
      <c r="DD97" s="132">
        <v>19</v>
      </c>
      <c r="DE97" s="132">
        <v>21</v>
      </c>
      <c r="DF97" s="132">
        <v>14</v>
      </c>
      <c r="DG97" s="132">
        <v>12</v>
      </c>
      <c r="DH97" s="132">
        <v>18</v>
      </c>
      <c r="DI97" s="132">
        <v>25</v>
      </c>
      <c r="DJ97" s="132">
        <v>21</v>
      </c>
      <c r="DK97" s="132">
        <v>17</v>
      </c>
      <c r="DL97" s="132">
        <v>14</v>
      </c>
      <c r="DM97" s="132">
        <v>18</v>
      </c>
      <c r="DN97" s="132">
        <v>15</v>
      </c>
      <c r="DO97" s="132">
        <v>13</v>
      </c>
      <c r="DP97" s="132">
        <v>8</v>
      </c>
      <c r="DQ97" s="132">
        <v>11</v>
      </c>
      <c r="DR97" s="132">
        <v>13</v>
      </c>
      <c r="DS97" s="132">
        <v>11</v>
      </c>
      <c r="DT97" s="132">
        <v>16</v>
      </c>
      <c r="DU97" s="132">
        <v>11</v>
      </c>
      <c r="DV97" s="132">
        <v>16</v>
      </c>
      <c r="DW97" s="132">
        <v>16</v>
      </c>
      <c r="DX97" s="132">
        <v>18</v>
      </c>
      <c r="DY97" s="132">
        <v>15</v>
      </c>
      <c r="DZ97" s="132">
        <v>8</v>
      </c>
      <c r="EA97" s="132">
        <v>15</v>
      </c>
      <c r="EB97" s="132">
        <v>8</v>
      </c>
      <c r="EC97" s="132">
        <v>14</v>
      </c>
      <c r="ED97" s="132">
        <v>16</v>
      </c>
      <c r="EE97" s="132">
        <v>10</v>
      </c>
      <c r="EF97" s="132">
        <v>7</v>
      </c>
      <c r="EG97" s="132">
        <v>9</v>
      </c>
      <c r="EH97" s="132">
        <v>5</v>
      </c>
      <c r="EI97" s="132">
        <v>5</v>
      </c>
      <c r="EJ97" s="132">
        <v>9</v>
      </c>
      <c r="EK97" s="132">
        <v>6</v>
      </c>
      <c r="EL97" s="132">
        <v>6</v>
      </c>
      <c r="EM97" s="132">
        <v>4</v>
      </c>
      <c r="EN97" s="132">
        <v>3</v>
      </c>
      <c r="EO97" s="132">
        <v>7</v>
      </c>
      <c r="EP97" s="132">
        <v>7</v>
      </c>
      <c r="EQ97" s="132">
        <v>7</v>
      </c>
      <c r="ER97" s="132">
        <v>1</v>
      </c>
      <c r="ES97" s="132">
        <v>3</v>
      </c>
      <c r="ET97" s="132">
        <v>3</v>
      </c>
      <c r="EU97" s="132">
        <v>4</v>
      </c>
      <c r="EV97" s="132">
        <v>6</v>
      </c>
      <c r="EW97" s="132">
        <v>5</v>
      </c>
      <c r="EY97" s="132">
        <v>1</v>
      </c>
      <c r="FE97" s="132">
        <v>1</v>
      </c>
      <c r="FG97" s="132">
        <v>1</v>
      </c>
      <c r="FH97" s="132">
        <v>2</v>
      </c>
      <c r="FI97" s="132">
        <v>1</v>
      </c>
      <c r="FJ97" s="132">
        <v>1</v>
      </c>
      <c r="FK97" s="132">
        <v>2</v>
      </c>
      <c r="FM97" s="132">
        <v>2</v>
      </c>
      <c r="FP97" s="132">
        <v>1</v>
      </c>
      <c r="FQ97" s="132">
        <v>1</v>
      </c>
      <c r="FR97" s="132">
        <v>4</v>
      </c>
      <c r="FS97" s="132">
        <v>1</v>
      </c>
      <c r="FT97" s="132">
        <v>4</v>
      </c>
      <c r="FV97" s="132">
        <v>1</v>
      </c>
      <c r="FW97" s="132">
        <v>2</v>
      </c>
      <c r="FX97" s="132">
        <v>2</v>
      </c>
      <c r="FY97" s="132">
        <v>2</v>
      </c>
      <c r="FZ97" s="132">
        <v>2</v>
      </c>
      <c r="GA97" s="132">
        <v>1</v>
      </c>
      <c r="GB97" s="132">
        <v>3</v>
      </c>
      <c r="GC97" s="132">
        <v>3</v>
      </c>
      <c r="GD97" s="132">
        <v>3</v>
      </c>
      <c r="GE97" s="132">
        <v>6</v>
      </c>
      <c r="GH97" s="132">
        <v>2</v>
      </c>
      <c r="GI97" s="132">
        <v>2</v>
      </c>
      <c r="GJ97" s="132">
        <v>3</v>
      </c>
      <c r="GK97" s="132">
        <v>6</v>
      </c>
      <c r="GL97" s="132">
        <v>3</v>
      </c>
      <c r="GN97" s="132">
        <v>2</v>
      </c>
      <c r="GO97" s="132">
        <v>3</v>
      </c>
      <c r="GP97" s="132">
        <v>2</v>
      </c>
      <c r="GQ97" s="132">
        <v>1</v>
      </c>
      <c r="GR97" s="132">
        <v>1</v>
      </c>
      <c r="GU97" s="132">
        <v>1</v>
      </c>
      <c r="GV97" s="132">
        <v>2</v>
      </c>
      <c r="GW97" s="132">
        <v>2</v>
      </c>
      <c r="GX97" s="132">
        <v>2</v>
      </c>
      <c r="GZ97" s="132">
        <v>3</v>
      </c>
      <c r="HA97" s="132">
        <v>1</v>
      </c>
      <c r="HC97" s="132">
        <v>2</v>
      </c>
      <c r="HE97" s="132">
        <v>1</v>
      </c>
      <c r="HF97" s="132">
        <v>2</v>
      </c>
      <c r="HG97" s="132">
        <v>4</v>
      </c>
      <c r="HI97" s="132">
        <v>1</v>
      </c>
      <c r="HK97" s="132">
        <v>3</v>
      </c>
      <c r="HL97" s="132">
        <v>2</v>
      </c>
      <c r="HN97" s="132">
        <v>1</v>
      </c>
      <c r="HQ97" s="132">
        <v>2</v>
      </c>
      <c r="HR97" s="132">
        <v>1</v>
      </c>
      <c r="HS97" s="132">
        <v>1</v>
      </c>
      <c r="HT97" s="132">
        <v>1</v>
      </c>
    </row>
    <row r="98" spans="2:231" x14ac:dyDescent="0.25">
      <c r="B98" s="132" t="s">
        <v>210</v>
      </c>
      <c r="K98" s="132">
        <v>2</v>
      </c>
      <c r="M98" s="132">
        <v>1</v>
      </c>
      <c r="Q98" s="132">
        <v>1</v>
      </c>
      <c r="S98" s="132">
        <v>2</v>
      </c>
      <c r="T98" s="132">
        <v>1</v>
      </c>
      <c r="U98" s="132">
        <v>2</v>
      </c>
      <c r="V98" s="132">
        <v>4</v>
      </c>
      <c r="W98" s="132">
        <v>1</v>
      </c>
      <c r="Y98" s="132">
        <v>4</v>
      </c>
      <c r="Z98" s="132">
        <v>3</v>
      </c>
      <c r="AA98" s="132">
        <v>4</v>
      </c>
      <c r="AB98" s="132">
        <v>9</v>
      </c>
      <c r="AC98" s="132">
        <v>11</v>
      </c>
      <c r="AD98" s="132">
        <v>9</v>
      </c>
      <c r="AE98" s="132">
        <v>5</v>
      </c>
      <c r="AF98" s="132">
        <v>18</v>
      </c>
      <c r="AG98" s="132">
        <v>16</v>
      </c>
      <c r="AH98" s="132">
        <v>13</v>
      </c>
      <c r="AI98" s="132">
        <v>24</v>
      </c>
      <c r="AJ98" s="132">
        <v>24</v>
      </c>
      <c r="AK98" s="132">
        <v>31</v>
      </c>
      <c r="AL98" s="132">
        <v>48</v>
      </c>
      <c r="AM98" s="132">
        <v>33</v>
      </c>
      <c r="AN98" s="132">
        <v>87</v>
      </c>
      <c r="AO98" s="132">
        <v>82</v>
      </c>
      <c r="AP98" s="132">
        <v>106</v>
      </c>
      <c r="AQ98" s="132">
        <v>106</v>
      </c>
      <c r="AR98" s="132">
        <v>122</v>
      </c>
      <c r="AS98" s="132">
        <v>140</v>
      </c>
      <c r="AT98" s="132">
        <v>137</v>
      </c>
      <c r="AU98" s="132">
        <v>246</v>
      </c>
      <c r="AV98" s="132">
        <v>176</v>
      </c>
      <c r="AW98" s="132">
        <v>167</v>
      </c>
      <c r="AX98" s="132">
        <v>156</v>
      </c>
      <c r="AY98" s="132">
        <v>201</v>
      </c>
      <c r="AZ98" s="132">
        <v>158</v>
      </c>
      <c r="BA98" s="132">
        <v>153</v>
      </c>
      <c r="BB98" s="132">
        <v>230</v>
      </c>
      <c r="BC98" s="132">
        <v>166</v>
      </c>
      <c r="BD98" s="132">
        <v>187</v>
      </c>
      <c r="BE98" s="132">
        <v>167</v>
      </c>
      <c r="BF98" s="132">
        <v>158</v>
      </c>
      <c r="BG98" s="132">
        <v>117</v>
      </c>
      <c r="BH98" s="132">
        <v>118</v>
      </c>
      <c r="BI98" s="132">
        <v>145</v>
      </c>
      <c r="BJ98" s="132">
        <v>101</v>
      </c>
      <c r="BK98" s="132">
        <v>144</v>
      </c>
      <c r="BL98" s="132">
        <v>140</v>
      </c>
      <c r="BM98" s="132">
        <v>105</v>
      </c>
      <c r="BN98" s="132">
        <v>107</v>
      </c>
      <c r="BO98" s="132">
        <v>89</v>
      </c>
      <c r="BP98" s="132">
        <v>134</v>
      </c>
      <c r="BQ98" s="132">
        <v>116</v>
      </c>
      <c r="BR98" s="132">
        <v>128</v>
      </c>
      <c r="BS98" s="132">
        <v>100</v>
      </c>
      <c r="BT98" s="132">
        <v>106</v>
      </c>
      <c r="BU98" s="132">
        <v>72</v>
      </c>
      <c r="BV98" s="132">
        <v>75</v>
      </c>
      <c r="BW98" s="132">
        <v>57</v>
      </c>
      <c r="BX98" s="132">
        <v>73</v>
      </c>
      <c r="BY98" s="132">
        <v>62</v>
      </c>
      <c r="BZ98" s="132">
        <v>77</v>
      </c>
      <c r="CA98" s="132">
        <v>54</v>
      </c>
      <c r="CB98" s="132">
        <v>55</v>
      </c>
      <c r="CC98" s="132">
        <v>36</v>
      </c>
      <c r="CD98" s="132">
        <v>65</v>
      </c>
      <c r="CE98" s="132">
        <v>35</v>
      </c>
      <c r="CF98" s="132">
        <v>51</v>
      </c>
      <c r="CG98" s="132">
        <v>38</v>
      </c>
      <c r="CH98" s="132">
        <v>34</v>
      </c>
      <c r="CI98" s="132">
        <v>38</v>
      </c>
      <c r="CJ98" s="132">
        <v>28</v>
      </c>
      <c r="CK98" s="132">
        <v>28</v>
      </c>
      <c r="CL98" s="132">
        <v>31</v>
      </c>
      <c r="CM98" s="132">
        <v>38</v>
      </c>
      <c r="CN98" s="132">
        <v>22</v>
      </c>
      <c r="CO98" s="132">
        <v>28</v>
      </c>
      <c r="CP98" s="132">
        <v>22</v>
      </c>
      <c r="CQ98" s="132">
        <v>19</v>
      </c>
      <c r="CR98" s="132">
        <v>26</v>
      </c>
      <c r="CS98" s="132">
        <v>19</v>
      </c>
      <c r="CT98" s="132">
        <v>23</v>
      </c>
      <c r="CU98" s="132">
        <v>21</v>
      </c>
      <c r="CV98" s="132">
        <v>21</v>
      </c>
      <c r="CW98" s="132">
        <v>18</v>
      </c>
      <c r="CX98" s="132">
        <v>14</v>
      </c>
      <c r="CY98" s="132">
        <v>23</v>
      </c>
      <c r="CZ98" s="132">
        <v>19</v>
      </c>
      <c r="DA98" s="132">
        <v>10</v>
      </c>
      <c r="DB98" s="132">
        <v>10</v>
      </c>
      <c r="DC98" s="132">
        <v>15</v>
      </c>
      <c r="DD98" s="132">
        <v>7</v>
      </c>
      <c r="DE98" s="132">
        <v>15</v>
      </c>
      <c r="DF98" s="132">
        <v>11</v>
      </c>
      <c r="DG98" s="132">
        <v>13</v>
      </c>
      <c r="DH98" s="132">
        <v>15</v>
      </c>
      <c r="DI98" s="132">
        <v>18</v>
      </c>
      <c r="DJ98" s="132">
        <v>14</v>
      </c>
      <c r="DK98" s="132">
        <v>10</v>
      </c>
      <c r="DL98" s="132">
        <v>8</v>
      </c>
      <c r="DM98" s="132">
        <v>12</v>
      </c>
      <c r="DN98" s="132">
        <v>9</v>
      </c>
      <c r="DO98" s="132">
        <v>7</v>
      </c>
      <c r="DP98" s="132">
        <v>11</v>
      </c>
      <c r="DQ98" s="132">
        <v>4</v>
      </c>
      <c r="DR98" s="132">
        <v>19</v>
      </c>
      <c r="DS98" s="132">
        <v>7</v>
      </c>
      <c r="DT98" s="132">
        <v>5</v>
      </c>
      <c r="DU98" s="132">
        <v>5</v>
      </c>
      <c r="DV98" s="132">
        <v>3</v>
      </c>
      <c r="DW98" s="132">
        <v>13</v>
      </c>
      <c r="DX98" s="132">
        <v>8</v>
      </c>
      <c r="DY98" s="132">
        <v>4</v>
      </c>
      <c r="DZ98" s="132">
        <v>5</v>
      </c>
      <c r="EA98" s="132">
        <v>2</v>
      </c>
      <c r="EB98" s="132">
        <v>9</v>
      </c>
      <c r="EC98" s="132">
        <v>8</v>
      </c>
      <c r="ED98" s="132">
        <v>4</v>
      </c>
      <c r="EE98" s="132">
        <v>9</v>
      </c>
      <c r="EF98" s="132">
        <v>3</v>
      </c>
      <c r="EH98" s="132">
        <v>2</v>
      </c>
      <c r="EI98" s="132">
        <v>2</v>
      </c>
      <c r="EJ98" s="132">
        <v>2</v>
      </c>
      <c r="EK98" s="132">
        <v>1</v>
      </c>
      <c r="EL98" s="132">
        <v>4</v>
      </c>
      <c r="EN98" s="132">
        <v>3</v>
      </c>
      <c r="EO98" s="132">
        <v>6</v>
      </c>
      <c r="EQ98" s="132">
        <v>1</v>
      </c>
      <c r="ER98" s="132">
        <v>1</v>
      </c>
      <c r="ES98" s="132">
        <v>4</v>
      </c>
      <c r="ET98" s="132">
        <v>2</v>
      </c>
      <c r="EU98" s="132">
        <v>1</v>
      </c>
      <c r="EV98" s="132">
        <v>5</v>
      </c>
      <c r="EW98" s="132">
        <v>2</v>
      </c>
      <c r="EX98" s="132">
        <v>1</v>
      </c>
      <c r="FB98" s="132">
        <v>1</v>
      </c>
      <c r="FC98" s="132">
        <v>1</v>
      </c>
      <c r="FD98" s="132">
        <v>1</v>
      </c>
      <c r="FE98" s="132">
        <v>1</v>
      </c>
      <c r="FG98" s="132">
        <v>1</v>
      </c>
      <c r="FI98" s="132">
        <v>1</v>
      </c>
      <c r="FK98" s="132">
        <v>1</v>
      </c>
      <c r="FL98" s="132">
        <v>2</v>
      </c>
      <c r="FM98" s="132">
        <v>1</v>
      </c>
      <c r="FN98" s="132">
        <v>1</v>
      </c>
      <c r="FP98" s="132">
        <v>1</v>
      </c>
      <c r="FR98" s="132">
        <v>1</v>
      </c>
      <c r="FS98" s="132">
        <v>1</v>
      </c>
      <c r="FU98" s="132">
        <v>2</v>
      </c>
      <c r="FV98" s="132">
        <v>1</v>
      </c>
      <c r="FW98" s="132">
        <v>1</v>
      </c>
      <c r="FX98" s="132">
        <v>1</v>
      </c>
      <c r="FY98" s="132">
        <v>1</v>
      </c>
      <c r="FZ98" s="132">
        <v>1</v>
      </c>
      <c r="GA98" s="132">
        <v>1</v>
      </c>
      <c r="GC98" s="132">
        <v>1</v>
      </c>
      <c r="GD98" s="132">
        <v>2</v>
      </c>
      <c r="GE98" s="132">
        <v>2</v>
      </c>
      <c r="GF98" s="132">
        <v>1</v>
      </c>
      <c r="GG98" s="132">
        <v>1</v>
      </c>
      <c r="GH98" s="132">
        <v>1</v>
      </c>
      <c r="GI98" s="132">
        <v>2</v>
      </c>
      <c r="GJ98" s="132">
        <v>4</v>
      </c>
      <c r="GK98" s="132">
        <v>1</v>
      </c>
      <c r="GL98" s="132">
        <v>3</v>
      </c>
      <c r="GM98" s="132">
        <v>1</v>
      </c>
      <c r="GN98" s="132">
        <v>3</v>
      </c>
      <c r="GO98" s="132">
        <v>2</v>
      </c>
      <c r="GQ98" s="132">
        <v>1</v>
      </c>
      <c r="GR98" s="132">
        <v>3</v>
      </c>
      <c r="GT98" s="132">
        <v>2</v>
      </c>
      <c r="GV98" s="132">
        <v>1</v>
      </c>
      <c r="GW98" s="132">
        <v>3</v>
      </c>
      <c r="GY98" s="132">
        <v>3</v>
      </c>
      <c r="GZ98" s="132">
        <v>1</v>
      </c>
      <c r="HA98" s="132">
        <v>1</v>
      </c>
      <c r="HB98" s="132">
        <v>1</v>
      </c>
      <c r="HD98" s="132">
        <v>1</v>
      </c>
      <c r="HE98" s="132">
        <v>2</v>
      </c>
      <c r="HF98" s="132">
        <v>2</v>
      </c>
      <c r="HG98" s="132">
        <v>1</v>
      </c>
      <c r="HH98" s="132">
        <v>2</v>
      </c>
      <c r="HI98" s="132">
        <v>5</v>
      </c>
      <c r="HJ98" s="132">
        <v>1</v>
      </c>
      <c r="HK98" s="132">
        <v>1</v>
      </c>
      <c r="HL98" s="132">
        <v>1</v>
      </c>
      <c r="HN98" s="132">
        <v>2</v>
      </c>
      <c r="HO98" s="132">
        <v>2</v>
      </c>
      <c r="HR98" s="132">
        <v>1</v>
      </c>
      <c r="HS98" s="132">
        <v>2</v>
      </c>
      <c r="HT98" s="132">
        <v>1</v>
      </c>
      <c r="HV98" s="132">
        <v>1</v>
      </c>
    </row>
    <row r="99" spans="2:231" x14ac:dyDescent="0.25">
      <c r="B99" s="132" t="s">
        <v>211</v>
      </c>
      <c r="F99" s="132">
        <v>1</v>
      </c>
      <c r="G99" s="132">
        <v>1</v>
      </c>
      <c r="I99" s="132">
        <v>1</v>
      </c>
      <c r="J99" s="132">
        <v>1</v>
      </c>
      <c r="Y99" s="132">
        <v>1</v>
      </c>
      <c r="Z99" s="132">
        <v>1</v>
      </c>
      <c r="AA99" s="132">
        <v>2</v>
      </c>
      <c r="AC99" s="132">
        <v>4</v>
      </c>
      <c r="AD99" s="132">
        <v>8</v>
      </c>
      <c r="AE99" s="132">
        <v>6</v>
      </c>
      <c r="AF99" s="132">
        <v>13</v>
      </c>
      <c r="AG99" s="132">
        <v>17</v>
      </c>
      <c r="AH99" s="132">
        <v>8</v>
      </c>
      <c r="AI99" s="132">
        <v>14</v>
      </c>
      <c r="AJ99" s="132">
        <v>17</v>
      </c>
      <c r="AK99" s="132">
        <v>24</v>
      </c>
      <c r="AL99" s="132">
        <v>24</v>
      </c>
      <c r="AM99" s="132">
        <v>30</v>
      </c>
      <c r="AN99" s="132">
        <v>49</v>
      </c>
      <c r="AO99" s="132">
        <v>42</v>
      </c>
      <c r="AP99" s="132">
        <v>67</v>
      </c>
      <c r="AQ99" s="132">
        <v>74</v>
      </c>
      <c r="AR99" s="132">
        <v>86</v>
      </c>
      <c r="AS99" s="132">
        <v>88</v>
      </c>
      <c r="AT99" s="132">
        <v>95</v>
      </c>
      <c r="AU99" s="132">
        <v>129</v>
      </c>
      <c r="AV99" s="132">
        <v>125</v>
      </c>
      <c r="AW99" s="132">
        <v>147</v>
      </c>
      <c r="AX99" s="132">
        <v>133</v>
      </c>
      <c r="AY99" s="132">
        <v>143</v>
      </c>
      <c r="AZ99" s="132">
        <v>167</v>
      </c>
      <c r="BA99" s="132">
        <v>130</v>
      </c>
      <c r="BB99" s="132">
        <v>233</v>
      </c>
      <c r="BC99" s="132">
        <v>183</v>
      </c>
      <c r="BD99" s="132">
        <v>213</v>
      </c>
      <c r="BE99" s="132">
        <v>172</v>
      </c>
      <c r="BF99" s="132">
        <v>207</v>
      </c>
      <c r="BG99" s="132">
        <v>142</v>
      </c>
      <c r="BH99" s="132">
        <v>131</v>
      </c>
      <c r="BI99" s="132">
        <v>187</v>
      </c>
      <c r="BJ99" s="132">
        <v>148</v>
      </c>
      <c r="BK99" s="132">
        <v>200</v>
      </c>
      <c r="BL99" s="132">
        <v>177</v>
      </c>
      <c r="BM99" s="132">
        <v>186</v>
      </c>
      <c r="BN99" s="132">
        <v>165</v>
      </c>
      <c r="BO99" s="132">
        <v>140</v>
      </c>
      <c r="BP99" s="132">
        <v>186</v>
      </c>
      <c r="BQ99" s="132">
        <v>185</v>
      </c>
      <c r="BR99" s="132">
        <v>187</v>
      </c>
      <c r="BS99" s="132">
        <v>162</v>
      </c>
      <c r="BT99" s="132">
        <v>186</v>
      </c>
      <c r="BU99" s="132">
        <v>101</v>
      </c>
      <c r="BV99" s="132">
        <v>127</v>
      </c>
      <c r="BW99" s="132">
        <v>119</v>
      </c>
      <c r="BX99" s="132">
        <v>158</v>
      </c>
      <c r="BY99" s="132">
        <v>160</v>
      </c>
      <c r="BZ99" s="132">
        <v>140</v>
      </c>
      <c r="CA99" s="132">
        <v>112</v>
      </c>
      <c r="CB99" s="132">
        <v>99</v>
      </c>
      <c r="CC99" s="132">
        <v>85</v>
      </c>
      <c r="CD99" s="132">
        <v>124</v>
      </c>
      <c r="CE99" s="132">
        <v>106</v>
      </c>
      <c r="CF99" s="132">
        <v>93</v>
      </c>
      <c r="CG99" s="132">
        <v>86</v>
      </c>
      <c r="CH99" s="132">
        <v>87</v>
      </c>
      <c r="CI99" s="132">
        <v>67</v>
      </c>
      <c r="CJ99" s="132">
        <v>43</v>
      </c>
      <c r="CK99" s="132">
        <v>48</v>
      </c>
      <c r="CL99" s="132">
        <v>64</v>
      </c>
      <c r="CM99" s="132">
        <v>66</v>
      </c>
      <c r="CN99" s="132">
        <v>70</v>
      </c>
      <c r="CO99" s="132">
        <v>67</v>
      </c>
      <c r="CP99" s="132">
        <v>50</v>
      </c>
      <c r="CQ99" s="132">
        <v>33</v>
      </c>
      <c r="CR99" s="132">
        <v>46</v>
      </c>
      <c r="CS99" s="132">
        <v>45</v>
      </c>
      <c r="CT99" s="132">
        <v>36</v>
      </c>
      <c r="CU99" s="132">
        <v>35</v>
      </c>
      <c r="CV99" s="132">
        <v>34</v>
      </c>
      <c r="CW99" s="132">
        <v>34</v>
      </c>
      <c r="CX99" s="132">
        <v>27</v>
      </c>
      <c r="CY99" s="132">
        <v>40</v>
      </c>
      <c r="CZ99" s="132">
        <v>46</v>
      </c>
      <c r="DA99" s="132">
        <v>36</v>
      </c>
      <c r="DB99" s="132">
        <v>23</v>
      </c>
      <c r="DC99" s="132">
        <v>26</v>
      </c>
      <c r="DD99" s="132">
        <v>11</v>
      </c>
      <c r="DE99" s="132">
        <v>22</v>
      </c>
      <c r="DF99" s="132">
        <v>23</v>
      </c>
      <c r="DG99" s="132">
        <v>20</v>
      </c>
      <c r="DH99" s="132">
        <v>16</v>
      </c>
      <c r="DI99" s="132">
        <v>16</v>
      </c>
      <c r="DJ99" s="132">
        <v>14</v>
      </c>
      <c r="DK99" s="132">
        <v>13</v>
      </c>
      <c r="DL99" s="132">
        <v>5</v>
      </c>
      <c r="DM99" s="132">
        <v>15</v>
      </c>
      <c r="DN99" s="132">
        <v>10</v>
      </c>
      <c r="DO99" s="132">
        <v>11</v>
      </c>
      <c r="DP99" s="132">
        <v>4</v>
      </c>
      <c r="DQ99" s="132">
        <v>4</v>
      </c>
      <c r="DR99" s="132">
        <v>15</v>
      </c>
      <c r="DS99" s="132">
        <v>7</v>
      </c>
      <c r="DT99" s="132">
        <v>9</v>
      </c>
      <c r="DU99" s="132">
        <v>8</v>
      </c>
      <c r="DV99" s="132">
        <v>6</v>
      </c>
      <c r="DW99" s="132">
        <v>13</v>
      </c>
      <c r="DX99" s="132">
        <v>11</v>
      </c>
      <c r="DY99" s="132">
        <v>15</v>
      </c>
      <c r="DZ99" s="132">
        <v>2</v>
      </c>
      <c r="EA99" s="132">
        <v>6</v>
      </c>
      <c r="EB99" s="132">
        <v>10</v>
      </c>
      <c r="EC99" s="132">
        <v>3</v>
      </c>
      <c r="ED99" s="132">
        <v>3</v>
      </c>
      <c r="EE99" s="132">
        <v>5</v>
      </c>
      <c r="EF99" s="132">
        <v>5</v>
      </c>
      <c r="EG99" s="132">
        <v>7</v>
      </c>
      <c r="EH99" s="132">
        <v>4</v>
      </c>
      <c r="EI99" s="132">
        <v>6</v>
      </c>
      <c r="EJ99" s="132">
        <v>4</v>
      </c>
      <c r="EK99" s="132">
        <v>2</v>
      </c>
      <c r="EL99" s="132">
        <v>4</v>
      </c>
      <c r="EM99" s="132">
        <v>1</v>
      </c>
      <c r="EN99" s="132">
        <v>1</v>
      </c>
      <c r="EO99" s="132">
        <v>5</v>
      </c>
      <c r="EP99" s="132">
        <v>1</v>
      </c>
      <c r="EQ99" s="132">
        <v>5</v>
      </c>
      <c r="ER99" s="132">
        <v>3</v>
      </c>
      <c r="ES99" s="132">
        <v>3</v>
      </c>
      <c r="ET99" s="132">
        <v>2</v>
      </c>
      <c r="EV99" s="132">
        <v>4</v>
      </c>
      <c r="EW99" s="132">
        <v>1</v>
      </c>
      <c r="EY99" s="132">
        <v>1</v>
      </c>
      <c r="FM99" s="132">
        <v>1</v>
      </c>
      <c r="FO99" s="132">
        <v>1</v>
      </c>
      <c r="FP99" s="132">
        <v>1</v>
      </c>
      <c r="FS99" s="132">
        <v>1</v>
      </c>
      <c r="FU99" s="132">
        <v>2</v>
      </c>
      <c r="FX99" s="132">
        <v>1</v>
      </c>
      <c r="FY99" s="132">
        <v>1</v>
      </c>
      <c r="FZ99" s="132">
        <v>1</v>
      </c>
      <c r="GA99" s="132">
        <v>1</v>
      </c>
      <c r="GB99" s="132">
        <v>2</v>
      </c>
      <c r="GF99" s="132">
        <v>4</v>
      </c>
      <c r="GG99" s="132">
        <v>2</v>
      </c>
      <c r="GH99" s="132">
        <v>2</v>
      </c>
      <c r="GI99" s="132">
        <v>1</v>
      </c>
      <c r="GK99" s="132">
        <v>1</v>
      </c>
      <c r="GL99" s="132">
        <v>2</v>
      </c>
      <c r="GM99" s="132">
        <v>2</v>
      </c>
      <c r="GP99" s="132">
        <v>4</v>
      </c>
      <c r="GR99" s="132">
        <v>1</v>
      </c>
      <c r="GT99" s="132">
        <v>1</v>
      </c>
      <c r="GU99" s="132">
        <v>1</v>
      </c>
      <c r="GX99" s="132">
        <v>1</v>
      </c>
      <c r="HA99" s="132">
        <v>2</v>
      </c>
      <c r="HC99" s="132">
        <v>2</v>
      </c>
      <c r="HD99" s="132">
        <v>1</v>
      </c>
      <c r="HE99" s="132">
        <v>2</v>
      </c>
      <c r="HF99" s="132">
        <v>3</v>
      </c>
      <c r="HG99" s="132">
        <v>2</v>
      </c>
      <c r="HH99" s="132">
        <v>2</v>
      </c>
      <c r="HI99" s="132">
        <v>1</v>
      </c>
      <c r="HJ99" s="132">
        <v>1</v>
      </c>
      <c r="HK99" s="132">
        <v>4</v>
      </c>
      <c r="HL99" s="132">
        <v>2</v>
      </c>
      <c r="HM99" s="132">
        <v>1</v>
      </c>
      <c r="HN99" s="132">
        <v>3</v>
      </c>
      <c r="HO99" s="132">
        <v>1</v>
      </c>
      <c r="HP99" s="132">
        <v>2</v>
      </c>
      <c r="HQ99" s="132">
        <v>1</v>
      </c>
      <c r="HR99" s="132">
        <v>1</v>
      </c>
    </row>
    <row r="100" spans="2:231" x14ac:dyDescent="0.25">
      <c r="B100" s="132" t="s">
        <v>212</v>
      </c>
      <c r="G100" s="132">
        <v>1</v>
      </c>
      <c r="O100" s="132">
        <v>1</v>
      </c>
      <c r="V100" s="132">
        <v>1</v>
      </c>
      <c r="Y100" s="132">
        <v>1</v>
      </c>
      <c r="AA100" s="132">
        <v>2</v>
      </c>
      <c r="AB100" s="132">
        <v>1</v>
      </c>
      <c r="AC100" s="132">
        <v>2</v>
      </c>
      <c r="AF100" s="132">
        <v>1</v>
      </c>
      <c r="AG100" s="132">
        <v>3</v>
      </c>
      <c r="AH100" s="132">
        <v>5</v>
      </c>
      <c r="AI100" s="132">
        <v>1</v>
      </c>
      <c r="AJ100" s="132">
        <v>3</v>
      </c>
      <c r="AK100" s="132">
        <v>5</v>
      </c>
      <c r="AL100" s="132">
        <v>3</v>
      </c>
      <c r="AM100" s="132">
        <v>3</v>
      </c>
      <c r="AN100" s="132">
        <v>9</v>
      </c>
      <c r="AO100" s="132">
        <v>9</v>
      </c>
      <c r="AP100" s="132">
        <v>12</v>
      </c>
      <c r="AQ100" s="132">
        <v>14</v>
      </c>
      <c r="AR100" s="132">
        <v>16</v>
      </c>
      <c r="AS100" s="132">
        <v>21</v>
      </c>
      <c r="AT100" s="132">
        <v>20</v>
      </c>
      <c r="AU100" s="132">
        <v>37</v>
      </c>
      <c r="AV100" s="132">
        <v>33</v>
      </c>
      <c r="AW100" s="132">
        <v>30</v>
      </c>
      <c r="AX100" s="132">
        <v>32</v>
      </c>
      <c r="AY100" s="132">
        <v>50</v>
      </c>
      <c r="AZ100" s="132">
        <v>37</v>
      </c>
      <c r="BA100" s="132">
        <v>43</v>
      </c>
      <c r="BB100" s="132">
        <v>67</v>
      </c>
      <c r="BC100" s="132">
        <v>59</v>
      </c>
      <c r="BD100" s="132">
        <v>56</v>
      </c>
      <c r="BE100" s="132">
        <v>77</v>
      </c>
      <c r="BF100" s="132">
        <v>84</v>
      </c>
      <c r="BG100" s="132">
        <v>63</v>
      </c>
      <c r="BH100" s="132">
        <v>56</v>
      </c>
      <c r="BI100" s="132">
        <v>82</v>
      </c>
      <c r="BJ100" s="132">
        <v>71</v>
      </c>
      <c r="BK100" s="132">
        <v>69</v>
      </c>
      <c r="BL100" s="132">
        <v>67</v>
      </c>
      <c r="BM100" s="132">
        <v>94</v>
      </c>
      <c r="BN100" s="132">
        <v>86</v>
      </c>
      <c r="BO100" s="132">
        <v>49</v>
      </c>
      <c r="BP100" s="132">
        <v>92</v>
      </c>
      <c r="BQ100" s="132">
        <v>73</v>
      </c>
      <c r="BR100" s="132">
        <v>96</v>
      </c>
      <c r="BS100" s="132">
        <v>78</v>
      </c>
      <c r="BT100" s="132">
        <v>83</v>
      </c>
      <c r="BU100" s="132">
        <v>61</v>
      </c>
      <c r="BV100" s="132">
        <v>65</v>
      </c>
      <c r="BW100" s="132">
        <v>62</v>
      </c>
      <c r="BX100" s="132">
        <v>82</v>
      </c>
      <c r="BY100" s="132">
        <v>62</v>
      </c>
      <c r="BZ100" s="132">
        <v>71</v>
      </c>
      <c r="CA100" s="132">
        <v>79</v>
      </c>
      <c r="CB100" s="132">
        <v>51</v>
      </c>
      <c r="CC100" s="132">
        <v>41</v>
      </c>
      <c r="CD100" s="132">
        <v>57</v>
      </c>
      <c r="CE100" s="132">
        <v>57</v>
      </c>
      <c r="CF100" s="132">
        <v>58</v>
      </c>
      <c r="CG100" s="132">
        <v>40</v>
      </c>
      <c r="CH100" s="132">
        <v>39</v>
      </c>
      <c r="CI100" s="132">
        <v>40</v>
      </c>
      <c r="CJ100" s="132">
        <v>23</v>
      </c>
      <c r="CK100" s="132">
        <v>26</v>
      </c>
      <c r="CL100" s="132">
        <v>27</v>
      </c>
      <c r="CM100" s="132">
        <v>33</v>
      </c>
      <c r="CN100" s="132">
        <v>24</v>
      </c>
      <c r="CO100" s="132">
        <v>27</v>
      </c>
      <c r="CP100" s="132">
        <v>20</v>
      </c>
      <c r="CQ100" s="132">
        <v>22</v>
      </c>
      <c r="CR100" s="132">
        <v>24</v>
      </c>
      <c r="CS100" s="132">
        <v>8</v>
      </c>
      <c r="CT100" s="132">
        <v>28</v>
      </c>
      <c r="CU100" s="132">
        <v>27</v>
      </c>
      <c r="CV100" s="132">
        <v>22</v>
      </c>
      <c r="CW100" s="132">
        <v>10</v>
      </c>
      <c r="CX100" s="132">
        <v>8</v>
      </c>
      <c r="CY100" s="132">
        <v>21</v>
      </c>
      <c r="CZ100" s="132">
        <v>14</v>
      </c>
      <c r="DA100" s="132">
        <v>14</v>
      </c>
      <c r="DB100" s="132">
        <v>11</v>
      </c>
      <c r="DC100" s="132">
        <v>15</v>
      </c>
      <c r="DD100" s="132">
        <v>9</v>
      </c>
      <c r="DE100" s="132">
        <v>8</v>
      </c>
      <c r="DF100" s="132">
        <v>11</v>
      </c>
      <c r="DG100" s="132">
        <v>11</v>
      </c>
      <c r="DH100" s="132">
        <v>16</v>
      </c>
      <c r="DI100" s="132">
        <v>8</v>
      </c>
      <c r="DJ100" s="132">
        <v>11</v>
      </c>
      <c r="DK100" s="132">
        <v>3</v>
      </c>
      <c r="DL100" s="132">
        <v>3</v>
      </c>
      <c r="DM100" s="132">
        <v>12</v>
      </c>
      <c r="DN100" s="132">
        <v>6</v>
      </c>
      <c r="DO100" s="132">
        <v>5</v>
      </c>
      <c r="DP100" s="132">
        <v>7</v>
      </c>
      <c r="DQ100" s="132">
        <v>6</v>
      </c>
      <c r="DR100" s="132">
        <v>3</v>
      </c>
      <c r="DS100" s="132">
        <v>3</v>
      </c>
      <c r="DT100" s="132">
        <v>3</v>
      </c>
      <c r="DU100" s="132">
        <v>4</v>
      </c>
      <c r="DV100" s="132">
        <v>4</v>
      </c>
      <c r="DW100" s="132">
        <v>6</v>
      </c>
      <c r="DX100" s="132">
        <v>4</v>
      </c>
      <c r="DY100" s="132">
        <v>5</v>
      </c>
      <c r="DZ100" s="132">
        <v>1</v>
      </c>
      <c r="EA100" s="132">
        <v>2</v>
      </c>
      <c r="EB100" s="132">
        <v>4</v>
      </c>
      <c r="EC100" s="132">
        <v>1</v>
      </c>
      <c r="ED100" s="132">
        <v>2</v>
      </c>
      <c r="EF100" s="132">
        <v>2</v>
      </c>
      <c r="EG100" s="132">
        <v>2</v>
      </c>
      <c r="EI100" s="132">
        <v>2</v>
      </c>
      <c r="EK100" s="132">
        <v>2</v>
      </c>
      <c r="EL100" s="132">
        <v>1</v>
      </c>
      <c r="EM100" s="132">
        <v>2</v>
      </c>
      <c r="EO100" s="132">
        <v>1</v>
      </c>
      <c r="EP100" s="132">
        <v>5</v>
      </c>
      <c r="EQ100" s="132">
        <v>4</v>
      </c>
      <c r="ET100" s="132">
        <v>1</v>
      </c>
      <c r="EV100" s="132">
        <v>2</v>
      </c>
      <c r="FG100" s="132">
        <v>1</v>
      </c>
      <c r="FZ100" s="132">
        <v>3</v>
      </c>
      <c r="GE100" s="132">
        <v>1</v>
      </c>
      <c r="GM100" s="132">
        <v>1</v>
      </c>
      <c r="GP100" s="132">
        <v>1</v>
      </c>
      <c r="HB100" s="132">
        <v>1</v>
      </c>
      <c r="HF100" s="132">
        <v>1</v>
      </c>
      <c r="HG100" s="132">
        <v>1</v>
      </c>
      <c r="HH100" s="132">
        <v>1</v>
      </c>
      <c r="HI100" s="132">
        <v>1</v>
      </c>
      <c r="HM100" s="132">
        <v>1</v>
      </c>
      <c r="HO100" s="132">
        <v>1</v>
      </c>
      <c r="HP100" s="132">
        <v>2</v>
      </c>
      <c r="HQ100" s="132">
        <v>1</v>
      </c>
      <c r="HR100" s="132">
        <v>1</v>
      </c>
      <c r="HT100" s="132">
        <v>1</v>
      </c>
    </row>
    <row r="101" spans="2:231" x14ac:dyDescent="0.25">
      <c r="D101" s="132">
        <f>SUM(D91:D100)</f>
        <v>1</v>
      </c>
      <c r="E101" s="132">
        <f t="shared" ref="E101:BP101" si="96">SUM(E91:E100)</f>
        <v>1</v>
      </c>
      <c r="F101" s="132">
        <f t="shared" si="96"/>
        <v>1</v>
      </c>
      <c r="G101" s="132">
        <f t="shared" si="96"/>
        <v>2</v>
      </c>
      <c r="H101" s="132">
        <f t="shared" si="96"/>
        <v>3</v>
      </c>
      <c r="I101" s="132">
        <f t="shared" si="96"/>
        <v>2</v>
      </c>
      <c r="J101" s="132">
        <f t="shared" si="96"/>
        <v>2</v>
      </c>
      <c r="K101" s="132">
        <f t="shared" si="96"/>
        <v>2</v>
      </c>
      <c r="L101" s="132">
        <f t="shared" si="96"/>
        <v>4</v>
      </c>
      <c r="M101" s="132">
        <f t="shared" si="96"/>
        <v>1</v>
      </c>
      <c r="N101" s="132">
        <f t="shared" si="96"/>
        <v>2</v>
      </c>
      <c r="O101" s="132">
        <f t="shared" si="96"/>
        <v>1</v>
      </c>
      <c r="P101" s="132">
        <f t="shared" si="96"/>
        <v>4</v>
      </c>
      <c r="Q101" s="132">
        <f t="shared" si="96"/>
        <v>2</v>
      </c>
      <c r="R101" s="132">
        <f t="shared" si="96"/>
        <v>3</v>
      </c>
      <c r="S101" s="132">
        <f t="shared" si="96"/>
        <v>3</v>
      </c>
      <c r="T101" s="132">
        <f t="shared" si="96"/>
        <v>1</v>
      </c>
      <c r="U101" s="132">
        <f t="shared" si="96"/>
        <v>5</v>
      </c>
      <c r="V101" s="132">
        <f t="shared" si="96"/>
        <v>9</v>
      </c>
      <c r="W101" s="132">
        <f t="shared" si="96"/>
        <v>9</v>
      </c>
      <c r="X101" s="132">
        <f t="shared" si="96"/>
        <v>5</v>
      </c>
      <c r="Y101" s="132">
        <f t="shared" si="96"/>
        <v>10</v>
      </c>
      <c r="Z101" s="132">
        <f t="shared" si="96"/>
        <v>22</v>
      </c>
      <c r="AA101" s="132">
        <f t="shared" si="96"/>
        <v>24</v>
      </c>
      <c r="AB101" s="132">
        <f t="shared" si="96"/>
        <v>33</v>
      </c>
      <c r="AC101" s="132">
        <f t="shared" si="96"/>
        <v>61</v>
      </c>
      <c r="AD101" s="132">
        <f t="shared" si="96"/>
        <v>63</v>
      </c>
      <c r="AE101" s="132">
        <f t="shared" si="96"/>
        <v>65</v>
      </c>
      <c r="AF101" s="132">
        <f t="shared" si="96"/>
        <v>134</v>
      </c>
      <c r="AG101" s="132">
        <f t="shared" si="96"/>
        <v>141</v>
      </c>
      <c r="AH101" s="132">
        <f t="shared" si="96"/>
        <v>126</v>
      </c>
      <c r="AI101" s="132">
        <f t="shared" si="96"/>
        <v>139</v>
      </c>
      <c r="AJ101" s="132">
        <f t="shared" si="96"/>
        <v>166</v>
      </c>
      <c r="AK101" s="132">
        <f t="shared" si="96"/>
        <v>202</v>
      </c>
      <c r="AL101" s="132">
        <f t="shared" si="96"/>
        <v>238</v>
      </c>
      <c r="AM101" s="132">
        <f t="shared" si="96"/>
        <v>242</v>
      </c>
      <c r="AN101" s="132">
        <f t="shared" si="96"/>
        <v>445</v>
      </c>
      <c r="AO101" s="132">
        <f t="shared" si="96"/>
        <v>420</v>
      </c>
      <c r="AP101" s="132">
        <f t="shared" si="96"/>
        <v>527</v>
      </c>
      <c r="AQ101" s="132">
        <f t="shared" si="96"/>
        <v>576</v>
      </c>
      <c r="AR101" s="132">
        <f t="shared" si="96"/>
        <v>675</v>
      </c>
      <c r="AS101" s="132">
        <f t="shared" si="96"/>
        <v>694</v>
      </c>
      <c r="AT101" s="132">
        <f t="shared" si="96"/>
        <v>757</v>
      </c>
      <c r="AU101" s="132">
        <f t="shared" si="96"/>
        <v>1054</v>
      </c>
      <c r="AV101" s="132">
        <f t="shared" si="96"/>
        <v>824</v>
      </c>
      <c r="AW101" s="132">
        <f t="shared" si="96"/>
        <v>864</v>
      </c>
      <c r="AX101" s="132">
        <f t="shared" si="96"/>
        <v>824</v>
      </c>
      <c r="AY101" s="132">
        <f t="shared" si="96"/>
        <v>997</v>
      </c>
      <c r="AZ101" s="132">
        <f t="shared" si="96"/>
        <v>873</v>
      </c>
      <c r="BA101" s="132">
        <f t="shared" si="96"/>
        <v>748</v>
      </c>
      <c r="BB101" s="132">
        <f t="shared" si="96"/>
        <v>1196</v>
      </c>
      <c r="BC101" s="132">
        <f t="shared" si="96"/>
        <v>963</v>
      </c>
      <c r="BD101" s="132">
        <f t="shared" si="96"/>
        <v>1029</v>
      </c>
      <c r="BE101" s="132">
        <f t="shared" si="96"/>
        <v>944</v>
      </c>
      <c r="BF101" s="132">
        <f t="shared" si="96"/>
        <v>1062</v>
      </c>
      <c r="BG101" s="132">
        <f t="shared" si="96"/>
        <v>858</v>
      </c>
      <c r="BH101" s="132">
        <f t="shared" si="96"/>
        <v>800</v>
      </c>
      <c r="BI101" s="132">
        <f t="shared" si="96"/>
        <v>1122</v>
      </c>
      <c r="BJ101" s="132">
        <f t="shared" si="96"/>
        <v>852</v>
      </c>
      <c r="BK101" s="132">
        <f t="shared" si="96"/>
        <v>1116</v>
      </c>
      <c r="BL101" s="132">
        <f t="shared" si="96"/>
        <v>1024</v>
      </c>
      <c r="BM101" s="132">
        <f t="shared" si="96"/>
        <v>1050</v>
      </c>
      <c r="BN101" s="132">
        <f t="shared" si="96"/>
        <v>996</v>
      </c>
      <c r="BO101" s="132">
        <f t="shared" si="96"/>
        <v>786</v>
      </c>
      <c r="BP101" s="132">
        <f t="shared" si="96"/>
        <v>1149</v>
      </c>
      <c r="BQ101" s="132">
        <f t="shared" ref="BQ101:EB101" si="97">SUM(BQ91:BQ100)</f>
        <v>998</v>
      </c>
      <c r="BR101" s="132">
        <f t="shared" si="97"/>
        <v>1035</v>
      </c>
      <c r="BS101" s="132">
        <f t="shared" si="97"/>
        <v>899</v>
      </c>
      <c r="BT101" s="132">
        <f t="shared" si="97"/>
        <v>994</v>
      </c>
      <c r="BU101" s="132">
        <f t="shared" si="97"/>
        <v>832</v>
      </c>
      <c r="BV101" s="132">
        <f t="shared" si="97"/>
        <v>736</v>
      </c>
      <c r="BW101" s="132">
        <f t="shared" si="97"/>
        <v>774</v>
      </c>
      <c r="BX101" s="132">
        <f t="shared" si="97"/>
        <v>753</v>
      </c>
      <c r="BY101" s="132">
        <f t="shared" si="97"/>
        <v>746</v>
      </c>
      <c r="BZ101" s="132">
        <f t="shared" si="97"/>
        <v>703</v>
      </c>
      <c r="CA101" s="132">
        <f t="shared" si="97"/>
        <v>698</v>
      </c>
      <c r="CB101" s="132">
        <f t="shared" si="97"/>
        <v>606</v>
      </c>
      <c r="CC101" s="132">
        <f t="shared" si="97"/>
        <v>456</v>
      </c>
      <c r="CD101" s="132">
        <f t="shared" si="97"/>
        <v>648</v>
      </c>
      <c r="CE101" s="132">
        <f t="shared" si="97"/>
        <v>470</v>
      </c>
      <c r="CF101" s="132">
        <f t="shared" si="97"/>
        <v>464</v>
      </c>
      <c r="CG101" s="132">
        <f t="shared" si="97"/>
        <v>409</v>
      </c>
      <c r="CH101" s="132">
        <f t="shared" si="97"/>
        <v>401</v>
      </c>
      <c r="CI101" s="132">
        <f t="shared" si="97"/>
        <v>359</v>
      </c>
      <c r="CJ101" s="132">
        <f t="shared" si="97"/>
        <v>292</v>
      </c>
      <c r="CK101" s="132">
        <f t="shared" si="97"/>
        <v>327</v>
      </c>
      <c r="CL101" s="132">
        <f t="shared" si="97"/>
        <v>332</v>
      </c>
      <c r="CM101" s="132">
        <f t="shared" si="97"/>
        <v>313</v>
      </c>
      <c r="CN101" s="132">
        <f t="shared" si="97"/>
        <v>274</v>
      </c>
      <c r="CO101" s="132">
        <f t="shared" si="97"/>
        <v>335</v>
      </c>
      <c r="CP101" s="132">
        <f t="shared" si="97"/>
        <v>237</v>
      </c>
      <c r="CQ101" s="132">
        <f t="shared" si="97"/>
        <v>209</v>
      </c>
      <c r="CR101" s="132">
        <f t="shared" si="97"/>
        <v>266</v>
      </c>
      <c r="CS101" s="132">
        <f t="shared" si="97"/>
        <v>203</v>
      </c>
      <c r="CT101" s="132">
        <f t="shared" si="97"/>
        <v>216</v>
      </c>
      <c r="CU101" s="132">
        <f t="shared" si="97"/>
        <v>210</v>
      </c>
      <c r="CV101" s="132">
        <f t="shared" si="97"/>
        <v>200</v>
      </c>
      <c r="CW101" s="132">
        <f t="shared" si="97"/>
        <v>194</v>
      </c>
      <c r="CX101" s="132">
        <f t="shared" si="97"/>
        <v>152</v>
      </c>
      <c r="CY101" s="132">
        <f t="shared" si="97"/>
        <v>230</v>
      </c>
      <c r="CZ101" s="132">
        <f t="shared" si="97"/>
        <v>184</v>
      </c>
      <c r="DA101" s="132">
        <f t="shared" si="97"/>
        <v>176</v>
      </c>
      <c r="DB101" s="132">
        <f t="shared" si="97"/>
        <v>145</v>
      </c>
      <c r="DC101" s="132">
        <f t="shared" si="97"/>
        <v>169</v>
      </c>
      <c r="DD101" s="132">
        <f t="shared" si="97"/>
        <v>137</v>
      </c>
      <c r="DE101" s="132">
        <f t="shared" si="97"/>
        <v>161</v>
      </c>
      <c r="DF101" s="132">
        <f t="shared" si="97"/>
        <v>188</v>
      </c>
      <c r="DG101" s="132">
        <f t="shared" si="97"/>
        <v>196</v>
      </c>
      <c r="DH101" s="132">
        <f t="shared" si="97"/>
        <v>180</v>
      </c>
      <c r="DI101" s="132">
        <f t="shared" si="97"/>
        <v>199</v>
      </c>
      <c r="DJ101" s="132">
        <f t="shared" si="97"/>
        <v>202</v>
      </c>
      <c r="DK101" s="132">
        <f t="shared" si="97"/>
        <v>183</v>
      </c>
      <c r="DL101" s="132">
        <f t="shared" si="97"/>
        <v>120</v>
      </c>
      <c r="DM101" s="132">
        <f t="shared" si="97"/>
        <v>195</v>
      </c>
      <c r="DN101" s="132">
        <f t="shared" si="97"/>
        <v>143</v>
      </c>
      <c r="DO101" s="132">
        <f t="shared" si="97"/>
        <v>163</v>
      </c>
      <c r="DP101" s="132">
        <f t="shared" si="97"/>
        <v>143</v>
      </c>
      <c r="DQ101" s="132">
        <f t="shared" si="97"/>
        <v>141</v>
      </c>
      <c r="DR101" s="132">
        <f t="shared" si="97"/>
        <v>167</v>
      </c>
      <c r="DS101" s="132">
        <f t="shared" si="97"/>
        <v>124</v>
      </c>
      <c r="DT101" s="132">
        <f t="shared" si="97"/>
        <v>164</v>
      </c>
      <c r="DU101" s="132">
        <f t="shared" si="97"/>
        <v>139</v>
      </c>
      <c r="DV101" s="132">
        <f t="shared" si="97"/>
        <v>149</v>
      </c>
      <c r="DW101" s="132">
        <f t="shared" si="97"/>
        <v>152</v>
      </c>
      <c r="DX101" s="132">
        <f t="shared" si="97"/>
        <v>170</v>
      </c>
      <c r="DY101" s="132">
        <f t="shared" si="97"/>
        <v>159</v>
      </c>
      <c r="DZ101" s="132">
        <f t="shared" si="97"/>
        <v>102</v>
      </c>
      <c r="EA101" s="132">
        <f t="shared" si="97"/>
        <v>145</v>
      </c>
      <c r="EB101" s="132">
        <f t="shared" si="97"/>
        <v>135</v>
      </c>
      <c r="EC101" s="132">
        <f t="shared" ref="EC101:GN101" si="98">SUM(EC91:EC100)</f>
        <v>159</v>
      </c>
      <c r="ED101" s="132">
        <f t="shared" si="98"/>
        <v>135</v>
      </c>
      <c r="EE101" s="132">
        <f t="shared" si="98"/>
        <v>138</v>
      </c>
      <c r="EF101" s="132">
        <f t="shared" si="98"/>
        <v>111</v>
      </c>
      <c r="EG101" s="132">
        <f t="shared" si="98"/>
        <v>103</v>
      </c>
      <c r="EH101" s="132">
        <f t="shared" si="98"/>
        <v>116</v>
      </c>
      <c r="EI101" s="132">
        <f t="shared" si="98"/>
        <v>82</v>
      </c>
      <c r="EJ101" s="132">
        <f t="shared" si="98"/>
        <v>94</v>
      </c>
      <c r="EK101" s="132">
        <f t="shared" si="98"/>
        <v>68</v>
      </c>
      <c r="EL101" s="132">
        <f t="shared" si="98"/>
        <v>73</v>
      </c>
      <c r="EM101" s="132">
        <f t="shared" si="98"/>
        <v>78</v>
      </c>
      <c r="EN101" s="132">
        <f t="shared" si="98"/>
        <v>56</v>
      </c>
      <c r="EO101" s="132">
        <f t="shared" si="98"/>
        <v>81</v>
      </c>
      <c r="EP101" s="132">
        <f t="shared" si="98"/>
        <v>70</v>
      </c>
      <c r="EQ101" s="132">
        <f t="shared" si="98"/>
        <v>91</v>
      </c>
      <c r="ER101" s="132">
        <f t="shared" si="98"/>
        <v>75</v>
      </c>
      <c r="ES101" s="132">
        <f t="shared" si="98"/>
        <v>60</v>
      </c>
      <c r="ET101" s="132">
        <f t="shared" si="98"/>
        <v>75</v>
      </c>
      <c r="EU101" s="132">
        <f t="shared" si="98"/>
        <v>59</v>
      </c>
      <c r="EV101" s="132">
        <f t="shared" si="98"/>
        <v>75</v>
      </c>
      <c r="EW101" s="132">
        <f t="shared" si="98"/>
        <v>61</v>
      </c>
      <c r="EX101" s="132">
        <f t="shared" si="98"/>
        <v>2</v>
      </c>
      <c r="EY101" s="132">
        <f t="shared" si="98"/>
        <v>2</v>
      </c>
      <c r="EZ101" s="132">
        <f t="shared" si="98"/>
        <v>1</v>
      </c>
      <c r="FA101" s="132">
        <f t="shared" si="98"/>
        <v>1</v>
      </c>
      <c r="FB101" s="132">
        <f t="shared" si="98"/>
        <v>1</v>
      </c>
      <c r="FC101" s="132">
        <f t="shared" si="98"/>
        <v>2</v>
      </c>
      <c r="FD101" s="132">
        <f t="shared" si="98"/>
        <v>1</v>
      </c>
      <c r="FE101" s="132">
        <f t="shared" si="98"/>
        <v>2</v>
      </c>
      <c r="FF101" s="132">
        <f t="shared" si="98"/>
        <v>1</v>
      </c>
      <c r="FG101" s="132">
        <f t="shared" si="98"/>
        <v>4</v>
      </c>
      <c r="FH101" s="132">
        <f t="shared" si="98"/>
        <v>7</v>
      </c>
      <c r="FI101" s="132">
        <f t="shared" si="98"/>
        <v>4</v>
      </c>
      <c r="FJ101" s="132">
        <f t="shared" si="98"/>
        <v>1</v>
      </c>
      <c r="FK101" s="132">
        <f t="shared" si="98"/>
        <v>6</v>
      </c>
      <c r="FL101" s="132">
        <f t="shared" si="98"/>
        <v>4</v>
      </c>
      <c r="FM101" s="132">
        <f t="shared" si="98"/>
        <v>8</v>
      </c>
      <c r="FN101" s="132">
        <f t="shared" si="98"/>
        <v>2</v>
      </c>
      <c r="FO101" s="132">
        <f t="shared" si="98"/>
        <v>3</v>
      </c>
      <c r="FP101" s="132">
        <f t="shared" si="98"/>
        <v>5</v>
      </c>
      <c r="FQ101" s="132">
        <f t="shared" si="98"/>
        <v>2</v>
      </c>
      <c r="FR101" s="132">
        <f t="shared" si="98"/>
        <v>6</v>
      </c>
      <c r="FS101" s="132">
        <f t="shared" si="98"/>
        <v>6</v>
      </c>
      <c r="FT101" s="132">
        <f t="shared" si="98"/>
        <v>5</v>
      </c>
      <c r="FU101" s="132">
        <f t="shared" si="98"/>
        <v>6</v>
      </c>
      <c r="FV101" s="132">
        <f t="shared" si="98"/>
        <v>5</v>
      </c>
      <c r="FW101" s="132">
        <f t="shared" si="98"/>
        <v>7</v>
      </c>
      <c r="FX101" s="132">
        <f t="shared" si="98"/>
        <v>8</v>
      </c>
      <c r="FY101" s="132">
        <f t="shared" si="98"/>
        <v>5</v>
      </c>
      <c r="FZ101" s="132">
        <f t="shared" si="98"/>
        <v>9</v>
      </c>
      <c r="GA101" s="132">
        <f t="shared" si="98"/>
        <v>5</v>
      </c>
      <c r="GB101" s="132">
        <f t="shared" si="98"/>
        <v>6</v>
      </c>
      <c r="GC101" s="132">
        <f t="shared" si="98"/>
        <v>7</v>
      </c>
      <c r="GD101" s="132">
        <f t="shared" si="98"/>
        <v>11</v>
      </c>
      <c r="GE101" s="132">
        <f t="shared" si="98"/>
        <v>14</v>
      </c>
      <c r="GF101" s="132">
        <f t="shared" si="98"/>
        <v>8</v>
      </c>
      <c r="GG101" s="132">
        <f t="shared" si="98"/>
        <v>8</v>
      </c>
      <c r="GH101" s="132">
        <f t="shared" si="98"/>
        <v>9</v>
      </c>
      <c r="GI101" s="132">
        <f t="shared" si="98"/>
        <v>10</v>
      </c>
      <c r="GJ101" s="132">
        <f t="shared" si="98"/>
        <v>7</v>
      </c>
      <c r="GK101" s="132">
        <f t="shared" si="98"/>
        <v>10</v>
      </c>
      <c r="GL101" s="132">
        <f t="shared" si="98"/>
        <v>11</v>
      </c>
      <c r="GM101" s="132">
        <f t="shared" si="98"/>
        <v>6</v>
      </c>
      <c r="GN101" s="132">
        <f t="shared" si="98"/>
        <v>9</v>
      </c>
      <c r="GO101" s="132">
        <f t="shared" ref="GO101:HB101" si="99">SUM(GO91:GO100)</f>
        <v>8</v>
      </c>
      <c r="GP101" s="132">
        <f t="shared" si="99"/>
        <v>8</v>
      </c>
      <c r="GQ101" s="132">
        <f t="shared" si="99"/>
        <v>4</v>
      </c>
      <c r="GR101" s="132">
        <f t="shared" si="99"/>
        <v>8</v>
      </c>
      <c r="GS101" s="132">
        <f t="shared" si="99"/>
        <v>2</v>
      </c>
      <c r="GT101" s="132">
        <f t="shared" si="99"/>
        <v>5</v>
      </c>
      <c r="GU101" s="132">
        <f t="shared" si="99"/>
        <v>3</v>
      </c>
      <c r="GV101" s="132">
        <f t="shared" si="99"/>
        <v>7</v>
      </c>
      <c r="GW101" s="132">
        <f t="shared" si="99"/>
        <v>7</v>
      </c>
      <c r="GX101" s="132">
        <f t="shared" si="99"/>
        <v>3</v>
      </c>
      <c r="GY101" s="132">
        <f t="shared" si="99"/>
        <v>5</v>
      </c>
      <c r="GZ101" s="132">
        <f t="shared" si="99"/>
        <v>7</v>
      </c>
      <c r="HA101" s="132">
        <f t="shared" si="99"/>
        <v>7</v>
      </c>
      <c r="HB101" s="132">
        <f t="shared" si="99"/>
        <v>4</v>
      </c>
      <c r="HC101" s="132">
        <v>1</v>
      </c>
      <c r="HF101" s="132">
        <v>1</v>
      </c>
      <c r="HL101" s="132">
        <v>1</v>
      </c>
      <c r="HO101" s="132">
        <v>1</v>
      </c>
      <c r="HS101" s="132">
        <v>1</v>
      </c>
    </row>
    <row r="103" spans="2:231" ht="15.75" thickBot="1" x14ac:dyDescent="0.3">
      <c r="B103" s="260"/>
      <c r="C103" s="260"/>
      <c r="D103" s="132" t="s">
        <v>338</v>
      </c>
      <c r="E103" s="132" t="s">
        <v>339</v>
      </c>
      <c r="F103" s="132" t="s">
        <v>340</v>
      </c>
      <c r="G103" s="132" t="s">
        <v>341</v>
      </c>
      <c r="H103" s="132" t="s">
        <v>342</v>
      </c>
      <c r="I103" s="132" t="s">
        <v>343</v>
      </c>
      <c r="J103" s="132" t="s">
        <v>344</v>
      </c>
      <c r="K103" s="132" t="s">
        <v>345</v>
      </c>
      <c r="L103" s="132" t="s">
        <v>346</v>
      </c>
      <c r="M103" s="132" t="s">
        <v>347</v>
      </c>
      <c r="N103" s="132" t="s">
        <v>348</v>
      </c>
      <c r="O103" s="132" t="s">
        <v>349</v>
      </c>
      <c r="P103" s="132" t="s">
        <v>350</v>
      </c>
      <c r="Q103" s="132" t="s">
        <v>351</v>
      </c>
      <c r="R103" s="132" t="s">
        <v>352</v>
      </c>
      <c r="S103" s="132" t="s">
        <v>353</v>
      </c>
      <c r="T103" s="132" t="s">
        <v>354</v>
      </c>
      <c r="U103" s="132" t="s">
        <v>355</v>
      </c>
      <c r="V103" s="132" t="s">
        <v>356</v>
      </c>
      <c r="W103" s="132" t="s">
        <v>357</v>
      </c>
      <c r="X103" s="132" t="s">
        <v>358</v>
      </c>
      <c r="Y103" s="132" t="s">
        <v>359</v>
      </c>
      <c r="Z103" s="132" t="s">
        <v>360</v>
      </c>
      <c r="AA103" s="132" t="s">
        <v>361</v>
      </c>
      <c r="AB103" s="132" t="s">
        <v>362</v>
      </c>
      <c r="AC103" s="132" t="s">
        <v>363</v>
      </c>
      <c r="AD103" s="132" t="s">
        <v>364</v>
      </c>
      <c r="AE103" s="132" t="s">
        <v>365</v>
      </c>
      <c r="AF103" s="132" t="s">
        <v>366</v>
      </c>
      <c r="AG103" s="132" t="s">
        <v>367</v>
      </c>
      <c r="AH103" s="132" t="s">
        <v>368</v>
      </c>
      <c r="AI103" s="132" t="s">
        <v>369</v>
      </c>
      <c r="AJ103" s="132" t="s">
        <v>370</v>
      </c>
      <c r="AK103" s="132" t="s">
        <v>371</v>
      </c>
      <c r="AL103" s="132" t="s">
        <v>372</v>
      </c>
      <c r="AM103" s="132" t="s">
        <v>373</v>
      </c>
      <c r="AN103" s="132" t="s">
        <v>374</v>
      </c>
      <c r="AO103" s="132" t="s">
        <v>375</v>
      </c>
      <c r="AP103" s="132" t="s">
        <v>376</v>
      </c>
      <c r="AQ103" s="132" t="s">
        <v>377</v>
      </c>
      <c r="AR103" s="132" t="s">
        <v>330</v>
      </c>
      <c r="AS103" s="132" t="s">
        <v>329</v>
      </c>
      <c r="AT103" s="132" t="s">
        <v>328</v>
      </c>
      <c r="AU103" s="132" t="s">
        <v>327</v>
      </c>
      <c r="AV103" s="132" t="s">
        <v>326</v>
      </c>
      <c r="AW103" s="132" t="s">
        <v>325</v>
      </c>
      <c r="AX103" s="132" t="s">
        <v>324</v>
      </c>
      <c r="AY103" s="132" t="s">
        <v>323</v>
      </c>
      <c r="AZ103" s="132" t="s">
        <v>322</v>
      </c>
      <c r="BA103" s="132" t="s">
        <v>321</v>
      </c>
      <c r="BB103" s="132" t="s">
        <v>320</v>
      </c>
      <c r="BC103" s="132" t="s">
        <v>319</v>
      </c>
      <c r="BD103" s="132" t="s">
        <v>318</v>
      </c>
      <c r="BE103" s="132" t="s">
        <v>317</v>
      </c>
      <c r="BF103" s="132" t="s">
        <v>316</v>
      </c>
      <c r="BG103" s="132" t="s">
        <v>315</v>
      </c>
      <c r="BH103" s="132" t="s">
        <v>314</v>
      </c>
      <c r="BI103" s="132" t="s">
        <v>313</v>
      </c>
      <c r="BJ103" s="132" t="s">
        <v>312</v>
      </c>
      <c r="BK103" s="132" t="s">
        <v>311</v>
      </c>
      <c r="BL103" s="132" t="s">
        <v>310</v>
      </c>
      <c r="BM103" s="132" t="s">
        <v>309</v>
      </c>
      <c r="BN103" s="132" t="s">
        <v>308</v>
      </c>
      <c r="BO103" s="132" t="s">
        <v>307</v>
      </c>
      <c r="BP103" s="132" t="s">
        <v>306</v>
      </c>
      <c r="BQ103" s="132" t="s">
        <v>305</v>
      </c>
      <c r="BR103" s="132" t="s">
        <v>304</v>
      </c>
      <c r="BS103" s="132" t="s">
        <v>303</v>
      </c>
      <c r="BT103" s="132" t="s">
        <v>302</v>
      </c>
      <c r="BU103" s="132" t="s">
        <v>301</v>
      </c>
      <c r="BV103" s="132" t="s">
        <v>300</v>
      </c>
      <c r="BW103" s="132" t="s">
        <v>299</v>
      </c>
      <c r="BX103" s="132" t="s">
        <v>298</v>
      </c>
      <c r="BY103" s="132" t="s">
        <v>297</v>
      </c>
      <c r="BZ103" s="132" t="s">
        <v>296</v>
      </c>
      <c r="CA103" s="132" t="s">
        <v>295</v>
      </c>
      <c r="CB103" s="132" t="s">
        <v>294</v>
      </c>
      <c r="CC103" s="132" t="s">
        <v>293</v>
      </c>
      <c r="CD103" s="132" t="s">
        <v>292</v>
      </c>
      <c r="CE103" s="132" t="s">
        <v>291</v>
      </c>
      <c r="CF103" s="132" t="s">
        <v>290</v>
      </c>
      <c r="CG103" s="132" t="s">
        <v>289</v>
      </c>
      <c r="CH103" s="132" t="s">
        <v>288</v>
      </c>
      <c r="CI103" s="132" t="s">
        <v>287</v>
      </c>
      <c r="CJ103" s="132" t="s">
        <v>286</v>
      </c>
      <c r="CK103" s="132" t="s">
        <v>285</v>
      </c>
      <c r="CL103" s="132" t="s">
        <v>284</v>
      </c>
      <c r="CM103" s="132" t="s">
        <v>283</v>
      </c>
      <c r="CN103" s="132" t="s">
        <v>282</v>
      </c>
      <c r="CO103" s="132" t="s">
        <v>281</v>
      </c>
      <c r="CP103" s="132" t="s">
        <v>280</v>
      </c>
      <c r="CQ103" s="132" t="s">
        <v>279</v>
      </c>
      <c r="CR103" s="132" t="s">
        <v>278</v>
      </c>
      <c r="CS103" s="132" t="s">
        <v>277</v>
      </c>
      <c r="CT103" s="132" t="s">
        <v>276</v>
      </c>
      <c r="CU103" s="132" t="s">
        <v>275</v>
      </c>
      <c r="CV103" s="132" t="s">
        <v>274</v>
      </c>
      <c r="CW103" s="132" t="s">
        <v>273</v>
      </c>
      <c r="CX103" s="132" t="s">
        <v>272</v>
      </c>
      <c r="CY103" s="132" t="s">
        <v>271</v>
      </c>
      <c r="CZ103" s="132" t="s">
        <v>270</v>
      </c>
      <c r="DA103" s="132" t="s">
        <v>269</v>
      </c>
      <c r="DB103" s="132" t="s">
        <v>268</v>
      </c>
      <c r="DC103" s="132" t="s">
        <v>267</v>
      </c>
      <c r="DD103" s="132" t="s">
        <v>266</v>
      </c>
      <c r="DE103" s="132" t="s">
        <v>265</v>
      </c>
      <c r="DF103" s="132" t="s">
        <v>264</v>
      </c>
      <c r="DG103" s="132" t="s">
        <v>263</v>
      </c>
      <c r="DH103" s="132" t="s">
        <v>262</v>
      </c>
      <c r="DI103" s="132" t="s">
        <v>261</v>
      </c>
      <c r="DJ103" s="132" t="s">
        <v>260</v>
      </c>
      <c r="DK103" s="132" t="s">
        <v>259</v>
      </c>
      <c r="DL103" s="132" t="s">
        <v>258</v>
      </c>
      <c r="DM103" s="132" t="s">
        <v>257</v>
      </c>
      <c r="DN103" s="132" t="s">
        <v>256</v>
      </c>
      <c r="DO103" s="132" t="s">
        <v>255</v>
      </c>
      <c r="DP103" s="132" t="s">
        <v>254</v>
      </c>
      <c r="DQ103" s="132" t="s">
        <v>253</v>
      </c>
      <c r="DR103" s="132" t="s">
        <v>252</v>
      </c>
      <c r="DS103" s="132" t="s">
        <v>251</v>
      </c>
      <c r="DT103" s="132" t="s">
        <v>250</v>
      </c>
      <c r="DU103" s="132" t="s">
        <v>249</v>
      </c>
      <c r="DV103" s="132" t="s">
        <v>248</v>
      </c>
      <c r="DW103" s="132" t="s">
        <v>247</v>
      </c>
      <c r="DX103" s="132" t="s">
        <v>246</v>
      </c>
      <c r="DY103" s="132" t="s">
        <v>245</v>
      </c>
      <c r="DZ103" s="132" t="s">
        <v>244</v>
      </c>
      <c r="EA103" s="132" t="s">
        <v>243</v>
      </c>
      <c r="EB103" s="132" t="s">
        <v>242</v>
      </c>
      <c r="EC103" s="132" t="s">
        <v>241</v>
      </c>
      <c r="ED103" s="132" t="s">
        <v>240</v>
      </c>
      <c r="EE103" s="132" t="s">
        <v>239</v>
      </c>
      <c r="EF103" s="132" t="s">
        <v>238</v>
      </c>
      <c r="EG103" s="132" t="s">
        <v>237</v>
      </c>
      <c r="EH103" s="132" t="s">
        <v>236</v>
      </c>
      <c r="EI103" s="132" t="s">
        <v>235</v>
      </c>
      <c r="EJ103" s="132" t="s">
        <v>234</v>
      </c>
      <c r="EK103" s="132" t="s">
        <v>233</v>
      </c>
      <c r="EL103" s="132" t="s">
        <v>232</v>
      </c>
      <c r="EM103" s="132" t="s">
        <v>231</v>
      </c>
      <c r="EN103" s="132" t="s">
        <v>230</v>
      </c>
      <c r="EO103" s="132" t="s">
        <v>229</v>
      </c>
      <c r="EP103" s="132" t="s">
        <v>228</v>
      </c>
      <c r="EQ103" s="132" t="s">
        <v>227</v>
      </c>
      <c r="ER103" s="132" t="s">
        <v>226</v>
      </c>
      <c r="ES103" s="132" t="s">
        <v>225</v>
      </c>
      <c r="ET103" s="132" t="s">
        <v>224</v>
      </c>
      <c r="EU103" s="132" t="s">
        <v>223</v>
      </c>
      <c r="EV103" s="132" t="s">
        <v>222</v>
      </c>
      <c r="EW103" s="132" t="s">
        <v>221</v>
      </c>
      <c r="EX103" s="132" t="s">
        <v>147</v>
      </c>
      <c r="EY103" s="132" t="s">
        <v>148</v>
      </c>
      <c r="EZ103" s="132" t="s">
        <v>149</v>
      </c>
      <c r="FA103" s="132" t="s">
        <v>150</v>
      </c>
      <c r="FB103" s="132" t="s">
        <v>151</v>
      </c>
      <c r="FC103" s="132" t="s">
        <v>152</v>
      </c>
      <c r="FD103" s="132" t="s">
        <v>153</v>
      </c>
      <c r="FE103" s="132" t="s">
        <v>154</v>
      </c>
      <c r="FF103" s="132" t="s">
        <v>155</v>
      </c>
      <c r="FG103" s="132" t="s">
        <v>156</v>
      </c>
      <c r="FH103" s="132" t="s">
        <v>157</v>
      </c>
      <c r="FI103" s="132" t="s">
        <v>158</v>
      </c>
      <c r="FJ103" s="132" t="s">
        <v>159</v>
      </c>
      <c r="FK103" s="132" t="s">
        <v>160</v>
      </c>
      <c r="FL103" s="132" t="s">
        <v>161</v>
      </c>
      <c r="FM103" s="132" t="s">
        <v>162</v>
      </c>
      <c r="FN103" s="132" t="s">
        <v>163</v>
      </c>
      <c r="FO103" s="132" t="s">
        <v>164</v>
      </c>
      <c r="FP103" s="132" t="s">
        <v>165</v>
      </c>
      <c r="FQ103" s="132" t="s">
        <v>166</v>
      </c>
      <c r="FR103" s="132" t="s">
        <v>167</v>
      </c>
      <c r="FS103" s="132" t="s">
        <v>168</v>
      </c>
      <c r="FT103" s="132" t="s">
        <v>169</v>
      </c>
      <c r="FU103" s="132" t="s">
        <v>170</v>
      </c>
      <c r="FV103" s="132" t="s">
        <v>171</v>
      </c>
      <c r="FW103" s="132" t="s">
        <v>172</v>
      </c>
      <c r="FX103" s="132" t="s">
        <v>173</v>
      </c>
      <c r="FY103" s="132" t="s">
        <v>174</v>
      </c>
      <c r="FZ103" s="132" t="s">
        <v>175</v>
      </c>
      <c r="GA103" s="132" t="s">
        <v>176</v>
      </c>
      <c r="GB103" s="132" t="s">
        <v>177</v>
      </c>
      <c r="GC103" s="132" t="s">
        <v>178</v>
      </c>
      <c r="GD103" s="132" t="s">
        <v>179</v>
      </c>
      <c r="GE103" s="132" t="s">
        <v>180</v>
      </c>
      <c r="GF103" s="132" t="s">
        <v>181</v>
      </c>
      <c r="GG103" s="132" t="s">
        <v>182</v>
      </c>
      <c r="GH103" s="132" t="s">
        <v>183</v>
      </c>
      <c r="GI103" s="132" t="s">
        <v>184</v>
      </c>
      <c r="GJ103" s="132" t="s">
        <v>185</v>
      </c>
      <c r="GK103" s="132" t="s">
        <v>186</v>
      </c>
      <c r="GL103" s="132" t="s">
        <v>187</v>
      </c>
      <c r="GM103" s="132" t="s">
        <v>188</v>
      </c>
      <c r="GN103" s="132" t="s">
        <v>337</v>
      </c>
      <c r="GO103" s="132" t="s">
        <v>189</v>
      </c>
      <c r="GP103" s="132" t="s">
        <v>190</v>
      </c>
      <c r="GQ103" s="132" t="s">
        <v>191</v>
      </c>
      <c r="GR103" s="132" t="s">
        <v>192</v>
      </c>
      <c r="GS103" s="132" t="s">
        <v>144</v>
      </c>
      <c r="GT103" s="132" t="s">
        <v>145</v>
      </c>
      <c r="GU103" s="132" t="s">
        <v>146</v>
      </c>
      <c r="GV103" s="132">
        <v>44063</v>
      </c>
      <c r="GW103" s="132">
        <v>44064</v>
      </c>
      <c r="GX103" s="132">
        <v>44065</v>
      </c>
      <c r="GY103" s="132">
        <v>44066</v>
      </c>
      <c r="GZ103" s="132">
        <v>44067</v>
      </c>
      <c r="HA103" s="132">
        <v>44068</v>
      </c>
      <c r="HB103" s="132">
        <v>44069</v>
      </c>
      <c r="HC103" s="132">
        <v>44070</v>
      </c>
      <c r="HD103" s="132">
        <v>44071</v>
      </c>
      <c r="HE103" s="132">
        <v>44072</v>
      </c>
      <c r="HF103" s="132">
        <v>44073</v>
      </c>
      <c r="HG103" s="132">
        <v>44074</v>
      </c>
      <c r="HH103" s="132" t="s">
        <v>406</v>
      </c>
      <c r="HI103" s="132" t="s">
        <v>408</v>
      </c>
      <c r="HJ103" s="132" t="s">
        <v>409</v>
      </c>
      <c r="HK103" s="132" t="s">
        <v>430</v>
      </c>
      <c r="HL103" s="132" t="s">
        <v>434</v>
      </c>
      <c r="HM103" s="132" t="s">
        <v>435</v>
      </c>
      <c r="HN103" s="132" t="s">
        <v>455</v>
      </c>
      <c r="HO103" s="132" t="s">
        <v>486</v>
      </c>
      <c r="HP103" s="132" t="s">
        <v>487</v>
      </c>
      <c r="HQ103" s="132" t="s">
        <v>491</v>
      </c>
    </row>
    <row r="104" spans="2:231" x14ac:dyDescent="0.25">
      <c r="B104" s="254" t="s">
        <v>203</v>
      </c>
      <c r="C104" s="261">
        <v>1772895</v>
      </c>
      <c r="D104" s="7">
        <f>D91/$C104*100000</f>
        <v>0</v>
      </c>
      <c r="E104" s="7">
        <f t="shared" ref="E104:BP107" si="100">E91/$C104*100000</f>
        <v>0</v>
      </c>
      <c r="F104" s="7">
        <f t="shared" si="100"/>
        <v>0</v>
      </c>
      <c r="G104" s="7">
        <f t="shared" si="100"/>
        <v>0</v>
      </c>
      <c r="H104" s="7">
        <f t="shared" si="100"/>
        <v>0</v>
      </c>
      <c r="I104" s="7">
        <f t="shared" si="100"/>
        <v>0</v>
      </c>
      <c r="J104" s="7">
        <f t="shared" si="100"/>
        <v>0</v>
      </c>
      <c r="K104" s="7">
        <f t="shared" si="100"/>
        <v>0</v>
      </c>
      <c r="L104" s="7">
        <f t="shared" si="100"/>
        <v>0</v>
      </c>
      <c r="M104" s="7">
        <f t="shared" si="100"/>
        <v>0</v>
      </c>
      <c r="N104" s="7">
        <f t="shared" si="100"/>
        <v>0</v>
      </c>
      <c r="O104" s="7">
        <f t="shared" si="100"/>
        <v>0</v>
      </c>
      <c r="P104" s="7">
        <f t="shared" si="100"/>
        <v>0</v>
      </c>
      <c r="Q104" s="7">
        <f t="shared" si="100"/>
        <v>0</v>
      </c>
      <c r="R104" s="7">
        <f t="shared" si="100"/>
        <v>0</v>
      </c>
      <c r="S104" s="7">
        <f t="shared" si="100"/>
        <v>0</v>
      </c>
      <c r="T104" s="7">
        <f t="shared" si="100"/>
        <v>0</v>
      </c>
      <c r="U104" s="7">
        <f t="shared" si="100"/>
        <v>0</v>
      </c>
      <c r="V104" s="7">
        <f t="shared" si="100"/>
        <v>0</v>
      </c>
      <c r="W104" s="7">
        <f t="shared" si="100"/>
        <v>0</v>
      </c>
      <c r="X104" s="7">
        <f t="shared" si="100"/>
        <v>0</v>
      </c>
      <c r="Y104" s="7">
        <f t="shared" si="100"/>
        <v>0</v>
      </c>
      <c r="Z104" s="7">
        <f t="shared" si="100"/>
        <v>0</v>
      </c>
      <c r="AA104" s="7">
        <f t="shared" si="100"/>
        <v>0</v>
      </c>
      <c r="AB104" s="7">
        <f t="shared" si="100"/>
        <v>0</v>
      </c>
      <c r="AC104" s="7">
        <f t="shared" si="100"/>
        <v>5.6404919637090746E-2</v>
      </c>
      <c r="AD104" s="7">
        <f t="shared" si="100"/>
        <v>0</v>
      </c>
      <c r="AE104" s="7">
        <f t="shared" si="100"/>
        <v>0</v>
      </c>
      <c r="AF104" s="7">
        <f t="shared" si="100"/>
        <v>5.6404919637090746E-2</v>
      </c>
      <c r="AG104" s="7">
        <f t="shared" si="100"/>
        <v>5.6404919637090746E-2</v>
      </c>
      <c r="AH104" s="7">
        <f t="shared" si="100"/>
        <v>0</v>
      </c>
      <c r="AI104" s="7">
        <f t="shared" si="100"/>
        <v>5.6404919637090746E-2</v>
      </c>
      <c r="AJ104" s="7">
        <f t="shared" si="100"/>
        <v>0</v>
      </c>
      <c r="AK104" s="7">
        <f t="shared" si="100"/>
        <v>5.6404919637090746E-2</v>
      </c>
      <c r="AL104" s="7">
        <f t="shared" si="100"/>
        <v>0</v>
      </c>
      <c r="AM104" s="7">
        <f t="shared" si="100"/>
        <v>5.6404919637090746E-2</v>
      </c>
      <c r="AN104" s="7">
        <f t="shared" si="100"/>
        <v>0.11280983927418149</v>
      </c>
      <c r="AO104" s="7">
        <f t="shared" si="100"/>
        <v>5.6404919637090746E-2</v>
      </c>
      <c r="AP104" s="7">
        <f t="shared" si="100"/>
        <v>0.11280983927418149</v>
      </c>
      <c r="AQ104" s="7">
        <f t="shared" si="100"/>
        <v>5.6404919637090746E-2</v>
      </c>
      <c r="AR104" s="7">
        <f t="shared" si="100"/>
        <v>5.6404919637090746E-2</v>
      </c>
      <c r="AS104" s="7">
        <f t="shared" si="100"/>
        <v>0.28202459818545372</v>
      </c>
      <c r="AT104" s="7">
        <f t="shared" si="100"/>
        <v>5.6404919637090746E-2</v>
      </c>
      <c r="AU104" s="7">
        <f t="shared" si="100"/>
        <v>0.11280983927418149</v>
      </c>
      <c r="AV104" s="7">
        <f t="shared" si="100"/>
        <v>5.6404919637090746E-2</v>
      </c>
      <c r="AW104" s="7">
        <f t="shared" si="100"/>
        <v>0</v>
      </c>
      <c r="AX104" s="7">
        <f t="shared" si="100"/>
        <v>0.11280983927418149</v>
      </c>
      <c r="AY104" s="7">
        <f t="shared" si="100"/>
        <v>5.6404919637090746E-2</v>
      </c>
      <c r="AZ104" s="7">
        <f t="shared" si="100"/>
        <v>0.11280983927418149</v>
      </c>
      <c r="BA104" s="7">
        <f t="shared" si="100"/>
        <v>0</v>
      </c>
      <c r="BB104" s="7">
        <f t="shared" si="100"/>
        <v>0.22561967854836298</v>
      </c>
      <c r="BC104" s="7">
        <f t="shared" si="100"/>
        <v>0.28202459818545372</v>
      </c>
      <c r="BD104" s="7">
        <f t="shared" si="100"/>
        <v>0.28202459818545372</v>
      </c>
      <c r="BE104" s="7">
        <f t="shared" si="100"/>
        <v>0.11280983927418149</v>
      </c>
      <c r="BF104" s="7">
        <f t="shared" si="100"/>
        <v>0.11280983927418149</v>
      </c>
      <c r="BG104" s="7">
        <f t="shared" si="100"/>
        <v>0.16921475891127222</v>
      </c>
      <c r="BH104" s="7">
        <f t="shared" si="100"/>
        <v>0.11280983927418149</v>
      </c>
      <c r="BI104" s="7">
        <f t="shared" si="100"/>
        <v>5.6404919637090746E-2</v>
      </c>
      <c r="BJ104" s="7">
        <f t="shared" si="100"/>
        <v>0.22561967854836298</v>
      </c>
      <c r="BK104" s="7">
        <f t="shared" si="100"/>
        <v>0</v>
      </c>
      <c r="BL104" s="7">
        <f t="shared" si="100"/>
        <v>0</v>
      </c>
      <c r="BM104" s="7">
        <f t="shared" si="100"/>
        <v>0.11280983927418149</v>
      </c>
      <c r="BN104" s="7">
        <f t="shared" si="100"/>
        <v>0.22561967854836298</v>
      </c>
      <c r="BO104" s="7">
        <f t="shared" si="100"/>
        <v>0.11280983927418149</v>
      </c>
      <c r="BP104" s="7">
        <f t="shared" si="100"/>
        <v>5.6404919637090746E-2</v>
      </c>
      <c r="BQ104" s="7">
        <f t="shared" ref="BQ104:EB107" si="101">BQ91/$C104*100000</f>
        <v>5.6404919637090746E-2</v>
      </c>
      <c r="BR104" s="7">
        <f t="shared" si="101"/>
        <v>0.22561967854836298</v>
      </c>
      <c r="BS104" s="7">
        <f t="shared" si="101"/>
        <v>5.6404919637090746E-2</v>
      </c>
      <c r="BT104" s="7">
        <f t="shared" si="101"/>
        <v>5.6404919637090746E-2</v>
      </c>
      <c r="BU104" s="7">
        <f t="shared" si="101"/>
        <v>5.6404919637090746E-2</v>
      </c>
      <c r="BV104" s="7">
        <f t="shared" si="101"/>
        <v>0.11280983927418149</v>
      </c>
      <c r="BW104" s="7">
        <f t="shared" si="101"/>
        <v>5.6404919637090746E-2</v>
      </c>
      <c r="BX104" s="7">
        <f t="shared" si="101"/>
        <v>5.6404919637090746E-2</v>
      </c>
      <c r="BY104" s="7">
        <f t="shared" si="101"/>
        <v>0.11280983927418149</v>
      </c>
      <c r="BZ104" s="7">
        <f t="shared" si="101"/>
        <v>5.6404919637090746E-2</v>
      </c>
      <c r="CA104" s="7">
        <f t="shared" si="101"/>
        <v>0.11280983927418149</v>
      </c>
      <c r="CB104" s="7">
        <f t="shared" si="101"/>
        <v>0</v>
      </c>
      <c r="CC104" s="7">
        <f t="shared" si="101"/>
        <v>5.6404919637090746E-2</v>
      </c>
      <c r="CD104" s="7">
        <f t="shared" si="101"/>
        <v>0</v>
      </c>
      <c r="CE104" s="7">
        <f t="shared" si="101"/>
        <v>0</v>
      </c>
      <c r="CF104" s="7">
        <f t="shared" si="101"/>
        <v>0.11280983927418149</v>
      </c>
      <c r="CG104" s="7">
        <f t="shared" si="101"/>
        <v>0</v>
      </c>
      <c r="CH104" s="7">
        <f t="shared" si="101"/>
        <v>5.6404919637090746E-2</v>
      </c>
      <c r="CI104" s="7">
        <f t="shared" si="101"/>
        <v>5.6404919637090746E-2</v>
      </c>
      <c r="CJ104" s="7">
        <f t="shared" si="101"/>
        <v>0</v>
      </c>
      <c r="CK104" s="7">
        <f t="shared" si="101"/>
        <v>0</v>
      </c>
      <c r="CL104" s="7">
        <f t="shared" si="101"/>
        <v>5.6404919637090746E-2</v>
      </c>
      <c r="CM104" s="7">
        <f t="shared" si="101"/>
        <v>5.6404919637090746E-2</v>
      </c>
      <c r="CN104" s="7">
        <f t="shared" si="101"/>
        <v>5.6404919637090746E-2</v>
      </c>
      <c r="CO104" s="7">
        <f t="shared" si="101"/>
        <v>0</v>
      </c>
      <c r="CP104" s="7">
        <f t="shared" si="101"/>
        <v>0</v>
      </c>
      <c r="CQ104" s="7">
        <f t="shared" si="101"/>
        <v>0</v>
      </c>
      <c r="CR104" s="7">
        <f t="shared" si="101"/>
        <v>0.16921475891127222</v>
      </c>
      <c r="CS104" s="7">
        <f t="shared" si="101"/>
        <v>0.16921475891127222</v>
      </c>
      <c r="CT104" s="7">
        <f t="shared" si="101"/>
        <v>0</v>
      </c>
      <c r="CU104" s="7">
        <f t="shared" si="101"/>
        <v>0.11280983927418149</v>
      </c>
      <c r="CV104" s="7">
        <f t="shared" si="101"/>
        <v>0.16921475891127222</v>
      </c>
      <c r="CW104" s="7">
        <f t="shared" si="101"/>
        <v>0</v>
      </c>
      <c r="CX104" s="7">
        <f t="shared" si="101"/>
        <v>0.16921475891127222</v>
      </c>
      <c r="CY104" s="7">
        <f t="shared" si="101"/>
        <v>5.6404919637090746E-2</v>
      </c>
      <c r="CZ104" s="7">
        <f t="shared" si="101"/>
        <v>0</v>
      </c>
      <c r="DA104" s="7">
        <f t="shared" si="101"/>
        <v>0.16921475891127222</v>
      </c>
      <c r="DB104" s="7">
        <f t="shared" si="101"/>
        <v>0.16921475891127222</v>
      </c>
      <c r="DC104" s="7">
        <f t="shared" si="101"/>
        <v>0.11280983927418149</v>
      </c>
      <c r="DD104" s="7">
        <f t="shared" si="101"/>
        <v>0.16921475891127222</v>
      </c>
      <c r="DE104" s="7">
        <f t="shared" si="101"/>
        <v>5.6404919637090746E-2</v>
      </c>
      <c r="DF104" s="7">
        <f t="shared" si="101"/>
        <v>0.11280983927418149</v>
      </c>
      <c r="DG104" s="7">
        <f t="shared" si="101"/>
        <v>0.22561967854836298</v>
      </c>
      <c r="DH104" s="7">
        <f t="shared" si="101"/>
        <v>0.11280983927418149</v>
      </c>
      <c r="DI104" s="7">
        <f t="shared" si="101"/>
        <v>0.11280983927418149</v>
      </c>
      <c r="DJ104" s="7">
        <f t="shared" si="101"/>
        <v>0.22561967854836298</v>
      </c>
      <c r="DK104" s="7">
        <f t="shared" si="101"/>
        <v>0.33842951782254443</v>
      </c>
      <c r="DL104" s="7">
        <f t="shared" si="101"/>
        <v>0</v>
      </c>
      <c r="DM104" s="7">
        <f t="shared" si="101"/>
        <v>0.16921475891127222</v>
      </c>
      <c r="DN104" s="7">
        <f t="shared" si="101"/>
        <v>0.11280983927418149</v>
      </c>
      <c r="DO104" s="7">
        <f t="shared" si="101"/>
        <v>0.16921475891127222</v>
      </c>
      <c r="DP104" s="7">
        <f t="shared" si="101"/>
        <v>0.28202459818545372</v>
      </c>
      <c r="DQ104" s="7">
        <f t="shared" si="101"/>
        <v>0.22561967854836298</v>
      </c>
      <c r="DR104" s="7">
        <f t="shared" si="101"/>
        <v>0.22561967854836298</v>
      </c>
      <c r="DS104" s="7">
        <f t="shared" si="101"/>
        <v>0.11280983927418149</v>
      </c>
      <c r="DT104" s="7">
        <f t="shared" si="101"/>
        <v>5.6404919637090746E-2</v>
      </c>
      <c r="DU104" s="7">
        <f t="shared" si="101"/>
        <v>0.16921475891127222</v>
      </c>
      <c r="DV104" s="7">
        <f t="shared" si="101"/>
        <v>5.6404919637090746E-2</v>
      </c>
      <c r="DW104" s="7">
        <f t="shared" si="101"/>
        <v>0.33842951782254443</v>
      </c>
      <c r="DX104" s="7">
        <f t="shared" si="101"/>
        <v>0.22561967854836298</v>
      </c>
      <c r="DY104" s="7">
        <f t="shared" si="101"/>
        <v>0.45123935709672597</v>
      </c>
      <c r="DZ104" s="7">
        <f t="shared" si="101"/>
        <v>0.11280983927418149</v>
      </c>
      <c r="EA104" s="7">
        <f t="shared" si="101"/>
        <v>0.28202459818545372</v>
      </c>
      <c r="EB104" s="7">
        <f t="shared" si="101"/>
        <v>0.28202459818545372</v>
      </c>
      <c r="EC104" s="7">
        <f t="shared" ref="EC104:GN107" si="102">EC91/$C104*100000</f>
        <v>0.56404919637090745</v>
      </c>
      <c r="ED104" s="7">
        <f t="shared" si="102"/>
        <v>0.22561967854836298</v>
      </c>
      <c r="EE104" s="7">
        <f t="shared" si="102"/>
        <v>0.22561967854836298</v>
      </c>
      <c r="EF104" s="7">
        <f t="shared" si="102"/>
        <v>0.22561967854836298</v>
      </c>
      <c r="EG104" s="7">
        <f t="shared" si="102"/>
        <v>0.11280983927418149</v>
      </c>
      <c r="EH104" s="7">
        <f t="shared" si="102"/>
        <v>0.22561967854836298</v>
      </c>
      <c r="EI104" s="7">
        <f t="shared" si="102"/>
        <v>0.22561967854836298</v>
      </c>
      <c r="EJ104" s="7">
        <f t="shared" si="102"/>
        <v>0.22561967854836298</v>
      </c>
      <c r="EK104" s="7">
        <f t="shared" si="102"/>
        <v>0.16921475891127222</v>
      </c>
      <c r="EL104" s="7">
        <f t="shared" si="102"/>
        <v>0.16921475891127222</v>
      </c>
      <c r="EM104" s="7">
        <f t="shared" si="102"/>
        <v>0.16921475891127222</v>
      </c>
      <c r="EN104" s="7">
        <f t="shared" si="102"/>
        <v>0.16921475891127222</v>
      </c>
      <c r="EO104" s="7">
        <f t="shared" si="102"/>
        <v>0.11280983927418149</v>
      </c>
      <c r="EP104" s="7">
        <f t="shared" si="102"/>
        <v>0.16921475891127222</v>
      </c>
      <c r="EQ104" s="7">
        <f t="shared" si="102"/>
        <v>0.16921475891127222</v>
      </c>
      <c r="ER104" s="7">
        <f t="shared" si="102"/>
        <v>0.11280983927418149</v>
      </c>
      <c r="ES104" s="7">
        <f t="shared" si="102"/>
        <v>0.11280983927418149</v>
      </c>
      <c r="ET104" s="7">
        <f t="shared" si="102"/>
        <v>0.11280983927418149</v>
      </c>
      <c r="EU104" s="7">
        <f t="shared" si="102"/>
        <v>0</v>
      </c>
      <c r="EV104" s="7">
        <f t="shared" si="102"/>
        <v>0.22561967854836298</v>
      </c>
      <c r="EW104" s="7">
        <f t="shared" si="102"/>
        <v>5.6404919637090746E-2</v>
      </c>
      <c r="EX104" s="7">
        <f t="shared" si="102"/>
        <v>0</v>
      </c>
      <c r="EY104" s="7">
        <f t="shared" si="102"/>
        <v>0</v>
      </c>
      <c r="EZ104" s="7">
        <f t="shared" si="102"/>
        <v>0</v>
      </c>
      <c r="FA104" s="7">
        <f t="shared" si="102"/>
        <v>0</v>
      </c>
      <c r="FB104" s="7">
        <f t="shared" si="102"/>
        <v>0</v>
      </c>
      <c r="FC104" s="7">
        <f t="shared" si="102"/>
        <v>5.6404919637090746E-2</v>
      </c>
      <c r="FD104" s="7">
        <f t="shared" si="102"/>
        <v>0</v>
      </c>
      <c r="FE104" s="7">
        <f t="shared" si="102"/>
        <v>0</v>
      </c>
      <c r="FF104" s="7">
        <f t="shared" si="102"/>
        <v>0</v>
      </c>
      <c r="FG104" s="7">
        <f t="shared" si="102"/>
        <v>0</v>
      </c>
      <c r="FH104" s="7">
        <f t="shared" si="102"/>
        <v>0</v>
      </c>
      <c r="FI104" s="7">
        <f t="shared" si="102"/>
        <v>0</v>
      </c>
      <c r="FJ104" s="7">
        <f t="shared" si="102"/>
        <v>0</v>
      </c>
      <c r="FK104" s="7">
        <f t="shared" si="102"/>
        <v>0</v>
      </c>
      <c r="FL104" s="7">
        <f t="shared" si="102"/>
        <v>0</v>
      </c>
      <c r="FM104" s="7">
        <f t="shared" si="102"/>
        <v>0</v>
      </c>
      <c r="FN104" s="7">
        <f t="shared" si="102"/>
        <v>0</v>
      </c>
      <c r="FO104" s="7">
        <f t="shared" si="102"/>
        <v>0</v>
      </c>
      <c r="FP104" s="7">
        <f t="shared" si="102"/>
        <v>0</v>
      </c>
      <c r="FQ104" s="7">
        <f t="shared" si="102"/>
        <v>0</v>
      </c>
      <c r="FR104" s="7">
        <f t="shared" si="102"/>
        <v>0</v>
      </c>
      <c r="FS104" s="7">
        <f t="shared" si="102"/>
        <v>0</v>
      </c>
      <c r="FT104" s="7">
        <f t="shared" si="102"/>
        <v>0</v>
      </c>
      <c r="FU104" s="7">
        <f t="shared" si="102"/>
        <v>0</v>
      </c>
      <c r="FV104" s="7">
        <f t="shared" si="102"/>
        <v>0</v>
      </c>
      <c r="FW104" s="7">
        <f t="shared" si="102"/>
        <v>0</v>
      </c>
      <c r="FX104" s="7">
        <f t="shared" si="102"/>
        <v>0</v>
      </c>
      <c r="FY104" s="7">
        <f t="shared" si="102"/>
        <v>0</v>
      </c>
      <c r="FZ104" s="7">
        <f t="shared" si="102"/>
        <v>0</v>
      </c>
      <c r="GA104" s="7">
        <f t="shared" si="102"/>
        <v>0</v>
      </c>
      <c r="GB104" s="7">
        <f t="shared" si="102"/>
        <v>0</v>
      </c>
      <c r="GC104" s="7">
        <f t="shared" si="102"/>
        <v>5.6404919637090746E-2</v>
      </c>
      <c r="GD104" s="7">
        <f t="shared" si="102"/>
        <v>5.6404919637090746E-2</v>
      </c>
      <c r="GE104" s="7">
        <f t="shared" si="102"/>
        <v>0</v>
      </c>
      <c r="GF104" s="7">
        <f t="shared" si="102"/>
        <v>0</v>
      </c>
      <c r="GG104" s="7">
        <f t="shared" si="102"/>
        <v>0</v>
      </c>
      <c r="GH104" s="7">
        <f t="shared" si="102"/>
        <v>0</v>
      </c>
      <c r="GI104" s="7">
        <f t="shared" si="102"/>
        <v>5.6404919637090746E-2</v>
      </c>
      <c r="GJ104" s="7">
        <f t="shared" si="102"/>
        <v>0</v>
      </c>
      <c r="GK104" s="7">
        <f t="shared" si="102"/>
        <v>0</v>
      </c>
      <c r="GL104" s="7">
        <f t="shared" si="102"/>
        <v>0</v>
      </c>
      <c r="GM104" s="7">
        <f t="shared" si="102"/>
        <v>0</v>
      </c>
      <c r="GN104" s="7">
        <f t="shared" si="102"/>
        <v>0</v>
      </c>
      <c r="GO104" s="7">
        <f t="shared" ref="GO104:HC113" si="103">GO91/$C104*100000</f>
        <v>5.6404919637090746E-2</v>
      </c>
      <c r="GP104" s="7">
        <f t="shared" si="103"/>
        <v>0</v>
      </c>
      <c r="GQ104" s="7">
        <f t="shared" si="103"/>
        <v>0</v>
      </c>
      <c r="GR104" s="7">
        <f t="shared" si="103"/>
        <v>0</v>
      </c>
      <c r="GS104" s="7">
        <f t="shared" si="103"/>
        <v>0</v>
      </c>
      <c r="GT104" s="7">
        <f t="shared" si="103"/>
        <v>0</v>
      </c>
      <c r="GU104" s="7">
        <f t="shared" si="103"/>
        <v>0</v>
      </c>
      <c r="GV104" s="7">
        <f t="shared" si="103"/>
        <v>0</v>
      </c>
      <c r="GW104" s="7">
        <f t="shared" si="103"/>
        <v>5.6404919637090746E-2</v>
      </c>
      <c r="GX104" s="7">
        <f t="shared" si="103"/>
        <v>0</v>
      </c>
      <c r="GY104" s="7">
        <f t="shared" si="103"/>
        <v>0</v>
      </c>
      <c r="GZ104" s="7">
        <f t="shared" si="103"/>
        <v>0</v>
      </c>
      <c r="HA104" s="7">
        <f t="shared" si="103"/>
        <v>0</v>
      </c>
      <c r="HB104" s="7">
        <f t="shared" si="103"/>
        <v>0</v>
      </c>
      <c r="HC104" s="7">
        <f>HC91/$C104*100000</f>
        <v>0</v>
      </c>
      <c r="HD104" s="7">
        <f t="shared" ref="HD104:HW113" si="104">HD91/$C104*100000</f>
        <v>0</v>
      </c>
      <c r="HE104" s="7">
        <f t="shared" si="104"/>
        <v>0</v>
      </c>
      <c r="HF104" s="7">
        <f t="shared" si="104"/>
        <v>0</v>
      </c>
      <c r="HG104" s="7">
        <f t="shared" si="104"/>
        <v>0</v>
      </c>
      <c r="HH104" s="7">
        <f t="shared" si="104"/>
        <v>0</v>
      </c>
      <c r="HI104" s="7">
        <f t="shared" si="104"/>
        <v>0</v>
      </c>
      <c r="HJ104" s="7">
        <f t="shared" si="104"/>
        <v>5.6404919637090746E-2</v>
      </c>
      <c r="HK104" s="7">
        <f t="shared" si="104"/>
        <v>0</v>
      </c>
      <c r="HL104" s="7">
        <f t="shared" si="104"/>
        <v>0</v>
      </c>
      <c r="HM104" s="7">
        <f t="shared" si="104"/>
        <v>0</v>
      </c>
      <c r="HN104" s="7">
        <f t="shared" si="104"/>
        <v>0</v>
      </c>
      <c r="HO104" s="7">
        <f t="shared" si="104"/>
        <v>0</v>
      </c>
      <c r="HP104" s="7">
        <f t="shared" si="104"/>
        <v>0</v>
      </c>
      <c r="HQ104" s="7">
        <f t="shared" si="104"/>
        <v>0</v>
      </c>
      <c r="HR104" s="7">
        <f t="shared" si="104"/>
        <v>0</v>
      </c>
      <c r="HS104" s="7">
        <f t="shared" si="104"/>
        <v>0</v>
      </c>
      <c r="HT104" s="7">
        <f t="shared" si="104"/>
        <v>0</v>
      </c>
      <c r="HU104" s="7">
        <f t="shared" si="104"/>
        <v>0</v>
      </c>
      <c r="HV104" s="7">
        <f t="shared" si="104"/>
        <v>0</v>
      </c>
      <c r="HW104" s="7">
        <f t="shared" si="104"/>
        <v>0</v>
      </c>
    </row>
    <row r="105" spans="2:231" x14ac:dyDescent="0.25">
      <c r="B105" s="256" t="s">
        <v>204</v>
      </c>
      <c r="C105" s="258">
        <v>2002362</v>
      </c>
      <c r="D105" s="7">
        <f t="shared" ref="D105:S113" si="105">D92/$C105*100000</f>
        <v>0</v>
      </c>
      <c r="E105" s="7">
        <f t="shared" si="100"/>
        <v>0</v>
      </c>
      <c r="F105" s="7">
        <f t="shared" si="100"/>
        <v>0</v>
      </c>
      <c r="G105" s="7">
        <f t="shared" si="100"/>
        <v>0</v>
      </c>
      <c r="H105" s="7">
        <f t="shared" si="100"/>
        <v>0</v>
      </c>
      <c r="I105" s="7">
        <f t="shared" si="100"/>
        <v>0</v>
      </c>
      <c r="J105" s="7">
        <f t="shared" si="100"/>
        <v>0</v>
      </c>
      <c r="K105" s="7">
        <f t="shared" si="100"/>
        <v>0</v>
      </c>
      <c r="L105" s="7">
        <f t="shared" si="100"/>
        <v>0</v>
      </c>
      <c r="M105" s="7">
        <f t="shared" si="100"/>
        <v>0</v>
      </c>
      <c r="N105" s="7">
        <f t="shared" si="100"/>
        <v>0</v>
      </c>
      <c r="O105" s="7">
        <f t="shared" si="100"/>
        <v>0</v>
      </c>
      <c r="P105" s="7">
        <f t="shared" si="100"/>
        <v>0</v>
      </c>
      <c r="Q105" s="7">
        <f t="shared" si="100"/>
        <v>0</v>
      </c>
      <c r="R105" s="7">
        <f t="shared" si="100"/>
        <v>0</v>
      </c>
      <c r="S105" s="7">
        <f t="shared" si="100"/>
        <v>0</v>
      </c>
      <c r="T105" s="7">
        <f t="shared" si="100"/>
        <v>0</v>
      </c>
      <c r="U105" s="7">
        <f t="shared" si="100"/>
        <v>0</v>
      </c>
      <c r="V105" s="7">
        <f t="shared" si="100"/>
        <v>0</v>
      </c>
      <c r="W105" s="7">
        <f t="shared" si="100"/>
        <v>0</v>
      </c>
      <c r="X105" s="7">
        <f t="shared" si="100"/>
        <v>4.9941019655786519E-2</v>
      </c>
      <c r="Y105" s="7">
        <f t="shared" si="100"/>
        <v>0</v>
      </c>
      <c r="Z105" s="7">
        <f t="shared" si="100"/>
        <v>4.9941019655786519E-2</v>
      </c>
      <c r="AA105" s="7">
        <f t="shared" si="100"/>
        <v>9.9882039311573037E-2</v>
      </c>
      <c r="AB105" s="7">
        <f t="shared" si="100"/>
        <v>0</v>
      </c>
      <c r="AC105" s="7">
        <f t="shared" si="100"/>
        <v>9.9882039311573037E-2</v>
      </c>
      <c r="AD105" s="7">
        <f t="shared" si="100"/>
        <v>0.19976407862314607</v>
      </c>
      <c r="AE105" s="7">
        <f t="shared" si="100"/>
        <v>0.19976407862314607</v>
      </c>
      <c r="AF105" s="7">
        <f t="shared" si="100"/>
        <v>0.39952815724629215</v>
      </c>
      <c r="AG105" s="7">
        <f t="shared" si="100"/>
        <v>0.24970509827893259</v>
      </c>
      <c r="AH105" s="7">
        <f t="shared" si="100"/>
        <v>0.19976407862314607</v>
      </c>
      <c r="AI105" s="7">
        <f t="shared" si="100"/>
        <v>0.34958713759050564</v>
      </c>
      <c r="AJ105" s="7">
        <f t="shared" si="100"/>
        <v>0.19976407862314607</v>
      </c>
      <c r="AK105" s="7">
        <f t="shared" si="100"/>
        <v>0.14982305896735956</v>
      </c>
      <c r="AL105" s="7">
        <f t="shared" si="100"/>
        <v>0.14982305896735956</v>
      </c>
      <c r="AM105" s="7">
        <f t="shared" si="100"/>
        <v>0</v>
      </c>
      <c r="AN105" s="7">
        <f t="shared" si="100"/>
        <v>0.24970509827893259</v>
      </c>
      <c r="AO105" s="7">
        <f t="shared" si="100"/>
        <v>0.14982305896735956</v>
      </c>
      <c r="AP105" s="7">
        <f t="shared" si="100"/>
        <v>9.9882039311573037E-2</v>
      </c>
      <c r="AQ105" s="7">
        <f t="shared" si="100"/>
        <v>0.14982305896735956</v>
      </c>
      <c r="AR105" s="7">
        <f t="shared" si="100"/>
        <v>9.9882039311573037E-2</v>
      </c>
      <c r="AS105" s="7">
        <f t="shared" si="100"/>
        <v>0.14982305896735956</v>
      </c>
      <c r="AT105" s="7">
        <f t="shared" si="100"/>
        <v>0.29964611793471913</v>
      </c>
      <c r="AU105" s="7">
        <f t="shared" si="100"/>
        <v>0.19976407862314607</v>
      </c>
      <c r="AV105" s="7">
        <f t="shared" si="100"/>
        <v>9.9882039311573037E-2</v>
      </c>
      <c r="AW105" s="7">
        <f t="shared" si="100"/>
        <v>0.24970509827893259</v>
      </c>
      <c r="AX105" s="7">
        <f t="shared" si="100"/>
        <v>0.24970509827893259</v>
      </c>
      <c r="AY105" s="7">
        <f t="shared" si="100"/>
        <v>0.24970509827893259</v>
      </c>
      <c r="AZ105" s="7">
        <f t="shared" si="100"/>
        <v>0.24970509827893259</v>
      </c>
      <c r="BA105" s="7">
        <f t="shared" si="100"/>
        <v>0.14982305896735956</v>
      </c>
      <c r="BB105" s="7">
        <f t="shared" si="100"/>
        <v>0.14982305896735956</v>
      </c>
      <c r="BC105" s="7">
        <f t="shared" si="100"/>
        <v>0.29964611793471913</v>
      </c>
      <c r="BD105" s="7">
        <f t="shared" si="100"/>
        <v>0.34958713759050564</v>
      </c>
      <c r="BE105" s="7">
        <f t="shared" si="100"/>
        <v>0.19976407862314607</v>
      </c>
      <c r="BF105" s="7">
        <f t="shared" si="100"/>
        <v>0.44946917690207866</v>
      </c>
      <c r="BG105" s="7">
        <f t="shared" si="100"/>
        <v>0.59929223586943825</v>
      </c>
      <c r="BH105" s="7">
        <f t="shared" si="100"/>
        <v>0.14982305896735956</v>
      </c>
      <c r="BI105" s="7">
        <f t="shared" si="100"/>
        <v>0.94887937345994378</v>
      </c>
      <c r="BJ105" s="7">
        <f t="shared" si="100"/>
        <v>0.44946917690207866</v>
      </c>
      <c r="BK105" s="7">
        <f t="shared" si="100"/>
        <v>0.84899733414837075</v>
      </c>
      <c r="BL105" s="7">
        <f t="shared" si="100"/>
        <v>0.34958713759050564</v>
      </c>
      <c r="BM105" s="7">
        <f t="shared" si="100"/>
        <v>0.54935121621365168</v>
      </c>
      <c r="BN105" s="7">
        <f t="shared" si="100"/>
        <v>0.69917427518101127</v>
      </c>
      <c r="BO105" s="7">
        <f t="shared" si="100"/>
        <v>0.69917427518101127</v>
      </c>
      <c r="BP105" s="7">
        <f t="shared" si="100"/>
        <v>0.69917427518101127</v>
      </c>
      <c r="BQ105" s="7">
        <f t="shared" si="101"/>
        <v>0.39952815724629215</v>
      </c>
      <c r="BR105" s="7">
        <f t="shared" si="101"/>
        <v>0.39952815724629215</v>
      </c>
      <c r="BS105" s="7">
        <f t="shared" si="101"/>
        <v>0.49941019655786517</v>
      </c>
      <c r="BT105" s="7">
        <f t="shared" si="101"/>
        <v>0.84899733414837075</v>
      </c>
      <c r="BU105" s="7">
        <f t="shared" si="101"/>
        <v>0.49941019655786517</v>
      </c>
      <c r="BV105" s="7">
        <f t="shared" si="101"/>
        <v>0.59929223586943825</v>
      </c>
      <c r="BW105" s="7">
        <f t="shared" si="101"/>
        <v>0.54935121621365168</v>
      </c>
      <c r="BX105" s="7">
        <f t="shared" si="101"/>
        <v>0.64923325552522471</v>
      </c>
      <c r="BY105" s="7">
        <f t="shared" si="101"/>
        <v>0.54935121621365168</v>
      </c>
      <c r="BZ105" s="7">
        <f t="shared" si="101"/>
        <v>0.39952815724629215</v>
      </c>
      <c r="CA105" s="7">
        <f t="shared" si="101"/>
        <v>0.84899733414837075</v>
      </c>
      <c r="CB105" s="7">
        <f t="shared" si="101"/>
        <v>0.59929223586943825</v>
      </c>
      <c r="CC105" s="7">
        <f t="shared" si="101"/>
        <v>0.64923325552522471</v>
      </c>
      <c r="CD105" s="7">
        <f t="shared" si="101"/>
        <v>0.44946917690207866</v>
      </c>
      <c r="CE105" s="7">
        <f t="shared" si="101"/>
        <v>0.34958713759050564</v>
      </c>
      <c r="CF105" s="7">
        <f t="shared" si="101"/>
        <v>0.34958713759050564</v>
      </c>
      <c r="CG105" s="7">
        <f t="shared" si="101"/>
        <v>0.29964611793471913</v>
      </c>
      <c r="CH105" s="7">
        <f t="shared" si="101"/>
        <v>0.39952815724629215</v>
      </c>
      <c r="CI105" s="7">
        <f t="shared" si="101"/>
        <v>0.24970509827893259</v>
      </c>
      <c r="CJ105" s="7">
        <f t="shared" si="101"/>
        <v>0.29964611793471913</v>
      </c>
      <c r="CK105" s="7">
        <f t="shared" si="101"/>
        <v>0.19976407862314607</v>
      </c>
      <c r="CL105" s="7">
        <f t="shared" si="101"/>
        <v>0.59929223586943825</v>
      </c>
      <c r="CM105" s="7">
        <f t="shared" si="101"/>
        <v>0.24970509827893259</v>
      </c>
      <c r="CN105" s="7">
        <f t="shared" si="101"/>
        <v>0.29964611793471913</v>
      </c>
      <c r="CO105" s="7">
        <f t="shared" si="101"/>
        <v>9.9882039311573037E-2</v>
      </c>
      <c r="CP105" s="7">
        <f t="shared" si="101"/>
        <v>0.29964611793471913</v>
      </c>
      <c r="CQ105" s="7">
        <f t="shared" si="101"/>
        <v>0.19976407862314607</v>
      </c>
      <c r="CR105" s="7">
        <f t="shared" si="101"/>
        <v>0.39952815724629215</v>
      </c>
      <c r="CS105" s="7">
        <f t="shared" si="101"/>
        <v>0.29964611793471913</v>
      </c>
      <c r="CT105" s="7">
        <f t="shared" si="101"/>
        <v>0.29964611793471913</v>
      </c>
      <c r="CU105" s="7">
        <f t="shared" si="101"/>
        <v>9.9882039311573037E-2</v>
      </c>
      <c r="CV105" s="7">
        <f t="shared" si="101"/>
        <v>0.24970509827893259</v>
      </c>
      <c r="CW105" s="7">
        <f t="shared" si="101"/>
        <v>0.14982305896735956</v>
      </c>
      <c r="CX105" s="7">
        <f t="shared" si="101"/>
        <v>0.24970509827893259</v>
      </c>
      <c r="CY105" s="7">
        <f t="shared" si="101"/>
        <v>0.34958713759050564</v>
      </c>
      <c r="CZ105" s="7">
        <f t="shared" si="101"/>
        <v>0.24970509827893259</v>
      </c>
      <c r="DA105" s="7">
        <f t="shared" si="101"/>
        <v>0.54935121621365168</v>
      </c>
      <c r="DB105" s="7">
        <f t="shared" si="101"/>
        <v>0.14982305896735956</v>
      </c>
      <c r="DC105" s="7">
        <f t="shared" si="101"/>
        <v>0.19976407862314607</v>
      </c>
      <c r="DD105" s="7">
        <f t="shared" si="101"/>
        <v>0.29964611793471913</v>
      </c>
      <c r="DE105" s="7">
        <f t="shared" si="101"/>
        <v>0.19976407862314607</v>
      </c>
      <c r="DF105" s="7">
        <f t="shared" si="101"/>
        <v>0.24970509827893259</v>
      </c>
      <c r="DG105" s="7">
        <f t="shared" si="101"/>
        <v>0.34958713759050564</v>
      </c>
      <c r="DH105" s="7">
        <f t="shared" si="101"/>
        <v>0.44946917690207866</v>
      </c>
      <c r="DI105" s="7">
        <f t="shared" si="101"/>
        <v>0.64923325552522471</v>
      </c>
      <c r="DJ105" s="7">
        <f t="shared" si="101"/>
        <v>0.34958713759050564</v>
      </c>
      <c r="DK105" s="7">
        <f t="shared" si="101"/>
        <v>0.24970509827893259</v>
      </c>
      <c r="DL105" s="7">
        <f t="shared" si="101"/>
        <v>0.24970509827893259</v>
      </c>
      <c r="DM105" s="7">
        <f t="shared" si="101"/>
        <v>0.59929223586943825</v>
      </c>
      <c r="DN105" s="7">
        <f t="shared" si="101"/>
        <v>0.44946917690207866</v>
      </c>
      <c r="DO105" s="7">
        <f t="shared" si="101"/>
        <v>0.84899733414837075</v>
      </c>
      <c r="DP105" s="7">
        <f t="shared" si="101"/>
        <v>0.54935121621365168</v>
      </c>
      <c r="DQ105" s="7">
        <f t="shared" si="101"/>
        <v>0.44946917690207866</v>
      </c>
      <c r="DR105" s="7">
        <f t="shared" si="101"/>
        <v>0.44946917690207866</v>
      </c>
      <c r="DS105" s="7">
        <f t="shared" si="101"/>
        <v>0.29964611793471913</v>
      </c>
      <c r="DT105" s="7">
        <f t="shared" si="101"/>
        <v>0.84899733414837075</v>
      </c>
      <c r="DU105" s="7">
        <f t="shared" si="101"/>
        <v>0.64923325552522471</v>
      </c>
      <c r="DV105" s="7">
        <f t="shared" si="101"/>
        <v>0.59929223586943825</v>
      </c>
      <c r="DW105" s="7">
        <f t="shared" si="101"/>
        <v>0.29964611793471913</v>
      </c>
      <c r="DX105" s="7">
        <f t="shared" si="101"/>
        <v>0.64923325552522471</v>
      </c>
      <c r="DY105" s="7">
        <f t="shared" si="101"/>
        <v>0.59929223586943825</v>
      </c>
      <c r="DZ105" s="7">
        <f t="shared" si="101"/>
        <v>0.24970509827893259</v>
      </c>
      <c r="EA105" s="7">
        <f t="shared" si="101"/>
        <v>0.49941019655786517</v>
      </c>
      <c r="EB105" s="7">
        <f t="shared" si="101"/>
        <v>0.54935121621365168</v>
      </c>
      <c r="EC105" s="7">
        <f t="shared" si="102"/>
        <v>0.49941019655786517</v>
      </c>
      <c r="ED105" s="7">
        <f t="shared" si="102"/>
        <v>0.94887937345994378</v>
      </c>
      <c r="EE105" s="7">
        <f t="shared" si="102"/>
        <v>0.59929223586943825</v>
      </c>
      <c r="EF105" s="7">
        <f t="shared" si="102"/>
        <v>0.44946917690207866</v>
      </c>
      <c r="EG105" s="7">
        <f t="shared" si="102"/>
        <v>0.69917427518101127</v>
      </c>
      <c r="EH105" s="7">
        <f t="shared" si="102"/>
        <v>0.44946917690207866</v>
      </c>
      <c r="EI105" s="7">
        <f t="shared" si="102"/>
        <v>9.9882039311573037E-2</v>
      </c>
      <c r="EJ105" s="7">
        <f t="shared" si="102"/>
        <v>0.29964611793471913</v>
      </c>
      <c r="EK105" s="7">
        <f t="shared" si="102"/>
        <v>0.59929223586943825</v>
      </c>
      <c r="EL105" s="7">
        <f t="shared" si="102"/>
        <v>0.29964611793471913</v>
      </c>
      <c r="EM105" s="7">
        <f t="shared" si="102"/>
        <v>0.54935121621365168</v>
      </c>
      <c r="EN105" s="7">
        <f t="shared" si="102"/>
        <v>0.19976407862314607</v>
      </c>
      <c r="EO105" s="7">
        <f t="shared" si="102"/>
        <v>0.34958713759050564</v>
      </c>
      <c r="EP105" s="7">
        <f t="shared" si="102"/>
        <v>0.24970509827893259</v>
      </c>
      <c r="EQ105" s="7">
        <f t="shared" si="102"/>
        <v>0.29964611793471913</v>
      </c>
      <c r="ER105" s="7">
        <f t="shared" si="102"/>
        <v>0.34958713759050564</v>
      </c>
      <c r="ES105" s="7">
        <f t="shared" si="102"/>
        <v>0.24970509827893259</v>
      </c>
      <c r="ET105" s="7">
        <f t="shared" si="102"/>
        <v>0.29964611793471913</v>
      </c>
      <c r="EU105" s="7">
        <f t="shared" si="102"/>
        <v>0.34958713759050564</v>
      </c>
      <c r="EV105" s="7">
        <f t="shared" si="102"/>
        <v>0.39952815724629215</v>
      </c>
      <c r="EW105" s="7">
        <f t="shared" si="102"/>
        <v>0.29964611793471913</v>
      </c>
      <c r="EX105" s="7">
        <f t="shared" si="102"/>
        <v>4.9941019655786519E-2</v>
      </c>
      <c r="EY105" s="7">
        <f t="shared" si="102"/>
        <v>0</v>
      </c>
      <c r="EZ105" s="7">
        <f t="shared" si="102"/>
        <v>0</v>
      </c>
      <c r="FA105" s="7">
        <f t="shared" si="102"/>
        <v>0</v>
      </c>
      <c r="FB105" s="7">
        <f t="shared" si="102"/>
        <v>0</v>
      </c>
      <c r="FC105" s="7">
        <f t="shared" si="102"/>
        <v>0</v>
      </c>
      <c r="FD105" s="7">
        <f t="shared" si="102"/>
        <v>0</v>
      </c>
      <c r="FE105" s="7">
        <f t="shared" si="102"/>
        <v>0</v>
      </c>
      <c r="FF105" s="7">
        <f t="shared" si="102"/>
        <v>0</v>
      </c>
      <c r="FG105" s="7">
        <f t="shared" si="102"/>
        <v>0</v>
      </c>
      <c r="FH105" s="7">
        <f t="shared" si="102"/>
        <v>0</v>
      </c>
      <c r="FI105" s="7">
        <f t="shared" si="102"/>
        <v>0</v>
      </c>
      <c r="FJ105" s="7">
        <f t="shared" si="102"/>
        <v>0</v>
      </c>
      <c r="FK105" s="7">
        <f t="shared" si="102"/>
        <v>0</v>
      </c>
      <c r="FL105" s="7">
        <f t="shared" si="102"/>
        <v>0</v>
      </c>
      <c r="FM105" s="7">
        <f t="shared" si="102"/>
        <v>0</v>
      </c>
      <c r="FN105" s="7">
        <f t="shared" si="102"/>
        <v>0</v>
      </c>
      <c r="FO105" s="7">
        <f t="shared" si="102"/>
        <v>0</v>
      </c>
      <c r="FP105" s="7">
        <f t="shared" si="102"/>
        <v>0</v>
      </c>
      <c r="FQ105" s="7">
        <f t="shared" si="102"/>
        <v>0</v>
      </c>
      <c r="FR105" s="7">
        <f t="shared" si="102"/>
        <v>0</v>
      </c>
      <c r="FS105" s="7">
        <f t="shared" si="102"/>
        <v>0</v>
      </c>
      <c r="FT105" s="7">
        <f t="shared" si="102"/>
        <v>0</v>
      </c>
      <c r="FU105" s="7">
        <f t="shared" si="102"/>
        <v>0</v>
      </c>
      <c r="FV105" s="7">
        <f t="shared" si="102"/>
        <v>0</v>
      </c>
      <c r="FW105" s="7">
        <f t="shared" si="102"/>
        <v>0</v>
      </c>
      <c r="FX105" s="7">
        <f t="shared" si="102"/>
        <v>0</v>
      </c>
      <c r="FY105" s="7">
        <f t="shared" si="102"/>
        <v>0</v>
      </c>
      <c r="FZ105" s="7">
        <f t="shared" si="102"/>
        <v>0</v>
      </c>
      <c r="GA105" s="7">
        <f t="shared" si="102"/>
        <v>0</v>
      </c>
      <c r="GB105" s="7">
        <f t="shared" si="102"/>
        <v>0</v>
      </c>
      <c r="GC105" s="7">
        <f t="shared" si="102"/>
        <v>0</v>
      </c>
      <c r="GD105" s="7">
        <f t="shared" si="102"/>
        <v>0</v>
      </c>
      <c r="GE105" s="7">
        <f t="shared" si="102"/>
        <v>0</v>
      </c>
      <c r="GF105" s="7">
        <f t="shared" si="102"/>
        <v>0</v>
      </c>
      <c r="GG105" s="7">
        <f t="shared" si="102"/>
        <v>0</v>
      </c>
      <c r="GH105" s="7">
        <f t="shared" si="102"/>
        <v>0</v>
      </c>
      <c r="GI105" s="7">
        <f t="shared" si="102"/>
        <v>0</v>
      </c>
      <c r="GJ105" s="7">
        <f t="shared" si="102"/>
        <v>0</v>
      </c>
      <c r="GK105" s="7">
        <f t="shared" si="102"/>
        <v>4.9941019655786519E-2</v>
      </c>
      <c r="GL105" s="7">
        <f t="shared" si="102"/>
        <v>0</v>
      </c>
      <c r="GM105" s="7">
        <f t="shared" si="102"/>
        <v>0</v>
      </c>
      <c r="GN105" s="7">
        <f t="shared" si="102"/>
        <v>0</v>
      </c>
      <c r="GO105" s="7">
        <f t="shared" si="103"/>
        <v>0</v>
      </c>
      <c r="GP105" s="7">
        <f t="shared" si="103"/>
        <v>0</v>
      </c>
      <c r="GQ105" s="7">
        <f t="shared" si="103"/>
        <v>0</v>
      </c>
      <c r="GR105" s="7">
        <f t="shared" si="103"/>
        <v>0</v>
      </c>
      <c r="GS105" s="7">
        <f t="shared" si="103"/>
        <v>0</v>
      </c>
      <c r="GT105" s="7">
        <f t="shared" si="103"/>
        <v>0</v>
      </c>
      <c r="GU105" s="7">
        <f t="shared" si="103"/>
        <v>0</v>
      </c>
      <c r="GV105" s="7">
        <f t="shared" si="103"/>
        <v>0</v>
      </c>
      <c r="GW105" s="7">
        <f t="shared" si="103"/>
        <v>0</v>
      </c>
      <c r="GX105" s="7">
        <f t="shared" si="103"/>
        <v>0</v>
      </c>
      <c r="GY105" s="7">
        <f t="shared" si="103"/>
        <v>0</v>
      </c>
      <c r="GZ105" s="7">
        <f t="shared" si="103"/>
        <v>4.9941019655786519E-2</v>
      </c>
      <c r="HA105" s="7">
        <f t="shared" si="103"/>
        <v>0</v>
      </c>
      <c r="HB105" s="7">
        <f t="shared" si="103"/>
        <v>0</v>
      </c>
      <c r="HC105" s="7">
        <f t="shared" si="103"/>
        <v>0</v>
      </c>
      <c r="HD105" s="7">
        <f t="shared" si="104"/>
        <v>0</v>
      </c>
      <c r="HE105" s="7">
        <f t="shared" si="104"/>
        <v>0</v>
      </c>
      <c r="HF105" s="7">
        <f t="shared" si="104"/>
        <v>0</v>
      </c>
      <c r="HG105" s="7">
        <f t="shared" si="104"/>
        <v>0</v>
      </c>
      <c r="HH105" s="7">
        <f t="shared" si="104"/>
        <v>0</v>
      </c>
      <c r="HI105" s="7">
        <f t="shared" si="104"/>
        <v>0</v>
      </c>
      <c r="HJ105" s="7">
        <f t="shared" si="104"/>
        <v>0</v>
      </c>
      <c r="HK105" s="7">
        <f t="shared" si="104"/>
        <v>0</v>
      </c>
      <c r="HL105" s="7">
        <f t="shared" si="104"/>
        <v>0</v>
      </c>
      <c r="HM105" s="7">
        <f t="shared" si="104"/>
        <v>0</v>
      </c>
      <c r="HN105" s="7">
        <f t="shared" si="104"/>
        <v>0</v>
      </c>
      <c r="HO105" s="7">
        <f t="shared" si="104"/>
        <v>0</v>
      </c>
      <c r="HP105" s="7">
        <f t="shared" si="104"/>
        <v>0</v>
      </c>
      <c r="HQ105" s="7">
        <f t="shared" si="104"/>
        <v>0</v>
      </c>
      <c r="HR105" s="7">
        <f t="shared" si="104"/>
        <v>0</v>
      </c>
      <c r="HS105" s="7">
        <f t="shared" si="104"/>
        <v>0</v>
      </c>
      <c r="HT105" s="7">
        <f t="shared" si="104"/>
        <v>0</v>
      </c>
      <c r="HU105" s="7">
        <f t="shared" si="104"/>
        <v>0</v>
      </c>
      <c r="HV105" s="7">
        <f t="shared" si="104"/>
        <v>0</v>
      </c>
      <c r="HW105" s="7">
        <f t="shared" si="104"/>
        <v>0</v>
      </c>
    </row>
    <row r="106" spans="2:231" x14ac:dyDescent="0.25">
      <c r="B106" s="256" t="s">
        <v>205</v>
      </c>
      <c r="C106" s="258">
        <v>2233550</v>
      </c>
      <c r="D106" s="7">
        <f t="shared" si="105"/>
        <v>0</v>
      </c>
      <c r="E106" s="7">
        <f t="shared" si="100"/>
        <v>0</v>
      </c>
      <c r="F106" s="7">
        <f t="shared" si="100"/>
        <v>0</v>
      </c>
      <c r="G106" s="7">
        <f t="shared" si="100"/>
        <v>0</v>
      </c>
      <c r="H106" s="7">
        <f t="shared" si="100"/>
        <v>0</v>
      </c>
      <c r="I106" s="7">
        <f t="shared" si="100"/>
        <v>0</v>
      </c>
      <c r="J106" s="7">
        <f t="shared" si="100"/>
        <v>4.4771775872489983E-2</v>
      </c>
      <c r="K106" s="7">
        <f t="shared" si="100"/>
        <v>0</v>
      </c>
      <c r="L106" s="7">
        <f t="shared" si="100"/>
        <v>0</v>
      </c>
      <c r="M106" s="7">
        <f t="shared" si="100"/>
        <v>0</v>
      </c>
      <c r="N106" s="7">
        <f t="shared" si="100"/>
        <v>0</v>
      </c>
      <c r="O106" s="7">
        <f t="shared" si="100"/>
        <v>0</v>
      </c>
      <c r="P106" s="7">
        <f t="shared" si="100"/>
        <v>0</v>
      </c>
      <c r="Q106" s="7">
        <f t="shared" si="100"/>
        <v>0</v>
      </c>
      <c r="R106" s="7">
        <f t="shared" si="100"/>
        <v>0</v>
      </c>
      <c r="S106" s="7">
        <f t="shared" si="100"/>
        <v>0</v>
      </c>
      <c r="T106" s="7">
        <f t="shared" si="100"/>
        <v>0</v>
      </c>
      <c r="U106" s="7">
        <f t="shared" si="100"/>
        <v>4.4771775872489983E-2</v>
      </c>
      <c r="V106" s="7">
        <f t="shared" si="100"/>
        <v>0</v>
      </c>
      <c r="W106" s="7">
        <f t="shared" si="100"/>
        <v>4.4771775872489983E-2</v>
      </c>
      <c r="X106" s="7">
        <f t="shared" si="100"/>
        <v>4.4771775872489983E-2</v>
      </c>
      <c r="Y106" s="7">
        <f t="shared" si="100"/>
        <v>0</v>
      </c>
      <c r="Z106" s="7">
        <f t="shared" si="100"/>
        <v>8.9543551744979966E-2</v>
      </c>
      <c r="AA106" s="7">
        <f t="shared" si="100"/>
        <v>4.4771775872489983E-2</v>
      </c>
      <c r="AB106" s="7">
        <f t="shared" si="100"/>
        <v>0.17908710348995993</v>
      </c>
      <c r="AC106" s="7">
        <f t="shared" si="100"/>
        <v>0.22385887936244991</v>
      </c>
      <c r="AD106" s="7">
        <f t="shared" si="100"/>
        <v>0.17908710348995993</v>
      </c>
      <c r="AE106" s="7">
        <f t="shared" si="100"/>
        <v>0.35817420697991986</v>
      </c>
      <c r="AF106" s="7">
        <f t="shared" si="100"/>
        <v>0.31340243110742988</v>
      </c>
      <c r="AG106" s="7">
        <f t="shared" si="100"/>
        <v>0.17908710348995993</v>
      </c>
      <c r="AH106" s="7">
        <f t="shared" si="100"/>
        <v>0.76112018983232976</v>
      </c>
      <c r="AI106" s="7">
        <f t="shared" si="100"/>
        <v>0.44771775872489983</v>
      </c>
      <c r="AJ106" s="7">
        <f t="shared" si="100"/>
        <v>0.31340243110742988</v>
      </c>
      <c r="AK106" s="7">
        <f t="shared" si="100"/>
        <v>0.31340243110742988</v>
      </c>
      <c r="AL106" s="7">
        <f t="shared" si="100"/>
        <v>0.76112018983232976</v>
      </c>
      <c r="AM106" s="7">
        <f t="shared" si="100"/>
        <v>0.8058919657048198</v>
      </c>
      <c r="AN106" s="7">
        <f t="shared" si="100"/>
        <v>1.2983815003022094</v>
      </c>
      <c r="AO106" s="7">
        <f t="shared" si="100"/>
        <v>1.2088379485572294</v>
      </c>
      <c r="AP106" s="7">
        <f t="shared" si="100"/>
        <v>1.7908710348995993</v>
      </c>
      <c r="AQ106" s="7">
        <f t="shared" si="100"/>
        <v>1.7013274831546195</v>
      </c>
      <c r="AR106" s="7">
        <f t="shared" si="100"/>
        <v>2.1042734660070295</v>
      </c>
      <c r="AS106" s="7">
        <f t="shared" si="100"/>
        <v>1.7908710348995993</v>
      </c>
      <c r="AT106" s="7">
        <f t="shared" si="100"/>
        <v>2.6863065523493987</v>
      </c>
      <c r="AU106" s="7">
        <f t="shared" si="100"/>
        <v>2.8653936558393589</v>
      </c>
      <c r="AV106" s="7">
        <f t="shared" si="100"/>
        <v>2.238588793624499</v>
      </c>
      <c r="AW106" s="7">
        <f t="shared" si="100"/>
        <v>1.7908710348995993</v>
      </c>
      <c r="AX106" s="7">
        <f t="shared" si="100"/>
        <v>2.0147299142620492</v>
      </c>
      <c r="AY106" s="7">
        <f t="shared" si="100"/>
        <v>2.8653936558393589</v>
      </c>
      <c r="AZ106" s="7">
        <f t="shared" si="100"/>
        <v>2.1938170177520093</v>
      </c>
      <c r="BA106" s="7">
        <f t="shared" si="100"/>
        <v>2.238588793624499</v>
      </c>
      <c r="BB106" s="7">
        <f t="shared" si="100"/>
        <v>3.5369702939267085</v>
      </c>
      <c r="BC106" s="7">
        <f t="shared" si="100"/>
        <v>2.372904121241969</v>
      </c>
      <c r="BD106" s="7">
        <f t="shared" si="100"/>
        <v>3.1340243110742985</v>
      </c>
      <c r="BE106" s="7">
        <f t="shared" si="100"/>
        <v>2.507219448859439</v>
      </c>
      <c r="BF106" s="7">
        <f t="shared" si="100"/>
        <v>3.8503727250341382</v>
      </c>
      <c r="BG106" s="7">
        <f t="shared" si="100"/>
        <v>3.8503727250341382</v>
      </c>
      <c r="BH106" s="7">
        <f t="shared" si="100"/>
        <v>3.1787960869467886</v>
      </c>
      <c r="BI106" s="7">
        <f t="shared" si="100"/>
        <v>4.1637751561415683</v>
      </c>
      <c r="BJ106" s="7">
        <f t="shared" si="100"/>
        <v>3.3578831904367483</v>
      </c>
      <c r="BK106" s="7">
        <f t="shared" si="100"/>
        <v>4.7905800183564287</v>
      </c>
      <c r="BL106" s="7">
        <f t="shared" si="100"/>
        <v>4.6562646907389578</v>
      </c>
      <c r="BM106" s="7">
        <f t="shared" si="100"/>
        <v>5.4173848805712881</v>
      </c>
      <c r="BN106" s="7">
        <f t="shared" si="100"/>
        <v>4.5667211389939784</v>
      </c>
      <c r="BO106" s="7">
        <f t="shared" si="100"/>
        <v>3.939916276779118</v>
      </c>
      <c r="BP106" s="7">
        <f t="shared" si="100"/>
        <v>4.9696671218463884</v>
      </c>
      <c r="BQ106" s="7">
        <f t="shared" si="101"/>
        <v>4.9248953459738978</v>
      </c>
      <c r="BR106" s="7">
        <f t="shared" si="101"/>
        <v>4.8801235701014081</v>
      </c>
      <c r="BS106" s="7">
        <f t="shared" si="101"/>
        <v>3.939916276779118</v>
      </c>
      <c r="BT106" s="7">
        <f t="shared" si="101"/>
        <v>4.7010364666114484</v>
      </c>
      <c r="BU106" s="7">
        <f t="shared" si="101"/>
        <v>4.2533187078865478</v>
      </c>
      <c r="BV106" s="7">
        <f t="shared" si="101"/>
        <v>3.4026549663092389</v>
      </c>
      <c r="BW106" s="7">
        <f t="shared" si="101"/>
        <v>5.1487542253363481</v>
      </c>
      <c r="BX106" s="7">
        <f t="shared" si="101"/>
        <v>3.6265138456716888</v>
      </c>
      <c r="BY106" s="7">
        <f t="shared" si="101"/>
        <v>3.6712856215441785</v>
      </c>
      <c r="BZ106" s="7">
        <f t="shared" si="101"/>
        <v>3.5817420697991986</v>
      </c>
      <c r="CA106" s="7">
        <f t="shared" si="101"/>
        <v>4.0294598285240983</v>
      </c>
      <c r="CB106" s="7">
        <f t="shared" si="101"/>
        <v>3.8056009491616485</v>
      </c>
      <c r="CC106" s="7">
        <f t="shared" si="101"/>
        <v>2.5519912247319292</v>
      </c>
      <c r="CD106" s="7">
        <f t="shared" si="101"/>
        <v>3.0892525352018088</v>
      </c>
      <c r="CE106" s="7">
        <f t="shared" si="101"/>
        <v>2.2833605694969892</v>
      </c>
      <c r="CF106" s="7">
        <f t="shared" si="101"/>
        <v>1.969958138389559</v>
      </c>
      <c r="CG106" s="7">
        <f t="shared" si="101"/>
        <v>2.507219448859439</v>
      </c>
      <c r="CH106" s="7">
        <f t="shared" si="101"/>
        <v>2.0595016901345393</v>
      </c>
      <c r="CI106" s="7">
        <f t="shared" si="101"/>
        <v>2.3281323453694789</v>
      </c>
      <c r="CJ106" s="7">
        <f t="shared" si="101"/>
        <v>1.6117839314096396</v>
      </c>
      <c r="CK106" s="7">
        <f t="shared" si="101"/>
        <v>1.969958138389559</v>
      </c>
      <c r="CL106" s="7">
        <f t="shared" si="101"/>
        <v>1.7908710348995993</v>
      </c>
      <c r="CM106" s="7">
        <f t="shared" si="101"/>
        <v>1.1192943968122495</v>
      </c>
      <c r="CN106" s="7">
        <f t="shared" si="101"/>
        <v>1.2983815003022094</v>
      </c>
      <c r="CO106" s="7">
        <f t="shared" si="101"/>
        <v>1.7013274831546195</v>
      </c>
      <c r="CP106" s="7">
        <f t="shared" si="101"/>
        <v>1.6117839314096396</v>
      </c>
      <c r="CQ106" s="7">
        <f t="shared" si="101"/>
        <v>1.1640661726847394</v>
      </c>
      <c r="CR106" s="7">
        <f t="shared" si="101"/>
        <v>1.1640661726847394</v>
      </c>
      <c r="CS106" s="7">
        <f t="shared" si="101"/>
        <v>0.71634841395983972</v>
      </c>
      <c r="CT106" s="7">
        <f t="shared" si="101"/>
        <v>0.98497906919477951</v>
      </c>
      <c r="CU106" s="7">
        <f t="shared" si="101"/>
        <v>1.4326968279196794</v>
      </c>
      <c r="CV106" s="7">
        <f t="shared" si="101"/>
        <v>0.94020729332228958</v>
      </c>
      <c r="CW106" s="7">
        <f t="shared" si="101"/>
        <v>1.4774686037921696</v>
      </c>
      <c r="CX106" s="7">
        <f t="shared" si="101"/>
        <v>1.2536097244297195</v>
      </c>
      <c r="CY106" s="7">
        <f t="shared" si="101"/>
        <v>1.1640661726847394</v>
      </c>
      <c r="CZ106" s="7">
        <f t="shared" si="101"/>
        <v>0.8058919657048198</v>
      </c>
      <c r="DA106" s="7">
        <f t="shared" si="101"/>
        <v>0.8058919657048198</v>
      </c>
      <c r="DB106" s="7">
        <f t="shared" si="101"/>
        <v>0.89543551744979966</v>
      </c>
      <c r="DC106" s="7">
        <f t="shared" si="101"/>
        <v>0.85066374157730973</v>
      </c>
      <c r="DD106" s="7">
        <f t="shared" si="101"/>
        <v>1.0297508450672697</v>
      </c>
      <c r="DE106" s="7">
        <f t="shared" si="101"/>
        <v>1.1640661726847394</v>
      </c>
      <c r="DF106" s="7">
        <f t="shared" si="101"/>
        <v>1.5670121555371492</v>
      </c>
      <c r="DG106" s="7">
        <f t="shared" si="101"/>
        <v>2.0595016901345393</v>
      </c>
      <c r="DH106" s="7">
        <f t="shared" si="101"/>
        <v>1.4326968279196794</v>
      </c>
      <c r="DI106" s="7">
        <f t="shared" si="101"/>
        <v>1.5670121555371492</v>
      </c>
      <c r="DJ106" s="7">
        <f t="shared" si="101"/>
        <v>1.4326968279196794</v>
      </c>
      <c r="DK106" s="7">
        <f t="shared" si="101"/>
        <v>1.6565557072821295</v>
      </c>
      <c r="DL106" s="7">
        <f t="shared" si="101"/>
        <v>1.0745226209397596</v>
      </c>
      <c r="DM106" s="7">
        <f t="shared" si="101"/>
        <v>1.3879250520471895</v>
      </c>
      <c r="DN106" s="7">
        <f t="shared" si="101"/>
        <v>1.4774686037921696</v>
      </c>
      <c r="DO106" s="7">
        <f t="shared" si="101"/>
        <v>1.2983815003022094</v>
      </c>
      <c r="DP106" s="7">
        <f t="shared" si="101"/>
        <v>1.2983815003022094</v>
      </c>
      <c r="DQ106" s="7">
        <f t="shared" si="101"/>
        <v>1.1192943968122495</v>
      </c>
      <c r="DR106" s="7">
        <f t="shared" si="101"/>
        <v>1.2983815003022094</v>
      </c>
      <c r="DS106" s="7">
        <f t="shared" si="101"/>
        <v>0.85066374157730973</v>
      </c>
      <c r="DT106" s="7">
        <f t="shared" si="101"/>
        <v>1.5222403796646595</v>
      </c>
      <c r="DU106" s="7">
        <f t="shared" si="101"/>
        <v>0.89543551744979966</v>
      </c>
      <c r="DV106" s="7">
        <f t="shared" si="101"/>
        <v>1.0745226209397596</v>
      </c>
      <c r="DW106" s="7">
        <f t="shared" si="101"/>
        <v>1.2536097244297195</v>
      </c>
      <c r="DX106" s="7">
        <f t="shared" si="101"/>
        <v>1.4326968279196794</v>
      </c>
      <c r="DY106" s="7">
        <f t="shared" si="101"/>
        <v>1.0297508450672697</v>
      </c>
      <c r="DZ106" s="7">
        <f t="shared" si="101"/>
        <v>1.0297508450672697</v>
      </c>
      <c r="EA106" s="7">
        <f t="shared" si="101"/>
        <v>1.7013274831546195</v>
      </c>
      <c r="EB106" s="7">
        <f t="shared" si="101"/>
        <v>1.2088379485572294</v>
      </c>
      <c r="EC106" s="7">
        <f t="shared" si="102"/>
        <v>1.4326968279196794</v>
      </c>
      <c r="ED106" s="7">
        <f t="shared" si="102"/>
        <v>1.0297508450672697</v>
      </c>
      <c r="EE106" s="7">
        <f t="shared" si="102"/>
        <v>0.67157663808734969</v>
      </c>
      <c r="EF106" s="7">
        <f t="shared" si="102"/>
        <v>1.2088379485572294</v>
      </c>
      <c r="EG106" s="7">
        <f t="shared" si="102"/>
        <v>1.0745226209397596</v>
      </c>
      <c r="EH106" s="7">
        <f t="shared" si="102"/>
        <v>1.0297508450672697</v>
      </c>
      <c r="EI106" s="7">
        <f t="shared" si="102"/>
        <v>0.89543551744979966</v>
      </c>
      <c r="EJ106" s="7">
        <f t="shared" si="102"/>
        <v>0.98497906919477951</v>
      </c>
      <c r="EK106" s="7">
        <f t="shared" si="102"/>
        <v>0.53726131046987979</v>
      </c>
      <c r="EL106" s="7">
        <f t="shared" si="102"/>
        <v>0.53726131046987979</v>
      </c>
      <c r="EM106" s="7">
        <f t="shared" si="102"/>
        <v>0.62680486221485976</v>
      </c>
      <c r="EN106" s="7">
        <f t="shared" si="102"/>
        <v>0.4029459828524099</v>
      </c>
      <c r="EO106" s="7">
        <f t="shared" si="102"/>
        <v>0.76112018983232976</v>
      </c>
      <c r="EP106" s="7">
        <f t="shared" si="102"/>
        <v>0.58203308634236972</v>
      </c>
      <c r="EQ106" s="7">
        <f t="shared" si="102"/>
        <v>0.49248953459738976</v>
      </c>
      <c r="ER106" s="7">
        <f t="shared" si="102"/>
        <v>0.71634841395983972</v>
      </c>
      <c r="ES106" s="7">
        <f t="shared" si="102"/>
        <v>0.58203308634236972</v>
      </c>
      <c r="ET106" s="7">
        <f t="shared" si="102"/>
        <v>0.8058919657048198</v>
      </c>
      <c r="EU106" s="7">
        <f t="shared" si="102"/>
        <v>0.71634841395983972</v>
      </c>
      <c r="EV106" s="7">
        <f t="shared" si="102"/>
        <v>0.58203308634236972</v>
      </c>
      <c r="EW106" s="7">
        <f t="shared" si="102"/>
        <v>0.76112018983232976</v>
      </c>
      <c r="EX106" s="7">
        <f t="shared" si="102"/>
        <v>0</v>
      </c>
      <c r="EY106" s="7">
        <f t="shared" si="102"/>
        <v>0</v>
      </c>
      <c r="EZ106" s="7">
        <f t="shared" si="102"/>
        <v>0</v>
      </c>
      <c r="FA106" s="7">
        <f t="shared" si="102"/>
        <v>0</v>
      </c>
      <c r="FB106" s="7">
        <f t="shared" si="102"/>
        <v>0</v>
      </c>
      <c r="FC106" s="7">
        <f t="shared" si="102"/>
        <v>0</v>
      </c>
      <c r="FD106" s="7">
        <f t="shared" si="102"/>
        <v>0</v>
      </c>
      <c r="FE106" s="7">
        <f t="shared" si="102"/>
        <v>0</v>
      </c>
      <c r="FF106" s="7">
        <f t="shared" si="102"/>
        <v>0</v>
      </c>
      <c r="FG106" s="7">
        <f t="shared" si="102"/>
        <v>0</v>
      </c>
      <c r="FH106" s="7">
        <f t="shared" si="102"/>
        <v>0</v>
      </c>
      <c r="FI106" s="7">
        <f t="shared" si="102"/>
        <v>0</v>
      </c>
      <c r="FJ106" s="7">
        <f t="shared" si="102"/>
        <v>0</v>
      </c>
      <c r="FK106" s="7">
        <f t="shared" si="102"/>
        <v>0</v>
      </c>
      <c r="FL106" s="7">
        <f t="shared" si="102"/>
        <v>0</v>
      </c>
      <c r="FM106" s="7">
        <f t="shared" si="102"/>
        <v>0</v>
      </c>
      <c r="FN106" s="7">
        <f t="shared" si="102"/>
        <v>0</v>
      </c>
      <c r="FO106" s="7">
        <f t="shared" si="102"/>
        <v>0</v>
      </c>
      <c r="FP106" s="7">
        <f t="shared" si="102"/>
        <v>0</v>
      </c>
      <c r="FQ106" s="7">
        <f t="shared" si="102"/>
        <v>0</v>
      </c>
      <c r="FR106" s="7">
        <f t="shared" si="102"/>
        <v>0</v>
      </c>
      <c r="FS106" s="7">
        <f t="shared" si="102"/>
        <v>0</v>
      </c>
      <c r="FT106" s="7">
        <f t="shared" si="102"/>
        <v>0</v>
      </c>
      <c r="FU106" s="7">
        <f t="shared" si="102"/>
        <v>0</v>
      </c>
      <c r="FV106" s="7">
        <f t="shared" si="102"/>
        <v>0</v>
      </c>
      <c r="FW106" s="7">
        <f t="shared" si="102"/>
        <v>0</v>
      </c>
      <c r="FX106" s="7">
        <f t="shared" si="102"/>
        <v>4.4771775872489983E-2</v>
      </c>
      <c r="FY106" s="7">
        <f t="shared" si="102"/>
        <v>0</v>
      </c>
      <c r="FZ106" s="7">
        <f t="shared" si="102"/>
        <v>4.4771775872489983E-2</v>
      </c>
      <c r="GA106" s="7">
        <f t="shared" si="102"/>
        <v>0</v>
      </c>
      <c r="GB106" s="7">
        <f t="shared" si="102"/>
        <v>0</v>
      </c>
      <c r="GC106" s="7">
        <f t="shared" si="102"/>
        <v>0</v>
      </c>
      <c r="GD106" s="7">
        <f t="shared" si="102"/>
        <v>0</v>
      </c>
      <c r="GE106" s="7">
        <f t="shared" si="102"/>
        <v>0</v>
      </c>
      <c r="GF106" s="7">
        <f t="shared" si="102"/>
        <v>4.4771775872489983E-2</v>
      </c>
      <c r="GG106" s="7">
        <f t="shared" si="102"/>
        <v>0</v>
      </c>
      <c r="GH106" s="7">
        <f t="shared" si="102"/>
        <v>0</v>
      </c>
      <c r="GI106" s="7">
        <f t="shared" si="102"/>
        <v>0</v>
      </c>
      <c r="GJ106" s="7">
        <f t="shared" si="102"/>
        <v>0</v>
      </c>
      <c r="GK106" s="7">
        <f t="shared" si="102"/>
        <v>0</v>
      </c>
      <c r="GL106" s="7">
        <f t="shared" si="102"/>
        <v>0</v>
      </c>
      <c r="GM106" s="7">
        <f t="shared" si="102"/>
        <v>0</v>
      </c>
      <c r="GN106" s="7">
        <f t="shared" si="102"/>
        <v>0</v>
      </c>
      <c r="GO106" s="7">
        <f t="shared" si="103"/>
        <v>0</v>
      </c>
      <c r="GP106" s="7">
        <f t="shared" si="103"/>
        <v>0</v>
      </c>
      <c r="GQ106" s="7">
        <f t="shared" si="103"/>
        <v>0</v>
      </c>
      <c r="GR106" s="7">
        <f t="shared" si="103"/>
        <v>0</v>
      </c>
      <c r="GS106" s="7">
        <f t="shared" si="103"/>
        <v>4.4771775872489983E-2</v>
      </c>
      <c r="GT106" s="7">
        <f t="shared" si="103"/>
        <v>0</v>
      </c>
      <c r="GU106" s="7">
        <f t="shared" si="103"/>
        <v>0</v>
      </c>
      <c r="GV106" s="7">
        <f t="shared" si="103"/>
        <v>0</v>
      </c>
      <c r="GW106" s="7">
        <f t="shared" si="103"/>
        <v>4.4771775872489983E-2</v>
      </c>
      <c r="GX106" s="7">
        <f t="shared" si="103"/>
        <v>0</v>
      </c>
      <c r="GY106" s="7">
        <f t="shared" si="103"/>
        <v>0</v>
      </c>
      <c r="GZ106" s="7">
        <f t="shared" si="103"/>
        <v>0</v>
      </c>
      <c r="HA106" s="7">
        <f t="shared" si="103"/>
        <v>4.4771775872489983E-2</v>
      </c>
      <c r="HB106" s="7">
        <f t="shared" si="103"/>
        <v>0</v>
      </c>
      <c r="HC106" s="7">
        <f t="shared" si="103"/>
        <v>0</v>
      </c>
      <c r="HD106" s="7">
        <f t="shared" si="104"/>
        <v>0</v>
      </c>
      <c r="HE106" s="7">
        <f t="shared" si="104"/>
        <v>0</v>
      </c>
      <c r="HF106" s="7">
        <f t="shared" si="104"/>
        <v>0</v>
      </c>
      <c r="HG106" s="7">
        <f t="shared" si="104"/>
        <v>0</v>
      </c>
      <c r="HH106" s="7">
        <f t="shared" si="104"/>
        <v>0</v>
      </c>
      <c r="HI106" s="7">
        <f t="shared" si="104"/>
        <v>0</v>
      </c>
      <c r="HJ106" s="7">
        <f t="shared" si="104"/>
        <v>4.4771775872489983E-2</v>
      </c>
      <c r="HK106" s="7">
        <f t="shared" si="104"/>
        <v>0</v>
      </c>
      <c r="HL106" s="7">
        <f t="shared" si="104"/>
        <v>0</v>
      </c>
      <c r="HM106" s="7">
        <f t="shared" si="104"/>
        <v>0</v>
      </c>
      <c r="HN106" s="7">
        <f t="shared" si="104"/>
        <v>0</v>
      </c>
      <c r="HO106" s="7">
        <f t="shared" si="104"/>
        <v>0</v>
      </c>
      <c r="HP106" s="7">
        <f t="shared" si="104"/>
        <v>0</v>
      </c>
      <c r="HQ106" s="7">
        <f t="shared" si="104"/>
        <v>0</v>
      </c>
      <c r="HR106" s="7">
        <f t="shared" si="104"/>
        <v>0</v>
      </c>
      <c r="HS106" s="7">
        <f t="shared" si="104"/>
        <v>0</v>
      </c>
      <c r="HT106" s="7">
        <f t="shared" si="104"/>
        <v>0</v>
      </c>
      <c r="HU106" s="7">
        <f t="shared" si="104"/>
        <v>0</v>
      </c>
      <c r="HV106" s="7">
        <f t="shared" si="104"/>
        <v>0</v>
      </c>
      <c r="HW106" s="7">
        <f t="shared" si="104"/>
        <v>0</v>
      </c>
    </row>
    <row r="107" spans="2:231" x14ac:dyDescent="0.25">
      <c r="B107" s="256" t="s">
        <v>206</v>
      </c>
      <c r="C107" s="258">
        <v>2147931</v>
      </c>
      <c r="D107" s="7">
        <f t="shared" si="105"/>
        <v>0</v>
      </c>
      <c r="E107" s="7">
        <f t="shared" si="100"/>
        <v>0</v>
      </c>
      <c r="F107" s="7">
        <f t="shared" si="100"/>
        <v>0</v>
      </c>
      <c r="G107" s="7">
        <f t="shared" si="100"/>
        <v>0</v>
      </c>
      <c r="H107" s="7">
        <f t="shared" si="100"/>
        <v>0</v>
      </c>
      <c r="I107" s="7">
        <f t="shared" si="100"/>
        <v>0</v>
      </c>
      <c r="J107" s="7">
        <f t="shared" si="100"/>
        <v>0</v>
      </c>
      <c r="K107" s="7">
        <f t="shared" si="100"/>
        <v>0</v>
      </c>
      <c r="L107" s="7">
        <f t="shared" si="100"/>
        <v>0</v>
      </c>
      <c r="M107" s="7">
        <f t="shared" si="100"/>
        <v>0</v>
      </c>
      <c r="N107" s="7">
        <f t="shared" si="100"/>
        <v>0</v>
      </c>
      <c r="O107" s="7">
        <f t="shared" si="100"/>
        <v>0</v>
      </c>
      <c r="P107" s="7">
        <f t="shared" si="100"/>
        <v>0</v>
      </c>
      <c r="Q107" s="7">
        <f t="shared" si="100"/>
        <v>0</v>
      </c>
      <c r="R107" s="7">
        <f t="shared" si="100"/>
        <v>0</v>
      </c>
      <c r="S107" s="7">
        <f t="shared" si="100"/>
        <v>0</v>
      </c>
      <c r="T107" s="7">
        <f t="shared" si="100"/>
        <v>0</v>
      </c>
      <c r="U107" s="7">
        <f t="shared" si="100"/>
        <v>0</v>
      </c>
      <c r="V107" s="7">
        <f t="shared" si="100"/>
        <v>0</v>
      </c>
      <c r="W107" s="7">
        <f t="shared" si="100"/>
        <v>0</v>
      </c>
      <c r="X107" s="7">
        <f t="shared" si="100"/>
        <v>4.6556430350881847E-2</v>
      </c>
      <c r="Y107" s="7">
        <f t="shared" si="100"/>
        <v>4.6556430350881847E-2</v>
      </c>
      <c r="Z107" s="7">
        <f t="shared" si="100"/>
        <v>9.3112860701763694E-2</v>
      </c>
      <c r="AA107" s="7">
        <f t="shared" si="100"/>
        <v>4.6556430350881847E-2</v>
      </c>
      <c r="AB107" s="7">
        <f t="shared" si="100"/>
        <v>9.3112860701763694E-2</v>
      </c>
      <c r="AC107" s="7">
        <f t="shared" si="100"/>
        <v>0.41900787315793664</v>
      </c>
      <c r="AD107" s="7">
        <f t="shared" si="100"/>
        <v>4.6556430350881847E-2</v>
      </c>
      <c r="AE107" s="7">
        <f t="shared" si="100"/>
        <v>0.23278215175440925</v>
      </c>
      <c r="AF107" s="7">
        <f t="shared" si="100"/>
        <v>0.27933858210529111</v>
      </c>
      <c r="AG107" s="7">
        <f t="shared" si="100"/>
        <v>0.60523359456146397</v>
      </c>
      <c r="AH107" s="7">
        <f t="shared" si="100"/>
        <v>0.4655643035088185</v>
      </c>
      <c r="AI107" s="7">
        <f t="shared" si="100"/>
        <v>0.60523359456146397</v>
      </c>
      <c r="AJ107" s="7">
        <f t="shared" si="100"/>
        <v>0.32589501245617292</v>
      </c>
      <c r="AK107" s="7">
        <f t="shared" si="100"/>
        <v>0.69834645526322769</v>
      </c>
      <c r="AL107" s="7">
        <f t="shared" si="100"/>
        <v>1.0242414677194007</v>
      </c>
      <c r="AM107" s="7">
        <f t="shared" si="100"/>
        <v>1.5829186319299828</v>
      </c>
      <c r="AN107" s="7">
        <f t="shared" si="100"/>
        <v>2.4209343782458559</v>
      </c>
      <c r="AO107" s="7">
        <f t="shared" si="100"/>
        <v>1.862257214035274</v>
      </c>
      <c r="AP107" s="7">
        <f t="shared" si="100"/>
        <v>2.1415957961405652</v>
      </c>
      <c r="AQ107" s="7">
        <f t="shared" si="100"/>
        <v>2.8399422514037926</v>
      </c>
      <c r="AR107" s="7">
        <f t="shared" si="100"/>
        <v>3.1658372638599657</v>
      </c>
      <c r="AS107" s="7">
        <f t="shared" si="100"/>
        <v>3.2589501245617294</v>
      </c>
      <c r="AT107" s="7">
        <f t="shared" si="100"/>
        <v>2.8864986817546745</v>
      </c>
      <c r="AU107" s="7">
        <f t="shared" si="100"/>
        <v>4.0969658708776029</v>
      </c>
      <c r="AV107" s="7">
        <f t="shared" si="100"/>
        <v>3.0261679728073201</v>
      </c>
      <c r="AW107" s="7">
        <f t="shared" si="100"/>
        <v>2.8399422514037926</v>
      </c>
      <c r="AX107" s="7">
        <f t="shared" si="100"/>
        <v>3.0261679728073201</v>
      </c>
      <c r="AY107" s="7">
        <f t="shared" si="100"/>
        <v>3.7710708584214299</v>
      </c>
      <c r="AZ107" s="7">
        <f t="shared" si="100"/>
        <v>3.398619415614375</v>
      </c>
      <c r="BA107" s="7">
        <f t="shared" si="100"/>
        <v>2.2347086568423289</v>
      </c>
      <c r="BB107" s="7">
        <f t="shared" si="100"/>
        <v>3.3520629852634931</v>
      </c>
      <c r="BC107" s="7">
        <f t="shared" si="100"/>
        <v>3.6779579977196661</v>
      </c>
      <c r="BD107" s="7">
        <f t="shared" si="100"/>
        <v>3.8176272887723113</v>
      </c>
      <c r="BE107" s="7">
        <f t="shared" si="100"/>
        <v>4.0038530101758392</v>
      </c>
      <c r="BF107" s="7">
        <f t="shared" si="100"/>
        <v>4.1900787315793666</v>
      </c>
      <c r="BG107" s="7">
        <f t="shared" si="100"/>
        <v>3.0727244031582024</v>
      </c>
      <c r="BH107" s="7">
        <f t="shared" si="100"/>
        <v>3.3055065549126113</v>
      </c>
      <c r="BI107" s="7">
        <f t="shared" si="100"/>
        <v>4.3297480226320122</v>
      </c>
      <c r="BJ107" s="7">
        <f t="shared" si="100"/>
        <v>2.8864986817546745</v>
      </c>
      <c r="BK107" s="7">
        <f t="shared" si="100"/>
        <v>4.9349816171934764</v>
      </c>
      <c r="BL107" s="7">
        <f t="shared" si="100"/>
        <v>3.6779579977196661</v>
      </c>
      <c r="BM107" s="7">
        <f t="shared" si="100"/>
        <v>4.0969658708776029</v>
      </c>
      <c r="BN107" s="7">
        <f t="shared" si="100"/>
        <v>4.3297480226320122</v>
      </c>
      <c r="BO107" s="7">
        <f t="shared" si="100"/>
        <v>3.1192808335090842</v>
      </c>
      <c r="BP107" s="7">
        <f t="shared" ref="BP107:EA107" si="106">BP94/$C107*100000</f>
        <v>5.400545920702295</v>
      </c>
      <c r="BQ107" s="7">
        <f t="shared" si="101"/>
        <v>4.6090866047373034</v>
      </c>
      <c r="BR107" s="7">
        <f t="shared" si="101"/>
        <v>4.5159737440355396</v>
      </c>
      <c r="BS107" s="7">
        <f t="shared" si="101"/>
        <v>4.1435223012284847</v>
      </c>
      <c r="BT107" s="7">
        <f t="shared" si="101"/>
        <v>4.050409440526721</v>
      </c>
      <c r="BU107" s="7">
        <f t="shared" si="101"/>
        <v>4.8418687564917118</v>
      </c>
      <c r="BV107" s="7">
        <f t="shared" si="101"/>
        <v>3.0261679728073201</v>
      </c>
      <c r="BW107" s="7">
        <f t="shared" si="101"/>
        <v>4.1900787315793666</v>
      </c>
      <c r="BX107" s="7">
        <f t="shared" si="101"/>
        <v>2.6071600996493833</v>
      </c>
      <c r="BY107" s="7">
        <f t="shared" si="101"/>
        <v>3.398619415614375</v>
      </c>
      <c r="BZ107" s="7">
        <f t="shared" si="101"/>
        <v>2.3278215175440926</v>
      </c>
      <c r="CA107" s="7">
        <f t="shared" si="101"/>
        <v>2.5140472389476201</v>
      </c>
      <c r="CB107" s="7">
        <f t="shared" si="101"/>
        <v>2.2812650871932107</v>
      </c>
      <c r="CC107" s="7">
        <f t="shared" si="101"/>
        <v>1.862257214035274</v>
      </c>
      <c r="CD107" s="7">
        <f t="shared" si="101"/>
        <v>2.7002729603511475</v>
      </c>
      <c r="CE107" s="7">
        <f t="shared" si="101"/>
        <v>2.374377947894974</v>
      </c>
      <c r="CF107" s="7">
        <f t="shared" si="101"/>
        <v>1.9553700747370375</v>
      </c>
      <c r="CG107" s="7">
        <f t="shared" si="101"/>
        <v>1.3035800498246917</v>
      </c>
      <c r="CH107" s="7">
        <f t="shared" si="101"/>
        <v>1.9088136443861556</v>
      </c>
      <c r="CI107" s="7">
        <f t="shared" si="101"/>
        <v>1.0707978980702826</v>
      </c>
      <c r="CJ107" s="7">
        <f t="shared" si="101"/>
        <v>1.5829186319299828</v>
      </c>
      <c r="CK107" s="7">
        <f t="shared" si="101"/>
        <v>1.3966929105264554</v>
      </c>
      <c r="CL107" s="7">
        <f t="shared" si="101"/>
        <v>1.4432493408773373</v>
      </c>
      <c r="CM107" s="7">
        <f t="shared" si="101"/>
        <v>1.0707978980702826</v>
      </c>
      <c r="CN107" s="7">
        <f t="shared" si="101"/>
        <v>0.79145931596499142</v>
      </c>
      <c r="CO107" s="7">
        <f t="shared" si="101"/>
        <v>2.0484829354388014</v>
      </c>
      <c r="CP107" s="7">
        <f t="shared" si="101"/>
        <v>0.79145931596499142</v>
      </c>
      <c r="CQ107" s="7">
        <f t="shared" si="101"/>
        <v>1.0242414677194007</v>
      </c>
      <c r="CR107" s="7">
        <f t="shared" si="101"/>
        <v>1.2104671891229279</v>
      </c>
      <c r="CS107" s="7">
        <f t="shared" si="101"/>
        <v>0.83801574631587328</v>
      </c>
      <c r="CT107" s="7">
        <f t="shared" si="101"/>
        <v>1.2104671891229279</v>
      </c>
      <c r="CU107" s="7">
        <f t="shared" si="101"/>
        <v>0.79145931596499142</v>
      </c>
      <c r="CV107" s="7">
        <f t="shared" si="101"/>
        <v>1.1639107587720463</v>
      </c>
      <c r="CW107" s="7">
        <f t="shared" si="101"/>
        <v>0.97768503736851875</v>
      </c>
      <c r="CX107" s="7">
        <f t="shared" si="101"/>
        <v>0.79145931596499142</v>
      </c>
      <c r="CY107" s="7">
        <f t="shared" si="101"/>
        <v>0.931128607017637</v>
      </c>
      <c r="CZ107" s="7">
        <f t="shared" si="101"/>
        <v>0.60523359456146397</v>
      </c>
      <c r="DA107" s="7">
        <f t="shared" si="101"/>
        <v>0.931128607017637</v>
      </c>
      <c r="DB107" s="7">
        <f t="shared" si="101"/>
        <v>0.55867716421058222</v>
      </c>
      <c r="DC107" s="7">
        <f t="shared" si="101"/>
        <v>1.0242414677194007</v>
      </c>
      <c r="DD107" s="7">
        <f t="shared" si="101"/>
        <v>0.69834645526322769</v>
      </c>
      <c r="DE107" s="7">
        <f t="shared" si="101"/>
        <v>0.79145931596499142</v>
      </c>
      <c r="DF107" s="7">
        <f t="shared" si="101"/>
        <v>1.0242414677194007</v>
      </c>
      <c r="DG107" s="7">
        <f t="shared" si="101"/>
        <v>1.3035800498246917</v>
      </c>
      <c r="DH107" s="7">
        <f t="shared" si="101"/>
        <v>1.2104671891229279</v>
      </c>
      <c r="DI107" s="7">
        <f t="shared" si="101"/>
        <v>1.4432493408773373</v>
      </c>
      <c r="DJ107" s="7">
        <f t="shared" si="101"/>
        <v>1.7691443533335105</v>
      </c>
      <c r="DK107" s="7">
        <f t="shared" si="101"/>
        <v>1.3501364801755737</v>
      </c>
      <c r="DL107" s="7">
        <f t="shared" si="101"/>
        <v>0.88457217666675525</v>
      </c>
      <c r="DM107" s="7">
        <f t="shared" si="101"/>
        <v>1.1639107587720463</v>
      </c>
      <c r="DN107" s="7">
        <f t="shared" si="101"/>
        <v>1.0707978980702826</v>
      </c>
      <c r="DO107" s="7">
        <f t="shared" si="101"/>
        <v>1.3966929105264554</v>
      </c>
      <c r="DP107" s="7">
        <f t="shared" si="101"/>
        <v>1.2104671891229279</v>
      </c>
      <c r="DQ107" s="7">
        <f t="shared" si="101"/>
        <v>1.1173543284211644</v>
      </c>
      <c r="DR107" s="7">
        <f t="shared" si="101"/>
        <v>0.88457217666675525</v>
      </c>
      <c r="DS107" s="7">
        <f t="shared" si="101"/>
        <v>1.0242414677194007</v>
      </c>
      <c r="DT107" s="7">
        <f t="shared" si="101"/>
        <v>1.25702361947381</v>
      </c>
      <c r="DU107" s="7">
        <f t="shared" si="101"/>
        <v>1.0707978980702826</v>
      </c>
      <c r="DV107" s="7">
        <f t="shared" si="101"/>
        <v>1.3501364801755737</v>
      </c>
      <c r="DW107" s="7">
        <f t="shared" si="101"/>
        <v>1.0707978980702826</v>
      </c>
      <c r="DX107" s="7">
        <f t="shared" si="101"/>
        <v>1.2104671891229279</v>
      </c>
      <c r="DY107" s="7">
        <f t="shared" si="101"/>
        <v>1.0242414677194007</v>
      </c>
      <c r="DZ107" s="7">
        <f t="shared" si="101"/>
        <v>0.69834645526322769</v>
      </c>
      <c r="EA107" s="7">
        <f t="shared" si="101"/>
        <v>1.1173543284211644</v>
      </c>
      <c r="EB107" s="7">
        <f t="shared" ref="EB107:GM107" si="107">EB94/$C107*100000</f>
        <v>1.25702361947381</v>
      </c>
      <c r="EC107" s="7">
        <f t="shared" si="102"/>
        <v>1.3966929105264554</v>
      </c>
      <c r="ED107" s="7">
        <f t="shared" si="102"/>
        <v>0.97768503736851875</v>
      </c>
      <c r="EE107" s="7">
        <f t="shared" si="102"/>
        <v>1.3501364801755737</v>
      </c>
      <c r="EF107" s="7">
        <f t="shared" si="102"/>
        <v>0.79145931596499142</v>
      </c>
      <c r="EG107" s="7">
        <f t="shared" si="102"/>
        <v>0.97768503736851875</v>
      </c>
      <c r="EH107" s="7">
        <f t="shared" si="102"/>
        <v>1.0242414677194007</v>
      </c>
      <c r="EI107" s="7">
        <f t="shared" si="102"/>
        <v>0.51212073385970036</v>
      </c>
      <c r="EJ107" s="7">
        <f t="shared" si="102"/>
        <v>0.88457217666675525</v>
      </c>
      <c r="EK107" s="7">
        <f t="shared" si="102"/>
        <v>0.60523359456146397</v>
      </c>
      <c r="EL107" s="7">
        <f t="shared" si="102"/>
        <v>0.65179002491234583</v>
      </c>
      <c r="EM107" s="7">
        <f t="shared" si="102"/>
        <v>1.0242414677194007</v>
      </c>
      <c r="EN107" s="7">
        <f t="shared" si="102"/>
        <v>0.65179002491234583</v>
      </c>
      <c r="EO107" s="7">
        <f t="shared" si="102"/>
        <v>0.74490288561410956</v>
      </c>
      <c r="EP107" s="7">
        <f t="shared" si="102"/>
        <v>0.60523359456146397</v>
      </c>
      <c r="EQ107" s="7">
        <f t="shared" si="102"/>
        <v>1.1639107587720463</v>
      </c>
      <c r="ER107" s="7">
        <f t="shared" si="102"/>
        <v>0.83801574631587328</v>
      </c>
      <c r="ES107" s="7">
        <f t="shared" si="102"/>
        <v>0.41900787315793664</v>
      </c>
      <c r="ET107" s="7">
        <f t="shared" si="102"/>
        <v>0.74490288561410956</v>
      </c>
      <c r="EU107" s="7">
        <f t="shared" si="102"/>
        <v>0.60523359456146397</v>
      </c>
      <c r="EV107" s="7">
        <f t="shared" si="102"/>
        <v>0.41900787315793664</v>
      </c>
      <c r="EW107" s="7">
        <f t="shared" si="102"/>
        <v>0.51212073385970036</v>
      </c>
      <c r="EX107" s="7">
        <f t="shared" si="102"/>
        <v>0</v>
      </c>
      <c r="EY107" s="7">
        <f t="shared" si="102"/>
        <v>0</v>
      </c>
      <c r="EZ107" s="7">
        <f t="shared" si="102"/>
        <v>0</v>
      </c>
      <c r="FA107" s="7">
        <f t="shared" si="102"/>
        <v>0</v>
      </c>
      <c r="FB107" s="7">
        <f t="shared" si="102"/>
        <v>0</v>
      </c>
      <c r="FC107" s="7">
        <f t="shared" si="102"/>
        <v>0</v>
      </c>
      <c r="FD107" s="7">
        <f t="shared" si="102"/>
        <v>0</v>
      </c>
      <c r="FE107" s="7">
        <f t="shared" si="102"/>
        <v>0</v>
      </c>
      <c r="FF107" s="7">
        <f t="shared" si="102"/>
        <v>0</v>
      </c>
      <c r="FG107" s="7">
        <f t="shared" si="102"/>
        <v>0</v>
      </c>
      <c r="FH107" s="7">
        <f t="shared" si="102"/>
        <v>4.6556430350881847E-2</v>
      </c>
      <c r="FI107" s="7">
        <f t="shared" si="102"/>
        <v>4.6556430350881847E-2</v>
      </c>
      <c r="FJ107" s="7">
        <f t="shared" si="102"/>
        <v>0</v>
      </c>
      <c r="FK107" s="7">
        <f t="shared" si="102"/>
        <v>4.6556430350881847E-2</v>
      </c>
      <c r="FL107" s="7">
        <f t="shared" si="102"/>
        <v>0</v>
      </c>
      <c r="FM107" s="7">
        <f t="shared" si="102"/>
        <v>4.6556430350881847E-2</v>
      </c>
      <c r="FN107" s="7">
        <f t="shared" si="102"/>
        <v>4.6556430350881847E-2</v>
      </c>
      <c r="FO107" s="7">
        <f t="shared" si="102"/>
        <v>0</v>
      </c>
      <c r="FP107" s="7">
        <f t="shared" si="102"/>
        <v>0</v>
      </c>
      <c r="FQ107" s="7">
        <f t="shared" si="102"/>
        <v>4.6556430350881847E-2</v>
      </c>
      <c r="FR107" s="7">
        <f t="shared" si="102"/>
        <v>0</v>
      </c>
      <c r="FS107" s="7">
        <f t="shared" si="102"/>
        <v>0</v>
      </c>
      <c r="FT107" s="7">
        <f t="shared" si="102"/>
        <v>4.6556430350881847E-2</v>
      </c>
      <c r="FU107" s="7">
        <f t="shared" si="102"/>
        <v>0</v>
      </c>
      <c r="FV107" s="7">
        <f t="shared" si="102"/>
        <v>9.3112860701763694E-2</v>
      </c>
      <c r="FW107" s="7">
        <f t="shared" si="102"/>
        <v>4.6556430350881847E-2</v>
      </c>
      <c r="FX107" s="7">
        <f t="shared" si="102"/>
        <v>4.6556430350881847E-2</v>
      </c>
      <c r="FY107" s="7">
        <f t="shared" si="102"/>
        <v>0</v>
      </c>
      <c r="FZ107" s="7">
        <f t="shared" si="102"/>
        <v>0</v>
      </c>
      <c r="GA107" s="7">
        <f t="shared" si="102"/>
        <v>4.6556430350881847E-2</v>
      </c>
      <c r="GB107" s="7">
        <f t="shared" si="102"/>
        <v>0</v>
      </c>
      <c r="GC107" s="7">
        <f t="shared" si="102"/>
        <v>0</v>
      </c>
      <c r="GD107" s="7">
        <f t="shared" si="102"/>
        <v>9.3112860701763694E-2</v>
      </c>
      <c r="GE107" s="7">
        <f t="shared" si="102"/>
        <v>9.3112860701763694E-2</v>
      </c>
      <c r="GF107" s="7">
        <f t="shared" si="102"/>
        <v>4.6556430350881847E-2</v>
      </c>
      <c r="GG107" s="7">
        <f t="shared" si="102"/>
        <v>4.6556430350881847E-2</v>
      </c>
      <c r="GH107" s="7">
        <f t="shared" si="102"/>
        <v>0</v>
      </c>
      <c r="GI107" s="7">
        <f t="shared" si="102"/>
        <v>4.6556430350881847E-2</v>
      </c>
      <c r="GJ107" s="7">
        <f t="shared" si="102"/>
        <v>0</v>
      </c>
      <c r="GK107" s="7">
        <f t="shared" si="102"/>
        <v>0</v>
      </c>
      <c r="GL107" s="7">
        <f t="shared" si="102"/>
        <v>4.6556430350881847E-2</v>
      </c>
      <c r="GM107" s="7">
        <f t="shared" si="102"/>
        <v>0</v>
      </c>
      <c r="GN107" s="7">
        <f t="shared" ref="GN107:IY107" si="108">GN94/$C107*100000</f>
        <v>9.3112860701763694E-2</v>
      </c>
      <c r="GO107" s="7">
        <f t="shared" si="103"/>
        <v>9.3112860701763694E-2</v>
      </c>
      <c r="GP107" s="7">
        <f t="shared" si="103"/>
        <v>4.6556430350881847E-2</v>
      </c>
      <c r="GQ107" s="7">
        <f t="shared" si="103"/>
        <v>0</v>
      </c>
      <c r="GR107" s="7">
        <f t="shared" si="103"/>
        <v>0</v>
      </c>
      <c r="GS107" s="7">
        <f t="shared" si="103"/>
        <v>0</v>
      </c>
      <c r="GT107" s="7">
        <f t="shared" si="103"/>
        <v>4.6556430350881847E-2</v>
      </c>
      <c r="GU107" s="7">
        <f t="shared" si="103"/>
        <v>0</v>
      </c>
      <c r="GV107" s="7">
        <f t="shared" si="103"/>
        <v>9.3112860701763694E-2</v>
      </c>
      <c r="GW107" s="7">
        <f t="shared" si="103"/>
        <v>0</v>
      </c>
      <c r="GX107" s="7">
        <f t="shared" si="103"/>
        <v>0</v>
      </c>
      <c r="GY107" s="7">
        <f t="shared" si="103"/>
        <v>0</v>
      </c>
      <c r="GZ107" s="7">
        <f t="shared" si="103"/>
        <v>4.6556430350881847E-2</v>
      </c>
      <c r="HA107" s="7">
        <f t="shared" si="103"/>
        <v>4.6556430350881847E-2</v>
      </c>
      <c r="HB107" s="7">
        <f t="shared" si="103"/>
        <v>0</v>
      </c>
      <c r="HC107" s="7">
        <f t="shared" si="103"/>
        <v>0</v>
      </c>
      <c r="HD107" s="7">
        <f t="shared" si="104"/>
        <v>0</v>
      </c>
      <c r="HE107" s="7">
        <f t="shared" si="104"/>
        <v>0</v>
      </c>
      <c r="HF107" s="7">
        <f t="shared" si="104"/>
        <v>0</v>
      </c>
      <c r="HG107" s="7">
        <f t="shared" si="104"/>
        <v>4.6556430350881847E-2</v>
      </c>
      <c r="HH107" s="7">
        <f t="shared" si="104"/>
        <v>0</v>
      </c>
      <c r="HI107" s="7">
        <f t="shared" si="104"/>
        <v>0</v>
      </c>
      <c r="HJ107" s="7">
        <f t="shared" si="104"/>
        <v>0</v>
      </c>
      <c r="HK107" s="7">
        <f t="shared" si="104"/>
        <v>4.6556430350881847E-2</v>
      </c>
      <c r="HL107" s="7">
        <f t="shared" si="104"/>
        <v>0</v>
      </c>
      <c r="HM107" s="7">
        <f t="shared" si="104"/>
        <v>0</v>
      </c>
      <c r="HN107" s="7">
        <f t="shared" si="104"/>
        <v>0</v>
      </c>
      <c r="HO107" s="7">
        <f t="shared" si="104"/>
        <v>0.13966929105264556</v>
      </c>
      <c r="HP107" s="7">
        <f t="shared" si="104"/>
        <v>0</v>
      </c>
      <c r="HQ107" s="7">
        <f t="shared" si="104"/>
        <v>4.6556430350881847E-2</v>
      </c>
      <c r="HR107" s="7">
        <f t="shared" si="104"/>
        <v>0</v>
      </c>
      <c r="HS107" s="7">
        <f t="shared" si="104"/>
        <v>0</v>
      </c>
      <c r="HT107" s="7">
        <f t="shared" si="104"/>
        <v>0</v>
      </c>
      <c r="HU107" s="7">
        <f t="shared" si="104"/>
        <v>4.6556430350881847E-2</v>
      </c>
      <c r="HV107" s="7">
        <f t="shared" si="104"/>
        <v>0</v>
      </c>
      <c r="HW107" s="7">
        <f t="shared" si="104"/>
        <v>0</v>
      </c>
    </row>
    <row r="108" spans="2:231" x14ac:dyDescent="0.25">
      <c r="B108" s="256" t="s">
        <v>207</v>
      </c>
      <c r="C108" s="258">
        <v>2208076</v>
      </c>
      <c r="D108" s="7">
        <f t="shared" si="105"/>
        <v>4.5288296236180275E-2</v>
      </c>
      <c r="E108" s="7">
        <f t="shared" si="105"/>
        <v>0</v>
      </c>
      <c r="F108" s="7">
        <f t="shared" si="105"/>
        <v>0</v>
      </c>
      <c r="G108" s="7">
        <f t="shared" si="105"/>
        <v>0</v>
      </c>
      <c r="H108" s="7">
        <f t="shared" si="105"/>
        <v>0</v>
      </c>
      <c r="I108" s="7">
        <f t="shared" si="105"/>
        <v>0</v>
      </c>
      <c r="J108" s="7">
        <f t="shared" si="105"/>
        <v>0</v>
      </c>
      <c r="K108" s="7">
        <f t="shared" si="105"/>
        <v>0</v>
      </c>
      <c r="L108" s="7">
        <f t="shared" si="105"/>
        <v>4.5288296236180275E-2</v>
      </c>
      <c r="M108" s="7">
        <f t="shared" si="105"/>
        <v>0</v>
      </c>
      <c r="N108" s="7">
        <f t="shared" si="105"/>
        <v>9.0576592472360551E-2</v>
      </c>
      <c r="O108" s="7">
        <f t="shared" si="105"/>
        <v>0</v>
      </c>
      <c r="P108" s="7">
        <f t="shared" si="105"/>
        <v>9.0576592472360551E-2</v>
      </c>
      <c r="Q108" s="7">
        <f t="shared" si="105"/>
        <v>0</v>
      </c>
      <c r="R108" s="7">
        <f t="shared" si="105"/>
        <v>4.5288296236180275E-2</v>
      </c>
      <c r="S108" s="7">
        <f t="shared" si="105"/>
        <v>0</v>
      </c>
      <c r="T108" s="7">
        <f t="shared" ref="T108:CE111" si="109">T95/$C108*100000</f>
        <v>0</v>
      </c>
      <c r="U108" s="7">
        <f t="shared" si="109"/>
        <v>0</v>
      </c>
      <c r="V108" s="7">
        <f t="shared" si="109"/>
        <v>4.5288296236180275E-2</v>
      </c>
      <c r="W108" s="7">
        <f t="shared" si="109"/>
        <v>9.0576592472360551E-2</v>
      </c>
      <c r="X108" s="7">
        <f t="shared" si="109"/>
        <v>0</v>
      </c>
      <c r="Y108" s="7">
        <f t="shared" si="109"/>
        <v>4.5288296236180275E-2</v>
      </c>
      <c r="Z108" s="7">
        <f t="shared" si="109"/>
        <v>4.5288296236180275E-2</v>
      </c>
      <c r="AA108" s="7">
        <f t="shared" si="109"/>
        <v>0.22644148118090138</v>
      </c>
      <c r="AB108" s="7">
        <f t="shared" si="109"/>
        <v>0.27172977741708165</v>
      </c>
      <c r="AC108" s="7">
        <f t="shared" si="109"/>
        <v>0.40759466612562251</v>
      </c>
      <c r="AD108" s="7">
        <f t="shared" si="109"/>
        <v>0.45288296236180275</v>
      </c>
      <c r="AE108" s="7">
        <f t="shared" si="109"/>
        <v>0.81518933225124501</v>
      </c>
      <c r="AF108" s="7">
        <f t="shared" si="109"/>
        <v>1.4039371833215886</v>
      </c>
      <c r="AG108" s="7">
        <f t="shared" si="109"/>
        <v>1.2680722946130478</v>
      </c>
      <c r="AH108" s="7">
        <f t="shared" si="109"/>
        <v>0.90576592472360551</v>
      </c>
      <c r="AI108" s="7">
        <f t="shared" si="109"/>
        <v>0.54345955483416331</v>
      </c>
      <c r="AJ108" s="7">
        <f t="shared" si="109"/>
        <v>1.1322074059045069</v>
      </c>
      <c r="AK108" s="7">
        <f t="shared" si="109"/>
        <v>1.1774957021406871</v>
      </c>
      <c r="AL108" s="7">
        <f t="shared" si="109"/>
        <v>1.7209552569748507</v>
      </c>
      <c r="AM108" s="7">
        <f t="shared" si="109"/>
        <v>1.3133605908492281</v>
      </c>
      <c r="AN108" s="7">
        <f t="shared" si="109"/>
        <v>2.4002797005175545</v>
      </c>
      <c r="AO108" s="7">
        <f t="shared" si="109"/>
        <v>2.1738382193366532</v>
      </c>
      <c r="AP108" s="7">
        <f t="shared" si="109"/>
        <v>2.5814328854622755</v>
      </c>
      <c r="AQ108" s="7">
        <f t="shared" si="109"/>
        <v>2.4002797005175545</v>
      </c>
      <c r="AR108" s="7">
        <f t="shared" si="109"/>
        <v>3.5777754026582418</v>
      </c>
      <c r="AS108" s="7">
        <f t="shared" si="109"/>
        <v>3.985370068783864</v>
      </c>
      <c r="AT108" s="7">
        <f t="shared" si="109"/>
        <v>3.623063698894422</v>
      </c>
      <c r="AU108" s="7">
        <f t="shared" si="109"/>
        <v>4.3476764386733064</v>
      </c>
      <c r="AV108" s="7">
        <f t="shared" si="109"/>
        <v>4.2570998462009459</v>
      </c>
      <c r="AW108" s="7">
        <f t="shared" si="109"/>
        <v>4.4835413273818476</v>
      </c>
      <c r="AX108" s="7">
        <f t="shared" si="109"/>
        <v>3.985370068783864</v>
      </c>
      <c r="AY108" s="7">
        <f t="shared" si="109"/>
        <v>4.4382530311456669</v>
      </c>
      <c r="AZ108" s="7">
        <f t="shared" si="109"/>
        <v>3.623063698894422</v>
      </c>
      <c r="BA108" s="7">
        <f t="shared" si="109"/>
        <v>3.8495051800753237</v>
      </c>
      <c r="BB108" s="7">
        <f t="shared" si="109"/>
        <v>5.2987306596330921</v>
      </c>
      <c r="BC108" s="7">
        <f t="shared" si="109"/>
        <v>4.8005594010351089</v>
      </c>
      <c r="BD108" s="7">
        <f t="shared" si="109"/>
        <v>4.9817125859798308</v>
      </c>
      <c r="BE108" s="7">
        <f t="shared" si="109"/>
        <v>3.8495051800753237</v>
      </c>
      <c r="BF108" s="7">
        <f t="shared" si="109"/>
        <v>5.3893072521054535</v>
      </c>
      <c r="BG108" s="7">
        <f t="shared" si="109"/>
        <v>4.3476764386733064</v>
      </c>
      <c r="BH108" s="7">
        <f t="shared" si="109"/>
        <v>3.7589285876029632</v>
      </c>
      <c r="BI108" s="7">
        <f t="shared" si="109"/>
        <v>5.8421902144672559</v>
      </c>
      <c r="BJ108" s="7">
        <f t="shared" si="109"/>
        <v>4.7552711047989291</v>
      </c>
      <c r="BK108" s="7">
        <f t="shared" si="109"/>
        <v>5.7969019182310753</v>
      </c>
      <c r="BL108" s="7">
        <f t="shared" si="109"/>
        <v>5.9327668069396156</v>
      </c>
      <c r="BM108" s="7">
        <f t="shared" si="109"/>
        <v>6.5215146580099601</v>
      </c>
      <c r="BN108" s="7">
        <f t="shared" si="109"/>
        <v>5.2534423633969123</v>
      </c>
      <c r="BO108" s="7">
        <f t="shared" si="109"/>
        <v>4.1212349574924056</v>
      </c>
      <c r="BP108" s="7">
        <f t="shared" si="109"/>
        <v>6.7479561391908609</v>
      </c>
      <c r="BQ108" s="7">
        <f t="shared" si="109"/>
        <v>4.9817125859798308</v>
      </c>
      <c r="BR108" s="7">
        <f t="shared" si="109"/>
        <v>5.1628657709245509</v>
      </c>
      <c r="BS108" s="7">
        <f t="shared" si="109"/>
        <v>4.4382530311456669</v>
      </c>
      <c r="BT108" s="7">
        <f t="shared" si="109"/>
        <v>5.3440189558692728</v>
      </c>
      <c r="BU108" s="7">
        <f t="shared" si="109"/>
        <v>3.8495051800753237</v>
      </c>
      <c r="BV108" s="7">
        <f t="shared" si="109"/>
        <v>3.8947934763115035</v>
      </c>
      <c r="BW108" s="7">
        <f t="shared" si="109"/>
        <v>3.985370068783864</v>
      </c>
      <c r="BX108" s="7">
        <f t="shared" si="109"/>
        <v>3.713640291366783</v>
      </c>
      <c r="BY108" s="7">
        <f t="shared" si="109"/>
        <v>3.3513339214773405</v>
      </c>
      <c r="BZ108" s="7">
        <f t="shared" si="109"/>
        <v>3.8947934763115035</v>
      </c>
      <c r="CA108" s="7">
        <f t="shared" si="109"/>
        <v>3.713640291366783</v>
      </c>
      <c r="CB108" s="7">
        <f t="shared" si="109"/>
        <v>3.3966222177135208</v>
      </c>
      <c r="CC108" s="7">
        <f t="shared" si="109"/>
        <v>2.8078743666431771</v>
      </c>
      <c r="CD108" s="7">
        <f t="shared" si="109"/>
        <v>3.3966222177135208</v>
      </c>
      <c r="CE108" s="7">
        <f t="shared" si="109"/>
        <v>2.5814328854622755</v>
      </c>
      <c r="CF108" s="7">
        <f t="shared" ref="CF108:EQ113" si="110">CF95/$C108*100000</f>
        <v>2.2644148118090137</v>
      </c>
      <c r="CG108" s="7">
        <f t="shared" si="110"/>
        <v>2.2644148118090137</v>
      </c>
      <c r="CH108" s="7">
        <f t="shared" si="110"/>
        <v>2.128549923100473</v>
      </c>
      <c r="CI108" s="7">
        <f t="shared" si="110"/>
        <v>1.63037866450249</v>
      </c>
      <c r="CJ108" s="7">
        <f t="shared" si="110"/>
        <v>1.8568201456833915</v>
      </c>
      <c r="CK108" s="7">
        <f t="shared" si="110"/>
        <v>2.0832616268642927</v>
      </c>
      <c r="CL108" s="7">
        <f t="shared" si="110"/>
        <v>1.8568201456833915</v>
      </c>
      <c r="CM108" s="7">
        <f t="shared" si="110"/>
        <v>1.7662435532110308</v>
      </c>
      <c r="CN108" s="7">
        <f t="shared" si="110"/>
        <v>1.7662435532110308</v>
      </c>
      <c r="CO108" s="7">
        <f t="shared" si="110"/>
        <v>1.9021084419195717</v>
      </c>
      <c r="CP108" s="7">
        <f t="shared" si="110"/>
        <v>0.996342517195966</v>
      </c>
      <c r="CQ108" s="7">
        <f t="shared" si="110"/>
        <v>0.86047762848742537</v>
      </c>
      <c r="CR108" s="7">
        <f t="shared" si="110"/>
        <v>1.0869191096683266</v>
      </c>
      <c r="CS108" s="7">
        <f t="shared" si="110"/>
        <v>1.0869191096683266</v>
      </c>
      <c r="CT108" s="7">
        <f t="shared" si="110"/>
        <v>0.996342517195966</v>
      </c>
      <c r="CU108" s="7">
        <f t="shared" si="110"/>
        <v>1.0869191096683266</v>
      </c>
      <c r="CV108" s="7">
        <f t="shared" si="110"/>
        <v>0.81518933225124501</v>
      </c>
      <c r="CW108" s="7">
        <f t="shared" si="110"/>
        <v>0.90576592472360551</v>
      </c>
      <c r="CX108" s="7">
        <f t="shared" si="110"/>
        <v>0.76990103601506465</v>
      </c>
      <c r="CY108" s="7">
        <f t="shared" si="110"/>
        <v>0.996342517195966</v>
      </c>
      <c r="CZ108" s="7">
        <f t="shared" si="110"/>
        <v>0.86047762848742537</v>
      </c>
      <c r="DA108" s="7">
        <f t="shared" si="110"/>
        <v>0.86047762848742537</v>
      </c>
      <c r="DB108" s="7">
        <f t="shared" si="110"/>
        <v>0.76990103601506465</v>
      </c>
      <c r="DC108" s="7">
        <f t="shared" si="110"/>
        <v>1.1774957021406871</v>
      </c>
      <c r="DD108" s="7">
        <f t="shared" si="110"/>
        <v>0.67932444354270416</v>
      </c>
      <c r="DE108" s="7">
        <f t="shared" si="110"/>
        <v>0.63403614730652391</v>
      </c>
      <c r="DF108" s="7">
        <f t="shared" si="110"/>
        <v>1.0869191096683266</v>
      </c>
      <c r="DG108" s="7">
        <f t="shared" si="110"/>
        <v>0.90576592472360551</v>
      </c>
      <c r="DH108" s="7">
        <f t="shared" si="110"/>
        <v>0.86047762848742537</v>
      </c>
      <c r="DI108" s="7">
        <f t="shared" si="110"/>
        <v>0.90576592472360551</v>
      </c>
      <c r="DJ108" s="7">
        <f t="shared" si="110"/>
        <v>1.2227839983768676</v>
      </c>
      <c r="DK108" s="7">
        <f t="shared" si="110"/>
        <v>1.8568201456833915</v>
      </c>
      <c r="DL108" s="7">
        <f t="shared" si="110"/>
        <v>0.72461273977888441</v>
      </c>
      <c r="DM108" s="7">
        <f t="shared" si="110"/>
        <v>1.4945137757939491</v>
      </c>
      <c r="DN108" s="7">
        <f t="shared" si="110"/>
        <v>0.63403614730652391</v>
      </c>
      <c r="DO108" s="7">
        <f t="shared" si="110"/>
        <v>1.0416308134321464</v>
      </c>
      <c r="DP108" s="7">
        <f t="shared" si="110"/>
        <v>1.1322074059045069</v>
      </c>
      <c r="DQ108" s="7">
        <f t="shared" si="110"/>
        <v>1.2227839983768676</v>
      </c>
      <c r="DR108" s="7">
        <f t="shared" si="110"/>
        <v>1.5398020720301293</v>
      </c>
      <c r="DS108" s="7">
        <f t="shared" si="110"/>
        <v>1.0869191096683266</v>
      </c>
      <c r="DT108" s="7">
        <f t="shared" si="110"/>
        <v>1.3586488870854083</v>
      </c>
      <c r="DU108" s="7">
        <f t="shared" si="110"/>
        <v>1.0869191096683266</v>
      </c>
      <c r="DV108" s="7">
        <f t="shared" si="110"/>
        <v>0.86047762848742537</v>
      </c>
      <c r="DW108" s="7">
        <f t="shared" si="110"/>
        <v>0.86047762848742537</v>
      </c>
      <c r="DX108" s="7">
        <f t="shared" si="110"/>
        <v>1.3133605908492281</v>
      </c>
      <c r="DY108" s="7">
        <f t="shared" si="110"/>
        <v>1.2680722946130478</v>
      </c>
      <c r="DZ108" s="7">
        <f t="shared" si="110"/>
        <v>0.81518933225124501</v>
      </c>
      <c r="EA108" s="7">
        <f t="shared" si="110"/>
        <v>1.1774957021406871</v>
      </c>
      <c r="EB108" s="7">
        <f t="shared" si="110"/>
        <v>0.90576592472360551</v>
      </c>
      <c r="EC108" s="7">
        <f t="shared" si="110"/>
        <v>0.90576592472360551</v>
      </c>
      <c r="ED108" s="7">
        <f t="shared" si="110"/>
        <v>0.86047762848742537</v>
      </c>
      <c r="EE108" s="7">
        <f t="shared" si="110"/>
        <v>1.1322074059045069</v>
      </c>
      <c r="EF108" s="7">
        <f t="shared" si="110"/>
        <v>0.76990103601506465</v>
      </c>
      <c r="EG108" s="7">
        <f t="shared" si="110"/>
        <v>0.40759466612562251</v>
      </c>
      <c r="EH108" s="7">
        <f t="shared" si="110"/>
        <v>1.2680722946130478</v>
      </c>
      <c r="EI108" s="7">
        <f t="shared" si="110"/>
        <v>0.63403614730652391</v>
      </c>
      <c r="EJ108" s="7">
        <f t="shared" si="110"/>
        <v>0.498171258597983</v>
      </c>
      <c r="EK108" s="7">
        <f t="shared" si="110"/>
        <v>0.498171258597983</v>
      </c>
      <c r="EL108" s="7">
        <f t="shared" si="110"/>
        <v>0.72461273977888441</v>
      </c>
      <c r="EM108" s="7">
        <f t="shared" si="110"/>
        <v>0.58874785107034355</v>
      </c>
      <c r="EN108" s="7">
        <f t="shared" si="110"/>
        <v>0.63403614730652391</v>
      </c>
      <c r="EO108" s="7">
        <f t="shared" si="110"/>
        <v>0.40759466612562251</v>
      </c>
      <c r="EP108" s="7">
        <f t="shared" si="110"/>
        <v>0.90576592472360551</v>
      </c>
      <c r="EQ108" s="7">
        <f t="shared" si="110"/>
        <v>0.58874785107034355</v>
      </c>
      <c r="ER108" s="7">
        <f t="shared" ref="ER108:HC113" si="111">ER95/$C108*100000</f>
        <v>0.54345955483416331</v>
      </c>
      <c r="ES108" s="7">
        <f t="shared" si="111"/>
        <v>0.498171258597983</v>
      </c>
      <c r="ET108" s="7">
        <f t="shared" si="111"/>
        <v>0.63403614730652391</v>
      </c>
      <c r="EU108" s="7">
        <f t="shared" si="111"/>
        <v>0.3623063698894422</v>
      </c>
      <c r="EV108" s="7">
        <f t="shared" si="111"/>
        <v>0.54345955483416331</v>
      </c>
      <c r="EW108" s="7">
        <f t="shared" si="111"/>
        <v>0.40759466612562251</v>
      </c>
      <c r="EX108" s="7">
        <f t="shared" si="111"/>
        <v>0</v>
      </c>
      <c r="EY108" s="7">
        <f t="shared" si="111"/>
        <v>0</v>
      </c>
      <c r="EZ108" s="7">
        <f t="shared" si="111"/>
        <v>0</v>
      </c>
      <c r="FA108" s="7">
        <f t="shared" si="111"/>
        <v>0</v>
      </c>
      <c r="FB108" s="7">
        <f t="shared" si="111"/>
        <v>0</v>
      </c>
      <c r="FC108" s="7">
        <f t="shared" si="111"/>
        <v>0</v>
      </c>
      <c r="FD108" s="7">
        <f t="shared" si="111"/>
        <v>0</v>
      </c>
      <c r="FE108" s="7">
        <f t="shared" si="111"/>
        <v>0</v>
      </c>
      <c r="FF108" s="7">
        <f t="shared" si="111"/>
        <v>0</v>
      </c>
      <c r="FG108" s="7">
        <f t="shared" si="111"/>
        <v>4.5288296236180275E-2</v>
      </c>
      <c r="FH108" s="7">
        <f t="shared" si="111"/>
        <v>4.5288296236180275E-2</v>
      </c>
      <c r="FI108" s="7">
        <f t="shared" si="111"/>
        <v>0</v>
      </c>
      <c r="FJ108" s="7">
        <f t="shared" si="111"/>
        <v>0</v>
      </c>
      <c r="FK108" s="7">
        <f t="shared" si="111"/>
        <v>4.5288296236180275E-2</v>
      </c>
      <c r="FL108" s="7">
        <f t="shared" si="111"/>
        <v>0</v>
      </c>
      <c r="FM108" s="7">
        <f t="shared" si="111"/>
        <v>0</v>
      </c>
      <c r="FN108" s="7">
        <f t="shared" si="111"/>
        <v>0</v>
      </c>
      <c r="FO108" s="7">
        <f t="shared" si="111"/>
        <v>4.5288296236180275E-2</v>
      </c>
      <c r="FP108" s="7">
        <f t="shared" si="111"/>
        <v>4.5288296236180275E-2</v>
      </c>
      <c r="FQ108" s="7">
        <f t="shared" si="111"/>
        <v>0</v>
      </c>
      <c r="FR108" s="7">
        <f t="shared" si="111"/>
        <v>4.5288296236180275E-2</v>
      </c>
      <c r="FS108" s="7">
        <f t="shared" si="111"/>
        <v>4.5288296236180275E-2</v>
      </c>
      <c r="FT108" s="7">
        <f t="shared" si="111"/>
        <v>0</v>
      </c>
      <c r="FU108" s="7">
        <f t="shared" si="111"/>
        <v>9.0576592472360551E-2</v>
      </c>
      <c r="FV108" s="7">
        <f t="shared" si="111"/>
        <v>0</v>
      </c>
      <c r="FW108" s="7">
        <f t="shared" si="111"/>
        <v>4.5288296236180275E-2</v>
      </c>
      <c r="FX108" s="7">
        <f t="shared" si="111"/>
        <v>0</v>
      </c>
      <c r="FY108" s="7">
        <f t="shared" si="111"/>
        <v>0</v>
      </c>
      <c r="FZ108" s="7">
        <f t="shared" si="111"/>
        <v>4.5288296236180275E-2</v>
      </c>
      <c r="GA108" s="7">
        <f t="shared" si="111"/>
        <v>0</v>
      </c>
      <c r="GB108" s="7">
        <f t="shared" si="111"/>
        <v>0</v>
      </c>
      <c r="GC108" s="7">
        <f t="shared" si="111"/>
        <v>4.5288296236180275E-2</v>
      </c>
      <c r="GD108" s="7">
        <f t="shared" si="111"/>
        <v>9.0576592472360551E-2</v>
      </c>
      <c r="GE108" s="7">
        <f t="shared" si="111"/>
        <v>0</v>
      </c>
      <c r="GF108" s="7">
        <f t="shared" si="111"/>
        <v>4.5288296236180275E-2</v>
      </c>
      <c r="GG108" s="7">
        <f t="shared" si="111"/>
        <v>0.13586488870854083</v>
      </c>
      <c r="GH108" s="7">
        <f t="shared" si="111"/>
        <v>4.5288296236180275E-2</v>
      </c>
      <c r="GI108" s="7">
        <f t="shared" si="111"/>
        <v>4.5288296236180275E-2</v>
      </c>
      <c r="GJ108" s="7">
        <f t="shared" si="111"/>
        <v>0</v>
      </c>
      <c r="GK108" s="7">
        <f t="shared" si="111"/>
        <v>0</v>
      </c>
      <c r="GL108" s="7">
        <f t="shared" si="111"/>
        <v>0</v>
      </c>
      <c r="GM108" s="7">
        <f t="shared" si="111"/>
        <v>4.5288296236180275E-2</v>
      </c>
      <c r="GN108" s="7">
        <f t="shared" si="111"/>
        <v>9.0576592472360551E-2</v>
      </c>
      <c r="GO108" s="7">
        <f t="shared" si="103"/>
        <v>0</v>
      </c>
      <c r="GP108" s="7">
        <f t="shared" si="103"/>
        <v>0</v>
      </c>
      <c r="GQ108" s="7">
        <f t="shared" si="103"/>
        <v>0</v>
      </c>
      <c r="GR108" s="7">
        <f t="shared" si="103"/>
        <v>4.5288296236180275E-2</v>
      </c>
      <c r="GS108" s="7">
        <f t="shared" si="103"/>
        <v>0</v>
      </c>
      <c r="GT108" s="7">
        <f t="shared" si="103"/>
        <v>0</v>
      </c>
      <c r="GU108" s="7">
        <f t="shared" si="103"/>
        <v>0</v>
      </c>
      <c r="GV108" s="7">
        <f t="shared" si="103"/>
        <v>4.5288296236180275E-2</v>
      </c>
      <c r="GW108" s="7">
        <f t="shared" si="103"/>
        <v>0</v>
      </c>
      <c r="GX108" s="7">
        <f t="shared" si="103"/>
        <v>0</v>
      </c>
      <c r="GY108" s="7">
        <f t="shared" si="103"/>
        <v>4.5288296236180275E-2</v>
      </c>
      <c r="GZ108" s="7">
        <f t="shared" si="103"/>
        <v>0</v>
      </c>
      <c r="HA108" s="7">
        <f t="shared" si="103"/>
        <v>0</v>
      </c>
      <c r="HB108" s="7">
        <f t="shared" si="103"/>
        <v>4.5288296236180275E-2</v>
      </c>
      <c r="HC108" s="7">
        <f t="shared" si="103"/>
        <v>0</v>
      </c>
      <c r="HD108" s="7">
        <f t="shared" si="104"/>
        <v>0</v>
      </c>
      <c r="HE108" s="7">
        <f t="shared" si="104"/>
        <v>4.5288296236180275E-2</v>
      </c>
      <c r="HF108" s="7">
        <f t="shared" si="104"/>
        <v>0</v>
      </c>
      <c r="HG108" s="7">
        <f t="shared" si="104"/>
        <v>4.5288296236180275E-2</v>
      </c>
      <c r="HH108" s="7">
        <f t="shared" si="104"/>
        <v>0.13586488870854083</v>
      </c>
      <c r="HI108" s="7">
        <f t="shared" si="104"/>
        <v>0</v>
      </c>
      <c r="HJ108" s="7">
        <f t="shared" si="104"/>
        <v>0</v>
      </c>
      <c r="HK108" s="7">
        <f t="shared" si="104"/>
        <v>0</v>
      </c>
      <c r="HL108" s="7">
        <f t="shared" si="104"/>
        <v>4.5288296236180275E-2</v>
      </c>
      <c r="HM108" s="7">
        <f t="shared" si="104"/>
        <v>0</v>
      </c>
      <c r="HN108" s="7">
        <f t="shared" si="104"/>
        <v>4.5288296236180275E-2</v>
      </c>
      <c r="HO108" s="7">
        <f t="shared" si="104"/>
        <v>0</v>
      </c>
      <c r="HP108" s="7">
        <f t="shared" si="104"/>
        <v>4.5288296236180275E-2</v>
      </c>
      <c r="HQ108" s="7">
        <f t="shared" si="104"/>
        <v>0</v>
      </c>
      <c r="HR108" s="7">
        <f t="shared" si="104"/>
        <v>0</v>
      </c>
      <c r="HS108" s="7">
        <f t="shared" si="104"/>
        <v>0</v>
      </c>
      <c r="HT108" s="7">
        <f t="shared" si="104"/>
        <v>0</v>
      </c>
      <c r="HU108" s="7">
        <f t="shared" si="104"/>
        <v>0</v>
      </c>
      <c r="HV108" s="7">
        <f t="shared" si="104"/>
        <v>0</v>
      </c>
      <c r="HW108" s="7">
        <f t="shared" si="104"/>
        <v>0</v>
      </c>
    </row>
    <row r="109" spans="2:231" x14ac:dyDescent="0.25">
      <c r="B109" s="256" t="s">
        <v>208</v>
      </c>
      <c r="C109" s="258">
        <v>2532418</v>
      </c>
      <c r="D109" s="7">
        <f t="shared" si="105"/>
        <v>0</v>
      </c>
      <c r="E109" s="7">
        <f t="shared" si="105"/>
        <v>3.9487951831016839E-2</v>
      </c>
      <c r="F109" s="7">
        <f t="shared" si="105"/>
        <v>0</v>
      </c>
      <c r="G109" s="7">
        <f t="shared" si="105"/>
        <v>0</v>
      </c>
      <c r="H109" s="7">
        <f t="shared" si="105"/>
        <v>3.9487951831016839E-2</v>
      </c>
      <c r="I109" s="7">
        <f t="shared" si="105"/>
        <v>3.9487951831016839E-2</v>
      </c>
      <c r="J109" s="7">
        <f t="shared" si="105"/>
        <v>0</v>
      </c>
      <c r="K109" s="7">
        <f t="shared" si="105"/>
        <v>0</v>
      </c>
      <c r="L109" s="7">
        <f t="shared" si="105"/>
        <v>0</v>
      </c>
      <c r="M109" s="7">
        <f t="shared" si="105"/>
        <v>0</v>
      </c>
      <c r="N109" s="7">
        <f t="shared" si="105"/>
        <v>0</v>
      </c>
      <c r="O109" s="7">
        <f t="shared" si="105"/>
        <v>0</v>
      </c>
      <c r="P109" s="7">
        <f t="shared" si="105"/>
        <v>3.9487951831016839E-2</v>
      </c>
      <c r="Q109" s="7">
        <f t="shared" si="105"/>
        <v>0</v>
      </c>
      <c r="R109" s="7">
        <f t="shared" si="105"/>
        <v>3.9487951831016839E-2</v>
      </c>
      <c r="S109" s="7">
        <f t="shared" si="105"/>
        <v>0</v>
      </c>
      <c r="T109" s="7">
        <f t="shared" si="109"/>
        <v>0</v>
      </c>
      <c r="U109" s="7">
        <f t="shared" si="109"/>
        <v>0</v>
      </c>
      <c r="V109" s="7">
        <f t="shared" si="109"/>
        <v>0.11846385549305052</v>
      </c>
      <c r="W109" s="7">
        <f t="shared" si="109"/>
        <v>0.15795180732406736</v>
      </c>
      <c r="X109" s="7">
        <f t="shared" si="109"/>
        <v>3.9487951831016839E-2</v>
      </c>
      <c r="Y109" s="7">
        <f t="shared" si="109"/>
        <v>3.9487951831016839E-2</v>
      </c>
      <c r="Z109" s="7">
        <f t="shared" si="109"/>
        <v>0.31590361464813471</v>
      </c>
      <c r="AA109" s="7">
        <f t="shared" si="109"/>
        <v>0.15795180732406736</v>
      </c>
      <c r="AB109" s="7">
        <f t="shared" si="109"/>
        <v>0.31590361464813471</v>
      </c>
      <c r="AC109" s="7">
        <f t="shared" si="109"/>
        <v>0.4738554219722021</v>
      </c>
      <c r="AD109" s="7">
        <f t="shared" si="109"/>
        <v>0.90822289211338725</v>
      </c>
      <c r="AE109" s="7">
        <f t="shared" si="109"/>
        <v>0.43436747014118521</v>
      </c>
      <c r="AF109" s="7">
        <f t="shared" si="109"/>
        <v>1.3031024104235556</v>
      </c>
      <c r="AG109" s="7">
        <f t="shared" si="109"/>
        <v>1.1056626512684715</v>
      </c>
      <c r="AH109" s="7">
        <f t="shared" si="109"/>
        <v>1.1846385549305052</v>
      </c>
      <c r="AI109" s="7">
        <f t="shared" si="109"/>
        <v>1.1846385549305052</v>
      </c>
      <c r="AJ109" s="7">
        <f t="shared" si="109"/>
        <v>1.7769578323957576</v>
      </c>
      <c r="AK109" s="7">
        <f t="shared" si="109"/>
        <v>2.0928614470438922</v>
      </c>
      <c r="AL109" s="7">
        <f t="shared" si="109"/>
        <v>1.6979819287337241</v>
      </c>
      <c r="AM109" s="7">
        <f t="shared" si="109"/>
        <v>2.1718373507059261</v>
      </c>
      <c r="AN109" s="7">
        <f t="shared" si="109"/>
        <v>3.2380120501433809</v>
      </c>
      <c r="AO109" s="7">
        <f t="shared" si="109"/>
        <v>3.3959638574674482</v>
      </c>
      <c r="AP109" s="7">
        <f t="shared" si="109"/>
        <v>3.632891568453549</v>
      </c>
      <c r="AQ109" s="7">
        <f t="shared" si="109"/>
        <v>4.6595783160599868</v>
      </c>
      <c r="AR109" s="7">
        <f t="shared" si="109"/>
        <v>5.0149698825391384</v>
      </c>
      <c r="AS109" s="7">
        <f t="shared" si="109"/>
        <v>4.9754819307081215</v>
      </c>
      <c r="AT109" s="7">
        <f t="shared" si="109"/>
        <v>5.4888253045113409</v>
      </c>
      <c r="AU109" s="7">
        <f t="shared" si="109"/>
        <v>7.8975903662033682</v>
      </c>
      <c r="AV109" s="7">
        <f t="shared" si="109"/>
        <v>5.4888253045113409</v>
      </c>
      <c r="AW109" s="7">
        <f t="shared" si="109"/>
        <v>6.9103915704279473</v>
      </c>
      <c r="AX109" s="7">
        <f t="shared" si="109"/>
        <v>5.8047289191594755</v>
      </c>
      <c r="AY109" s="7">
        <f t="shared" si="109"/>
        <v>7.4237349442311666</v>
      </c>
      <c r="AZ109" s="7">
        <f t="shared" si="109"/>
        <v>6.436536148455744</v>
      </c>
      <c r="BA109" s="7">
        <f t="shared" si="109"/>
        <v>5.8837048228215085</v>
      </c>
      <c r="BB109" s="7">
        <f t="shared" si="109"/>
        <v>8.6478614509926874</v>
      </c>
      <c r="BC109" s="7">
        <f t="shared" si="109"/>
        <v>6.0416566301455763</v>
      </c>
      <c r="BD109" s="7">
        <f t="shared" si="109"/>
        <v>6.436536148455744</v>
      </c>
      <c r="BE109" s="7">
        <f t="shared" si="109"/>
        <v>5.6072891600043908</v>
      </c>
      <c r="BF109" s="7">
        <f t="shared" si="109"/>
        <v>7.1868072332450641</v>
      </c>
      <c r="BG109" s="7">
        <f t="shared" si="109"/>
        <v>6.3970481966247279</v>
      </c>
      <c r="BH109" s="7">
        <f t="shared" si="109"/>
        <v>5.8837048228215085</v>
      </c>
      <c r="BI109" s="7">
        <f t="shared" si="109"/>
        <v>8.4504216918376027</v>
      </c>
      <c r="BJ109" s="7">
        <f t="shared" si="109"/>
        <v>6.8314156667659134</v>
      </c>
      <c r="BK109" s="7">
        <f t="shared" si="109"/>
        <v>8.1740060290204841</v>
      </c>
      <c r="BL109" s="7">
        <f t="shared" si="109"/>
        <v>8.4109337400065876</v>
      </c>
      <c r="BM109" s="7">
        <f t="shared" si="109"/>
        <v>7.3842469924001488</v>
      </c>
      <c r="BN109" s="7">
        <f t="shared" si="109"/>
        <v>8.0160542216964181</v>
      </c>
      <c r="BO109" s="7">
        <f t="shared" si="109"/>
        <v>5.9626807264835424</v>
      </c>
      <c r="BP109" s="7">
        <f t="shared" si="109"/>
        <v>8.4899096436686214</v>
      </c>
      <c r="BQ109" s="7">
        <f t="shared" si="109"/>
        <v>7.3052710887381149</v>
      </c>
      <c r="BR109" s="7">
        <f t="shared" si="109"/>
        <v>7.5027108478931996</v>
      </c>
      <c r="BS109" s="7">
        <f t="shared" si="109"/>
        <v>6.9103915704279473</v>
      </c>
      <c r="BT109" s="7">
        <f t="shared" si="109"/>
        <v>7.2262951850760819</v>
      </c>
      <c r="BU109" s="7">
        <f t="shared" si="109"/>
        <v>7.7001506070482835</v>
      </c>
      <c r="BV109" s="7">
        <f t="shared" si="109"/>
        <v>5.2913855453562562</v>
      </c>
      <c r="BW109" s="7">
        <f t="shared" si="109"/>
        <v>6.1206325338076093</v>
      </c>
      <c r="BX109" s="7">
        <f t="shared" si="109"/>
        <v>5.0544578343701554</v>
      </c>
      <c r="BY109" s="7">
        <f t="shared" si="109"/>
        <v>5.9626807264835424</v>
      </c>
      <c r="BZ109" s="7">
        <f t="shared" si="109"/>
        <v>4.6200903642289699</v>
      </c>
      <c r="CA109" s="7">
        <f t="shared" si="109"/>
        <v>5.409849400849307</v>
      </c>
      <c r="CB109" s="7">
        <f t="shared" si="109"/>
        <v>4.7385542197220207</v>
      </c>
      <c r="CC109" s="7">
        <f t="shared" si="109"/>
        <v>2.5667168690160942</v>
      </c>
      <c r="CD109" s="7">
        <f t="shared" si="109"/>
        <v>4.8175301233840546</v>
      </c>
      <c r="CE109" s="7">
        <f t="shared" si="109"/>
        <v>2.6456927726781281</v>
      </c>
      <c r="CF109" s="7">
        <f t="shared" si="110"/>
        <v>2.9615963873262627</v>
      </c>
      <c r="CG109" s="7">
        <f t="shared" si="110"/>
        <v>2.685180724509145</v>
      </c>
      <c r="CH109" s="7">
        <f t="shared" si="110"/>
        <v>2.5272289171850777</v>
      </c>
      <c r="CI109" s="7">
        <f t="shared" si="110"/>
        <v>2.211325302536943</v>
      </c>
      <c r="CJ109" s="7">
        <f t="shared" si="110"/>
        <v>1.974397591550842</v>
      </c>
      <c r="CK109" s="7">
        <f t="shared" si="110"/>
        <v>2.2903012061989769</v>
      </c>
      <c r="CL109" s="7">
        <f t="shared" si="110"/>
        <v>1.974397591550842</v>
      </c>
      <c r="CM109" s="7">
        <f t="shared" si="110"/>
        <v>1.8559337360577917</v>
      </c>
      <c r="CN109" s="7">
        <f t="shared" si="110"/>
        <v>1.6584939769027072</v>
      </c>
      <c r="CO109" s="7">
        <f t="shared" si="110"/>
        <v>2.2903012061989769</v>
      </c>
      <c r="CP109" s="7">
        <f t="shared" si="110"/>
        <v>1.5005421695786398</v>
      </c>
      <c r="CQ109" s="7">
        <f t="shared" si="110"/>
        <v>1.7374698805647408</v>
      </c>
      <c r="CR109" s="7">
        <f t="shared" si="110"/>
        <v>2.211325302536943</v>
      </c>
      <c r="CS109" s="7">
        <f t="shared" si="110"/>
        <v>1.7374698805647408</v>
      </c>
      <c r="CT109" s="7">
        <f t="shared" si="110"/>
        <v>1.2636144585925388</v>
      </c>
      <c r="CU109" s="7">
        <f t="shared" si="110"/>
        <v>1.1451506030994885</v>
      </c>
      <c r="CV109" s="7">
        <f t="shared" si="110"/>
        <v>1.1451506030994885</v>
      </c>
      <c r="CW109" s="7">
        <f t="shared" si="110"/>
        <v>1.4215662659166062</v>
      </c>
      <c r="CX109" s="7">
        <f t="shared" si="110"/>
        <v>0.82924698845135358</v>
      </c>
      <c r="CY109" s="7">
        <f t="shared" si="110"/>
        <v>1.7374698805647408</v>
      </c>
      <c r="CZ109" s="7">
        <f t="shared" si="110"/>
        <v>1.1846385549305052</v>
      </c>
      <c r="DA109" s="7">
        <f t="shared" si="110"/>
        <v>1.0266867476064379</v>
      </c>
      <c r="DB109" s="7">
        <f t="shared" si="110"/>
        <v>0.98719879577542102</v>
      </c>
      <c r="DC109" s="7">
        <f t="shared" si="110"/>
        <v>0.98719879577542102</v>
      </c>
      <c r="DD109" s="7">
        <f t="shared" si="110"/>
        <v>1.1451506030994885</v>
      </c>
      <c r="DE109" s="7">
        <f t="shared" si="110"/>
        <v>1.3031024104235556</v>
      </c>
      <c r="DF109" s="7">
        <f t="shared" si="110"/>
        <v>1.6190060250716904</v>
      </c>
      <c r="DG109" s="7">
        <f t="shared" si="110"/>
        <v>1.3820783140855895</v>
      </c>
      <c r="DH109" s="7">
        <f t="shared" si="110"/>
        <v>1.0661746994374546</v>
      </c>
      <c r="DI109" s="7">
        <f t="shared" si="110"/>
        <v>1.2241265067615219</v>
      </c>
      <c r="DJ109" s="7">
        <f t="shared" si="110"/>
        <v>1.3425903622545725</v>
      </c>
      <c r="DK109" s="7">
        <f t="shared" si="110"/>
        <v>0.86873494028237042</v>
      </c>
      <c r="DL109" s="7">
        <f t="shared" si="110"/>
        <v>1.0266867476064379</v>
      </c>
      <c r="DM109" s="7">
        <f t="shared" si="110"/>
        <v>1.3425903622545725</v>
      </c>
      <c r="DN109" s="7">
        <f t="shared" si="110"/>
        <v>0.86873494028237042</v>
      </c>
      <c r="DO109" s="7">
        <f t="shared" si="110"/>
        <v>0.98719879577542102</v>
      </c>
      <c r="DP109" s="7">
        <f t="shared" si="110"/>
        <v>0.67129518112728626</v>
      </c>
      <c r="DQ109" s="7">
        <f t="shared" si="110"/>
        <v>1.0661746994374546</v>
      </c>
      <c r="DR109" s="7">
        <f t="shared" si="110"/>
        <v>0.86873494028237042</v>
      </c>
      <c r="DS109" s="7">
        <f t="shared" si="110"/>
        <v>0.90822289211338725</v>
      </c>
      <c r="DT109" s="7">
        <f t="shared" si="110"/>
        <v>0.86873494028237042</v>
      </c>
      <c r="DU109" s="7">
        <f t="shared" si="110"/>
        <v>1.1056626512684715</v>
      </c>
      <c r="DV109" s="7">
        <f t="shared" si="110"/>
        <v>1.3820783140855895</v>
      </c>
      <c r="DW109" s="7">
        <f t="shared" si="110"/>
        <v>0.86873494028237042</v>
      </c>
      <c r="DX109" s="7">
        <f t="shared" si="110"/>
        <v>0.98719879577542102</v>
      </c>
      <c r="DY109" s="7">
        <f t="shared" si="110"/>
        <v>1.0661746994374546</v>
      </c>
      <c r="DZ109" s="7">
        <f t="shared" si="110"/>
        <v>0.90822289211338725</v>
      </c>
      <c r="EA109" s="7">
        <f t="shared" si="110"/>
        <v>0.67129518112728626</v>
      </c>
      <c r="EB109" s="7">
        <f t="shared" si="110"/>
        <v>0.55283132563423576</v>
      </c>
      <c r="EC109" s="7">
        <f t="shared" si="110"/>
        <v>1.2241265067615219</v>
      </c>
      <c r="ED109" s="7">
        <f t="shared" si="110"/>
        <v>0.94771084394440419</v>
      </c>
      <c r="EE109" s="7">
        <f t="shared" si="110"/>
        <v>1.1451506030994885</v>
      </c>
      <c r="EF109" s="7">
        <f t="shared" si="110"/>
        <v>0.78975903662033675</v>
      </c>
      <c r="EG109" s="7">
        <f t="shared" si="110"/>
        <v>0.59231927746525259</v>
      </c>
      <c r="EH109" s="7">
        <f t="shared" si="110"/>
        <v>0.75027108478931992</v>
      </c>
      <c r="EI109" s="7">
        <f t="shared" si="110"/>
        <v>0.63180722929626942</v>
      </c>
      <c r="EJ109" s="7">
        <f t="shared" si="110"/>
        <v>0.67129518112728626</v>
      </c>
      <c r="EK109" s="7">
        <f t="shared" si="110"/>
        <v>0.23692771098610105</v>
      </c>
      <c r="EL109" s="7">
        <f t="shared" si="110"/>
        <v>0.27641566281711788</v>
      </c>
      <c r="EM109" s="7">
        <f t="shared" si="110"/>
        <v>0.31590361464813471</v>
      </c>
      <c r="EN109" s="7">
        <f t="shared" si="110"/>
        <v>0.19743975915508419</v>
      </c>
      <c r="EO109" s="7">
        <f t="shared" si="110"/>
        <v>0.43436747014118521</v>
      </c>
      <c r="EP109" s="7">
        <f t="shared" si="110"/>
        <v>0.11846385549305052</v>
      </c>
      <c r="EQ109" s="7">
        <f t="shared" si="110"/>
        <v>0.63180722929626942</v>
      </c>
      <c r="ER109" s="7">
        <f t="shared" si="111"/>
        <v>0.59231927746525259</v>
      </c>
      <c r="ES109" s="7">
        <f t="shared" si="111"/>
        <v>0.39487951831016838</v>
      </c>
      <c r="ET109" s="7">
        <f t="shared" si="111"/>
        <v>0.43436747014118521</v>
      </c>
      <c r="EU109" s="7">
        <f t="shared" si="111"/>
        <v>0.39487951831016838</v>
      </c>
      <c r="EV109" s="7">
        <f t="shared" si="111"/>
        <v>0.4738554219722021</v>
      </c>
      <c r="EW109" s="7">
        <f t="shared" si="111"/>
        <v>0.35539156647915154</v>
      </c>
      <c r="EX109" s="7">
        <f t="shared" si="111"/>
        <v>0</v>
      </c>
      <c r="EY109" s="7">
        <f t="shared" si="111"/>
        <v>0</v>
      </c>
      <c r="EZ109" s="7">
        <f t="shared" si="111"/>
        <v>3.9487951831016839E-2</v>
      </c>
      <c r="FA109" s="7">
        <f t="shared" si="111"/>
        <v>3.9487951831016839E-2</v>
      </c>
      <c r="FB109" s="7">
        <f t="shared" si="111"/>
        <v>0</v>
      </c>
      <c r="FC109" s="7">
        <f t="shared" si="111"/>
        <v>0</v>
      </c>
      <c r="FD109" s="7">
        <f t="shared" si="111"/>
        <v>0</v>
      </c>
      <c r="FE109" s="7">
        <f t="shared" si="111"/>
        <v>0</v>
      </c>
      <c r="FF109" s="7">
        <f t="shared" si="111"/>
        <v>3.9487951831016839E-2</v>
      </c>
      <c r="FG109" s="7">
        <f t="shared" si="111"/>
        <v>0</v>
      </c>
      <c r="FH109" s="7">
        <f t="shared" si="111"/>
        <v>0.11846385549305052</v>
      </c>
      <c r="FI109" s="7">
        <f t="shared" si="111"/>
        <v>3.9487951831016839E-2</v>
      </c>
      <c r="FJ109" s="7">
        <f t="shared" si="111"/>
        <v>0</v>
      </c>
      <c r="FK109" s="7">
        <f t="shared" si="111"/>
        <v>3.9487951831016839E-2</v>
      </c>
      <c r="FL109" s="7">
        <f t="shared" si="111"/>
        <v>7.8975903662033678E-2</v>
      </c>
      <c r="FM109" s="7">
        <f t="shared" si="111"/>
        <v>0.11846385549305052</v>
      </c>
      <c r="FN109" s="7">
        <f t="shared" si="111"/>
        <v>0</v>
      </c>
      <c r="FO109" s="7">
        <f t="shared" si="111"/>
        <v>3.9487951831016839E-2</v>
      </c>
      <c r="FP109" s="7">
        <f t="shared" si="111"/>
        <v>3.9487951831016839E-2</v>
      </c>
      <c r="FQ109" s="7">
        <f t="shared" si="111"/>
        <v>0</v>
      </c>
      <c r="FR109" s="7">
        <f t="shared" si="111"/>
        <v>0</v>
      </c>
      <c r="FS109" s="7">
        <f t="shared" si="111"/>
        <v>7.8975903662033678E-2</v>
      </c>
      <c r="FT109" s="7">
        <f t="shared" si="111"/>
        <v>0</v>
      </c>
      <c r="FU109" s="7">
        <f t="shared" si="111"/>
        <v>0</v>
      </c>
      <c r="FV109" s="7">
        <f t="shared" si="111"/>
        <v>3.9487951831016839E-2</v>
      </c>
      <c r="FW109" s="7">
        <f t="shared" si="111"/>
        <v>7.8975903662033678E-2</v>
      </c>
      <c r="FX109" s="7">
        <f t="shared" si="111"/>
        <v>7.8975903662033678E-2</v>
      </c>
      <c r="FY109" s="7">
        <f t="shared" si="111"/>
        <v>3.9487951831016839E-2</v>
      </c>
      <c r="FZ109" s="7">
        <f t="shared" si="111"/>
        <v>0</v>
      </c>
      <c r="GA109" s="7">
        <f t="shared" si="111"/>
        <v>3.9487951831016839E-2</v>
      </c>
      <c r="GB109" s="7">
        <f t="shared" si="111"/>
        <v>3.9487951831016839E-2</v>
      </c>
      <c r="GC109" s="7">
        <f t="shared" si="111"/>
        <v>3.9487951831016839E-2</v>
      </c>
      <c r="GD109" s="7">
        <f t="shared" si="111"/>
        <v>3.9487951831016839E-2</v>
      </c>
      <c r="GE109" s="7">
        <f t="shared" si="111"/>
        <v>0.11846385549305052</v>
      </c>
      <c r="GF109" s="7">
        <f t="shared" si="111"/>
        <v>0</v>
      </c>
      <c r="GG109" s="7">
        <f t="shared" si="111"/>
        <v>3.9487951831016839E-2</v>
      </c>
      <c r="GH109" s="7">
        <f t="shared" si="111"/>
        <v>0.11846385549305052</v>
      </c>
      <c r="GI109" s="7">
        <f t="shared" si="111"/>
        <v>7.8975903662033678E-2</v>
      </c>
      <c r="GJ109" s="7">
        <f t="shared" si="111"/>
        <v>0</v>
      </c>
      <c r="GK109" s="7">
        <f t="shared" si="111"/>
        <v>3.9487951831016839E-2</v>
      </c>
      <c r="GL109" s="7">
        <f t="shared" si="111"/>
        <v>7.8975903662033678E-2</v>
      </c>
      <c r="GM109" s="7">
        <f t="shared" si="111"/>
        <v>3.9487951831016839E-2</v>
      </c>
      <c r="GN109" s="7">
        <f t="shared" si="111"/>
        <v>0</v>
      </c>
      <c r="GO109" s="7">
        <f t="shared" si="103"/>
        <v>0</v>
      </c>
      <c r="GP109" s="7">
        <f t="shared" si="103"/>
        <v>0</v>
      </c>
      <c r="GQ109" s="7">
        <f t="shared" si="103"/>
        <v>7.8975903662033678E-2</v>
      </c>
      <c r="GR109" s="7">
        <f t="shared" si="103"/>
        <v>7.8975903662033678E-2</v>
      </c>
      <c r="GS109" s="7">
        <f t="shared" si="103"/>
        <v>3.9487951831016839E-2</v>
      </c>
      <c r="GT109" s="7">
        <f t="shared" si="103"/>
        <v>3.9487951831016839E-2</v>
      </c>
      <c r="GU109" s="7">
        <f t="shared" si="103"/>
        <v>3.9487951831016839E-2</v>
      </c>
      <c r="GV109" s="7">
        <f t="shared" si="103"/>
        <v>3.9487951831016839E-2</v>
      </c>
      <c r="GW109" s="7">
        <f t="shared" si="103"/>
        <v>0</v>
      </c>
      <c r="GX109" s="7">
        <f t="shared" si="103"/>
        <v>0</v>
      </c>
      <c r="GY109" s="7">
        <f t="shared" si="103"/>
        <v>3.9487951831016839E-2</v>
      </c>
      <c r="GZ109" s="7">
        <f t="shared" si="103"/>
        <v>3.9487951831016839E-2</v>
      </c>
      <c r="HA109" s="7">
        <f t="shared" si="103"/>
        <v>3.9487951831016839E-2</v>
      </c>
      <c r="HB109" s="7">
        <f t="shared" si="103"/>
        <v>3.9487951831016839E-2</v>
      </c>
      <c r="HC109" s="7">
        <f t="shared" si="103"/>
        <v>3.9487951831016839E-2</v>
      </c>
      <c r="HD109" s="7">
        <f t="shared" si="104"/>
        <v>0</v>
      </c>
      <c r="HE109" s="7">
        <f t="shared" si="104"/>
        <v>3.9487951831016839E-2</v>
      </c>
      <c r="HF109" s="7">
        <f t="shared" si="104"/>
        <v>0</v>
      </c>
      <c r="HG109" s="7">
        <f t="shared" si="104"/>
        <v>0</v>
      </c>
      <c r="HH109" s="7">
        <f t="shared" si="104"/>
        <v>3.9487951831016839E-2</v>
      </c>
      <c r="HI109" s="7">
        <f t="shared" si="104"/>
        <v>0</v>
      </c>
      <c r="HJ109" s="7">
        <f t="shared" si="104"/>
        <v>0.11846385549305052</v>
      </c>
      <c r="HK109" s="7">
        <f t="shared" si="104"/>
        <v>3.9487951831016839E-2</v>
      </c>
      <c r="HL109" s="7">
        <f t="shared" si="104"/>
        <v>3.9487951831016839E-2</v>
      </c>
      <c r="HM109" s="7">
        <f t="shared" si="104"/>
        <v>0</v>
      </c>
      <c r="HN109" s="7">
        <f t="shared" si="104"/>
        <v>0.11846385549305052</v>
      </c>
      <c r="HO109" s="7">
        <f t="shared" si="104"/>
        <v>7.8975903662033678E-2</v>
      </c>
      <c r="HP109" s="7">
        <f t="shared" si="104"/>
        <v>0</v>
      </c>
      <c r="HQ109" s="7">
        <f t="shared" si="104"/>
        <v>3.9487951831016839E-2</v>
      </c>
      <c r="HR109" s="7">
        <f t="shared" si="104"/>
        <v>3.9487951831016839E-2</v>
      </c>
      <c r="HS109" s="7">
        <f t="shared" si="104"/>
        <v>3.9487951831016839E-2</v>
      </c>
      <c r="HT109" s="7">
        <f t="shared" si="104"/>
        <v>0</v>
      </c>
      <c r="HU109" s="7">
        <f t="shared" si="104"/>
        <v>0</v>
      </c>
      <c r="HV109" s="7">
        <f t="shared" si="104"/>
        <v>0</v>
      </c>
      <c r="HW109" s="7">
        <f t="shared" si="104"/>
        <v>0</v>
      </c>
    </row>
    <row r="110" spans="2:231" x14ac:dyDescent="0.25">
      <c r="B110" s="256" t="s">
        <v>209</v>
      </c>
      <c r="C110" s="258">
        <v>2113846</v>
      </c>
      <c r="D110" s="7">
        <f t="shared" si="105"/>
        <v>0</v>
      </c>
      <c r="E110" s="7">
        <f t="shared" si="105"/>
        <v>0</v>
      </c>
      <c r="F110" s="7">
        <f t="shared" si="105"/>
        <v>0</v>
      </c>
      <c r="G110" s="7">
        <f t="shared" si="105"/>
        <v>0</v>
      </c>
      <c r="H110" s="7">
        <f t="shared" si="105"/>
        <v>9.4614271805987762E-2</v>
      </c>
      <c r="I110" s="7">
        <f t="shared" si="105"/>
        <v>0</v>
      </c>
      <c r="J110" s="7">
        <f t="shared" si="105"/>
        <v>0</v>
      </c>
      <c r="K110" s="7">
        <f t="shared" si="105"/>
        <v>0</v>
      </c>
      <c r="L110" s="7">
        <f t="shared" si="105"/>
        <v>0.14192140770898165</v>
      </c>
      <c r="M110" s="7">
        <f t="shared" si="105"/>
        <v>0</v>
      </c>
      <c r="N110" s="7">
        <f t="shared" si="105"/>
        <v>0</v>
      </c>
      <c r="O110" s="7">
        <f t="shared" si="105"/>
        <v>0</v>
      </c>
      <c r="P110" s="7">
        <f t="shared" si="105"/>
        <v>4.7307135902993881E-2</v>
      </c>
      <c r="Q110" s="7">
        <f t="shared" si="105"/>
        <v>4.7307135902993881E-2</v>
      </c>
      <c r="R110" s="7">
        <f t="shared" si="105"/>
        <v>4.7307135902993881E-2</v>
      </c>
      <c r="S110" s="7">
        <f t="shared" si="105"/>
        <v>4.7307135902993881E-2</v>
      </c>
      <c r="T110" s="7">
        <f t="shared" si="109"/>
        <v>0</v>
      </c>
      <c r="U110" s="7">
        <f t="shared" si="109"/>
        <v>9.4614271805987762E-2</v>
      </c>
      <c r="V110" s="7">
        <f t="shared" si="109"/>
        <v>0</v>
      </c>
      <c r="W110" s="7">
        <f t="shared" si="109"/>
        <v>4.7307135902993881E-2</v>
      </c>
      <c r="X110" s="7">
        <f t="shared" si="109"/>
        <v>4.7307135902993881E-2</v>
      </c>
      <c r="Y110" s="7">
        <f t="shared" si="109"/>
        <v>4.7307135902993881E-2</v>
      </c>
      <c r="Z110" s="7">
        <f t="shared" si="109"/>
        <v>0.18922854361197552</v>
      </c>
      <c r="AA110" s="7">
        <f t="shared" si="109"/>
        <v>0.14192140770898165</v>
      </c>
      <c r="AB110" s="7">
        <f t="shared" si="109"/>
        <v>0.14192140770898165</v>
      </c>
      <c r="AC110" s="7">
        <f t="shared" si="109"/>
        <v>0.2838428154179633</v>
      </c>
      <c r="AD110" s="7">
        <f t="shared" si="109"/>
        <v>0.18922854361197552</v>
      </c>
      <c r="AE110" s="7">
        <f t="shared" si="109"/>
        <v>0.37845708722395105</v>
      </c>
      <c r="AF110" s="7">
        <f t="shared" si="109"/>
        <v>0.7569141744479021</v>
      </c>
      <c r="AG110" s="7">
        <f t="shared" si="109"/>
        <v>1.2299855334778409</v>
      </c>
      <c r="AH110" s="7">
        <f t="shared" si="109"/>
        <v>0.89883558215688364</v>
      </c>
      <c r="AI110" s="7">
        <f t="shared" si="109"/>
        <v>1.2772926693808346</v>
      </c>
      <c r="AJ110" s="7">
        <f t="shared" si="109"/>
        <v>1.6084426207017917</v>
      </c>
      <c r="AK110" s="7">
        <f t="shared" si="109"/>
        <v>1.7503640284107735</v>
      </c>
      <c r="AL110" s="7">
        <f t="shared" si="109"/>
        <v>1.8922854361197552</v>
      </c>
      <c r="AM110" s="7">
        <f t="shared" si="109"/>
        <v>1.8449783002167612</v>
      </c>
      <c r="AN110" s="7">
        <f t="shared" si="109"/>
        <v>3.6426494645305287</v>
      </c>
      <c r="AO110" s="7">
        <f t="shared" si="109"/>
        <v>3.8791851440454979</v>
      </c>
      <c r="AP110" s="7">
        <f t="shared" si="109"/>
        <v>4.8726349980083699</v>
      </c>
      <c r="AQ110" s="7">
        <f t="shared" si="109"/>
        <v>5.1091706775233385</v>
      </c>
      <c r="AR110" s="7">
        <f t="shared" si="109"/>
        <v>6.0080062596802231</v>
      </c>
      <c r="AS110" s="7">
        <f t="shared" si="109"/>
        <v>5.3457063570383081</v>
      </c>
      <c r="AT110" s="7">
        <f t="shared" si="109"/>
        <v>7.4272203367700387</v>
      </c>
      <c r="AU110" s="7">
        <f t="shared" si="109"/>
        <v>8.8937415497628489</v>
      </c>
      <c r="AV110" s="7">
        <f t="shared" si="109"/>
        <v>6.5756918905161488</v>
      </c>
      <c r="AW110" s="7">
        <f t="shared" si="109"/>
        <v>6.6229990264191425</v>
      </c>
      <c r="AX110" s="7">
        <f t="shared" si="109"/>
        <v>7.1433775213520754</v>
      </c>
      <c r="AY110" s="7">
        <f t="shared" si="109"/>
        <v>7.8529845598969841</v>
      </c>
      <c r="AZ110" s="7">
        <f t="shared" si="109"/>
        <v>6.5756918905161488</v>
      </c>
      <c r="BA110" s="7">
        <f t="shared" si="109"/>
        <v>4.1157208235604674</v>
      </c>
      <c r="BB110" s="7">
        <f t="shared" si="109"/>
        <v>8.1368273753149474</v>
      </c>
      <c r="BC110" s="7">
        <f t="shared" si="109"/>
        <v>7.2379917931580637</v>
      </c>
      <c r="BD110" s="7">
        <f t="shared" si="109"/>
        <v>6.4337704828071667</v>
      </c>
      <c r="BE110" s="7">
        <f t="shared" si="109"/>
        <v>7.2379917931580637</v>
      </c>
      <c r="BF110" s="7">
        <f t="shared" si="109"/>
        <v>5.9133919878742347</v>
      </c>
      <c r="BG110" s="7">
        <f t="shared" si="109"/>
        <v>5.2510920852323206</v>
      </c>
      <c r="BH110" s="7">
        <f t="shared" si="109"/>
        <v>5.4876277647472902</v>
      </c>
      <c r="BI110" s="7">
        <f t="shared" si="109"/>
        <v>7.521834608576027</v>
      </c>
      <c r="BJ110" s="7">
        <f t="shared" si="109"/>
        <v>4.9199421339113636</v>
      </c>
      <c r="BK110" s="7">
        <f t="shared" si="109"/>
        <v>6.528384754613155</v>
      </c>
      <c r="BL110" s="7">
        <f t="shared" si="109"/>
        <v>5.0145564057173511</v>
      </c>
      <c r="BM110" s="7">
        <f t="shared" si="109"/>
        <v>5.2983992211353144</v>
      </c>
      <c r="BN110" s="7">
        <f t="shared" si="109"/>
        <v>5.0145564057173511</v>
      </c>
      <c r="BO110" s="7">
        <f t="shared" si="109"/>
        <v>4.4941779107844191</v>
      </c>
      <c r="BP110" s="7">
        <f t="shared" si="109"/>
        <v>6.197234803292198</v>
      </c>
      <c r="BQ110" s="7">
        <f t="shared" si="109"/>
        <v>5.2510920852323206</v>
      </c>
      <c r="BR110" s="7">
        <f t="shared" si="109"/>
        <v>4.8253278621053761</v>
      </c>
      <c r="BS110" s="7">
        <f t="shared" si="109"/>
        <v>4.6360993184934003</v>
      </c>
      <c r="BT110" s="7">
        <f t="shared" si="109"/>
        <v>5.1091706775233385</v>
      </c>
      <c r="BU110" s="7">
        <f t="shared" si="109"/>
        <v>5.1091706775233385</v>
      </c>
      <c r="BV110" s="7">
        <f t="shared" si="109"/>
        <v>4.4468707748814245</v>
      </c>
      <c r="BW110" s="7">
        <f t="shared" si="109"/>
        <v>3.5953423286275346</v>
      </c>
      <c r="BX110" s="7">
        <f t="shared" si="109"/>
        <v>3.7372637363365162</v>
      </c>
      <c r="BY110" s="7">
        <f t="shared" si="109"/>
        <v>3.2641923773065775</v>
      </c>
      <c r="BZ110" s="7">
        <f t="shared" si="109"/>
        <v>3.4534209209185529</v>
      </c>
      <c r="CA110" s="7">
        <f t="shared" si="109"/>
        <v>3.3588066491125654</v>
      </c>
      <c r="CB110" s="7">
        <f t="shared" si="109"/>
        <v>2.8384281541796326</v>
      </c>
      <c r="CC110" s="7">
        <f t="shared" si="109"/>
        <v>2.6491996105676572</v>
      </c>
      <c r="CD110" s="7">
        <f t="shared" si="109"/>
        <v>3.2641923773065775</v>
      </c>
      <c r="CE110" s="7">
        <f t="shared" si="109"/>
        <v>1.8449783002167612</v>
      </c>
      <c r="CF110" s="7">
        <f t="shared" si="110"/>
        <v>1.9868997079257429</v>
      </c>
      <c r="CG110" s="7">
        <f t="shared" si="110"/>
        <v>1.7503640284107735</v>
      </c>
      <c r="CH110" s="7">
        <f t="shared" si="110"/>
        <v>1.6084426207017917</v>
      </c>
      <c r="CI110" s="7">
        <f t="shared" si="110"/>
        <v>1.9395925720227489</v>
      </c>
      <c r="CJ110" s="7">
        <f t="shared" si="110"/>
        <v>1.4665212129928102</v>
      </c>
      <c r="CK110" s="7">
        <f t="shared" si="110"/>
        <v>2.0342068438287368</v>
      </c>
      <c r="CL110" s="7">
        <f t="shared" si="110"/>
        <v>1.6557497566047856</v>
      </c>
      <c r="CM110" s="7">
        <f t="shared" si="110"/>
        <v>1.7030568925077796</v>
      </c>
      <c r="CN110" s="7">
        <f t="shared" si="110"/>
        <v>1.1353712616718532</v>
      </c>
      <c r="CO110" s="7">
        <f t="shared" si="110"/>
        <v>1.3719069411868225</v>
      </c>
      <c r="CP110" s="7">
        <f t="shared" si="110"/>
        <v>1.2299855334778409</v>
      </c>
      <c r="CQ110" s="7">
        <f t="shared" si="110"/>
        <v>0.9461427180598776</v>
      </c>
      <c r="CR110" s="7">
        <f t="shared" si="110"/>
        <v>1.2772926693808346</v>
      </c>
      <c r="CS110" s="7">
        <f t="shared" si="110"/>
        <v>0.9461427180598776</v>
      </c>
      <c r="CT110" s="7">
        <f t="shared" si="110"/>
        <v>0.99344985396287144</v>
      </c>
      <c r="CU110" s="7">
        <f t="shared" si="110"/>
        <v>0.99344985396287144</v>
      </c>
      <c r="CV110" s="7">
        <f t="shared" si="110"/>
        <v>1.0407569898658653</v>
      </c>
      <c r="CW110" s="7">
        <f t="shared" si="110"/>
        <v>0.89883558215688364</v>
      </c>
      <c r="CX110" s="7">
        <f t="shared" si="110"/>
        <v>0.5676856308359266</v>
      </c>
      <c r="CY110" s="7">
        <f t="shared" si="110"/>
        <v>1.2299855334778409</v>
      </c>
      <c r="CZ110" s="7">
        <f t="shared" si="110"/>
        <v>0.9461427180598776</v>
      </c>
      <c r="DA110" s="7">
        <f t="shared" si="110"/>
        <v>0.89883558215688364</v>
      </c>
      <c r="DB110" s="7">
        <f t="shared" si="110"/>
        <v>0.99344985396287144</v>
      </c>
      <c r="DC110" s="7">
        <f t="shared" si="110"/>
        <v>0.70960703854490814</v>
      </c>
      <c r="DD110" s="7">
        <f t="shared" si="110"/>
        <v>0.89883558215688364</v>
      </c>
      <c r="DE110" s="7">
        <f t="shared" si="110"/>
        <v>0.99344985396287144</v>
      </c>
      <c r="DF110" s="7">
        <f t="shared" si="110"/>
        <v>0.6622999026419143</v>
      </c>
      <c r="DG110" s="7">
        <f t="shared" si="110"/>
        <v>0.5676856308359266</v>
      </c>
      <c r="DH110" s="7">
        <f t="shared" si="110"/>
        <v>0.85152844625388979</v>
      </c>
      <c r="DI110" s="7">
        <f t="shared" si="110"/>
        <v>1.1826783975748469</v>
      </c>
      <c r="DJ110" s="7">
        <f t="shared" si="110"/>
        <v>0.99344985396287144</v>
      </c>
      <c r="DK110" s="7">
        <f t="shared" si="110"/>
        <v>0.80422131035089583</v>
      </c>
      <c r="DL110" s="7">
        <f t="shared" si="110"/>
        <v>0.6622999026419143</v>
      </c>
      <c r="DM110" s="7">
        <f t="shared" si="110"/>
        <v>0.85152844625388979</v>
      </c>
      <c r="DN110" s="7">
        <f t="shared" si="110"/>
        <v>0.70960703854490814</v>
      </c>
      <c r="DO110" s="7">
        <f t="shared" si="110"/>
        <v>0.61499276673892045</v>
      </c>
      <c r="DP110" s="7">
        <f t="shared" si="110"/>
        <v>0.37845708722395105</v>
      </c>
      <c r="DQ110" s="7">
        <f t="shared" si="110"/>
        <v>0.52037849493293264</v>
      </c>
      <c r="DR110" s="7">
        <f t="shared" si="110"/>
        <v>0.61499276673892045</v>
      </c>
      <c r="DS110" s="7">
        <f t="shared" si="110"/>
        <v>0.52037849493293264</v>
      </c>
      <c r="DT110" s="7">
        <f t="shared" si="110"/>
        <v>0.7569141744479021</v>
      </c>
      <c r="DU110" s="7">
        <f t="shared" si="110"/>
        <v>0.52037849493293264</v>
      </c>
      <c r="DV110" s="7">
        <f t="shared" si="110"/>
        <v>0.7569141744479021</v>
      </c>
      <c r="DW110" s="7">
        <f t="shared" si="110"/>
        <v>0.7569141744479021</v>
      </c>
      <c r="DX110" s="7">
        <f t="shared" si="110"/>
        <v>0.85152844625388979</v>
      </c>
      <c r="DY110" s="7">
        <f t="shared" si="110"/>
        <v>0.70960703854490814</v>
      </c>
      <c r="DZ110" s="7">
        <f t="shared" si="110"/>
        <v>0.37845708722395105</v>
      </c>
      <c r="EA110" s="7">
        <f t="shared" si="110"/>
        <v>0.70960703854490814</v>
      </c>
      <c r="EB110" s="7">
        <f t="shared" si="110"/>
        <v>0.37845708722395105</v>
      </c>
      <c r="EC110" s="7">
        <f t="shared" si="110"/>
        <v>0.6622999026419143</v>
      </c>
      <c r="ED110" s="7">
        <f t="shared" si="110"/>
        <v>0.7569141744479021</v>
      </c>
      <c r="EE110" s="7">
        <f t="shared" si="110"/>
        <v>0.4730713590299388</v>
      </c>
      <c r="EF110" s="7">
        <f t="shared" si="110"/>
        <v>0.33114995132095715</v>
      </c>
      <c r="EG110" s="7">
        <f t="shared" si="110"/>
        <v>0.4257642231269449</v>
      </c>
      <c r="EH110" s="7">
        <f t="shared" si="110"/>
        <v>0.2365356795149694</v>
      </c>
      <c r="EI110" s="7">
        <f t="shared" si="110"/>
        <v>0.2365356795149694</v>
      </c>
      <c r="EJ110" s="7">
        <f t="shared" si="110"/>
        <v>0.4257642231269449</v>
      </c>
      <c r="EK110" s="7">
        <f t="shared" si="110"/>
        <v>0.2838428154179633</v>
      </c>
      <c r="EL110" s="7">
        <f t="shared" si="110"/>
        <v>0.2838428154179633</v>
      </c>
      <c r="EM110" s="7">
        <f t="shared" si="110"/>
        <v>0.18922854361197552</v>
      </c>
      <c r="EN110" s="7">
        <f t="shared" si="110"/>
        <v>0.14192140770898165</v>
      </c>
      <c r="EO110" s="7">
        <f t="shared" si="110"/>
        <v>0.33114995132095715</v>
      </c>
      <c r="EP110" s="7">
        <f t="shared" si="110"/>
        <v>0.33114995132095715</v>
      </c>
      <c r="EQ110" s="7">
        <f t="shared" si="110"/>
        <v>0.33114995132095715</v>
      </c>
      <c r="ER110" s="7">
        <f t="shared" si="111"/>
        <v>4.7307135902993881E-2</v>
      </c>
      <c r="ES110" s="7">
        <f t="shared" si="111"/>
        <v>0.14192140770898165</v>
      </c>
      <c r="ET110" s="7">
        <f t="shared" si="111"/>
        <v>0.14192140770898165</v>
      </c>
      <c r="EU110" s="7">
        <f t="shared" si="111"/>
        <v>0.18922854361197552</v>
      </c>
      <c r="EV110" s="7">
        <f t="shared" si="111"/>
        <v>0.2838428154179633</v>
      </c>
      <c r="EW110" s="7">
        <f t="shared" si="111"/>
        <v>0.2365356795149694</v>
      </c>
      <c r="EX110" s="7">
        <f t="shared" si="111"/>
        <v>0</v>
      </c>
      <c r="EY110" s="7">
        <f t="shared" si="111"/>
        <v>4.7307135902993881E-2</v>
      </c>
      <c r="EZ110" s="7">
        <f t="shared" si="111"/>
        <v>0</v>
      </c>
      <c r="FA110" s="7">
        <f t="shared" si="111"/>
        <v>0</v>
      </c>
      <c r="FB110" s="7">
        <f t="shared" si="111"/>
        <v>0</v>
      </c>
      <c r="FC110" s="7">
        <f t="shared" si="111"/>
        <v>0</v>
      </c>
      <c r="FD110" s="7">
        <f t="shared" si="111"/>
        <v>0</v>
      </c>
      <c r="FE110" s="7">
        <f t="shared" si="111"/>
        <v>4.7307135902993881E-2</v>
      </c>
      <c r="FF110" s="7">
        <f t="shared" si="111"/>
        <v>0</v>
      </c>
      <c r="FG110" s="7">
        <f t="shared" si="111"/>
        <v>4.7307135902993881E-2</v>
      </c>
      <c r="FH110" s="7">
        <f t="shared" si="111"/>
        <v>9.4614271805987762E-2</v>
      </c>
      <c r="FI110" s="7">
        <f t="shared" si="111"/>
        <v>4.7307135902993881E-2</v>
      </c>
      <c r="FJ110" s="7">
        <f t="shared" si="111"/>
        <v>4.7307135902993881E-2</v>
      </c>
      <c r="FK110" s="7">
        <f t="shared" si="111"/>
        <v>9.4614271805987762E-2</v>
      </c>
      <c r="FL110" s="7">
        <f t="shared" si="111"/>
        <v>0</v>
      </c>
      <c r="FM110" s="7">
        <f t="shared" si="111"/>
        <v>9.4614271805987762E-2</v>
      </c>
      <c r="FN110" s="7">
        <f t="shared" si="111"/>
        <v>0</v>
      </c>
      <c r="FO110" s="7">
        <f t="shared" si="111"/>
        <v>0</v>
      </c>
      <c r="FP110" s="7">
        <f t="shared" si="111"/>
        <v>4.7307135902993881E-2</v>
      </c>
      <c r="FQ110" s="7">
        <f t="shared" si="111"/>
        <v>4.7307135902993881E-2</v>
      </c>
      <c r="FR110" s="7">
        <f t="shared" si="111"/>
        <v>0.18922854361197552</v>
      </c>
      <c r="FS110" s="7">
        <f t="shared" si="111"/>
        <v>4.7307135902993881E-2</v>
      </c>
      <c r="FT110" s="7">
        <f t="shared" si="111"/>
        <v>0.18922854361197552</v>
      </c>
      <c r="FU110" s="7">
        <f t="shared" si="111"/>
        <v>0</v>
      </c>
      <c r="FV110" s="7">
        <f t="shared" si="111"/>
        <v>4.7307135902993881E-2</v>
      </c>
      <c r="FW110" s="7">
        <f t="shared" si="111"/>
        <v>9.4614271805987762E-2</v>
      </c>
      <c r="FX110" s="7">
        <f t="shared" si="111"/>
        <v>9.4614271805987762E-2</v>
      </c>
      <c r="FY110" s="7">
        <f t="shared" si="111"/>
        <v>9.4614271805987762E-2</v>
      </c>
      <c r="FZ110" s="7">
        <f t="shared" si="111"/>
        <v>9.4614271805987762E-2</v>
      </c>
      <c r="GA110" s="7">
        <f t="shared" si="111"/>
        <v>4.7307135902993881E-2</v>
      </c>
      <c r="GB110" s="7">
        <f t="shared" si="111"/>
        <v>0.14192140770898165</v>
      </c>
      <c r="GC110" s="7">
        <f t="shared" si="111"/>
        <v>0.14192140770898165</v>
      </c>
      <c r="GD110" s="7">
        <f t="shared" si="111"/>
        <v>0.14192140770898165</v>
      </c>
      <c r="GE110" s="7">
        <f t="shared" si="111"/>
        <v>0.2838428154179633</v>
      </c>
      <c r="GF110" s="7">
        <f t="shared" si="111"/>
        <v>0</v>
      </c>
      <c r="GG110" s="7">
        <f t="shared" si="111"/>
        <v>0</v>
      </c>
      <c r="GH110" s="7">
        <f t="shared" si="111"/>
        <v>9.4614271805987762E-2</v>
      </c>
      <c r="GI110" s="7">
        <f t="shared" si="111"/>
        <v>9.4614271805987762E-2</v>
      </c>
      <c r="GJ110" s="7">
        <f t="shared" si="111"/>
        <v>0.14192140770898165</v>
      </c>
      <c r="GK110" s="7">
        <f t="shared" si="111"/>
        <v>0.2838428154179633</v>
      </c>
      <c r="GL110" s="7">
        <f t="shared" si="111"/>
        <v>0.14192140770898165</v>
      </c>
      <c r="GM110" s="7">
        <f t="shared" si="111"/>
        <v>0</v>
      </c>
      <c r="GN110" s="7">
        <f t="shared" si="111"/>
        <v>9.4614271805987762E-2</v>
      </c>
      <c r="GO110" s="7">
        <f t="shared" si="103"/>
        <v>0.14192140770898165</v>
      </c>
      <c r="GP110" s="7">
        <f t="shared" si="103"/>
        <v>9.4614271805987762E-2</v>
      </c>
      <c r="GQ110" s="7">
        <f t="shared" si="103"/>
        <v>4.7307135902993881E-2</v>
      </c>
      <c r="GR110" s="7">
        <f t="shared" si="103"/>
        <v>4.7307135902993881E-2</v>
      </c>
      <c r="GS110" s="7">
        <f t="shared" si="103"/>
        <v>0</v>
      </c>
      <c r="GT110" s="7">
        <f t="shared" si="103"/>
        <v>0</v>
      </c>
      <c r="GU110" s="7">
        <f t="shared" si="103"/>
        <v>4.7307135902993881E-2</v>
      </c>
      <c r="GV110" s="7">
        <f t="shared" si="103"/>
        <v>9.4614271805987762E-2</v>
      </c>
      <c r="GW110" s="7">
        <f t="shared" si="103"/>
        <v>9.4614271805987762E-2</v>
      </c>
      <c r="GX110" s="7">
        <f t="shared" si="103"/>
        <v>9.4614271805987762E-2</v>
      </c>
      <c r="GY110" s="7">
        <f t="shared" si="103"/>
        <v>0</v>
      </c>
      <c r="GZ110" s="7">
        <f t="shared" si="103"/>
        <v>0.14192140770898165</v>
      </c>
      <c r="HA110" s="7">
        <f t="shared" si="103"/>
        <v>4.7307135902993881E-2</v>
      </c>
      <c r="HB110" s="7">
        <f t="shared" si="103"/>
        <v>0</v>
      </c>
      <c r="HC110" s="7">
        <f t="shared" si="103"/>
        <v>9.4614271805987762E-2</v>
      </c>
      <c r="HD110" s="7">
        <f t="shared" si="104"/>
        <v>0</v>
      </c>
      <c r="HE110" s="7">
        <f t="shared" si="104"/>
        <v>4.7307135902993881E-2</v>
      </c>
      <c r="HF110" s="7">
        <f t="shared" si="104"/>
        <v>9.4614271805987762E-2</v>
      </c>
      <c r="HG110" s="7">
        <f t="shared" si="104"/>
        <v>0.18922854361197552</v>
      </c>
      <c r="HH110" s="7">
        <f t="shared" si="104"/>
        <v>0</v>
      </c>
      <c r="HI110" s="7">
        <f t="shared" si="104"/>
        <v>4.7307135902993881E-2</v>
      </c>
      <c r="HJ110" s="7">
        <f t="shared" si="104"/>
        <v>0</v>
      </c>
      <c r="HK110" s="7">
        <f t="shared" si="104"/>
        <v>0.14192140770898165</v>
      </c>
      <c r="HL110" s="7">
        <f t="shared" si="104"/>
        <v>9.4614271805987762E-2</v>
      </c>
      <c r="HM110" s="7">
        <f t="shared" si="104"/>
        <v>0</v>
      </c>
      <c r="HN110" s="7">
        <f t="shared" si="104"/>
        <v>4.7307135902993881E-2</v>
      </c>
      <c r="HO110" s="7">
        <f t="shared" si="104"/>
        <v>0</v>
      </c>
      <c r="HP110" s="7">
        <f t="shared" si="104"/>
        <v>0</v>
      </c>
      <c r="HQ110" s="7">
        <f t="shared" si="104"/>
        <v>9.4614271805987762E-2</v>
      </c>
      <c r="HR110" s="7">
        <f t="shared" si="104"/>
        <v>4.7307135902993881E-2</v>
      </c>
      <c r="HS110" s="7">
        <f t="shared" si="104"/>
        <v>4.7307135902993881E-2</v>
      </c>
      <c r="HT110" s="7">
        <f t="shared" si="104"/>
        <v>4.7307135902993881E-2</v>
      </c>
      <c r="HU110" s="7">
        <f t="shared" si="104"/>
        <v>0</v>
      </c>
      <c r="HV110" s="7">
        <f t="shared" si="104"/>
        <v>0</v>
      </c>
      <c r="HW110" s="7">
        <f t="shared" si="104"/>
        <v>0</v>
      </c>
    </row>
    <row r="111" spans="2:231" x14ac:dyDescent="0.25">
      <c r="B111" s="256" t="s">
        <v>210</v>
      </c>
      <c r="C111" s="258">
        <v>1574419</v>
      </c>
      <c r="D111" s="7">
        <f t="shared" si="105"/>
        <v>0</v>
      </c>
      <c r="E111" s="7">
        <f t="shared" si="105"/>
        <v>0</v>
      </c>
      <c r="F111" s="7">
        <f t="shared" si="105"/>
        <v>0</v>
      </c>
      <c r="G111" s="7">
        <f t="shared" si="105"/>
        <v>0</v>
      </c>
      <c r="H111" s="7">
        <f t="shared" si="105"/>
        <v>0</v>
      </c>
      <c r="I111" s="7">
        <f t="shared" si="105"/>
        <v>0</v>
      </c>
      <c r="J111" s="7">
        <f t="shared" si="105"/>
        <v>0</v>
      </c>
      <c r="K111" s="7">
        <f t="shared" si="105"/>
        <v>0.12703098730388798</v>
      </c>
      <c r="L111" s="7">
        <f t="shared" si="105"/>
        <v>0</v>
      </c>
      <c r="M111" s="7">
        <f t="shared" si="105"/>
        <v>6.3515493651943991E-2</v>
      </c>
      <c r="N111" s="7">
        <f t="shared" si="105"/>
        <v>0</v>
      </c>
      <c r="O111" s="7">
        <f t="shared" si="105"/>
        <v>0</v>
      </c>
      <c r="P111" s="7">
        <f t="shared" si="105"/>
        <v>0</v>
      </c>
      <c r="Q111" s="7">
        <f t="shared" si="105"/>
        <v>6.3515493651943991E-2</v>
      </c>
      <c r="R111" s="7">
        <f t="shared" si="105"/>
        <v>0</v>
      </c>
      <c r="S111" s="7">
        <f t="shared" si="105"/>
        <v>0.12703098730388798</v>
      </c>
      <c r="T111" s="7">
        <f t="shared" si="109"/>
        <v>6.3515493651943991E-2</v>
      </c>
      <c r="U111" s="7">
        <f t="shared" si="109"/>
        <v>0.12703098730388798</v>
      </c>
      <c r="V111" s="7">
        <f t="shared" si="109"/>
        <v>0.25406197460777596</v>
      </c>
      <c r="W111" s="7">
        <f t="shared" si="109"/>
        <v>6.3515493651943991E-2</v>
      </c>
      <c r="X111" s="7">
        <f t="shared" si="109"/>
        <v>0</v>
      </c>
      <c r="Y111" s="7">
        <f t="shared" si="109"/>
        <v>0.25406197460777596</v>
      </c>
      <c r="Z111" s="7">
        <f t="shared" si="109"/>
        <v>0.19054648095583196</v>
      </c>
      <c r="AA111" s="7">
        <f t="shared" si="109"/>
        <v>0.25406197460777596</v>
      </c>
      <c r="AB111" s="7">
        <f t="shared" si="109"/>
        <v>0.57163944286749591</v>
      </c>
      <c r="AC111" s="7">
        <f t="shared" si="109"/>
        <v>0.69867043017138386</v>
      </c>
      <c r="AD111" s="7">
        <f t="shared" si="109"/>
        <v>0.57163944286749591</v>
      </c>
      <c r="AE111" s="7">
        <f t="shared" si="109"/>
        <v>0.31757746825971994</v>
      </c>
      <c r="AF111" s="7">
        <f t="shared" si="109"/>
        <v>1.1432788857349918</v>
      </c>
      <c r="AG111" s="7">
        <f t="shared" si="109"/>
        <v>1.0162478984311039</v>
      </c>
      <c r="AH111" s="7">
        <f t="shared" si="109"/>
        <v>0.82570141747527181</v>
      </c>
      <c r="AI111" s="7">
        <f t="shared" si="109"/>
        <v>1.5243718476466557</v>
      </c>
      <c r="AJ111" s="7">
        <f t="shared" si="109"/>
        <v>1.5243718476466557</v>
      </c>
      <c r="AK111" s="7">
        <f t="shared" si="109"/>
        <v>1.9689803032102637</v>
      </c>
      <c r="AL111" s="7">
        <f t="shared" si="109"/>
        <v>3.0487436952933114</v>
      </c>
      <c r="AM111" s="7">
        <f t="shared" si="109"/>
        <v>2.0960112905141517</v>
      </c>
      <c r="AN111" s="7">
        <f t="shared" si="109"/>
        <v>5.5258479477191269</v>
      </c>
      <c r="AO111" s="7">
        <f t="shared" si="109"/>
        <v>5.208270479459407</v>
      </c>
      <c r="AP111" s="7">
        <f t="shared" si="109"/>
        <v>6.7326423271060625</v>
      </c>
      <c r="AQ111" s="7">
        <f t="shared" si="109"/>
        <v>6.7326423271060625</v>
      </c>
      <c r="AR111" s="7">
        <f t="shared" si="109"/>
        <v>7.748890225537167</v>
      </c>
      <c r="AS111" s="7">
        <f t="shared" si="109"/>
        <v>8.8921691112721586</v>
      </c>
      <c r="AT111" s="7">
        <f t="shared" si="109"/>
        <v>8.7016226303163258</v>
      </c>
      <c r="AU111" s="7">
        <f t="shared" si="109"/>
        <v>15.62481143837822</v>
      </c>
      <c r="AV111" s="7">
        <f t="shared" si="109"/>
        <v>11.178726882742142</v>
      </c>
      <c r="AW111" s="7">
        <f t="shared" si="109"/>
        <v>10.607087439874647</v>
      </c>
      <c r="AX111" s="7">
        <f t="shared" si="109"/>
        <v>9.9084170097032622</v>
      </c>
      <c r="AY111" s="7">
        <f t="shared" si="109"/>
        <v>12.76661422404074</v>
      </c>
      <c r="AZ111" s="7">
        <f t="shared" si="109"/>
        <v>10.03544799700715</v>
      </c>
      <c r="BA111" s="7">
        <f t="shared" si="109"/>
        <v>9.7178705287474294</v>
      </c>
      <c r="BB111" s="7">
        <f t="shared" si="109"/>
        <v>14.608563539947117</v>
      </c>
      <c r="BC111" s="7">
        <f t="shared" si="109"/>
        <v>10.543571946222702</v>
      </c>
      <c r="BD111" s="7">
        <f t="shared" si="109"/>
        <v>11.877397312913525</v>
      </c>
      <c r="BE111" s="7">
        <f t="shared" si="109"/>
        <v>10.607087439874647</v>
      </c>
      <c r="BF111" s="7">
        <f t="shared" si="109"/>
        <v>10.03544799700715</v>
      </c>
      <c r="BG111" s="7">
        <f t="shared" si="109"/>
        <v>7.4313127572774462</v>
      </c>
      <c r="BH111" s="7">
        <f t="shared" si="109"/>
        <v>7.4948282509293902</v>
      </c>
      <c r="BI111" s="7">
        <f t="shared" si="109"/>
        <v>9.2097465795318776</v>
      </c>
      <c r="BJ111" s="7">
        <f t="shared" si="109"/>
        <v>6.4150648588463426</v>
      </c>
      <c r="BK111" s="7">
        <f t="shared" si="109"/>
        <v>9.1462310858799345</v>
      </c>
      <c r="BL111" s="7">
        <f t="shared" si="109"/>
        <v>8.8921691112721586</v>
      </c>
      <c r="BM111" s="7">
        <f t="shared" si="109"/>
        <v>6.6691268334541176</v>
      </c>
      <c r="BN111" s="7">
        <f t="shared" si="109"/>
        <v>6.7961578207580065</v>
      </c>
      <c r="BO111" s="7">
        <f t="shared" si="109"/>
        <v>5.6528789350230149</v>
      </c>
      <c r="BP111" s="7">
        <f t="shared" si="109"/>
        <v>8.5110761493604929</v>
      </c>
      <c r="BQ111" s="7">
        <f t="shared" si="109"/>
        <v>7.3677972636255031</v>
      </c>
      <c r="BR111" s="7">
        <f t="shared" si="109"/>
        <v>8.1299831874488309</v>
      </c>
      <c r="BS111" s="7">
        <f t="shared" si="109"/>
        <v>6.3515493651943995</v>
      </c>
      <c r="BT111" s="7">
        <f t="shared" si="109"/>
        <v>6.7326423271060625</v>
      </c>
      <c r="BU111" s="7">
        <f t="shared" si="109"/>
        <v>4.5731155429399672</v>
      </c>
      <c r="BV111" s="7">
        <f t="shared" si="109"/>
        <v>4.7636620238957992</v>
      </c>
      <c r="BW111" s="7">
        <f t="shared" si="109"/>
        <v>3.6203831381608076</v>
      </c>
      <c r="BX111" s="7">
        <f t="shared" si="109"/>
        <v>4.6366310365919112</v>
      </c>
      <c r="BY111" s="7">
        <f t="shared" si="109"/>
        <v>3.9379606064205275</v>
      </c>
      <c r="BZ111" s="7">
        <f t="shared" si="109"/>
        <v>4.8906930111996871</v>
      </c>
      <c r="CA111" s="7">
        <f t="shared" si="109"/>
        <v>3.4298366572049757</v>
      </c>
      <c r="CB111" s="7">
        <f t="shared" si="109"/>
        <v>3.4933521508569192</v>
      </c>
      <c r="CC111" s="7">
        <f t="shared" si="109"/>
        <v>2.2865577714699836</v>
      </c>
      <c r="CD111" s="7">
        <f t="shared" si="109"/>
        <v>4.1285070873763594</v>
      </c>
      <c r="CE111" s="7">
        <f t="shared" ref="CE111:EP113" si="112">CE98/$C111*100000</f>
        <v>2.2230422778180396</v>
      </c>
      <c r="CF111" s="7">
        <f t="shared" si="112"/>
        <v>3.2392901762491433</v>
      </c>
      <c r="CG111" s="7">
        <f t="shared" si="112"/>
        <v>2.4135887587738716</v>
      </c>
      <c r="CH111" s="7">
        <f t="shared" si="112"/>
        <v>2.1595267841660957</v>
      </c>
      <c r="CI111" s="7">
        <f t="shared" si="112"/>
        <v>2.4135887587738716</v>
      </c>
      <c r="CJ111" s="7">
        <f t="shared" si="112"/>
        <v>1.7784338222544316</v>
      </c>
      <c r="CK111" s="7">
        <f t="shared" si="112"/>
        <v>1.7784338222544316</v>
      </c>
      <c r="CL111" s="7">
        <f t="shared" si="112"/>
        <v>1.9689803032102637</v>
      </c>
      <c r="CM111" s="7">
        <f t="shared" si="112"/>
        <v>2.4135887587738716</v>
      </c>
      <c r="CN111" s="7">
        <f t="shared" si="112"/>
        <v>1.3973408603427677</v>
      </c>
      <c r="CO111" s="7">
        <f t="shared" si="112"/>
        <v>1.7784338222544316</v>
      </c>
      <c r="CP111" s="7">
        <f t="shared" si="112"/>
        <v>1.3973408603427677</v>
      </c>
      <c r="CQ111" s="7">
        <f t="shared" si="112"/>
        <v>1.2067943793869358</v>
      </c>
      <c r="CR111" s="7">
        <f t="shared" si="112"/>
        <v>1.6514028349505436</v>
      </c>
      <c r="CS111" s="7">
        <f t="shared" si="112"/>
        <v>1.2067943793869358</v>
      </c>
      <c r="CT111" s="7">
        <f t="shared" si="112"/>
        <v>1.4608563539947117</v>
      </c>
      <c r="CU111" s="7">
        <f t="shared" si="112"/>
        <v>1.3338253666908237</v>
      </c>
      <c r="CV111" s="7">
        <f t="shared" si="112"/>
        <v>1.3338253666908237</v>
      </c>
      <c r="CW111" s="7">
        <f t="shared" si="112"/>
        <v>1.1432788857349918</v>
      </c>
      <c r="CX111" s="7">
        <f t="shared" si="112"/>
        <v>0.88921691112721579</v>
      </c>
      <c r="CY111" s="7">
        <f t="shared" si="112"/>
        <v>1.4608563539947117</v>
      </c>
      <c r="CZ111" s="7">
        <f t="shared" si="112"/>
        <v>1.2067943793869358</v>
      </c>
      <c r="DA111" s="7">
        <f t="shared" si="112"/>
        <v>0.63515493651943988</v>
      </c>
      <c r="DB111" s="7">
        <f t="shared" si="112"/>
        <v>0.63515493651943988</v>
      </c>
      <c r="DC111" s="7">
        <f t="shared" si="112"/>
        <v>0.95273240477915977</v>
      </c>
      <c r="DD111" s="7">
        <f t="shared" si="112"/>
        <v>0.4446084555636079</v>
      </c>
      <c r="DE111" s="7">
        <f t="shared" si="112"/>
        <v>0.95273240477915977</v>
      </c>
      <c r="DF111" s="7">
        <f t="shared" si="112"/>
        <v>0.69867043017138386</v>
      </c>
      <c r="DG111" s="7">
        <f t="shared" si="112"/>
        <v>0.82570141747527181</v>
      </c>
      <c r="DH111" s="7">
        <f t="shared" si="112"/>
        <v>0.95273240477915977</v>
      </c>
      <c r="DI111" s="7">
        <f t="shared" si="112"/>
        <v>1.1432788857349918</v>
      </c>
      <c r="DJ111" s="7">
        <f t="shared" si="112"/>
        <v>0.88921691112721579</v>
      </c>
      <c r="DK111" s="7">
        <f t="shared" si="112"/>
        <v>0.63515493651943988</v>
      </c>
      <c r="DL111" s="7">
        <f t="shared" si="112"/>
        <v>0.50812394921555193</v>
      </c>
      <c r="DM111" s="7">
        <f t="shared" si="112"/>
        <v>0.76218592382332784</v>
      </c>
      <c r="DN111" s="7">
        <f t="shared" si="112"/>
        <v>0.57163944286749591</v>
      </c>
      <c r="DO111" s="7">
        <f t="shared" si="112"/>
        <v>0.4446084555636079</v>
      </c>
      <c r="DP111" s="7">
        <f t="shared" si="112"/>
        <v>0.69867043017138386</v>
      </c>
      <c r="DQ111" s="7">
        <f t="shared" si="112"/>
        <v>0.25406197460777596</v>
      </c>
      <c r="DR111" s="7">
        <f t="shared" si="112"/>
        <v>1.2067943793869358</v>
      </c>
      <c r="DS111" s="7">
        <f t="shared" si="112"/>
        <v>0.4446084555636079</v>
      </c>
      <c r="DT111" s="7">
        <f t="shared" si="112"/>
        <v>0.31757746825971994</v>
      </c>
      <c r="DU111" s="7">
        <f t="shared" si="112"/>
        <v>0.31757746825971994</v>
      </c>
      <c r="DV111" s="7">
        <f t="shared" si="112"/>
        <v>0.19054648095583196</v>
      </c>
      <c r="DW111" s="7">
        <f t="shared" si="112"/>
        <v>0.82570141747527181</v>
      </c>
      <c r="DX111" s="7">
        <f t="shared" si="112"/>
        <v>0.50812394921555193</v>
      </c>
      <c r="DY111" s="7">
        <f t="shared" si="112"/>
        <v>0.25406197460777596</v>
      </c>
      <c r="DZ111" s="7">
        <f t="shared" si="112"/>
        <v>0.31757746825971994</v>
      </c>
      <c r="EA111" s="7">
        <f t="shared" si="112"/>
        <v>0.12703098730388798</v>
      </c>
      <c r="EB111" s="7">
        <f t="shared" si="112"/>
        <v>0.57163944286749591</v>
      </c>
      <c r="EC111" s="7">
        <f t="shared" si="110"/>
        <v>0.50812394921555193</v>
      </c>
      <c r="ED111" s="7">
        <f t="shared" si="110"/>
        <v>0.25406197460777596</v>
      </c>
      <c r="EE111" s="7">
        <f t="shared" si="110"/>
        <v>0.57163944286749591</v>
      </c>
      <c r="EF111" s="7">
        <f t="shared" si="110"/>
        <v>0.19054648095583196</v>
      </c>
      <c r="EG111" s="7">
        <f t="shared" si="110"/>
        <v>0</v>
      </c>
      <c r="EH111" s="7">
        <f t="shared" si="110"/>
        <v>0.12703098730388798</v>
      </c>
      <c r="EI111" s="7">
        <f t="shared" si="110"/>
        <v>0.12703098730388798</v>
      </c>
      <c r="EJ111" s="7">
        <f t="shared" si="110"/>
        <v>0.12703098730388798</v>
      </c>
      <c r="EK111" s="7">
        <f t="shared" si="110"/>
        <v>6.3515493651943991E-2</v>
      </c>
      <c r="EL111" s="7">
        <f t="shared" si="110"/>
        <v>0.25406197460777596</v>
      </c>
      <c r="EM111" s="7">
        <f t="shared" si="110"/>
        <v>0</v>
      </c>
      <c r="EN111" s="7">
        <f t="shared" si="110"/>
        <v>0.19054648095583196</v>
      </c>
      <c r="EO111" s="7">
        <f t="shared" si="110"/>
        <v>0.38109296191166392</v>
      </c>
      <c r="EP111" s="7">
        <f t="shared" si="110"/>
        <v>0</v>
      </c>
      <c r="EQ111" s="7">
        <f t="shared" si="110"/>
        <v>6.3515493651943991E-2</v>
      </c>
      <c r="ER111" s="7">
        <f t="shared" si="111"/>
        <v>6.3515493651943991E-2</v>
      </c>
      <c r="ES111" s="7">
        <f t="shared" si="111"/>
        <v>0.25406197460777596</v>
      </c>
      <c r="ET111" s="7">
        <f t="shared" si="111"/>
        <v>0.12703098730388798</v>
      </c>
      <c r="EU111" s="7">
        <f t="shared" si="111"/>
        <v>6.3515493651943991E-2</v>
      </c>
      <c r="EV111" s="7">
        <f t="shared" si="111"/>
        <v>0.31757746825971994</v>
      </c>
      <c r="EW111" s="7">
        <f t="shared" si="111"/>
        <v>0.12703098730388798</v>
      </c>
      <c r="EX111" s="7">
        <f t="shared" si="111"/>
        <v>6.3515493651943991E-2</v>
      </c>
      <c r="EY111" s="7">
        <f t="shared" si="111"/>
        <v>0</v>
      </c>
      <c r="EZ111" s="7">
        <f t="shared" si="111"/>
        <v>0</v>
      </c>
      <c r="FA111" s="7">
        <f t="shared" si="111"/>
        <v>0</v>
      </c>
      <c r="FB111" s="7">
        <f t="shared" si="111"/>
        <v>6.3515493651943991E-2</v>
      </c>
      <c r="FC111" s="7">
        <f t="shared" si="111"/>
        <v>6.3515493651943991E-2</v>
      </c>
      <c r="FD111" s="7">
        <f t="shared" si="111"/>
        <v>6.3515493651943991E-2</v>
      </c>
      <c r="FE111" s="7">
        <f t="shared" si="111"/>
        <v>6.3515493651943991E-2</v>
      </c>
      <c r="FF111" s="7">
        <f t="shared" si="111"/>
        <v>0</v>
      </c>
      <c r="FG111" s="7">
        <f t="shared" si="111"/>
        <v>6.3515493651943991E-2</v>
      </c>
      <c r="FH111" s="7">
        <f t="shared" si="111"/>
        <v>0</v>
      </c>
      <c r="FI111" s="7">
        <f t="shared" si="111"/>
        <v>6.3515493651943991E-2</v>
      </c>
      <c r="FJ111" s="7">
        <f t="shared" si="111"/>
        <v>0</v>
      </c>
      <c r="FK111" s="7">
        <f t="shared" si="111"/>
        <v>6.3515493651943991E-2</v>
      </c>
      <c r="FL111" s="7">
        <f t="shared" si="111"/>
        <v>0.12703098730388798</v>
      </c>
      <c r="FM111" s="7">
        <f t="shared" si="111"/>
        <v>6.3515493651943991E-2</v>
      </c>
      <c r="FN111" s="7">
        <f t="shared" si="111"/>
        <v>6.3515493651943991E-2</v>
      </c>
      <c r="FO111" s="7">
        <f t="shared" si="111"/>
        <v>0</v>
      </c>
      <c r="FP111" s="7">
        <f t="shared" si="111"/>
        <v>6.3515493651943991E-2</v>
      </c>
      <c r="FQ111" s="7">
        <f t="shared" si="111"/>
        <v>0</v>
      </c>
      <c r="FR111" s="7">
        <f t="shared" si="111"/>
        <v>6.3515493651943991E-2</v>
      </c>
      <c r="FS111" s="7">
        <f t="shared" si="111"/>
        <v>6.3515493651943991E-2</v>
      </c>
      <c r="FT111" s="7">
        <f t="shared" si="111"/>
        <v>0</v>
      </c>
      <c r="FU111" s="7">
        <f t="shared" si="111"/>
        <v>0.12703098730388798</v>
      </c>
      <c r="FV111" s="7">
        <f t="shared" si="111"/>
        <v>6.3515493651943991E-2</v>
      </c>
      <c r="FW111" s="7">
        <f t="shared" si="111"/>
        <v>6.3515493651943991E-2</v>
      </c>
      <c r="FX111" s="7">
        <f t="shared" si="111"/>
        <v>6.3515493651943991E-2</v>
      </c>
      <c r="FY111" s="7">
        <f t="shared" si="111"/>
        <v>6.3515493651943991E-2</v>
      </c>
      <c r="FZ111" s="7">
        <f t="shared" si="111"/>
        <v>6.3515493651943991E-2</v>
      </c>
      <c r="GA111" s="7">
        <f t="shared" si="111"/>
        <v>6.3515493651943991E-2</v>
      </c>
      <c r="GB111" s="7">
        <f t="shared" si="111"/>
        <v>0</v>
      </c>
      <c r="GC111" s="7">
        <f t="shared" si="111"/>
        <v>6.3515493651943991E-2</v>
      </c>
      <c r="GD111" s="7">
        <f t="shared" si="111"/>
        <v>0.12703098730388798</v>
      </c>
      <c r="GE111" s="7">
        <f t="shared" si="111"/>
        <v>0.12703098730388798</v>
      </c>
      <c r="GF111" s="7">
        <f t="shared" si="111"/>
        <v>6.3515493651943991E-2</v>
      </c>
      <c r="GG111" s="7">
        <f t="shared" si="111"/>
        <v>6.3515493651943991E-2</v>
      </c>
      <c r="GH111" s="7">
        <f t="shared" si="111"/>
        <v>6.3515493651943991E-2</v>
      </c>
      <c r="GI111" s="7">
        <f t="shared" si="111"/>
        <v>0.12703098730388798</v>
      </c>
      <c r="GJ111" s="7">
        <f t="shared" si="111"/>
        <v>0.25406197460777596</v>
      </c>
      <c r="GK111" s="7">
        <f t="shared" si="111"/>
        <v>6.3515493651943991E-2</v>
      </c>
      <c r="GL111" s="7">
        <f t="shared" si="111"/>
        <v>0.19054648095583196</v>
      </c>
      <c r="GM111" s="7">
        <f t="shared" si="111"/>
        <v>6.3515493651943991E-2</v>
      </c>
      <c r="GN111" s="7">
        <f t="shared" si="111"/>
        <v>0.19054648095583196</v>
      </c>
      <c r="GO111" s="7">
        <f t="shared" si="103"/>
        <v>0.12703098730388798</v>
      </c>
      <c r="GP111" s="7">
        <f t="shared" si="103"/>
        <v>0</v>
      </c>
      <c r="GQ111" s="7">
        <f t="shared" si="103"/>
        <v>6.3515493651943991E-2</v>
      </c>
      <c r="GR111" s="7">
        <f t="shared" si="103"/>
        <v>0.19054648095583196</v>
      </c>
      <c r="GS111" s="7">
        <f t="shared" si="103"/>
        <v>0</v>
      </c>
      <c r="GT111" s="7">
        <f t="shared" si="103"/>
        <v>0.12703098730388798</v>
      </c>
      <c r="GU111" s="7">
        <f t="shared" si="103"/>
        <v>0</v>
      </c>
      <c r="GV111" s="7">
        <f t="shared" si="103"/>
        <v>6.3515493651943991E-2</v>
      </c>
      <c r="GW111" s="7">
        <f t="shared" si="103"/>
        <v>0.19054648095583196</v>
      </c>
      <c r="GX111" s="7">
        <f t="shared" si="103"/>
        <v>0</v>
      </c>
      <c r="GY111" s="7">
        <f t="shared" si="103"/>
        <v>0.19054648095583196</v>
      </c>
      <c r="GZ111" s="7">
        <f t="shared" si="103"/>
        <v>6.3515493651943991E-2</v>
      </c>
      <c r="HA111" s="7">
        <f t="shared" si="103"/>
        <v>6.3515493651943991E-2</v>
      </c>
      <c r="HB111" s="7">
        <f t="shared" si="103"/>
        <v>6.3515493651943991E-2</v>
      </c>
      <c r="HC111" s="7">
        <f t="shared" si="103"/>
        <v>0</v>
      </c>
      <c r="HD111" s="7">
        <f t="shared" si="104"/>
        <v>6.3515493651943991E-2</v>
      </c>
      <c r="HE111" s="7">
        <f t="shared" si="104"/>
        <v>0.12703098730388798</v>
      </c>
      <c r="HF111" s="7">
        <f t="shared" si="104"/>
        <v>0.12703098730388798</v>
      </c>
      <c r="HG111" s="7">
        <f t="shared" si="104"/>
        <v>6.3515493651943991E-2</v>
      </c>
      <c r="HH111" s="7">
        <f t="shared" si="104"/>
        <v>0.12703098730388798</v>
      </c>
      <c r="HI111" s="7">
        <f t="shared" si="104"/>
        <v>0.31757746825971994</v>
      </c>
      <c r="HJ111" s="7">
        <f t="shared" si="104"/>
        <v>6.3515493651943991E-2</v>
      </c>
      <c r="HK111" s="7">
        <f t="shared" si="104"/>
        <v>6.3515493651943991E-2</v>
      </c>
      <c r="HL111" s="7">
        <f t="shared" si="104"/>
        <v>6.3515493651943991E-2</v>
      </c>
      <c r="HM111" s="7">
        <f t="shared" si="104"/>
        <v>0</v>
      </c>
      <c r="HN111" s="7">
        <f t="shared" si="104"/>
        <v>0.12703098730388798</v>
      </c>
      <c r="HO111" s="7">
        <f t="shared" si="104"/>
        <v>0.12703098730388798</v>
      </c>
      <c r="HP111" s="7">
        <f t="shared" si="104"/>
        <v>0</v>
      </c>
      <c r="HQ111" s="7">
        <f t="shared" si="104"/>
        <v>0</v>
      </c>
      <c r="HR111" s="7">
        <f t="shared" si="104"/>
        <v>6.3515493651943991E-2</v>
      </c>
      <c r="HS111" s="7">
        <f t="shared" si="104"/>
        <v>0.12703098730388798</v>
      </c>
      <c r="HT111" s="7">
        <f t="shared" si="104"/>
        <v>6.3515493651943991E-2</v>
      </c>
      <c r="HU111" s="7">
        <f t="shared" si="104"/>
        <v>0</v>
      </c>
      <c r="HV111" s="7">
        <f t="shared" si="104"/>
        <v>6.3515493651943991E-2</v>
      </c>
      <c r="HW111" s="7">
        <f t="shared" si="104"/>
        <v>0</v>
      </c>
    </row>
    <row r="112" spans="2:231" x14ac:dyDescent="0.25">
      <c r="B112" s="256" t="s">
        <v>211</v>
      </c>
      <c r="C112" s="258">
        <v>692257</v>
      </c>
      <c r="D112" s="7">
        <f t="shared" si="105"/>
        <v>0</v>
      </c>
      <c r="E112" s="7">
        <f t="shared" si="105"/>
        <v>0</v>
      </c>
      <c r="F112" s="7">
        <f t="shared" si="105"/>
        <v>0.14445502176214903</v>
      </c>
      <c r="G112" s="7">
        <f t="shared" si="105"/>
        <v>0.14445502176214903</v>
      </c>
      <c r="H112" s="7">
        <f t="shared" si="105"/>
        <v>0</v>
      </c>
      <c r="I112" s="7">
        <f t="shared" si="105"/>
        <v>0.14445502176214903</v>
      </c>
      <c r="J112" s="7">
        <f t="shared" si="105"/>
        <v>0.14445502176214903</v>
      </c>
      <c r="K112" s="7">
        <f t="shared" si="105"/>
        <v>0</v>
      </c>
      <c r="L112" s="7">
        <f t="shared" si="105"/>
        <v>0</v>
      </c>
      <c r="M112" s="7">
        <f t="shared" si="105"/>
        <v>0</v>
      </c>
      <c r="N112" s="7">
        <f t="shared" si="105"/>
        <v>0</v>
      </c>
      <c r="O112" s="7">
        <f t="shared" si="105"/>
        <v>0</v>
      </c>
      <c r="P112" s="7">
        <f t="shared" si="105"/>
        <v>0</v>
      </c>
      <c r="Q112" s="7">
        <f t="shared" si="105"/>
        <v>0</v>
      </c>
      <c r="R112" s="7">
        <f t="shared" si="105"/>
        <v>0</v>
      </c>
      <c r="S112" s="7">
        <f t="shared" si="105"/>
        <v>0</v>
      </c>
      <c r="T112" s="7">
        <f t="shared" ref="T112:CE113" si="113">T99/$C112*100000</f>
        <v>0</v>
      </c>
      <c r="U112" s="7">
        <f t="shared" si="113"/>
        <v>0</v>
      </c>
      <c r="V112" s="7">
        <f t="shared" si="113"/>
        <v>0</v>
      </c>
      <c r="W112" s="7">
        <f t="shared" si="113"/>
        <v>0</v>
      </c>
      <c r="X112" s="7">
        <f t="shared" si="113"/>
        <v>0</v>
      </c>
      <c r="Y112" s="7">
        <f t="shared" si="113"/>
        <v>0.14445502176214903</v>
      </c>
      <c r="Z112" s="7">
        <f t="shared" si="113"/>
        <v>0.14445502176214903</v>
      </c>
      <c r="AA112" s="7">
        <f t="shared" si="113"/>
        <v>0.28891004352429805</v>
      </c>
      <c r="AB112" s="7">
        <f t="shared" si="113"/>
        <v>0</v>
      </c>
      <c r="AC112" s="7">
        <f t="shared" si="113"/>
        <v>0.57782008704859611</v>
      </c>
      <c r="AD112" s="7">
        <f t="shared" si="113"/>
        <v>1.1556401740971922</v>
      </c>
      <c r="AE112" s="7">
        <f t="shared" si="113"/>
        <v>0.86673013057289416</v>
      </c>
      <c r="AF112" s="7">
        <f t="shared" si="113"/>
        <v>1.8779152829079373</v>
      </c>
      <c r="AG112" s="7">
        <f t="shared" si="113"/>
        <v>2.4557353699565336</v>
      </c>
      <c r="AH112" s="7">
        <f t="shared" si="113"/>
        <v>1.1556401740971922</v>
      </c>
      <c r="AI112" s="7">
        <f t="shared" si="113"/>
        <v>2.022370304670086</v>
      </c>
      <c r="AJ112" s="7">
        <f t="shared" si="113"/>
        <v>2.4557353699565336</v>
      </c>
      <c r="AK112" s="7">
        <f t="shared" si="113"/>
        <v>3.4669205222915767</v>
      </c>
      <c r="AL112" s="7">
        <f t="shared" si="113"/>
        <v>3.4669205222915767</v>
      </c>
      <c r="AM112" s="7">
        <f t="shared" si="113"/>
        <v>4.3336506528644714</v>
      </c>
      <c r="AN112" s="7">
        <f t="shared" si="113"/>
        <v>7.0782960663453034</v>
      </c>
      <c r="AO112" s="7">
        <f t="shared" si="113"/>
        <v>6.067110914010259</v>
      </c>
      <c r="AP112" s="7">
        <f t="shared" si="113"/>
        <v>9.6784864580639844</v>
      </c>
      <c r="AQ112" s="7">
        <f t="shared" si="113"/>
        <v>10.689671610399028</v>
      </c>
      <c r="AR112" s="7">
        <f t="shared" si="113"/>
        <v>12.423131871544816</v>
      </c>
      <c r="AS112" s="7">
        <f t="shared" si="113"/>
        <v>12.712041915069115</v>
      </c>
      <c r="AT112" s="7">
        <f t="shared" si="113"/>
        <v>13.723227067404157</v>
      </c>
      <c r="AU112" s="7">
        <f t="shared" si="113"/>
        <v>18.634697807317224</v>
      </c>
      <c r="AV112" s="7">
        <f t="shared" si="113"/>
        <v>18.056877720268627</v>
      </c>
      <c r="AW112" s="7">
        <f t="shared" si="113"/>
        <v>21.234888199035908</v>
      </c>
      <c r="AX112" s="7">
        <f t="shared" si="113"/>
        <v>19.212517894365821</v>
      </c>
      <c r="AY112" s="7">
        <f t="shared" si="113"/>
        <v>20.657068111987311</v>
      </c>
      <c r="AZ112" s="7">
        <f t="shared" si="113"/>
        <v>24.123988634278888</v>
      </c>
      <c r="BA112" s="7">
        <f t="shared" si="113"/>
        <v>18.779152829079372</v>
      </c>
      <c r="BB112" s="7">
        <f t="shared" si="113"/>
        <v>33.658020070580726</v>
      </c>
      <c r="BC112" s="7">
        <f t="shared" si="113"/>
        <v>26.435268982473275</v>
      </c>
      <c r="BD112" s="7">
        <f t="shared" si="113"/>
        <v>30.768919635337745</v>
      </c>
      <c r="BE112" s="7">
        <f t="shared" si="113"/>
        <v>24.846263743089633</v>
      </c>
      <c r="BF112" s="7">
        <f t="shared" si="113"/>
        <v>29.902189504764848</v>
      </c>
      <c r="BG112" s="7">
        <f t="shared" si="113"/>
        <v>20.512613090225162</v>
      </c>
      <c r="BH112" s="7">
        <f t="shared" si="113"/>
        <v>18.923607850841524</v>
      </c>
      <c r="BI112" s="7">
        <f t="shared" si="113"/>
        <v>27.013089069521868</v>
      </c>
      <c r="BJ112" s="7">
        <f t="shared" si="113"/>
        <v>21.379343220798056</v>
      </c>
      <c r="BK112" s="7">
        <f t="shared" si="113"/>
        <v>28.891004352429807</v>
      </c>
      <c r="BL112" s="7">
        <f t="shared" si="113"/>
        <v>25.568538851900378</v>
      </c>
      <c r="BM112" s="7">
        <f t="shared" si="113"/>
        <v>26.86863404775972</v>
      </c>
      <c r="BN112" s="7">
        <f t="shared" si="113"/>
        <v>23.835078590754591</v>
      </c>
      <c r="BO112" s="7">
        <f t="shared" si="113"/>
        <v>20.223703046700862</v>
      </c>
      <c r="BP112" s="7">
        <f t="shared" si="113"/>
        <v>26.86863404775972</v>
      </c>
      <c r="BQ112" s="7">
        <f t="shared" si="113"/>
        <v>26.724179025997572</v>
      </c>
      <c r="BR112" s="7">
        <f t="shared" si="113"/>
        <v>27.013089069521868</v>
      </c>
      <c r="BS112" s="7">
        <f t="shared" si="113"/>
        <v>23.401713525468143</v>
      </c>
      <c r="BT112" s="7">
        <f t="shared" si="113"/>
        <v>26.86863404775972</v>
      </c>
      <c r="BU112" s="7">
        <f t="shared" si="113"/>
        <v>14.589957197977052</v>
      </c>
      <c r="BV112" s="7">
        <f t="shared" si="113"/>
        <v>18.345787763792927</v>
      </c>
      <c r="BW112" s="7">
        <f t="shared" si="113"/>
        <v>17.190147589695734</v>
      </c>
      <c r="BX112" s="7">
        <f t="shared" si="113"/>
        <v>22.823893438419546</v>
      </c>
      <c r="BY112" s="7">
        <f t="shared" si="113"/>
        <v>23.112803481943843</v>
      </c>
      <c r="BZ112" s="7">
        <f t="shared" si="113"/>
        <v>20.223703046700862</v>
      </c>
      <c r="CA112" s="7">
        <f t="shared" si="113"/>
        <v>16.178962437360688</v>
      </c>
      <c r="CB112" s="7">
        <f t="shared" si="113"/>
        <v>14.301047154452755</v>
      </c>
      <c r="CC112" s="7">
        <f t="shared" si="113"/>
        <v>12.278676849782668</v>
      </c>
      <c r="CD112" s="7">
        <f t="shared" si="113"/>
        <v>17.912422698506479</v>
      </c>
      <c r="CE112" s="7">
        <f t="shared" si="113"/>
        <v>15.312232306787799</v>
      </c>
      <c r="CF112" s="7">
        <f t="shared" si="112"/>
        <v>13.43431702387986</v>
      </c>
      <c r="CG112" s="7">
        <f t="shared" si="112"/>
        <v>12.423131871544816</v>
      </c>
      <c r="CH112" s="7">
        <f t="shared" si="112"/>
        <v>12.567586893306965</v>
      </c>
      <c r="CI112" s="7">
        <f t="shared" si="112"/>
        <v>9.6784864580639844</v>
      </c>
      <c r="CJ112" s="7">
        <f t="shared" si="112"/>
        <v>6.2115659357724082</v>
      </c>
      <c r="CK112" s="7">
        <f t="shared" si="112"/>
        <v>6.9338410445831533</v>
      </c>
      <c r="CL112" s="7">
        <f t="shared" si="112"/>
        <v>9.2451213927775377</v>
      </c>
      <c r="CM112" s="7">
        <f t="shared" si="112"/>
        <v>9.5340314363018361</v>
      </c>
      <c r="CN112" s="7">
        <f t="shared" si="112"/>
        <v>10.111851523350431</v>
      </c>
      <c r="CO112" s="7">
        <f t="shared" si="112"/>
        <v>9.6784864580639844</v>
      </c>
      <c r="CP112" s="7">
        <f t="shared" si="112"/>
        <v>7.2227510881074517</v>
      </c>
      <c r="CQ112" s="7">
        <f t="shared" si="112"/>
        <v>4.7670157181509181</v>
      </c>
      <c r="CR112" s="7">
        <f t="shared" si="112"/>
        <v>6.6449310010588558</v>
      </c>
      <c r="CS112" s="7">
        <f t="shared" si="112"/>
        <v>6.5004759792967057</v>
      </c>
      <c r="CT112" s="7">
        <f t="shared" si="112"/>
        <v>5.2003807834373648</v>
      </c>
      <c r="CU112" s="7">
        <f t="shared" si="112"/>
        <v>5.0559257616752156</v>
      </c>
      <c r="CV112" s="7">
        <f t="shared" si="112"/>
        <v>4.9114707399130673</v>
      </c>
      <c r="CW112" s="7">
        <f t="shared" si="112"/>
        <v>4.9114707399130673</v>
      </c>
      <c r="CX112" s="7">
        <f t="shared" si="112"/>
        <v>3.9002855875780238</v>
      </c>
      <c r="CY112" s="7">
        <f t="shared" si="112"/>
        <v>5.7782008704859606</v>
      </c>
      <c r="CZ112" s="7">
        <f t="shared" si="112"/>
        <v>6.6449310010588558</v>
      </c>
      <c r="DA112" s="7">
        <f t="shared" si="112"/>
        <v>5.2003807834373648</v>
      </c>
      <c r="DB112" s="7">
        <f t="shared" si="112"/>
        <v>3.3224655005294279</v>
      </c>
      <c r="DC112" s="7">
        <f t="shared" si="112"/>
        <v>3.7558305658158746</v>
      </c>
      <c r="DD112" s="7">
        <f t="shared" si="112"/>
        <v>1.5890052393836394</v>
      </c>
      <c r="DE112" s="7">
        <f t="shared" si="112"/>
        <v>3.1780104787672787</v>
      </c>
      <c r="DF112" s="7">
        <f t="shared" si="112"/>
        <v>3.3224655005294279</v>
      </c>
      <c r="DG112" s="7">
        <f t="shared" si="112"/>
        <v>2.8891004352429803</v>
      </c>
      <c r="DH112" s="7">
        <f t="shared" si="112"/>
        <v>2.3112803481943844</v>
      </c>
      <c r="DI112" s="7">
        <f t="shared" si="112"/>
        <v>2.3112803481943844</v>
      </c>
      <c r="DJ112" s="7">
        <f t="shared" si="112"/>
        <v>2.022370304670086</v>
      </c>
      <c r="DK112" s="7">
        <f t="shared" si="112"/>
        <v>1.8779152829079373</v>
      </c>
      <c r="DL112" s="7">
        <f t="shared" si="112"/>
        <v>0.72227510881074508</v>
      </c>
      <c r="DM112" s="7">
        <f t="shared" si="112"/>
        <v>2.1668253264322357</v>
      </c>
      <c r="DN112" s="7">
        <f t="shared" si="112"/>
        <v>1.4445502176214902</v>
      </c>
      <c r="DO112" s="7">
        <f t="shared" si="112"/>
        <v>1.5890052393836394</v>
      </c>
      <c r="DP112" s="7">
        <f t="shared" si="112"/>
        <v>0.57782008704859611</v>
      </c>
      <c r="DQ112" s="7">
        <f t="shared" si="112"/>
        <v>0.57782008704859611</v>
      </c>
      <c r="DR112" s="7">
        <f t="shared" si="112"/>
        <v>2.1668253264322357</v>
      </c>
      <c r="DS112" s="7">
        <f t="shared" si="112"/>
        <v>1.011185152335043</v>
      </c>
      <c r="DT112" s="7">
        <f t="shared" si="112"/>
        <v>1.3000951958593412</v>
      </c>
      <c r="DU112" s="7">
        <f t="shared" si="112"/>
        <v>1.1556401740971922</v>
      </c>
      <c r="DV112" s="7">
        <f t="shared" si="112"/>
        <v>0.86673013057289416</v>
      </c>
      <c r="DW112" s="7">
        <f t="shared" si="112"/>
        <v>1.8779152829079373</v>
      </c>
      <c r="DX112" s="7">
        <f t="shared" si="112"/>
        <v>1.5890052393836394</v>
      </c>
      <c r="DY112" s="7">
        <f t="shared" si="112"/>
        <v>2.1668253264322357</v>
      </c>
      <c r="DZ112" s="7">
        <f t="shared" si="112"/>
        <v>0.28891004352429805</v>
      </c>
      <c r="EA112" s="7">
        <f t="shared" si="112"/>
        <v>0.86673013057289416</v>
      </c>
      <c r="EB112" s="7">
        <f t="shared" si="112"/>
        <v>1.4445502176214902</v>
      </c>
      <c r="EC112" s="7">
        <f t="shared" si="110"/>
        <v>0.43336506528644708</v>
      </c>
      <c r="ED112" s="7">
        <f t="shared" si="110"/>
        <v>0.43336506528644708</v>
      </c>
      <c r="EE112" s="7">
        <f t="shared" si="110"/>
        <v>0.72227510881074508</v>
      </c>
      <c r="EF112" s="7">
        <f t="shared" si="110"/>
        <v>0.72227510881074508</v>
      </c>
      <c r="EG112" s="7">
        <f t="shared" si="110"/>
        <v>1.011185152335043</v>
      </c>
      <c r="EH112" s="7">
        <f t="shared" si="110"/>
        <v>0.57782008704859611</v>
      </c>
      <c r="EI112" s="7">
        <f t="shared" si="110"/>
        <v>0.86673013057289416</v>
      </c>
      <c r="EJ112" s="7">
        <f t="shared" si="110"/>
        <v>0.57782008704859611</v>
      </c>
      <c r="EK112" s="7">
        <f t="shared" si="110"/>
        <v>0.28891004352429805</v>
      </c>
      <c r="EL112" s="7">
        <f t="shared" si="110"/>
        <v>0.57782008704859611</v>
      </c>
      <c r="EM112" s="7">
        <f t="shared" si="110"/>
        <v>0.14445502176214903</v>
      </c>
      <c r="EN112" s="7">
        <f t="shared" si="110"/>
        <v>0.14445502176214903</v>
      </c>
      <c r="EO112" s="7">
        <f t="shared" si="110"/>
        <v>0.72227510881074508</v>
      </c>
      <c r="EP112" s="7">
        <f t="shared" si="110"/>
        <v>0.14445502176214903</v>
      </c>
      <c r="EQ112" s="7">
        <f t="shared" si="110"/>
        <v>0.72227510881074508</v>
      </c>
      <c r="ER112" s="7">
        <f t="shared" si="111"/>
        <v>0.43336506528644708</v>
      </c>
      <c r="ES112" s="7">
        <f t="shared" si="111"/>
        <v>0.43336506528644708</v>
      </c>
      <c r="ET112" s="7">
        <f t="shared" si="111"/>
        <v>0.28891004352429805</v>
      </c>
      <c r="EU112" s="7">
        <f t="shared" si="111"/>
        <v>0</v>
      </c>
      <c r="EV112" s="7">
        <f t="shared" si="111"/>
        <v>0.57782008704859611</v>
      </c>
      <c r="EW112" s="7">
        <f t="shared" si="111"/>
        <v>0.14445502176214903</v>
      </c>
      <c r="EX112" s="7">
        <f t="shared" si="111"/>
        <v>0</v>
      </c>
      <c r="EY112" s="7">
        <f t="shared" si="111"/>
        <v>0.14445502176214903</v>
      </c>
      <c r="EZ112" s="7">
        <f t="shared" si="111"/>
        <v>0</v>
      </c>
      <c r="FA112" s="7">
        <f t="shared" si="111"/>
        <v>0</v>
      </c>
      <c r="FB112" s="7">
        <f t="shared" si="111"/>
        <v>0</v>
      </c>
      <c r="FC112" s="7">
        <f t="shared" si="111"/>
        <v>0</v>
      </c>
      <c r="FD112" s="7">
        <f t="shared" si="111"/>
        <v>0</v>
      </c>
      <c r="FE112" s="7">
        <f t="shared" si="111"/>
        <v>0</v>
      </c>
      <c r="FF112" s="7">
        <f t="shared" si="111"/>
        <v>0</v>
      </c>
      <c r="FG112" s="7">
        <f t="shared" si="111"/>
        <v>0</v>
      </c>
      <c r="FH112" s="7">
        <f t="shared" si="111"/>
        <v>0</v>
      </c>
      <c r="FI112" s="7">
        <f t="shared" si="111"/>
        <v>0</v>
      </c>
      <c r="FJ112" s="7">
        <f t="shared" si="111"/>
        <v>0</v>
      </c>
      <c r="FK112" s="7">
        <f t="shared" si="111"/>
        <v>0</v>
      </c>
      <c r="FL112" s="7">
        <f t="shared" si="111"/>
        <v>0</v>
      </c>
      <c r="FM112" s="7">
        <f t="shared" si="111"/>
        <v>0.14445502176214903</v>
      </c>
      <c r="FN112" s="7">
        <f t="shared" si="111"/>
        <v>0</v>
      </c>
      <c r="FO112" s="7">
        <f t="shared" si="111"/>
        <v>0.14445502176214903</v>
      </c>
      <c r="FP112" s="7">
        <f t="shared" si="111"/>
        <v>0.14445502176214903</v>
      </c>
      <c r="FQ112" s="7">
        <f t="shared" si="111"/>
        <v>0</v>
      </c>
      <c r="FR112" s="7">
        <f t="shared" si="111"/>
        <v>0</v>
      </c>
      <c r="FS112" s="7">
        <f t="shared" si="111"/>
        <v>0.14445502176214903</v>
      </c>
      <c r="FT112" s="7">
        <f t="shared" si="111"/>
        <v>0</v>
      </c>
      <c r="FU112" s="7">
        <f t="shared" si="111"/>
        <v>0.28891004352429805</v>
      </c>
      <c r="FV112" s="7">
        <f t="shared" si="111"/>
        <v>0</v>
      </c>
      <c r="FW112" s="7">
        <f t="shared" si="111"/>
        <v>0</v>
      </c>
      <c r="FX112" s="7">
        <f t="shared" si="111"/>
        <v>0.14445502176214903</v>
      </c>
      <c r="FY112" s="7">
        <f t="shared" si="111"/>
        <v>0.14445502176214903</v>
      </c>
      <c r="FZ112" s="7">
        <f t="shared" si="111"/>
        <v>0.14445502176214903</v>
      </c>
      <c r="GA112" s="7">
        <f t="shared" si="111"/>
        <v>0.14445502176214903</v>
      </c>
      <c r="GB112" s="7">
        <f t="shared" si="111"/>
        <v>0.28891004352429805</v>
      </c>
      <c r="GC112" s="7">
        <f t="shared" si="111"/>
        <v>0</v>
      </c>
      <c r="GD112" s="7">
        <f t="shared" si="111"/>
        <v>0</v>
      </c>
      <c r="GE112" s="7">
        <f t="shared" si="111"/>
        <v>0</v>
      </c>
      <c r="GF112" s="7">
        <f t="shared" si="111"/>
        <v>0.57782008704859611</v>
      </c>
      <c r="GG112" s="7">
        <f t="shared" si="111"/>
        <v>0.28891004352429805</v>
      </c>
      <c r="GH112" s="7">
        <f t="shared" si="111"/>
        <v>0.28891004352429805</v>
      </c>
      <c r="GI112" s="7">
        <f t="shared" si="111"/>
        <v>0.14445502176214903</v>
      </c>
      <c r="GJ112" s="7">
        <f t="shared" si="111"/>
        <v>0</v>
      </c>
      <c r="GK112" s="7">
        <f t="shared" si="111"/>
        <v>0.14445502176214903</v>
      </c>
      <c r="GL112" s="7">
        <f t="shared" si="111"/>
        <v>0.28891004352429805</v>
      </c>
      <c r="GM112" s="7">
        <f t="shared" si="111"/>
        <v>0.28891004352429805</v>
      </c>
      <c r="GN112" s="7">
        <f t="shared" si="111"/>
        <v>0</v>
      </c>
      <c r="GO112" s="7">
        <f t="shared" si="103"/>
        <v>0</v>
      </c>
      <c r="GP112" s="7">
        <f t="shared" si="103"/>
        <v>0.57782008704859611</v>
      </c>
      <c r="GQ112" s="7">
        <f t="shared" si="103"/>
        <v>0</v>
      </c>
      <c r="GR112" s="7">
        <f t="shared" si="103"/>
        <v>0.14445502176214903</v>
      </c>
      <c r="GS112" s="7">
        <f t="shared" si="103"/>
        <v>0</v>
      </c>
      <c r="GT112" s="7">
        <f t="shared" si="103"/>
        <v>0.14445502176214903</v>
      </c>
      <c r="GU112" s="7">
        <f t="shared" si="103"/>
        <v>0.14445502176214903</v>
      </c>
      <c r="GV112" s="7">
        <f t="shared" si="103"/>
        <v>0</v>
      </c>
      <c r="GW112" s="7">
        <f t="shared" si="103"/>
        <v>0</v>
      </c>
      <c r="GX112" s="7">
        <f t="shared" si="103"/>
        <v>0.14445502176214903</v>
      </c>
      <c r="GY112" s="7">
        <f t="shared" si="103"/>
        <v>0</v>
      </c>
      <c r="GZ112" s="7">
        <f t="shared" si="103"/>
        <v>0</v>
      </c>
      <c r="HA112" s="7">
        <f t="shared" si="103"/>
        <v>0.28891004352429805</v>
      </c>
      <c r="HB112" s="7">
        <f t="shared" si="103"/>
        <v>0</v>
      </c>
      <c r="HC112" s="7">
        <f t="shared" si="103"/>
        <v>0.28891004352429805</v>
      </c>
      <c r="HD112" s="7">
        <f t="shared" si="104"/>
        <v>0.14445502176214903</v>
      </c>
      <c r="HE112" s="7">
        <f t="shared" si="104"/>
        <v>0.28891004352429805</v>
      </c>
      <c r="HF112" s="7">
        <f t="shared" si="104"/>
        <v>0.43336506528644708</v>
      </c>
      <c r="HG112" s="7">
        <f t="shared" si="104"/>
        <v>0.28891004352429805</v>
      </c>
      <c r="HH112" s="7">
        <f t="shared" si="104"/>
        <v>0.28891004352429805</v>
      </c>
      <c r="HI112" s="7">
        <f t="shared" si="104"/>
        <v>0.14445502176214903</v>
      </c>
      <c r="HJ112" s="7">
        <f t="shared" si="104"/>
        <v>0.14445502176214903</v>
      </c>
      <c r="HK112" s="7">
        <f t="shared" si="104"/>
        <v>0.57782008704859611</v>
      </c>
      <c r="HL112" s="7">
        <f t="shared" si="104"/>
        <v>0.28891004352429805</v>
      </c>
      <c r="HM112" s="7">
        <f t="shared" si="104"/>
        <v>0.14445502176214903</v>
      </c>
      <c r="HN112" s="7">
        <f t="shared" si="104"/>
        <v>0.43336506528644708</v>
      </c>
      <c r="HO112" s="7">
        <f t="shared" si="104"/>
        <v>0.14445502176214903</v>
      </c>
      <c r="HP112" s="7">
        <f t="shared" si="104"/>
        <v>0.28891004352429805</v>
      </c>
      <c r="HQ112" s="7">
        <f t="shared" si="104"/>
        <v>0.14445502176214903</v>
      </c>
      <c r="HR112" s="7">
        <f t="shared" si="104"/>
        <v>0.14445502176214903</v>
      </c>
      <c r="HS112" s="7">
        <f t="shared" si="104"/>
        <v>0</v>
      </c>
      <c r="HT112" s="7">
        <f t="shared" si="104"/>
        <v>0</v>
      </c>
      <c r="HU112" s="7">
        <f t="shared" si="104"/>
        <v>0</v>
      </c>
      <c r="HV112" s="7">
        <f t="shared" si="104"/>
        <v>0</v>
      </c>
      <c r="HW112" s="7">
        <f t="shared" si="104"/>
        <v>0</v>
      </c>
    </row>
    <row r="113" spans="2:231" ht="15.75" thickBot="1" x14ac:dyDescent="0.3">
      <c r="B113" s="257" t="s">
        <v>212</v>
      </c>
      <c r="C113" s="259">
        <v>129831</v>
      </c>
      <c r="D113" s="7">
        <f t="shared" si="105"/>
        <v>0</v>
      </c>
      <c r="E113" s="7">
        <f t="shared" si="105"/>
        <v>0</v>
      </c>
      <c r="F113" s="7">
        <f t="shared" si="105"/>
        <v>0</v>
      </c>
      <c r="G113" s="7">
        <f t="shared" si="105"/>
        <v>0.77023207092296908</v>
      </c>
      <c r="H113" s="7">
        <f t="shared" si="105"/>
        <v>0</v>
      </c>
      <c r="I113" s="7">
        <f t="shared" si="105"/>
        <v>0</v>
      </c>
      <c r="J113" s="7">
        <f t="shared" si="105"/>
        <v>0</v>
      </c>
      <c r="K113" s="7">
        <f t="shared" si="105"/>
        <v>0</v>
      </c>
      <c r="L113" s="7">
        <f t="shared" si="105"/>
        <v>0</v>
      </c>
      <c r="M113" s="7">
        <f t="shared" si="105"/>
        <v>0</v>
      </c>
      <c r="N113" s="7">
        <f t="shared" si="105"/>
        <v>0</v>
      </c>
      <c r="O113" s="7">
        <f t="shared" si="105"/>
        <v>0.77023207092296908</v>
      </c>
      <c r="P113" s="7">
        <f t="shared" si="105"/>
        <v>0</v>
      </c>
      <c r="Q113" s="7">
        <f t="shared" si="105"/>
        <v>0</v>
      </c>
      <c r="R113" s="7">
        <f t="shared" si="105"/>
        <v>0</v>
      </c>
      <c r="S113" s="7">
        <f t="shared" si="105"/>
        <v>0</v>
      </c>
      <c r="T113" s="7">
        <f t="shared" si="113"/>
        <v>0</v>
      </c>
      <c r="U113" s="7">
        <f t="shared" si="113"/>
        <v>0</v>
      </c>
      <c r="V113" s="7">
        <f t="shared" si="113"/>
        <v>0.77023207092296908</v>
      </c>
      <c r="W113" s="7">
        <f t="shared" si="113"/>
        <v>0</v>
      </c>
      <c r="X113" s="7">
        <f t="shared" si="113"/>
        <v>0</v>
      </c>
      <c r="Y113" s="7">
        <f t="shared" si="113"/>
        <v>0.77023207092296908</v>
      </c>
      <c r="Z113" s="7">
        <f t="shared" si="113"/>
        <v>0</v>
      </c>
      <c r="AA113" s="7">
        <f t="shared" si="113"/>
        <v>1.5404641418459382</v>
      </c>
      <c r="AB113" s="7">
        <f t="shared" si="113"/>
        <v>0.77023207092296908</v>
      </c>
      <c r="AC113" s="7">
        <f t="shared" si="113"/>
        <v>1.5404641418459382</v>
      </c>
      <c r="AD113" s="7">
        <f t="shared" si="113"/>
        <v>0</v>
      </c>
      <c r="AE113" s="7">
        <f t="shared" si="113"/>
        <v>0</v>
      </c>
      <c r="AF113" s="7">
        <f t="shared" si="113"/>
        <v>0.77023207092296908</v>
      </c>
      <c r="AG113" s="7">
        <f t="shared" si="113"/>
        <v>2.310696212768907</v>
      </c>
      <c r="AH113" s="7">
        <f t="shared" si="113"/>
        <v>3.8511603546148456</v>
      </c>
      <c r="AI113" s="7">
        <f t="shared" si="113"/>
        <v>0.77023207092296908</v>
      </c>
      <c r="AJ113" s="7">
        <f t="shared" si="113"/>
        <v>2.310696212768907</v>
      </c>
      <c r="AK113" s="7">
        <f t="shared" si="113"/>
        <v>3.8511603546148456</v>
      </c>
      <c r="AL113" s="7">
        <f t="shared" si="113"/>
        <v>2.310696212768907</v>
      </c>
      <c r="AM113" s="7">
        <f t="shared" si="113"/>
        <v>2.310696212768907</v>
      </c>
      <c r="AN113" s="7">
        <f t="shared" si="113"/>
        <v>6.9320886383067215</v>
      </c>
      <c r="AO113" s="7">
        <f t="shared" si="113"/>
        <v>6.9320886383067215</v>
      </c>
      <c r="AP113" s="7">
        <f t="shared" si="113"/>
        <v>9.2427848510756281</v>
      </c>
      <c r="AQ113" s="7">
        <f t="shared" si="113"/>
        <v>10.783248992921566</v>
      </c>
      <c r="AR113" s="7">
        <f t="shared" si="113"/>
        <v>12.323713134767505</v>
      </c>
      <c r="AS113" s="7">
        <f t="shared" si="113"/>
        <v>16.17487348938235</v>
      </c>
      <c r="AT113" s="7">
        <f t="shared" si="113"/>
        <v>15.404641418459383</v>
      </c>
      <c r="AU113" s="7">
        <f t="shared" si="113"/>
        <v>28.498586624149858</v>
      </c>
      <c r="AV113" s="7">
        <f t="shared" si="113"/>
        <v>25.417658340457979</v>
      </c>
      <c r="AW113" s="7">
        <f t="shared" si="113"/>
        <v>23.106962127689073</v>
      </c>
      <c r="AX113" s="7">
        <f t="shared" si="113"/>
        <v>24.647426269535011</v>
      </c>
      <c r="AY113" s="7">
        <f t="shared" si="113"/>
        <v>38.511603546148457</v>
      </c>
      <c r="AZ113" s="7">
        <f t="shared" si="113"/>
        <v>28.498586624149858</v>
      </c>
      <c r="BA113" s="7">
        <f t="shared" si="113"/>
        <v>33.119979049687672</v>
      </c>
      <c r="BB113" s="7">
        <f t="shared" si="113"/>
        <v>51.605548751838931</v>
      </c>
      <c r="BC113" s="7">
        <f t="shared" si="113"/>
        <v>45.443692184455173</v>
      </c>
      <c r="BD113" s="7">
        <f t="shared" si="113"/>
        <v>43.132995971686263</v>
      </c>
      <c r="BE113" s="7">
        <f t="shared" si="113"/>
        <v>59.30786946106862</v>
      </c>
      <c r="BF113" s="7">
        <f t="shared" si="113"/>
        <v>64.699493957529398</v>
      </c>
      <c r="BG113" s="7">
        <f t="shared" si="113"/>
        <v>48.524620468147056</v>
      </c>
      <c r="BH113" s="7">
        <f t="shared" si="113"/>
        <v>43.132995971686263</v>
      </c>
      <c r="BI113" s="7">
        <f t="shared" si="113"/>
        <v>63.159029815683461</v>
      </c>
      <c r="BJ113" s="7">
        <f t="shared" si="113"/>
        <v>54.686477035530807</v>
      </c>
      <c r="BK113" s="7">
        <f t="shared" si="113"/>
        <v>53.146012893684869</v>
      </c>
      <c r="BL113" s="7">
        <f t="shared" si="113"/>
        <v>51.605548751838931</v>
      </c>
      <c r="BM113" s="7">
        <f t="shared" si="113"/>
        <v>72.401814666759094</v>
      </c>
      <c r="BN113" s="7">
        <f t="shared" si="113"/>
        <v>66.239958099375343</v>
      </c>
      <c r="BO113" s="7">
        <f t="shared" si="113"/>
        <v>37.741371475225485</v>
      </c>
      <c r="BP113" s="7">
        <f t="shared" si="113"/>
        <v>70.861350524913163</v>
      </c>
      <c r="BQ113" s="7">
        <f t="shared" si="113"/>
        <v>56.226941177376744</v>
      </c>
      <c r="BR113" s="7">
        <f t="shared" si="113"/>
        <v>73.942278808605025</v>
      </c>
      <c r="BS113" s="7">
        <f t="shared" si="113"/>
        <v>60.078101531991592</v>
      </c>
      <c r="BT113" s="7">
        <f t="shared" si="113"/>
        <v>63.92926188660644</v>
      </c>
      <c r="BU113" s="7">
        <f t="shared" si="113"/>
        <v>46.984156326301111</v>
      </c>
      <c r="BV113" s="7">
        <f t="shared" si="113"/>
        <v>50.065084609992986</v>
      </c>
      <c r="BW113" s="7">
        <f t="shared" si="113"/>
        <v>47.754388397224083</v>
      </c>
      <c r="BX113" s="7">
        <f t="shared" si="113"/>
        <v>63.159029815683461</v>
      </c>
      <c r="BY113" s="7">
        <f t="shared" si="113"/>
        <v>47.754388397224083</v>
      </c>
      <c r="BZ113" s="7">
        <f t="shared" si="113"/>
        <v>54.686477035530807</v>
      </c>
      <c r="CA113" s="7">
        <f t="shared" si="113"/>
        <v>60.848333602914551</v>
      </c>
      <c r="CB113" s="7">
        <f t="shared" si="113"/>
        <v>39.281835617071422</v>
      </c>
      <c r="CC113" s="7">
        <f t="shared" si="113"/>
        <v>31.57951490784173</v>
      </c>
      <c r="CD113" s="7">
        <f t="shared" si="113"/>
        <v>43.903228042609243</v>
      </c>
      <c r="CE113" s="7">
        <f t="shared" si="113"/>
        <v>43.903228042609243</v>
      </c>
      <c r="CF113" s="7">
        <f t="shared" si="112"/>
        <v>44.673460113532208</v>
      </c>
      <c r="CG113" s="7">
        <f t="shared" si="112"/>
        <v>30.809282836918765</v>
      </c>
      <c r="CH113" s="7">
        <f t="shared" si="112"/>
        <v>30.039050765995796</v>
      </c>
      <c r="CI113" s="7">
        <f t="shared" si="112"/>
        <v>30.809282836918765</v>
      </c>
      <c r="CJ113" s="7">
        <f t="shared" si="112"/>
        <v>17.715337631228291</v>
      </c>
      <c r="CK113" s="7">
        <f t="shared" si="112"/>
        <v>20.026033843997197</v>
      </c>
      <c r="CL113" s="7">
        <f t="shared" si="112"/>
        <v>20.796265914920166</v>
      </c>
      <c r="CM113" s="7">
        <f t="shared" si="112"/>
        <v>25.417658340457979</v>
      </c>
      <c r="CN113" s="7">
        <f t="shared" si="112"/>
        <v>18.485569702151256</v>
      </c>
      <c r="CO113" s="7">
        <f t="shared" si="112"/>
        <v>20.796265914920166</v>
      </c>
      <c r="CP113" s="7">
        <f t="shared" si="112"/>
        <v>15.404641418459383</v>
      </c>
      <c r="CQ113" s="7">
        <f t="shared" si="112"/>
        <v>16.945105560305322</v>
      </c>
      <c r="CR113" s="7">
        <f t="shared" si="112"/>
        <v>18.485569702151256</v>
      </c>
      <c r="CS113" s="7">
        <f t="shared" si="112"/>
        <v>6.1618565673837526</v>
      </c>
      <c r="CT113" s="7">
        <f t="shared" si="112"/>
        <v>21.566497985843132</v>
      </c>
      <c r="CU113" s="7">
        <f t="shared" si="112"/>
        <v>20.796265914920166</v>
      </c>
      <c r="CV113" s="7">
        <f t="shared" si="112"/>
        <v>16.945105560305322</v>
      </c>
      <c r="CW113" s="7">
        <f t="shared" si="112"/>
        <v>7.7023207092296913</v>
      </c>
      <c r="CX113" s="7">
        <f t="shared" si="112"/>
        <v>6.1618565673837526</v>
      </c>
      <c r="CY113" s="7">
        <f t="shared" si="112"/>
        <v>16.17487348938235</v>
      </c>
      <c r="CZ113" s="7">
        <f t="shared" si="112"/>
        <v>10.783248992921566</v>
      </c>
      <c r="DA113" s="7">
        <f t="shared" si="112"/>
        <v>10.783248992921566</v>
      </c>
      <c r="DB113" s="7">
        <f t="shared" si="112"/>
        <v>8.472552780152661</v>
      </c>
      <c r="DC113" s="7">
        <f t="shared" si="112"/>
        <v>11.553481063844536</v>
      </c>
      <c r="DD113" s="7">
        <f t="shared" si="112"/>
        <v>6.9320886383067215</v>
      </c>
      <c r="DE113" s="7">
        <f t="shared" si="112"/>
        <v>6.1618565673837526</v>
      </c>
      <c r="DF113" s="7">
        <f t="shared" si="112"/>
        <v>8.472552780152661</v>
      </c>
      <c r="DG113" s="7">
        <f t="shared" si="112"/>
        <v>8.472552780152661</v>
      </c>
      <c r="DH113" s="7">
        <f t="shared" si="112"/>
        <v>12.323713134767505</v>
      </c>
      <c r="DI113" s="7">
        <f t="shared" si="112"/>
        <v>6.1618565673837526</v>
      </c>
      <c r="DJ113" s="7">
        <f t="shared" si="112"/>
        <v>8.472552780152661</v>
      </c>
      <c r="DK113" s="7">
        <f t="shared" si="112"/>
        <v>2.310696212768907</v>
      </c>
      <c r="DL113" s="7">
        <f t="shared" si="112"/>
        <v>2.310696212768907</v>
      </c>
      <c r="DM113" s="7">
        <f t="shared" si="112"/>
        <v>9.2427848510756281</v>
      </c>
      <c r="DN113" s="7">
        <f t="shared" si="112"/>
        <v>4.621392425537814</v>
      </c>
      <c r="DO113" s="7">
        <f t="shared" si="112"/>
        <v>3.8511603546148456</v>
      </c>
      <c r="DP113" s="7">
        <f t="shared" si="112"/>
        <v>5.3916244964607829</v>
      </c>
      <c r="DQ113" s="7">
        <f t="shared" si="112"/>
        <v>4.621392425537814</v>
      </c>
      <c r="DR113" s="7">
        <f t="shared" si="112"/>
        <v>2.310696212768907</v>
      </c>
      <c r="DS113" s="7">
        <f t="shared" si="112"/>
        <v>2.310696212768907</v>
      </c>
      <c r="DT113" s="7">
        <f t="shared" si="112"/>
        <v>2.310696212768907</v>
      </c>
      <c r="DU113" s="7">
        <f t="shared" si="112"/>
        <v>3.0809282836918763</v>
      </c>
      <c r="DV113" s="7">
        <f t="shared" si="112"/>
        <v>3.0809282836918763</v>
      </c>
      <c r="DW113" s="7">
        <f t="shared" si="112"/>
        <v>4.621392425537814</v>
      </c>
      <c r="DX113" s="7">
        <f t="shared" si="112"/>
        <v>3.0809282836918763</v>
      </c>
      <c r="DY113" s="7">
        <f t="shared" si="112"/>
        <v>3.8511603546148456</v>
      </c>
      <c r="DZ113" s="7">
        <f t="shared" si="112"/>
        <v>0.77023207092296908</v>
      </c>
      <c r="EA113" s="7">
        <f t="shared" si="112"/>
        <v>1.5404641418459382</v>
      </c>
      <c r="EB113" s="7">
        <f t="shared" si="112"/>
        <v>3.0809282836918763</v>
      </c>
      <c r="EC113" s="7">
        <f t="shared" si="110"/>
        <v>0.77023207092296908</v>
      </c>
      <c r="ED113" s="7">
        <f t="shared" si="110"/>
        <v>1.5404641418459382</v>
      </c>
      <c r="EE113" s="7">
        <f t="shared" si="110"/>
        <v>0</v>
      </c>
      <c r="EF113" s="7">
        <f t="shared" si="110"/>
        <v>1.5404641418459382</v>
      </c>
      <c r="EG113" s="7">
        <f t="shared" si="110"/>
        <v>1.5404641418459382</v>
      </c>
      <c r="EH113" s="7">
        <f t="shared" si="110"/>
        <v>0</v>
      </c>
      <c r="EI113" s="7">
        <f t="shared" si="110"/>
        <v>1.5404641418459382</v>
      </c>
      <c r="EJ113" s="7">
        <f t="shared" si="110"/>
        <v>0</v>
      </c>
      <c r="EK113" s="7">
        <f t="shared" si="110"/>
        <v>1.5404641418459382</v>
      </c>
      <c r="EL113" s="7">
        <f t="shared" si="110"/>
        <v>0.77023207092296908</v>
      </c>
      <c r="EM113" s="7">
        <f t="shared" si="110"/>
        <v>1.5404641418459382</v>
      </c>
      <c r="EN113" s="7">
        <f t="shared" si="110"/>
        <v>0</v>
      </c>
      <c r="EO113" s="7">
        <f t="shared" si="110"/>
        <v>0.77023207092296908</v>
      </c>
      <c r="EP113" s="7">
        <f t="shared" si="110"/>
        <v>3.8511603546148456</v>
      </c>
      <c r="EQ113" s="7">
        <f t="shared" si="110"/>
        <v>3.0809282836918763</v>
      </c>
      <c r="ER113" s="7">
        <f t="shared" si="111"/>
        <v>0</v>
      </c>
      <c r="ES113" s="7">
        <f t="shared" si="111"/>
        <v>0</v>
      </c>
      <c r="ET113" s="7">
        <f t="shared" si="111"/>
        <v>0.77023207092296908</v>
      </c>
      <c r="EU113" s="7">
        <f t="shared" si="111"/>
        <v>0</v>
      </c>
      <c r="EV113" s="7">
        <f t="shared" si="111"/>
        <v>1.5404641418459382</v>
      </c>
      <c r="EW113" s="7">
        <f t="shared" si="111"/>
        <v>0</v>
      </c>
      <c r="EX113" s="7">
        <f t="shared" si="111"/>
        <v>0</v>
      </c>
      <c r="EY113" s="7">
        <f t="shared" si="111"/>
        <v>0</v>
      </c>
      <c r="EZ113" s="7">
        <f t="shared" si="111"/>
        <v>0</v>
      </c>
      <c r="FA113" s="7">
        <f t="shared" si="111"/>
        <v>0</v>
      </c>
      <c r="FB113" s="7">
        <f t="shared" ref="FB113:HM113" si="114">FB100/$C113*100000</f>
        <v>0</v>
      </c>
      <c r="FC113" s="7">
        <f t="shared" si="114"/>
        <v>0</v>
      </c>
      <c r="FD113" s="7">
        <f t="shared" si="114"/>
        <v>0</v>
      </c>
      <c r="FE113" s="7">
        <f t="shared" si="114"/>
        <v>0</v>
      </c>
      <c r="FF113" s="7">
        <f t="shared" si="114"/>
        <v>0</v>
      </c>
      <c r="FG113" s="7">
        <f t="shared" si="114"/>
        <v>0.77023207092296908</v>
      </c>
      <c r="FH113" s="7">
        <f t="shared" si="114"/>
        <v>0</v>
      </c>
      <c r="FI113" s="7">
        <f t="shared" si="114"/>
        <v>0</v>
      </c>
      <c r="FJ113" s="7">
        <f t="shared" si="114"/>
        <v>0</v>
      </c>
      <c r="FK113" s="7">
        <f t="shared" si="114"/>
        <v>0</v>
      </c>
      <c r="FL113" s="7">
        <f t="shared" si="114"/>
        <v>0</v>
      </c>
      <c r="FM113" s="7">
        <f t="shared" si="114"/>
        <v>0</v>
      </c>
      <c r="FN113" s="7">
        <f t="shared" si="114"/>
        <v>0</v>
      </c>
      <c r="FO113" s="7">
        <f t="shared" si="114"/>
        <v>0</v>
      </c>
      <c r="FP113" s="7">
        <f t="shared" si="114"/>
        <v>0</v>
      </c>
      <c r="FQ113" s="7">
        <f t="shared" si="114"/>
        <v>0</v>
      </c>
      <c r="FR113" s="7">
        <f t="shared" si="114"/>
        <v>0</v>
      </c>
      <c r="FS113" s="7">
        <f t="shared" si="114"/>
        <v>0</v>
      </c>
      <c r="FT113" s="7">
        <f t="shared" si="114"/>
        <v>0</v>
      </c>
      <c r="FU113" s="7">
        <f t="shared" si="114"/>
        <v>0</v>
      </c>
      <c r="FV113" s="7">
        <f t="shared" si="114"/>
        <v>0</v>
      </c>
      <c r="FW113" s="7">
        <f t="shared" si="114"/>
        <v>0</v>
      </c>
      <c r="FX113" s="7">
        <f t="shared" si="114"/>
        <v>0</v>
      </c>
      <c r="FY113" s="7">
        <f t="shared" si="114"/>
        <v>0</v>
      </c>
      <c r="FZ113" s="7">
        <f t="shared" si="114"/>
        <v>2.310696212768907</v>
      </c>
      <c r="GA113" s="7">
        <f t="shared" si="114"/>
        <v>0</v>
      </c>
      <c r="GB113" s="7">
        <f t="shared" si="114"/>
        <v>0</v>
      </c>
      <c r="GC113" s="7">
        <f t="shared" si="114"/>
        <v>0</v>
      </c>
      <c r="GD113" s="7">
        <f t="shared" si="114"/>
        <v>0</v>
      </c>
      <c r="GE113" s="7">
        <f t="shared" si="114"/>
        <v>0.77023207092296908</v>
      </c>
      <c r="GF113" s="7">
        <f t="shared" si="114"/>
        <v>0</v>
      </c>
      <c r="GG113" s="7">
        <f t="shared" si="114"/>
        <v>0</v>
      </c>
      <c r="GH113" s="7">
        <f t="shared" si="114"/>
        <v>0</v>
      </c>
      <c r="GI113" s="7">
        <f t="shared" si="114"/>
        <v>0</v>
      </c>
      <c r="GJ113" s="7">
        <f t="shared" si="114"/>
        <v>0</v>
      </c>
      <c r="GK113" s="7">
        <f t="shared" si="114"/>
        <v>0</v>
      </c>
      <c r="GL113" s="7">
        <f t="shared" si="114"/>
        <v>0</v>
      </c>
      <c r="GM113" s="7">
        <f t="shared" si="114"/>
        <v>0.77023207092296908</v>
      </c>
      <c r="GN113" s="7">
        <f t="shared" si="114"/>
        <v>0</v>
      </c>
      <c r="GO113" s="7">
        <f t="shared" si="103"/>
        <v>0</v>
      </c>
      <c r="GP113" s="7">
        <f t="shared" si="103"/>
        <v>0.77023207092296908</v>
      </c>
      <c r="GQ113" s="7">
        <f t="shared" si="103"/>
        <v>0</v>
      </c>
      <c r="GR113" s="7">
        <f t="shared" si="103"/>
        <v>0</v>
      </c>
      <c r="GS113" s="7">
        <f t="shared" si="103"/>
        <v>0</v>
      </c>
      <c r="GT113" s="7">
        <f t="shared" si="103"/>
        <v>0</v>
      </c>
      <c r="GU113" s="7">
        <f t="shared" si="103"/>
        <v>0</v>
      </c>
      <c r="GV113" s="7">
        <f t="shared" si="103"/>
        <v>0</v>
      </c>
      <c r="GW113" s="7">
        <f t="shared" si="103"/>
        <v>0</v>
      </c>
      <c r="GX113" s="7">
        <f t="shared" si="103"/>
        <v>0</v>
      </c>
      <c r="GY113" s="7">
        <f t="shared" si="103"/>
        <v>0</v>
      </c>
      <c r="GZ113" s="7">
        <f t="shared" si="103"/>
        <v>0</v>
      </c>
      <c r="HA113" s="7">
        <f t="shared" si="103"/>
        <v>0</v>
      </c>
      <c r="HB113" s="7">
        <f t="shared" si="103"/>
        <v>0.77023207092296908</v>
      </c>
      <c r="HC113" s="7">
        <f>HC100/$C113*100000</f>
        <v>0</v>
      </c>
      <c r="HD113" s="7">
        <f t="shared" si="104"/>
        <v>0</v>
      </c>
      <c r="HE113" s="7">
        <f t="shared" si="104"/>
        <v>0</v>
      </c>
      <c r="HF113" s="7">
        <f t="shared" si="104"/>
        <v>0.77023207092296908</v>
      </c>
      <c r="HG113" s="7">
        <f t="shared" si="104"/>
        <v>0.77023207092296908</v>
      </c>
      <c r="HH113" s="7">
        <f t="shared" si="104"/>
        <v>0.77023207092296908</v>
      </c>
      <c r="HI113" s="7">
        <f t="shared" si="104"/>
        <v>0.77023207092296908</v>
      </c>
      <c r="HJ113" s="7">
        <f t="shared" si="104"/>
        <v>0</v>
      </c>
      <c r="HK113" s="7">
        <f t="shared" si="104"/>
        <v>0</v>
      </c>
      <c r="HL113" s="7">
        <f t="shared" si="104"/>
        <v>0</v>
      </c>
      <c r="HM113" s="7">
        <f t="shared" si="104"/>
        <v>0.77023207092296908</v>
      </c>
      <c r="HN113" s="7">
        <f t="shared" si="104"/>
        <v>0</v>
      </c>
      <c r="HO113" s="7">
        <f t="shared" si="104"/>
        <v>0.77023207092296908</v>
      </c>
      <c r="HP113" s="7">
        <f t="shared" si="104"/>
        <v>1.5404641418459382</v>
      </c>
      <c r="HQ113" s="7">
        <f t="shared" si="104"/>
        <v>0.77023207092296908</v>
      </c>
      <c r="HR113" s="7">
        <f t="shared" si="104"/>
        <v>0.77023207092296908</v>
      </c>
      <c r="HS113" s="7">
        <f t="shared" si="104"/>
        <v>0</v>
      </c>
      <c r="HT113" s="7">
        <f t="shared" si="104"/>
        <v>0.77023207092296908</v>
      </c>
      <c r="HU113" s="7">
        <f t="shared" si="104"/>
        <v>0</v>
      </c>
      <c r="HV113" s="7">
        <f t="shared" si="104"/>
        <v>0</v>
      </c>
      <c r="HW113" s="7">
        <f t="shared" si="104"/>
        <v>0</v>
      </c>
    </row>
    <row r="114" spans="2:231" x14ac:dyDescent="0.25">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c r="CT114" s="18"/>
      <c r="CU114" s="18"/>
      <c r="CV114" s="18"/>
      <c r="CW114" s="18"/>
      <c r="CX114" s="18"/>
      <c r="CY114" s="18"/>
      <c r="CZ114" s="18"/>
      <c r="DA114" s="18"/>
      <c r="DB114" s="18"/>
      <c r="DC114" s="18"/>
      <c r="DD114" s="18"/>
      <c r="DE114" s="18"/>
      <c r="DF114" s="18"/>
      <c r="DG114" s="18"/>
      <c r="DH114" s="18"/>
      <c r="DI114" s="18"/>
      <c r="DJ114" s="18"/>
      <c r="DK114" s="18"/>
      <c r="DL114" s="18"/>
      <c r="DM114" s="18"/>
      <c r="DN114" s="18"/>
      <c r="DO114" s="18"/>
      <c r="DP114" s="18"/>
      <c r="DQ114" s="18"/>
      <c r="DR114" s="18"/>
      <c r="DS114" s="18"/>
      <c r="DT114" s="18"/>
      <c r="DU114" s="18"/>
      <c r="DV114" s="18"/>
      <c r="DW114" s="18"/>
      <c r="DX114" s="18"/>
      <c r="DY114" s="18"/>
      <c r="DZ114" s="18"/>
      <c r="EA114" s="18"/>
      <c r="EB114" s="18"/>
      <c r="EC114" s="18"/>
      <c r="ED114" s="18"/>
      <c r="EE114" s="18"/>
      <c r="EF114" s="18"/>
      <c r="EG114" s="18"/>
      <c r="EH114" s="18"/>
      <c r="EI114" s="18"/>
      <c r="EJ114" s="18"/>
      <c r="EK114" s="18"/>
      <c r="EL114" s="18"/>
      <c r="EM114" s="18"/>
      <c r="EN114" s="18"/>
      <c r="EO114" s="18"/>
      <c r="EP114" s="18"/>
      <c r="EQ114" s="18"/>
      <c r="ER114" s="18"/>
      <c r="ES114" s="18"/>
      <c r="ET114" s="18"/>
      <c r="EU114" s="18"/>
      <c r="EV114" s="18"/>
      <c r="EW114" s="18"/>
      <c r="EX114" s="18"/>
      <c r="EY114" s="18"/>
      <c r="EZ114" s="18"/>
      <c r="FA114" s="18"/>
      <c r="FB114" s="18"/>
      <c r="FC114" s="18"/>
      <c r="FD114" s="18"/>
      <c r="FE114" s="18"/>
      <c r="FF114" s="18"/>
      <c r="FG114" s="18"/>
      <c r="FH114" s="18"/>
      <c r="FI114" s="18"/>
      <c r="FJ114" s="18"/>
      <c r="FK114" s="18"/>
      <c r="FL114" s="18"/>
      <c r="FM114" s="18"/>
      <c r="FN114" s="18"/>
      <c r="FO114" s="18"/>
      <c r="FP114" s="18"/>
      <c r="FQ114" s="18"/>
      <c r="FR114" s="18"/>
      <c r="FS114" s="18"/>
      <c r="FT114" s="18"/>
      <c r="FU114" s="18"/>
      <c r="FV114" s="18"/>
      <c r="FW114" s="18"/>
      <c r="FX114" s="18"/>
      <c r="FY114" s="18"/>
      <c r="FZ114" s="18"/>
      <c r="GA114" s="18"/>
      <c r="GB114" s="18"/>
      <c r="GC114" s="18"/>
      <c r="GD114" s="18"/>
      <c r="GE114" s="18"/>
      <c r="GF114" s="18"/>
      <c r="GG114" s="18"/>
      <c r="GH114" s="18"/>
      <c r="GI114" s="18"/>
      <c r="GJ114" s="18"/>
      <c r="GK114" s="18"/>
      <c r="GL114" s="18"/>
      <c r="GM114" s="18"/>
      <c r="GN114" s="18"/>
      <c r="GO114" s="18"/>
      <c r="GP114" s="18"/>
      <c r="GQ114" s="18"/>
      <c r="GR114" s="18"/>
      <c r="GS114" s="18"/>
      <c r="GT114" s="18"/>
      <c r="GU114" s="18"/>
      <c r="GV114" s="18"/>
      <c r="GW114" s="18"/>
      <c r="GX114" s="18"/>
      <c r="GY114" s="18"/>
      <c r="GZ114" s="18"/>
      <c r="HA114" s="18"/>
      <c r="HB114" s="18"/>
      <c r="HC114" s="18"/>
      <c r="HD114" s="18"/>
      <c r="HE114" s="18"/>
      <c r="HF114" s="18"/>
      <c r="HG114" s="18"/>
      <c r="HH114" s="18"/>
      <c r="HI114" s="18"/>
      <c r="HJ114" s="18"/>
      <c r="HK114" s="18"/>
      <c r="HL114" s="18"/>
      <c r="HM114" s="18"/>
      <c r="HN114" s="18"/>
      <c r="HO114" s="18"/>
      <c r="HP114" s="18"/>
      <c r="HQ114" s="18"/>
      <c r="HR114" s="18"/>
    </row>
    <row r="115" spans="2:231" x14ac:dyDescent="0.25">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c r="CT115" s="18"/>
      <c r="CU115" s="18"/>
      <c r="CV115" s="18"/>
      <c r="CW115" s="18"/>
      <c r="CX115" s="18"/>
      <c r="CY115" s="18"/>
      <c r="CZ115" s="18"/>
      <c r="DA115" s="18"/>
      <c r="DB115" s="18"/>
      <c r="DC115" s="18"/>
      <c r="DD115" s="18"/>
      <c r="DE115" s="18"/>
      <c r="DF115" s="18"/>
      <c r="DG115" s="18"/>
      <c r="DH115" s="18"/>
      <c r="DI115" s="18"/>
      <c r="DJ115" s="18"/>
      <c r="DK115" s="18"/>
      <c r="DL115" s="18"/>
      <c r="DM115" s="18"/>
      <c r="DN115" s="18"/>
      <c r="DO115" s="18"/>
      <c r="DP115" s="18"/>
      <c r="DQ115" s="18"/>
      <c r="DR115" s="18"/>
      <c r="DS115" s="18"/>
      <c r="DT115" s="18"/>
      <c r="DU115" s="18"/>
      <c r="DV115" s="18"/>
      <c r="DW115" s="18"/>
      <c r="DX115" s="18"/>
      <c r="DY115" s="18"/>
      <c r="DZ115" s="18"/>
      <c r="EA115" s="18"/>
      <c r="EB115" s="18"/>
      <c r="EC115" s="18"/>
      <c r="ED115" s="18"/>
      <c r="EE115" s="18"/>
      <c r="EF115" s="18"/>
      <c r="EG115" s="18"/>
      <c r="EH115" s="18"/>
      <c r="EI115" s="18"/>
      <c r="EJ115" s="18"/>
      <c r="EK115" s="18"/>
      <c r="EL115" s="18"/>
      <c r="EM115" s="18"/>
      <c r="EN115" s="18"/>
      <c r="EO115" s="18"/>
      <c r="EP115" s="18"/>
      <c r="EQ115" s="18"/>
      <c r="ER115" s="18"/>
      <c r="ES115" s="18"/>
      <c r="ET115" s="18"/>
      <c r="EU115" s="18"/>
      <c r="EV115" s="18"/>
      <c r="EW115" s="18"/>
      <c r="EX115" s="18"/>
      <c r="EY115" s="18"/>
      <c r="EZ115" s="18"/>
      <c r="FA115" s="18"/>
      <c r="FB115" s="18"/>
      <c r="FC115" s="18"/>
      <c r="FD115" s="18"/>
      <c r="FE115" s="18"/>
      <c r="FF115" s="18"/>
      <c r="FG115" s="18"/>
      <c r="FH115" s="18"/>
      <c r="FI115" s="18"/>
      <c r="FJ115" s="18"/>
      <c r="FK115" s="18"/>
      <c r="FL115" s="18"/>
      <c r="FM115" s="18"/>
      <c r="FN115" s="18"/>
      <c r="FO115" s="18"/>
      <c r="FP115" s="18"/>
      <c r="FQ115" s="18"/>
      <c r="FR115" s="18"/>
      <c r="FS115" s="18"/>
      <c r="FT115" s="18"/>
      <c r="FU115" s="18"/>
      <c r="FV115" s="18"/>
      <c r="FW115" s="18"/>
      <c r="FX115" s="18"/>
      <c r="FY115" s="18"/>
      <c r="FZ115" s="18"/>
      <c r="GA115" s="18"/>
      <c r="GB115" s="18"/>
      <c r="GC115" s="18"/>
      <c r="GD115" s="18"/>
      <c r="GE115" s="18"/>
      <c r="GF115" s="18"/>
      <c r="GG115" s="18"/>
      <c r="GH115" s="18"/>
      <c r="GI115" s="18"/>
      <c r="GJ115" s="18"/>
      <c r="GK115" s="18"/>
      <c r="GL115" s="18"/>
      <c r="GM115" s="18"/>
      <c r="GN115" s="18"/>
      <c r="GO115" s="18"/>
      <c r="GP115" s="18"/>
      <c r="GQ115" s="18"/>
      <c r="GR115" s="18"/>
      <c r="GS115" s="18"/>
      <c r="GT115" s="18"/>
      <c r="GU115" s="18"/>
      <c r="GV115" s="18"/>
      <c r="GW115" s="18"/>
      <c r="GX115" s="18"/>
      <c r="GY115" s="18"/>
      <c r="GZ115" s="18"/>
      <c r="HA115" s="18"/>
      <c r="HB115" s="18"/>
      <c r="HC115" s="18"/>
      <c r="HD115" s="18"/>
      <c r="HE115" s="18"/>
      <c r="HF115" s="18"/>
      <c r="HG115" s="18"/>
      <c r="HH115" s="18"/>
      <c r="HI115" s="18"/>
      <c r="HJ115" s="18"/>
      <c r="HK115" s="18"/>
      <c r="HL115" s="18"/>
      <c r="HM115" s="18"/>
      <c r="HN115" s="18"/>
      <c r="HO115" s="18"/>
      <c r="HP115" s="18"/>
      <c r="HQ115" s="18"/>
      <c r="HR115" s="18"/>
    </row>
    <row r="116" spans="2:231" x14ac:dyDescent="0.25">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c r="CT116" s="18"/>
      <c r="CU116" s="18"/>
      <c r="CV116" s="18"/>
      <c r="CW116" s="18"/>
      <c r="CX116" s="18"/>
      <c r="CY116" s="18"/>
      <c r="CZ116" s="18"/>
      <c r="DA116" s="18"/>
      <c r="DB116" s="18"/>
      <c r="DC116" s="18"/>
      <c r="DD116" s="18"/>
      <c r="DE116" s="18"/>
      <c r="DF116" s="18"/>
      <c r="DG116" s="18"/>
      <c r="DH116" s="18"/>
      <c r="DI116" s="18"/>
      <c r="DJ116" s="18"/>
      <c r="DK116" s="18"/>
      <c r="DL116" s="18"/>
      <c r="DM116" s="18"/>
      <c r="DN116" s="18"/>
      <c r="DO116" s="18"/>
      <c r="DP116" s="18"/>
      <c r="DQ116" s="18"/>
      <c r="DR116" s="18"/>
      <c r="DS116" s="18"/>
      <c r="DT116" s="18"/>
      <c r="DU116" s="18"/>
      <c r="DV116" s="18"/>
      <c r="DW116" s="18"/>
      <c r="DX116" s="18"/>
      <c r="DY116" s="18"/>
      <c r="DZ116" s="18"/>
      <c r="EA116" s="18"/>
      <c r="EB116" s="18"/>
      <c r="EC116" s="18"/>
      <c r="ED116" s="18"/>
      <c r="EE116" s="18"/>
      <c r="EF116" s="18"/>
      <c r="EG116" s="18"/>
      <c r="EH116" s="18"/>
      <c r="EI116" s="18"/>
      <c r="EJ116" s="18"/>
      <c r="EK116" s="18"/>
      <c r="EL116" s="18"/>
      <c r="EM116" s="18"/>
      <c r="EN116" s="18"/>
      <c r="EO116" s="18"/>
      <c r="EP116" s="18"/>
      <c r="EQ116" s="18"/>
      <c r="ER116" s="18"/>
      <c r="ES116" s="18"/>
      <c r="ET116" s="18"/>
      <c r="EU116" s="18"/>
      <c r="EV116" s="18"/>
      <c r="EW116" s="18"/>
      <c r="EX116" s="18"/>
      <c r="EY116" s="18"/>
      <c r="EZ116" s="18"/>
      <c r="FA116" s="18"/>
      <c r="FB116" s="18"/>
      <c r="FC116" s="18"/>
      <c r="FD116" s="18"/>
      <c r="FE116" s="18"/>
      <c r="FF116" s="18"/>
      <c r="FG116" s="18"/>
      <c r="FH116" s="18"/>
      <c r="FI116" s="18"/>
      <c r="FJ116" s="18"/>
      <c r="FK116" s="18"/>
      <c r="FL116" s="18"/>
      <c r="FM116" s="18"/>
      <c r="FN116" s="18"/>
      <c r="FO116" s="18"/>
      <c r="FP116" s="18"/>
      <c r="FQ116" s="18"/>
      <c r="FR116" s="18"/>
      <c r="FS116" s="18"/>
      <c r="FT116" s="18"/>
      <c r="FU116" s="18"/>
      <c r="FV116" s="18"/>
      <c r="FW116" s="274">
        <f>SUM(FQ104:FW104)</f>
        <v>0</v>
      </c>
      <c r="FX116" s="272">
        <f t="shared" ref="FX116:HW120" si="115">SUM(FR104:FX104)</f>
        <v>0</v>
      </c>
      <c r="FY116" s="272">
        <f t="shared" si="115"/>
        <v>0</v>
      </c>
      <c r="FZ116" s="272">
        <f t="shared" si="115"/>
        <v>0</v>
      </c>
      <c r="GA116" s="272">
        <f t="shared" si="115"/>
        <v>0</v>
      </c>
      <c r="GB116" s="272">
        <f t="shared" si="115"/>
        <v>0</v>
      </c>
      <c r="GC116" s="272">
        <f t="shared" si="115"/>
        <v>5.6404919637090746E-2</v>
      </c>
      <c r="GD116" s="274">
        <f t="shared" si="115"/>
        <v>0.11280983927418149</v>
      </c>
      <c r="GE116" s="272">
        <f t="shared" si="115"/>
        <v>0.11280983927418149</v>
      </c>
      <c r="GF116" s="272">
        <f t="shared" si="115"/>
        <v>0.11280983927418149</v>
      </c>
      <c r="GG116" s="272">
        <f t="shared" si="115"/>
        <v>0.11280983927418149</v>
      </c>
      <c r="GH116" s="272">
        <f t="shared" si="115"/>
        <v>0.11280983927418149</v>
      </c>
      <c r="GI116" s="272">
        <f t="shared" si="115"/>
        <v>0.16921475891127225</v>
      </c>
      <c r="GJ116" s="272">
        <f t="shared" si="115"/>
        <v>0.11280983927418149</v>
      </c>
      <c r="GK116" s="274">
        <f t="shared" si="115"/>
        <v>5.6404919637090746E-2</v>
      </c>
      <c r="GL116" s="272">
        <f t="shared" si="115"/>
        <v>5.6404919637090746E-2</v>
      </c>
      <c r="GM116" s="272">
        <f t="shared" si="115"/>
        <v>5.6404919637090746E-2</v>
      </c>
      <c r="GN116" s="272">
        <f t="shared" si="115"/>
        <v>5.6404919637090746E-2</v>
      </c>
      <c r="GO116" s="272">
        <f t="shared" si="115"/>
        <v>0.11280983927418149</v>
      </c>
      <c r="GP116" s="272">
        <f t="shared" si="115"/>
        <v>5.6404919637090746E-2</v>
      </c>
      <c r="GQ116" s="272">
        <f t="shared" si="115"/>
        <v>5.6404919637090746E-2</v>
      </c>
      <c r="GR116" s="274">
        <f t="shared" si="115"/>
        <v>5.6404919637090746E-2</v>
      </c>
      <c r="GS116" s="272">
        <f t="shared" si="115"/>
        <v>5.6404919637090746E-2</v>
      </c>
      <c r="GT116" s="272">
        <f t="shared" si="115"/>
        <v>5.6404919637090746E-2</v>
      </c>
      <c r="GU116" s="272">
        <f t="shared" si="115"/>
        <v>5.6404919637090746E-2</v>
      </c>
      <c r="GV116" s="272">
        <f t="shared" si="115"/>
        <v>0</v>
      </c>
      <c r="GW116" s="272">
        <f t="shared" si="115"/>
        <v>5.6404919637090746E-2</v>
      </c>
      <c r="GX116" s="272">
        <f t="shared" si="115"/>
        <v>5.6404919637090746E-2</v>
      </c>
      <c r="GY116" s="274">
        <f t="shared" si="115"/>
        <v>5.6404919637090746E-2</v>
      </c>
      <c r="GZ116" s="272">
        <f t="shared" si="115"/>
        <v>5.6404919637090746E-2</v>
      </c>
      <c r="HA116" s="272">
        <f t="shared" si="115"/>
        <v>5.6404919637090746E-2</v>
      </c>
      <c r="HB116" s="272">
        <f t="shared" si="115"/>
        <v>5.6404919637090746E-2</v>
      </c>
      <c r="HC116" s="272">
        <f t="shared" si="115"/>
        <v>5.6404919637090746E-2</v>
      </c>
      <c r="HD116" s="272">
        <f t="shared" si="115"/>
        <v>0</v>
      </c>
      <c r="HE116" s="272">
        <f t="shared" si="115"/>
        <v>0</v>
      </c>
      <c r="HF116" s="274">
        <f t="shared" si="115"/>
        <v>0</v>
      </c>
      <c r="HG116" s="272">
        <f t="shared" si="115"/>
        <v>0</v>
      </c>
      <c r="HH116" s="272">
        <f t="shared" si="115"/>
        <v>0</v>
      </c>
      <c r="HI116" s="272">
        <f t="shared" si="115"/>
        <v>0</v>
      </c>
      <c r="HJ116" s="272">
        <f t="shared" si="115"/>
        <v>5.6404919637090746E-2</v>
      </c>
      <c r="HK116" s="272">
        <f t="shared" si="115"/>
        <v>5.6404919637090746E-2</v>
      </c>
      <c r="HL116" s="272">
        <f t="shared" si="115"/>
        <v>5.6404919637090746E-2</v>
      </c>
      <c r="HM116" s="274">
        <f t="shared" si="115"/>
        <v>5.6404919637090746E-2</v>
      </c>
      <c r="HN116" s="272">
        <f t="shared" si="115"/>
        <v>5.6404919637090746E-2</v>
      </c>
      <c r="HO116" s="272">
        <f t="shared" si="115"/>
        <v>5.6404919637090746E-2</v>
      </c>
      <c r="HP116" s="272">
        <f t="shared" si="115"/>
        <v>5.6404919637090746E-2</v>
      </c>
      <c r="HQ116" s="272">
        <f t="shared" si="115"/>
        <v>0</v>
      </c>
      <c r="HR116" s="272">
        <f t="shared" si="115"/>
        <v>0</v>
      </c>
      <c r="HS116" s="272">
        <f t="shared" si="115"/>
        <v>0</v>
      </c>
      <c r="HT116" s="274">
        <f>SUM(HN104:HT104)</f>
        <v>0</v>
      </c>
      <c r="HU116" s="272">
        <f t="shared" si="115"/>
        <v>0</v>
      </c>
      <c r="HV116" s="272">
        <f t="shared" si="115"/>
        <v>0</v>
      </c>
      <c r="HW116" s="272">
        <f t="shared" si="115"/>
        <v>0</v>
      </c>
    </row>
    <row r="117" spans="2:231" x14ac:dyDescent="0.25">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c r="CT117" s="18"/>
      <c r="CU117" s="18"/>
      <c r="CV117" s="18"/>
      <c r="CW117" s="18"/>
      <c r="CX117" s="18"/>
      <c r="CY117" s="18"/>
      <c r="CZ117" s="18"/>
      <c r="DA117" s="18"/>
      <c r="DB117" s="18"/>
      <c r="DC117" s="18"/>
      <c r="DD117" s="18"/>
      <c r="DE117" s="18"/>
      <c r="DF117" s="18"/>
      <c r="DG117" s="18"/>
      <c r="DH117" s="18"/>
      <c r="DI117" s="18"/>
      <c r="DJ117" s="18"/>
      <c r="DK117" s="18"/>
      <c r="DL117" s="18"/>
      <c r="DM117" s="18"/>
      <c r="DN117" s="18"/>
      <c r="DO117" s="18"/>
      <c r="DP117" s="18"/>
      <c r="DQ117" s="18"/>
      <c r="DR117" s="18"/>
      <c r="DS117" s="18"/>
      <c r="DT117" s="18"/>
      <c r="DU117" s="18"/>
      <c r="DV117" s="18"/>
      <c r="DW117" s="18"/>
      <c r="DX117" s="18"/>
      <c r="DY117" s="18"/>
      <c r="DZ117" s="18"/>
      <c r="EA117" s="18"/>
      <c r="EB117" s="18"/>
      <c r="EC117" s="18"/>
      <c r="ED117" s="18"/>
      <c r="EE117" s="18"/>
      <c r="EF117" s="18"/>
      <c r="EG117" s="18"/>
      <c r="EH117" s="18"/>
      <c r="EI117" s="18"/>
      <c r="EJ117" s="18"/>
      <c r="EK117" s="18"/>
      <c r="EL117" s="18"/>
      <c r="EM117" s="18"/>
      <c r="EN117" s="18"/>
      <c r="EO117" s="18"/>
      <c r="EP117" s="18"/>
      <c r="EQ117" s="18"/>
      <c r="ER117" s="18"/>
      <c r="ES117" s="18"/>
      <c r="ET117" s="18"/>
      <c r="EU117" s="18"/>
      <c r="EV117" s="18"/>
      <c r="EW117" s="18"/>
      <c r="EX117" s="18"/>
      <c r="EY117" s="18"/>
      <c r="EZ117" s="18"/>
      <c r="FA117" s="18"/>
      <c r="FB117" s="18"/>
      <c r="FC117" s="18"/>
      <c r="FD117" s="18"/>
      <c r="FE117" s="18"/>
      <c r="FF117" s="18"/>
      <c r="FG117" s="18"/>
      <c r="FH117" s="18"/>
      <c r="FI117" s="18"/>
      <c r="FJ117" s="18"/>
      <c r="FK117" s="18"/>
      <c r="FL117" s="18"/>
      <c r="FM117" s="18"/>
      <c r="FN117" s="18"/>
      <c r="FO117" s="18"/>
      <c r="FP117" s="18"/>
      <c r="FQ117" s="18"/>
      <c r="FR117" s="18"/>
      <c r="FS117" s="18"/>
      <c r="FT117" s="18"/>
      <c r="FU117" s="18"/>
      <c r="FV117" s="18"/>
      <c r="FW117" s="274">
        <f t="shared" ref="FW117:GL125" si="116">SUM(FQ105:FW105)</f>
        <v>0</v>
      </c>
      <c r="FX117" s="272">
        <f t="shared" si="115"/>
        <v>0</v>
      </c>
      <c r="FY117" s="272">
        <f t="shared" si="115"/>
        <v>0</v>
      </c>
      <c r="FZ117" s="272">
        <f t="shared" si="115"/>
        <v>0</v>
      </c>
      <c r="GA117" s="272">
        <f t="shared" si="115"/>
        <v>0</v>
      </c>
      <c r="GB117" s="272">
        <f t="shared" si="115"/>
        <v>0</v>
      </c>
      <c r="GC117" s="272">
        <f t="shared" si="115"/>
        <v>0</v>
      </c>
      <c r="GD117" s="274">
        <f t="shared" si="115"/>
        <v>0</v>
      </c>
      <c r="GE117" s="272">
        <f t="shared" si="115"/>
        <v>0</v>
      </c>
      <c r="GF117" s="272">
        <f t="shared" si="115"/>
        <v>0</v>
      </c>
      <c r="GG117" s="272">
        <f t="shared" si="115"/>
        <v>0</v>
      </c>
      <c r="GH117" s="272">
        <f t="shared" si="115"/>
        <v>0</v>
      </c>
      <c r="GI117" s="272">
        <f t="shared" si="115"/>
        <v>0</v>
      </c>
      <c r="GJ117" s="272">
        <f t="shared" si="115"/>
        <v>0</v>
      </c>
      <c r="GK117" s="274">
        <f t="shared" si="115"/>
        <v>4.9941019655786519E-2</v>
      </c>
      <c r="GL117" s="272">
        <f t="shared" si="115"/>
        <v>4.9941019655786519E-2</v>
      </c>
      <c r="GM117" s="272">
        <f t="shared" si="115"/>
        <v>4.9941019655786519E-2</v>
      </c>
      <c r="GN117" s="272">
        <f t="shared" si="115"/>
        <v>4.9941019655786519E-2</v>
      </c>
      <c r="GO117" s="272">
        <f t="shared" si="115"/>
        <v>4.9941019655786519E-2</v>
      </c>
      <c r="GP117" s="272">
        <f t="shared" si="115"/>
        <v>4.9941019655786519E-2</v>
      </c>
      <c r="GQ117" s="272">
        <f t="shared" si="115"/>
        <v>4.9941019655786519E-2</v>
      </c>
      <c r="GR117" s="274">
        <f t="shared" si="115"/>
        <v>0</v>
      </c>
      <c r="GS117" s="272">
        <f t="shared" si="115"/>
        <v>0</v>
      </c>
      <c r="GT117" s="272">
        <f t="shared" si="115"/>
        <v>0</v>
      </c>
      <c r="GU117" s="272">
        <f t="shared" si="115"/>
        <v>0</v>
      </c>
      <c r="GV117" s="272">
        <f t="shared" si="115"/>
        <v>0</v>
      </c>
      <c r="GW117" s="272">
        <f t="shared" si="115"/>
        <v>0</v>
      </c>
      <c r="GX117" s="272">
        <f t="shared" si="115"/>
        <v>0</v>
      </c>
      <c r="GY117" s="274">
        <f t="shared" si="115"/>
        <v>0</v>
      </c>
      <c r="GZ117" s="272">
        <f t="shared" si="115"/>
        <v>4.9941019655786519E-2</v>
      </c>
      <c r="HA117" s="272">
        <f t="shared" si="115"/>
        <v>4.9941019655786519E-2</v>
      </c>
      <c r="HB117" s="272">
        <f t="shared" si="115"/>
        <v>4.9941019655786519E-2</v>
      </c>
      <c r="HC117" s="272">
        <f t="shared" si="115"/>
        <v>4.9941019655786519E-2</v>
      </c>
      <c r="HD117" s="272">
        <f t="shared" si="115"/>
        <v>4.9941019655786519E-2</v>
      </c>
      <c r="HE117" s="272">
        <f t="shared" si="115"/>
        <v>4.9941019655786519E-2</v>
      </c>
      <c r="HF117" s="274">
        <f t="shared" si="115"/>
        <v>4.9941019655786519E-2</v>
      </c>
      <c r="HG117" s="272">
        <f t="shared" si="115"/>
        <v>0</v>
      </c>
      <c r="HH117" s="272">
        <f t="shared" si="115"/>
        <v>0</v>
      </c>
      <c r="HI117" s="272">
        <f t="shared" si="115"/>
        <v>0</v>
      </c>
      <c r="HJ117" s="272">
        <f t="shared" si="115"/>
        <v>0</v>
      </c>
      <c r="HK117" s="272">
        <f t="shared" si="115"/>
        <v>0</v>
      </c>
      <c r="HL117" s="272">
        <f t="shared" si="115"/>
        <v>0</v>
      </c>
      <c r="HM117" s="274">
        <f t="shared" si="115"/>
        <v>0</v>
      </c>
      <c r="HN117" s="272">
        <f t="shared" si="115"/>
        <v>0</v>
      </c>
      <c r="HO117" s="272">
        <f t="shared" si="115"/>
        <v>0</v>
      </c>
      <c r="HP117" s="272">
        <f t="shared" si="115"/>
        <v>0</v>
      </c>
      <c r="HQ117" s="272">
        <f t="shared" si="115"/>
        <v>0</v>
      </c>
      <c r="HR117" s="272">
        <f t="shared" si="115"/>
        <v>0</v>
      </c>
      <c r="HS117" s="272">
        <f t="shared" si="115"/>
        <v>0</v>
      </c>
      <c r="HT117" s="274">
        <f t="shared" si="115"/>
        <v>0</v>
      </c>
      <c r="HU117" s="272">
        <f t="shared" si="115"/>
        <v>0</v>
      </c>
      <c r="HV117" s="272">
        <f t="shared" si="115"/>
        <v>0</v>
      </c>
      <c r="HW117" s="272">
        <f t="shared" si="115"/>
        <v>0</v>
      </c>
    </row>
    <row r="118" spans="2:231" x14ac:dyDescent="0.25">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c r="CT118" s="18"/>
      <c r="CU118" s="18"/>
      <c r="CV118" s="18"/>
      <c r="CW118" s="18"/>
      <c r="CX118" s="18"/>
      <c r="CY118" s="18"/>
      <c r="CZ118" s="18"/>
      <c r="DA118" s="18"/>
      <c r="DB118" s="18"/>
      <c r="DC118" s="18"/>
      <c r="DD118" s="18"/>
      <c r="DE118" s="18"/>
      <c r="DF118" s="18"/>
      <c r="DG118" s="18"/>
      <c r="DH118" s="18"/>
      <c r="DI118" s="18"/>
      <c r="DJ118" s="18"/>
      <c r="DK118" s="18"/>
      <c r="DL118" s="18"/>
      <c r="DM118" s="18"/>
      <c r="DN118" s="18"/>
      <c r="DO118" s="18"/>
      <c r="DP118" s="18"/>
      <c r="DQ118" s="18"/>
      <c r="DR118" s="18"/>
      <c r="DS118" s="18"/>
      <c r="DT118" s="18"/>
      <c r="DU118" s="18"/>
      <c r="DV118" s="18"/>
      <c r="DW118" s="18"/>
      <c r="DX118" s="18"/>
      <c r="DY118" s="18"/>
      <c r="DZ118" s="18"/>
      <c r="EA118" s="18"/>
      <c r="EB118" s="18"/>
      <c r="EC118" s="18"/>
      <c r="ED118" s="18"/>
      <c r="EE118" s="18"/>
      <c r="EF118" s="18"/>
      <c r="EG118" s="18"/>
      <c r="EH118" s="18"/>
      <c r="EI118" s="18"/>
      <c r="EJ118" s="18"/>
      <c r="EK118" s="18"/>
      <c r="EL118" s="18"/>
      <c r="EM118" s="18"/>
      <c r="EN118" s="18"/>
      <c r="EO118" s="18"/>
      <c r="EP118" s="18"/>
      <c r="EQ118" s="18"/>
      <c r="ER118" s="18"/>
      <c r="ES118" s="18"/>
      <c r="ET118" s="18"/>
      <c r="EU118" s="18"/>
      <c r="EV118" s="18"/>
      <c r="EW118" s="18"/>
      <c r="EX118" s="18"/>
      <c r="EY118" s="18"/>
      <c r="EZ118" s="18"/>
      <c r="FA118" s="18"/>
      <c r="FB118" s="18"/>
      <c r="FC118" s="18"/>
      <c r="FD118" s="18"/>
      <c r="FE118" s="18"/>
      <c r="FF118" s="18"/>
      <c r="FG118" s="18"/>
      <c r="FH118" s="18"/>
      <c r="FI118" s="18"/>
      <c r="FJ118" s="18"/>
      <c r="FK118" s="18"/>
      <c r="FL118" s="18"/>
      <c r="FM118" s="18"/>
      <c r="FN118" s="18"/>
      <c r="FO118" s="18"/>
      <c r="FP118" s="18"/>
      <c r="FQ118" s="18"/>
      <c r="FR118" s="18"/>
      <c r="FS118" s="18"/>
      <c r="FT118" s="18"/>
      <c r="FU118" s="18"/>
      <c r="FV118" s="18"/>
      <c r="FW118" s="274">
        <f t="shared" si="116"/>
        <v>0</v>
      </c>
      <c r="FX118" s="272">
        <f t="shared" si="115"/>
        <v>4.4771775872489983E-2</v>
      </c>
      <c r="FY118" s="272">
        <f t="shared" si="115"/>
        <v>4.4771775872489983E-2</v>
      </c>
      <c r="FZ118" s="272">
        <f t="shared" si="115"/>
        <v>8.9543551744979966E-2</v>
      </c>
      <c r="GA118" s="272">
        <f t="shared" si="115"/>
        <v>8.9543551744979966E-2</v>
      </c>
      <c r="GB118" s="272">
        <f t="shared" si="115"/>
        <v>8.9543551744979966E-2</v>
      </c>
      <c r="GC118" s="272">
        <f t="shared" si="115"/>
        <v>8.9543551744979966E-2</v>
      </c>
      <c r="GD118" s="274">
        <f t="shared" si="115"/>
        <v>8.9543551744979966E-2</v>
      </c>
      <c r="GE118" s="272">
        <f t="shared" si="115"/>
        <v>4.4771775872489983E-2</v>
      </c>
      <c r="GF118" s="272">
        <f t="shared" si="115"/>
        <v>8.9543551744979966E-2</v>
      </c>
      <c r="GG118" s="272">
        <f t="shared" si="115"/>
        <v>4.4771775872489983E-2</v>
      </c>
      <c r="GH118" s="272">
        <f t="shared" si="115"/>
        <v>4.4771775872489983E-2</v>
      </c>
      <c r="GI118" s="272">
        <f t="shared" si="115"/>
        <v>4.4771775872489983E-2</v>
      </c>
      <c r="GJ118" s="272">
        <f t="shared" si="115"/>
        <v>4.4771775872489983E-2</v>
      </c>
      <c r="GK118" s="274">
        <f t="shared" si="115"/>
        <v>4.4771775872489983E-2</v>
      </c>
      <c r="GL118" s="272">
        <f t="shared" si="115"/>
        <v>4.4771775872489983E-2</v>
      </c>
      <c r="GM118" s="272">
        <f t="shared" si="115"/>
        <v>0</v>
      </c>
      <c r="GN118" s="272">
        <f t="shared" si="115"/>
        <v>0</v>
      </c>
      <c r="GO118" s="272">
        <f t="shared" si="115"/>
        <v>0</v>
      </c>
      <c r="GP118" s="272">
        <f t="shared" si="115"/>
        <v>0</v>
      </c>
      <c r="GQ118" s="272">
        <f t="shared" si="115"/>
        <v>0</v>
      </c>
      <c r="GR118" s="274">
        <f t="shared" si="115"/>
        <v>0</v>
      </c>
      <c r="GS118" s="272">
        <f t="shared" si="115"/>
        <v>4.4771775872489983E-2</v>
      </c>
      <c r="GT118" s="272">
        <f t="shared" si="115"/>
        <v>4.4771775872489983E-2</v>
      </c>
      <c r="GU118" s="272">
        <f t="shared" si="115"/>
        <v>4.4771775872489983E-2</v>
      </c>
      <c r="GV118" s="272">
        <f t="shared" si="115"/>
        <v>4.4771775872489983E-2</v>
      </c>
      <c r="GW118" s="272">
        <f t="shared" si="115"/>
        <v>8.9543551744979966E-2</v>
      </c>
      <c r="GX118" s="272">
        <f t="shared" si="115"/>
        <v>8.9543551744979966E-2</v>
      </c>
      <c r="GY118" s="274">
        <f t="shared" si="115"/>
        <v>8.9543551744979966E-2</v>
      </c>
      <c r="GZ118" s="272">
        <f t="shared" si="115"/>
        <v>4.4771775872489983E-2</v>
      </c>
      <c r="HA118" s="272">
        <f t="shared" si="115"/>
        <v>8.9543551744979966E-2</v>
      </c>
      <c r="HB118" s="272">
        <f t="shared" si="115"/>
        <v>8.9543551744979966E-2</v>
      </c>
      <c r="HC118" s="272">
        <f t="shared" si="115"/>
        <v>8.9543551744979966E-2</v>
      </c>
      <c r="HD118" s="272">
        <f t="shared" si="115"/>
        <v>4.4771775872489983E-2</v>
      </c>
      <c r="HE118" s="272">
        <f t="shared" si="115"/>
        <v>4.4771775872489983E-2</v>
      </c>
      <c r="HF118" s="274">
        <f t="shared" si="115"/>
        <v>4.4771775872489983E-2</v>
      </c>
      <c r="HG118" s="272">
        <f t="shared" si="115"/>
        <v>4.4771775872489983E-2</v>
      </c>
      <c r="HH118" s="272">
        <f t="shared" si="115"/>
        <v>0</v>
      </c>
      <c r="HI118" s="272">
        <f t="shared" si="115"/>
        <v>0</v>
      </c>
      <c r="HJ118" s="272">
        <f t="shared" si="115"/>
        <v>4.4771775872489983E-2</v>
      </c>
      <c r="HK118" s="272">
        <f t="shared" si="115"/>
        <v>4.4771775872489983E-2</v>
      </c>
      <c r="HL118" s="272">
        <f t="shared" si="115"/>
        <v>4.4771775872489983E-2</v>
      </c>
      <c r="HM118" s="274">
        <f t="shared" si="115"/>
        <v>4.4771775872489983E-2</v>
      </c>
      <c r="HN118" s="272">
        <f t="shared" si="115"/>
        <v>4.4771775872489983E-2</v>
      </c>
      <c r="HO118" s="272">
        <f t="shared" si="115"/>
        <v>4.4771775872489983E-2</v>
      </c>
      <c r="HP118" s="272">
        <f t="shared" si="115"/>
        <v>4.4771775872489983E-2</v>
      </c>
      <c r="HQ118" s="272">
        <f t="shared" si="115"/>
        <v>0</v>
      </c>
      <c r="HR118" s="272">
        <f t="shared" si="115"/>
        <v>0</v>
      </c>
      <c r="HS118" s="272">
        <f t="shared" si="115"/>
        <v>0</v>
      </c>
      <c r="HT118" s="274">
        <f t="shared" si="115"/>
        <v>0</v>
      </c>
      <c r="HU118" s="272">
        <f t="shared" si="115"/>
        <v>0</v>
      </c>
      <c r="HV118" s="272">
        <f t="shared" si="115"/>
        <v>0</v>
      </c>
      <c r="HW118" s="272">
        <f t="shared" si="115"/>
        <v>0</v>
      </c>
    </row>
    <row r="119" spans="2:231" x14ac:dyDescent="0.25">
      <c r="FW119" s="274">
        <f t="shared" si="116"/>
        <v>0.23278215175440925</v>
      </c>
      <c r="FX119" s="272">
        <f t="shared" si="115"/>
        <v>0.23278215175440925</v>
      </c>
      <c r="FY119" s="272">
        <f t="shared" si="115"/>
        <v>0.23278215175440925</v>
      </c>
      <c r="FZ119" s="272">
        <f t="shared" si="115"/>
        <v>0.23278215175440925</v>
      </c>
      <c r="GA119" s="272">
        <f t="shared" si="115"/>
        <v>0.23278215175440925</v>
      </c>
      <c r="GB119" s="272">
        <f t="shared" si="115"/>
        <v>0.23278215175440925</v>
      </c>
      <c r="GC119" s="272">
        <f t="shared" si="115"/>
        <v>0.13966929105264553</v>
      </c>
      <c r="GD119" s="274">
        <f t="shared" si="115"/>
        <v>0.18622572140352739</v>
      </c>
      <c r="GE119" s="272">
        <f t="shared" si="115"/>
        <v>0.23278215175440922</v>
      </c>
      <c r="GF119" s="272">
        <f t="shared" si="115"/>
        <v>0.27933858210529106</v>
      </c>
      <c r="GG119" s="272">
        <f t="shared" si="115"/>
        <v>0.32589501245617292</v>
      </c>
      <c r="GH119" s="272">
        <f t="shared" si="115"/>
        <v>0.27933858210529111</v>
      </c>
      <c r="GI119" s="272">
        <f t="shared" si="115"/>
        <v>0.32589501245617297</v>
      </c>
      <c r="GJ119" s="272">
        <f t="shared" si="115"/>
        <v>0.32589501245617297</v>
      </c>
      <c r="GK119" s="274">
        <f t="shared" si="115"/>
        <v>0.23278215175440925</v>
      </c>
      <c r="GL119" s="272">
        <f t="shared" si="115"/>
        <v>0.18622572140352739</v>
      </c>
      <c r="GM119" s="272">
        <f t="shared" si="115"/>
        <v>0.13966929105264553</v>
      </c>
      <c r="GN119" s="272">
        <f t="shared" si="115"/>
        <v>0.18622572140352739</v>
      </c>
      <c r="GO119" s="272">
        <f t="shared" si="115"/>
        <v>0.27933858210529106</v>
      </c>
      <c r="GP119" s="272">
        <f t="shared" si="115"/>
        <v>0.27933858210529106</v>
      </c>
      <c r="GQ119" s="272">
        <f t="shared" si="115"/>
        <v>0.27933858210529106</v>
      </c>
      <c r="GR119" s="274">
        <f t="shared" si="115"/>
        <v>0.27933858210529106</v>
      </c>
      <c r="GS119" s="272">
        <f t="shared" si="115"/>
        <v>0.23278215175440925</v>
      </c>
      <c r="GT119" s="272">
        <f t="shared" si="115"/>
        <v>0.27933858210529111</v>
      </c>
      <c r="GU119" s="272">
        <f t="shared" si="115"/>
        <v>0.18622572140352739</v>
      </c>
      <c r="GV119" s="272">
        <f t="shared" si="115"/>
        <v>0.18622572140352739</v>
      </c>
      <c r="GW119" s="272">
        <f t="shared" si="115"/>
        <v>0.13966929105264553</v>
      </c>
      <c r="GX119" s="272">
        <f t="shared" si="115"/>
        <v>0.13966929105264553</v>
      </c>
      <c r="GY119" s="274">
        <f t="shared" si="115"/>
        <v>0.13966929105264553</v>
      </c>
      <c r="GZ119" s="272">
        <f t="shared" si="115"/>
        <v>0.18622572140352739</v>
      </c>
      <c r="HA119" s="272">
        <f t="shared" si="115"/>
        <v>0.18622572140352739</v>
      </c>
      <c r="HB119" s="272">
        <f t="shared" si="115"/>
        <v>0.18622572140352739</v>
      </c>
      <c r="HC119" s="272">
        <f t="shared" si="115"/>
        <v>9.3112860701763694E-2</v>
      </c>
      <c r="HD119" s="272">
        <f t="shared" si="115"/>
        <v>9.3112860701763694E-2</v>
      </c>
      <c r="HE119" s="272">
        <f t="shared" si="115"/>
        <v>9.3112860701763694E-2</v>
      </c>
      <c r="HF119" s="274">
        <f t="shared" si="115"/>
        <v>9.3112860701763694E-2</v>
      </c>
      <c r="HG119" s="272">
        <f t="shared" si="115"/>
        <v>9.3112860701763694E-2</v>
      </c>
      <c r="HH119" s="272">
        <f t="shared" si="115"/>
        <v>4.6556430350881847E-2</v>
      </c>
      <c r="HI119" s="272">
        <f t="shared" si="115"/>
        <v>4.6556430350881847E-2</v>
      </c>
      <c r="HJ119" s="272">
        <f t="shared" si="115"/>
        <v>4.6556430350881847E-2</v>
      </c>
      <c r="HK119" s="272">
        <f t="shared" si="115"/>
        <v>9.3112860701763694E-2</v>
      </c>
      <c r="HL119" s="272">
        <f t="shared" si="115"/>
        <v>9.3112860701763694E-2</v>
      </c>
      <c r="HM119" s="274">
        <f t="shared" si="115"/>
        <v>9.3112860701763694E-2</v>
      </c>
      <c r="HN119" s="272">
        <f t="shared" si="115"/>
        <v>4.6556430350881847E-2</v>
      </c>
      <c r="HO119" s="272">
        <f t="shared" si="115"/>
        <v>0.18622572140352739</v>
      </c>
      <c r="HP119" s="272">
        <f t="shared" si="115"/>
        <v>0.18622572140352739</v>
      </c>
      <c r="HQ119" s="272">
        <f t="shared" si="115"/>
        <v>0.23278215175440925</v>
      </c>
      <c r="HR119" s="272">
        <f t="shared" si="115"/>
        <v>0.18622572140352739</v>
      </c>
      <c r="HS119" s="272">
        <f t="shared" si="115"/>
        <v>0.18622572140352739</v>
      </c>
      <c r="HT119" s="274">
        <f t="shared" si="115"/>
        <v>0.18622572140352739</v>
      </c>
      <c r="HU119" s="272">
        <f t="shared" si="115"/>
        <v>0.23278215175440925</v>
      </c>
      <c r="HV119" s="272">
        <f t="shared" si="115"/>
        <v>9.3112860701763694E-2</v>
      </c>
      <c r="HW119" s="272">
        <f t="shared" si="115"/>
        <v>9.3112860701763694E-2</v>
      </c>
    </row>
    <row r="120" spans="2:231" x14ac:dyDescent="0.25">
      <c r="FW120" s="274">
        <f t="shared" si="116"/>
        <v>0.22644148118090138</v>
      </c>
      <c r="FX120" s="272">
        <f t="shared" si="115"/>
        <v>0.22644148118090138</v>
      </c>
      <c r="FY120" s="272">
        <f t="shared" si="115"/>
        <v>0.1811531849447211</v>
      </c>
      <c r="FZ120" s="272">
        <f t="shared" si="115"/>
        <v>0.1811531849447211</v>
      </c>
      <c r="GA120" s="272">
        <f t="shared" si="115"/>
        <v>0.1811531849447211</v>
      </c>
      <c r="GB120" s="272">
        <f t="shared" si="115"/>
        <v>9.0576592472360551E-2</v>
      </c>
      <c r="GC120" s="272">
        <f t="shared" si="115"/>
        <v>0.13586488870854083</v>
      </c>
      <c r="GD120" s="274">
        <f t="shared" si="115"/>
        <v>0.1811531849447211</v>
      </c>
      <c r="GE120" s="272">
        <f t="shared" si="115"/>
        <v>0.1811531849447211</v>
      </c>
      <c r="GF120" s="272">
        <f t="shared" si="115"/>
        <v>0.22644148118090138</v>
      </c>
      <c r="GG120" s="272">
        <f t="shared" si="115"/>
        <v>0.31701807365326196</v>
      </c>
      <c r="GH120" s="272">
        <f t="shared" si="115"/>
        <v>0.3623063698894422</v>
      </c>
      <c r="GI120" s="272">
        <f t="shared" si="115"/>
        <v>0.40759466612562245</v>
      </c>
      <c r="GJ120" s="272">
        <f t="shared" si="115"/>
        <v>0.3623063698894422</v>
      </c>
      <c r="GK120" s="274">
        <f t="shared" si="115"/>
        <v>0.27172977741708165</v>
      </c>
      <c r="GL120" s="272">
        <f t="shared" si="115"/>
        <v>0.27172977741708165</v>
      </c>
      <c r="GM120" s="272">
        <f t="shared" si="115"/>
        <v>0.27172977741708165</v>
      </c>
      <c r="GN120" s="272">
        <f t="shared" si="115"/>
        <v>0.22644148118090138</v>
      </c>
      <c r="GO120" s="272">
        <f t="shared" si="115"/>
        <v>0.1811531849447211</v>
      </c>
      <c r="GP120" s="272">
        <f t="shared" si="115"/>
        <v>0.13586488870854083</v>
      </c>
      <c r="GQ120" s="272">
        <f t="shared" si="115"/>
        <v>0.13586488870854083</v>
      </c>
      <c r="GR120" s="274">
        <f t="shared" si="115"/>
        <v>0.1811531849447211</v>
      </c>
      <c r="GS120" s="272">
        <f t="shared" si="115"/>
        <v>0.1811531849447211</v>
      </c>
      <c r="GT120" s="272">
        <f t="shared" si="115"/>
        <v>0.13586488870854083</v>
      </c>
      <c r="GU120" s="272">
        <f t="shared" si="115"/>
        <v>4.5288296236180275E-2</v>
      </c>
      <c r="GV120" s="272">
        <f t="shared" si="115"/>
        <v>9.0576592472360551E-2</v>
      </c>
      <c r="GW120" s="272">
        <f t="shared" si="115"/>
        <v>9.0576592472360551E-2</v>
      </c>
      <c r="GX120" s="272">
        <f t="shared" si="115"/>
        <v>9.0576592472360551E-2</v>
      </c>
      <c r="GY120" s="274">
        <f t="shared" si="115"/>
        <v>9.0576592472360551E-2</v>
      </c>
      <c r="GZ120" s="272">
        <f t="shared" si="115"/>
        <v>9.0576592472360551E-2</v>
      </c>
      <c r="HA120" s="272">
        <f t="shared" si="115"/>
        <v>9.0576592472360551E-2</v>
      </c>
      <c r="HB120" s="272">
        <f t="shared" si="115"/>
        <v>0.13586488870854083</v>
      </c>
      <c r="HC120" s="272">
        <f t="shared" si="115"/>
        <v>9.0576592472360551E-2</v>
      </c>
      <c r="HD120" s="272">
        <f t="shared" si="115"/>
        <v>9.0576592472360551E-2</v>
      </c>
      <c r="HE120" s="272">
        <f t="shared" si="115"/>
        <v>0.13586488870854083</v>
      </c>
      <c r="HF120" s="274">
        <f t="shared" si="115"/>
        <v>9.0576592472360551E-2</v>
      </c>
      <c r="HG120" s="272">
        <f t="shared" si="115"/>
        <v>0.13586488870854083</v>
      </c>
      <c r="HH120" s="272">
        <f t="shared" si="115"/>
        <v>0.27172977741708165</v>
      </c>
      <c r="HI120" s="272">
        <f t="shared" si="115"/>
        <v>0.22644148118090138</v>
      </c>
      <c r="HJ120" s="272">
        <f t="shared" si="115"/>
        <v>0.22644148118090138</v>
      </c>
      <c r="HK120" s="272">
        <f t="shared" si="115"/>
        <v>0.22644148118090138</v>
      </c>
      <c r="HL120" s="272">
        <f t="shared" si="115"/>
        <v>0.22644148118090138</v>
      </c>
      <c r="HM120" s="274">
        <f t="shared" si="115"/>
        <v>0.22644148118090138</v>
      </c>
      <c r="HN120" s="272">
        <f t="shared" si="115"/>
        <v>0.22644148118090138</v>
      </c>
      <c r="HO120" s="272">
        <f t="shared" si="115"/>
        <v>9.0576592472360551E-2</v>
      </c>
      <c r="HP120" s="272">
        <f t="shared" si="115"/>
        <v>0.13586488870854083</v>
      </c>
      <c r="HQ120" s="272">
        <f t="shared" si="115"/>
        <v>0.13586488870854083</v>
      </c>
      <c r="HR120" s="272">
        <f t="shared" si="115"/>
        <v>0.13586488870854083</v>
      </c>
      <c r="HS120" s="272">
        <f t="shared" si="115"/>
        <v>9.0576592472360551E-2</v>
      </c>
      <c r="HT120" s="274">
        <f t="shared" ref="HT120:HW125" si="117">SUM(HN108:HT108)</f>
        <v>9.0576592472360551E-2</v>
      </c>
      <c r="HU120" s="272">
        <f t="shared" si="117"/>
        <v>4.5288296236180275E-2</v>
      </c>
      <c r="HV120" s="272">
        <f t="shared" si="117"/>
        <v>4.5288296236180275E-2</v>
      </c>
      <c r="HW120" s="272">
        <f t="shared" si="117"/>
        <v>0</v>
      </c>
    </row>
    <row r="121" spans="2:231" x14ac:dyDescent="0.25">
      <c r="FW121" s="274">
        <f t="shared" si="116"/>
        <v>0.19743975915508422</v>
      </c>
      <c r="FX121" s="272">
        <f t="shared" si="116"/>
        <v>0.27641566281711788</v>
      </c>
      <c r="FY121" s="272">
        <f t="shared" si="116"/>
        <v>0.31590361464813471</v>
      </c>
      <c r="FZ121" s="272">
        <f t="shared" si="116"/>
        <v>0.23692771098610105</v>
      </c>
      <c r="GA121" s="272">
        <f t="shared" si="116"/>
        <v>0.27641566281711788</v>
      </c>
      <c r="GB121" s="272">
        <f t="shared" si="116"/>
        <v>0.31590361464813471</v>
      </c>
      <c r="GC121" s="272">
        <f t="shared" si="116"/>
        <v>0.31590361464813471</v>
      </c>
      <c r="GD121" s="274">
        <f t="shared" si="116"/>
        <v>0.27641566281711788</v>
      </c>
      <c r="GE121" s="272">
        <f t="shared" si="116"/>
        <v>0.31590361464813471</v>
      </c>
      <c r="GF121" s="272">
        <f t="shared" si="116"/>
        <v>0.27641566281711788</v>
      </c>
      <c r="GG121" s="272">
        <f t="shared" si="116"/>
        <v>0.31590361464813471</v>
      </c>
      <c r="GH121" s="272">
        <f t="shared" si="116"/>
        <v>0.39487951831016843</v>
      </c>
      <c r="GI121" s="272">
        <f t="shared" si="116"/>
        <v>0.43436747014118526</v>
      </c>
      <c r="GJ121" s="272">
        <f t="shared" si="116"/>
        <v>0.39487951831016838</v>
      </c>
      <c r="GK121" s="274">
        <f t="shared" si="116"/>
        <v>0.39487951831016838</v>
      </c>
      <c r="GL121" s="272">
        <f t="shared" si="116"/>
        <v>0.35539156647915154</v>
      </c>
      <c r="GM121" s="272">
        <f t="shared" ref="GM121:HS125" si="118">SUM(GG109:GM109)</f>
        <v>0.39487951831016838</v>
      </c>
      <c r="GN121" s="272">
        <f t="shared" si="118"/>
        <v>0.35539156647915154</v>
      </c>
      <c r="GO121" s="272">
        <f t="shared" si="118"/>
        <v>0.23692771098610105</v>
      </c>
      <c r="GP121" s="272">
        <f t="shared" si="118"/>
        <v>0.15795180732406736</v>
      </c>
      <c r="GQ121" s="272">
        <f t="shared" si="118"/>
        <v>0.23692771098610105</v>
      </c>
      <c r="GR121" s="274">
        <f t="shared" si="118"/>
        <v>0.27641566281711788</v>
      </c>
      <c r="GS121" s="272">
        <f t="shared" si="118"/>
        <v>0.23692771098610105</v>
      </c>
      <c r="GT121" s="272">
        <f t="shared" si="118"/>
        <v>0.23692771098610102</v>
      </c>
      <c r="GU121" s="272">
        <f t="shared" si="118"/>
        <v>0.27641566281711788</v>
      </c>
      <c r="GV121" s="272">
        <f t="shared" si="118"/>
        <v>0.31590361464813471</v>
      </c>
      <c r="GW121" s="272">
        <f t="shared" si="118"/>
        <v>0.31590361464813471</v>
      </c>
      <c r="GX121" s="272">
        <f t="shared" si="118"/>
        <v>0.23692771098610102</v>
      </c>
      <c r="GY121" s="274">
        <f t="shared" si="118"/>
        <v>0.19743975915508419</v>
      </c>
      <c r="GZ121" s="272">
        <f t="shared" si="118"/>
        <v>0.19743975915508419</v>
      </c>
      <c r="HA121" s="272">
        <f t="shared" si="118"/>
        <v>0.19743975915508419</v>
      </c>
      <c r="HB121" s="272">
        <f t="shared" si="118"/>
        <v>0.19743975915508419</v>
      </c>
      <c r="HC121" s="272">
        <f t="shared" si="118"/>
        <v>0.19743975915508419</v>
      </c>
      <c r="HD121" s="272">
        <f t="shared" si="118"/>
        <v>0.19743975915508419</v>
      </c>
      <c r="HE121" s="272">
        <f t="shared" si="118"/>
        <v>0.23692771098610102</v>
      </c>
      <c r="HF121" s="274">
        <f t="shared" si="118"/>
        <v>0.19743975915508419</v>
      </c>
      <c r="HG121" s="272">
        <f t="shared" si="118"/>
        <v>0.15795180732406736</v>
      </c>
      <c r="HH121" s="272">
        <f t="shared" si="118"/>
        <v>0.15795180732406736</v>
      </c>
      <c r="HI121" s="272">
        <f t="shared" si="118"/>
        <v>0.11846385549305052</v>
      </c>
      <c r="HJ121" s="272">
        <f t="shared" si="118"/>
        <v>0.19743975915508422</v>
      </c>
      <c r="HK121" s="272">
        <f t="shared" si="118"/>
        <v>0.23692771098610105</v>
      </c>
      <c r="HL121" s="272">
        <f t="shared" si="118"/>
        <v>0.23692771098610102</v>
      </c>
      <c r="HM121" s="274">
        <f t="shared" si="118"/>
        <v>0.23692771098610102</v>
      </c>
      <c r="HN121" s="272">
        <f t="shared" si="118"/>
        <v>0.35539156647915154</v>
      </c>
      <c r="HO121" s="272">
        <f t="shared" si="118"/>
        <v>0.39487951831016838</v>
      </c>
      <c r="HP121" s="272">
        <f t="shared" si="118"/>
        <v>0.39487951831016838</v>
      </c>
      <c r="HQ121" s="272">
        <f t="shared" si="118"/>
        <v>0.31590361464813471</v>
      </c>
      <c r="HR121" s="272">
        <f t="shared" si="118"/>
        <v>0.31590361464813471</v>
      </c>
      <c r="HS121" s="272">
        <f t="shared" si="118"/>
        <v>0.31590361464813471</v>
      </c>
      <c r="HT121" s="274">
        <f t="shared" si="117"/>
        <v>0.31590361464813471</v>
      </c>
      <c r="HU121" s="272">
        <f t="shared" si="117"/>
        <v>0.19743975915508419</v>
      </c>
      <c r="HV121" s="272">
        <f t="shared" si="117"/>
        <v>0.11846385549305052</v>
      </c>
      <c r="HW121" s="272">
        <f t="shared" si="117"/>
        <v>0.11846385549305052</v>
      </c>
    </row>
    <row r="122" spans="2:231" x14ac:dyDescent="0.25">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c r="CT122" s="18"/>
      <c r="CU122" s="18"/>
      <c r="CV122" s="18"/>
      <c r="CW122" s="18"/>
      <c r="CX122" s="18"/>
      <c r="CY122" s="18"/>
      <c r="CZ122" s="18"/>
      <c r="DA122" s="18"/>
      <c r="DB122" s="18"/>
      <c r="DC122" s="18"/>
      <c r="DD122" s="18"/>
      <c r="DE122" s="18"/>
      <c r="DF122" s="18"/>
      <c r="DG122" s="18"/>
      <c r="DH122" s="18"/>
      <c r="DI122" s="18"/>
      <c r="DJ122" s="18"/>
      <c r="DK122" s="18"/>
      <c r="DL122" s="18"/>
      <c r="DM122" s="18"/>
      <c r="DN122" s="18"/>
      <c r="DO122" s="18"/>
      <c r="DP122" s="18"/>
      <c r="DQ122" s="18"/>
      <c r="DR122" s="18"/>
      <c r="DS122" s="18"/>
      <c r="DT122" s="18"/>
      <c r="DU122" s="18"/>
      <c r="DV122" s="18"/>
      <c r="DW122" s="18"/>
      <c r="DX122" s="18"/>
      <c r="DY122" s="18"/>
      <c r="DZ122" s="18"/>
      <c r="EA122" s="18"/>
      <c r="EB122" s="18"/>
      <c r="EC122" s="18"/>
      <c r="ED122" s="18"/>
      <c r="EE122" s="18"/>
      <c r="EF122" s="18"/>
      <c r="EG122" s="18"/>
      <c r="EH122" s="18"/>
      <c r="EI122" s="18"/>
      <c r="EJ122" s="18"/>
      <c r="EK122" s="18"/>
      <c r="EL122" s="18"/>
      <c r="EM122" s="18"/>
      <c r="EN122" s="18"/>
      <c r="EO122" s="18"/>
      <c r="EP122" s="18"/>
      <c r="EQ122" s="18"/>
      <c r="ER122" s="18"/>
      <c r="ES122" s="18"/>
      <c r="ET122" s="18"/>
      <c r="EU122" s="18"/>
      <c r="EV122" s="18"/>
      <c r="EW122" s="18"/>
      <c r="EX122" s="18"/>
      <c r="EY122" s="18"/>
      <c r="EZ122" s="18"/>
      <c r="FA122" s="18"/>
      <c r="FB122" s="18"/>
      <c r="FC122" s="18"/>
      <c r="FD122" s="18"/>
      <c r="FE122" s="18"/>
      <c r="FF122" s="18"/>
      <c r="FG122" s="18"/>
      <c r="FH122" s="18"/>
      <c r="FI122" s="18"/>
      <c r="FJ122" s="18"/>
      <c r="FK122" s="18"/>
      <c r="FL122" s="18"/>
      <c r="FM122" s="18"/>
      <c r="FN122" s="18"/>
      <c r="FO122" s="18"/>
      <c r="FP122" s="18"/>
      <c r="FQ122" s="18"/>
      <c r="FR122" s="18"/>
      <c r="FS122" s="18"/>
      <c r="FT122" s="18"/>
      <c r="FU122" s="18"/>
      <c r="FV122" s="18"/>
      <c r="FW122" s="274">
        <f t="shared" si="116"/>
        <v>0.61499276673892045</v>
      </c>
      <c r="FX122" s="272">
        <f t="shared" si="116"/>
        <v>0.66229990264191441</v>
      </c>
      <c r="FY122" s="272">
        <f t="shared" si="116"/>
        <v>0.5676856308359266</v>
      </c>
      <c r="FZ122" s="272">
        <f t="shared" si="116"/>
        <v>0.61499276673892045</v>
      </c>
      <c r="GA122" s="272">
        <f t="shared" si="116"/>
        <v>0.4730713590299388</v>
      </c>
      <c r="GB122" s="272">
        <f t="shared" si="116"/>
        <v>0.61499276673892045</v>
      </c>
      <c r="GC122" s="272">
        <f t="shared" si="116"/>
        <v>0.70960703854490825</v>
      </c>
      <c r="GD122" s="274">
        <f t="shared" si="116"/>
        <v>0.75691417444790221</v>
      </c>
      <c r="GE122" s="272">
        <f t="shared" si="116"/>
        <v>0.9461427180598776</v>
      </c>
      <c r="GF122" s="272">
        <f t="shared" si="116"/>
        <v>0.8515284462538899</v>
      </c>
      <c r="GG122" s="272">
        <f t="shared" si="116"/>
        <v>0.7569141744479021</v>
      </c>
      <c r="GH122" s="272">
        <f t="shared" si="116"/>
        <v>0.80422131035089606</v>
      </c>
      <c r="GI122" s="272">
        <f t="shared" si="116"/>
        <v>0.75691417444790221</v>
      </c>
      <c r="GJ122" s="272">
        <f t="shared" si="116"/>
        <v>0.75691417444790221</v>
      </c>
      <c r="GK122" s="274">
        <f t="shared" si="116"/>
        <v>0.89883558215688375</v>
      </c>
      <c r="GL122" s="272">
        <f t="shared" si="116"/>
        <v>0.7569141744479021</v>
      </c>
      <c r="GM122" s="272">
        <f t="shared" si="118"/>
        <v>0.7569141744479021</v>
      </c>
      <c r="GN122" s="272">
        <f t="shared" si="118"/>
        <v>0.8515284462538899</v>
      </c>
      <c r="GO122" s="272">
        <f t="shared" si="118"/>
        <v>0.89883558215688375</v>
      </c>
      <c r="GP122" s="272">
        <f t="shared" si="118"/>
        <v>0.89883558215688386</v>
      </c>
      <c r="GQ122" s="272">
        <f t="shared" si="118"/>
        <v>0.80422131035089606</v>
      </c>
      <c r="GR122" s="274">
        <f t="shared" si="118"/>
        <v>0.56768563083592649</v>
      </c>
      <c r="GS122" s="272">
        <f t="shared" si="118"/>
        <v>0.42576422312694495</v>
      </c>
      <c r="GT122" s="272">
        <f t="shared" si="118"/>
        <v>0.42576422312694495</v>
      </c>
      <c r="GU122" s="272">
        <f t="shared" si="118"/>
        <v>0.37845708722395111</v>
      </c>
      <c r="GV122" s="272">
        <f t="shared" si="118"/>
        <v>0.33114995132095715</v>
      </c>
      <c r="GW122" s="272">
        <f t="shared" si="118"/>
        <v>0.33114995132095715</v>
      </c>
      <c r="GX122" s="272">
        <f t="shared" si="118"/>
        <v>0.37845708722395105</v>
      </c>
      <c r="GY122" s="274">
        <f t="shared" si="118"/>
        <v>0.33114995132095715</v>
      </c>
      <c r="GZ122" s="272">
        <f t="shared" si="118"/>
        <v>0.4730713590299388</v>
      </c>
      <c r="HA122" s="272">
        <f t="shared" si="118"/>
        <v>0.52037849493293264</v>
      </c>
      <c r="HB122" s="272">
        <f t="shared" si="118"/>
        <v>0.47307135902993885</v>
      </c>
      <c r="HC122" s="272">
        <f t="shared" si="118"/>
        <v>0.4730713590299388</v>
      </c>
      <c r="HD122" s="272">
        <f t="shared" si="118"/>
        <v>0.37845708722395105</v>
      </c>
      <c r="HE122" s="272">
        <f t="shared" si="118"/>
        <v>0.3311499513209572</v>
      </c>
      <c r="HF122" s="274">
        <f t="shared" si="118"/>
        <v>0.42576422312694495</v>
      </c>
      <c r="HG122" s="272">
        <f t="shared" si="118"/>
        <v>0.4730713590299388</v>
      </c>
      <c r="HH122" s="272">
        <f t="shared" si="118"/>
        <v>0.42576422312694495</v>
      </c>
      <c r="HI122" s="272">
        <f t="shared" si="118"/>
        <v>0.47307135902993885</v>
      </c>
      <c r="HJ122" s="272">
        <f t="shared" si="118"/>
        <v>0.37845708722395105</v>
      </c>
      <c r="HK122" s="272">
        <f t="shared" si="118"/>
        <v>0.52037849493293264</v>
      </c>
      <c r="HL122" s="272">
        <f t="shared" si="118"/>
        <v>0.5676856308359266</v>
      </c>
      <c r="HM122" s="274">
        <f t="shared" si="118"/>
        <v>0.4730713590299388</v>
      </c>
      <c r="HN122" s="272">
        <f t="shared" si="118"/>
        <v>0.3311499513209572</v>
      </c>
      <c r="HO122" s="272">
        <f t="shared" si="118"/>
        <v>0.3311499513209572</v>
      </c>
      <c r="HP122" s="272">
        <f t="shared" si="118"/>
        <v>0.2838428154179633</v>
      </c>
      <c r="HQ122" s="272">
        <f t="shared" si="118"/>
        <v>0.37845708722395105</v>
      </c>
      <c r="HR122" s="272">
        <f t="shared" si="118"/>
        <v>0.2838428154179633</v>
      </c>
      <c r="HS122" s="272">
        <f t="shared" si="118"/>
        <v>0.2365356795149694</v>
      </c>
      <c r="HT122" s="274">
        <f t="shared" si="117"/>
        <v>0.2838428154179633</v>
      </c>
      <c r="HU122" s="272">
        <f t="shared" si="117"/>
        <v>0.2365356795149694</v>
      </c>
      <c r="HV122" s="272">
        <f t="shared" si="117"/>
        <v>0.2365356795149694</v>
      </c>
      <c r="HW122" s="272">
        <f t="shared" si="117"/>
        <v>0.2365356795149694</v>
      </c>
    </row>
    <row r="123" spans="2:231" x14ac:dyDescent="0.25">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c r="CT123" s="18"/>
      <c r="CU123" s="18"/>
      <c r="CV123" s="18"/>
      <c r="CW123" s="18"/>
      <c r="CX123" s="18"/>
      <c r="CY123" s="18"/>
      <c r="CZ123" s="18"/>
      <c r="DA123" s="18"/>
      <c r="DB123" s="18"/>
      <c r="DC123" s="18"/>
      <c r="DD123" s="18"/>
      <c r="DE123" s="18"/>
      <c r="DF123" s="18"/>
      <c r="DG123" s="18"/>
      <c r="DH123" s="18"/>
      <c r="DI123" s="18"/>
      <c r="DJ123" s="18"/>
      <c r="DK123" s="18"/>
      <c r="DL123" s="18"/>
      <c r="DM123" s="18"/>
      <c r="DN123" s="18"/>
      <c r="DO123" s="18"/>
      <c r="DP123" s="18"/>
      <c r="DQ123" s="18"/>
      <c r="DR123" s="18"/>
      <c r="DS123" s="18"/>
      <c r="DT123" s="18"/>
      <c r="DU123" s="18"/>
      <c r="DV123" s="18"/>
      <c r="DW123" s="18"/>
      <c r="DX123" s="18"/>
      <c r="DY123" s="18"/>
      <c r="DZ123" s="18"/>
      <c r="EA123" s="18"/>
      <c r="EB123" s="18"/>
      <c r="EC123" s="18"/>
      <c r="ED123" s="18"/>
      <c r="EE123" s="18"/>
      <c r="EF123" s="18"/>
      <c r="EG123" s="18"/>
      <c r="EH123" s="18"/>
      <c r="EI123" s="18"/>
      <c r="EJ123" s="18"/>
      <c r="EK123" s="18"/>
      <c r="EL123" s="18"/>
      <c r="EM123" s="18"/>
      <c r="EN123" s="18"/>
      <c r="EO123" s="18"/>
      <c r="EP123" s="18"/>
      <c r="EQ123" s="18"/>
      <c r="ER123" s="18"/>
      <c r="ES123" s="18"/>
      <c r="ET123" s="18"/>
      <c r="EU123" s="18"/>
      <c r="EV123" s="18"/>
      <c r="EW123" s="18"/>
      <c r="EX123" s="18"/>
      <c r="EY123" s="18"/>
      <c r="EZ123" s="18"/>
      <c r="FA123" s="18"/>
      <c r="FB123" s="18"/>
      <c r="FC123" s="18"/>
      <c r="FD123" s="18"/>
      <c r="FE123" s="18"/>
      <c r="FF123" s="18"/>
      <c r="FG123" s="18"/>
      <c r="FH123" s="18"/>
      <c r="FI123" s="18"/>
      <c r="FJ123" s="18"/>
      <c r="FK123" s="18"/>
      <c r="FL123" s="18"/>
      <c r="FM123" s="18"/>
      <c r="FN123" s="18"/>
      <c r="FO123" s="18"/>
      <c r="FP123" s="18"/>
      <c r="FQ123" s="18"/>
      <c r="FR123" s="18"/>
      <c r="FS123" s="18"/>
      <c r="FT123" s="18"/>
      <c r="FU123" s="18"/>
      <c r="FV123" s="18"/>
      <c r="FW123" s="274">
        <f t="shared" si="116"/>
        <v>0.38109296191166392</v>
      </c>
      <c r="FX123" s="272">
        <f t="shared" si="116"/>
        <v>0.4446084555636079</v>
      </c>
      <c r="FY123" s="272">
        <f t="shared" si="116"/>
        <v>0.4446084555636079</v>
      </c>
      <c r="FZ123" s="272">
        <f t="shared" si="116"/>
        <v>0.4446084555636079</v>
      </c>
      <c r="GA123" s="272">
        <f t="shared" si="116"/>
        <v>0.50812394921555193</v>
      </c>
      <c r="GB123" s="272">
        <f t="shared" si="116"/>
        <v>0.38109296191166392</v>
      </c>
      <c r="GC123" s="272">
        <f t="shared" si="116"/>
        <v>0.38109296191166392</v>
      </c>
      <c r="GD123" s="274">
        <f t="shared" si="116"/>
        <v>0.44460845556360795</v>
      </c>
      <c r="GE123" s="272">
        <f t="shared" si="116"/>
        <v>0.50812394921555193</v>
      </c>
      <c r="GF123" s="272">
        <f t="shared" si="116"/>
        <v>0.50812394921555193</v>
      </c>
      <c r="GG123" s="272">
        <f t="shared" si="116"/>
        <v>0.50812394921555193</v>
      </c>
      <c r="GH123" s="272">
        <f t="shared" si="116"/>
        <v>0.50812394921555193</v>
      </c>
      <c r="GI123" s="272">
        <f t="shared" si="116"/>
        <v>0.63515493651943988</v>
      </c>
      <c r="GJ123" s="272">
        <f t="shared" si="116"/>
        <v>0.82570141747527193</v>
      </c>
      <c r="GK123" s="274">
        <f t="shared" si="116"/>
        <v>0.76218592382332795</v>
      </c>
      <c r="GL123" s="272">
        <f t="shared" si="116"/>
        <v>0.82570141747527193</v>
      </c>
      <c r="GM123" s="272">
        <f t="shared" si="118"/>
        <v>0.82570141747527181</v>
      </c>
      <c r="GN123" s="272">
        <f t="shared" si="118"/>
        <v>0.95273240477915977</v>
      </c>
      <c r="GO123" s="272">
        <f t="shared" si="118"/>
        <v>1.0162478984311039</v>
      </c>
      <c r="GP123" s="272">
        <f t="shared" si="118"/>
        <v>0.88921691112721579</v>
      </c>
      <c r="GQ123" s="272">
        <f t="shared" si="118"/>
        <v>0.69867043017138386</v>
      </c>
      <c r="GR123" s="274">
        <f t="shared" si="118"/>
        <v>0.82570141747527181</v>
      </c>
      <c r="GS123" s="272">
        <f t="shared" si="118"/>
        <v>0.63515493651943988</v>
      </c>
      <c r="GT123" s="272">
        <f t="shared" si="118"/>
        <v>0.69867043017138386</v>
      </c>
      <c r="GU123" s="272">
        <f t="shared" si="118"/>
        <v>0.50812394921555193</v>
      </c>
      <c r="GV123" s="272">
        <f t="shared" si="118"/>
        <v>0.44460845556360795</v>
      </c>
      <c r="GW123" s="272">
        <f t="shared" si="118"/>
        <v>0.63515493651943988</v>
      </c>
      <c r="GX123" s="272">
        <f t="shared" si="118"/>
        <v>0.57163944286749591</v>
      </c>
      <c r="GY123" s="274">
        <f t="shared" si="118"/>
        <v>0.57163944286749591</v>
      </c>
      <c r="GZ123" s="272">
        <f t="shared" si="118"/>
        <v>0.63515493651943988</v>
      </c>
      <c r="HA123" s="272">
        <f t="shared" si="118"/>
        <v>0.57163944286749591</v>
      </c>
      <c r="HB123" s="272">
        <f t="shared" si="118"/>
        <v>0.63515493651943988</v>
      </c>
      <c r="HC123" s="272">
        <f t="shared" si="118"/>
        <v>0.57163944286749591</v>
      </c>
      <c r="HD123" s="272">
        <f t="shared" si="118"/>
        <v>0.4446084555636079</v>
      </c>
      <c r="HE123" s="272">
        <f t="shared" si="118"/>
        <v>0.57163944286749591</v>
      </c>
      <c r="HF123" s="274">
        <f t="shared" si="118"/>
        <v>0.50812394921555193</v>
      </c>
      <c r="HG123" s="272">
        <f t="shared" si="118"/>
        <v>0.50812394921555193</v>
      </c>
      <c r="HH123" s="272">
        <f t="shared" si="118"/>
        <v>0.57163944286749591</v>
      </c>
      <c r="HI123" s="272">
        <f t="shared" si="118"/>
        <v>0.82570141747527193</v>
      </c>
      <c r="HJ123" s="272">
        <f t="shared" si="118"/>
        <v>0.8892169111272159</v>
      </c>
      <c r="HK123" s="272">
        <f t="shared" si="118"/>
        <v>0.8892169111272159</v>
      </c>
      <c r="HL123" s="272">
        <f t="shared" si="118"/>
        <v>0.82570141747527193</v>
      </c>
      <c r="HM123" s="274">
        <f t="shared" si="118"/>
        <v>0.69867043017138386</v>
      </c>
      <c r="HN123" s="272">
        <f t="shared" si="118"/>
        <v>0.76218592382332784</v>
      </c>
      <c r="HO123" s="272">
        <f t="shared" si="118"/>
        <v>0.76218592382332784</v>
      </c>
      <c r="HP123" s="272">
        <f t="shared" si="118"/>
        <v>0.44460845556360795</v>
      </c>
      <c r="HQ123" s="272">
        <f t="shared" si="118"/>
        <v>0.38109296191166397</v>
      </c>
      <c r="HR123" s="272">
        <f t="shared" si="118"/>
        <v>0.38109296191166397</v>
      </c>
      <c r="HS123" s="272">
        <f t="shared" si="118"/>
        <v>0.44460845556360795</v>
      </c>
      <c r="HT123" s="274">
        <f t="shared" si="117"/>
        <v>0.50812394921555193</v>
      </c>
      <c r="HU123" s="272">
        <f t="shared" si="117"/>
        <v>0.38109296191166397</v>
      </c>
      <c r="HV123" s="272">
        <f t="shared" si="117"/>
        <v>0.31757746825971994</v>
      </c>
      <c r="HW123" s="272">
        <f t="shared" si="117"/>
        <v>0.31757746825971994</v>
      </c>
    </row>
    <row r="124" spans="2:231" x14ac:dyDescent="0.25">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c r="CT124" s="18"/>
      <c r="CU124" s="18"/>
      <c r="CV124" s="18"/>
      <c r="CW124" s="18"/>
      <c r="CX124" s="18"/>
      <c r="CY124" s="18"/>
      <c r="CZ124" s="18"/>
      <c r="DA124" s="18"/>
      <c r="DB124" s="18"/>
      <c r="DC124" s="18"/>
      <c r="DD124" s="18"/>
      <c r="DE124" s="18"/>
      <c r="DF124" s="18"/>
      <c r="DG124" s="18"/>
      <c r="DH124" s="18"/>
      <c r="DI124" s="18"/>
      <c r="DJ124" s="18"/>
      <c r="DK124" s="18"/>
      <c r="DL124" s="18"/>
      <c r="DM124" s="18"/>
      <c r="DN124" s="18"/>
      <c r="DO124" s="18"/>
      <c r="DP124" s="18"/>
      <c r="DQ124" s="18"/>
      <c r="DR124" s="18"/>
      <c r="DS124" s="18"/>
      <c r="DT124" s="18"/>
      <c r="DU124" s="18"/>
      <c r="DV124" s="18"/>
      <c r="DW124" s="18"/>
      <c r="DX124" s="18"/>
      <c r="DY124" s="18"/>
      <c r="DZ124" s="18"/>
      <c r="EA124" s="18"/>
      <c r="EB124" s="18"/>
      <c r="EC124" s="18"/>
      <c r="ED124" s="18"/>
      <c r="EE124" s="18"/>
      <c r="EF124" s="18"/>
      <c r="EG124" s="18"/>
      <c r="EH124" s="18"/>
      <c r="EI124" s="18"/>
      <c r="EJ124" s="18"/>
      <c r="EK124" s="18"/>
      <c r="EL124" s="18"/>
      <c r="EM124" s="18"/>
      <c r="EN124" s="18"/>
      <c r="EO124" s="18"/>
      <c r="EP124" s="18"/>
      <c r="EQ124" s="18"/>
      <c r="ER124" s="18"/>
      <c r="ES124" s="18"/>
      <c r="ET124" s="18"/>
      <c r="EU124" s="18"/>
      <c r="EV124" s="18"/>
      <c r="EW124" s="18"/>
      <c r="EX124" s="18"/>
      <c r="EY124" s="18"/>
      <c r="EZ124" s="18"/>
      <c r="FA124" s="18"/>
      <c r="FB124" s="18"/>
      <c r="FC124" s="18"/>
      <c r="FD124" s="18"/>
      <c r="FE124" s="18"/>
      <c r="FF124" s="18"/>
      <c r="FG124" s="18"/>
      <c r="FH124" s="18"/>
      <c r="FI124" s="18"/>
      <c r="FJ124" s="18"/>
      <c r="FK124" s="18"/>
      <c r="FL124" s="18"/>
      <c r="FM124" s="18"/>
      <c r="FN124" s="18"/>
      <c r="FO124" s="18"/>
      <c r="FP124" s="18"/>
      <c r="FQ124" s="18"/>
      <c r="FR124" s="18"/>
      <c r="FS124" s="18"/>
      <c r="FT124" s="18"/>
      <c r="FU124" s="18"/>
      <c r="FV124" s="18"/>
      <c r="FW124" s="274">
        <f t="shared" si="116"/>
        <v>0.43336506528644708</v>
      </c>
      <c r="FX124" s="272">
        <f t="shared" si="116"/>
        <v>0.57782008704859611</v>
      </c>
      <c r="FY124" s="272">
        <f t="shared" si="116"/>
        <v>0.72227510881074508</v>
      </c>
      <c r="FZ124" s="272">
        <f t="shared" si="116"/>
        <v>0.72227510881074508</v>
      </c>
      <c r="GA124" s="272">
        <f t="shared" si="116"/>
        <v>0.86673013057289405</v>
      </c>
      <c r="GB124" s="272">
        <f t="shared" si="116"/>
        <v>0.86673013057289416</v>
      </c>
      <c r="GC124" s="272">
        <f t="shared" si="116"/>
        <v>0.86673013057289416</v>
      </c>
      <c r="GD124" s="274">
        <f t="shared" si="116"/>
        <v>0.86673013057289416</v>
      </c>
      <c r="GE124" s="272">
        <f t="shared" si="116"/>
        <v>0.72227510881074508</v>
      </c>
      <c r="GF124" s="272">
        <f t="shared" si="116"/>
        <v>1.1556401740971922</v>
      </c>
      <c r="GG124" s="272">
        <f t="shared" si="116"/>
        <v>1.3000951958593414</v>
      </c>
      <c r="GH124" s="272">
        <f t="shared" si="116"/>
        <v>1.4445502176214902</v>
      </c>
      <c r="GI124" s="272">
        <f t="shared" si="116"/>
        <v>1.3000951958593412</v>
      </c>
      <c r="GJ124" s="272">
        <f t="shared" si="116"/>
        <v>1.3000951958593412</v>
      </c>
      <c r="GK124" s="274">
        <f t="shared" si="116"/>
        <v>1.4445502176214902</v>
      </c>
      <c r="GL124" s="272">
        <f t="shared" si="116"/>
        <v>1.7334602611457881</v>
      </c>
      <c r="GM124" s="272">
        <f t="shared" si="118"/>
        <v>1.4445502176214902</v>
      </c>
      <c r="GN124" s="272">
        <f t="shared" si="118"/>
        <v>1.1556401740971922</v>
      </c>
      <c r="GO124" s="272">
        <f t="shared" si="118"/>
        <v>0.86673013057289416</v>
      </c>
      <c r="GP124" s="272">
        <f t="shared" si="118"/>
        <v>1.3000951958593412</v>
      </c>
      <c r="GQ124" s="272">
        <f t="shared" si="118"/>
        <v>1.3000951958593412</v>
      </c>
      <c r="GR124" s="274">
        <f t="shared" si="118"/>
        <v>1.3000951958593412</v>
      </c>
      <c r="GS124" s="272">
        <f t="shared" si="118"/>
        <v>1.0111851523350432</v>
      </c>
      <c r="GT124" s="272">
        <f t="shared" si="118"/>
        <v>0.86673013057289405</v>
      </c>
      <c r="GU124" s="272">
        <f t="shared" si="118"/>
        <v>1.011185152335043</v>
      </c>
      <c r="GV124" s="272">
        <f t="shared" si="118"/>
        <v>1.011185152335043</v>
      </c>
      <c r="GW124" s="272">
        <f t="shared" si="118"/>
        <v>0.43336506528644708</v>
      </c>
      <c r="GX124" s="272">
        <f t="shared" si="118"/>
        <v>0.57782008704859611</v>
      </c>
      <c r="GY124" s="274">
        <f t="shared" si="118"/>
        <v>0.43336506528644708</v>
      </c>
      <c r="GZ124" s="272">
        <f t="shared" si="118"/>
        <v>0.43336506528644708</v>
      </c>
      <c r="HA124" s="272">
        <f t="shared" si="118"/>
        <v>0.57782008704859611</v>
      </c>
      <c r="HB124" s="272">
        <f t="shared" si="118"/>
        <v>0.43336506528644708</v>
      </c>
      <c r="HC124" s="272">
        <f t="shared" si="118"/>
        <v>0.72227510881074508</v>
      </c>
      <c r="HD124" s="272">
        <f t="shared" si="118"/>
        <v>0.86673013057289405</v>
      </c>
      <c r="HE124" s="272">
        <f t="shared" si="118"/>
        <v>1.011185152335043</v>
      </c>
      <c r="HF124" s="274">
        <f t="shared" si="118"/>
        <v>1.4445502176214902</v>
      </c>
      <c r="HG124" s="272">
        <f t="shared" si="118"/>
        <v>1.7334602611457881</v>
      </c>
      <c r="HH124" s="272">
        <f t="shared" si="118"/>
        <v>1.7334602611457881</v>
      </c>
      <c r="HI124" s="272">
        <f t="shared" si="118"/>
        <v>1.8779152829079371</v>
      </c>
      <c r="HJ124" s="272">
        <f t="shared" si="118"/>
        <v>1.7334602611457881</v>
      </c>
      <c r="HK124" s="272">
        <f t="shared" si="118"/>
        <v>2.1668253264322352</v>
      </c>
      <c r="HL124" s="272">
        <f t="shared" si="118"/>
        <v>2.1668253264322352</v>
      </c>
      <c r="HM124" s="274">
        <f t="shared" si="118"/>
        <v>1.8779152829079371</v>
      </c>
      <c r="HN124" s="272">
        <f t="shared" si="118"/>
        <v>2.022370304670086</v>
      </c>
      <c r="HO124" s="272">
        <f t="shared" si="118"/>
        <v>1.8779152829079373</v>
      </c>
      <c r="HP124" s="272">
        <f t="shared" si="118"/>
        <v>2.022370304670086</v>
      </c>
      <c r="HQ124" s="272">
        <f t="shared" si="118"/>
        <v>2.0223703046700865</v>
      </c>
      <c r="HR124" s="272">
        <f t="shared" si="118"/>
        <v>1.5890052393836394</v>
      </c>
      <c r="HS124" s="272">
        <f t="shared" si="118"/>
        <v>1.300095195859341</v>
      </c>
      <c r="HT124" s="274">
        <f t="shared" si="117"/>
        <v>1.1556401740971922</v>
      </c>
      <c r="HU124" s="272">
        <f t="shared" si="117"/>
        <v>0.72227510881074508</v>
      </c>
      <c r="HV124" s="272">
        <f t="shared" si="117"/>
        <v>0.57782008704859611</v>
      </c>
      <c r="HW124" s="272">
        <f t="shared" si="117"/>
        <v>0.28891004352429805</v>
      </c>
    </row>
    <row r="125" spans="2:231" x14ac:dyDescent="0.25">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c r="CT125" s="18"/>
      <c r="CU125" s="18"/>
      <c r="CV125" s="18"/>
      <c r="CW125" s="18"/>
      <c r="CX125" s="18"/>
      <c r="CY125" s="18"/>
      <c r="CZ125" s="18"/>
      <c r="DA125" s="18"/>
      <c r="DB125" s="18"/>
      <c r="DC125" s="18"/>
      <c r="DD125" s="18"/>
      <c r="DE125" s="18"/>
      <c r="DF125" s="18"/>
      <c r="DG125" s="18"/>
      <c r="DH125" s="18"/>
      <c r="DI125" s="18"/>
      <c r="DJ125" s="18"/>
      <c r="DK125" s="18"/>
      <c r="DL125" s="18"/>
      <c r="DM125" s="18"/>
      <c r="DN125" s="18"/>
      <c r="DO125" s="18"/>
      <c r="DP125" s="18"/>
      <c r="DQ125" s="18"/>
      <c r="DR125" s="18"/>
      <c r="DS125" s="18"/>
      <c r="DT125" s="18"/>
      <c r="DU125" s="18"/>
      <c r="DV125" s="18"/>
      <c r="DW125" s="18"/>
      <c r="DX125" s="18"/>
      <c r="DY125" s="18"/>
      <c r="DZ125" s="18"/>
      <c r="EA125" s="18"/>
      <c r="EB125" s="18"/>
      <c r="EC125" s="18"/>
      <c r="ED125" s="18"/>
      <c r="EE125" s="18"/>
      <c r="EF125" s="18"/>
      <c r="EG125" s="18"/>
      <c r="EH125" s="18"/>
      <c r="EI125" s="18"/>
      <c r="EJ125" s="18"/>
      <c r="EK125" s="18"/>
      <c r="EL125" s="18"/>
      <c r="EM125" s="18"/>
      <c r="EN125" s="18"/>
      <c r="EO125" s="18"/>
      <c r="EP125" s="18"/>
      <c r="EQ125" s="18"/>
      <c r="ER125" s="18"/>
      <c r="ES125" s="18"/>
      <c r="ET125" s="18"/>
      <c r="EU125" s="18"/>
      <c r="EV125" s="18"/>
      <c r="EW125" s="18"/>
      <c r="EX125" s="18"/>
      <c r="EY125" s="18"/>
      <c r="EZ125" s="18"/>
      <c r="FA125" s="18"/>
      <c r="FB125" s="18"/>
      <c r="FC125" s="18"/>
      <c r="FD125" s="18"/>
      <c r="FE125" s="18"/>
      <c r="FF125" s="18"/>
      <c r="FG125" s="18"/>
      <c r="FH125" s="18"/>
      <c r="FI125" s="18"/>
      <c r="FJ125" s="18"/>
      <c r="FK125" s="18"/>
      <c r="FL125" s="18"/>
      <c r="FM125" s="18"/>
      <c r="FN125" s="18"/>
      <c r="FO125" s="18"/>
      <c r="FP125" s="18"/>
      <c r="FQ125" s="18"/>
      <c r="FR125" s="18"/>
      <c r="FS125" s="18"/>
      <c r="FT125" s="18"/>
      <c r="FU125" s="18"/>
      <c r="FV125" s="18"/>
      <c r="FW125" s="274">
        <f t="shared" si="116"/>
        <v>0</v>
      </c>
      <c r="FX125" s="272">
        <f t="shared" si="116"/>
        <v>0</v>
      </c>
      <c r="FY125" s="272">
        <f t="shared" si="116"/>
        <v>0</v>
      </c>
      <c r="FZ125" s="272">
        <f t="shared" si="116"/>
        <v>2.310696212768907</v>
      </c>
      <c r="GA125" s="272">
        <f t="shared" si="116"/>
        <v>2.310696212768907</v>
      </c>
      <c r="GB125" s="272">
        <f t="shared" si="116"/>
        <v>2.310696212768907</v>
      </c>
      <c r="GC125" s="272">
        <f t="shared" si="116"/>
        <v>2.310696212768907</v>
      </c>
      <c r="GD125" s="274">
        <f t="shared" si="116"/>
        <v>2.310696212768907</v>
      </c>
      <c r="GE125" s="272">
        <f t="shared" si="116"/>
        <v>3.0809282836918763</v>
      </c>
      <c r="GF125" s="272">
        <f t="shared" si="116"/>
        <v>3.0809282836918763</v>
      </c>
      <c r="GG125" s="272">
        <f t="shared" si="116"/>
        <v>0.77023207092296908</v>
      </c>
      <c r="GH125" s="272">
        <f t="shared" si="116"/>
        <v>0.77023207092296908</v>
      </c>
      <c r="GI125" s="272">
        <f t="shared" si="116"/>
        <v>0.77023207092296908</v>
      </c>
      <c r="GJ125" s="272">
        <f t="shared" si="116"/>
        <v>0.77023207092296908</v>
      </c>
      <c r="GK125" s="274">
        <f t="shared" si="116"/>
        <v>0.77023207092296908</v>
      </c>
      <c r="GL125" s="272">
        <f t="shared" si="116"/>
        <v>0</v>
      </c>
      <c r="GM125" s="272">
        <f t="shared" si="118"/>
        <v>0.77023207092296908</v>
      </c>
      <c r="GN125" s="272">
        <f t="shared" si="118"/>
        <v>0.77023207092296908</v>
      </c>
      <c r="GO125" s="272">
        <f t="shared" si="118"/>
        <v>0.77023207092296908</v>
      </c>
      <c r="GP125" s="272">
        <f t="shared" si="118"/>
        <v>1.5404641418459382</v>
      </c>
      <c r="GQ125" s="272">
        <f t="shared" si="118"/>
        <v>1.5404641418459382</v>
      </c>
      <c r="GR125" s="274">
        <f t="shared" si="118"/>
        <v>1.5404641418459382</v>
      </c>
      <c r="GS125" s="272">
        <f t="shared" si="118"/>
        <v>1.5404641418459382</v>
      </c>
      <c r="GT125" s="272">
        <f t="shared" si="118"/>
        <v>0.77023207092296908</v>
      </c>
      <c r="GU125" s="272">
        <f t="shared" si="118"/>
        <v>0.77023207092296908</v>
      </c>
      <c r="GV125" s="272">
        <f t="shared" si="118"/>
        <v>0.77023207092296908</v>
      </c>
      <c r="GW125" s="272">
        <f t="shared" si="118"/>
        <v>0</v>
      </c>
      <c r="GX125" s="272">
        <f t="shared" si="118"/>
        <v>0</v>
      </c>
      <c r="GY125" s="274">
        <f t="shared" si="118"/>
        <v>0</v>
      </c>
      <c r="GZ125" s="272">
        <f t="shared" si="118"/>
        <v>0</v>
      </c>
      <c r="HA125" s="272">
        <f t="shared" si="118"/>
        <v>0</v>
      </c>
      <c r="HB125" s="272">
        <f t="shared" si="118"/>
        <v>0.77023207092296908</v>
      </c>
      <c r="HC125" s="272">
        <f t="shared" si="118"/>
        <v>0.77023207092296908</v>
      </c>
      <c r="HD125" s="272">
        <f t="shared" si="118"/>
        <v>0.77023207092296908</v>
      </c>
      <c r="HE125" s="272">
        <f t="shared" si="118"/>
        <v>0.77023207092296908</v>
      </c>
      <c r="HF125" s="274">
        <f t="shared" si="118"/>
        <v>1.5404641418459382</v>
      </c>
      <c r="HG125" s="272">
        <f t="shared" si="118"/>
        <v>2.3106962127689075</v>
      </c>
      <c r="HH125" s="272">
        <f t="shared" si="118"/>
        <v>3.0809282836918763</v>
      </c>
      <c r="HI125" s="272">
        <f t="shared" si="118"/>
        <v>3.0809282836918763</v>
      </c>
      <c r="HJ125" s="272">
        <f t="shared" si="118"/>
        <v>3.0809282836918763</v>
      </c>
      <c r="HK125" s="272">
        <f t="shared" si="118"/>
        <v>3.0809282836918763</v>
      </c>
      <c r="HL125" s="272">
        <f t="shared" si="118"/>
        <v>3.0809282836918763</v>
      </c>
      <c r="HM125" s="274">
        <f t="shared" si="118"/>
        <v>3.0809282836918763</v>
      </c>
      <c r="HN125" s="272">
        <f t="shared" si="118"/>
        <v>2.3106962127689075</v>
      </c>
      <c r="HO125" s="272">
        <f t="shared" si="118"/>
        <v>2.3106962127689075</v>
      </c>
      <c r="HP125" s="272">
        <f t="shared" si="118"/>
        <v>3.0809282836918763</v>
      </c>
      <c r="HQ125" s="272">
        <f t="shared" si="118"/>
        <v>3.8511603546148452</v>
      </c>
      <c r="HR125" s="272">
        <f t="shared" si="118"/>
        <v>4.621392425537814</v>
      </c>
      <c r="HS125" s="272">
        <f t="shared" si="118"/>
        <v>4.621392425537814</v>
      </c>
      <c r="HT125" s="274">
        <f t="shared" si="117"/>
        <v>4.621392425537814</v>
      </c>
      <c r="HU125" s="272">
        <f t="shared" si="117"/>
        <v>4.621392425537814</v>
      </c>
      <c r="HV125" s="272">
        <f t="shared" si="117"/>
        <v>3.8511603546148452</v>
      </c>
      <c r="HW125" s="272">
        <f t="shared" si="117"/>
        <v>2.3106962127689075</v>
      </c>
    </row>
    <row r="126" spans="2:231" ht="15.75" thickBot="1" x14ac:dyDescent="0.3">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c r="EF126" s="18"/>
      <c r="EG126" s="18"/>
      <c r="EH126" s="18"/>
      <c r="EI126" s="18"/>
      <c r="EJ126" s="18"/>
      <c r="EK126" s="18"/>
      <c r="EL126" s="18"/>
      <c r="EM126" s="18"/>
      <c r="EN126" s="18"/>
      <c r="EO126" s="18"/>
      <c r="EP126" s="18"/>
      <c r="EQ126" s="18"/>
      <c r="ER126" s="18"/>
      <c r="ES126" s="18"/>
      <c r="ET126" s="18"/>
      <c r="EU126" s="18"/>
      <c r="EV126" s="18"/>
      <c r="EW126" s="18"/>
      <c r="EX126" s="18"/>
      <c r="EY126" s="18"/>
      <c r="EZ126" s="18"/>
      <c r="FA126" s="18"/>
      <c r="FB126" s="18"/>
      <c r="FC126" s="18"/>
      <c r="FD126" s="18"/>
      <c r="FE126" s="18"/>
      <c r="FF126" s="18"/>
      <c r="FG126" s="18"/>
      <c r="FH126" s="18"/>
      <c r="FI126" s="18"/>
      <c r="FJ126" s="18"/>
      <c r="FK126" s="18"/>
      <c r="FL126" s="18"/>
      <c r="FM126" s="18"/>
      <c r="FN126" s="18"/>
      <c r="FO126" s="18"/>
      <c r="FP126" s="18"/>
      <c r="FQ126" s="18"/>
      <c r="FR126" s="18"/>
      <c r="FS126" s="18"/>
      <c r="FT126" s="18"/>
      <c r="FU126" s="18"/>
      <c r="FV126" s="18"/>
      <c r="FW126" s="272"/>
      <c r="FX126" s="272"/>
      <c r="FY126" s="272"/>
      <c r="FZ126" s="272"/>
      <c r="GA126" s="272"/>
      <c r="GB126" s="272"/>
      <c r="GC126" s="272"/>
      <c r="GD126" s="272"/>
      <c r="GE126" s="272"/>
      <c r="GF126" s="272"/>
      <c r="GG126" s="272"/>
      <c r="GH126" s="272"/>
      <c r="GI126" s="272"/>
      <c r="GJ126" s="272"/>
      <c r="GK126" s="272"/>
      <c r="GL126" s="272"/>
      <c r="GM126" s="272"/>
      <c r="GN126" s="272"/>
      <c r="GO126" s="272"/>
      <c r="GP126" s="272"/>
      <c r="GQ126" s="272"/>
      <c r="GR126" s="272"/>
      <c r="GS126" s="272"/>
      <c r="GT126" s="272"/>
      <c r="GU126" s="272"/>
      <c r="GV126" s="272"/>
      <c r="GW126" s="272"/>
      <c r="GX126" s="272"/>
      <c r="GY126" s="272"/>
      <c r="GZ126" s="272"/>
      <c r="HA126" s="272"/>
      <c r="HB126" s="272"/>
      <c r="HC126" s="272"/>
      <c r="HD126" s="272"/>
      <c r="HE126" s="272"/>
      <c r="HF126" s="272"/>
      <c r="HG126" s="272"/>
      <c r="HH126" s="272"/>
      <c r="HI126" s="272"/>
      <c r="HJ126" s="272"/>
      <c r="HK126" s="272"/>
      <c r="HL126" s="272"/>
      <c r="HM126" s="272"/>
      <c r="HN126" s="272"/>
      <c r="HO126" s="272"/>
      <c r="HP126" s="272"/>
      <c r="HQ126" s="272"/>
      <c r="HR126" s="272"/>
      <c r="HS126" s="272"/>
      <c r="HT126" s="272"/>
      <c r="HU126" s="272"/>
      <c r="HV126" s="272"/>
      <c r="HW126" s="272"/>
    </row>
    <row r="127" spans="2:231" ht="15.75" thickBot="1" x14ac:dyDescent="0.3">
      <c r="FW127" s="272"/>
      <c r="HI127" s="40"/>
      <c r="HJ127" s="267">
        <v>30</v>
      </c>
      <c r="HK127" s="267">
        <v>31</v>
      </c>
      <c r="HL127" s="267">
        <v>32</v>
      </c>
      <c r="HM127" s="267">
        <v>33</v>
      </c>
      <c r="HN127" s="267">
        <v>34</v>
      </c>
      <c r="HO127" s="267">
        <v>35</v>
      </c>
      <c r="HP127" s="267">
        <v>36</v>
      </c>
      <c r="HQ127" s="268">
        <v>37</v>
      </c>
    </row>
    <row r="128" spans="2:231" x14ac:dyDescent="0.25">
      <c r="FW128" s="272"/>
      <c r="HI128" s="256" t="s">
        <v>203</v>
      </c>
      <c r="HJ128" s="262">
        <f>FW116</f>
        <v>0</v>
      </c>
      <c r="HK128" s="263">
        <f>GD116</f>
        <v>0.11280983927418149</v>
      </c>
      <c r="HL128" s="263">
        <f>GK116</f>
        <v>5.6404919637090746E-2</v>
      </c>
      <c r="HM128" s="263">
        <f>GR116</f>
        <v>5.6404919637090746E-2</v>
      </c>
      <c r="HN128" s="263">
        <f>GY116</f>
        <v>5.6404919637090746E-2</v>
      </c>
      <c r="HO128" s="263">
        <f>HF116</f>
        <v>0</v>
      </c>
      <c r="HP128" s="263">
        <f>HM116</f>
        <v>5.6404919637090746E-2</v>
      </c>
      <c r="HQ128" s="264">
        <f>HT116</f>
        <v>0</v>
      </c>
    </row>
    <row r="129" spans="2:225" x14ac:dyDescent="0.25">
      <c r="HI129" s="256" t="s">
        <v>204</v>
      </c>
      <c r="HJ129" s="265">
        <f t="shared" ref="HJ129:HJ137" si="119">FW117</f>
        <v>0</v>
      </c>
      <c r="HK129" s="27">
        <f t="shared" ref="HK129:HK137" si="120">GD117</f>
        <v>0</v>
      </c>
      <c r="HL129" s="27">
        <f t="shared" ref="HL129:HL137" si="121">GK117</f>
        <v>4.9941019655786519E-2</v>
      </c>
      <c r="HM129" s="27">
        <f t="shared" ref="HM129:HM137" si="122">GR117</f>
        <v>0</v>
      </c>
      <c r="HN129" s="27">
        <f t="shared" ref="HN129:HN137" si="123">GY117</f>
        <v>0</v>
      </c>
      <c r="HO129" s="27">
        <f t="shared" ref="HO129:HO137" si="124">HF117</f>
        <v>4.9941019655786519E-2</v>
      </c>
      <c r="HP129" s="27">
        <f t="shared" ref="HP129:HP137" si="125">HM117</f>
        <v>0</v>
      </c>
      <c r="HQ129" s="266">
        <f t="shared" ref="HQ129:HQ136" si="126">HT117</f>
        <v>0</v>
      </c>
    </row>
    <row r="130" spans="2:225" x14ac:dyDescent="0.25">
      <c r="HI130" s="256" t="s">
        <v>205</v>
      </c>
      <c r="HJ130" s="265">
        <f t="shared" si="119"/>
        <v>0</v>
      </c>
      <c r="HK130" s="27">
        <f t="shared" si="120"/>
        <v>8.9543551744979966E-2</v>
      </c>
      <c r="HL130" s="27">
        <f t="shared" si="121"/>
        <v>4.4771775872489983E-2</v>
      </c>
      <c r="HM130" s="27">
        <f t="shared" si="122"/>
        <v>0</v>
      </c>
      <c r="HN130" s="27">
        <f t="shared" si="123"/>
        <v>8.9543551744979966E-2</v>
      </c>
      <c r="HO130" s="27">
        <f t="shared" si="124"/>
        <v>4.4771775872489983E-2</v>
      </c>
      <c r="HP130" s="27">
        <f t="shared" si="125"/>
        <v>4.4771775872489983E-2</v>
      </c>
      <c r="HQ130" s="266">
        <f t="shared" si="126"/>
        <v>0</v>
      </c>
    </row>
    <row r="131" spans="2:225" x14ac:dyDescent="0.25">
      <c r="HI131" s="256" t="s">
        <v>206</v>
      </c>
      <c r="HJ131" s="265">
        <f t="shared" si="119"/>
        <v>0.23278215175440925</v>
      </c>
      <c r="HK131" s="27">
        <f t="shared" si="120"/>
        <v>0.18622572140352739</v>
      </c>
      <c r="HL131" s="27">
        <f t="shared" si="121"/>
        <v>0.23278215175440925</v>
      </c>
      <c r="HM131" s="27">
        <f t="shared" si="122"/>
        <v>0.27933858210529106</v>
      </c>
      <c r="HN131" s="27">
        <f t="shared" si="123"/>
        <v>0.13966929105264553</v>
      </c>
      <c r="HO131" s="27">
        <f t="shared" si="124"/>
        <v>9.3112860701763694E-2</v>
      </c>
      <c r="HP131" s="27">
        <f t="shared" si="125"/>
        <v>9.3112860701763694E-2</v>
      </c>
      <c r="HQ131" s="266">
        <f t="shared" si="126"/>
        <v>0.18622572140352739</v>
      </c>
    </row>
    <row r="132" spans="2:225" x14ac:dyDescent="0.25">
      <c r="HI132" s="256" t="s">
        <v>207</v>
      </c>
      <c r="HJ132" s="265">
        <f t="shared" si="119"/>
        <v>0.22644148118090138</v>
      </c>
      <c r="HK132" s="27">
        <f t="shared" si="120"/>
        <v>0.1811531849447211</v>
      </c>
      <c r="HL132" s="27">
        <f t="shared" si="121"/>
        <v>0.27172977741708165</v>
      </c>
      <c r="HM132" s="27">
        <f t="shared" si="122"/>
        <v>0.1811531849447211</v>
      </c>
      <c r="HN132" s="27">
        <f t="shared" si="123"/>
        <v>9.0576592472360551E-2</v>
      </c>
      <c r="HO132" s="27">
        <f t="shared" si="124"/>
        <v>9.0576592472360551E-2</v>
      </c>
      <c r="HP132" s="27">
        <f t="shared" si="125"/>
        <v>0.22644148118090138</v>
      </c>
      <c r="HQ132" s="266">
        <f t="shared" si="126"/>
        <v>9.0576592472360551E-2</v>
      </c>
    </row>
    <row r="133" spans="2:225" x14ac:dyDescent="0.25">
      <c r="HI133" s="256" t="s">
        <v>208</v>
      </c>
      <c r="HJ133" s="265">
        <f t="shared" si="119"/>
        <v>0.19743975915508422</v>
      </c>
      <c r="HK133" s="27">
        <f t="shared" si="120"/>
        <v>0.27641566281711788</v>
      </c>
      <c r="HL133" s="27">
        <f t="shared" si="121"/>
        <v>0.39487951831016838</v>
      </c>
      <c r="HM133" s="27">
        <f t="shared" si="122"/>
        <v>0.27641566281711788</v>
      </c>
      <c r="HN133" s="27">
        <f t="shared" si="123"/>
        <v>0.19743975915508419</v>
      </c>
      <c r="HO133" s="27">
        <f t="shared" si="124"/>
        <v>0.19743975915508419</v>
      </c>
      <c r="HP133" s="27">
        <f t="shared" si="125"/>
        <v>0.23692771098610102</v>
      </c>
      <c r="HQ133" s="266">
        <f t="shared" si="126"/>
        <v>0.31590361464813471</v>
      </c>
    </row>
    <row r="134" spans="2:225" x14ac:dyDescent="0.25">
      <c r="HI134" s="256" t="s">
        <v>209</v>
      </c>
      <c r="HJ134" s="265">
        <f t="shared" si="119"/>
        <v>0.61499276673892045</v>
      </c>
      <c r="HK134" s="27">
        <f t="shared" si="120"/>
        <v>0.75691417444790221</v>
      </c>
      <c r="HL134" s="27">
        <f t="shared" si="121"/>
        <v>0.89883558215688375</v>
      </c>
      <c r="HM134" s="27">
        <f t="shared" si="122"/>
        <v>0.56768563083592649</v>
      </c>
      <c r="HN134" s="27">
        <f t="shared" si="123"/>
        <v>0.33114995132095715</v>
      </c>
      <c r="HO134" s="27">
        <f t="shared" si="124"/>
        <v>0.42576422312694495</v>
      </c>
      <c r="HP134" s="27">
        <f t="shared" si="125"/>
        <v>0.4730713590299388</v>
      </c>
      <c r="HQ134" s="266">
        <f t="shared" si="126"/>
        <v>0.2838428154179633</v>
      </c>
    </row>
    <row r="135" spans="2:225" x14ac:dyDescent="0.25">
      <c r="HI135" s="256" t="s">
        <v>210</v>
      </c>
      <c r="HJ135" s="265">
        <f t="shared" si="119"/>
        <v>0.38109296191166392</v>
      </c>
      <c r="HK135" s="27">
        <f t="shared" si="120"/>
        <v>0.44460845556360795</v>
      </c>
      <c r="HL135" s="27">
        <f t="shared" si="121"/>
        <v>0.76218592382332795</v>
      </c>
      <c r="HM135" s="27">
        <f t="shared" si="122"/>
        <v>0.82570141747527181</v>
      </c>
      <c r="HN135" s="27">
        <f t="shared" si="123"/>
        <v>0.57163944286749591</v>
      </c>
      <c r="HO135" s="27">
        <f t="shared" si="124"/>
        <v>0.50812394921555193</v>
      </c>
      <c r="HP135" s="27">
        <f t="shared" si="125"/>
        <v>0.69867043017138386</v>
      </c>
      <c r="HQ135" s="266">
        <f t="shared" si="126"/>
        <v>0.50812394921555193</v>
      </c>
    </row>
    <row r="136" spans="2:225" x14ac:dyDescent="0.25">
      <c r="HI136" s="256" t="s">
        <v>211</v>
      </c>
      <c r="HJ136" s="265">
        <f t="shared" si="119"/>
        <v>0.43336506528644708</v>
      </c>
      <c r="HK136" s="27">
        <f t="shared" si="120"/>
        <v>0.86673013057289416</v>
      </c>
      <c r="HL136" s="27">
        <f t="shared" si="121"/>
        <v>1.4445502176214902</v>
      </c>
      <c r="HM136" s="27">
        <f t="shared" si="122"/>
        <v>1.3000951958593412</v>
      </c>
      <c r="HN136" s="27">
        <f t="shared" si="123"/>
        <v>0.43336506528644708</v>
      </c>
      <c r="HO136" s="27">
        <f t="shared" si="124"/>
        <v>1.4445502176214902</v>
      </c>
      <c r="HP136" s="27">
        <f t="shared" si="125"/>
        <v>1.8779152829079371</v>
      </c>
      <c r="HQ136" s="266">
        <f t="shared" si="126"/>
        <v>1.1556401740971922</v>
      </c>
    </row>
    <row r="137" spans="2:225" ht="15.75" thickBot="1" x14ac:dyDescent="0.3">
      <c r="HI137" s="257" t="s">
        <v>212</v>
      </c>
      <c r="HJ137" s="269">
        <f t="shared" si="119"/>
        <v>0</v>
      </c>
      <c r="HK137" s="270">
        <f t="shared" si="120"/>
        <v>2.310696212768907</v>
      </c>
      <c r="HL137" s="270">
        <f t="shared" si="121"/>
        <v>0.77023207092296908</v>
      </c>
      <c r="HM137" s="270">
        <f t="shared" si="122"/>
        <v>1.5404641418459382</v>
      </c>
      <c r="HN137" s="270">
        <f t="shared" si="123"/>
        <v>0</v>
      </c>
      <c r="HO137" s="270">
        <f t="shared" si="124"/>
        <v>1.5404641418459382</v>
      </c>
      <c r="HP137" s="270">
        <f t="shared" si="125"/>
        <v>3.0809282836918763</v>
      </c>
      <c r="HQ137" s="271">
        <f>HT125</f>
        <v>4.621392425537814</v>
      </c>
    </row>
    <row r="139" spans="2:225" x14ac:dyDescent="0.25">
      <c r="D139" s="132" t="s">
        <v>338</v>
      </c>
      <c r="E139" s="132" t="s">
        <v>339</v>
      </c>
      <c r="F139" s="132" t="s">
        <v>340</v>
      </c>
      <c r="G139" s="132" t="s">
        <v>341</v>
      </c>
      <c r="H139" s="132" t="s">
        <v>342</v>
      </c>
      <c r="I139" s="132" t="s">
        <v>343</v>
      </c>
      <c r="J139" s="132" t="s">
        <v>344</v>
      </c>
      <c r="K139" s="132" t="s">
        <v>345</v>
      </c>
      <c r="L139" s="132" t="s">
        <v>346</v>
      </c>
      <c r="M139" s="132" t="s">
        <v>347</v>
      </c>
      <c r="N139" s="132" t="s">
        <v>348</v>
      </c>
      <c r="O139" s="132" t="s">
        <v>349</v>
      </c>
      <c r="P139" s="132" t="s">
        <v>350</v>
      </c>
      <c r="Q139" s="132" t="s">
        <v>351</v>
      </c>
      <c r="R139" s="132" t="s">
        <v>352</v>
      </c>
      <c r="S139" s="132" t="s">
        <v>353</v>
      </c>
      <c r="T139" s="132" t="s">
        <v>354</v>
      </c>
      <c r="U139" s="132" t="s">
        <v>355</v>
      </c>
      <c r="V139" s="132" t="s">
        <v>356</v>
      </c>
      <c r="W139" s="132" t="s">
        <v>357</v>
      </c>
      <c r="X139" s="132" t="s">
        <v>358</v>
      </c>
      <c r="Y139" s="132" t="s">
        <v>359</v>
      </c>
      <c r="Z139" s="132" t="s">
        <v>360</v>
      </c>
      <c r="AA139" s="132" t="s">
        <v>361</v>
      </c>
      <c r="AB139" s="132" t="s">
        <v>362</v>
      </c>
      <c r="AC139" s="132" t="s">
        <v>363</v>
      </c>
      <c r="AD139" s="132" t="s">
        <v>364</v>
      </c>
      <c r="AE139" s="132" t="s">
        <v>365</v>
      </c>
      <c r="AF139" s="132" t="s">
        <v>366</v>
      </c>
      <c r="AG139" s="132" t="s">
        <v>367</v>
      </c>
      <c r="AH139" s="132" t="s">
        <v>368</v>
      </c>
      <c r="AI139" s="132" t="s">
        <v>369</v>
      </c>
      <c r="AJ139" s="132" t="s">
        <v>370</v>
      </c>
      <c r="AK139" s="132" t="s">
        <v>371</v>
      </c>
      <c r="AL139" s="132" t="s">
        <v>372</v>
      </c>
      <c r="AM139" s="132" t="s">
        <v>373</v>
      </c>
      <c r="AN139" s="132" t="s">
        <v>374</v>
      </c>
      <c r="AO139" s="132" t="s">
        <v>375</v>
      </c>
      <c r="AP139" s="132" t="s">
        <v>376</v>
      </c>
      <c r="AQ139" s="132" t="s">
        <v>377</v>
      </c>
      <c r="AR139" s="132" t="s">
        <v>330</v>
      </c>
      <c r="AS139" s="132" t="s">
        <v>329</v>
      </c>
      <c r="AT139" s="132" t="s">
        <v>328</v>
      </c>
      <c r="AU139" s="132" t="s">
        <v>327</v>
      </c>
      <c r="AV139" s="132" t="s">
        <v>326</v>
      </c>
      <c r="AW139" s="132" t="s">
        <v>325</v>
      </c>
      <c r="AX139" s="132" t="s">
        <v>324</v>
      </c>
      <c r="AY139" s="132" t="s">
        <v>323</v>
      </c>
      <c r="AZ139" s="132" t="s">
        <v>322</v>
      </c>
      <c r="BA139" s="132" t="s">
        <v>321</v>
      </c>
      <c r="BB139" s="132" t="s">
        <v>320</v>
      </c>
      <c r="BC139" s="132" t="s">
        <v>319</v>
      </c>
      <c r="BD139" s="132" t="s">
        <v>318</v>
      </c>
      <c r="BE139" s="132" t="s">
        <v>317</v>
      </c>
      <c r="BF139" s="132" t="s">
        <v>316</v>
      </c>
      <c r="BG139" s="132" t="s">
        <v>315</v>
      </c>
      <c r="BH139" s="132" t="s">
        <v>314</v>
      </c>
      <c r="BI139" s="132" t="s">
        <v>313</v>
      </c>
      <c r="BJ139" s="132" t="s">
        <v>312</v>
      </c>
      <c r="BK139" s="132" t="s">
        <v>311</v>
      </c>
      <c r="BL139" s="132" t="s">
        <v>310</v>
      </c>
      <c r="BM139" s="132" t="s">
        <v>309</v>
      </c>
      <c r="BN139" s="132" t="s">
        <v>308</v>
      </c>
      <c r="BO139" s="132" t="s">
        <v>307</v>
      </c>
      <c r="BP139" s="132" t="s">
        <v>306</v>
      </c>
      <c r="BQ139" s="132" t="s">
        <v>305</v>
      </c>
      <c r="BR139" s="132" t="s">
        <v>304</v>
      </c>
      <c r="BS139" s="132" t="s">
        <v>303</v>
      </c>
      <c r="BT139" s="132" t="s">
        <v>302</v>
      </c>
      <c r="BU139" s="132" t="s">
        <v>301</v>
      </c>
      <c r="BV139" s="132" t="s">
        <v>300</v>
      </c>
      <c r="BW139" s="132" t="s">
        <v>299</v>
      </c>
      <c r="BX139" s="132" t="s">
        <v>298</v>
      </c>
      <c r="BY139" s="132" t="s">
        <v>297</v>
      </c>
      <c r="BZ139" s="132" t="s">
        <v>296</v>
      </c>
      <c r="CA139" s="132" t="s">
        <v>295</v>
      </c>
      <c r="CB139" s="132" t="s">
        <v>294</v>
      </c>
      <c r="CC139" s="132" t="s">
        <v>293</v>
      </c>
      <c r="CD139" s="132" t="s">
        <v>292</v>
      </c>
      <c r="CE139" s="132" t="s">
        <v>291</v>
      </c>
      <c r="CF139" s="132" t="s">
        <v>290</v>
      </c>
      <c r="CG139" s="132" t="s">
        <v>289</v>
      </c>
      <c r="CH139" s="132" t="s">
        <v>288</v>
      </c>
      <c r="CI139" s="132" t="s">
        <v>287</v>
      </c>
      <c r="CJ139" s="132" t="s">
        <v>286</v>
      </c>
      <c r="CK139" s="132" t="s">
        <v>285</v>
      </c>
      <c r="CL139" s="132" t="s">
        <v>284</v>
      </c>
      <c r="CM139" s="132" t="s">
        <v>283</v>
      </c>
      <c r="CN139" s="132" t="s">
        <v>282</v>
      </c>
      <c r="CO139" s="132" t="s">
        <v>281</v>
      </c>
      <c r="CP139" s="132" t="s">
        <v>280</v>
      </c>
      <c r="CQ139" s="132" t="s">
        <v>279</v>
      </c>
      <c r="CR139" s="132" t="s">
        <v>278</v>
      </c>
      <c r="CS139" s="132" t="s">
        <v>277</v>
      </c>
      <c r="CT139" s="132" t="s">
        <v>276</v>
      </c>
      <c r="CU139" s="132" t="s">
        <v>275</v>
      </c>
      <c r="CV139" s="132" t="s">
        <v>274</v>
      </c>
      <c r="CW139" s="132" t="s">
        <v>273</v>
      </c>
      <c r="CX139" s="132" t="s">
        <v>272</v>
      </c>
      <c r="CY139" s="132" t="s">
        <v>271</v>
      </c>
      <c r="CZ139" s="132" t="s">
        <v>270</v>
      </c>
      <c r="DA139" s="132" t="s">
        <v>269</v>
      </c>
      <c r="DB139" s="132" t="s">
        <v>268</v>
      </c>
      <c r="DC139" s="132" t="s">
        <v>267</v>
      </c>
      <c r="DD139" s="132" t="s">
        <v>266</v>
      </c>
      <c r="DE139" s="132" t="s">
        <v>265</v>
      </c>
      <c r="DF139" s="132" t="s">
        <v>264</v>
      </c>
      <c r="DG139" s="132" t="s">
        <v>263</v>
      </c>
      <c r="DH139" s="132" t="s">
        <v>262</v>
      </c>
      <c r="DI139" s="132" t="s">
        <v>261</v>
      </c>
      <c r="DJ139" s="132" t="s">
        <v>260</v>
      </c>
      <c r="DK139" s="132" t="s">
        <v>259</v>
      </c>
      <c r="DL139" s="132" t="s">
        <v>258</v>
      </c>
      <c r="DM139" s="132" t="s">
        <v>257</v>
      </c>
      <c r="DN139" s="132" t="s">
        <v>256</v>
      </c>
      <c r="DO139" s="132" t="s">
        <v>255</v>
      </c>
      <c r="DP139" s="132" t="s">
        <v>254</v>
      </c>
      <c r="DQ139" s="132" t="s">
        <v>253</v>
      </c>
      <c r="DR139" s="132" t="s">
        <v>252</v>
      </c>
      <c r="DS139" s="132" t="s">
        <v>251</v>
      </c>
      <c r="DT139" s="132" t="s">
        <v>250</v>
      </c>
      <c r="DU139" s="132" t="s">
        <v>249</v>
      </c>
      <c r="DV139" s="132" t="s">
        <v>248</v>
      </c>
      <c r="DW139" s="132" t="s">
        <v>247</v>
      </c>
      <c r="DX139" s="132" t="s">
        <v>246</v>
      </c>
      <c r="DY139" s="132" t="s">
        <v>245</v>
      </c>
      <c r="DZ139" s="132" t="s">
        <v>244</v>
      </c>
      <c r="EA139" s="132" t="s">
        <v>243</v>
      </c>
      <c r="EB139" s="132" t="s">
        <v>242</v>
      </c>
      <c r="EC139" s="132" t="s">
        <v>241</v>
      </c>
      <c r="ED139" s="132" t="s">
        <v>240</v>
      </c>
      <c r="EE139" s="132" t="s">
        <v>239</v>
      </c>
      <c r="EF139" s="132" t="s">
        <v>238</v>
      </c>
      <c r="EG139" s="132" t="s">
        <v>237</v>
      </c>
      <c r="EH139" s="132" t="s">
        <v>236</v>
      </c>
      <c r="EI139" s="132" t="s">
        <v>235</v>
      </c>
      <c r="EJ139" s="132" t="s">
        <v>234</v>
      </c>
      <c r="EK139" s="132" t="s">
        <v>233</v>
      </c>
      <c r="EL139" s="132" t="s">
        <v>232</v>
      </c>
      <c r="EM139" s="132" t="s">
        <v>231</v>
      </c>
      <c r="EN139" s="132" t="s">
        <v>230</v>
      </c>
      <c r="EO139" s="132" t="s">
        <v>229</v>
      </c>
      <c r="EP139" s="132" t="s">
        <v>228</v>
      </c>
      <c r="EQ139" s="132" t="s">
        <v>227</v>
      </c>
      <c r="ER139" s="132" t="s">
        <v>226</v>
      </c>
      <c r="ES139" s="132" t="s">
        <v>225</v>
      </c>
      <c r="ET139" s="132" t="s">
        <v>224</v>
      </c>
      <c r="EU139" s="132" t="s">
        <v>223</v>
      </c>
      <c r="EV139" s="132" t="s">
        <v>222</v>
      </c>
      <c r="EW139" s="132" t="s">
        <v>221</v>
      </c>
      <c r="EX139" s="132" t="s">
        <v>147</v>
      </c>
      <c r="EY139" s="132" t="s">
        <v>148</v>
      </c>
      <c r="EZ139" s="132" t="s">
        <v>149</v>
      </c>
      <c r="FA139" s="132" t="s">
        <v>150</v>
      </c>
      <c r="FB139" s="132" t="s">
        <v>151</v>
      </c>
      <c r="FC139" s="132" t="s">
        <v>152</v>
      </c>
      <c r="FD139" s="132" t="s">
        <v>153</v>
      </c>
      <c r="FE139" s="132" t="s">
        <v>154</v>
      </c>
      <c r="FF139" s="132" t="s">
        <v>155</v>
      </c>
      <c r="FG139" s="132" t="s">
        <v>156</v>
      </c>
      <c r="FH139" s="132" t="s">
        <v>157</v>
      </c>
      <c r="FI139" s="132" t="s">
        <v>158</v>
      </c>
      <c r="FJ139" s="132" t="s">
        <v>159</v>
      </c>
      <c r="FK139" s="132" t="s">
        <v>160</v>
      </c>
      <c r="FL139" s="132" t="s">
        <v>161</v>
      </c>
      <c r="FM139" s="132" t="s">
        <v>162</v>
      </c>
      <c r="FN139" s="132" t="s">
        <v>163</v>
      </c>
      <c r="FO139" s="132" t="s">
        <v>164</v>
      </c>
      <c r="FP139" s="132" t="s">
        <v>165</v>
      </c>
      <c r="FQ139" s="132" t="s">
        <v>166</v>
      </c>
      <c r="FR139" s="132" t="s">
        <v>167</v>
      </c>
      <c r="FS139" s="132" t="s">
        <v>168</v>
      </c>
      <c r="FT139" s="132" t="s">
        <v>169</v>
      </c>
      <c r="FU139" s="132" t="s">
        <v>170</v>
      </c>
      <c r="FV139" s="132" t="s">
        <v>171</v>
      </c>
      <c r="FW139" s="132" t="s">
        <v>172</v>
      </c>
      <c r="FX139" s="132" t="s">
        <v>173</v>
      </c>
      <c r="FY139" s="132" t="s">
        <v>174</v>
      </c>
      <c r="FZ139" s="132" t="s">
        <v>175</v>
      </c>
      <c r="GA139" s="132" t="s">
        <v>176</v>
      </c>
      <c r="GB139" s="132" t="s">
        <v>177</v>
      </c>
      <c r="GC139" s="132" t="s">
        <v>178</v>
      </c>
      <c r="GD139" s="132" t="s">
        <v>179</v>
      </c>
      <c r="GE139" s="132" t="s">
        <v>180</v>
      </c>
      <c r="GF139" s="132" t="s">
        <v>181</v>
      </c>
      <c r="GG139" s="132" t="s">
        <v>182</v>
      </c>
      <c r="GH139" s="132" t="s">
        <v>183</v>
      </c>
      <c r="GI139" s="132" t="s">
        <v>184</v>
      </c>
      <c r="GJ139" s="132" t="s">
        <v>185</v>
      </c>
      <c r="GK139" s="132" t="s">
        <v>186</v>
      </c>
      <c r="GL139" s="132" t="s">
        <v>187</v>
      </c>
      <c r="GM139" s="132" t="s">
        <v>188</v>
      </c>
      <c r="GN139" s="132" t="s">
        <v>337</v>
      </c>
      <c r="GO139" s="132" t="s">
        <v>189</v>
      </c>
      <c r="GP139" s="132" t="s">
        <v>190</v>
      </c>
      <c r="GQ139" s="132" t="s">
        <v>191</v>
      </c>
      <c r="GR139" s="132" t="s">
        <v>192</v>
      </c>
      <c r="GS139" s="132" t="s">
        <v>144</v>
      </c>
      <c r="GT139" s="132" t="s">
        <v>145</v>
      </c>
      <c r="GU139" s="132" t="s">
        <v>146</v>
      </c>
      <c r="GV139" s="132" t="s">
        <v>200</v>
      </c>
      <c r="GW139" s="132" t="s">
        <v>201</v>
      </c>
      <c r="GX139" s="132" t="s">
        <v>202</v>
      </c>
      <c r="GY139" s="132" t="s">
        <v>213</v>
      </c>
      <c r="GZ139" s="132" t="s">
        <v>219</v>
      </c>
      <c r="HA139" s="132" t="s">
        <v>336</v>
      </c>
      <c r="HB139" s="132" t="s">
        <v>378</v>
      </c>
      <c r="HC139" s="132" t="s">
        <v>379</v>
      </c>
      <c r="HD139" s="132" t="s">
        <v>380</v>
      </c>
      <c r="HE139" s="132" t="s">
        <v>401</v>
      </c>
      <c r="HF139" s="132" t="s">
        <v>402</v>
      </c>
      <c r="HG139" s="132" t="s">
        <v>403</v>
      </c>
      <c r="HH139" s="132" t="s">
        <v>406</v>
      </c>
      <c r="HI139" s="25" t="s">
        <v>408</v>
      </c>
      <c r="HJ139" s="25" t="s">
        <v>409</v>
      </c>
      <c r="HK139" s="25" t="s">
        <v>430</v>
      </c>
      <c r="HL139" s="25" t="s">
        <v>434</v>
      </c>
      <c r="HM139" s="25" t="s">
        <v>435</v>
      </c>
      <c r="HN139" s="132" t="s">
        <v>455</v>
      </c>
      <c r="HO139" s="132" t="s">
        <v>486</v>
      </c>
      <c r="HP139" s="132" t="s">
        <v>487</v>
      </c>
      <c r="HQ139" s="132" t="s">
        <v>491</v>
      </c>
    </row>
    <row r="140" spans="2:225" x14ac:dyDescent="0.25">
      <c r="B140" s="132" t="s">
        <v>203</v>
      </c>
      <c r="AC140" s="132">
        <v>1</v>
      </c>
      <c r="AF140" s="132">
        <v>1</v>
      </c>
      <c r="AG140" s="132">
        <v>1</v>
      </c>
      <c r="AI140" s="132">
        <v>1</v>
      </c>
      <c r="AK140" s="132">
        <v>1</v>
      </c>
      <c r="AM140" s="132">
        <v>1</v>
      </c>
      <c r="AN140" s="132">
        <v>2</v>
      </c>
      <c r="AO140" s="132">
        <v>1</v>
      </c>
      <c r="AP140" s="132">
        <v>2</v>
      </c>
      <c r="AQ140" s="132">
        <v>1</v>
      </c>
      <c r="AR140" s="132">
        <v>1</v>
      </c>
      <c r="AS140" s="132">
        <v>5</v>
      </c>
      <c r="AT140" s="132">
        <v>1</v>
      </c>
      <c r="AU140" s="132">
        <v>2</v>
      </c>
      <c r="AV140" s="132">
        <v>1</v>
      </c>
      <c r="AX140" s="132">
        <v>2</v>
      </c>
      <c r="AY140" s="132">
        <v>1</v>
      </c>
      <c r="AZ140" s="132">
        <v>2</v>
      </c>
      <c r="BB140" s="132">
        <v>4</v>
      </c>
      <c r="BC140" s="132">
        <v>5</v>
      </c>
      <c r="BD140" s="132">
        <v>5</v>
      </c>
      <c r="BE140" s="132">
        <v>2</v>
      </c>
      <c r="BF140" s="132">
        <v>2</v>
      </c>
      <c r="BG140" s="132">
        <v>3</v>
      </c>
      <c r="BH140" s="132">
        <v>2</v>
      </c>
      <c r="BI140" s="132">
        <v>1</v>
      </c>
      <c r="BJ140" s="132">
        <v>4</v>
      </c>
      <c r="BM140" s="132">
        <v>2</v>
      </c>
      <c r="BN140" s="132">
        <v>4</v>
      </c>
      <c r="BO140" s="132">
        <v>2</v>
      </c>
      <c r="BP140" s="132">
        <v>1</v>
      </c>
      <c r="BQ140" s="132">
        <v>1</v>
      </c>
      <c r="BR140" s="132">
        <v>4</v>
      </c>
      <c r="BS140" s="132">
        <v>1</v>
      </c>
      <c r="BT140" s="132">
        <v>1</v>
      </c>
      <c r="BU140" s="132">
        <v>1</v>
      </c>
      <c r="BV140" s="132">
        <v>2</v>
      </c>
      <c r="BW140" s="132">
        <v>1</v>
      </c>
      <c r="BX140" s="132">
        <v>1</v>
      </c>
      <c r="BY140" s="132">
        <v>2</v>
      </c>
      <c r="BZ140" s="132">
        <v>1</v>
      </c>
      <c r="CA140" s="132">
        <v>2</v>
      </c>
      <c r="CC140" s="132">
        <v>1</v>
      </c>
      <c r="CF140" s="132">
        <v>2</v>
      </c>
      <c r="CH140" s="132">
        <v>1</v>
      </c>
      <c r="CI140" s="132">
        <v>1</v>
      </c>
      <c r="CL140" s="132">
        <v>1</v>
      </c>
      <c r="CM140" s="132">
        <v>1</v>
      </c>
      <c r="CN140" s="132">
        <v>1</v>
      </c>
      <c r="CR140" s="132">
        <v>3</v>
      </c>
      <c r="CS140" s="132">
        <v>3</v>
      </c>
      <c r="CU140" s="132">
        <v>2</v>
      </c>
      <c r="CV140" s="132">
        <v>3</v>
      </c>
      <c r="CX140" s="132">
        <v>3</v>
      </c>
      <c r="CY140" s="132">
        <v>1</v>
      </c>
      <c r="DA140" s="132">
        <v>3</v>
      </c>
      <c r="DB140" s="132">
        <v>3</v>
      </c>
      <c r="DC140" s="132">
        <v>2</v>
      </c>
      <c r="DD140" s="132">
        <v>3</v>
      </c>
      <c r="DE140" s="132">
        <v>1</v>
      </c>
      <c r="DF140" s="132">
        <v>2</v>
      </c>
      <c r="DG140" s="132">
        <v>4</v>
      </c>
      <c r="DH140" s="132">
        <v>2</v>
      </c>
      <c r="DI140" s="132">
        <v>2</v>
      </c>
      <c r="DJ140" s="132">
        <v>4</v>
      </c>
      <c r="DK140" s="132">
        <v>6</v>
      </c>
      <c r="DM140" s="132">
        <v>3</v>
      </c>
      <c r="DN140" s="132">
        <v>2</v>
      </c>
      <c r="DO140" s="132">
        <v>3</v>
      </c>
      <c r="DP140" s="132">
        <v>5</v>
      </c>
      <c r="DQ140" s="132">
        <v>4</v>
      </c>
      <c r="DR140" s="132">
        <v>4</v>
      </c>
      <c r="DS140" s="132">
        <v>2</v>
      </c>
      <c r="DT140" s="132">
        <v>1</v>
      </c>
      <c r="DU140" s="132">
        <v>3</v>
      </c>
      <c r="DV140" s="132">
        <v>1</v>
      </c>
      <c r="DW140" s="132">
        <v>6</v>
      </c>
      <c r="DX140" s="132">
        <v>4</v>
      </c>
      <c r="DY140" s="132">
        <v>8</v>
      </c>
      <c r="DZ140" s="132">
        <v>2</v>
      </c>
      <c r="EA140" s="132">
        <v>5</v>
      </c>
      <c r="EB140" s="132">
        <v>5</v>
      </c>
      <c r="EC140" s="132">
        <v>10</v>
      </c>
      <c r="ED140" s="132">
        <v>4</v>
      </c>
      <c r="EE140" s="132">
        <v>4</v>
      </c>
      <c r="EF140" s="132">
        <v>4</v>
      </c>
      <c r="EG140" s="132">
        <v>2</v>
      </c>
      <c r="EH140" s="132">
        <v>4</v>
      </c>
      <c r="EI140" s="132">
        <v>4</v>
      </c>
      <c r="EJ140" s="132">
        <v>4</v>
      </c>
      <c r="EK140" s="132">
        <v>3</v>
      </c>
      <c r="EL140" s="132">
        <v>3</v>
      </c>
      <c r="EM140" s="132">
        <v>3</v>
      </c>
      <c r="EN140" s="132">
        <v>3</v>
      </c>
      <c r="EO140" s="132">
        <v>2</v>
      </c>
      <c r="EP140" s="132">
        <v>3</v>
      </c>
      <c r="EQ140" s="132">
        <v>3</v>
      </c>
      <c r="ER140" s="132">
        <v>2</v>
      </c>
      <c r="ES140" s="132">
        <v>2</v>
      </c>
      <c r="ET140" s="132">
        <v>2</v>
      </c>
      <c r="EV140" s="132">
        <v>4</v>
      </c>
      <c r="EW140" s="132">
        <v>1</v>
      </c>
      <c r="EY140" s="132" t="s">
        <v>148</v>
      </c>
      <c r="EZ140" s="132" t="s">
        <v>149</v>
      </c>
      <c r="FA140" s="132" t="s">
        <v>152</v>
      </c>
      <c r="FB140" s="132" t="s">
        <v>157</v>
      </c>
      <c r="FC140" s="132" t="s">
        <v>159</v>
      </c>
      <c r="FD140" s="132" t="s">
        <v>161</v>
      </c>
      <c r="FE140" s="132" t="s">
        <v>162</v>
      </c>
      <c r="FF140" s="132" t="s">
        <v>163</v>
      </c>
      <c r="FG140" s="132" t="s">
        <v>164</v>
      </c>
    </row>
    <row r="141" spans="2:225" x14ac:dyDescent="0.25">
      <c r="B141" s="132" t="s">
        <v>204</v>
      </c>
      <c r="X141" s="132">
        <v>1</v>
      </c>
      <c r="Z141" s="132">
        <v>1</v>
      </c>
      <c r="AA141" s="132">
        <v>2</v>
      </c>
      <c r="AC141" s="132">
        <v>2</v>
      </c>
      <c r="AD141" s="132">
        <v>4</v>
      </c>
      <c r="AE141" s="132">
        <v>4</v>
      </c>
      <c r="AF141" s="132">
        <v>8</v>
      </c>
      <c r="AG141" s="132">
        <v>5</v>
      </c>
      <c r="AH141" s="132">
        <v>4</v>
      </c>
      <c r="AI141" s="132">
        <v>7</v>
      </c>
      <c r="AJ141" s="132">
        <v>4</v>
      </c>
      <c r="AK141" s="132">
        <v>3</v>
      </c>
      <c r="AL141" s="132">
        <v>3</v>
      </c>
      <c r="AN141" s="132">
        <v>5</v>
      </c>
      <c r="AO141" s="132">
        <v>3</v>
      </c>
      <c r="AP141" s="132">
        <v>2</v>
      </c>
      <c r="AQ141" s="132">
        <v>3</v>
      </c>
      <c r="AR141" s="132">
        <v>2</v>
      </c>
      <c r="AS141" s="132">
        <v>3</v>
      </c>
      <c r="AT141" s="132">
        <v>6</v>
      </c>
      <c r="AU141" s="132">
        <v>4</v>
      </c>
      <c r="AV141" s="132">
        <v>2</v>
      </c>
      <c r="AW141" s="132">
        <v>5</v>
      </c>
      <c r="AX141" s="132">
        <v>5</v>
      </c>
      <c r="AY141" s="132">
        <v>5</v>
      </c>
      <c r="AZ141" s="132">
        <v>5</v>
      </c>
      <c r="BA141" s="132">
        <v>3</v>
      </c>
      <c r="BB141" s="132">
        <v>3</v>
      </c>
      <c r="BC141" s="132">
        <v>6</v>
      </c>
      <c r="BD141" s="132">
        <v>7</v>
      </c>
      <c r="BE141" s="132">
        <v>4</v>
      </c>
      <c r="BF141" s="132">
        <v>9</v>
      </c>
      <c r="BG141" s="132">
        <v>12</v>
      </c>
      <c r="BH141" s="132">
        <v>3</v>
      </c>
      <c r="BI141" s="132">
        <v>19</v>
      </c>
      <c r="BJ141" s="132">
        <v>9</v>
      </c>
      <c r="BK141" s="132">
        <v>17</v>
      </c>
      <c r="BL141" s="132">
        <v>7</v>
      </c>
      <c r="BM141" s="132">
        <v>11</v>
      </c>
      <c r="BN141" s="132">
        <v>14</v>
      </c>
      <c r="BO141" s="132">
        <v>14</v>
      </c>
      <c r="BP141" s="132">
        <v>14</v>
      </c>
      <c r="BQ141" s="132">
        <v>8</v>
      </c>
      <c r="BR141" s="132">
        <v>8</v>
      </c>
      <c r="BS141" s="132">
        <v>10</v>
      </c>
      <c r="BT141" s="132">
        <v>17</v>
      </c>
      <c r="BU141" s="132">
        <v>10</v>
      </c>
      <c r="BV141" s="132">
        <v>12</v>
      </c>
      <c r="BW141" s="132">
        <v>11</v>
      </c>
      <c r="BX141" s="132">
        <v>13</v>
      </c>
      <c r="BY141" s="132">
        <v>11</v>
      </c>
      <c r="BZ141" s="132">
        <v>8</v>
      </c>
      <c r="CA141" s="132">
        <v>17</v>
      </c>
      <c r="CB141" s="132">
        <v>12</v>
      </c>
      <c r="CC141" s="132">
        <v>13</v>
      </c>
      <c r="CD141" s="132">
        <v>9</v>
      </c>
      <c r="CE141" s="132">
        <v>7</v>
      </c>
      <c r="CF141" s="132">
        <v>7</v>
      </c>
      <c r="CG141" s="132">
        <v>6</v>
      </c>
      <c r="CH141" s="132">
        <v>8</v>
      </c>
      <c r="CI141" s="132">
        <v>5</v>
      </c>
      <c r="CJ141" s="132">
        <v>6</v>
      </c>
      <c r="CK141" s="132">
        <v>4</v>
      </c>
      <c r="CL141" s="132">
        <v>12</v>
      </c>
      <c r="CM141" s="132">
        <v>5</v>
      </c>
      <c r="CN141" s="132">
        <v>6</v>
      </c>
      <c r="CO141" s="132">
        <v>2</v>
      </c>
      <c r="CP141" s="132">
        <v>6</v>
      </c>
      <c r="CQ141" s="132">
        <v>4</v>
      </c>
      <c r="CR141" s="132">
        <v>8</v>
      </c>
      <c r="CS141" s="132">
        <v>6</v>
      </c>
      <c r="CT141" s="132">
        <v>6</v>
      </c>
      <c r="CU141" s="132">
        <v>2</v>
      </c>
      <c r="CV141" s="132">
        <v>5</v>
      </c>
      <c r="CW141" s="132">
        <v>3</v>
      </c>
      <c r="CX141" s="132">
        <v>5</v>
      </c>
      <c r="CY141" s="132">
        <v>7</v>
      </c>
      <c r="CZ141" s="132">
        <v>5</v>
      </c>
      <c r="DA141" s="132">
        <v>11</v>
      </c>
      <c r="DB141" s="132">
        <v>3</v>
      </c>
      <c r="DC141" s="132">
        <v>4</v>
      </c>
      <c r="DD141" s="132">
        <v>6</v>
      </c>
      <c r="DE141" s="132">
        <v>4</v>
      </c>
      <c r="DF141" s="132">
        <v>5</v>
      </c>
      <c r="DG141" s="132">
        <v>7</v>
      </c>
      <c r="DH141" s="132">
        <v>9</v>
      </c>
      <c r="DI141" s="132">
        <v>13</v>
      </c>
      <c r="DJ141" s="132">
        <v>7</v>
      </c>
      <c r="DK141" s="132">
        <v>5</v>
      </c>
      <c r="DL141" s="132">
        <v>5</v>
      </c>
      <c r="DM141" s="132">
        <v>12</v>
      </c>
      <c r="DN141" s="132">
        <v>9</v>
      </c>
      <c r="DO141" s="132">
        <v>17</v>
      </c>
      <c r="DP141" s="132">
        <v>11</v>
      </c>
      <c r="DQ141" s="132">
        <v>9</v>
      </c>
      <c r="DR141" s="132">
        <v>9</v>
      </c>
      <c r="DS141" s="132">
        <v>6</v>
      </c>
      <c r="DT141" s="132">
        <v>17</v>
      </c>
      <c r="DU141" s="132">
        <v>13</v>
      </c>
      <c r="DV141" s="132">
        <v>12</v>
      </c>
      <c r="DW141" s="132">
        <v>6</v>
      </c>
      <c r="DX141" s="132">
        <v>13</v>
      </c>
      <c r="DY141" s="132">
        <v>12</v>
      </c>
      <c r="DZ141" s="132">
        <v>5</v>
      </c>
      <c r="EA141" s="132">
        <v>10</v>
      </c>
      <c r="EB141" s="132">
        <v>11</v>
      </c>
      <c r="EC141" s="132">
        <v>10</v>
      </c>
      <c r="ED141" s="132">
        <v>19</v>
      </c>
      <c r="EE141" s="132">
        <v>12</v>
      </c>
      <c r="EF141" s="132">
        <v>9</v>
      </c>
      <c r="EG141" s="132">
        <v>14</v>
      </c>
      <c r="EH141" s="132">
        <v>9</v>
      </c>
      <c r="EI141" s="132">
        <v>2</v>
      </c>
      <c r="EJ141" s="132">
        <v>6</v>
      </c>
      <c r="EK141" s="132">
        <v>12</v>
      </c>
      <c r="EL141" s="132">
        <v>6</v>
      </c>
      <c r="EM141" s="132">
        <v>11</v>
      </c>
      <c r="EN141" s="132">
        <v>4</v>
      </c>
      <c r="EO141" s="132">
        <v>7</v>
      </c>
      <c r="EP141" s="132">
        <v>5</v>
      </c>
      <c r="EQ141" s="132">
        <v>6</v>
      </c>
      <c r="ER141" s="132">
        <v>7</v>
      </c>
      <c r="ES141" s="132">
        <v>5</v>
      </c>
      <c r="ET141" s="132">
        <v>6</v>
      </c>
      <c r="EU141" s="132">
        <v>7</v>
      </c>
      <c r="EV141" s="132">
        <v>8</v>
      </c>
      <c r="EW141" s="132">
        <v>6</v>
      </c>
    </row>
    <row r="142" spans="2:225" x14ac:dyDescent="0.25">
      <c r="B142" s="132" t="s">
        <v>205</v>
      </c>
      <c r="J142" s="132">
        <v>1</v>
      </c>
      <c r="U142" s="132">
        <v>1</v>
      </c>
      <c r="W142" s="132">
        <v>1</v>
      </c>
      <c r="X142" s="132">
        <v>1</v>
      </c>
      <c r="Z142" s="132">
        <v>2</v>
      </c>
      <c r="AA142" s="132">
        <v>1</v>
      </c>
      <c r="AB142" s="132">
        <v>4</v>
      </c>
      <c r="AC142" s="132">
        <v>5</v>
      </c>
      <c r="AD142" s="132">
        <v>4</v>
      </c>
      <c r="AE142" s="132">
        <v>8</v>
      </c>
      <c r="AF142" s="132">
        <v>7</v>
      </c>
      <c r="AG142" s="132">
        <v>4</v>
      </c>
      <c r="AH142" s="132">
        <v>17</v>
      </c>
      <c r="AI142" s="132">
        <v>10</v>
      </c>
      <c r="AJ142" s="132">
        <v>7</v>
      </c>
      <c r="AK142" s="132">
        <v>7</v>
      </c>
      <c r="AL142" s="132">
        <v>17</v>
      </c>
      <c r="AM142" s="132">
        <v>18</v>
      </c>
      <c r="AN142" s="132">
        <v>29</v>
      </c>
      <c r="AO142" s="132">
        <v>27</v>
      </c>
      <c r="AP142" s="132">
        <v>40</v>
      </c>
      <c r="AQ142" s="132">
        <v>38</v>
      </c>
      <c r="AR142" s="132">
        <v>47</v>
      </c>
      <c r="AS142" s="132">
        <v>40</v>
      </c>
      <c r="AT142" s="132">
        <v>60</v>
      </c>
      <c r="AU142" s="132">
        <v>64</v>
      </c>
      <c r="AV142" s="132">
        <v>50</v>
      </c>
      <c r="AW142" s="132">
        <v>40</v>
      </c>
      <c r="AX142" s="132">
        <v>45</v>
      </c>
      <c r="AY142" s="132">
        <v>64</v>
      </c>
      <c r="AZ142" s="132">
        <v>49</v>
      </c>
      <c r="BA142" s="132">
        <v>50</v>
      </c>
      <c r="BB142" s="132">
        <v>79</v>
      </c>
      <c r="BC142" s="132">
        <v>53</v>
      </c>
      <c r="BD142" s="132">
        <v>70</v>
      </c>
      <c r="BE142" s="132">
        <v>56</v>
      </c>
      <c r="BF142" s="132">
        <v>86</v>
      </c>
      <c r="BG142" s="132">
        <v>86</v>
      </c>
      <c r="BH142" s="132">
        <v>71</v>
      </c>
      <c r="BI142" s="132">
        <v>93</v>
      </c>
      <c r="BJ142" s="132">
        <v>75</v>
      </c>
      <c r="BK142" s="132">
        <v>107</v>
      </c>
      <c r="BL142" s="132">
        <v>104</v>
      </c>
      <c r="BM142" s="132">
        <v>121</v>
      </c>
      <c r="BN142" s="132">
        <v>102</v>
      </c>
      <c r="BO142" s="132">
        <v>88</v>
      </c>
      <c r="BP142" s="132">
        <v>111</v>
      </c>
      <c r="BQ142" s="132">
        <v>110</v>
      </c>
      <c r="BR142" s="132">
        <v>109</v>
      </c>
      <c r="BS142" s="132">
        <v>88</v>
      </c>
      <c r="BT142" s="132">
        <v>105</v>
      </c>
      <c r="BU142" s="132">
        <v>95</v>
      </c>
      <c r="BV142" s="132">
        <v>76</v>
      </c>
      <c r="BW142" s="132">
        <v>115</v>
      </c>
      <c r="BX142" s="132">
        <v>81</v>
      </c>
      <c r="BY142" s="132">
        <v>82</v>
      </c>
      <c r="BZ142" s="132">
        <v>80</v>
      </c>
      <c r="CA142" s="132">
        <v>90</v>
      </c>
      <c r="CB142" s="132">
        <v>85</v>
      </c>
      <c r="CC142" s="132">
        <v>57</v>
      </c>
      <c r="CD142" s="132">
        <v>69</v>
      </c>
      <c r="CE142" s="132">
        <v>51</v>
      </c>
      <c r="CF142" s="132">
        <v>44</v>
      </c>
      <c r="CG142" s="132">
        <v>56</v>
      </c>
      <c r="CH142" s="132">
        <v>46</v>
      </c>
      <c r="CI142" s="132">
        <v>52</v>
      </c>
      <c r="CJ142" s="132">
        <v>36</v>
      </c>
      <c r="CK142" s="132">
        <v>44</v>
      </c>
      <c r="CL142" s="132">
        <v>40</v>
      </c>
      <c r="CM142" s="132">
        <v>25</v>
      </c>
      <c r="CN142" s="132">
        <v>29</v>
      </c>
      <c r="CO142" s="132">
        <v>38</v>
      </c>
      <c r="CP142" s="132">
        <v>36</v>
      </c>
      <c r="CQ142" s="132">
        <v>26</v>
      </c>
      <c r="CR142" s="132">
        <v>26</v>
      </c>
      <c r="CS142" s="132">
        <v>16</v>
      </c>
      <c r="CT142" s="132">
        <v>22</v>
      </c>
      <c r="CU142" s="132">
        <v>32</v>
      </c>
      <c r="CV142" s="132">
        <v>21</v>
      </c>
      <c r="CW142" s="132">
        <v>33</v>
      </c>
      <c r="CX142" s="132">
        <v>28</v>
      </c>
      <c r="CY142" s="132">
        <v>26</v>
      </c>
      <c r="CZ142" s="132">
        <v>18</v>
      </c>
      <c r="DA142" s="132">
        <v>18</v>
      </c>
      <c r="DB142" s="132">
        <v>20</v>
      </c>
      <c r="DC142" s="132">
        <v>19</v>
      </c>
      <c r="DD142" s="132">
        <v>23</v>
      </c>
      <c r="DE142" s="132">
        <v>26</v>
      </c>
      <c r="DF142" s="132">
        <v>35</v>
      </c>
      <c r="DG142" s="132">
        <v>46</v>
      </c>
      <c r="DH142" s="132">
        <v>32</v>
      </c>
      <c r="DI142" s="132">
        <v>35</v>
      </c>
      <c r="DJ142" s="132">
        <v>32</v>
      </c>
      <c r="DK142" s="132">
        <v>37</v>
      </c>
      <c r="DL142" s="132">
        <v>24</v>
      </c>
      <c r="DM142" s="132">
        <v>31</v>
      </c>
      <c r="DN142" s="132">
        <v>33</v>
      </c>
      <c r="DO142" s="132">
        <v>29</v>
      </c>
      <c r="DP142" s="132">
        <v>29</v>
      </c>
      <c r="DQ142" s="132">
        <v>25</v>
      </c>
      <c r="DR142" s="132">
        <v>29</v>
      </c>
      <c r="DS142" s="132">
        <v>19</v>
      </c>
      <c r="DT142" s="132">
        <v>34</v>
      </c>
      <c r="DU142" s="132">
        <v>20</v>
      </c>
      <c r="DV142" s="132">
        <v>24</v>
      </c>
      <c r="DW142" s="132">
        <v>28</v>
      </c>
      <c r="DX142" s="132">
        <v>32</v>
      </c>
      <c r="DY142" s="132">
        <v>23</v>
      </c>
      <c r="DZ142" s="132">
        <v>23</v>
      </c>
      <c r="EA142" s="132">
        <v>38</v>
      </c>
      <c r="EB142" s="132">
        <v>27</v>
      </c>
      <c r="EC142" s="132">
        <v>32</v>
      </c>
      <c r="ED142" s="132">
        <v>23</v>
      </c>
      <c r="EE142" s="132">
        <v>15</v>
      </c>
      <c r="EF142" s="132">
        <v>27</v>
      </c>
      <c r="EG142" s="132">
        <v>24</v>
      </c>
      <c r="EH142" s="132">
        <v>23</v>
      </c>
      <c r="EI142" s="132">
        <v>20</v>
      </c>
      <c r="EJ142" s="132">
        <v>22</v>
      </c>
      <c r="EK142" s="132">
        <v>12</v>
      </c>
      <c r="EL142" s="132">
        <v>12</v>
      </c>
      <c r="EM142" s="132">
        <v>14</v>
      </c>
      <c r="EN142" s="132">
        <v>9</v>
      </c>
      <c r="EO142" s="132">
        <v>17</v>
      </c>
      <c r="EP142" s="132">
        <v>13</v>
      </c>
      <c r="EQ142" s="132">
        <v>11</v>
      </c>
      <c r="ER142" s="132">
        <v>16</v>
      </c>
      <c r="ES142" s="132">
        <v>13</v>
      </c>
      <c r="ET142" s="132">
        <v>18</v>
      </c>
      <c r="EU142" s="132">
        <v>16</v>
      </c>
      <c r="EV142" s="132">
        <v>13</v>
      </c>
      <c r="EW142" s="132">
        <v>17</v>
      </c>
    </row>
    <row r="143" spans="2:225" x14ac:dyDescent="0.25">
      <c r="B143" s="132" t="s">
        <v>206</v>
      </c>
      <c r="X143" s="132">
        <v>1</v>
      </c>
      <c r="Y143" s="132">
        <v>1</v>
      </c>
      <c r="Z143" s="132">
        <v>2</v>
      </c>
      <c r="AA143" s="132">
        <v>1</v>
      </c>
      <c r="AB143" s="132">
        <v>2</v>
      </c>
      <c r="AC143" s="132">
        <v>9</v>
      </c>
      <c r="AD143" s="132">
        <v>1</v>
      </c>
      <c r="AE143" s="132">
        <v>5</v>
      </c>
      <c r="AF143" s="132">
        <v>6</v>
      </c>
      <c r="AG143" s="132">
        <v>13</v>
      </c>
      <c r="AH143" s="132">
        <v>10</v>
      </c>
      <c r="AI143" s="132">
        <v>13</v>
      </c>
      <c r="AJ143" s="132">
        <v>7</v>
      </c>
      <c r="AK143" s="132">
        <v>15</v>
      </c>
      <c r="AL143" s="132">
        <v>22</v>
      </c>
      <c r="AM143" s="132">
        <v>34</v>
      </c>
      <c r="AN143" s="132">
        <v>52</v>
      </c>
      <c r="AO143" s="132">
        <v>40</v>
      </c>
      <c r="AP143" s="132">
        <v>46</v>
      </c>
      <c r="AQ143" s="132">
        <v>61</v>
      </c>
      <c r="AR143" s="132">
        <v>68</v>
      </c>
      <c r="AS143" s="132">
        <v>70</v>
      </c>
      <c r="AT143" s="132">
        <v>62</v>
      </c>
      <c r="AU143" s="132">
        <v>88</v>
      </c>
      <c r="AV143" s="132">
        <v>65</v>
      </c>
      <c r="AW143" s="132">
        <v>61</v>
      </c>
      <c r="AX143" s="132">
        <v>65</v>
      </c>
      <c r="AY143" s="132">
        <v>81</v>
      </c>
      <c r="AZ143" s="132">
        <v>73</v>
      </c>
      <c r="BA143" s="132">
        <v>48</v>
      </c>
      <c r="BB143" s="132">
        <v>72</v>
      </c>
      <c r="BC143" s="132">
        <v>79</v>
      </c>
      <c r="BD143" s="132">
        <v>82</v>
      </c>
      <c r="BE143" s="132">
        <v>86</v>
      </c>
      <c r="BF143" s="132">
        <v>90</v>
      </c>
      <c r="BG143" s="132">
        <v>66</v>
      </c>
      <c r="BH143" s="132">
        <v>71</v>
      </c>
      <c r="BI143" s="132">
        <v>93</v>
      </c>
      <c r="BJ143" s="132">
        <v>62</v>
      </c>
      <c r="BK143" s="132">
        <v>106</v>
      </c>
      <c r="BL143" s="132">
        <v>79</v>
      </c>
      <c r="BM143" s="132">
        <v>88</v>
      </c>
      <c r="BN143" s="132">
        <v>93</v>
      </c>
      <c r="BO143" s="132">
        <v>67</v>
      </c>
      <c r="BP143" s="132">
        <v>116</v>
      </c>
      <c r="BQ143" s="132">
        <v>99</v>
      </c>
      <c r="BR143" s="132">
        <v>97</v>
      </c>
      <c r="BS143" s="132">
        <v>89</v>
      </c>
      <c r="BT143" s="132">
        <v>87</v>
      </c>
      <c r="BU143" s="132">
        <v>104</v>
      </c>
      <c r="BV143" s="132">
        <v>65</v>
      </c>
      <c r="BW143" s="132">
        <v>90</v>
      </c>
      <c r="BX143" s="132">
        <v>56</v>
      </c>
      <c r="BY143" s="132">
        <v>73</v>
      </c>
      <c r="BZ143" s="132">
        <v>50</v>
      </c>
      <c r="CA143" s="132">
        <v>54</v>
      </c>
      <c r="CB143" s="132">
        <v>49</v>
      </c>
      <c r="CC143" s="132">
        <v>40</v>
      </c>
      <c r="CD143" s="132">
        <v>58</v>
      </c>
      <c r="CE143" s="132">
        <v>51</v>
      </c>
      <c r="CF143" s="132">
        <v>42</v>
      </c>
      <c r="CG143" s="132">
        <v>28</v>
      </c>
      <c r="CH143" s="132">
        <v>41</v>
      </c>
      <c r="CI143" s="132">
        <v>23</v>
      </c>
      <c r="CJ143" s="132">
        <v>34</v>
      </c>
      <c r="CK143" s="132">
        <v>30</v>
      </c>
      <c r="CL143" s="132">
        <v>31</v>
      </c>
      <c r="CM143" s="132">
        <v>23</v>
      </c>
      <c r="CN143" s="132">
        <v>17</v>
      </c>
      <c r="CO143" s="132">
        <v>44</v>
      </c>
      <c r="CP143" s="132">
        <v>17</v>
      </c>
      <c r="CQ143" s="132">
        <v>22</v>
      </c>
      <c r="CR143" s="132">
        <v>26</v>
      </c>
      <c r="CS143" s="132">
        <v>18</v>
      </c>
      <c r="CT143" s="132">
        <v>26</v>
      </c>
      <c r="CU143" s="132">
        <v>17</v>
      </c>
      <c r="CV143" s="132">
        <v>25</v>
      </c>
      <c r="CW143" s="132">
        <v>21</v>
      </c>
      <c r="CX143" s="132">
        <v>17</v>
      </c>
      <c r="CY143" s="132">
        <v>20</v>
      </c>
      <c r="CZ143" s="132">
        <v>13</v>
      </c>
      <c r="DA143" s="132">
        <v>20</v>
      </c>
      <c r="DB143" s="132">
        <v>12</v>
      </c>
      <c r="DC143" s="132">
        <v>22</v>
      </c>
      <c r="DD143" s="132">
        <v>15</v>
      </c>
      <c r="DE143" s="132">
        <v>17</v>
      </c>
      <c r="DF143" s="132">
        <v>22</v>
      </c>
      <c r="DG143" s="132">
        <v>28</v>
      </c>
      <c r="DH143" s="132">
        <v>26</v>
      </c>
      <c r="DI143" s="132">
        <v>31</v>
      </c>
      <c r="DJ143" s="132">
        <v>38</v>
      </c>
      <c r="DK143" s="132">
        <v>29</v>
      </c>
      <c r="DL143" s="132">
        <v>19</v>
      </c>
      <c r="DM143" s="132">
        <v>25</v>
      </c>
      <c r="DN143" s="132">
        <v>23</v>
      </c>
      <c r="DO143" s="132">
        <v>30</v>
      </c>
      <c r="DP143" s="132">
        <v>26</v>
      </c>
      <c r="DQ143" s="132">
        <v>24</v>
      </c>
      <c r="DR143" s="132">
        <v>19</v>
      </c>
      <c r="DS143" s="132">
        <v>22</v>
      </c>
      <c r="DT143" s="132">
        <v>27</v>
      </c>
      <c r="DU143" s="132">
        <v>23</v>
      </c>
      <c r="DV143" s="132">
        <v>29</v>
      </c>
      <c r="DW143" s="132">
        <v>23</v>
      </c>
      <c r="DX143" s="132">
        <v>26</v>
      </c>
      <c r="DY143" s="132">
        <v>22</v>
      </c>
      <c r="DZ143" s="132">
        <v>15</v>
      </c>
      <c r="EA143" s="132">
        <v>24</v>
      </c>
      <c r="EB143" s="132">
        <v>27</v>
      </c>
      <c r="EC143" s="132">
        <v>30</v>
      </c>
      <c r="ED143" s="132">
        <v>21</v>
      </c>
      <c r="EE143" s="132">
        <v>29</v>
      </c>
      <c r="EF143" s="132">
        <v>17</v>
      </c>
      <c r="EG143" s="132">
        <v>21</v>
      </c>
      <c r="EH143" s="132">
        <v>22</v>
      </c>
      <c r="EI143" s="132">
        <v>11</v>
      </c>
      <c r="EJ143" s="132">
        <v>19</v>
      </c>
      <c r="EK143" s="132">
        <v>13</v>
      </c>
      <c r="EL143" s="132">
        <v>14</v>
      </c>
      <c r="EM143" s="132">
        <v>22</v>
      </c>
      <c r="EN143" s="132">
        <v>14</v>
      </c>
      <c r="EO143" s="132">
        <v>16</v>
      </c>
      <c r="EP143" s="132">
        <v>13</v>
      </c>
      <c r="EQ143" s="132">
        <v>25</v>
      </c>
      <c r="ER143" s="132">
        <v>18</v>
      </c>
      <c r="ES143" s="132">
        <v>9</v>
      </c>
      <c r="ET143" s="132">
        <v>16</v>
      </c>
      <c r="EU143" s="132">
        <v>13</v>
      </c>
      <c r="EV143" s="132">
        <v>9</v>
      </c>
      <c r="EW143" s="132">
        <v>11</v>
      </c>
    </row>
    <row r="144" spans="2:225" x14ac:dyDescent="0.25">
      <c r="B144" s="132" t="s">
        <v>207</v>
      </c>
      <c r="D144" s="132">
        <v>1</v>
      </c>
      <c r="L144" s="132">
        <v>1</v>
      </c>
      <c r="N144" s="132">
        <v>2</v>
      </c>
      <c r="P144" s="132">
        <v>2</v>
      </c>
      <c r="R144" s="132">
        <v>1</v>
      </c>
      <c r="V144" s="132">
        <v>1</v>
      </c>
      <c r="W144" s="132">
        <v>2</v>
      </c>
      <c r="Y144" s="132">
        <v>1</v>
      </c>
      <c r="Z144" s="132">
        <v>1</v>
      </c>
      <c r="AA144" s="132">
        <v>5</v>
      </c>
      <c r="AB144" s="132">
        <v>6</v>
      </c>
      <c r="AC144" s="132">
        <v>9</v>
      </c>
      <c r="AD144" s="132">
        <v>10</v>
      </c>
      <c r="AE144" s="132">
        <v>18</v>
      </c>
      <c r="AF144" s="132">
        <v>31</v>
      </c>
      <c r="AG144" s="132">
        <v>28</v>
      </c>
      <c r="AH144" s="132">
        <v>20</v>
      </c>
      <c r="AI144" s="132">
        <v>12</v>
      </c>
      <c r="AJ144" s="132">
        <v>25</v>
      </c>
      <c r="AK144" s="132">
        <v>26</v>
      </c>
      <c r="AL144" s="132">
        <v>38</v>
      </c>
      <c r="AM144" s="132">
        <v>29</v>
      </c>
      <c r="AN144" s="132">
        <v>53</v>
      </c>
      <c r="AO144" s="132">
        <v>48</v>
      </c>
      <c r="AP144" s="132">
        <v>57</v>
      </c>
      <c r="AQ144" s="132">
        <v>53</v>
      </c>
      <c r="AR144" s="132">
        <v>79</v>
      </c>
      <c r="AS144" s="132">
        <v>88</v>
      </c>
      <c r="AT144" s="132">
        <v>80</v>
      </c>
      <c r="AU144" s="132">
        <v>96</v>
      </c>
      <c r="AV144" s="132">
        <v>94</v>
      </c>
      <c r="AW144" s="132">
        <v>99</v>
      </c>
      <c r="AX144" s="132">
        <v>88</v>
      </c>
      <c r="AY144" s="132">
        <v>98</v>
      </c>
      <c r="AZ144" s="132">
        <v>80</v>
      </c>
      <c r="BA144" s="132">
        <v>85</v>
      </c>
      <c r="BB144" s="132">
        <v>117</v>
      </c>
      <c r="BC144" s="132">
        <v>106</v>
      </c>
      <c r="BD144" s="132">
        <v>110</v>
      </c>
      <c r="BE144" s="132">
        <v>85</v>
      </c>
      <c r="BF144" s="132">
        <v>119</v>
      </c>
      <c r="BG144" s="132">
        <v>96</v>
      </c>
      <c r="BH144" s="132">
        <v>83</v>
      </c>
      <c r="BI144" s="132">
        <v>129</v>
      </c>
      <c r="BJ144" s="132">
        <v>105</v>
      </c>
      <c r="BK144" s="132">
        <v>128</v>
      </c>
      <c r="BL144" s="132">
        <v>131</v>
      </c>
      <c r="BM144" s="132">
        <v>144</v>
      </c>
      <c r="BN144" s="132">
        <v>116</v>
      </c>
      <c r="BO144" s="132">
        <v>91</v>
      </c>
      <c r="BP144" s="132">
        <v>149</v>
      </c>
      <c r="BQ144" s="132">
        <v>110</v>
      </c>
      <c r="BR144" s="132">
        <v>114</v>
      </c>
      <c r="BS144" s="132">
        <v>98</v>
      </c>
      <c r="BT144" s="132">
        <v>118</v>
      </c>
      <c r="BU144" s="132">
        <v>85</v>
      </c>
      <c r="BV144" s="132">
        <v>86</v>
      </c>
      <c r="BW144" s="132">
        <v>88</v>
      </c>
      <c r="BX144" s="132">
        <v>82</v>
      </c>
      <c r="BY144" s="132">
        <v>74</v>
      </c>
      <c r="BZ144" s="132">
        <v>86</v>
      </c>
      <c r="CA144" s="132">
        <v>82</v>
      </c>
      <c r="CB144" s="132">
        <v>75</v>
      </c>
      <c r="CC144" s="132">
        <v>62</v>
      </c>
      <c r="CD144" s="132">
        <v>75</v>
      </c>
      <c r="CE144" s="132">
        <v>57</v>
      </c>
      <c r="CF144" s="132">
        <v>50</v>
      </c>
      <c r="CG144" s="132">
        <v>50</v>
      </c>
      <c r="CH144" s="132">
        <v>47</v>
      </c>
      <c r="CI144" s="132">
        <v>36</v>
      </c>
      <c r="CJ144" s="132">
        <v>41</v>
      </c>
      <c r="CK144" s="132">
        <v>46</v>
      </c>
      <c r="CL144" s="132">
        <v>41</v>
      </c>
      <c r="CM144" s="132">
        <v>39</v>
      </c>
      <c r="CN144" s="132">
        <v>39</v>
      </c>
      <c r="CO144" s="132">
        <v>42</v>
      </c>
      <c r="CP144" s="132">
        <v>22</v>
      </c>
      <c r="CQ144" s="132">
        <v>19</v>
      </c>
      <c r="CR144" s="132">
        <v>24</v>
      </c>
      <c r="CS144" s="132">
        <v>24</v>
      </c>
      <c r="CT144" s="132">
        <v>22</v>
      </c>
      <c r="CU144" s="132">
        <v>24</v>
      </c>
      <c r="CV144" s="132">
        <v>18</v>
      </c>
      <c r="CW144" s="132">
        <v>20</v>
      </c>
      <c r="CX144" s="132">
        <v>17</v>
      </c>
      <c r="CY144" s="132">
        <v>22</v>
      </c>
      <c r="CZ144" s="132">
        <v>19</v>
      </c>
      <c r="DA144" s="132">
        <v>19</v>
      </c>
      <c r="DB144" s="132">
        <v>17</v>
      </c>
      <c r="DC144" s="132">
        <v>26</v>
      </c>
      <c r="DD144" s="132">
        <v>15</v>
      </c>
      <c r="DE144" s="132">
        <v>14</v>
      </c>
      <c r="DF144" s="132">
        <v>24</v>
      </c>
      <c r="DG144" s="132">
        <v>20</v>
      </c>
      <c r="DH144" s="132">
        <v>19</v>
      </c>
      <c r="DI144" s="132">
        <v>20</v>
      </c>
      <c r="DJ144" s="132">
        <v>27</v>
      </c>
      <c r="DK144" s="132">
        <v>41</v>
      </c>
      <c r="DL144" s="132">
        <v>16</v>
      </c>
      <c r="DM144" s="132">
        <v>33</v>
      </c>
      <c r="DN144" s="132">
        <v>14</v>
      </c>
      <c r="DO144" s="132">
        <v>23</v>
      </c>
      <c r="DP144" s="132">
        <v>25</v>
      </c>
      <c r="DQ144" s="132">
        <v>27</v>
      </c>
      <c r="DR144" s="132">
        <v>34</v>
      </c>
      <c r="DS144" s="132">
        <v>24</v>
      </c>
      <c r="DT144" s="132">
        <v>30</v>
      </c>
      <c r="DU144" s="132">
        <v>24</v>
      </c>
      <c r="DV144" s="132">
        <v>19</v>
      </c>
      <c r="DW144" s="132">
        <v>19</v>
      </c>
      <c r="DX144" s="132">
        <v>29</v>
      </c>
      <c r="DY144" s="132">
        <v>28</v>
      </c>
      <c r="DZ144" s="132">
        <v>18</v>
      </c>
      <c r="EA144" s="132">
        <v>26</v>
      </c>
      <c r="EB144" s="132">
        <v>20</v>
      </c>
      <c r="EC144" s="132">
        <v>20</v>
      </c>
      <c r="ED144" s="132">
        <v>19</v>
      </c>
      <c r="EE144" s="132">
        <v>25</v>
      </c>
      <c r="EF144" s="132">
        <v>17</v>
      </c>
      <c r="EG144" s="132">
        <v>9</v>
      </c>
      <c r="EH144" s="132">
        <v>28</v>
      </c>
      <c r="EI144" s="132">
        <v>14</v>
      </c>
      <c r="EJ144" s="132">
        <v>11</v>
      </c>
      <c r="EK144" s="132">
        <v>11</v>
      </c>
      <c r="EL144" s="132">
        <v>16</v>
      </c>
      <c r="EM144" s="132">
        <v>13</v>
      </c>
      <c r="EN144" s="132">
        <v>14</v>
      </c>
      <c r="EO144" s="132">
        <v>9</v>
      </c>
      <c r="EP144" s="132">
        <v>20</v>
      </c>
      <c r="EQ144" s="132">
        <v>13</v>
      </c>
      <c r="ER144" s="132">
        <v>12</v>
      </c>
      <c r="ES144" s="132">
        <v>11</v>
      </c>
      <c r="ET144" s="132">
        <v>14</v>
      </c>
      <c r="EU144" s="132">
        <v>8</v>
      </c>
      <c r="EV144" s="132">
        <v>12</v>
      </c>
      <c r="EW144" s="132">
        <v>9</v>
      </c>
      <c r="FA144" s="132">
        <v>1</v>
      </c>
      <c r="FC144" s="132">
        <v>1</v>
      </c>
      <c r="FD144" s="132">
        <v>1</v>
      </c>
      <c r="FE144" s="132">
        <v>1</v>
      </c>
    </row>
    <row r="145" spans="2:231" x14ac:dyDescent="0.25">
      <c r="B145" s="132" t="s">
        <v>208</v>
      </c>
      <c r="E145" s="132">
        <v>1</v>
      </c>
      <c r="H145" s="132">
        <v>1</v>
      </c>
      <c r="I145" s="132">
        <v>1</v>
      </c>
      <c r="P145" s="132">
        <v>1</v>
      </c>
      <c r="R145" s="132">
        <v>1</v>
      </c>
      <c r="V145" s="132">
        <v>3</v>
      </c>
      <c r="W145" s="132">
        <v>4</v>
      </c>
      <c r="X145" s="132">
        <v>1</v>
      </c>
      <c r="Y145" s="132">
        <v>1</v>
      </c>
      <c r="Z145" s="132">
        <v>8</v>
      </c>
      <c r="AA145" s="132">
        <v>4</v>
      </c>
      <c r="AB145" s="132">
        <v>8</v>
      </c>
      <c r="AC145" s="132">
        <v>12</v>
      </c>
      <c r="AD145" s="132">
        <v>23</v>
      </c>
      <c r="AE145" s="132">
        <v>11</v>
      </c>
      <c r="AF145" s="132">
        <v>33</v>
      </c>
      <c r="AG145" s="132">
        <v>28</v>
      </c>
      <c r="AH145" s="132">
        <v>30</v>
      </c>
      <c r="AI145" s="132">
        <v>30</v>
      </c>
      <c r="AJ145" s="132">
        <v>45</v>
      </c>
      <c r="AK145" s="132">
        <v>53</v>
      </c>
      <c r="AL145" s="132">
        <v>43</v>
      </c>
      <c r="AM145" s="132">
        <v>55</v>
      </c>
      <c r="AN145" s="132">
        <v>82</v>
      </c>
      <c r="AO145" s="132">
        <v>86</v>
      </c>
      <c r="AP145" s="132">
        <v>92</v>
      </c>
      <c r="AQ145" s="132">
        <v>118</v>
      </c>
      <c r="AR145" s="132">
        <v>127</v>
      </c>
      <c r="AS145" s="132">
        <v>126</v>
      </c>
      <c r="AT145" s="132">
        <v>139</v>
      </c>
      <c r="AU145" s="132">
        <v>200</v>
      </c>
      <c r="AV145" s="132">
        <v>139</v>
      </c>
      <c r="AW145" s="132">
        <v>175</v>
      </c>
      <c r="AX145" s="132">
        <v>147</v>
      </c>
      <c r="AY145" s="132">
        <v>188</v>
      </c>
      <c r="AZ145" s="132">
        <v>163</v>
      </c>
      <c r="BA145" s="132">
        <v>149</v>
      </c>
      <c r="BB145" s="132">
        <v>219</v>
      </c>
      <c r="BC145" s="132">
        <v>153</v>
      </c>
      <c r="BD145" s="132">
        <v>163</v>
      </c>
      <c r="BE145" s="132">
        <v>142</v>
      </c>
      <c r="BF145" s="132">
        <v>182</v>
      </c>
      <c r="BG145" s="132">
        <v>162</v>
      </c>
      <c r="BH145" s="132">
        <v>149</v>
      </c>
      <c r="BI145" s="132">
        <v>214</v>
      </c>
      <c r="BJ145" s="132">
        <v>173</v>
      </c>
      <c r="BK145" s="132">
        <v>207</v>
      </c>
      <c r="BL145" s="132">
        <v>213</v>
      </c>
      <c r="BM145" s="132">
        <v>187</v>
      </c>
      <c r="BN145" s="132">
        <v>203</v>
      </c>
      <c r="BO145" s="132">
        <v>151</v>
      </c>
      <c r="BP145" s="132">
        <v>215</v>
      </c>
      <c r="BQ145" s="132">
        <v>185</v>
      </c>
      <c r="BR145" s="132">
        <v>190</v>
      </c>
      <c r="BS145" s="132">
        <v>175</v>
      </c>
      <c r="BT145" s="132">
        <v>183</v>
      </c>
      <c r="BU145" s="132">
        <v>195</v>
      </c>
      <c r="BV145" s="132">
        <v>134</v>
      </c>
      <c r="BW145" s="132">
        <v>155</v>
      </c>
      <c r="BX145" s="132">
        <v>128</v>
      </c>
      <c r="BY145" s="132">
        <v>151</v>
      </c>
      <c r="BZ145" s="132">
        <v>117</v>
      </c>
      <c r="CA145" s="132">
        <v>137</v>
      </c>
      <c r="CB145" s="132">
        <v>120</v>
      </c>
      <c r="CC145" s="132">
        <v>65</v>
      </c>
      <c r="CD145" s="132">
        <v>122</v>
      </c>
      <c r="CE145" s="132">
        <v>67</v>
      </c>
      <c r="CF145" s="132">
        <v>75</v>
      </c>
      <c r="CG145" s="132">
        <v>68</v>
      </c>
      <c r="CH145" s="132">
        <v>64</v>
      </c>
      <c r="CI145" s="132">
        <v>56</v>
      </c>
      <c r="CJ145" s="132">
        <v>50</v>
      </c>
      <c r="CK145" s="132">
        <v>58</v>
      </c>
      <c r="CL145" s="132">
        <v>50</v>
      </c>
      <c r="CM145" s="132">
        <v>47</v>
      </c>
      <c r="CN145" s="132">
        <v>42</v>
      </c>
      <c r="CO145" s="132">
        <v>58</v>
      </c>
      <c r="CP145" s="132">
        <v>38</v>
      </c>
      <c r="CQ145" s="132">
        <v>44</v>
      </c>
      <c r="CR145" s="132">
        <v>56</v>
      </c>
      <c r="CS145" s="132">
        <v>44</v>
      </c>
      <c r="CT145" s="132">
        <v>32</v>
      </c>
      <c r="CU145" s="132">
        <v>29</v>
      </c>
      <c r="CV145" s="132">
        <v>29</v>
      </c>
      <c r="CW145" s="132">
        <v>36</v>
      </c>
      <c r="CX145" s="132">
        <v>21</v>
      </c>
      <c r="CY145" s="132">
        <v>44</v>
      </c>
      <c r="CZ145" s="132">
        <v>30</v>
      </c>
      <c r="DA145" s="132">
        <v>26</v>
      </c>
      <c r="DB145" s="132">
        <v>25</v>
      </c>
      <c r="DC145" s="132">
        <v>25</v>
      </c>
      <c r="DD145" s="132">
        <v>29</v>
      </c>
      <c r="DE145" s="132">
        <v>33</v>
      </c>
      <c r="DF145" s="132">
        <v>41</v>
      </c>
      <c r="DG145" s="132">
        <v>35</v>
      </c>
      <c r="DH145" s="132">
        <v>27</v>
      </c>
      <c r="DI145" s="132">
        <v>31</v>
      </c>
      <c r="DJ145" s="132">
        <v>34</v>
      </c>
      <c r="DK145" s="132">
        <v>22</v>
      </c>
      <c r="DL145" s="132">
        <v>26</v>
      </c>
      <c r="DM145" s="132">
        <v>34</v>
      </c>
      <c r="DN145" s="132">
        <v>22</v>
      </c>
      <c r="DO145" s="132">
        <v>25</v>
      </c>
      <c r="DP145" s="132">
        <v>17</v>
      </c>
      <c r="DQ145" s="132">
        <v>27</v>
      </c>
      <c r="DR145" s="132">
        <v>22</v>
      </c>
      <c r="DS145" s="132">
        <v>23</v>
      </c>
      <c r="DT145" s="132">
        <v>22</v>
      </c>
      <c r="DU145" s="132">
        <v>28</v>
      </c>
      <c r="DV145" s="132">
        <v>35</v>
      </c>
      <c r="DW145" s="132">
        <v>22</v>
      </c>
      <c r="DX145" s="132">
        <v>25</v>
      </c>
      <c r="DY145" s="132">
        <v>27</v>
      </c>
      <c r="DZ145" s="132">
        <v>23</v>
      </c>
      <c r="EA145" s="132">
        <v>17</v>
      </c>
      <c r="EB145" s="132">
        <v>14</v>
      </c>
      <c r="EC145" s="132">
        <v>31</v>
      </c>
      <c r="ED145" s="132">
        <v>24</v>
      </c>
      <c r="EE145" s="132">
        <v>29</v>
      </c>
      <c r="EF145" s="132">
        <v>20</v>
      </c>
      <c r="EG145" s="132">
        <v>15</v>
      </c>
      <c r="EH145" s="132">
        <v>19</v>
      </c>
      <c r="EI145" s="132">
        <v>16</v>
      </c>
      <c r="EJ145" s="132">
        <v>17</v>
      </c>
      <c r="EK145" s="132">
        <v>6</v>
      </c>
      <c r="EL145" s="132">
        <v>7</v>
      </c>
      <c r="EM145" s="132">
        <v>8</v>
      </c>
      <c r="EN145" s="132">
        <v>5</v>
      </c>
      <c r="EO145" s="132">
        <v>11</v>
      </c>
      <c r="EP145" s="132">
        <v>3</v>
      </c>
      <c r="EQ145" s="132">
        <v>16</v>
      </c>
      <c r="ER145" s="132">
        <v>15</v>
      </c>
      <c r="ES145" s="132">
        <v>10</v>
      </c>
      <c r="ET145" s="132">
        <v>11</v>
      </c>
      <c r="EU145" s="132">
        <v>10</v>
      </c>
      <c r="EV145" s="132">
        <v>12</v>
      </c>
      <c r="EW145" s="132">
        <v>9</v>
      </c>
      <c r="EY145" s="132">
        <v>1</v>
      </c>
      <c r="FC145" s="132">
        <v>2</v>
      </c>
      <c r="FE145" s="132">
        <v>1</v>
      </c>
      <c r="FF145" s="132">
        <v>2</v>
      </c>
      <c r="GD145" s="132">
        <v>1</v>
      </c>
      <c r="GI145" s="132">
        <v>1</v>
      </c>
      <c r="GL145" s="132">
        <v>1</v>
      </c>
      <c r="HB145" s="132">
        <v>1</v>
      </c>
    </row>
    <row r="146" spans="2:231" x14ac:dyDescent="0.25">
      <c r="B146" s="132" t="s">
        <v>209</v>
      </c>
      <c r="H146" s="132">
        <v>2</v>
      </c>
      <c r="L146" s="132">
        <v>3</v>
      </c>
      <c r="P146" s="132">
        <v>1</v>
      </c>
      <c r="Q146" s="132">
        <v>1</v>
      </c>
      <c r="R146" s="132">
        <v>1</v>
      </c>
      <c r="S146" s="132">
        <v>1</v>
      </c>
      <c r="U146" s="132">
        <v>2</v>
      </c>
      <c r="W146" s="132">
        <v>1</v>
      </c>
      <c r="X146" s="132">
        <v>1</v>
      </c>
      <c r="Y146" s="132">
        <v>1</v>
      </c>
      <c r="Z146" s="132">
        <v>4</v>
      </c>
      <c r="AA146" s="132">
        <v>3</v>
      </c>
      <c r="AB146" s="132">
        <v>3</v>
      </c>
      <c r="AC146" s="132">
        <v>6</v>
      </c>
      <c r="AD146" s="132">
        <v>4</v>
      </c>
      <c r="AE146" s="132">
        <v>8</v>
      </c>
      <c r="AF146" s="132">
        <v>16</v>
      </c>
      <c r="AG146" s="132">
        <v>26</v>
      </c>
      <c r="AH146" s="132">
        <v>19</v>
      </c>
      <c r="AI146" s="132">
        <v>27</v>
      </c>
      <c r="AJ146" s="132">
        <v>34</v>
      </c>
      <c r="AK146" s="132">
        <v>37</v>
      </c>
      <c r="AL146" s="132">
        <v>40</v>
      </c>
      <c r="AM146" s="132">
        <v>39</v>
      </c>
      <c r="AN146" s="132">
        <v>77</v>
      </c>
      <c r="AO146" s="132">
        <v>82</v>
      </c>
      <c r="AP146" s="132">
        <v>103</v>
      </c>
      <c r="AQ146" s="132">
        <v>108</v>
      </c>
      <c r="AR146" s="132">
        <v>127</v>
      </c>
      <c r="AS146" s="132">
        <v>113</v>
      </c>
      <c r="AT146" s="132">
        <v>157</v>
      </c>
      <c r="AU146" s="132">
        <v>188</v>
      </c>
      <c r="AV146" s="132">
        <v>139</v>
      </c>
      <c r="AW146" s="132">
        <v>140</v>
      </c>
      <c r="AX146" s="132">
        <v>151</v>
      </c>
      <c r="AY146" s="132">
        <v>166</v>
      </c>
      <c r="AZ146" s="132">
        <v>139</v>
      </c>
      <c r="BA146" s="132">
        <v>87</v>
      </c>
      <c r="BB146" s="132">
        <v>172</v>
      </c>
      <c r="BC146" s="132">
        <v>153</v>
      </c>
      <c r="BD146" s="132">
        <v>136</v>
      </c>
      <c r="BE146" s="132">
        <v>153</v>
      </c>
      <c r="BF146" s="132">
        <v>125</v>
      </c>
      <c r="BG146" s="132">
        <v>111</v>
      </c>
      <c r="BH146" s="132">
        <v>116</v>
      </c>
      <c r="BI146" s="132">
        <v>159</v>
      </c>
      <c r="BJ146" s="132">
        <v>104</v>
      </c>
      <c r="BK146" s="132">
        <v>138</v>
      </c>
      <c r="BL146" s="132">
        <v>106</v>
      </c>
      <c r="BM146" s="132">
        <v>112</v>
      </c>
      <c r="BN146" s="132">
        <v>106</v>
      </c>
      <c r="BO146" s="132">
        <v>95</v>
      </c>
      <c r="BP146" s="132">
        <v>131</v>
      </c>
      <c r="BQ146" s="132">
        <v>111</v>
      </c>
      <c r="BR146" s="132">
        <v>102</v>
      </c>
      <c r="BS146" s="132">
        <v>98</v>
      </c>
      <c r="BT146" s="132">
        <v>108</v>
      </c>
      <c r="BU146" s="132">
        <v>108</v>
      </c>
      <c r="BV146" s="132">
        <v>94</v>
      </c>
      <c r="BW146" s="132">
        <v>76</v>
      </c>
      <c r="BX146" s="132">
        <v>79</v>
      </c>
      <c r="BY146" s="132">
        <v>69</v>
      </c>
      <c r="BZ146" s="132">
        <v>73</v>
      </c>
      <c r="CA146" s="132">
        <v>71</v>
      </c>
      <c r="CB146" s="132">
        <v>60</v>
      </c>
      <c r="CC146" s="132">
        <v>56</v>
      </c>
      <c r="CD146" s="132">
        <v>69</v>
      </c>
      <c r="CE146" s="132">
        <v>39</v>
      </c>
      <c r="CF146" s="132">
        <v>42</v>
      </c>
      <c r="CG146" s="132">
        <v>37</v>
      </c>
      <c r="CH146" s="132">
        <v>34</v>
      </c>
      <c r="CI146" s="132">
        <v>41</v>
      </c>
      <c r="CJ146" s="132">
        <v>31</v>
      </c>
      <c r="CK146" s="132">
        <v>43</v>
      </c>
      <c r="CL146" s="132">
        <v>35</v>
      </c>
      <c r="CM146" s="132">
        <v>36</v>
      </c>
      <c r="CN146" s="132">
        <v>24</v>
      </c>
      <c r="CO146" s="132">
        <v>29</v>
      </c>
      <c r="CP146" s="132">
        <v>26</v>
      </c>
      <c r="CQ146" s="132">
        <v>20</v>
      </c>
      <c r="CR146" s="132">
        <v>27</v>
      </c>
      <c r="CS146" s="132">
        <v>20</v>
      </c>
      <c r="CT146" s="132">
        <v>21</v>
      </c>
      <c r="CU146" s="132">
        <v>21</v>
      </c>
      <c r="CV146" s="132">
        <v>22</v>
      </c>
      <c r="CW146" s="132">
        <v>19</v>
      </c>
      <c r="CX146" s="132">
        <v>12</v>
      </c>
      <c r="CY146" s="132">
        <v>26</v>
      </c>
      <c r="CZ146" s="132">
        <v>20</v>
      </c>
      <c r="DA146" s="132">
        <v>19</v>
      </c>
      <c r="DB146" s="132">
        <v>21</v>
      </c>
      <c r="DC146" s="132">
        <v>15</v>
      </c>
      <c r="DD146" s="132">
        <v>19</v>
      </c>
      <c r="DE146" s="132">
        <v>21</v>
      </c>
      <c r="DF146" s="132">
        <v>14</v>
      </c>
      <c r="DG146" s="132">
        <v>12</v>
      </c>
      <c r="DH146" s="132">
        <v>18</v>
      </c>
      <c r="DI146" s="132">
        <v>25</v>
      </c>
      <c r="DJ146" s="132">
        <v>21</v>
      </c>
      <c r="DK146" s="132">
        <v>17</v>
      </c>
      <c r="DL146" s="132">
        <v>14</v>
      </c>
      <c r="DM146" s="132">
        <v>18</v>
      </c>
      <c r="DN146" s="132">
        <v>15</v>
      </c>
      <c r="DO146" s="132">
        <v>13</v>
      </c>
      <c r="DP146" s="132">
        <v>8</v>
      </c>
      <c r="DQ146" s="132">
        <v>11</v>
      </c>
      <c r="DR146" s="132">
        <v>13</v>
      </c>
      <c r="DS146" s="132">
        <v>11</v>
      </c>
      <c r="DT146" s="132">
        <v>16</v>
      </c>
      <c r="DU146" s="132">
        <v>11</v>
      </c>
      <c r="DV146" s="132">
        <v>16</v>
      </c>
      <c r="DW146" s="132">
        <v>16</v>
      </c>
      <c r="DX146" s="132">
        <v>18</v>
      </c>
      <c r="DY146" s="132">
        <v>15</v>
      </c>
      <c r="DZ146" s="132">
        <v>8</v>
      </c>
      <c r="EA146" s="132">
        <v>15</v>
      </c>
      <c r="EB146" s="132">
        <v>8</v>
      </c>
      <c r="EC146" s="132">
        <v>14</v>
      </c>
      <c r="ED146" s="132">
        <v>16</v>
      </c>
      <c r="EE146" s="132">
        <v>10</v>
      </c>
      <c r="EF146" s="132">
        <v>7</v>
      </c>
      <c r="EG146" s="132">
        <v>9</v>
      </c>
      <c r="EH146" s="132">
        <v>5</v>
      </c>
      <c r="EI146" s="132">
        <v>5</v>
      </c>
      <c r="EJ146" s="132">
        <v>9</v>
      </c>
      <c r="EK146" s="132">
        <v>6</v>
      </c>
      <c r="EL146" s="132">
        <v>6</v>
      </c>
      <c r="EM146" s="132">
        <v>4</v>
      </c>
      <c r="EN146" s="132">
        <v>3</v>
      </c>
      <c r="EO146" s="132">
        <v>7</v>
      </c>
      <c r="EP146" s="132">
        <v>7</v>
      </c>
      <c r="EQ146" s="132">
        <v>7</v>
      </c>
      <c r="ER146" s="132">
        <v>1</v>
      </c>
      <c r="ES146" s="132">
        <v>3</v>
      </c>
      <c r="ET146" s="132">
        <v>3</v>
      </c>
      <c r="EU146" s="132">
        <v>4</v>
      </c>
      <c r="EV146" s="132">
        <v>6</v>
      </c>
      <c r="EW146" s="132">
        <v>5</v>
      </c>
      <c r="EZ146" s="132">
        <v>1</v>
      </c>
      <c r="FB146" s="132">
        <v>1</v>
      </c>
      <c r="FC146" s="132">
        <v>1</v>
      </c>
      <c r="FG146" s="132">
        <v>1</v>
      </c>
      <c r="FQ146" s="132">
        <v>1</v>
      </c>
      <c r="FS146" s="132">
        <v>1</v>
      </c>
      <c r="FZ146" s="132">
        <v>1</v>
      </c>
      <c r="GE146" s="132">
        <v>2</v>
      </c>
      <c r="GF146" s="132">
        <v>2</v>
      </c>
      <c r="GL146" s="132">
        <v>1</v>
      </c>
      <c r="GP146" s="132">
        <v>1</v>
      </c>
      <c r="GT146" s="132">
        <v>1</v>
      </c>
      <c r="HK146" s="132">
        <v>1</v>
      </c>
    </row>
    <row r="147" spans="2:231" x14ac:dyDescent="0.25">
      <c r="B147" s="132" t="s">
        <v>210</v>
      </c>
      <c r="K147" s="132">
        <v>2</v>
      </c>
      <c r="M147" s="132">
        <v>1</v>
      </c>
      <c r="Q147" s="132">
        <v>1</v>
      </c>
      <c r="S147" s="132">
        <v>2</v>
      </c>
      <c r="T147" s="132">
        <v>1</v>
      </c>
      <c r="U147" s="132">
        <v>2</v>
      </c>
      <c r="V147" s="132">
        <v>4</v>
      </c>
      <c r="W147" s="132">
        <v>1</v>
      </c>
      <c r="Y147" s="132">
        <v>4</v>
      </c>
      <c r="Z147" s="132">
        <v>3</v>
      </c>
      <c r="AA147" s="132">
        <v>4</v>
      </c>
      <c r="AB147" s="132">
        <v>9</v>
      </c>
      <c r="AC147" s="132">
        <v>11</v>
      </c>
      <c r="AD147" s="132">
        <v>9</v>
      </c>
      <c r="AE147" s="132">
        <v>5</v>
      </c>
      <c r="AF147" s="132">
        <v>18</v>
      </c>
      <c r="AG147" s="132">
        <v>16</v>
      </c>
      <c r="AH147" s="132">
        <v>13</v>
      </c>
      <c r="AI147" s="132">
        <v>24</v>
      </c>
      <c r="AJ147" s="132">
        <v>24</v>
      </c>
      <c r="AK147" s="132">
        <v>31</v>
      </c>
      <c r="AL147" s="132">
        <v>48</v>
      </c>
      <c r="AM147" s="132">
        <v>33</v>
      </c>
      <c r="AN147" s="132">
        <v>87</v>
      </c>
      <c r="AO147" s="132">
        <v>82</v>
      </c>
      <c r="AP147" s="132">
        <v>106</v>
      </c>
      <c r="AQ147" s="132">
        <v>106</v>
      </c>
      <c r="AR147" s="132">
        <v>122</v>
      </c>
      <c r="AS147" s="132">
        <v>140</v>
      </c>
      <c r="AT147" s="132">
        <v>137</v>
      </c>
      <c r="AU147" s="132">
        <v>246</v>
      </c>
      <c r="AV147" s="132">
        <v>176</v>
      </c>
      <c r="AW147" s="132">
        <v>167</v>
      </c>
      <c r="AX147" s="132">
        <v>156</v>
      </c>
      <c r="AY147" s="132">
        <v>201</v>
      </c>
      <c r="AZ147" s="132">
        <v>158</v>
      </c>
      <c r="BA147" s="132">
        <v>153</v>
      </c>
      <c r="BB147" s="132">
        <v>230</v>
      </c>
      <c r="BC147" s="132">
        <v>166</v>
      </c>
      <c r="BD147" s="132">
        <v>187</v>
      </c>
      <c r="BE147" s="132">
        <v>167</v>
      </c>
      <c r="BF147" s="132">
        <v>158</v>
      </c>
      <c r="BG147" s="132">
        <v>117</v>
      </c>
      <c r="BH147" s="132">
        <v>118</v>
      </c>
      <c r="BI147" s="132">
        <v>145</v>
      </c>
      <c r="BJ147" s="132">
        <v>101</v>
      </c>
      <c r="BK147" s="132">
        <v>144</v>
      </c>
      <c r="BL147" s="132">
        <v>140</v>
      </c>
      <c r="BM147" s="132">
        <v>105</v>
      </c>
      <c r="BN147" s="132">
        <v>107</v>
      </c>
      <c r="BO147" s="132">
        <v>89</v>
      </c>
      <c r="BP147" s="132">
        <v>134</v>
      </c>
      <c r="BQ147" s="132">
        <v>116</v>
      </c>
      <c r="BR147" s="132">
        <v>128</v>
      </c>
      <c r="BS147" s="132">
        <v>100</v>
      </c>
      <c r="BT147" s="132">
        <v>106</v>
      </c>
      <c r="BU147" s="132">
        <v>72</v>
      </c>
      <c r="BV147" s="132">
        <v>75</v>
      </c>
      <c r="BW147" s="132">
        <v>57</v>
      </c>
      <c r="BX147" s="132">
        <v>73</v>
      </c>
      <c r="BY147" s="132">
        <v>62</v>
      </c>
      <c r="BZ147" s="132">
        <v>77</v>
      </c>
      <c r="CA147" s="132">
        <v>54</v>
      </c>
      <c r="CB147" s="132">
        <v>55</v>
      </c>
      <c r="CC147" s="132">
        <v>36</v>
      </c>
      <c r="CD147" s="132">
        <v>65</v>
      </c>
      <c r="CE147" s="132">
        <v>35</v>
      </c>
      <c r="CF147" s="132">
        <v>51</v>
      </c>
      <c r="CG147" s="132">
        <v>38</v>
      </c>
      <c r="CH147" s="132">
        <v>34</v>
      </c>
      <c r="CI147" s="132">
        <v>38</v>
      </c>
      <c r="CJ147" s="132">
        <v>28</v>
      </c>
      <c r="CK147" s="132">
        <v>28</v>
      </c>
      <c r="CL147" s="132">
        <v>31</v>
      </c>
      <c r="CM147" s="132">
        <v>38</v>
      </c>
      <c r="CN147" s="132">
        <v>22</v>
      </c>
      <c r="CO147" s="132">
        <v>28</v>
      </c>
      <c r="CP147" s="132">
        <v>22</v>
      </c>
      <c r="CQ147" s="132">
        <v>19</v>
      </c>
      <c r="CR147" s="132">
        <v>26</v>
      </c>
      <c r="CS147" s="132">
        <v>19</v>
      </c>
      <c r="CT147" s="132">
        <v>23</v>
      </c>
      <c r="CU147" s="132">
        <v>21</v>
      </c>
      <c r="CV147" s="132">
        <v>21</v>
      </c>
      <c r="CW147" s="132">
        <v>18</v>
      </c>
      <c r="CX147" s="132">
        <v>14</v>
      </c>
      <c r="CY147" s="132">
        <v>23</v>
      </c>
      <c r="CZ147" s="132">
        <v>19</v>
      </c>
      <c r="DA147" s="132">
        <v>10</v>
      </c>
      <c r="DB147" s="132">
        <v>10</v>
      </c>
      <c r="DC147" s="132">
        <v>15</v>
      </c>
      <c r="DD147" s="132">
        <v>7</v>
      </c>
      <c r="DE147" s="132">
        <v>15</v>
      </c>
      <c r="DF147" s="132">
        <v>11</v>
      </c>
      <c r="DG147" s="132">
        <v>13</v>
      </c>
      <c r="DH147" s="132">
        <v>15</v>
      </c>
      <c r="DI147" s="132">
        <v>18</v>
      </c>
      <c r="DJ147" s="132">
        <v>14</v>
      </c>
      <c r="DK147" s="132">
        <v>10</v>
      </c>
      <c r="DL147" s="132">
        <v>8</v>
      </c>
      <c r="DM147" s="132">
        <v>12</v>
      </c>
      <c r="DN147" s="132">
        <v>9</v>
      </c>
      <c r="DO147" s="132">
        <v>7</v>
      </c>
      <c r="DP147" s="132">
        <v>11</v>
      </c>
      <c r="DQ147" s="132">
        <v>4</v>
      </c>
      <c r="DR147" s="132">
        <v>19</v>
      </c>
      <c r="DS147" s="132">
        <v>7</v>
      </c>
      <c r="DT147" s="132">
        <v>5</v>
      </c>
      <c r="DU147" s="132">
        <v>5</v>
      </c>
      <c r="DV147" s="132">
        <v>3</v>
      </c>
      <c r="DW147" s="132">
        <v>13</v>
      </c>
      <c r="DX147" s="132">
        <v>8</v>
      </c>
      <c r="DY147" s="132">
        <v>4</v>
      </c>
      <c r="DZ147" s="132">
        <v>5</v>
      </c>
      <c r="EA147" s="132">
        <v>2</v>
      </c>
      <c r="EB147" s="132">
        <v>9</v>
      </c>
      <c r="EC147" s="132">
        <v>8</v>
      </c>
      <c r="ED147" s="132">
        <v>4</v>
      </c>
      <c r="EE147" s="132">
        <v>9</v>
      </c>
      <c r="EF147" s="132">
        <v>3</v>
      </c>
      <c r="EH147" s="132">
        <v>2</v>
      </c>
      <c r="EI147" s="132">
        <v>2</v>
      </c>
      <c r="EJ147" s="132">
        <v>2</v>
      </c>
      <c r="EK147" s="132">
        <v>1</v>
      </c>
      <c r="EL147" s="132">
        <v>4</v>
      </c>
      <c r="EN147" s="132">
        <v>3</v>
      </c>
      <c r="EO147" s="132">
        <v>6</v>
      </c>
      <c r="EQ147" s="132">
        <v>1</v>
      </c>
      <c r="ER147" s="132">
        <v>1</v>
      </c>
      <c r="ES147" s="132">
        <v>4</v>
      </c>
      <c r="ET147" s="132">
        <v>2</v>
      </c>
      <c r="EU147" s="132">
        <v>1</v>
      </c>
      <c r="EV147" s="132">
        <v>5</v>
      </c>
      <c r="EW147" s="132">
        <v>2</v>
      </c>
      <c r="FV147" s="132">
        <v>1</v>
      </c>
      <c r="FZ147" s="132">
        <v>1</v>
      </c>
      <c r="GA147" s="132">
        <v>1</v>
      </c>
      <c r="GB147" s="132">
        <v>1</v>
      </c>
      <c r="GD147" s="132">
        <v>1</v>
      </c>
      <c r="GE147" s="132">
        <v>1</v>
      </c>
      <c r="GF147" s="132">
        <v>1</v>
      </c>
      <c r="GJ147" s="132">
        <v>3</v>
      </c>
      <c r="GK147" s="132">
        <v>1</v>
      </c>
      <c r="GN147" s="132">
        <v>1</v>
      </c>
      <c r="GP147" s="132">
        <v>1</v>
      </c>
      <c r="GS147" s="132">
        <v>1</v>
      </c>
      <c r="GU147" s="132">
        <v>2</v>
      </c>
      <c r="GW147" s="132">
        <v>1</v>
      </c>
      <c r="HK147" s="132">
        <v>1</v>
      </c>
    </row>
    <row r="148" spans="2:231" x14ac:dyDescent="0.25">
      <c r="B148" s="132" t="s">
        <v>211</v>
      </c>
      <c r="F148" s="132">
        <v>1</v>
      </c>
      <c r="G148" s="132">
        <v>1</v>
      </c>
      <c r="I148" s="132">
        <v>1</v>
      </c>
      <c r="J148" s="132">
        <v>1</v>
      </c>
      <c r="Y148" s="132">
        <v>1</v>
      </c>
      <c r="Z148" s="132">
        <v>1</v>
      </c>
      <c r="AA148" s="132">
        <v>2</v>
      </c>
      <c r="AC148" s="132">
        <v>4</v>
      </c>
      <c r="AD148" s="132">
        <v>8</v>
      </c>
      <c r="AE148" s="132">
        <v>6</v>
      </c>
      <c r="AF148" s="132">
        <v>13</v>
      </c>
      <c r="AG148" s="132">
        <v>17</v>
      </c>
      <c r="AH148" s="132">
        <v>8</v>
      </c>
      <c r="AI148" s="132">
        <v>14</v>
      </c>
      <c r="AJ148" s="132">
        <v>17</v>
      </c>
      <c r="AK148" s="132">
        <v>24</v>
      </c>
      <c r="AL148" s="132">
        <v>24</v>
      </c>
      <c r="AM148" s="132">
        <v>30</v>
      </c>
      <c r="AN148" s="132">
        <v>49</v>
      </c>
      <c r="AO148" s="132">
        <v>42</v>
      </c>
      <c r="AP148" s="132">
        <v>67</v>
      </c>
      <c r="AQ148" s="132">
        <v>74</v>
      </c>
      <c r="AR148" s="132">
        <v>86</v>
      </c>
      <c r="AS148" s="132">
        <v>88</v>
      </c>
      <c r="AT148" s="132">
        <v>95</v>
      </c>
      <c r="AU148" s="132">
        <v>129</v>
      </c>
      <c r="AV148" s="132">
        <v>125</v>
      </c>
      <c r="AW148" s="132">
        <v>147</v>
      </c>
      <c r="AX148" s="132">
        <v>133</v>
      </c>
      <c r="AY148" s="132">
        <v>143</v>
      </c>
      <c r="AZ148" s="132">
        <v>167</v>
      </c>
      <c r="BA148" s="132">
        <v>130</v>
      </c>
      <c r="BB148" s="132">
        <v>233</v>
      </c>
      <c r="BC148" s="132">
        <v>183</v>
      </c>
      <c r="BD148" s="132">
        <v>213</v>
      </c>
      <c r="BE148" s="132">
        <v>172</v>
      </c>
      <c r="BF148" s="132">
        <v>207</v>
      </c>
      <c r="BG148" s="132">
        <v>142</v>
      </c>
      <c r="BH148" s="132">
        <v>131</v>
      </c>
      <c r="BI148" s="132">
        <v>187</v>
      </c>
      <c r="BJ148" s="132">
        <v>148</v>
      </c>
      <c r="BK148" s="132">
        <v>200</v>
      </c>
      <c r="BL148" s="132">
        <v>177</v>
      </c>
      <c r="BM148" s="132">
        <v>186</v>
      </c>
      <c r="BN148" s="132">
        <v>165</v>
      </c>
      <c r="BO148" s="132">
        <v>140</v>
      </c>
      <c r="BP148" s="132">
        <v>186</v>
      </c>
      <c r="BQ148" s="132">
        <v>185</v>
      </c>
      <c r="BR148" s="132">
        <v>187</v>
      </c>
      <c r="BS148" s="132">
        <v>162</v>
      </c>
      <c r="BT148" s="132">
        <v>186</v>
      </c>
      <c r="BU148" s="132">
        <v>101</v>
      </c>
      <c r="BV148" s="132">
        <v>127</v>
      </c>
      <c r="BW148" s="132">
        <v>119</v>
      </c>
      <c r="BX148" s="132">
        <v>158</v>
      </c>
      <c r="BY148" s="132">
        <v>160</v>
      </c>
      <c r="BZ148" s="132">
        <v>140</v>
      </c>
      <c r="CA148" s="132">
        <v>112</v>
      </c>
      <c r="CB148" s="132">
        <v>99</v>
      </c>
      <c r="CC148" s="132">
        <v>85</v>
      </c>
      <c r="CD148" s="132">
        <v>124</v>
      </c>
      <c r="CE148" s="132">
        <v>106</v>
      </c>
      <c r="CF148" s="132">
        <v>93</v>
      </c>
      <c r="CG148" s="132">
        <v>86</v>
      </c>
      <c r="CH148" s="132">
        <v>87</v>
      </c>
      <c r="CI148" s="132">
        <v>67</v>
      </c>
      <c r="CJ148" s="132">
        <v>43</v>
      </c>
      <c r="CK148" s="132">
        <v>48</v>
      </c>
      <c r="CL148" s="132">
        <v>64</v>
      </c>
      <c r="CM148" s="132">
        <v>66</v>
      </c>
      <c r="CN148" s="132">
        <v>70</v>
      </c>
      <c r="CO148" s="132">
        <v>67</v>
      </c>
      <c r="CP148" s="132">
        <v>50</v>
      </c>
      <c r="CQ148" s="132">
        <v>33</v>
      </c>
      <c r="CR148" s="132">
        <v>46</v>
      </c>
      <c r="CS148" s="132">
        <v>45</v>
      </c>
      <c r="CT148" s="132">
        <v>36</v>
      </c>
      <c r="CU148" s="132">
        <v>35</v>
      </c>
      <c r="CV148" s="132">
        <v>34</v>
      </c>
      <c r="CW148" s="132">
        <v>34</v>
      </c>
      <c r="CX148" s="132">
        <v>27</v>
      </c>
      <c r="CY148" s="132">
        <v>40</v>
      </c>
      <c r="CZ148" s="132">
        <v>46</v>
      </c>
      <c r="DA148" s="132">
        <v>36</v>
      </c>
      <c r="DB148" s="132">
        <v>23</v>
      </c>
      <c r="DC148" s="132">
        <v>26</v>
      </c>
      <c r="DD148" s="132">
        <v>11</v>
      </c>
      <c r="DE148" s="132">
        <v>22</v>
      </c>
      <c r="DF148" s="132">
        <v>23</v>
      </c>
      <c r="DG148" s="132">
        <v>20</v>
      </c>
      <c r="DH148" s="132">
        <v>16</v>
      </c>
      <c r="DI148" s="132">
        <v>16</v>
      </c>
      <c r="DJ148" s="132">
        <v>14</v>
      </c>
      <c r="DK148" s="132">
        <v>13</v>
      </c>
      <c r="DL148" s="132">
        <v>5</v>
      </c>
      <c r="DM148" s="132">
        <v>15</v>
      </c>
      <c r="DN148" s="132">
        <v>10</v>
      </c>
      <c r="DO148" s="132">
        <v>11</v>
      </c>
      <c r="DP148" s="132">
        <v>4</v>
      </c>
      <c r="DQ148" s="132">
        <v>4</v>
      </c>
      <c r="DR148" s="132">
        <v>15</v>
      </c>
      <c r="DS148" s="132">
        <v>7</v>
      </c>
      <c r="DT148" s="132">
        <v>9</v>
      </c>
      <c r="DU148" s="132">
        <v>8</v>
      </c>
      <c r="DV148" s="132">
        <v>6</v>
      </c>
      <c r="DW148" s="132">
        <v>13</v>
      </c>
      <c r="DX148" s="132">
        <v>11</v>
      </c>
      <c r="DY148" s="132">
        <v>15</v>
      </c>
      <c r="DZ148" s="132">
        <v>2</v>
      </c>
      <c r="EA148" s="132">
        <v>6</v>
      </c>
      <c r="EB148" s="132">
        <v>10</v>
      </c>
      <c r="EC148" s="132">
        <v>3</v>
      </c>
      <c r="ED148" s="132">
        <v>3</v>
      </c>
      <c r="EE148" s="132">
        <v>5</v>
      </c>
      <c r="EF148" s="132">
        <v>5</v>
      </c>
      <c r="EG148" s="132">
        <v>7</v>
      </c>
      <c r="EH148" s="132">
        <v>4</v>
      </c>
      <c r="EI148" s="132">
        <v>6</v>
      </c>
      <c r="EJ148" s="132">
        <v>4</v>
      </c>
      <c r="EK148" s="132">
        <v>2</v>
      </c>
      <c r="EL148" s="132">
        <v>4</v>
      </c>
      <c r="EM148" s="132">
        <v>1</v>
      </c>
      <c r="EN148" s="132">
        <v>1</v>
      </c>
      <c r="EO148" s="132">
        <v>5</v>
      </c>
      <c r="EP148" s="132">
        <v>1</v>
      </c>
      <c r="EQ148" s="132">
        <v>5</v>
      </c>
      <c r="ER148" s="132">
        <v>3</v>
      </c>
      <c r="ES148" s="132">
        <v>3</v>
      </c>
      <c r="ET148" s="132">
        <v>2</v>
      </c>
      <c r="EV148" s="132">
        <v>4</v>
      </c>
      <c r="EW148" s="132">
        <v>1</v>
      </c>
      <c r="FV148" s="132">
        <v>1</v>
      </c>
      <c r="FZ148" s="132">
        <v>2</v>
      </c>
      <c r="GA148" s="132">
        <v>1</v>
      </c>
      <c r="GC148" s="132">
        <v>2</v>
      </c>
      <c r="GD148" s="132">
        <v>2</v>
      </c>
      <c r="GF148" s="132">
        <v>1</v>
      </c>
      <c r="GH148" s="132">
        <v>1</v>
      </c>
      <c r="GI148" s="132">
        <v>1</v>
      </c>
      <c r="GK148" s="132">
        <v>1</v>
      </c>
      <c r="GL148" s="132">
        <v>4</v>
      </c>
      <c r="GM148" s="132">
        <v>3</v>
      </c>
      <c r="GN148" s="132">
        <v>1</v>
      </c>
      <c r="GP148" s="132">
        <v>2</v>
      </c>
      <c r="GQ148" s="132">
        <v>4</v>
      </c>
      <c r="GS148" s="132">
        <v>1</v>
      </c>
      <c r="GT148" s="132">
        <v>2</v>
      </c>
      <c r="GV148" s="132">
        <v>1</v>
      </c>
      <c r="GX148" s="132">
        <v>1</v>
      </c>
      <c r="HA148" s="132">
        <v>1</v>
      </c>
      <c r="HE148" s="132">
        <v>2</v>
      </c>
      <c r="HH148" s="132">
        <v>1</v>
      </c>
    </row>
    <row r="149" spans="2:231" x14ac:dyDescent="0.25">
      <c r="B149" s="132" t="s">
        <v>212</v>
      </c>
      <c r="G149" s="132">
        <v>1</v>
      </c>
      <c r="O149" s="132">
        <v>1</v>
      </c>
      <c r="V149" s="132">
        <v>1</v>
      </c>
      <c r="Y149" s="132">
        <v>1</v>
      </c>
      <c r="AA149" s="132">
        <v>2</v>
      </c>
      <c r="AB149" s="132">
        <v>1</v>
      </c>
      <c r="AC149" s="132">
        <v>2</v>
      </c>
      <c r="AF149" s="132">
        <v>1</v>
      </c>
      <c r="AG149" s="132">
        <v>3</v>
      </c>
      <c r="AH149" s="132">
        <v>5</v>
      </c>
      <c r="AI149" s="132">
        <v>1</v>
      </c>
      <c r="AJ149" s="132">
        <v>3</v>
      </c>
      <c r="AK149" s="132">
        <v>5</v>
      </c>
      <c r="AL149" s="132">
        <v>3</v>
      </c>
      <c r="AM149" s="132">
        <v>3</v>
      </c>
      <c r="AN149" s="132">
        <v>9</v>
      </c>
      <c r="AO149" s="132">
        <v>9</v>
      </c>
      <c r="AP149" s="132">
        <v>12</v>
      </c>
      <c r="AQ149" s="132">
        <v>14</v>
      </c>
      <c r="AR149" s="132">
        <v>16</v>
      </c>
      <c r="AS149" s="132">
        <v>21</v>
      </c>
      <c r="AT149" s="132">
        <v>20</v>
      </c>
      <c r="AU149" s="132">
        <v>37</v>
      </c>
      <c r="AV149" s="132">
        <v>33</v>
      </c>
      <c r="AW149" s="132">
        <v>30</v>
      </c>
      <c r="AX149" s="132">
        <v>32</v>
      </c>
      <c r="AY149" s="132">
        <v>50</v>
      </c>
      <c r="AZ149" s="132">
        <v>37</v>
      </c>
      <c r="BA149" s="132">
        <v>43</v>
      </c>
      <c r="BB149" s="132">
        <v>67</v>
      </c>
      <c r="BC149" s="132">
        <v>59</v>
      </c>
      <c r="BD149" s="132">
        <v>56</v>
      </c>
      <c r="BE149" s="132">
        <v>77</v>
      </c>
      <c r="BF149" s="132">
        <v>84</v>
      </c>
      <c r="BG149" s="132">
        <v>63</v>
      </c>
      <c r="BH149" s="132">
        <v>56</v>
      </c>
      <c r="BI149" s="132">
        <v>82</v>
      </c>
      <c r="BJ149" s="132">
        <v>71</v>
      </c>
      <c r="BK149" s="132">
        <v>69</v>
      </c>
      <c r="BL149" s="132">
        <v>67</v>
      </c>
      <c r="BM149" s="132">
        <v>94</v>
      </c>
      <c r="BN149" s="132">
        <v>86</v>
      </c>
      <c r="BO149" s="132">
        <v>49</v>
      </c>
      <c r="BP149" s="132">
        <v>92</v>
      </c>
      <c r="BQ149" s="132">
        <v>73</v>
      </c>
      <c r="BR149" s="132">
        <v>96</v>
      </c>
      <c r="BS149" s="132">
        <v>78</v>
      </c>
      <c r="BT149" s="132">
        <v>83</v>
      </c>
      <c r="BU149" s="132">
        <v>61</v>
      </c>
      <c r="BV149" s="132">
        <v>65</v>
      </c>
      <c r="BW149" s="132">
        <v>62</v>
      </c>
      <c r="BX149" s="132">
        <v>82</v>
      </c>
      <c r="BY149" s="132">
        <v>62</v>
      </c>
      <c r="BZ149" s="132">
        <v>71</v>
      </c>
      <c r="CA149" s="132">
        <v>79</v>
      </c>
      <c r="CB149" s="132">
        <v>51</v>
      </c>
      <c r="CC149" s="132">
        <v>41</v>
      </c>
      <c r="CD149" s="132">
        <v>57</v>
      </c>
      <c r="CE149" s="132">
        <v>57</v>
      </c>
      <c r="CF149" s="132">
        <v>58</v>
      </c>
      <c r="CG149" s="132">
        <v>40</v>
      </c>
      <c r="CH149" s="132">
        <v>39</v>
      </c>
      <c r="CI149" s="132">
        <v>40</v>
      </c>
      <c r="CJ149" s="132">
        <v>23</v>
      </c>
      <c r="CK149" s="132">
        <v>26</v>
      </c>
      <c r="CL149" s="132">
        <v>27</v>
      </c>
      <c r="CM149" s="132">
        <v>33</v>
      </c>
      <c r="CN149" s="132">
        <v>24</v>
      </c>
      <c r="CO149" s="132">
        <v>27</v>
      </c>
      <c r="CP149" s="132">
        <v>20</v>
      </c>
      <c r="CQ149" s="132">
        <v>22</v>
      </c>
      <c r="CR149" s="132">
        <v>24</v>
      </c>
      <c r="CS149" s="132">
        <v>8</v>
      </c>
      <c r="CT149" s="132">
        <v>28</v>
      </c>
      <c r="CU149" s="132">
        <v>27</v>
      </c>
      <c r="CV149" s="132">
        <v>22</v>
      </c>
      <c r="CW149" s="132">
        <v>10</v>
      </c>
      <c r="CX149" s="132">
        <v>8</v>
      </c>
      <c r="CY149" s="132">
        <v>21</v>
      </c>
      <c r="CZ149" s="132">
        <v>14</v>
      </c>
      <c r="DA149" s="132">
        <v>14</v>
      </c>
      <c r="DB149" s="132">
        <v>11</v>
      </c>
      <c r="DC149" s="132">
        <v>15</v>
      </c>
      <c r="DD149" s="132">
        <v>9</v>
      </c>
      <c r="DE149" s="132">
        <v>8</v>
      </c>
      <c r="DF149" s="132">
        <v>11</v>
      </c>
      <c r="DG149" s="132">
        <v>11</v>
      </c>
      <c r="DH149" s="132">
        <v>16</v>
      </c>
      <c r="DI149" s="132">
        <v>8</v>
      </c>
      <c r="DJ149" s="132">
        <v>11</v>
      </c>
      <c r="DK149" s="132">
        <v>3</v>
      </c>
      <c r="DL149" s="132">
        <v>3</v>
      </c>
      <c r="DM149" s="132">
        <v>12</v>
      </c>
      <c r="DN149" s="132">
        <v>6</v>
      </c>
      <c r="DO149" s="132">
        <v>5</v>
      </c>
      <c r="DP149" s="132">
        <v>7</v>
      </c>
      <c r="DQ149" s="132">
        <v>6</v>
      </c>
      <c r="DR149" s="132">
        <v>3</v>
      </c>
      <c r="DS149" s="132">
        <v>3</v>
      </c>
      <c r="DT149" s="132">
        <v>3</v>
      </c>
      <c r="DU149" s="132">
        <v>4</v>
      </c>
      <c r="DV149" s="132">
        <v>4</v>
      </c>
      <c r="DW149" s="132">
        <v>6</v>
      </c>
      <c r="DX149" s="132">
        <v>4</v>
      </c>
      <c r="DY149" s="132">
        <v>5</v>
      </c>
      <c r="DZ149" s="132">
        <v>1</v>
      </c>
      <c r="EA149" s="132">
        <v>2</v>
      </c>
      <c r="EB149" s="132">
        <v>4</v>
      </c>
      <c r="EC149" s="132">
        <v>1</v>
      </c>
      <c r="ED149" s="132">
        <v>2</v>
      </c>
      <c r="EF149" s="132">
        <v>2</v>
      </c>
      <c r="EG149" s="132">
        <v>2</v>
      </c>
      <c r="EI149" s="132">
        <v>2</v>
      </c>
      <c r="EK149" s="132">
        <v>2</v>
      </c>
      <c r="EL149" s="132">
        <v>1</v>
      </c>
      <c r="EM149" s="132">
        <v>2</v>
      </c>
      <c r="EO149" s="132">
        <v>1</v>
      </c>
      <c r="EP149" s="132">
        <v>5</v>
      </c>
      <c r="EQ149" s="132">
        <v>4</v>
      </c>
      <c r="ET149" s="132">
        <v>1</v>
      </c>
      <c r="EV149" s="132">
        <v>2</v>
      </c>
      <c r="GA149" s="132">
        <v>1</v>
      </c>
      <c r="GE149" s="132">
        <v>1</v>
      </c>
      <c r="GF149" s="132">
        <v>2</v>
      </c>
      <c r="GG149" s="132">
        <v>1</v>
      </c>
      <c r="GK149" s="132">
        <v>2</v>
      </c>
      <c r="GL149" s="132">
        <v>1</v>
      </c>
      <c r="GM149" s="132">
        <v>4</v>
      </c>
      <c r="GN149" s="132">
        <v>5</v>
      </c>
      <c r="GP149" s="132">
        <v>1</v>
      </c>
      <c r="GW149" s="132">
        <v>1</v>
      </c>
      <c r="HA149" s="132">
        <v>1</v>
      </c>
      <c r="HC149" s="132">
        <v>1</v>
      </c>
    </row>
    <row r="150" spans="2:231" x14ac:dyDescent="0.25">
      <c r="D150" s="132">
        <f>SUM(D140:D149)</f>
        <v>1</v>
      </c>
      <c r="E150" s="132">
        <f t="shared" ref="E150:BP150" si="127">SUM(E140:E149)</f>
        <v>1</v>
      </c>
      <c r="F150" s="132">
        <f t="shared" si="127"/>
        <v>1</v>
      </c>
      <c r="G150" s="132">
        <f t="shared" si="127"/>
        <v>2</v>
      </c>
      <c r="H150" s="132">
        <f t="shared" si="127"/>
        <v>3</v>
      </c>
      <c r="I150" s="132">
        <f t="shared" si="127"/>
        <v>2</v>
      </c>
      <c r="J150" s="132">
        <f t="shared" si="127"/>
        <v>2</v>
      </c>
      <c r="K150" s="132">
        <f t="shared" si="127"/>
        <v>2</v>
      </c>
      <c r="L150" s="132">
        <f t="shared" si="127"/>
        <v>4</v>
      </c>
      <c r="M150" s="132">
        <f t="shared" si="127"/>
        <v>1</v>
      </c>
      <c r="N150" s="132">
        <f t="shared" si="127"/>
        <v>2</v>
      </c>
      <c r="O150" s="132">
        <f t="shared" si="127"/>
        <v>1</v>
      </c>
      <c r="P150" s="132">
        <f t="shared" si="127"/>
        <v>4</v>
      </c>
      <c r="Q150" s="132">
        <f t="shared" si="127"/>
        <v>2</v>
      </c>
      <c r="R150" s="132">
        <f t="shared" si="127"/>
        <v>3</v>
      </c>
      <c r="S150" s="132">
        <f t="shared" si="127"/>
        <v>3</v>
      </c>
      <c r="T150" s="132">
        <f t="shared" si="127"/>
        <v>1</v>
      </c>
      <c r="U150" s="132">
        <f t="shared" si="127"/>
        <v>5</v>
      </c>
      <c r="V150" s="132">
        <f t="shared" si="127"/>
        <v>9</v>
      </c>
      <c r="W150" s="132">
        <f t="shared" si="127"/>
        <v>9</v>
      </c>
      <c r="X150" s="132">
        <f t="shared" si="127"/>
        <v>5</v>
      </c>
      <c r="Y150" s="132">
        <f t="shared" si="127"/>
        <v>10</v>
      </c>
      <c r="Z150" s="132">
        <f t="shared" si="127"/>
        <v>22</v>
      </c>
      <c r="AA150" s="132">
        <f t="shared" si="127"/>
        <v>24</v>
      </c>
      <c r="AB150" s="132">
        <f t="shared" si="127"/>
        <v>33</v>
      </c>
      <c r="AC150" s="132">
        <f t="shared" si="127"/>
        <v>61</v>
      </c>
      <c r="AD150" s="132">
        <f t="shared" si="127"/>
        <v>63</v>
      </c>
      <c r="AE150" s="132">
        <f t="shared" si="127"/>
        <v>65</v>
      </c>
      <c r="AF150" s="132">
        <f t="shared" si="127"/>
        <v>134</v>
      </c>
      <c r="AG150" s="132">
        <f t="shared" si="127"/>
        <v>141</v>
      </c>
      <c r="AH150" s="132">
        <f t="shared" si="127"/>
        <v>126</v>
      </c>
      <c r="AI150" s="132">
        <f t="shared" si="127"/>
        <v>139</v>
      </c>
      <c r="AJ150" s="132">
        <f t="shared" si="127"/>
        <v>166</v>
      </c>
      <c r="AK150" s="132">
        <f t="shared" si="127"/>
        <v>202</v>
      </c>
      <c r="AL150" s="132">
        <f t="shared" si="127"/>
        <v>238</v>
      </c>
      <c r="AM150" s="132">
        <f t="shared" si="127"/>
        <v>242</v>
      </c>
      <c r="AN150" s="132">
        <f t="shared" si="127"/>
        <v>445</v>
      </c>
      <c r="AO150" s="132">
        <f t="shared" si="127"/>
        <v>420</v>
      </c>
      <c r="AP150" s="132">
        <f t="shared" si="127"/>
        <v>527</v>
      </c>
      <c r="AQ150" s="132">
        <f t="shared" si="127"/>
        <v>576</v>
      </c>
      <c r="AR150" s="132">
        <f t="shared" si="127"/>
        <v>675</v>
      </c>
      <c r="AS150" s="132">
        <f t="shared" si="127"/>
        <v>694</v>
      </c>
      <c r="AT150" s="132">
        <f t="shared" si="127"/>
        <v>757</v>
      </c>
      <c r="AU150" s="132">
        <f t="shared" si="127"/>
        <v>1054</v>
      </c>
      <c r="AV150" s="132">
        <f t="shared" si="127"/>
        <v>824</v>
      </c>
      <c r="AW150" s="132">
        <f t="shared" si="127"/>
        <v>864</v>
      </c>
      <c r="AX150" s="132">
        <f t="shared" si="127"/>
        <v>824</v>
      </c>
      <c r="AY150" s="132">
        <f t="shared" si="127"/>
        <v>997</v>
      </c>
      <c r="AZ150" s="132">
        <f t="shared" si="127"/>
        <v>873</v>
      </c>
      <c r="BA150" s="132">
        <f t="shared" si="127"/>
        <v>748</v>
      </c>
      <c r="BB150" s="132">
        <f t="shared" si="127"/>
        <v>1196</v>
      </c>
      <c r="BC150" s="132">
        <f t="shared" si="127"/>
        <v>963</v>
      </c>
      <c r="BD150" s="132">
        <f t="shared" si="127"/>
        <v>1029</v>
      </c>
      <c r="BE150" s="132">
        <f t="shared" si="127"/>
        <v>944</v>
      </c>
      <c r="BF150" s="132">
        <f t="shared" si="127"/>
        <v>1062</v>
      </c>
      <c r="BG150" s="132">
        <f t="shared" si="127"/>
        <v>858</v>
      </c>
      <c r="BH150" s="132">
        <f t="shared" si="127"/>
        <v>800</v>
      </c>
      <c r="BI150" s="132">
        <f t="shared" si="127"/>
        <v>1122</v>
      </c>
      <c r="BJ150" s="132">
        <f t="shared" si="127"/>
        <v>852</v>
      </c>
      <c r="BK150" s="132">
        <f t="shared" si="127"/>
        <v>1116</v>
      </c>
      <c r="BL150" s="132">
        <f t="shared" si="127"/>
        <v>1024</v>
      </c>
      <c r="BM150" s="132">
        <f t="shared" si="127"/>
        <v>1050</v>
      </c>
      <c r="BN150" s="132">
        <f t="shared" si="127"/>
        <v>996</v>
      </c>
      <c r="BO150" s="132">
        <f t="shared" si="127"/>
        <v>786</v>
      </c>
      <c r="BP150" s="132">
        <f t="shared" si="127"/>
        <v>1149</v>
      </c>
      <c r="BQ150" s="132">
        <f t="shared" ref="BQ150:EB150" si="128">SUM(BQ140:BQ149)</f>
        <v>998</v>
      </c>
      <c r="BR150" s="132">
        <f t="shared" si="128"/>
        <v>1035</v>
      </c>
      <c r="BS150" s="132">
        <f t="shared" si="128"/>
        <v>899</v>
      </c>
      <c r="BT150" s="132">
        <f t="shared" si="128"/>
        <v>994</v>
      </c>
      <c r="BU150" s="132">
        <f t="shared" si="128"/>
        <v>832</v>
      </c>
      <c r="BV150" s="132">
        <f t="shared" si="128"/>
        <v>736</v>
      </c>
      <c r="BW150" s="132">
        <f t="shared" si="128"/>
        <v>774</v>
      </c>
      <c r="BX150" s="132">
        <f t="shared" si="128"/>
        <v>753</v>
      </c>
      <c r="BY150" s="132">
        <f t="shared" si="128"/>
        <v>746</v>
      </c>
      <c r="BZ150" s="132">
        <f t="shared" si="128"/>
        <v>703</v>
      </c>
      <c r="CA150" s="132">
        <f t="shared" si="128"/>
        <v>698</v>
      </c>
      <c r="CB150" s="132">
        <f t="shared" si="128"/>
        <v>606</v>
      </c>
      <c r="CC150" s="132">
        <f t="shared" si="128"/>
        <v>456</v>
      </c>
      <c r="CD150" s="132">
        <f t="shared" si="128"/>
        <v>648</v>
      </c>
      <c r="CE150" s="132">
        <f t="shared" si="128"/>
        <v>470</v>
      </c>
      <c r="CF150" s="132">
        <f t="shared" si="128"/>
        <v>464</v>
      </c>
      <c r="CG150" s="132">
        <f t="shared" si="128"/>
        <v>409</v>
      </c>
      <c r="CH150" s="132">
        <f t="shared" si="128"/>
        <v>401</v>
      </c>
      <c r="CI150" s="132">
        <f t="shared" si="128"/>
        <v>359</v>
      </c>
      <c r="CJ150" s="132">
        <f t="shared" si="128"/>
        <v>292</v>
      </c>
      <c r="CK150" s="132">
        <f t="shared" si="128"/>
        <v>327</v>
      </c>
      <c r="CL150" s="132">
        <f t="shared" si="128"/>
        <v>332</v>
      </c>
      <c r="CM150" s="132">
        <f t="shared" si="128"/>
        <v>313</v>
      </c>
      <c r="CN150" s="132">
        <f t="shared" si="128"/>
        <v>274</v>
      </c>
      <c r="CO150" s="132">
        <f t="shared" si="128"/>
        <v>335</v>
      </c>
      <c r="CP150" s="132">
        <f t="shared" si="128"/>
        <v>237</v>
      </c>
      <c r="CQ150" s="132">
        <f t="shared" si="128"/>
        <v>209</v>
      </c>
      <c r="CR150" s="132">
        <f t="shared" si="128"/>
        <v>266</v>
      </c>
      <c r="CS150" s="132">
        <f t="shared" si="128"/>
        <v>203</v>
      </c>
      <c r="CT150" s="132">
        <f t="shared" si="128"/>
        <v>216</v>
      </c>
      <c r="CU150" s="132">
        <f t="shared" si="128"/>
        <v>210</v>
      </c>
      <c r="CV150" s="132">
        <f t="shared" si="128"/>
        <v>200</v>
      </c>
      <c r="CW150" s="132">
        <f t="shared" si="128"/>
        <v>194</v>
      </c>
      <c r="CX150" s="132">
        <f t="shared" si="128"/>
        <v>152</v>
      </c>
      <c r="CY150" s="132">
        <f t="shared" si="128"/>
        <v>230</v>
      </c>
      <c r="CZ150" s="132">
        <f t="shared" si="128"/>
        <v>184</v>
      </c>
      <c r="DA150" s="132">
        <f t="shared" si="128"/>
        <v>176</v>
      </c>
      <c r="DB150" s="132">
        <f t="shared" si="128"/>
        <v>145</v>
      </c>
      <c r="DC150" s="132">
        <f t="shared" si="128"/>
        <v>169</v>
      </c>
      <c r="DD150" s="132">
        <f t="shared" si="128"/>
        <v>137</v>
      </c>
      <c r="DE150" s="132">
        <f t="shared" si="128"/>
        <v>161</v>
      </c>
      <c r="DF150" s="132">
        <f t="shared" si="128"/>
        <v>188</v>
      </c>
      <c r="DG150" s="132">
        <f t="shared" si="128"/>
        <v>196</v>
      </c>
      <c r="DH150" s="132">
        <f t="shared" si="128"/>
        <v>180</v>
      </c>
      <c r="DI150" s="132">
        <f t="shared" si="128"/>
        <v>199</v>
      </c>
      <c r="DJ150" s="132">
        <f t="shared" si="128"/>
        <v>202</v>
      </c>
      <c r="DK150" s="132">
        <f t="shared" si="128"/>
        <v>183</v>
      </c>
      <c r="DL150" s="132">
        <f t="shared" si="128"/>
        <v>120</v>
      </c>
      <c r="DM150" s="132">
        <f t="shared" si="128"/>
        <v>195</v>
      </c>
      <c r="DN150" s="132">
        <f t="shared" si="128"/>
        <v>143</v>
      </c>
      <c r="DO150" s="132">
        <f t="shared" si="128"/>
        <v>163</v>
      </c>
      <c r="DP150" s="132">
        <f t="shared" si="128"/>
        <v>143</v>
      </c>
      <c r="DQ150" s="132">
        <f t="shared" si="128"/>
        <v>141</v>
      </c>
      <c r="DR150" s="132">
        <f t="shared" si="128"/>
        <v>167</v>
      </c>
      <c r="DS150" s="132">
        <f t="shared" si="128"/>
        <v>124</v>
      </c>
      <c r="DT150" s="132">
        <f t="shared" si="128"/>
        <v>164</v>
      </c>
      <c r="DU150" s="132">
        <f t="shared" si="128"/>
        <v>139</v>
      </c>
      <c r="DV150" s="132">
        <f t="shared" si="128"/>
        <v>149</v>
      </c>
      <c r="DW150" s="132">
        <f t="shared" si="128"/>
        <v>152</v>
      </c>
      <c r="DX150" s="132">
        <f t="shared" si="128"/>
        <v>170</v>
      </c>
      <c r="DY150" s="132">
        <f t="shared" si="128"/>
        <v>159</v>
      </c>
      <c r="DZ150" s="132">
        <f t="shared" si="128"/>
        <v>102</v>
      </c>
      <c r="EA150" s="132">
        <f t="shared" si="128"/>
        <v>145</v>
      </c>
      <c r="EB150" s="132">
        <f t="shared" si="128"/>
        <v>135</v>
      </c>
      <c r="EC150" s="132">
        <f t="shared" ref="EC150:FJ150" si="129">SUM(EC140:EC149)</f>
        <v>159</v>
      </c>
      <c r="ED150" s="132">
        <f t="shared" si="129"/>
        <v>135</v>
      </c>
      <c r="EE150" s="132">
        <f t="shared" si="129"/>
        <v>138</v>
      </c>
      <c r="EF150" s="132">
        <f t="shared" si="129"/>
        <v>111</v>
      </c>
      <c r="EG150" s="132">
        <f t="shared" si="129"/>
        <v>103</v>
      </c>
      <c r="EH150" s="132">
        <f t="shared" si="129"/>
        <v>116</v>
      </c>
      <c r="EI150" s="132">
        <f t="shared" si="129"/>
        <v>82</v>
      </c>
      <c r="EJ150" s="132">
        <f t="shared" si="129"/>
        <v>94</v>
      </c>
      <c r="EK150" s="132">
        <f t="shared" si="129"/>
        <v>68</v>
      </c>
      <c r="EL150" s="132">
        <f t="shared" si="129"/>
        <v>73</v>
      </c>
      <c r="EM150" s="132">
        <f t="shared" si="129"/>
        <v>78</v>
      </c>
      <c r="EN150" s="132">
        <f t="shared" si="129"/>
        <v>56</v>
      </c>
      <c r="EO150" s="132">
        <f t="shared" si="129"/>
        <v>81</v>
      </c>
      <c r="EP150" s="132">
        <f t="shared" si="129"/>
        <v>70</v>
      </c>
      <c r="EQ150" s="132">
        <f t="shared" si="129"/>
        <v>91</v>
      </c>
      <c r="ER150" s="132">
        <f t="shared" si="129"/>
        <v>75</v>
      </c>
      <c r="ES150" s="132">
        <f t="shared" si="129"/>
        <v>60</v>
      </c>
      <c r="ET150" s="132">
        <f t="shared" si="129"/>
        <v>75</v>
      </c>
      <c r="EU150" s="132">
        <f t="shared" si="129"/>
        <v>59</v>
      </c>
      <c r="EV150" s="132">
        <f t="shared" si="129"/>
        <v>75</v>
      </c>
      <c r="EW150" s="132">
        <f t="shared" si="129"/>
        <v>61</v>
      </c>
      <c r="EX150" s="132">
        <f t="shared" si="129"/>
        <v>0</v>
      </c>
      <c r="EY150" s="132">
        <f t="shared" si="129"/>
        <v>1</v>
      </c>
      <c r="EZ150" s="132">
        <f t="shared" si="129"/>
        <v>1</v>
      </c>
      <c r="FA150" s="132">
        <f t="shared" si="129"/>
        <v>1</v>
      </c>
      <c r="FB150" s="132">
        <f t="shared" si="129"/>
        <v>1</v>
      </c>
      <c r="FC150" s="132">
        <f t="shared" si="129"/>
        <v>4</v>
      </c>
      <c r="FD150" s="132">
        <f t="shared" si="129"/>
        <v>1</v>
      </c>
      <c r="FE150" s="132">
        <f t="shared" si="129"/>
        <v>2</v>
      </c>
      <c r="FF150" s="132">
        <f t="shared" si="129"/>
        <v>2</v>
      </c>
      <c r="FG150" s="132">
        <f t="shared" si="129"/>
        <v>1</v>
      </c>
      <c r="FH150" s="132">
        <f>SUM(FQ140:FQ149)</f>
        <v>1</v>
      </c>
      <c r="FI150" s="132">
        <f t="shared" si="129"/>
        <v>0</v>
      </c>
      <c r="FJ150" s="132">
        <f t="shared" si="129"/>
        <v>0</v>
      </c>
      <c r="FK150" s="132">
        <f t="shared" ref="FK150:FY150" si="130">SUM(FZ140:FZ149)</f>
        <v>4</v>
      </c>
      <c r="FL150" s="132">
        <f t="shared" si="130"/>
        <v>3</v>
      </c>
      <c r="FM150" s="132">
        <f t="shared" si="130"/>
        <v>1</v>
      </c>
      <c r="FN150" s="132">
        <f t="shared" si="130"/>
        <v>2</v>
      </c>
      <c r="FO150" s="132">
        <f t="shared" si="130"/>
        <v>4</v>
      </c>
      <c r="FP150" s="132">
        <f t="shared" si="130"/>
        <v>4</v>
      </c>
      <c r="FQ150" s="132">
        <f t="shared" si="130"/>
        <v>6</v>
      </c>
      <c r="FR150" s="132">
        <f t="shared" si="130"/>
        <v>1</v>
      </c>
      <c r="FS150" s="132">
        <f t="shared" si="130"/>
        <v>1</v>
      </c>
      <c r="FT150" s="132">
        <f t="shared" si="130"/>
        <v>2</v>
      </c>
      <c r="FU150" s="132">
        <f t="shared" si="130"/>
        <v>3</v>
      </c>
      <c r="FV150" s="132">
        <f t="shared" si="130"/>
        <v>4</v>
      </c>
      <c r="FW150" s="132">
        <f t="shared" si="130"/>
        <v>7</v>
      </c>
      <c r="FX150" s="132">
        <f t="shared" si="130"/>
        <v>7</v>
      </c>
      <c r="FY150" s="132">
        <f t="shared" si="130"/>
        <v>7</v>
      </c>
      <c r="FZ150" s="132">
        <f>SUM(GP140:GP149)</f>
        <v>5</v>
      </c>
      <c r="GA150" s="132">
        <f>SUM(GQ140:GQ149)</f>
        <v>4</v>
      </c>
      <c r="GB150" s="132">
        <f>SUM(GS140:GS149)</f>
        <v>2</v>
      </c>
      <c r="GC150" s="132">
        <f>SUM(GT140:GT149)</f>
        <v>3</v>
      </c>
      <c r="GD150" s="132">
        <f>SUM(GU140:GU149)</f>
        <v>2</v>
      </c>
      <c r="GE150" s="132">
        <f t="shared" ref="GE150:HT150" si="131">SUM(GV140:GV149)</f>
        <v>1</v>
      </c>
      <c r="GF150" s="132">
        <f t="shared" si="131"/>
        <v>2</v>
      </c>
      <c r="GG150" s="132">
        <f t="shared" si="131"/>
        <v>1</v>
      </c>
      <c r="GH150" s="132">
        <f t="shared" si="131"/>
        <v>0</v>
      </c>
      <c r="GI150" s="132">
        <f t="shared" si="131"/>
        <v>0</v>
      </c>
      <c r="GJ150" s="132">
        <f t="shared" si="131"/>
        <v>2</v>
      </c>
      <c r="GK150" s="132">
        <f t="shared" si="131"/>
        <v>1</v>
      </c>
      <c r="GL150" s="132">
        <f t="shared" si="131"/>
        <v>1</v>
      </c>
      <c r="GM150" s="132">
        <f t="shared" si="131"/>
        <v>0</v>
      </c>
      <c r="GN150" s="132">
        <f t="shared" si="131"/>
        <v>2</v>
      </c>
      <c r="GO150" s="132">
        <f t="shared" si="131"/>
        <v>0</v>
      </c>
      <c r="GP150" s="132">
        <f t="shared" si="131"/>
        <v>0</v>
      </c>
      <c r="GQ150" s="132">
        <f t="shared" si="131"/>
        <v>1</v>
      </c>
      <c r="GR150" s="132">
        <f t="shared" si="131"/>
        <v>0</v>
      </c>
      <c r="GS150" s="132">
        <f t="shared" si="131"/>
        <v>0</v>
      </c>
      <c r="GT150" s="132">
        <f t="shared" si="131"/>
        <v>2</v>
      </c>
      <c r="GU150" s="132">
        <f t="shared" si="131"/>
        <v>0</v>
      </c>
      <c r="GV150" s="132">
        <f t="shared" si="131"/>
        <v>0</v>
      </c>
      <c r="GW150" s="132">
        <f t="shared" si="131"/>
        <v>0</v>
      </c>
      <c r="GX150" s="132">
        <f t="shared" si="131"/>
        <v>0</v>
      </c>
      <c r="GY150" s="132">
        <f t="shared" si="131"/>
        <v>0</v>
      </c>
      <c r="GZ150" s="132">
        <f t="shared" si="131"/>
        <v>0</v>
      </c>
      <c r="HA150" s="132">
        <f t="shared" si="131"/>
        <v>0</v>
      </c>
      <c r="HB150" s="132">
        <f t="shared" si="131"/>
        <v>0</v>
      </c>
      <c r="HC150" s="132">
        <f t="shared" si="131"/>
        <v>0</v>
      </c>
      <c r="HD150" s="132">
        <f t="shared" si="131"/>
        <v>0</v>
      </c>
      <c r="HE150" s="132">
        <f t="shared" si="131"/>
        <v>0</v>
      </c>
      <c r="HF150" s="132">
        <f t="shared" si="131"/>
        <v>0</v>
      </c>
      <c r="HG150" s="132">
        <f t="shared" si="131"/>
        <v>0</v>
      </c>
      <c r="HH150" s="132">
        <f t="shared" si="131"/>
        <v>0</v>
      </c>
      <c r="HI150" s="132">
        <f t="shared" si="131"/>
        <v>0</v>
      </c>
      <c r="HJ150" s="132">
        <f t="shared" si="131"/>
        <v>0</v>
      </c>
      <c r="HK150" s="132">
        <f t="shared" si="131"/>
        <v>0</v>
      </c>
      <c r="HL150" s="132">
        <f t="shared" si="131"/>
        <v>0</v>
      </c>
      <c r="HM150" s="132">
        <f t="shared" si="131"/>
        <v>0</v>
      </c>
      <c r="HN150" s="132">
        <f t="shared" si="131"/>
        <v>0</v>
      </c>
      <c r="HO150" s="132">
        <f t="shared" si="131"/>
        <v>0</v>
      </c>
      <c r="HP150" s="132">
        <f t="shared" si="131"/>
        <v>0</v>
      </c>
      <c r="HQ150" s="132">
        <f t="shared" si="131"/>
        <v>0</v>
      </c>
      <c r="HR150" s="132">
        <f t="shared" si="131"/>
        <v>0</v>
      </c>
      <c r="HS150" s="132">
        <f t="shared" si="131"/>
        <v>0</v>
      </c>
      <c r="HT150" s="132">
        <f t="shared" si="131"/>
        <v>0</v>
      </c>
    </row>
    <row r="152" spans="2:231" ht="15.75" thickBot="1" x14ac:dyDescent="0.3">
      <c r="B152" s="260"/>
      <c r="C152" s="260"/>
      <c r="D152" s="132" t="s">
        <v>338</v>
      </c>
      <c r="E152" s="132" t="s">
        <v>339</v>
      </c>
      <c r="F152" s="132" t="s">
        <v>340</v>
      </c>
      <c r="G152" s="132" t="s">
        <v>341</v>
      </c>
      <c r="H152" s="132" t="s">
        <v>342</v>
      </c>
      <c r="I152" s="132" t="s">
        <v>343</v>
      </c>
      <c r="J152" s="132" t="s">
        <v>344</v>
      </c>
      <c r="K152" s="132" t="s">
        <v>345</v>
      </c>
      <c r="L152" s="132" t="s">
        <v>346</v>
      </c>
      <c r="M152" s="132" t="s">
        <v>347</v>
      </c>
      <c r="N152" s="132" t="s">
        <v>348</v>
      </c>
      <c r="O152" s="132" t="s">
        <v>349</v>
      </c>
      <c r="P152" s="132" t="s">
        <v>350</v>
      </c>
      <c r="Q152" s="132" t="s">
        <v>351</v>
      </c>
      <c r="R152" s="132" t="s">
        <v>352</v>
      </c>
      <c r="S152" s="132" t="s">
        <v>353</v>
      </c>
      <c r="T152" s="132" t="s">
        <v>354</v>
      </c>
      <c r="U152" s="132" t="s">
        <v>355</v>
      </c>
      <c r="V152" s="132" t="s">
        <v>356</v>
      </c>
      <c r="W152" s="132" t="s">
        <v>357</v>
      </c>
      <c r="X152" s="132" t="s">
        <v>358</v>
      </c>
      <c r="Y152" s="132" t="s">
        <v>359</v>
      </c>
      <c r="Z152" s="132" t="s">
        <v>360</v>
      </c>
      <c r="AA152" s="132" t="s">
        <v>361</v>
      </c>
      <c r="AB152" s="132" t="s">
        <v>362</v>
      </c>
      <c r="AC152" s="132" t="s">
        <v>363</v>
      </c>
      <c r="AD152" s="132" t="s">
        <v>364</v>
      </c>
      <c r="AE152" s="132" t="s">
        <v>365</v>
      </c>
      <c r="AF152" s="132" t="s">
        <v>366</v>
      </c>
      <c r="AG152" s="132" t="s">
        <v>367</v>
      </c>
      <c r="AH152" s="132" t="s">
        <v>368</v>
      </c>
      <c r="AI152" s="132" t="s">
        <v>369</v>
      </c>
      <c r="AJ152" s="132" t="s">
        <v>370</v>
      </c>
      <c r="AK152" s="132" t="s">
        <v>371</v>
      </c>
      <c r="AL152" s="132" t="s">
        <v>372</v>
      </c>
      <c r="AM152" s="132" t="s">
        <v>373</v>
      </c>
      <c r="AN152" s="132" t="s">
        <v>374</v>
      </c>
      <c r="AO152" s="132" t="s">
        <v>375</v>
      </c>
      <c r="AP152" s="132" t="s">
        <v>376</v>
      </c>
      <c r="AQ152" s="132" t="s">
        <v>377</v>
      </c>
      <c r="AR152" s="132" t="s">
        <v>330</v>
      </c>
      <c r="AS152" s="132" t="s">
        <v>329</v>
      </c>
      <c r="AT152" s="132" t="s">
        <v>328</v>
      </c>
      <c r="AU152" s="132" t="s">
        <v>327</v>
      </c>
      <c r="AV152" s="132" t="s">
        <v>326</v>
      </c>
      <c r="AW152" s="132" t="s">
        <v>325</v>
      </c>
      <c r="AX152" s="132" t="s">
        <v>324</v>
      </c>
      <c r="AY152" s="132" t="s">
        <v>323</v>
      </c>
      <c r="AZ152" s="132" t="s">
        <v>322</v>
      </c>
      <c r="BA152" s="132" t="s">
        <v>321</v>
      </c>
      <c r="BB152" s="132" t="s">
        <v>320</v>
      </c>
      <c r="BC152" s="132" t="s">
        <v>319</v>
      </c>
      <c r="BD152" s="132" t="s">
        <v>318</v>
      </c>
      <c r="BE152" s="132" t="s">
        <v>317</v>
      </c>
      <c r="BF152" s="132" t="s">
        <v>316</v>
      </c>
      <c r="BG152" s="132" t="s">
        <v>315</v>
      </c>
      <c r="BH152" s="132" t="s">
        <v>314</v>
      </c>
      <c r="BI152" s="132" t="s">
        <v>313</v>
      </c>
      <c r="BJ152" s="132" t="s">
        <v>312</v>
      </c>
      <c r="BK152" s="132" t="s">
        <v>311</v>
      </c>
      <c r="BL152" s="132" t="s">
        <v>310</v>
      </c>
      <c r="BM152" s="132" t="s">
        <v>309</v>
      </c>
      <c r="BN152" s="132" t="s">
        <v>308</v>
      </c>
      <c r="BO152" s="132" t="s">
        <v>307</v>
      </c>
      <c r="BP152" s="132" t="s">
        <v>306</v>
      </c>
      <c r="BQ152" s="132" t="s">
        <v>305</v>
      </c>
      <c r="BR152" s="132" t="s">
        <v>304</v>
      </c>
      <c r="BS152" s="132" t="s">
        <v>303</v>
      </c>
      <c r="BT152" s="132" t="s">
        <v>302</v>
      </c>
      <c r="BU152" s="132" t="s">
        <v>301</v>
      </c>
      <c r="BV152" s="132" t="s">
        <v>300</v>
      </c>
      <c r="BW152" s="132" t="s">
        <v>299</v>
      </c>
      <c r="BX152" s="132" t="s">
        <v>298</v>
      </c>
      <c r="BY152" s="132" t="s">
        <v>297</v>
      </c>
      <c r="BZ152" s="132" t="s">
        <v>296</v>
      </c>
      <c r="CA152" s="132" t="s">
        <v>295</v>
      </c>
      <c r="CB152" s="132" t="s">
        <v>294</v>
      </c>
      <c r="CC152" s="132" t="s">
        <v>293</v>
      </c>
      <c r="CD152" s="132" t="s">
        <v>292</v>
      </c>
      <c r="CE152" s="132" t="s">
        <v>291</v>
      </c>
      <c r="CF152" s="132" t="s">
        <v>290</v>
      </c>
      <c r="CG152" s="132" t="s">
        <v>289</v>
      </c>
      <c r="CH152" s="132" t="s">
        <v>288</v>
      </c>
      <c r="CI152" s="132" t="s">
        <v>287</v>
      </c>
      <c r="CJ152" s="132" t="s">
        <v>286</v>
      </c>
      <c r="CK152" s="132" t="s">
        <v>285</v>
      </c>
      <c r="CL152" s="132" t="s">
        <v>284</v>
      </c>
      <c r="CM152" s="132" t="s">
        <v>283</v>
      </c>
      <c r="CN152" s="132" t="s">
        <v>282</v>
      </c>
      <c r="CO152" s="132" t="s">
        <v>281</v>
      </c>
      <c r="CP152" s="132" t="s">
        <v>280</v>
      </c>
      <c r="CQ152" s="132" t="s">
        <v>279</v>
      </c>
      <c r="CR152" s="132" t="s">
        <v>278</v>
      </c>
      <c r="CS152" s="132" t="s">
        <v>277</v>
      </c>
      <c r="CT152" s="132" t="s">
        <v>276</v>
      </c>
      <c r="CU152" s="132" t="s">
        <v>275</v>
      </c>
      <c r="CV152" s="132" t="s">
        <v>274</v>
      </c>
      <c r="CW152" s="132" t="s">
        <v>273</v>
      </c>
      <c r="CX152" s="132" t="s">
        <v>272</v>
      </c>
      <c r="CY152" s="132" t="s">
        <v>271</v>
      </c>
      <c r="CZ152" s="132" t="s">
        <v>270</v>
      </c>
      <c r="DA152" s="132" t="s">
        <v>269</v>
      </c>
      <c r="DB152" s="132" t="s">
        <v>268</v>
      </c>
      <c r="DC152" s="132" t="s">
        <v>267</v>
      </c>
      <c r="DD152" s="132" t="s">
        <v>266</v>
      </c>
      <c r="DE152" s="132" t="s">
        <v>265</v>
      </c>
      <c r="DF152" s="132" t="s">
        <v>264</v>
      </c>
      <c r="DG152" s="132" t="s">
        <v>263</v>
      </c>
      <c r="DH152" s="132" t="s">
        <v>262</v>
      </c>
      <c r="DI152" s="132" t="s">
        <v>261</v>
      </c>
      <c r="DJ152" s="132" t="s">
        <v>260</v>
      </c>
      <c r="DK152" s="132" t="s">
        <v>259</v>
      </c>
      <c r="DL152" s="132" t="s">
        <v>258</v>
      </c>
      <c r="DM152" s="132" t="s">
        <v>257</v>
      </c>
      <c r="DN152" s="132" t="s">
        <v>256</v>
      </c>
      <c r="DO152" s="132" t="s">
        <v>255</v>
      </c>
      <c r="DP152" s="132" t="s">
        <v>254</v>
      </c>
      <c r="DQ152" s="132" t="s">
        <v>253</v>
      </c>
      <c r="DR152" s="132" t="s">
        <v>252</v>
      </c>
      <c r="DS152" s="132" t="s">
        <v>251</v>
      </c>
      <c r="DT152" s="132" t="s">
        <v>250</v>
      </c>
      <c r="DU152" s="132" t="s">
        <v>249</v>
      </c>
      <c r="DV152" s="132" t="s">
        <v>248</v>
      </c>
      <c r="DW152" s="132" t="s">
        <v>247</v>
      </c>
      <c r="DX152" s="132" t="s">
        <v>246</v>
      </c>
      <c r="DY152" s="132" t="s">
        <v>245</v>
      </c>
      <c r="DZ152" s="132" t="s">
        <v>244</v>
      </c>
      <c r="EA152" s="132" t="s">
        <v>243</v>
      </c>
      <c r="EB152" s="132" t="s">
        <v>242</v>
      </c>
      <c r="EC152" s="132" t="s">
        <v>241</v>
      </c>
      <c r="ED152" s="132" t="s">
        <v>240</v>
      </c>
      <c r="EE152" s="132" t="s">
        <v>239</v>
      </c>
      <c r="EF152" s="132" t="s">
        <v>238</v>
      </c>
      <c r="EG152" s="132" t="s">
        <v>237</v>
      </c>
      <c r="EH152" s="132" t="s">
        <v>236</v>
      </c>
      <c r="EI152" s="132" t="s">
        <v>235</v>
      </c>
      <c r="EJ152" s="132" t="s">
        <v>234</v>
      </c>
      <c r="EK152" s="132" t="s">
        <v>233</v>
      </c>
      <c r="EL152" s="132" t="s">
        <v>232</v>
      </c>
      <c r="EM152" s="132" t="s">
        <v>231</v>
      </c>
      <c r="EN152" s="132" t="s">
        <v>230</v>
      </c>
      <c r="EO152" s="132" t="s">
        <v>229</v>
      </c>
      <c r="EP152" s="132" t="s">
        <v>228</v>
      </c>
      <c r="EQ152" s="132" t="s">
        <v>227</v>
      </c>
      <c r="ER152" s="132" t="s">
        <v>226</v>
      </c>
      <c r="ES152" s="132" t="s">
        <v>225</v>
      </c>
      <c r="ET152" s="132" t="s">
        <v>224</v>
      </c>
      <c r="EU152" s="132" t="s">
        <v>223</v>
      </c>
      <c r="EV152" s="132" t="s">
        <v>222</v>
      </c>
      <c r="EW152" s="132" t="s">
        <v>221</v>
      </c>
      <c r="EX152" s="132" t="s">
        <v>147</v>
      </c>
      <c r="EY152" s="132" t="s">
        <v>148</v>
      </c>
      <c r="EZ152" s="132" t="s">
        <v>149</v>
      </c>
      <c r="FA152" s="132" t="s">
        <v>150</v>
      </c>
      <c r="FB152" s="132" t="s">
        <v>151</v>
      </c>
      <c r="FC152" s="132" t="s">
        <v>152</v>
      </c>
      <c r="FD152" s="132" t="s">
        <v>153</v>
      </c>
      <c r="FE152" s="132" t="s">
        <v>154</v>
      </c>
      <c r="FF152" s="132" t="s">
        <v>155</v>
      </c>
      <c r="FG152" s="132" t="s">
        <v>156</v>
      </c>
      <c r="FH152" s="132" t="s">
        <v>157</v>
      </c>
      <c r="FI152" s="132" t="s">
        <v>158</v>
      </c>
      <c r="FJ152" s="132" t="s">
        <v>159</v>
      </c>
      <c r="FK152" s="132" t="s">
        <v>160</v>
      </c>
      <c r="FL152" s="132" t="s">
        <v>161</v>
      </c>
      <c r="FM152" s="132" t="s">
        <v>162</v>
      </c>
      <c r="FN152" s="132" t="s">
        <v>163</v>
      </c>
      <c r="FO152" s="132" t="s">
        <v>164</v>
      </c>
      <c r="FP152" s="132" t="s">
        <v>165</v>
      </c>
      <c r="FQ152" s="132" t="s">
        <v>166</v>
      </c>
      <c r="FR152" s="132" t="s">
        <v>167</v>
      </c>
      <c r="FS152" s="132" t="s">
        <v>168</v>
      </c>
      <c r="FT152" s="132" t="s">
        <v>169</v>
      </c>
      <c r="FU152" s="132" t="s">
        <v>170</v>
      </c>
      <c r="FV152" s="132" t="s">
        <v>171</v>
      </c>
      <c r="FW152" s="132" t="s">
        <v>172</v>
      </c>
      <c r="FX152" s="132" t="s">
        <v>173</v>
      </c>
      <c r="FY152" s="132" t="s">
        <v>174</v>
      </c>
      <c r="FZ152" s="132" t="s">
        <v>175</v>
      </c>
      <c r="GA152" s="132" t="s">
        <v>176</v>
      </c>
      <c r="GB152" s="132" t="s">
        <v>177</v>
      </c>
      <c r="GC152" s="132" t="s">
        <v>178</v>
      </c>
      <c r="GD152" s="132" t="s">
        <v>179</v>
      </c>
      <c r="GE152" s="132" t="s">
        <v>180</v>
      </c>
      <c r="GF152" s="132" t="s">
        <v>181</v>
      </c>
      <c r="GG152" s="132" t="s">
        <v>182</v>
      </c>
      <c r="GH152" s="132" t="s">
        <v>183</v>
      </c>
      <c r="GI152" s="132" t="s">
        <v>184</v>
      </c>
      <c r="GJ152" s="132" t="s">
        <v>185</v>
      </c>
      <c r="GK152" s="132" t="s">
        <v>186</v>
      </c>
      <c r="GL152" s="132" t="s">
        <v>187</v>
      </c>
      <c r="GM152" s="132" t="s">
        <v>188</v>
      </c>
      <c r="GN152" s="132" t="s">
        <v>337</v>
      </c>
      <c r="GO152" s="132" t="s">
        <v>189</v>
      </c>
      <c r="GP152" s="132" t="s">
        <v>190</v>
      </c>
      <c r="GQ152" s="132" t="s">
        <v>191</v>
      </c>
      <c r="GR152" s="132" t="s">
        <v>192</v>
      </c>
      <c r="GS152" s="132" t="s">
        <v>144</v>
      </c>
      <c r="GT152" s="132" t="s">
        <v>145</v>
      </c>
      <c r="GU152" s="132" t="s">
        <v>146</v>
      </c>
      <c r="GV152" s="132">
        <v>44063</v>
      </c>
      <c r="GW152" s="132">
        <v>44064</v>
      </c>
      <c r="GX152" s="132">
        <v>44065</v>
      </c>
      <c r="GY152" s="132">
        <v>44066</v>
      </c>
      <c r="GZ152" s="132">
        <v>44067</v>
      </c>
      <c r="HA152" s="132">
        <v>44068</v>
      </c>
      <c r="HB152" s="132">
        <v>44069</v>
      </c>
      <c r="HC152" s="132">
        <v>44070</v>
      </c>
      <c r="HD152" s="132">
        <v>44071</v>
      </c>
      <c r="HE152" s="132">
        <v>44072</v>
      </c>
      <c r="HF152" s="132">
        <v>44073</v>
      </c>
      <c r="HG152" s="132">
        <v>44074</v>
      </c>
      <c r="HH152" s="132" t="s">
        <v>406</v>
      </c>
      <c r="HI152" s="132" t="s">
        <v>408</v>
      </c>
      <c r="HJ152" s="132" t="s">
        <v>409</v>
      </c>
      <c r="HK152" s="132" t="s">
        <v>430</v>
      </c>
      <c r="HL152" s="132" t="s">
        <v>434</v>
      </c>
      <c r="HM152" s="132" t="s">
        <v>435</v>
      </c>
      <c r="HN152" s="132" t="s">
        <v>455</v>
      </c>
      <c r="HO152" s="132" t="s">
        <v>486</v>
      </c>
      <c r="HP152" s="132" t="s">
        <v>487</v>
      </c>
      <c r="HQ152" s="132" t="s">
        <v>491</v>
      </c>
    </row>
    <row r="153" spans="2:231" x14ac:dyDescent="0.25">
      <c r="B153" s="254" t="s">
        <v>203</v>
      </c>
      <c r="C153" s="261">
        <v>1772895</v>
      </c>
      <c r="D153" s="7">
        <f>D140/$C153*100000</f>
        <v>0</v>
      </c>
      <c r="E153" s="7">
        <f t="shared" ref="E153:BP156" si="132">E140/$C153*100000</f>
        <v>0</v>
      </c>
      <c r="F153" s="7">
        <f t="shared" si="132"/>
        <v>0</v>
      </c>
      <c r="G153" s="7">
        <f t="shared" si="132"/>
        <v>0</v>
      </c>
      <c r="H153" s="7">
        <f t="shared" si="132"/>
        <v>0</v>
      </c>
      <c r="I153" s="7">
        <f t="shared" si="132"/>
        <v>0</v>
      </c>
      <c r="J153" s="7">
        <f t="shared" si="132"/>
        <v>0</v>
      </c>
      <c r="K153" s="7">
        <f t="shared" si="132"/>
        <v>0</v>
      </c>
      <c r="L153" s="7">
        <f t="shared" si="132"/>
        <v>0</v>
      </c>
      <c r="M153" s="7">
        <f t="shared" si="132"/>
        <v>0</v>
      </c>
      <c r="N153" s="7">
        <f t="shared" si="132"/>
        <v>0</v>
      </c>
      <c r="O153" s="7">
        <f t="shared" si="132"/>
        <v>0</v>
      </c>
      <c r="P153" s="7">
        <f t="shared" si="132"/>
        <v>0</v>
      </c>
      <c r="Q153" s="7">
        <f t="shared" si="132"/>
        <v>0</v>
      </c>
      <c r="R153" s="7">
        <f t="shared" si="132"/>
        <v>0</v>
      </c>
      <c r="S153" s="7">
        <f t="shared" si="132"/>
        <v>0</v>
      </c>
      <c r="T153" s="7">
        <f t="shared" si="132"/>
        <v>0</v>
      </c>
      <c r="U153" s="7">
        <f t="shared" si="132"/>
        <v>0</v>
      </c>
      <c r="V153" s="7">
        <f t="shared" si="132"/>
        <v>0</v>
      </c>
      <c r="W153" s="7">
        <f t="shared" si="132"/>
        <v>0</v>
      </c>
      <c r="X153" s="7">
        <f t="shared" si="132"/>
        <v>0</v>
      </c>
      <c r="Y153" s="7">
        <f t="shared" si="132"/>
        <v>0</v>
      </c>
      <c r="Z153" s="7">
        <f t="shared" si="132"/>
        <v>0</v>
      </c>
      <c r="AA153" s="7">
        <f t="shared" si="132"/>
        <v>0</v>
      </c>
      <c r="AB153" s="7">
        <f t="shared" si="132"/>
        <v>0</v>
      </c>
      <c r="AC153" s="7">
        <f t="shared" si="132"/>
        <v>5.6404919637090746E-2</v>
      </c>
      <c r="AD153" s="7">
        <f t="shared" si="132"/>
        <v>0</v>
      </c>
      <c r="AE153" s="7">
        <f t="shared" si="132"/>
        <v>0</v>
      </c>
      <c r="AF153" s="7">
        <f t="shared" si="132"/>
        <v>5.6404919637090746E-2</v>
      </c>
      <c r="AG153" s="7">
        <f t="shared" si="132"/>
        <v>5.6404919637090746E-2</v>
      </c>
      <c r="AH153" s="7">
        <f t="shared" si="132"/>
        <v>0</v>
      </c>
      <c r="AI153" s="7">
        <f t="shared" si="132"/>
        <v>5.6404919637090746E-2</v>
      </c>
      <c r="AJ153" s="7">
        <f t="shared" si="132"/>
        <v>0</v>
      </c>
      <c r="AK153" s="7">
        <f t="shared" si="132"/>
        <v>5.6404919637090746E-2</v>
      </c>
      <c r="AL153" s="7">
        <f t="shared" si="132"/>
        <v>0</v>
      </c>
      <c r="AM153" s="7">
        <f t="shared" si="132"/>
        <v>5.6404919637090746E-2</v>
      </c>
      <c r="AN153" s="7">
        <f t="shared" si="132"/>
        <v>0.11280983927418149</v>
      </c>
      <c r="AO153" s="7">
        <f t="shared" si="132"/>
        <v>5.6404919637090746E-2</v>
      </c>
      <c r="AP153" s="7">
        <f t="shared" si="132"/>
        <v>0.11280983927418149</v>
      </c>
      <c r="AQ153" s="7">
        <f t="shared" si="132"/>
        <v>5.6404919637090746E-2</v>
      </c>
      <c r="AR153" s="7">
        <f t="shared" si="132"/>
        <v>5.6404919637090746E-2</v>
      </c>
      <c r="AS153" s="7">
        <f t="shared" si="132"/>
        <v>0.28202459818545372</v>
      </c>
      <c r="AT153" s="7">
        <f t="shared" si="132"/>
        <v>5.6404919637090746E-2</v>
      </c>
      <c r="AU153" s="7">
        <f t="shared" si="132"/>
        <v>0.11280983927418149</v>
      </c>
      <c r="AV153" s="7">
        <f t="shared" si="132"/>
        <v>5.6404919637090746E-2</v>
      </c>
      <c r="AW153" s="7">
        <f t="shared" si="132"/>
        <v>0</v>
      </c>
      <c r="AX153" s="7">
        <f t="shared" si="132"/>
        <v>0.11280983927418149</v>
      </c>
      <c r="AY153" s="7">
        <f t="shared" si="132"/>
        <v>5.6404919637090746E-2</v>
      </c>
      <c r="AZ153" s="7">
        <f t="shared" si="132"/>
        <v>0.11280983927418149</v>
      </c>
      <c r="BA153" s="7">
        <f t="shared" si="132"/>
        <v>0</v>
      </c>
      <c r="BB153" s="7">
        <f t="shared" si="132"/>
        <v>0.22561967854836298</v>
      </c>
      <c r="BC153" s="7">
        <f t="shared" si="132"/>
        <v>0.28202459818545372</v>
      </c>
      <c r="BD153" s="7">
        <f t="shared" si="132"/>
        <v>0.28202459818545372</v>
      </c>
      <c r="BE153" s="7">
        <f t="shared" si="132"/>
        <v>0.11280983927418149</v>
      </c>
      <c r="BF153" s="7">
        <f t="shared" si="132"/>
        <v>0.11280983927418149</v>
      </c>
      <c r="BG153" s="7">
        <f t="shared" si="132"/>
        <v>0.16921475891127222</v>
      </c>
      <c r="BH153" s="7">
        <f t="shared" si="132"/>
        <v>0.11280983927418149</v>
      </c>
      <c r="BI153" s="7">
        <f t="shared" si="132"/>
        <v>5.6404919637090746E-2</v>
      </c>
      <c r="BJ153" s="7">
        <f t="shared" si="132"/>
        <v>0.22561967854836298</v>
      </c>
      <c r="BK153" s="7">
        <f t="shared" si="132"/>
        <v>0</v>
      </c>
      <c r="BL153" s="7">
        <f t="shared" si="132"/>
        <v>0</v>
      </c>
      <c r="BM153" s="7">
        <f t="shared" si="132"/>
        <v>0.11280983927418149</v>
      </c>
      <c r="BN153" s="7">
        <f t="shared" si="132"/>
        <v>0.22561967854836298</v>
      </c>
      <c r="BO153" s="7">
        <f t="shared" si="132"/>
        <v>0.11280983927418149</v>
      </c>
      <c r="BP153" s="7">
        <f t="shared" si="132"/>
        <v>5.6404919637090746E-2</v>
      </c>
      <c r="BQ153" s="7">
        <f t="shared" ref="BQ153:EB156" si="133">BQ140/$C153*100000</f>
        <v>5.6404919637090746E-2</v>
      </c>
      <c r="BR153" s="7">
        <f t="shared" si="133"/>
        <v>0.22561967854836298</v>
      </c>
      <c r="BS153" s="7">
        <f t="shared" si="133"/>
        <v>5.6404919637090746E-2</v>
      </c>
      <c r="BT153" s="7">
        <f t="shared" si="133"/>
        <v>5.6404919637090746E-2</v>
      </c>
      <c r="BU153" s="7">
        <f t="shared" si="133"/>
        <v>5.6404919637090746E-2</v>
      </c>
      <c r="BV153" s="7">
        <f t="shared" si="133"/>
        <v>0.11280983927418149</v>
      </c>
      <c r="BW153" s="7">
        <f t="shared" si="133"/>
        <v>5.6404919637090746E-2</v>
      </c>
      <c r="BX153" s="7">
        <f t="shared" si="133"/>
        <v>5.6404919637090746E-2</v>
      </c>
      <c r="BY153" s="7">
        <f t="shared" si="133"/>
        <v>0.11280983927418149</v>
      </c>
      <c r="BZ153" s="7">
        <f t="shared" si="133"/>
        <v>5.6404919637090746E-2</v>
      </c>
      <c r="CA153" s="7">
        <f t="shared" si="133"/>
        <v>0.11280983927418149</v>
      </c>
      <c r="CB153" s="7">
        <f t="shared" si="133"/>
        <v>0</v>
      </c>
      <c r="CC153" s="7">
        <f t="shared" si="133"/>
        <v>5.6404919637090746E-2</v>
      </c>
      <c r="CD153" s="7">
        <f t="shared" si="133"/>
        <v>0</v>
      </c>
      <c r="CE153" s="7">
        <f t="shared" si="133"/>
        <v>0</v>
      </c>
      <c r="CF153" s="7">
        <f t="shared" si="133"/>
        <v>0.11280983927418149</v>
      </c>
      <c r="CG153" s="7">
        <f t="shared" si="133"/>
        <v>0</v>
      </c>
      <c r="CH153" s="7">
        <f t="shared" si="133"/>
        <v>5.6404919637090746E-2</v>
      </c>
      <c r="CI153" s="7">
        <f t="shared" si="133"/>
        <v>5.6404919637090746E-2</v>
      </c>
      <c r="CJ153" s="7">
        <f t="shared" si="133"/>
        <v>0</v>
      </c>
      <c r="CK153" s="7">
        <f t="shared" si="133"/>
        <v>0</v>
      </c>
      <c r="CL153" s="7">
        <f t="shared" si="133"/>
        <v>5.6404919637090746E-2</v>
      </c>
      <c r="CM153" s="7">
        <f t="shared" si="133"/>
        <v>5.6404919637090746E-2</v>
      </c>
      <c r="CN153" s="7">
        <f t="shared" si="133"/>
        <v>5.6404919637090746E-2</v>
      </c>
      <c r="CO153" s="7">
        <f t="shared" si="133"/>
        <v>0</v>
      </c>
      <c r="CP153" s="7">
        <f t="shared" si="133"/>
        <v>0</v>
      </c>
      <c r="CQ153" s="7">
        <f t="shared" si="133"/>
        <v>0</v>
      </c>
      <c r="CR153" s="7">
        <f t="shared" si="133"/>
        <v>0.16921475891127222</v>
      </c>
      <c r="CS153" s="7">
        <f t="shared" si="133"/>
        <v>0.16921475891127222</v>
      </c>
      <c r="CT153" s="7">
        <f t="shared" si="133"/>
        <v>0</v>
      </c>
      <c r="CU153" s="7">
        <f t="shared" si="133"/>
        <v>0.11280983927418149</v>
      </c>
      <c r="CV153" s="7">
        <f t="shared" si="133"/>
        <v>0.16921475891127222</v>
      </c>
      <c r="CW153" s="7">
        <f t="shared" si="133"/>
        <v>0</v>
      </c>
      <c r="CX153" s="7">
        <f t="shared" si="133"/>
        <v>0.16921475891127222</v>
      </c>
      <c r="CY153" s="7">
        <f t="shared" si="133"/>
        <v>5.6404919637090746E-2</v>
      </c>
      <c r="CZ153" s="7">
        <f t="shared" si="133"/>
        <v>0</v>
      </c>
      <c r="DA153" s="7">
        <f t="shared" si="133"/>
        <v>0.16921475891127222</v>
      </c>
      <c r="DB153" s="7">
        <f t="shared" si="133"/>
        <v>0.16921475891127222</v>
      </c>
      <c r="DC153" s="7">
        <f t="shared" si="133"/>
        <v>0.11280983927418149</v>
      </c>
      <c r="DD153" s="7">
        <f t="shared" si="133"/>
        <v>0.16921475891127222</v>
      </c>
      <c r="DE153" s="7">
        <f t="shared" si="133"/>
        <v>5.6404919637090746E-2</v>
      </c>
      <c r="DF153" s="7">
        <f t="shared" si="133"/>
        <v>0.11280983927418149</v>
      </c>
      <c r="DG153" s="7">
        <f t="shared" si="133"/>
        <v>0.22561967854836298</v>
      </c>
      <c r="DH153" s="7">
        <f t="shared" si="133"/>
        <v>0.11280983927418149</v>
      </c>
      <c r="DI153" s="7">
        <f t="shared" si="133"/>
        <v>0.11280983927418149</v>
      </c>
      <c r="DJ153" s="7">
        <f t="shared" si="133"/>
        <v>0.22561967854836298</v>
      </c>
      <c r="DK153" s="7">
        <f t="shared" si="133"/>
        <v>0.33842951782254443</v>
      </c>
      <c r="DL153" s="7">
        <f t="shared" si="133"/>
        <v>0</v>
      </c>
      <c r="DM153" s="7">
        <f t="shared" si="133"/>
        <v>0.16921475891127222</v>
      </c>
      <c r="DN153" s="7">
        <f t="shared" si="133"/>
        <v>0.11280983927418149</v>
      </c>
      <c r="DO153" s="7">
        <f t="shared" si="133"/>
        <v>0.16921475891127222</v>
      </c>
      <c r="DP153" s="7">
        <f t="shared" si="133"/>
        <v>0.28202459818545372</v>
      </c>
      <c r="DQ153" s="7">
        <f t="shared" si="133"/>
        <v>0.22561967854836298</v>
      </c>
      <c r="DR153" s="7">
        <f t="shared" si="133"/>
        <v>0.22561967854836298</v>
      </c>
      <c r="DS153" s="7">
        <f t="shared" si="133"/>
        <v>0.11280983927418149</v>
      </c>
      <c r="DT153" s="7">
        <f t="shared" si="133"/>
        <v>5.6404919637090746E-2</v>
      </c>
      <c r="DU153" s="7">
        <f t="shared" si="133"/>
        <v>0.16921475891127222</v>
      </c>
      <c r="DV153" s="7">
        <f t="shared" si="133"/>
        <v>5.6404919637090746E-2</v>
      </c>
      <c r="DW153" s="7">
        <f t="shared" si="133"/>
        <v>0.33842951782254443</v>
      </c>
      <c r="DX153" s="7">
        <f t="shared" si="133"/>
        <v>0.22561967854836298</v>
      </c>
      <c r="DY153" s="7">
        <f t="shared" si="133"/>
        <v>0.45123935709672597</v>
      </c>
      <c r="DZ153" s="7">
        <f t="shared" si="133"/>
        <v>0.11280983927418149</v>
      </c>
      <c r="EA153" s="7">
        <f t="shared" si="133"/>
        <v>0.28202459818545372</v>
      </c>
      <c r="EB153" s="7">
        <f t="shared" si="133"/>
        <v>0.28202459818545372</v>
      </c>
      <c r="EC153" s="7">
        <f t="shared" ref="EC153:FG162" si="134">EC140/$C153*100000</f>
        <v>0.56404919637090745</v>
      </c>
      <c r="ED153" s="7">
        <f t="shared" si="134"/>
        <v>0.22561967854836298</v>
      </c>
      <c r="EE153" s="7">
        <f t="shared" si="134"/>
        <v>0.22561967854836298</v>
      </c>
      <c r="EF153" s="7">
        <f t="shared" si="134"/>
        <v>0.22561967854836298</v>
      </c>
      <c r="EG153" s="7">
        <f t="shared" si="134"/>
        <v>0.11280983927418149</v>
      </c>
      <c r="EH153" s="7">
        <f t="shared" si="134"/>
        <v>0.22561967854836298</v>
      </c>
      <c r="EI153" s="7">
        <f t="shared" si="134"/>
        <v>0.22561967854836298</v>
      </c>
      <c r="EJ153" s="7">
        <f t="shared" si="134"/>
        <v>0.22561967854836298</v>
      </c>
      <c r="EK153" s="7">
        <f t="shared" si="134"/>
        <v>0.16921475891127222</v>
      </c>
      <c r="EL153" s="7">
        <f t="shared" si="134"/>
        <v>0.16921475891127222</v>
      </c>
      <c r="EM153" s="7">
        <f t="shared" si="134"/>
        <v>0.16921475891127222</v>
      </c>
      <c r="EN153" s="7">
        <f t="shared" si="134"/>
        <v>0.16921475891127222</v>
      </c>
      <c r="EO153" s="7">
        <f t="shared" si="134"/>
        <v>0.11280983927418149</v>
      </c>
      <c r="EP153" s="7">
        <f t="shared" si="134"/>
        <v>0.16921475891127222</v>
      </c>
      <c r="EQ153" s="7">
        <f t="shared" si="134"/>
        <v>0.16921475891127222</v>
      </c>
      <c r="ER153" s="7">
        <f t="shared" si="134"/>
        <v>0.11280983927418149</v>
      </c>
      <c r="ES153" s="7">
        <f t="shared" si="134"/>
        <v>0.11280983927418149</v>
      </c>
      <c r="ET153" s="7">
        <f t="shared" si="134"/>
        <v>0.11280983927418149</v>
      </c>
      <c r="EU153" s="7">
        <f t="shared" si="134"/>
        <v>0</v>
      </c>
      <c r="EV153" s="7">
        <f t="shared" si="134"/>
        <v>0.22561967854836298</v>
      </c>
      <c r="EW153" s="7">
        <f t="shared" si="134"/>
        <v>5.6404919637090746E-2</v>
      </c>
      <c r="EX153" s="7">
        <f t="shared" si="134"/>
        <v>0</v>
      </c>
      <c r="EY153" s="7">
        <f t="shared" si="134"/>
        <v>2482.6061329069121</v>
      </c>
      <c r="EZ153" s="7">
        <f t="shared" si="134"/>
        <v>2482.6625378265494</v>
      </c>
      <c r="FA153" s="7">
        <f t="shared" si="134"/>
        <v>2482.8317525854604</v>
      </c>
      <c r="FB153" s="7">
        <f t="shared" si="134"/>
        <v>2483.1137771836461</v>
      </c>
      <c r="FC153" s="7">
        <f t="shared" si="134"/>
        <v>2483.2265870229198</v>
      </c>
      <c r="FD153" s="7">
        <f t="shared" si="134"/>
        <v>2483.339396862194</v>
      </c>
      <c r="FE153" s="7">
        <f t="shared" si="134"/>
        <v>2483.3958017818313</v>
      </c>
      <c r="FF153" s="7">
        <f t="shared" si="134"/>
        <v>2483.4522067014686</v>
      </c>
      <c r="FG153" s="7">
        <f t="shared" si="134"/>
        <v>2483.508611621106</v>
      </c>
      <c r="FH153" s="7">
        <f>FQ140/$C153*100000</f>
        <v>0</v>
      </c>
      <c r="FI153" s="7">
        <f>FS140/$C153*100000</f>
        <v>0</v>
      </c>
      <c r="FJ153" s="7">
        <f>FV140/$C153*100000</f>
        <v>0</v>
      </c>
      <c r="FK153" s="7">
        <f t="shared" ref="FK153:HV153" si="135">FZ140/$C153*100000</f>
        <v>0</v>
      </c>
      <c r="FL153" s="7">
        <f t="shared" si="135"/>
        <v>0</v>
      </c>
      <c r="FM153" s="7">
        <f t="shared" si="135"/>
        <v>0</v>
      </c>
      <c r="FN153" s="7">
        <f t="shared" si="135"/>
        <v>0</v>
      </c>
      <c r="FO153" s="7">
        <f t="shared" si="135"/>
        <v>0</v>
      </c>
      <c r="FP153" s="7">
        <f t="shared" si="135"/>
        <v>0</v>
      </c>
      <c r="FQ153" s="7">
        <f t="shared" si="135"/>
        <v>0</v>
      </c>
      <c r="FR153" s="7">
        <f t="shared" si="135"/>
        <v>0</v>
      </c>
      <c r="FS153" s="7">
        <f t="shared" si="135"/>
        <v>0</v>
      </c>
      <c r="FT153" s="7">
        <f t="shared" si="135"/>
        <v>0</v>
      </c>
      <c r="FU153" s="7">
        <f t="shared" si="135"/>
        <v>0</v>
      </c>
      <c r="FV153" s="7">
        <f t="shared" si="135"/>
        <v>0</v>
      </c>
      <c r="FW153" s="7">
        <f t="shared" si="135"/>
        <v>0</v>
      </c>
      <c r="FX153" s="7">
        <f t="shared" si="135"/>
        <v>0</v>
      </c>
      <c r="FY153" s="7">
        <f t="shared" si="135"/>
        <v>0</v>
      </c>
      <c r="FZ153" s="7">
        <f t="shared" si="135"/>
        <v>0</v>
      </c>
      <c r="GA153" s="7">
        <f t="shared" si="135"/>
        <v>0</v>
      </c>
      <c r="GB153" s="7">
        <f t="shared" si="135"/>
        <v>0</v>
      </c>
      <c r="GC153" s="7">
        <f t="shared" si="135"/>
        <v>0</v>
      </c>
      <c r="GD153" s="7">
        <f t="shared" si="135"/>
        <v>0</v>
      </c>
      <c r="GE153" s="7">
        <f t="shared" si="135"/>
        <v>0</v>
      </c>
      <c r="GF153" s="7">
        <f t="shared" si="135"/>
        <v>0</v>
      </c>
      <c r="GG153" s="7">
        <f t="shared" si="135"/>
        <v>0</v>
      </c>
      <c r="GH153" s="7">
        <f t="shared" si="135"/>
        <v>0</v>
      </c>
      <c r="GI153" s="7">
        <f t="shared" si="135"/>
        <v>0</v>
      </c>
      <c r="GJ153" s="7">
        <f t="shared" si="135"/>
        <v>0</v>
      </c>
      <c r="GK153" s="7">
        <f t="shared" si="135"/>
        <v>0</v>
      </c>
      <c r="GL153" s="7">
        <f t="shared" si="135"/>
        <v>0</v>
      </c>
      <c r="GM153" s="7">
        <f t="shared" si="135"/>
        <v>0</v>
      </c>
      <c r="GN153" s="7">
        <f t="shared" si="135"/>
        <v>0</v>
      </c>
      <c r="GO153" s="7">
        <f t="shared" si="135"/>
        <v>0</v>
      </c>
      <c r="GP153" s="7">
        <f t="shared" si="135"/>
        <v>0</v>
      </c>
      <c r="GQ153" s="7">
        <f t="shared" si="135"/>
        <v>0</v>
      </c>
      <c r="GR153" s="7">
        <f t="shared" si="135"/>
        <v>0</v>
      </c>
      <c r="GS153" s="7">
        <f t="shared" si="135"/>
        <v>0</v>
      </c>
      <c r="GT153" s="7">
        <f t="shared" si="135"/>
        <v>0</v>
      </c>
      <c r="GU153" s="7">
        <f t="shared" si="135"/>
        <v>0</v>
      </c>
      <c r="GV153" s="7">
        <f t="shared" si="135"/>
        <v>0</v>
      </c>
      <c r="GW153" s="7">
        <f t="shared" si="135"/>
        <v>0</v>
      </c>
      <c r="GX153" s="7">
        <f t="shared" si="135"/>
        <v>0</v>
      </c>
      <c r="GY153" s="7">
        <f t="shared" si="135"/>
        <v>0</v>
      </c>
      <c r="GZ153" s="7">
        <f t="shared" si="135"/>
        <v>0</v>
      </c>
      <c r="HA153" s="7">
        <f t="shared" si="135"/>
        <v>0</v>
      </c>
      <c r="HB153" s="7">
        <f t="shared" si="135"/>
        <v>0</v>
      </c>
      <c r="HC153" s="7">
        <f t="shared" si="135"/>
        <v>0</v>
      </c>
      <c r="HD153" s="7">
        <f t="shared" si="135"/>
        <v>0</v>
      </c>
      <c r="HE153" s="7">
        <f t="shared" si="135"/>
        <v>0</v>
      </c>
      <c r="HF153" s="7">
        <f t="shared" si="135"/>
        <v>0</v>
      </c>
      <c r="HG153" s="7">
        <f t="shared" si="135"/>
        <v>0</v>
      </c>
      <c r="HH153" s="7">
        <f t="shared" si="135"/>
        <v>0</v>
      </c>
      <c r="HI153" s="7">
        <f t="shared" si="135"/>
        <v>0</v>
      </c>
      <c r="HJ153" s="7">
        <f t="shared" si="135"/>
        <v>0</v>
      </c>
      <c r="HK153" s="7">
        <f t="shared" si="135"/>
        <v>0</v>
      </c>
      <c r="HL153" s="7">
        <f t="shared" si="135"/>
        <v>0</v>
      </c>
      <c r="HM153" s="7">
        <f t="shared" si="135"/>
        <v>0</v>
      </c>
      <c r="HN153" s="7">
        <f t="shared" si="135"/>
        <v>0</v>
      </c>
      <c r="HO153" s="7">
        <f t="shared" si="135"/>
        <v>0</v>
      </c>
      <c r="HP153" s="7">
        <f t="shared" si="135"/>
        <v>0</v>
      </c>
      <c r="HQ153" s="7">
        <f t="shared" si="135"/>
        <v>0</v>
      </c>
      <c r="HR153" s="7">
        <f t="shared" si="135"/>
        <v>0</v>
      </c>
      <c r="HS153" s="7">
        <f t="shared" si="135"/>
        <v>0</v>
      </c>
      <c r="HT153" s="7">
        <f t="shared" si="135"/>
        <v>0</v>
      </c>
      <c r="HU153" s="7">
        <f t="shared" si="135"/>
        <v>0</v>
      </c>
      <c r="HV153" s="7">
        <f t="shared" si="135"/>
        <v>0</v>
      </c>
      <c r="HW153" s="7">
        <f t="shared" ref="HW153" si="136">IL140/$C153*100000</f>
        <v>0</v>
      </c>
    </row>
    <row r="154" spans="2:231" x14ac:dyDescent="0.25">
      <c r="B154" s="256" t="s">
        <v>204</v>
      </c>
      <c r="C154" s="258">
        <v>2002362</v>
      </c>
      <c r="D154" s="7">
        <f t="shared" ref="D154:BO157" si="137">D141/$C154*100000</f>
        <v>0</v>
      </c>
      <c r="E154" s="7">
        <f t="shared" si="137"/>
        <v>0</v>
      </c>
      <c r="F154" s="7">
        <f t="shared" si="137"/>
        <v>0</v>
      </c>
      <c r="G154" s="7">
        <f t="shared" si="137"/>
        <v>0</v>
      </c>
      <c r="H154" s="7">
        <f t="shared" si="137"/>
        <v>0</v>
      </c>
      <c r="I154" s="7">
        <f t="shared" si="137"/>
        <v>0</v>
      </c>
      <c r="J154" s="7">
        <f t="shared" si="137"/>
        <v>0</v>
      </c>
      <c r="K154" s="7">
        <f t="shared" si="137"/>
        <v>0</v>
      </c>
      <c r="L154" s="7">
        <f t="shared" si="137"/>
        <v>0</v>
      </c>
      <c r="M154" s="7">
        <f t="shared" si="137"/>
        <v>0</v>
      </c>
      <c r="N154" s="7">
        <f t="shared" si="137"/>
        <v>0</v>
      </c>
      <c r="O154" s="7">
        <f t="shared" si="137"/>
        <v>0</v>
      </c>
      <c r="P154" s="7">
        <f t="shared" si="137"/>
        <v>0</v>
      </c>
      <c r="Q154" s="7">
        <f t="shared" si="137"/>
        <v>0</v>
      </c>
      <c r="R154" s="7">
        <f t="shared" si="137"/>
        <v>0</v>
      </c>
      <c r="S154" s="7">
        <f t="shared" si="137"/>
        <v>0</v>
      </c>
      <c r="T154" s="7">
        <f t="shared" si="137"/>
        <v>0</v>
      </c>
      <c r="U154" s="7">
        <f t="shared" si="137"/>
        <v>0</v>
      </c>
      <c r="V154" s="7">
        <f t="shared" si="137"/>
        <v>0</v>
      </c>
      <c r="W154" s="7">
        <f t="shared" si="137"/>
        <v>0</v>
      </c>
      <c r="X154" s="7">
        <f t="shared" si="137"/>
        <v>4.9941019655786519E-2</v>
      </c>
      <c r="Y154" s="7">
        <f t="shared" si="137"/>
        <v>0</v>
      </c>
      <c r="Z154" s="7">
        <f t="shared" si="137"/>
        <v>4.9941019655786519E-2</v>
      </c>
      <c r="AA154" s="7">
        <f t="shared" si="137"/>
        <v>9.9882039311573037E-2</v>
      </c>
      <c r="AB154" s="7">
        <f t="shared" si="137"/>
        <v>0</v>
      </c>
      <c r="AC154" s="7">
        <f t="shared" si="137"/>
        <v>9.9882039311573037E-2</v>
      </c>
      <c r="AD154" s="7">
        <f t="shared" si="137"/>
        <v>0.19976407862314607</v>
      </c>
      <c r="AE154" s="7">
        <f t="shared" si="137"/>
        <v>0.19976407862314607</v>
      </c>
      <c r="AF154" s="7">
        <f t="shared" si="137"/>
        <v>0.39952815724629215</v>
      </c>
      <c r="AG154" s="7">
        <f t="shared" si="137"/>
        <v>0.24970509827893259</v>
      </c>
      <c r="AH154" s="7">
        <f t="shared" si="137"/>
        <v>0.19976407862314607</v>
      </c>
      <c r="AI154" s="7">
        <f t="shared" si="137"/>
        <v>0.34958713759050564</v>
      </c>
      <c r="AJ154" s="7">
        <f t="shared" si="137"/>
        <v>0.19976407862314607</v>
      </c>
      <c r="AK154" s="7">
        <f t="shared" si="137"/>
        <v>0.14982305896735956</v>
      </c>
      <c r="AL154" s="7">
        <f t="shared" si="137"/>
        <v>0.14982305896735956</v>
      </c>
      <c r="AM154" s="7">
        <f t="shared" si="137"/>
        <v>0</v>
      </c>
      <c r="AN154" s="7">
        <f t="shared" si="137"/>
        <v>0.24970509827893259</v>
      </c>
      <c r="AO154" s="7">
        <f t="shared" si="137"/>
        <v>0.14982305896735956</v>
      </c>
      <c r="AP154" s="7">
        <f t="shared" si="137"/>
        <v>9.9882039311573037E-2</v>
      </c>
      <c r="AQ154" s="7">
        <f t="shared" si="137"/>
        <v>0.14982305896735956</v>
      </c>
      <c r="AR154" s="7">
        <f t="shared" si="137"/>
        <v>9.9882039311573037E-2</v>
      </c>
      <c r="AS154" s="7">
        <f t="shared" si="137"/>
        <v>0.14982305896735956</v>
      </c>
      <c r="AT154" s="7">
        <f t="shared" si="137"/>
        <v>0.29964611793471913</v>
      </c>
      <c r="AU154" s="7">
        <f t="shared" si="137"/>
        <v>0.19976407862314607</v>
      </c>
      <c r="AV154" s="7">
        <f t="shared" si="137"/>
        <v>9.9882039311573037E-2</v>
      </c>
      <c r="AW154" s="7">
        <f t="shared" si="137"/>
        <v>0.24970509827893259</v>
      </c>
      <c r="AX154" s="7">
        <f t="shared" si="137"/>
        <v>0.24970509827893259</v>
      </c>
      <c r="AY154" s="7">
        <f t="shared" si="137"/>
        <v>0.24970509827893259</v>
      </c>
      <c r="AZ154" s="7">
        <f t="shared" si="137"/>
        <v>0.24970509827893259</v>
      </c>
      <c r="BA154" s="7">
        <f t="shared" si="137"/>
        <v>0.14982305896735956</v>
      </c>
      <c r="BB154" s="7">
        <f t="shared" si="137"/>
        <v>0.14982305896735956</v>
      </c>
      <c r="BC154" s="7">
        <f t="shared" si="137"/>
        <v>0.29964611793471913</v>
      </c>
      <c r="BD154" s="7">
        <f t="shared" si="137"/>
        <v>0.34958713759050564</v>
      </c>
      <c r="BE154" s="7">
        <f t="shared" si="137"/>
        <v>0.19976407862314607</v>
      </c>
      <c r="BF154" s="7">
        <f t="shared" si="137"/>
        <v>0.44946917690207866</v>
      </c>
      <c r="BG154" s="7">
        <f t="shared" si="137"/>
        <v>0.59929223586943825</v>
      </c>
      <c r="BH154" s="7">
        <f t="shared" si="137"/>
        <v>0.14982305896735956</v>
      </c>
      <c r="BI154" s="7">
        <f t="shared" si="137"/>
        <v>0.94887937345994378</v>
      </c>
      <c r="BJ154" s="7">
        <f t="shared" si="137"/>
        <v>0.44946917690207866</v>
      </c>
      <c r="BK154" s="7">
        <f t="shared" si="137"/>
        <v>0.84899733414837075</v>
      </c>
      <c r="BL154" s="7">
        <f t="shared" si="137"/>
        <v>0.34958713759050564</v>
      </c>
      <c r="BM154" s="7">
        <f t="shared" si="137"/>
        <v>0.54935121621365168</v>
      </c>
      <c r="BN154" s="7">
        <f t="shared" si="137"/>
        <v>0.69917427518101127</v>
      </c>
      <c r="BO154" s="7">
        <f t="shared" si="137"/>
        <v>0.69917427518101127</v>
      </c>
      <c r="BP154" s="7">
        <f t="shared" si="132"/>
        <v>0.69917427518101127</v>
      </c>
      <c r="BQ154" s="7">
        <f t="shared" si="133"/>
        <v>0.39952815724629215</v>
      </c>
      <c r="BR154" s="7">
        <f t="shared" si="133"/>
        <v>0.39952815724629215</v>
      </c>
      <c r="BS154" s="7">
        <f t="shared" si="133"/>
        <v>0.49941019655786517</v>
      </c>
      <c r="BT154" s="7">
        <f t="shared" si="133"/>
        <v>0.84899733414837075</v>
      </c>
      <c r="BU154" s="7">
        <f t="shared" si="133"/>
        <v>0.49941019655786517</v>
      </c>
      <c r="BV154" s="7">
        <f t="shared" si="133"/>
        <v>0.59929223586943825</v>
      </c>
      <c r="BW154" s="7">
        <f t="shared" si="133"/>
        <v>0.54935121621365168</v>
      </c>
      <c r="BX154" s="7">
        <f t="shared" si="133"/>
        <v>0.64923325552522471</v>
      </c>
      <c r="BY154" s="7">
        <f t="shared" si="133"/>
        <v>0.54935121621365168</v>
      </c>
      <c r="BZ154" s="7">
        <f t="shared" si="133"/>
        <v>0.39952815724629215</v>
      </c>
      <c r="CA154" s="7">
        <f t="shared" si="133"/>
        <v>0.84899733414837075</v>
      </c>
      <c r="CB154" s="7">
        <f t="shared" si="133"/>
        <v>0.59929223586943825</v>
      </c>
      <c r="CC154" s="7">
        <f t="shared" si="133"/>
        <v>0.64923325552522471</v>
      </c>
      <c r="CD154" s="7">
        <f t="shared" si="133"/>
        <v>0.44946917690207866</v>
      </c>
      <c r="CE154" s="7">
        <f t="shared" si="133"/>
        <v>0.34958713759050564</v>
      </c>
      <c r="CF154" s="7">
        <f t="shared" si="133"/>
        <v>0.34958713759050564</v>
      </c>
      <c r="CG154" s="7">
        <f t="shared" si="133"/>
        <v>0.29964611793471913</v>
      </c>
      <c r="CH154" s="7">
        <f t="shared" si="133"/>
        <v>0.39952815724629215</v>
      </c>
      <c r="CI154" s="7">
        <f t="shared" si="133"/>
        <v>0.24970509827893259</v>
      </c>
      <c r="CJ154" s="7">
        <f t="shared" si="133"/>
        <v>0.29964611793471913</v>
      </c>
      <c r="CK154" s="7">
        <f t="shared" si="133"/>
        <v>0.19976407862314607</v>
      </c>
      <c r="CL154" s="7">
        <f t="shared" si="133"/>
        <v>0.59929223586943825</v>
      </c>
      <c r="CM154" s="7">
        <f t="shared" si="133"/>
        <v>0.24970509827893259</v>
      </c>
      <c r="CN154" s="7">
        <f t="shared" si="133"/>
        <v>0.29964611793471913</v>
      </c>
      <c r="CO154" s="7">
        <f t="shared" si="133"/>
        <v>9.9882039311573037E-2</v>
      </c>
      <c r="CP154" s="7">
        <f t="shared" si="133"/>
        <v>0.29964611793471913</v>
      </c>
      <c r="CQ154" s="7">
        <f t="shared" si="133"/>
        <v>0.19976407862314607</v>
      </c>
      <c r="CR154" s="7">
        <f t="shared" si="133"/>
        <v>0.39952815724629215</v>
      </c>
      <c r="CS154" s="7">
        <f t="shared" si="133"/>
        <v>0.29964611793471913</v>
      </c>
      <c r="CT154" s="7">
        <f t="shared" si="133"/>
        <v>0.29964611793471913</v>
      </c>
      <c r="CU154" s="7">
        <f t="shared" si="133"/>
        <v>9.9882039311573037E-2</v>
      </c>
      <c r="CV154" s="7">
        <f t="shared" si="133"/>
        <v>0.24970509827893259</v>
      </c>
      <c r="CW154" s="7">
        <f t="shared" si="133"/>
        <v>0.14982305896735956</v>
      </c>
      <c r="CX154" s="7">
        <f t="shared" si="133"/>
        <v>0.24970509827893259</v>
      </c>
      <c r="CY154" s="7">
        <f t="shared" si="133"/>
        <v>0.34958713759050564</v>
      </c>
      <c r="CZ154" s="7">
        <f t="shared" si="133"/>
        <v>0.24970509827893259</v>
      </c>
      <c r="DA154" s="7">
        <f t="shared" si="133"/>
        <v>0.54935121621365168</v>
      </c>
      <c r="DB154" s="7">
        <f t="shared" si="133"/>
        <v>0.14982305896735956</v>
      </c>
      <c r="DC154" s="7">
        <f t="shared" si="133"/>
        <v>0.19976407862314607</v>
      </c>
      <c r="DD154" s="7">
        <f t="shared" si="133"/>
        <v>0.29964611793471913</v>
      </c>
      <c r="DE154" s="7">
        <f t="shared" si="133"/>
        <v>0.19976407862314607</v>
      </c>
      <c r="DF154" s="7">
        <f t="shared" si="133"/>
        <v>0.24970509827893259</v>
      </c>
      <c r="DG154" s="7">
        <f t="shared" si="133"/>
        <v>0.34958713759050564</v>
      </c>
      <c r="DH154" s="7">
        <f t="shared" si="133"/>
        <v>0.44946917690207866</v>
      </c>
      <c r="DI154" s="7">
        <f t="shared" si="133"/>
        <v>0.64923325552522471</v>
      </c>
      <c r="DJ154" s="7">
        <f t="shared" si="133"/>
        <v>0.34958713759050564</v>
      </c>
      <c r="DK154" s="7">
        <f t="shared" si="133"/>
        <v>0.24970509827893259</v>
      </c>
      <c r="DL154" s="7">
        <f t="shared" si="133"/>
        <v>0.24970509827893259</v>
      </c>
      <c r="DM154" s="7">
        <f t="shared" si="133"/>
        <v>0.59929223586943825</v>
      </c>
      <c r="DN154" s="7">
        <f t="shared" si="133"/>
        <v>0.44946917690207866</v>
      </c>
      <c r="DO154" s="7">
        <f t="shared" si="133"/>
        <v>0.84899733414837075</v>
      </c>
      <c r="DP154" s="7">
        <f t="shared" si="133"/>
        <v>0.54935121621365168</v>
      </c>
      <c r="DQ154" s="7">
        <f t="shared" si="133"/>
        <v>0.44946917690207866</v>
      </c>
      <c r="DR154" s="7">
        <f t="shared" si="133"/>
        <v>0.44946917690207866</v>
      </c>
      <c r="DS154" s="7">
        <f t="shared" si="133"/>
        <v>0.29964611793471913</v>
      </c>
      <c r="DT154" s="7">
        <f t="shared" si="133"/>
        <v>0.84899733414837075</v>
      </c>
      <c r="DU154" s="7">
        <f t="shared" si="133"/>
        <v>0.64923325552522471</v>
      </c>
      <c r="DV154" s="7">
        <f t="shared" si="133"/>
        <v>0.59929223586943825</v>
      </c>
      <c r="DW154" s="7">
        <f t="shared" si="133"/>
        <v>0.29964611793471913</v>
      </c>
      <c r="DX154" s="7">
        <f t="shared" si="133"/>
        <v>0.64923325552522471</v>
      </c>
      <c r="DY154" s="7">
        <f t="shared" si="133"/>
        <v>0.59929223586943825</v>
      </c>
      <c r="DZ154" s="7">
        <f t="shared" si="133"/>
        <v>0.24970509827893259</v>
      </c>
      <c r="EA154" s="7">
        <f t="shared" si="133"/>
        <v>0.49941019655786517</v>
      </c>
      <c r="EB154" s="7">
        <f t="shared" si="133"/>
        <v>0.54935121621365168</v>
      </c>
      <c r="EC154" s="7">
        <f t="shared" si="134"/>
        <v>0.49941019655786517</v>
      </c>
      <c r="ED154" s="7">
        <f t="shared" si="134"/>
        <v>0.94887937345994378</v>
      </c>
      <c r="EE154" s="7">
        <f t="shared" si="134"/>
        <v>0.59929223586943825</v>
      </c>
      <c r="EF154" s="7">
        <f t="shared" si="134"/>
        <v>0.44946917690207866</v>
      </c>
      <c r="EG154" s="7">
        <f t="shared" si="134"/>
        <v>0.69917427518101127</v>
      </c>
      <c r="EH154" s="7">
        <f t="shared" si="134"/>
        <v>0.44946917690207866</v>
      </c>
      <c r="EI154" s="7">
        <f t="shared" si="134"/>
        <v>9.9882039311573037E-2</v>
      </c>
      <c r="EJ154" s="7">
        <f t="shared" si="134"/>
        <v>0.29964611793471913</v>
      </c>
      <c r="EK154" s="7">
        <f t="shared" si="134"/>
        <v>0.59929223586943825</v>
      </c>
      <c r="EL154" s="7">
        <f t="shared" si="134"/>
        <v>0.29964611793471913</v>
      </c>
      <c r="EM154" s="7">
        <f t="shared" si="134"/>
        <v>0.54935121621365168</v>
      </c>
      <c r="EN154" s="7">
        <f t="shared" si="134"/>
        <v>0.19976407862314607</v>
      </c>
      <c r="EO154" s="7">
        <f t="shared" si="134"/>
        <v>0.34958713759050564</v>
      </c>
      <c r="EP154" s="7">
        <f t="shared" si="134"/>
        <v>0.24970509827893259</v>
      </c>
      <c r="EQ154" s="7">
        <f t="shared" si="134"/>
        <v>0.29964611793471913</v>
      </c>
      <c r="ER154" s="7">
        <f t="shared" si="134"/>
        <v>0.34958713759050564</v>
      </c>
      <c r="ES154" s="7">
        <f t="shared" si="134"/>
        <v>0.24970509827893259</v>
      </c>
      <c r="ET154" s="7">
        <f t="shared" si="134"/>
        <v>0.29964611793471913</v>
      </c>
      <c r="EU154" s="7">
        <f t="shared" si="134"/>
        <v>0.34958713759050564</v>
      </c>
      <c r="EV154" s="7">
        <f t="shared" si="134"/>
        <v>0.39952815724629215</v>
      </c>
      <c r="EW154" s="7">
        <f t="shared" si="134"/>
        <v>0.29964611793471913</v>
      </c>
      <c r="EX154" s="7">
        <f t="shared" si="134"/>
        <v>0</v>
      </c>
      <c r="EY154" s="7">
        <f t="shared" si="134"/>
        <v>0</v>
      </c>
      <c r="EZ154" s="7">
        <f t="shared" si="134"/>
        <v>0</v>
      </c>
      <c r="FA154" s="7">
        <f t="shared" si="134"/>
        <v>0</v>
      </c>
      <c r="FB154" s="7">
        <f t="shared" si="134"/>
        <v>0</v>
      </c>
      <c r="FC154" s="7">
        <f t="shared" si="134"/>
        <v>0</v>
      </c>
      <c r="FD154" s="7">
        <f t="shared" si="134"/>
        <v>0</v>
      </c>
      <c r="FE154" s="7">
        <f t="shared" si="134"/>
        <v>0</v>
      </c>
      <c r="FF154" s="7">
        <f t="shared" si="134"/>
        <v>0</v>
      </c>
      <c r="FG154" s="7">
        <f t="shared" si="134"/>
        <v>0</v>
      </c>
      <c r="FH154" s="7">
        <f t="shared" ref="FH154:HS157" si="138">FH141/$C154*100000</f>
        <v>0</v>
      </c>
      <c r="FI154" s="7">
        <f t="shared" si="138"/>
        <v>0</v>
      </c>
      <c r="FJ154" s="7">
        <f t="shared" si="138"/>
        <v>0</v>
      </c>
      <c r="FK154" s="7">
        <f t="shared" si="138"/>
        <v>0</v>
      </c>
      <c r="FL154" s="7">
        <f t="shared" si="138"/>
        <v>0</v>
      </c>
      <c r="FM154" s="7">
        <f t="shared" si="138"/>
        <v>0</v>
      </c>
      <c r="FN154" s="7">
        <f t="shared" si="138"/>
        <v>0</v>
      </c>
      <c r="FO154" s="7">
        <f t="shared" si="138"/>
        <v>0</v>
      </c>
      <c r="FP154" s="7">
        <f t="shared" si="138"/>
        <v>0</v>
      </c>
      <c r="FQ154" s="7">
        <f t="shared" si="138"/>
        <v>0</v>
      </c>
      <c r="FR154" s="7">
        <f t="shared" si="138"/>
        <v>0</v>
      </c>
      <c r="FS154" s="7">
        <f t="shared" si="138"/>
        <v>0</v>
      </c>
      <c r="FT154" s="7">
        <f t="shared" si="138"/>
        <v>0</v>
      </c>
      <c r="FU154" s="7">
        <f t="shared" si="138"/>
        <v>0</v>
      </c>
      <c r="FV154" s="7">
        <f t="shared" si="138"/>
        <v>0</v>
      </c>
      <c r="FW154" s="7">
        <f t="shared" si="138"/>
        <v>0</v>
      </c>
      <c r="FX154" s="7">
        <f t="shared" si="138"/>
        <v>0</v>
      </c>
      <c r="FY154" s="7">
        <f t="shared" si="138"/>
        <v>0</v>
      </c>
      <c r="FZ154" s="7">
        <f t="shared" si="138"/>
        <v>0</v>
      </c>
      <c r="GA154" s="7">
        <f t="shared" si="138"/>
        <v>0</v>
      </c>
      <c r="GB154" s="7">
        <f t="shared" si="138"/>
        <v>0</v>
      </c>
      <c r="GC154" s="7">
        <f t="shared" si="138"/>
        <v>0</v>
      </c>
      <c r="GD154" s="7">
        <f t="shared" si="138"/>
        <v>0</v>
      </c>
      <c r="GE154" s="7">
        <f t="shared" si="138"/>
        <v>0</v>
      </c>
      <c r="GF154" s="7">
        <f t="shared" si="138"/>
        <v>0</v>
      </c>
      <c r="GG154" s="7">
        <f t="shared" si="138"/>
        <v>0</v>
      </c>
      <c r="GH154" s="7">
        <f t="shared" si="138"/>
        <v>0</v>
      </c>
      <c r="GI154" s="7">
        <f t="shared" si="138"/>
        <v>0</v>
      </c>
      <c r="GJ154" s="7">
        <f t="shared" si="138"/>
        <v>0</v>
      </c>
      <c r="GK154" s="7">
        <f t="shared" si="138"/>
        <v>0</v>
      </c>
      <c r="GL154" s="7">
        <f t="shared" si="138"/>
        <v>0</v>
      </c>
      <c r="GM154" s="7">
        <f t="shared" si="138"/>
        <v>0</v>
      </c>
      <c r="GN154" s="7">
        <f t="shared" si="138"/>
        <v>0</v>
      </c>
      <c r="GO154" s="7">
        <f t="shared" si="138"/>
        <v>0</v>
      </c>
      <c r="GP154" s="7">
        <f t="shared" si="138"/>
        <v>0</v>
      </c>
      <c r="GQ154" s="7">
        <f t="shared" si="138"/>
        <v>0</v>
      </c>
      <c r="GR154" s="7">
        <f t="shared" si="138"/>
        <v>0</v>
      </c>
      <c r="GS154" s="7">
        <f t="shared" si="138"/>
        <v>0</v>
      </c>
      <c r="GT154" s="7">
        <f t="shared" si="138"/>
        <v>0</v>
      </c>
      <c r="GU154" s="7">
        <f t="shared" si="138"/>
        <v>0</v>
      </c>
      <c r="GV154" s="7">
        <f t="shared" si="138"/>
        <v>0</v>
      </c>
      <c r="GW154" s="7">
        <f t="shared" si="138"/>
        <v>0</v>
      </c>
      <c r="GX154" s="7">
        <f t="shared" si="138"/>
        <v>0</v>
      </c>
      <c r="GY154" s="7">
        <f t="shared" si="138"/>
        <v>0</v>
      </c>
      <c r="GZ154" s="7">
        <f t="shared" si="138"/>
        <v>0</v>
      </c>
      <c r="HA154" s="7">
        <f t="shared" si="138"/>
        <v>0</v>
      </c>
      <c r="HB154" s="7">
        <f t="shared" si="138"/>
        <v>0</v>
      </c>
      <c r="HC154" s="7">
        <f t="shared" si="138"/>
        <v>0</v>
      </c>
      <c r="HD154" s="7">
        <f t="shared" si="138"/>
        <v>0</v>
      </c>
      <c r="HE154" s="7">
        <f t="shared" si="138"/>
        <v>0</v>
      </c>
      <c r="HF154" s="7">
        <f t="shared" si="138"/>
        <v>0</v>
      </c>
      <c r="HG154" s="7">
        <f t="shared" si="138"/>
        <v>0</v>
      </c>
      <c r="HH154" s="7">
        <f t="shared" si="138"/>
        <v>0</v>
      </c>
      <c r="HI154" s="7">
        <f t="shared" si="138"/>
        <v>0</v>
      </c>
      <c r="HJ154" s="7">
        <f t="shared" si="138"/>
        <v>0</v>
      </c>
      <c r="HK154" s="7">
        <f t="shared" si="138"/>
        <v>0</v>
      </c>
      <c r="HL154" s="7">
        <f t="shared" si="138"/>
        <v>0</v>
      </c>
      <c r="HM154" s="7">
        <f t="shared" si="138"/>
        <v>0</v>
      </c>
      <c r="HN154" s="7">
        <f t="shared" si="138"/>
        <v>0</v>
      </c>
      <c r="HO154" s="7">
        <f t="shared" si="138"/>
        <v>0</v>
      </c>
      <c r="HP154" s="7">
        <f t="shared" si="138"/>
        <v>0</v>
      </c>
      <c r="HQ154" s="7">
        <f t="shared" si="138"/>
        <v>0</v>
      </c>
      <c r="HR154" s="7">
        <f t="shared" si="138"/>
        <v>0</v>
      </c>
      <c r="HS154" s="7">
        <f t="shared" si="138"/>
        <v>0</v>
      </c>
      <c r="HT154" s="7">
        <f t="shared" ref="HT154:HX156" si="139">HT141/$C154*100000</f>
        <v>0</v>
      </c>
      <c r="HU154" s="7">
        <f t="shared" si="139"/>
        <v>0</v>
      </c>
      <c r="HV154" s="7">
        <f t="shared" si="139"/>
        <v>0</v>
      </c>
      <c r="HW154" s="7">
        <f t="shared" si="139"/>
        <v>0</v>
      </c>
    </row>
    <row r="155" spans="2:231" x14ac:dyDescent="0.25">
      <c r="B155" s="256" t="s">
        <v>205</v>
      </c>
      <c r="C155" s="258">
        <v>2233550</v>
      </c>
      <c r="D155" s="7">
        <f t="shared" si="137"/>
        <v>0</v>
      </c>
      <c r="E155" s="7">
        <f t="shared" si="137"/>
        <v>0</v>
      </c>
      <c r="F155" s="7">
        <f t="shared" si="137"/>
        <v>0</v>
      </c>
      <c r="G155" s="7">
        <f t="shared" si="137"/>
        <v>0</v>
      </c>
      <c r="H155" s="7">
        <f t="shared" si="137"/>
        <v>0</v>
      </c>
      <c r="I155" s="7">
        <f t="shared" si="137"/>
        <v>0</v>
      </c>
      <c r="J155" s="7">
        <f t="shared" si="137"/>
        <v>4.4771775872489983E-2</v>
      </c>
      <c r="K155" s="7">
        <f t="shared" si="137"/>
        <v>0</v>
      </c>
      <c r="L155" s="7">
        <f t="shared" si="137"/>
        <v>0</v>
      </c>
      <c r="M155" s="7">
        <f t="shared" si="137"/>
        <v>0</v>
      </c>
      <c r="N155" s="7">
        <f t="shared" si="137"/>
        <v>0</v>
      </c>
      <c r="O155" s="7">
        <f t="shared" si="137"/>
        <v>0</v>
      </c>
      <c r="P155" s="7">
        <f t="shared" si="137"/>
        <v>0</v>
      </c>
      <c r="Q155" s="7">
        <f t="shared" si="137"/>
        <v>0</v>
      </c>
      <c r="R155" s="7">
        <f t="shared" si="137"/>
        <v>0</v>
      </c>
      <c r="S155" s="7">
        <f t="shared" si="137"/>
        <v>0</v>
      </c>
      <c r="T155" s="7">
        <f t="shared" si="137"/>
        <v>0</v>
      </c>
      <c r="U155" s="7">
        <f t="shared" si="137"/>
        <v>4.4771775872489983E-2</v>
      </c>
      <c r="V155" s="7">
        <f t="shared" si="137"/>
        <v>0</v>
      </c>
      <c r="W155" s="7">
        <f t="shared" si="137"/>
        <v>4.4771775872489983E-2</v>
      </c>
      <c r="X155" s="7">
        <f t="shared" si="137"/>
        <v>4.4771775872489983E-2</v>
      </c>
      <c r="Y155" s="7">
        <f t="shared" si="137"/>
        <v>0</v>
      </c>
      <c r="Z155" s="7">
        <f t="shared" si="137"/>
        <v>8.9543551744979966E-2</v>
      </c>
      <c r="AA155" s="7">
        <f t="shared" si="137"/>
        <v>4.4771775872489983E-2</v>
      </c>
      <c r="AB155" s="7">
        <f t="shared" si="137"/>
        <v>0.17908710348995993</v>
      </c>
      <c r="AC155" s="7">
        <f t="shared" si="137"/>
        <v>0.22385887936244991</v>
      </c>
      <c r="AD155" s="7">
        <f t="shared" si="137"/>
        <v>0.17908710348995993</v>
      </c>
      <c r="AE155" s="7">
        <f t="shared" si="137"/>
        <v>0.35817420697991986</v>
      </c>
      <c r="AF155" s="7">
        <f t="shared" si="137"/>
        <v>0.31340243110742988</v>
      </c>
      <c r="AG155" s="7">
        <f t="shared" si="137"/>
        <v>0.17908710348995993</v>
      </c>
      <c r="AH155" s="7">
        <f t="shared" si="137"/>
        <v>0.76112018983232976</v>
      </c>
      <c r="AI155" s="7">
        <f t="shared" si="137"/>
        <v>0.44771775872489983</v>
      </c>
      <c r="AJ155" s="7">
        <f t="shared" si="137"/>
        <v>0.31340243110742988</v>
      </c>
      <c r="AK155" s="7">
        <f t="shared" si="137"/>
        <v>0.31340243110742988</v>
      </c>
      <c r="AL155" s="7">
        <f t="shared" si="137"/>
        <v>0.76112018983232976</v>
      </c>
      <c r="AM155" s="7">
        <f t="shared" si="137"/>
        <v>0.8058919657048198</v>
      </c>
      <c r="AN155" s="7">
        <f t="shared" si="137"/>
        <v>1.2983815003022094</v>
      </c>
      <c r="AO155" s="7">
        <f t="shared" si="137"/>
        <v>1.2088379485572294</v>
      </c>
      <c r="AP155" s="7">
        <f t="shared" si="137"/>
        <v>1.7908710348995993</v>
      </c>
      <c r="AQ155" s="7">
        <f t="shared" si="137"/>
        <v>1.7013274831546195</v>
      </c>
      <c r="AR155" s="7">
        <f t="shared" si="137"/>
        <v>2.1042734660070295</v>
      </c>
      <c r="AS155" s="7">
        <f t="shared" si="137"/>
        <v>1.7908710348995993</v>
      </c>
      <c r="AT155" s="7">
        <f t="shared" si="137"/>
        <v>2.6863065523493987</v>
      </c>
      <c r="AU155" s="7">
        <f t="shared" si="137"/>
        <v>2.8653936558393589</v>
      </c>
      <c r="AV155" s="7">
        <f t="shared" si="137"/>
        <v>2.238588793624499</v>
      </c>
      <c r="AW155" s="7">
        <f t="shared" si="137"/>
        <v>1.7908710348995993</v>
      </c>
      <c r="AX155" s="7">
        <f t="shared" si="137"/>
        <v>2.0147299142620492</v>
      </c>
      <c r="AY155" s="7">
        <f t="shared" si="137"/>
        <v>2.8653936558393589</v>
      </c>
      <c r="AZ155" s="7">
        <f t="shared" si="137"/>
        <v>2.1938170177520093</v>
      </c>
      <c r="BA155" s="7">
        <f t="shared" si="137"/>
        <v>2.238588793624499</v>
      </c>
      <c r="BB155" s="7">
        <f t="shared" si="137"/>
        <v>3.5369702939267085</v>
      </c>
      <c r="BC155" s="7">
        <f t="shared" si="137"/>
        <v>2.372904121241969</v>
      </c>
      <c r="BD155" s="7">
        <f t="shared" si="137"/>
        <v>3.1340243110742985</v>
      </c>
      <c r="BE155" s="7">
        <f t="shared" si="137"/>
        <v>2.507219448859439</v>
      </c>
      <c r="BF155" s="7">
        <f t="shared" si="137"/>
        <v>3.8503727250341382</v>
      </c>
      <c r="BG155" s="7">
        <f t="shared" si="137"/>
        <v>3.8503727250341382</v>
      </c>
      <c r="BH155" s="7">
        <f t="shared" si="137"/>
        <v>3.1787960869467886</v>
      </c>
      <c r="BI155" s="7">
        <f t="shared" si="137"/>
        <v>4.1637751561415683</v>
      </c>
      <c r="BJ155" s="7">
        <f t="shared" si="137"/>
        <v>3.3578831904367483</v>
      </c>
      <c r="BK155" s="7">
        <f t="shared" si="137"/>
        <v>4.7905800183564287</v>
      </c>
      <c r="BL155" s="7">
        <f t="shared" si="137"/>
        <v>4.6562646907389578</v>
      </c>
      <c r="BM155" s="7">
        <f t="shared" si="137"/>
        <v>5.4173848805712881</v>
      </c>
      <c r="BN155" s="7">
        <f t="shared" si="137"/>
        <v>4.5667211389939784</v>
      </c>
      <c r="BO155" s="7">
        <f t="shared" si="137"/>
        <v>3.939916276779118</v>
      </c>
      <c r="BP155" s="7">
        <f t="shared" si="132"/>
        <v>4.9696671218463884</v>
      </c>
      <c r="BQ155" s="7">
        <f t="shared" si="133"/>
        <v>4.9248953459738978</v>
      </c>
      <c r="BR155" s="7">
        <f t="shared" si="133"/>
        <v>4.8801235701014081</v>
      </c>
      <c r="BS155" s="7">
        <f t="shared" si="133"/>
        <v>3.939916276779118</v>
      </c>
      <c r="BT155" s="7">
        <f t="shared" si="133"/>
        <v>4.7010364666114484</v>
      </c>
      <c r="BU155" s="7">
        <f t="shared" si="133"/>
        <v>4.2533187078865478</v>
      </c>
      <c r="BV155" s="7">
        <f t="shared" si="133"/>
        <v>3.4026549663092389</v>
      </c>
      <c r="BW155" s="7">
        <f t="shared" si="133"/>
        <v>5.1487542253363481</v>
      </c>
      <c r="BX155" s="7">
        <f t="shared" si="133"/>
        <v>3.6265138456716888</v>
      </c>
      <c r="BY155" s="7">
        <f t="shared" si="133"/>
        <v>3.6712856215441785</v>
      </c>
      <c r="BZ155" s="7">
        <f t="shared" si="133"/>
        <v>3.5817420697991986</v>
      </c>
      <c r="CA155" s="7">
        <f t="shared" si="133"/>
        <v>4.0294598285240983</v>
      </c>
      <c r="CB155" s="7">
        <f t="shared" si="133"/>
        <v>3.8056009491616485</v>
      </c>
      <c r="CC155" s="7">
        <f t="shared" si="133"/>
        <v>2.5519912247319292</v>
      </c>
      <c r="CD155" s="7">
        <f t="shared" si="133"/>
        <v>3.0892525352018088</v>
      </c>
      <c r="CE155" s="7">
        <f t="shared" si="133"/>
        <v>2.2833605694969892</v>
      </c>
      <c r="CF155" s="7">
        <f t="shared" si="133"/>
        <v>1.969958138389559</v>
      </c>
      <c r="CG155" s="7">
        <f t="shared" si="133"/>
        <v>2.507219448859439</v>
      </c>
      <c r="CH155" s="7">
        <f t="shared" si="133"/>
        <v>2.0595016901345393</v>
      </c>
      <c r="CI155" s="7">
        <f t="shared" si="133"/>
        <v>2.3281323453694789</v>
      </c>
      <c r="CJ155" s="7">
        <f t="shared" si="133"/>
        <v>1.6117839314096396</v>
      </c>
      <c r="CK155" s="7">
        <f t="shared" si="133"/>
        <v>1.969958138389559</v>
      </c>
      <c r="CL155" s="7">
        <f t="shared" si="133"/>
        <v>1.7908710348995993</v>
      </c>
      <c r="CM155" s="7">
        <f t="shared" si="133"/>
        <v>1.1192943968122495</v>
      </c>
      <c r="CN155" s="7">
        <f t="shared" si="133"/>
        <v>1.2983815003022094</v>
      </c>
      <c r="CO155" s="7">
        <f t="shared" si="133"/>
        <v>1.7013274831546195</v>
      </c>
      <c r="CP155" s="7">
        <f t="shared" si="133"/>
        <v>1.6117839314096396</v>
      </c>
      <c r="CQ155" s="7">
        <f t="shared" si="133"/>
        <v>1.1640661726847394</v>
      </c>
      <c r="CR155" s="7">
        <f t="shared" si="133"/>
        <v>1.1640661726847394</v>
      </c>
      <c r="CS155" s="7">
        <f t="shared" si="133"/>
        <v>0.71634841395983972</v>
      </c>
      <c r="CT155" s="7">
        <f t="shared" si="133"/>
        <v>0.98497906919477951</v>
      </c>
      <c r="CU155" s="7">
        <f t="shared" si="133"/>
        <v>1.4326968279196794</v>
      </c>
      <c r="CV155" s="7">
        <f t="shared" si="133"/>
        <v>0.94020729332228958</v>
      </c>
      <c r="CW155" s="7">
        <f t="shared" si="133"/>
        <v>1.4774686037921696</v>
      </c>
      <c r="CX155" s="7">
        <f t="shared" si="133"/>
        <v>1.2536097244297195</v>
      </c>
      <c r="CY155" s="7">
        <f t="shared" si="133"/>
        <v>1.1640661726847394</v>
      </c>
      <c r="CZ155" s="7">
        <f t="shared" si="133"/>
        <v>0.8058919657048198</v>
      </c>
      <c r="DA155" s="7">
        <f t="shared" si="133"/>
        <v>0.8058919657048198</v>
      </c>
      <c r="DB155" s="7">
        <f t="shared" si="133"/>
        <v>0.89543551744979966</v>
      </c>
      <c r="DC155" s="7">
        <f t="shared" si="133"/>
        <v>0.85066374157730973</v>
      </c>
      <c r="DD155" s="7">
        <f t="shared" si="133"/>
        <v>1.0297508450672697</v>
      </c>
      <c r="DE155" s="7">
        <f t="shared" si="133"/>
        <v>1.1640661726847394</v>
      </c>
      <c r="DF155" s="7">
        <f t="shared" si="133"/>
        <v>1.5670121555371492</v>
      </c>
      <c r="DG155" s="7">
        <f t="shared" si="133"/>
        <v>2.0595016901345393</v>
      </c>
      <c r="DH155" s="7">
        <f t="shared" si="133"/>
        <v>1.4326968279196794</v>
      </c>
      <c r="DI155" s="7">
        <f t="shared" si="133"/>
        <v>1.5670121555371492</v>
      </c>
      <c r="DJ155" s="7">
        <f t="shared" si="133"/>
        <v>1.4326968279196794</v>
      </c>
      <c r="DK155" s="7">
        <f t="shared" si="133"/>
        <v>1.6565557072821295</v>
      </c>
      <c r="DL155" s="7">
        <f t="shared" si="133"/>
        <v>1.0745226209397596</v>
      </c>
      <c r="DM155" s="7">
        <f t="shared" si="133"/>
        <v>1.3879250520471895</v>
      </c>
      <c r="DN155" s="7">
        <f t="shared" si="133"/>
        <v>1.4774686037921696</v>
      </c>
      <c r="DO155" s="7">
        <f t="shared" si="133"/>
        <v>1.2983815003022094</v>
      </c>
      <c r="DP155" s="7">
        <f t="shared" si="133"/>
        <v>1.2983815003022094</v>
      </c>
      <c r="DQ155" s="7">
        <f t="shared" si="133"/>
        <v>1.1192943968122495</v>
      </c>
      <c r="DR155" s="7">
        <f t="shared" si="133"/>
        <v>1.2983815003022094</v>
      </c>
      <c r="DS155" s="7">
        <f t="shared" si="133"/>
        <v>0.85066374157730973</v>
      </c>
      <c r="DT155" s="7">
        <f t="shared" si="133"/>
        <v>1.5222403796646595</v>
      </c>
      <c r="DU155" s="7">
        <f t="shared" si="133"/>
        <v>0.89543551744979966</v>
      </c>
      <c r="DV155" s="7">
        <f t="shared" si="133"/>
        <v>1.0745226209397596</v>
      </c>
      <c r="DW155" s="7">
        <f t="shared" si="133"/>
        <v>1.2536097244297195</v>
      </c>
      <c r="DX155" s="7">
        <f t="shared" si="133"/>
        <v>1.4326968279196794</v>
      </c>
      <c r="DY155" s="7">
        <f t="shared" si="133"/>
        <v>1.0297508450672697</v>
      </c>
      <c r="DZ155" s="7">
        <f t="shared" si="133"/>
        <v>1.0297508450672697</v>
      </c>
      <c r="EA155" s="7">
        <f t="shared" si="133"/>
        <v>1.7013274831546195</v>
      </c>
      <c r="EB155" s="7">
        <f t="shared" si="133"/>
        <v>1.2088379485572294</v>
      </c>
      <c r="EC155" s="7">
        <f t="shared" si="134"/>
        <v>1.4326968279196794</v>
      </c>
      <c r="ED155" s="7">
        <f t="shared" si="134"/>
        <v>1.0297508450672697</v>
      </c>
      <c r="EE155" s="7">
        <f t="shared" si="134"/>
        <v>0.67157663808734969</v>
      </c>
      <c r="EF155" s="7">
        <f t="shared" si="134"/>
        <v>1.2088379485572294</v>
      </c>
      <c r="EG155" s="7">
        <f t="shared" si="134"/>
        <v>1.0745226209397596</v>
      </c>
      <c r="EH155" s="7">
        <f t="shared" si="134"/>
        <v>1.0297508450672697</v>
      </c>
      <c r="EI155" s="7">
        <f t="shared" si="134"/>
        <v>0.89543551744979966</v>
      </c>
      <c r="EJ155" s="7">
        <f t="shared" si="134"/>
        <v>0.98497906919477951</v>
      </c>
      <c r="EK155" s="7">
        <f t="shared" si="134"/>
        <v>0.53726131046987979</v>
      </c>
      <c r="EL155" s="7">
        <f t="shared" si="134"/>
        <v>0.53726131046987979</v>
      </c>
      <c r="EM155" s="7">
        <f t="shared" si="134"/>
        <v>0.62680486221485976</v>
      </c>
      <c r="EN155" s="7">
        <f t="shared" si="134"/>
        <v>0.4029459828524099</v>
      </c>
      <c r="EO155" s="7">
        <f t="shared" si="134"/>
        <v>0.76112018983232976</v>
      </c>
      <c r="EP155" s="7">
        <f t="shared" si="134"/>
        <v>0.58203308634236972</v>
      </c>
      <c r="EQ155" s="7">
        <f t="shared" si="134"/>
        <v>0.49248953459738976</v>
      </c>
      <c r="ER155" s="7">
        <f t="shared" si="134"/>
        <v>0.71634841395983972</v>
      </c>
      <c r="ES155" s="7">
        <f t="shared" si="134"/>
        <v>0.58203308634236972</v>
      </c>
      <c r="ET155" s="7">
        <f t="shared" si="134"/>
        <v>0.8058919657048198</v>
      </c>
      <c r="EU155" s="7">
        <f t="shared" si="134"/>
        <v>0.71634841395983972</v>
      </c>
      <c r="EV155" s="7">
        <f t="shared" si="134"/>
        <v>0.58203308634236972</v>
      </c>
      <c r="EW155" s="7">
        <f t="shared" si="134"/>
        <v>0.76112018983232976</v>
      </c>
      <c r="EX155" s="7">
        <f t="shared" si="134"/>
        <v>0</v>
      </c>
      <c r="EY155" s="7">
        <f t="shared" si="134"/>
        <v>0</v>
      </c>
      <c r="EZ155" s="7">
        <f t="shared" si="134"/>
        <v>0</v>
      </c>
      <c r="FA155" s="7">
        <f t="shared" si="134"/>
        <v>0</v>
      </c>
      <c r="FB155" s="7">
        <f t="shared" si="134"/>
        <v>0</v>
      </c>
      <c r="FC155" s="7">
        <f t="shared" si="134"/>
        <v>0</v>
      </c>
      <c r="FD155" s="7">
        <f t="shared" si="134"/>
        <v>0</v>
      </c>
      <c r="FE155" s="7">
        <f t="shared" si="134"/>
        <v>0</v>
      </c>
      <c r="FF155" s="7">
        <f t="shared" si="134"/>
        <v>0</v>
      </c>
      <c r="FG155" s="7">
        <f t="shared" si="134"/>
        <v>0</v>
      </c>
      <c r="FH155" s="7">
        <f t="shared" si="138"/>
        <v>0</v>
      </c>
      <c r="FI155" s="7">
        <f t="shared" si="138"/>
        <v>0</v>
      </c>
      <c r="FJ155" s="7">
        <f t="shared" si="138"/>
        <v>0</v>
      </c>
      <c r="FK155" s="7">
        <f t="shared" si="138"/>
        <v>0</v>
      </c>
      <c r="FL155" s="7">
        <f t="shared" si="138"/>
        <v>0</v>
      </c>
      <c r="FM155" s="7">
        <f t="shared" si="138"/>
        <v>0</v>
      </c>
      <c r="FN155" s="7">
        <f t="shared" si="138"/>
        <v>0</v>
      </c>
      <c r="FO155" s="7">
        <f t="shared" si="138"/>
        <v>0</v>
      </c>
      <c r="FP155" s="7">
        <f t="shared" si="138"/>
        <v>0</v>
      </c>
      <c r="FQ155" s="7">
        <f t="shared" si="138"/>
        <v>0</v>
      </c>
      <c r="FR155" s="7">
        <f t="shared" si="138"/>
        <v>0</v>
      </c>
      <c r="FS155" s="7">
        <f t="shared" si="138"/>
        <v>0</v>
      </c>
      <c r="FT155" s="7">
        <f t="shared" si="138"/>
        <v>0</v>
      </c>
      <c r="FU155" s="7">
        <f t="shared" si="138"/>
        <v>0</v>
      </c>
      <c r="FV155" s="7">
        <f t="shared" si="138"/>
        <v>0</v>
      </c>
      <c r="FW155" s="7">
        <f t="shared" si="138"/>
        <v>0</v>
      </c>
      <c r="FX155" s="7">
        <f t="shared" si="138"/>
        <v>0</v>
      </c>
      <c r="FY155" s="7">
        <f t="shared" si="138"/>
        <v>0</v>
      </c>
      <c r="FZ155" s="7">
        <f t="shared" si="138"/>
        <v>0</v>
      </c>
      <c r="GA155" s="7">
        <f t="shared" si="138"/>
        <v>0</v>
      </c>
      <c r="GB155" s="7">
        <f t="shared" si="138"/>
        <v>0</v>
      </c>
      <c r="GC155" s="7">
        <f t="shared" si="138"/>
        <v>0</v>
      </c>
      <c r="GD155" s="7">
        <f t="shared" si="138"/>
        <v>0</v>
      </c>
      <c r="GE155" s="7">
        <f t="shared" si="138"/>
        <v>0</v>
      </c>
      <c r="GF155" s="7">
        <f t="shared" si="138"/>
        <v>0</v>
      </c>
      <c r="GG155" s="7">
        <f t="shared" si="138"/>
        <v>0</v>
      </c>
      <c r="GH155" s="7">
        <f t="shared" si="138"/>
        <v>0</v>
      </c>
      <c r="GI155" s="7">
        <f t="shared" si="138"/>
        <v>0</v>
      </c>
      <c r="GJ155" s="7">
        <f t="shared" si="138"/>
        <v>0</v>
      </c>
      <c r="GK155" s="7">
        <f t="shared" si="138"/>
        <v>0</v>
      </c>
      <c r="GL155" s="7">
        <f t="shared" si="138"/>
        <v>0</v>
      </c>
      <c r="GM155" s="7">
        <f t="shared" si="138"/>
        <v>0</v>
      </c>
      <c r="GN155" s="7">
        <f t="shared" si="138"/>
        <v>0</v>
      </c>
      <c r="GO155" s="7">
        <f t="shared" si="138"/>
        <v>0</v>
      </c>
      <c r="GP155" s="7">
        <f t="shared" si="138"/>
        <v>0</v>
      </c>
      <c r="GQ155" s="7">
        <f t="shared" si="138"/>
        <v>0</v>
      </c>
      <c r="GR155" s="7">
        <f t="shared" si="138"/>
        <v>0</v>
      </c>
      <c r="GS155" s="7">
        <f t="shared" si="138"/>
        <v>0</v>
      </c>
      <c r="GT155" s="7">
        <f t="shared" si="138"/>
        <v>0</v>
      </c>
      <c r="GU155" s="7">
        <f t="shared" si="138"/>
        <v>0</v>
      </c>
      <c r="GV155" s="7">
        <f t="shared" si="138"/>
        <v>0</v>
      </c>
      <c r="GW155" s="7">
        <f t="shared" si="138"/>
        <v>0</v>
      </c>
      <c r="GX155" s="7">
        <f t="shared" si="138"/>
        <v>0</v>
      </c>
      <c r="GY155" s="7">
        <f t="shared" si="138"/>
        <v>0</v>
      </c>
      <c r="GZ155" s="7">
        <f t="shared" si="138"/>
        <v>0</v>
      </c>
      <c r="HA155" s="7">
        <f t="shared" si="138"/>
        <v>0</v>
      </c>
      <c r="HB155" s="7">
        <f t="shared" si="138"/>
        <v>0</v>
      </c>
      <c r="HC155" s="7">
        <f t="shared" si="138"/>
        <v>0</v>
      </c>
      <c r="HD155" s="7">
        <f t="shared" si="138"/>
        <v>0</v>
      </c>
      <c r="HE155" s="7">
        <f t="shared" si="138"/>
        <v>0</v>
      </c>
      <c r="HF155" s="7">
        <f t="shared" si="138"/>
        <v>0</v>
      </c>
      <c r="HG155" s="7">
        <f t="shared" si="138"/>
        <v>0</v>
      </c>
      <c r="HH155" s="7">
        <f t="shared" si="138"/>
        <v>0</v>
      </c>
      <c r="HI155" s="7">
        <f t="shared" si="138"/>
        <v>0</v>
      </c>
      <c r="HJ155" s="7">
        <f t="shared" si="138"/>
        <v>0</v>
      </c>
      <c r="HK155" s="7">
        <f t="shared" si="138"/>
        <v>0</v>
      </c>
      <c r="HL155" s="7">
        <f t="shared" si="138"/>
        <v>0</v>
      </c>
      <c r="HM155" s="7">
        <f t="shared" si="138"/>
        <v>0</v>
      </c>
      <c r="HN155" s="7">
        <f t="shared" si="138"/>
        <v>0</v>
      </c>
      <c r="HO155" s="7">
        <f t="shared" si="138"/>
        <v>0</v>
      </c>
      <c r="HP155" s="7">
        <f t="shared" si="138"/>
        <v>0</v>
      </c>
      <c r="HQ155" s="7">
        <f t="shared" si="138"/>
        <v>0</v>
      </c>
      <c r="HR155" s="7">
        <f t="shared" si="138"/>
        <v>0</v>
      </c>
      <c r="HS155" s="7">
        <f t="shared" si="138"/>
        <v>0</v>
      </c>
      <c r="HT155" s="7">
        <f t="shared" si="139"/>
        <v>0</v>
      </c>
      <c r="HU155" s="7">
        <f t="shared" si="139"/>
        <v>0</v>
      </c>
      <c r="HV155" s="7">
        <f t="shared" si="139"/>
        <v>0</v>
      </c>
      <c r="HW155" s="7">
        <f t="shared" si="139"/>
        <v>0</v>
      </c>
    </row>
    <row r="156" spans="2:231" x14ac:dyDescent="0.25">
      <c r="B156" s="256" t="s">
        <v>206</v>
      </c>
      <c r="C156" s="258">
        <v>2147931</v>
      </c>
      <c r="D156" s="7">
        <f t="shared" si="137"/>
        <v>0</v>
      </c>
      <c r="E156" s="7">
        <f t="shared" si="137"/>
        <v>0</v>
      </c>
      <c r="F156" s="7">
        <f t="shared" si="137"/>
        <v>0</v>
      </c>
      <c r="G156" s="7">
        <f t="shared" si="137"/>
        <v>0</v>
      </c>
      <c r="H156" s="7">
        <f t="shared" si="137"/>
        <v>0</v>
      </c>
      <c r="I156" s="7">
        <f t="shared" si="137"/>
        <v>0</v>
      </c>
      <c r="J156" s="7">
        <f t="shared" si="137"/>
        <v>0</v>
      </c>
      <c r="K156" s="7">
        <f t="shared" si="137"/>
        <v>0</v>
      </c>
      <c r="L156" s="7">
        <f t="shared" si="137"/>
        <v>0</v>
      </c>
      <c r="M156" s="7">
        <f t="shared" si="137"/>
        <v>0</v>
      </c>
      <c r="N156" s="7">
        <f t="shared" si="137"/>
        <v>0</v>
      </c>
      <c r="O156" s="7">
        <f t="shared" si="137"/>
        <v>0</v>
      </c>
      <c r="P156" s="7">
        <f t="shared" si="137"/>
        <v>0</v>
      </c>
      <c r="Q156" s="7">
        <f t="shared" si="137"/>
        <v>0</v>
      </c>
      <c r="R156" s="7">
        <f t="shared" si="137"/>
        <v>0</v>
      </c>
      <c r="S156" s="7">
        <f t="shared" si="137"/>
        <v>0</v>
      </c>
      <c r="T156" s="7">
        <f t="shared" si="137"/>
        <v>0</v>
      </c>
      <c r="U156" s="7">
        <f t="shared" si="137"/>
        <v>0</v>
      </c>
      <c r="V156" s="7">
        <f t="shared" si="137"/>
        <v>0</v>
      </c>
      <c r="W156" s="7">
        <f t="shared" si="137"/>
        <v>0</v>
      </c>
      <c r="X156" s="7">
        <f t="shared" si="137"/>
        <v>4.6556430350881847E-2</v>
      </c>
      <c r="Y156" s="7">
        <f t="shared" si="137"/>
        <v>4.6556430350881847E-2</v>
      </c>
      <c r="Z156" s="7">
        <f t="shared" si="137"/>
        <v>9.3112860701763694E-2</v>
      </c>
      <c r="AA156" s="7">
        <f t="shared" si="137"/>
        <v>4.6556430350881847E-2</v>
      </c>
      <c r="AB156" s="7">
        <f t="shared" si="137"/>
        <v>9.3112860701763694E-2</v>
      </c>
      <c r="AC156" s="7">
        <f t="shared" si="137"/>
        <v>0.41900787315793664</v>
      </c>
      <c r="AD156" s="7">
        <f t="shared" si="137"/>
        <v>4.6556430350881847E-2</v>
      </c>
      <c r="AE156" s="7">
        <f t="shared" si="137"/>
        <v>0.23278215175440925</v>
      </c>
      <c r="AF156" s="7">
        <f t="shared" si="137"/>
        <v>0.27933858210529111</v>
      </c>
      <c r="AG156" s="7">
        <f t="shared" si="137"/>
        <v>0.60523359456146397</v>
      </c>
      <c r="AH156" s="7">
        <f t="shared" si="137"/>
        <v>0.4655643035088185</v>
      </c>
      <c r="AI156" s="7">
        <f t="shared" si="137"/>
        <v>0.60523359456146397</v>
      </c>
      <c r="AJ156" s="7">
        <f t="shared" si="137"/>
        <v>0.32589501245617292</v>
      </c>
      <c r="AK156" s="7">
        <f t="shared" si="137"/>
        <v>0.69834645526322769</v>
      </c>
      <c r="AL156" s="7">
        <f t="shared" si="137"/>
        <v>1.0242414677194007</v>
      </c>
      <c r="AM156" s="7">
        <f t="shared" si="137"/>
        <v>1.5829186319299828</v>
      </c>
      <c r="AN156" s="7">
        <f t="shared" si="137"/>
        <v>2.4209343782458559</v>
      </c>
      <c r="AO156" s="7">
        <f t="shared" si="137"/>
        <v>1.862257214035274</v>
      </c>
      <c r="AP156" s="7">
        <f t="shared" si="137"/>
        <v>2.1415957961405652</v>
      </c>
      <c r="AQ156" s="7">
        <f t="shared" si="137"/>
        <v>2.8399422514037926</v>
      </c>
      <c r="AR156" s="7">
        <f t="shared" si="137"/>
        <v>3.1658372638599657</v>
      </c>
      <c r="AS156" s="7">
        <f t="shared" si="137"/>
        <v>3.2589501245617294</v>
      </c>
      <c r="AT156" s="7">
        <f t="shared" si="137"/>
        <v>2.8864986817546745</v>
      </c>
      <c r="AU156" s="7">
        <f t="shared" si="137"/>
        <v>4.0969658708776029</v>
      </c>
      <c r="AV156" s="7">
        <f t="shared" si="137"/>
        <v>3.0261679728073201</v>
      </c>
      <c r="AW156" s="7">
        <f t="shared" si="137"/>
        <v>2.8399422514037926</v>
      </c>
      <c r="AX156" s="7">
        <f t="shared" si="137"/>
        <v>3.0261679728073201</v>
      </c>
      <c r="AY156" s="7">
        <f t="shared" si="137"/>
        <v>3.7710708584214299</v>
      </c>
      <c r="AZ156" s="7">
        <f t="shared" si="137"/>
        <v>3.398619415614375</v>
      </c>
      <c r="BA156" s="7">
        <f t="shared" si="137"/>
        <v>2.2347086568423289</v>
      </c>
      <c r="BB156" s="7">
        <f t="shared" si="137"/>
        <v>3.3520629852634931</v>
      </c>
      <c r="BC156" s="7">
        <f t="shared" si="137"/>
        <v>3.6779579977196661</v>
      </c>
      <c r="BD156" s="7">
        <f t="shared" si="137"/>
        <v>3.8176272887723113</v>
      </c>
      <c r="BE156" s="7">
        <f t="shared" si="137"/>
        <v>4.0038530101758392</v>
      </c>
      <c r="BF156" s="7">
        <f t="shared" si="137"/>
        <v>4.1900787315793666</v>
      </c>
      <c r="BG156" s="7">
        <f t="shared" si="137"/>
        <v>3.0727244031582024</v>
      </c>
      <c r="BH156" s="7">
        <f t="shared" si="137"/>
        <v>3.3055065549126113</v>
      </c>
      <c r="BI156" s="7">
        <f t="shared" si="137"/>
        <v>4.3297480226320122</v>
      </c>
      <c r="BJ156" s="7">
        <f t="shared" si="137"/>
        <v>2.8864986817546745</v>
      </c>
      <c r="BK156" s="7">
        <f t="shared" si="137"/>
        <v>4.9349816171934764</v>
      </c>
      <c r="BL156" s="7">
        <f t="shared" si="137"/>
        <v>3.6779579977196661</v>
      </c>
      <c r="BM156" s="7">
        <f t="shared" si="137"/>
        <v>4.0969658708776029</v>
      </c>
      <c r="BN156" s="7">
        <f t="shared" si="137"/>
        <v>4.3297480226320122</v>
      </c>
      <c r="BO156" s="7">
        <f t="shared" si="137"/>
        <v>3.1192808335090842</v>
      </c>
      <c r="BP156" s="7">
        <f t="shared" si="132"/>
        <v>5.400545920702295</v>
      </c>
      <c r="BQ156" s="7">
        <f t="shared" si="133"/>
        <v>4.6090866047373034</v>
      </c>
      <c r="BR156" s="7">
        <f t="shared" si="133"/>
        <v>4.5159737440355396</v>
      </c>
      <c r="BS156" s="7">
        <f t="shared" si="133"/>
        <v>4.1435223012284847</v>
      </c>
      <c r="BT156" s="7">
        <f t="shared" si="133"/>
        <v>4.050409440526721</v>
      </c>
      <c r="BU156" s="7">
        <f t="shared" si="133"/>
        <v>4.8418687564917118</v>
      </c>
      <c r="BV156" s="7">
        <f t="shared" si="133"/>
        <v>3.0261679728073201</v>
      </c>
      <c r="BW156" s="7">
        <f t="shared" si="133"/>
        <v>4.1900787315793666</v>
      </c>
      <c r="BX156" s="7">
        <f t="shared" si="133"/>
        <v>2.6071600996493833</v>
      </c>
      <c r="BY156" s="7">
        <f t="shared" si="133"/>
        <v>3.398619415614375</v>
      </c>
      <c r="BZ156" s="7">
        <f t="shared" si="133"/>
        <v>2.3278215175440926</v>
      </c>
      <c r="CA156" s="7">
        <f t="shared" si="133"/>
        <v>2.5140472389476201</v>
      </c>
      <c r="CB156" s="7">
        <f t="shared" si="133"/>
        <v>2.2812650871932107</v>
      </c>
      <c r="CC156" s="7">
        <f t="shared" si="133"/>
        <v>1.862257214035274</v>
      </c>
      <c r="CD156" s="7">
        <f t="shared" si="133"/>
        <v>2.7002729603511475</v>
      </c>
      <c r="CE156" s="7">
        <f t="shared" si="133"/>
        <v>2.374377947894974</v>
      </c>
      <c r="CF156" s="7">
        <f t="shared" si="133"/>
        <v>1.9553700747370375</v>
      </c>
      <c r="CG156" s="7">
        <f t="shared" si="133"/>
        <v>1.3035800498246917</v>
      </c>
      <c r="CH156" s="7">
        <f t="shared" si="133"/>
        <v>1.9088136443861556</v>
      </c>
      <c r="CI156" s="7">
        <f t="shared" si="133"/>
        <v>1.0707978980702826</v>
      </c>
      <c r="CJ156" s="7">
        <f t="shared" si="133"/>
        <v>1.5829186319299828</v>
      </c>
      <c r="CK156" s="7">
        <f t="shared" si="133"/>
        <v>1.3966929105264554</v>
      </c>
      <c r="CL156" s="7">
        <f t="shared" si="133"/>
        <v>1.4432493408773373</v>
      </c>
      <c r="CM156" s="7">
        <f t="shared" si="133"/>
        <v>1.0707978980702826</v>
      </c>
      <c r="CN156" s="7">
        <f t="shared" si="133"/>
        <v>0.79145931596499142</v>
      </c>
      <c r="CO156" s="7">
        <f t="shared" si="133"/>
        <v>2.0484829354388014</v>
      </c>
      <c r="CP156" s="7">
        <f t="shared" si="133"/>
        <v>0.79145931596499142</v>
      </c>
      <c r="CQ156" s="7">
        <f t="shared" si="133"/>
        <v>1.0242414677194007</v>
      </c>
      <c r="CR156" s="7">
        <f t="shared" si="133"/>
        <v>1.2104671891229279</v>
      </c>
      <c r="CS156" s="7">
        <f t="shared" si="133"/>
        <v>0.83801574631587328</v>
      </c>
      <c r="CT156" s="7">
        <f t="shared" si="133"/>
        <v>1.2104671891229279</v>
      </c>
      <c r="CU156" s="7">
        <f t="shared" si="133"/>
        <v>0.79145931596499142</v>
      </c>
      <c r="CV156" s="7">
        <f t="shared" si="133"/>
        <v>1.1639107587720463</v>
      </c>
      <c r="CW156" s="7">
        <f t="shared" si="133"/>
        <v>0.97768503736851875</v>
      </c>
      <c r="CX156" s="7">
        <f t="shared" si="133"/>
        <v>0.79145931596499142</v>
      </c>
      <c r="CY156" s="7">
        <f t="shared" si="133"/>
        <v>0.931128607017637</v>
      </c>
      <c r="CZ156" s="7">
        <f t="shared" si="133"/>
        <v>0.60523359456146397</v>
      </c>
      <c r="DA156" s="7">
        <f t="shared" si="133"/>
        <v>0.931128607017637</v>
      </c>
      <c r="DB156" s="7">
        <f t="shared" si="133"/>
        <v>0.55867716421058222</v>
      </c>
      <c r="DC156" s="7">
        <f t="shared" si="133"/>
        <v>1.0242414677194007</v>
      </c>
      <c r="DD156" s="7">
        <f t="shared" si="133"/>
        <v>0.69834645526322769</v>
      </c>
      <c r="DE156" s="7">
        <f t="shared" si="133"/>
        <v>0.79145931596499142</v>
      </c>
      <c r="DF156" s="7">
        <f t="shared" si="133"/>
        <v>1.0242414677194007</v>
      </c>
      <c r="DG156" s="7">
        <f t="shared" si="133"/>
        <v>1.3035800498246917</v>
      </c>
      <c r="DH156" s="7">
        <f t="shared" si="133"/>
        <v>1.2104671891229279</v>
      </c>
      <c r="DI156" s="7">
        <f t="shared" si="133"/>
        <v>1.4432493408773373</v>
      </c>
      <c r="DJ156" s="7">
        <f t="shared" si="133"/>
        <v>1.7691443533335105</v>
      </c>
      <c r="DK156" s="7">
        <f t="shared" si="133"/>
        <v>1.3501364801755737</v>
      </c>
      <c r="DL156" s="7">
        <f t="shared" si="133"/>
        <v>0.88457217666675525</v>
      </c>
      <c r="DM156" s="7">
        <f t="shared" si="133"/>
        <v>1.1639107587720463</v>
      </c>
      <c r="DN156" s="7">
        <f t="shared" si="133"/>
        <v>1.0707978980702826</v>
      </c>
      <c r="DO156" s="7">
        <f t="shared" si="133"/>
        <v>1.3966929105264554</v>
      </c>
      <c r="DP156" s="7">
        <f t="shared" si="133"/>
        <v>1.2104671891229279</v>
      </c>
      <c r="DQ156" s="7">
        <f t="shared" si="133"/>
        <v>1.1173543284211644</v>
      </c>
      <c r="DR156" s="7">
        <f t="shared" si="133"/>
        <v>0.88457217666675525</v>
      </c>
      <c r="DS156" s="7">
        <f t="shared" si="133"/>
        <v>1.0242414677194007</v>
      </c>
      <c r="DT156" s="7">
        <f t="shared" si="133"/>
        <v>1.25702361947381</v>
      </c>
      <c r="DU156" s="7">
        <f t="shared" si="133"/>
        <v>1.0707978980702826</v>
      </c>
      <c r="DV156" s="7">
        <f t="shared" si="133"/>
        <v>1.3501364801755737</v>
      </c>
      <c r="DW156" s="7">
        <f t="shared" si="133"/>
        <v>1.0707978980702826</v>
      </c>
      <c r="DX156" s="7">
        <f t="shared" si="133"/>
        <v>1.2104671891229279</v>
      </c>
      <c r="DY156" s="7">
        <f t="shared" si="133"/>
        <v>1.0242414677194007</v>
      </c>
      <c r="DZ156" s="7">
        <f t="shared" si="133"/>
        <v>0.69834645526322769</v>
      </c>
      <c r="EA156" s="7">
        <f t="shared" si="133"/>
        <v>1.1173543284211644</v>
      </c>
      <c r="EB156" s="7">
        <f t="shared" ref="EB156:EY156" si="140">EB143/$C156*100000</f>
        <v>1.25702361947381</v>
      </c>
      <c r="EC156" s="7">
        <f t="shared" si="140"/>
        <v>1.3966929105264554</v>
      </c>
      <c r="ED156" s="7">
        <f t="shared" si="140"/>
        <v>0.97768503736851875</v>
      </c>
      <c r="EE156" s="7">
        <f t="shared" si="140"/>
        <v>1.3501364801755737</v>
      </c>
      <c r="EF156" s="7">
        <f t="shared" si="140"/>
        <v>0.79145931596499142</v>
      </c>
      <c r="EG156" s="7">
        <f t="shared" si="140"/>
        <v>0.97768503736851875</v>
      </c>
      <c r="EH156" s="7">
        <f t="shared" si="140"/>
        <v>1.0242414677194007</v>
      </c>
      <c r="EI156" s="7">
        <f t="shared" si="140"/>
        <v>0.51212073385970036</v>
      </c>
      <c r="EJ156" s="7">
        <f t="shared" si="140"/>
        <v>0.88457217666675525</v>
      </c>
      <c r="EK156" s="7">
        <f t="shared" si="140"/>
        <v>0.60523359456146397</v>
      </c>
      <c r="EL156" s="7">
        <f t="shared" si="140"/>
        <v>0.65179002491234583</v>
      </c>
      <c r="EM156" s="7">
        <f t="shared" si="140"/>
        <v>1.0242414677194007</v>
      </c>
      <c r="EN156" s="7">
        <f t="shared" si="140"/>
        <v>0.65179002491234583</v>
      </c>
      <c r="EO156" s="7">
        <f t="shared" si="140"/>
        <v>0.74490288561410956</v>
      </c>
      <c r="EP156" s="7">
        <f t="shared" si="140"/>
        <v>0.60523359456146397</v>
      </c>
      <c r="EQ156" s="7">
        <f t="shared" si="140"/>
        <v>1.1639107587720463</v>
      </c>
      <c r="ER156" s="7">
        <f t="shared" si="140"/>
        <v>0.83801574631587328</v>
      </c>
      <c r="ES156" s="7">
        <f t="shared" si="140"/>
        <v>0.41900787315793664</v>
      </c>
      <c r="ET156" s="7">
        <f t="shared" si="140"/>
        <v>0.74490288561410956</v>
      </c>
      <c r="EU156" s="7">
        <f t="shared" si="140"/>
        <v>0.60523359456146397</v>
      </c>
      <c r="EV156" s="7">
        <f t="shared" si="140"/>
        <v>0.41900787315793664</v>
      </c>
      <c r="EW156" s="7">
        <f t="shared" si="140"/>
        <v>0.51212073385970036</v>
      </c>
      <c r="EX156" s="7">
        <f t="shared" si="140"/>
        <v>0</v>
      </c>
      <c r="EY156" s="7">
        <f t="shared" si="140"/>
        <v>0</v>
      </c>
      <c r="EZ156" s="7">
        <f t="shared" si="134"/>
        <v>0</v>
      </c>
      <c r="FA156" s="7">
        <f t="shared" si="134"/>
        <v>0</v>
      </c>
      <c r="FB156" s="7">
        <f t="shared" si="134"/>
        <v>0</v>
      </c>
      <c r="FC156" s="7">
        <f t="shared" si="134"/>
        <v>0</v>
      </c>
      <c r="FD156" s="7">
        <f t="shared" si="134"/>
        <v>0</v>
      </c>
      <c r="FE156" s="7">
        <f t="shared" si="134"/>
        <v>0</v>
      </c>
      <c r="FF156" s="7">
        <f t="shared" si="134"/>
        <v>0</v>
      </c>
      <c r="FG156" s="7">
        <f t="shared" si="134"/>
        <v>0</v>
      </c>
      <c r="FH156" s="7">
        <f t="shared" si="138"/>
        <v>0</v>
      </c>
      <c r="FI156" s="7">
        <f t="shared" si="138"/>
        <v>0</v>
      </c>
      <c r="FJ156" s="7">
        <f t="shared" si="138"/>
        <v>0</v>
      </c>
      <c r="FK156" s="7">
        <f t="shared" si="138"/>
        <v>0</v>
      </c>
      <c r="FL156" s="7">
        <f t="shared" si="138"/>
        <v>0</v>
      </c>
      <c r="FM156" s="7">
        <f t="shared" si="138"/>
        <v>0</v>
      </c>
      <c r="FN156" s="7">
        <f t="shared" si="138"/>
        <v>0</v>
      </c>
      <c r="FO156" s="7">
        <f t="shared" si="138"/>
        <v>0</v>
      </c>
      <c r="FP156" s="7">
        <f t="shared" si="138"/>
        <v>0</v>
      </c>
      <c r="FQ156" s="7">
        <f t="shared" si="138"/>
        <v>0</v>
      </c>
      <c r="FR156" s="7">
        <f t="shared" si="138"/>
        <v>0</v>
      </c>
      <c r="FS156" s="7">
        <f t="shared" si="138"/>
        <v>0</v>
      </c>
      <c r="FT156" s="7">
        <f t="shared" si="138"/>
        <v>0</v>
      </c>
      <c r="FU156" s="7">
        <f t="shared" si="138"/>
        <v>0</v>
      </c>
      <c r="FV156" s="7">
        <f t="shared" si="138"/>
        <v>0</v>
      </c>
      <c r="FW156" s="7">
        <f t="shared" si="138"/>
        <v>0</v>
      </c>
      <c r="FX156" s="7">
        <f t="shared" si="138"/>
        <v>0</v>
      </c>
      <c r="FY156" s="7">
        <f t="shared" si="138"/>
        <v>0</v>
      </c>
      <c r="FZ156" s="7">
        <f t="shared" si="138"/>
        <v>0</v>
      </c>
      <c r="GA156" s="7">
        <f t="shared" si="138"/>
        <v>0</v>
      </c>
      <c r="GB156" s="7">
        <f t="shared" si="138"/>
        <v>0</v>
      </c>
      <c r="GC156" s="7">
        <f t="shared" si="138"/>
        <v>0</v>
      </c>
      <c r="GD156" s="7">
        <f t="shared" si="138"/>
        <v>0</v>
      </c>
      <c r="GE156" s="7">
        <f t="shared" si="138"/>
        <v>0</v>
      </c>
      <c r="GF156" s="7">
        <f t="shared" si="138"/>
        <v>0</v>
      </c>
      <c r="GG156" s="7">
        <f t="shared" si="138"/>
        <v>0</v>
      </c>
      <c r="GH156" s="7">
        <f t="shared" si="138"/>
        <v>0</v>
      </c>
      <c r="GI156" s="7">
        <f t="shared" si="138"/>
        <v>0</v>
      </c>
      <c r="GJ156" s="7">
        <f t="shared" si="138"/>
        <v>0</v>
      </c>
      <c r="GK156" s="7">
        <f t="shared" si="138"/>
        <v>0</v>
      </c>
      <c r="GL156" s="7">
        <f t="shared" si="138"/>
        <v>0</v>
      </c>
      <c r="GM156" s="7">
        <f t="shared" si="138"/>
        <v>0</v>
      </c>
      <c r="GN156" s="7">
        <f t="shared" si="138"/>
        <v>0</v>
      </c>
      <c r="GO156" s="7">
        <f t="shared" si="138"/>
        <v>0</v>
      </c>
      <c r="GP156" s="7">
        <f t="shared" si="138"/>
        <v>0</v>
      </c>
      <c r="GQ156" s="7">
        <f t="shared" si="138"/>
        <v>0</v>
      </c>
      <c r="GR156" s="7">
        <f t="shared" si="138"/>
        <v>0</v>
      </c>
      <c r="GS156" s="7">
        <f t="shared" si="138"/>
        <v>0</v>
      </c>
      <c r="GT156" s="7">
        <f t="shared" si="138"/>
        <v>0</v>
      </c>
      <c r="GU156" s="7">
        <f t="shared" si="138"/>
        <v>0</v>
      </c>
      <c r="GV156" s="7">
        <f t="shared" si="138"/>
        <v>0</v>
      </c>
      <c r="GW156" s="7">
        <f t="shared" si="138"/>
        <v>0</v>
      </c>
      <c r="GX156" s="7">
        <f t="shared" si="138"/>
        <v>0</v>
      </c>
      <c r="GY156" s="7">
        <f t="shared" si="138"/>
        <v>0</v>
      </c>
      <c r="GZ156" s="7">
        <f t="shared" si="138"/>
        <v>0</v>
      </c>
      <c r="HA156" s="7">
        <f t="shared" si="138"/>
        <v>0</v>
      </c>
      <c r="HB156" s="7">
        <f t="shared" si="138"/>
        <v>0</v>
      </c>
      <c r="HC156" s="7">
        <f t="shared" si="138"/>
        <v>0</v>
      </c>
      <c r="HD156" s="7">
        <f t="shared" si="138"/>
        <v>0</v>
      </c>
      <c r="HE156" s="7">
        <f t="shared" si="138"/>
        <v>0</v>
      </c>
      <c r="HF156" s="7">
        <f t="shared" si="138"/>
        <v>0</v>
      </c>
      <c r="HG156" s="7">
        <f t="shared" si="138"/>
        <v>0</v>
      </c>
      <c r="HH156" s="7">
        <f t="shared" si="138"/>
        <v>0</v>
      </c>
      <c r="HI156" s="7">
        <f t="shared" si="138"/>
        <v>0</v>
      </c>
      <c r="HJ156" s="7">
        <f t="shared" si="138"/>
        <v>0</v>
      </c>
      <c r="HK156" s="7">
        <f t="shared" si="138"/>
        <v>0</v>
      </c>
      <c r="HL156" s="7">
        <f t="shared" si="138"/>
        <v>0</v>
      </c>
      <c r="HM156" s="7">
        <f t="shared" si="138"/>
        <v>0</v>
      </c>
      <c r="HN156" s="7">
        <f t="shared" si="138"/>
        <v>0</v>
      </c>
      <c r="HO156" s="7">
        <f t="shared" si="138"/>
        <v>0</v>
      </c>
      <c r="HP156" s="7">
        <f t="shared" si="138"/>
        <v>0</v>
      </c>
      <c r="HQ156" s="7">
        <f t="shared" si="138"/>
        <v>0</v>
      </c>
      <c r="HR156" s="7">
        <f t="shared" si="138"/>
        <v>0</v>
      </c>
      <c r="HS156" s="7">
        <f t="shared" si="138"/>
        <v>0</v>
      </c>
      <c r="HT156" s="7">
        <f t="shared" si="139"/>
        <v>0</v>
      </c>
      <c r="HU156" s="7">
        <f t="shared" si="139"/>
        <v>0</v>
      </c>
      <c r="HV156" s="7">
        <f t="shared" si="139"/>
        <v>0</v>
      </c>
      <c r="HW156" s="7">
        <f t="shared" si="139"/>
        <v>0</v>
      </c>
    </row>
    <row r="157" spans="2:231" x14ac:dyDescent="0.25">
      <c r="B157" s="256" t="s">
        <v>207</v>
      </c>
      <c r="C157" s="258">
        <v>2208076</v>
      </c>
      <c r="D157" s="7">
        <f t="shared" si="137"/>
        <v>4.5288296236180275E-2</v>
      </c>
      <c r="E157" s="7">
        <f t="shared" si="137"/>
        <v>0</v>
      </c>
      <c r="F157" s="7">
        <f t="shared" si="137"/>
        <v>0</v>
      </c>
      <c r="G157" s="7">
        <f t="shared" si="137"/>
        <v>0</v>
      </c>
      <c r="H157" s="7">
        <f t="shared" si="137"/>
        <v>0</v>
      </c>
      <c r="I157" s="7">
        <f t="shared" si="137"/>
        <v>0</v>
      </c>
      <c r="J157" s="7">
        <f t="shared" si="137"/>
        <v>0</v>
      </c>
      <c r="K157" s="7">
        <f t="shared" si="137"/>
        <v>0</v>
      </c>
      <c r="L157" s="7">
        <f t="shared" si="137"/>
        <v>4.5288296236180275E-2</v>
      </c>
      <c r="M157" s="7">
        <f t="shared" si="137"/>
        <v>0</v>
      </c>
      <c r="N157" s="7">
        <f t="shared" si="137"/>
        <v>9.0576592472360551E-2</v>
      </c>
      <c r="O157" s="7">
        <f t="shared" si="137"/>
        <v>0</v>
      </c>
      <c r="P157" s="7">
        <f t="shared" si="137"/>
        <v>9.0576592472360551E-2</v>
      </c>
      <c r="Q157" s="7">
        <f t="shared" si="137"/>
        <v>0</v>
      </c>
      <c r="R157" s="7">
        <f t="shared" si="137"/>
        <v>4.5288296236180275E-2</v>
      </c>
      <c r="S157" s="7">
        <f t="shared" si="137"/>
        <v>0</v>
      </c>
      <c r="T157" s="7">
        <f t="shared" si="137"/>
        <v>0</v>
      </c>
      <c r="U157" s="7">
        <f t="shared" si="137"/>
        <v>0</v>
      </c>
      <c r="V157" s="7">
        <f t="shared" si="137"/>
        <v>4.5288296236180275E-2</v>
      </c>
      <c r="W157" s="7">
        <f t="shared" si="137"/>
        <v>9.0576592472360551E-2</v>
      </c>
      <c r="X157" s="7">
        <f t="shared" si="137"/>
        <v>0</v>
      </c>
      <c r="Y157" s="7">
        <f t="shared" si="137"/>
        <v>4.5288296236180275E-2</v>
      </c>
      <c r="Z157" s="7">
        <f t="shared" si="137"/>
        <v>4.5288296236180275E-2</v>
      </c>
      <c r="AA157" s="7">
        <f t="shared" si="137"/>
        <v>0.22644148118090138</v>
      </c>
      <c r="AB157" s="7">
        <f t="shared" si="137"/>
        <v>0.27172977741708165</v>
      </c>
      <c r="AC157" s="7">
        <f t="shared" si="137"/>
        <v>0.40759466612562251</v>
      </c>
      <c r="AD157" s="7">
        <f t="shared" si="137"/>
        <v>0.45288296236180275</v>
      </c>
      <c r="AE157" s="7">
        <f t="shared" si="137"/>
        <v>0.81518933225124501</v>
      </c>
      <c r="AF157" s="7">
        <f t="shared" si="137"/>
        <v>1.4039371833215886</v>
      </c>
      <c r="AG157" s="7">
        <f t="shared" si="137"/>
        <v>1.2680722946130478</v>
      </c>
      <c r="AH157" s="7">
        <f t="shared" si="137"/>
        <v>0.90576592472360551</v>
      </c>
      <c r="AI157" s="7">
        <f t="shared" si="137"/>
        <v>0.54345955483416331</v>
      </c>
      <c r="AJ157" s="7">
        <f t="shared" si="137"/>
        <v>1.1322074059045069</v>
      </c>
      <c r="AK157" s="7">
        <f t="shared" si="137"/>
        <v>1.1774957021406871</v>
      </c>
      <c r="AL157" s="7">
        <f t="shared" si="137"/>
        <v>1.7209552569748507</v>
      </c>
      <c r="AM157" s="7">
        <f t="shared" si="137"/>
        <v>1.3133605908492281</v>
      </c>
      <c r="AN157" s="7">
        <f t="shared" si="137"/>
        <v>2.4002797005175545</v>
      </c>
      <c r="AO157" s="7">
        <f t="shared" si="137"/>
        <v>2.1738382193366532</v>
      </c>
      <c r="AP157" s="7">
        <f t="shared" si="137"/>
        <v>2.5814328854622755</v>
      </c>
      <c r="AQ157" s="7">
        <f t="shared" si="137"/>
        <v>2.4002797005175545</v>
      </c>
      <c r="AR157" s="7">
        <f t="shared" si="137"/>
        <v>3.5777754026582418</v>
      </c>
      <c r="AS157" s="7">
        <f t="shared" si="137"/>
        <v>3.985370068783864</v>
      </c>
      <c r="AT157" s="7">
        <f t="shared" si="137"/>
        <v>3.623063698894422</v>
      </c>
      <c r="AU157" s="7">
        <f t="shared" si="137"/>
        <v>4.3476764386733064</v>
      </c>
      <c r="AV157" s="7">
        <f t="shared" si="137"/>
        <v>4.2570998462009459</v>
      </c>
      <c r="AW157" s="7">
        <f t="shared" si="137"/>
        <v>4.4835413273818476</v>
      </c>
      <c r="AX157" s="7">
        <f t="shared" si="137"/>
        <v>3.985370068783864</v>
      </c>
      <c r="AY157" s="7">
        <f t="shared" si="137"/>
        <v>4.4382530311456669</v>
      </c>
      <c r="AZ157" s="7">
        <f t="shared" si="137"/>
        <v>3.623063698894422</v>
      </c>
      <c r="BA157" s="7">
        <f t="shared" si="137"/>
        <v>3.8495051800753237</v>
      </c>
      <c r="BB157" s="7">
        <f t="shared" si="137"/>
        <v>5.2987306596330921</v>
      </c>
      <c r="BC157" s="7">
        <f t="shared" si="137"/>
        <v>4.8005594010351089</v>
      </c>
      <c r="BD157" s="7">
        <f t="shared" si="137"/>
        <v>4.9817125859798308</v>
      </c>
      <c r="BE157" s="7">
        <f t="shared" si="137"/>
        <v>3.8495051800753237</v>
      </c>
      <c r="BF157" s="7">
        <f t="shared" si="137"/>
        <v>5.3893072521054535</v>
      </c>
      <c r="BG157" s="7">
        <f t="shared" si="137"/>
        <v>4.3476764386733064</v>
      </c>
      <c r="BH157" s="7">
        <f t="shared" si="137"/>
        <v>3.7589285876029632</v>
      </c>
      <c r="BI157" s="7">
        <f t="shared" si="137"/>
        <v>5.8421902144672559</v>
      </c>
      <c r="BJ157" s="7">
        <f t="shared" si="137"/>
        <v>4.7552711047989291</v>
      </c>
      <c r="BK157" s="7">
        <f t="shared" si="137"/>
        <v>5.7969019182310753</v>
      </c>
      <c r="BL157" s="7">
        <f t="shared" si="137"/>
        <v>5.9327668069396156</v>
      </c>
      <c r="BM157" s="7">
        <f t="shared" si="137"/>
        <v>6.5215146580099601</v>
      </c>
      <c r="BN157" s="7">
        <f t="shared" si="137"/>
        <v>5.2534423633969123</v>
      </c>
      <c r="BO157" s="7">
        <f t="shared" ref="BO157:DZ160" si="141">BO144/$C157*100000</f>
        <v>4.1212349574924056</v>
      </c>
      <c r="BP157" s="7">
        <f t="shared" si="141"/>
        <v>6.7479561391908609</v>
      </c>
      <c r="BQ157" s="7">
        <f t="shared" si="141"/>
        <v>4.9817125859798308</v>
      </c>
      <c r="BR157" s="7">
        <f t="shared" si="141"/>
        <v>5.1628657709245509</v>
      </c>
      <c r="BS157" s="7">
        <f t="shared" si="141"/>
        <v>4.4382530311456669</v>
      </c>
      <c r="BT157" s="7">
        <f t="shared" si="141"/>
        <v>5.3440189558692728</v>
      </c>
      <c r="BU157" s="7">
        <f t="shared" si="141"/>
        <v>3.8495051800753237</v>
      </c>
      <c r="BV157" s="7">
        <f t="shared" si="141"/>
        <v>3.8947934763115035</v>
      </c>
      <c r="BW157" s="7">
        <f t="shared" si="141"/>
        <v>3.985370068783864</v>
      </c>
      <c r="BX157" s="7">
        <f t="shared" si="141"/>
        <v>3.713640291366783</v>
      </c>
      <c r="BY157" s="7">
        <f t="shared" si="141"/>
        <v>3.3513339214773405</v>
      </c>
      <c r="BZ157" s="7">
        <f t="shared" si="141"/>
        <v>3.8947934763115035</v>
      </c>
      <c r="CA157" s="7">
        <f t="shared" si="141"/>
        <v>3.713640291366783</v>
      </c>
      <c r="CB157" s="7">
        <f t="shared" si="141"/>
        <v>3.3966222177135208</v>
      </c>
      <c r="CC157" s="7">
        <f t="shared" si="141"/>
        <v>2.8078743666431771</v>
      </c>
      <c r="CD157" s="7">
        <f t="shared" si="141"/>
        <v>3.3966222177135208</v>
      </c>
      <c r="CE157" s="7">
        <f t="shared" si="141"/>
        <v>2.5814328854622755</v>
      </c>
      <c r="CF157" s="7">
        <f t="shared" si="141"/>
        <v>2.2644148118090137</v>
      </c>
      <c r="CG157" s="7">
        <f t="shared" si="141"/>
        <v>2.2644148118090137</v>
      </c>
      <c r="CH157" s="7">
        <f t="shared" si="141"/>
        <v>2.128549923100473</v>
      </c>
      <c r="CI157" s="7">
        <f t="shared" si="141"/>
        <v>1.63037866450249</v>
      </c>
      <c r="CJ157" s="7">
        <f t="shared" si="141"/>
        <v>1.8568201456833915</v>
      </c>
      <c r="CK157" s="7">
        <f t="shared" si="141"/>
        <v>2.0832616268642927</v>
      </c>
      <c r="CL157" s="7">
        <f t="shared" si="141"/>
        <v>1.8568201456833915</v>
      </c>
      <c r="CM157" s="7">
        <f t="shared" si="141"/>
        <v>1.7662435532110308</v>
      </c>
      <c r="CN157" s="7">
        <f t="shared" si="141"/>
        <v>1.7662435532110308</v>
      </c>
      <c r="CO157" s="7">
        <f t="shared" si="141"/>
        <v>1.9021084419195717</v>
      </c>
      <c r="CP157" s="7">
        <f t="shared" si="141"/>
        <v>0.996342517195966</v>
      </c>
      <c r="CQ157" s="7">
        <f t="shared" si="141"/>
        <v>0.86047762848742537</v>
      </c>
      <c r="CR157" s="7">
        <f t="shared" si="141"/>
        <v>1.0869191096683266</v>
      </c>
      <c r="CS157" s="7">
        <f t="shared" si="141"/>
        <v>1.0869191096683266</v>
      </c>
      <c r="CT157" s="7">
        <f t="shared" si="141"/>
        <v>0.996342517195966</v>
      </c>
      <c r="CU157" s="7">
        <f t="shared" si="141"/>
        <v>1.0869191096683266</v>
      </c>
      <c r="CV157" s="7">
        <f t="shared" si="141"/>
        <v>0.81518933225124501</v>
      </c>
      <c r="CW157" s="7">
        <f t="shared" si="141"/>
        <v>0.90576592472360551</v>
      </c>
      <c r="CX157" s="7">
        <f t="shared" si="141"/>
        <v>0.76990103601506465</v>
      </c>
      <c r="CY157" s="7">
        <f t="shared" si="141"/>
        <v>0.996342517195966</v>
      </c>
      <c r="CZ157" s="7">
        <f t="shared" si="141"/>
        <v>0.86047762848742537</v>
      </c>
      <c r="DA157" s="7">
        <f t="shared" si="141"/>
        <v>0.86047762848742537</v>
      </c>
      <c r="DB157" s="7">
        <f t="shared" si="141"/>
        <v>0.76990103601506465</v>
      </c>
      <c r="DC157" s="7">
        <f t="shared" si="141"/>
        <v>1.1774957021406871</v>
      </c>
      <c r="DD157" s="7">
        <f t="shared" si="141"/>
        <v>0.67932444354270416</v>
      </c>
      <c r="DE157" s="7">
        <f t="shared" si="141"/>
        <v>0.63403614730652391</v>
      </c>
      <c r="DF157" s="7">
        <f t="shared" si="141"/>
        <v>1.0869191096683266</v>
      </c>
      <c r="DG157" s="7">
        <f t="shared" si="141"/>
        <v>0.90576592472360551</v>
      </c>
      <c r="DH157" s="7">
        <f t="shared" si="141"/>
        <v>0.86047762848742537</v>
      </c>
      <c r="DI157" s="7">
        <f t="shared" si="141"/>
        <v>0.90576592472360551</v>
      </c>
      <c r="DJ157" s="7">
        <f t="shared" si="141"/>
        <v>1.2227839983768676</v>
      </c>
      <c r="DK157" s="7">
        <f t="shared" si="141"/>
        <v>1.8568201456833915</v>
      </c>
      <c r="DL157" s="7">
        <f t="shared" si="141"/>
        <v>0.72461273977888441</v>
      </c>
      <c r="DM157" s="7">
        <f t="shared" si="141"/>
        <v>1.4945137757939491</v>
      </c>
      <c r="DN157" s="7">
        <f t="shared" si="141"/>
        <v>0.63403614730652391</v>
      </c>
      <c r="DO157" s="7">
        <f t="shared" si="141"/>
        <v>1.0416308134321464</v>
      </c>
      <c r="DP157" s="7">
        <f t="shared" si="141"/>
        <v>1.1322074059045069</v>
      </c>
      <c r="DQ157" s="7">
        <f t="shared" si="141"/>
        <v>1.2227839983768676</v>
      </c>
      <c r="DR157" s="7">
        <f t="shared" si="141"/>
        <v>1.5398020720301293</v>
      </c>
      <c r="DS157" s="7">
        <f t="shared" si="141"/>
        <v>1.0869191096683266</v>
      </c>
      <c r="DT157" s="7">
        <f t="shared" si="141"/>
        <v>1.3586488870854083</v>
      </c>
      <c r="DU157" s="7">
        <f t="shared" si="141"/>
        <v>1.0869191096683266</v>
      </c>
      <c r="DV157" s="7">
        <f t="shared" si="141"/>
        <v>0.86047762848742537</v>
      </c>
      <c r="DW157" s="7">
        <f t="shared" si="141"/>
        <v>0.86047762848742537</v>
      </c>
      <c r="DX157" s="7">
        <f t="shared" si="141"/>
        <v>1.3133605908492281</v>
      </c>
      <c r="DY157" s="7">
        <f t="shared" si="141"/>
        <v>1.2680722946130478</v>
      </c>
      <c r="DZ157" s="7">
        <f t="shared" si="141"/>
        <v>0.81518933225124501</v>
      </c>
      <c r="EA157" s="7">
        <f t="shared" ref="EA157:EY162" si="142">EA144/$C157*100000</f>
        <v>1.1774957021406871</v>
      </c>
      <c r="EB157" s="7">
        <f t="shared" si="142"/>
        <v>0.90576592472360551</v>
      </c>
      <c r="EC157" s="7">
        <f t="shared" si="142"/>
        <v>0.90576592472360551</v>
      </c>
      <c r="ED157" s="7">
        <f t="shared" si="142"/>
        <v>0.86047762848742537</v>
      </c>
      <c r="EE157" s="7">
        <f t="shared" si="142"/>
        <v>1.1322074059045069</v>
      </c>
      <c r="EF157" s="7">
        <f t="shared" si="142"/>
        <v>0.76990103601506465</v>
      </c>
      <c r="EG157" s="7">
        <f t="shared" si="142"/>
        <v>0.40759466612562251</v>
      </c>
      <c r="EH157" s="7">
        <f t="shared" si="142"/>
        <v>1.2680722946130478</v>
      </c>
      <c r="EI157" s="7">
        <f t="shared" si="142"/>
        <v>0.63403614730652391</v>
      </c>
      <c r="EJ157" s="7">
        <f t="shared" si="142"/>
        <v>0.498171258597983</v>
      </c>
      <c r="EK157" s="7">
        <f t="shared" si="142"/>
        <v>0.498171258597983</v>
      </c>
      <c r="EL157" s="7">
        <f t="shared" si="142"/>
        <v>0.72461273977888441</v>
      </c>
      <c r="EM157" s="7">
        <f t="shared" si="142"/>
        <v>0.58874785107034355</v>
      </c>
      <c r="EN157" s="7">
        <f t="shared" si="142"/>
        <v>0.63403614730652391</v>
      </c>
      <c r="EO157" s="7">
        <f t="shared" si="142"/>
        <v>0.40759466612562251</v>
      </c>
      <c r="EP157" s="7">
        <f t="shared" si="142"/>
        <v>0.90576592472360551</v>
      </c>
      <c r="EQ157" s="7">
        <f t="shared" si="142"/>
        <v>0.58874785107034355</v>
      </c>
      <c r="ER157" s="7">
        <f t="shared" si="142"/>
        <v>0.54345955483416331</v>
      </c>
      <c r="ES157" s="7">
        <f t="shared" si="142"/>
        <v>0.498171258597983</v>
      </c>
      <c r="ET157" s="7">
        <f t="shared" si="142"/>
        <v>0.63403614730652391</v>
      </c>
      <c r="EU157" s="7">
        <f t="shared" si="142"/>
        <v>0.3623063698894422</v>
      </c>
      <c r="EV157" s="7">
        <f t="shared" si="142"/>
        <v>0.54345955483416331</v>
      </c>
      <c r="EW157" s="7">
        <f t="shared" si="142"/>
        <v>0.40759466612562251</v>
      </c>
      <c r="EX157" s="7">
        <f t="shared" si="142"/>
        <v>0</v>
      </c>
      <c r="EY157" s="7">
        <f t="shared" si="142"/>
        <v>0</v>
      </c>
      <c r="EZ157" s="7">
        <f t="shared" si="134"/>
        <v>0</v>
      </c>
      <c r="FA157" s="7">
        <f t="shared" si="134"/>
        <v>4.5288296236180275E-2</v>
      </c>
      <c r="FB157" s="7">
        <f t="shared" si="134"/>
        <v>0</v>
      </c>
      <c r="FC157" s="7">
        <f t="shared" si="134"/>
        <v>4.5288296236180275E-2</v>
      </c>
      <c r="FD157" s="7">
        <f t="shared" si="134"/>
        <v>4.5288296236180275E-2</v>
      </c>
      <c r="FE157" s="7">
        <f t="shared" si="134"/>
        <v>4.5288296236180275E-2</v>
      </c>
      <c r="FF157" s="7">
        <f t="shared" si="134"/>
        <v>0</v>
      </c>
      <c r="FG157" s="7">
        <f t="shared" si="134"/>
        <v>0</v>
      </c>
      <c r="FH157" s="7">
        <f t="shared" si="138"/>
        <v>0</v>
      </c>
      <c r="FI157" s="7">
        <f t="shared" si="138"/>
        <v>0</v>
      </c>
      <c r="FJ157" s="7">
        <f t="shared" si="138"/>
        <v>0</v>
      </c>
      <c r="FK157" s="7">
        <f t="shared" si="138"/>
        <v>0</v>
      </c>
      <c r="FL157" s="7">
        <f t="shared" si="138"/>
        <v>0</v>
      </c>
      <c r="FM157" s="7">
        <f t="shared" si="138"/>
        <v>0</v>
      </c>
      <c r="FN157" s="7">
        <f t="shared" si="138"/>
        <v>0</v>
      </c>
      <c r="FO157" s="7">
        <f t="shared" si="138"/>
        <v>0</v>
      </c>
      <c r="FP157" s="7">
        <f t="shared" si="138"/>
        <v>0</v>
      </c>
      <c r="FQ157" s="7">
        <f t="shared" si="138"/>
        <v>0</v>
      </c>
      <c r="FR157" s="7">
        <f t="shared" si="138"/>
        <v>0</v>
      </c>
      <c r="FS157" s="7">
        <f t="shared" si="138"/>
        <v>0</v>
      </c>
      <c r="FT157" s="7">
        <f t="shared" si="138"/>
        <v>0</v>
      </c>
      <c r="FU157" s="7">
        <f t="shared" si="138"/>
        <v>0</v>
      </c>
      <c r="FV157" s="7">
        <f t="shared" si="138"/>
        <v>0</v>
      </c>
      <c r="FW157" s="7">
        <f t="shared" si="138"/>
        <v>0</v>
      </c>
      <c r="FX157" s="7">
        <f t="shared" si="138"/>
        <v>0</v>
      </c>
      <c r="FY157" s="7">
        <f t="shared" si="138"/>
        <v>0</v>
      </c>
      <c r="FZ157" s="7">
        <f t="shared" si="138"/>
        <v>0</v>
      </c>
      <c r="GA157" s="7">
        <f t="shared" si="138"/>
        <v>0</v>
      </c>
      <c r="GB157" s="7">
        <f t="shared" si="138"/>
        <v>0</v>
      </c>
      <c r="GC157" s="7">
        <f t="shared" si="138"/>
        <v>0</v>
      </c>
      <c r="GD157" s="7">
        <f t="shared" si="138"/>
        <v>0</v>
      </c>
      <c r="GE157" s="7">
        <f t="shared" si="138"/>
        <v>0</v>
      </c>
      <c r="GF157" s="7">
        <f t="shared" si="138"/>
        <v>0</v>
      </c>
      <c r="GG157" s="7">
        <f t="shared" si="138"/>
        <v>0</v>
      </c>
      <c r="GH157" s="7">
        <f t="shared" si="138"/>
        <v>0</v>
      </c>
      <c r="GI157" s="7">
        <f t="shared" si="138"/>
        <v>0</v>
      </c>
      <c r="GJ157" s="7">
        <f t="shared" si="138"/>
        <v>0</v>
      </c>
      <c r="GK157" s="7">
        <f t="shared" si="138"/>
        <v>0</v>
      </c>
      <c r="GL157" s="7">
        <f t="shared" si="138"/>
        <v>0</v>
      </c>
      <c r="GM157" s="7">
        <f t="shared" si="138"/>
        <v>0</v>
      </c>
      <c r="GN157" s="7">
        <f t="shared" si="138"/>
        <v>0</v>
      </c>
      <c r="GO157" s="7">
        <f t="shared" si="138"/>
        <v>0</v>
      </c>
      <c r="GP157" s="7">
        <f t="shared" si="138"/>
        <v>0</v>
      </c>
      <c r="GQ157" s="7">
        <f t="shared" si="138"/>
        <v>0</v>
      </c>
      <c r="GR157" s="7">
        <f t="shared" si="138"/>
        <v>0</v>
      </c>
      <c r="GS157" s="7">
        <f t="shared" si="138"/>
        <v>0</v>
      </c>
      <c r="GT157" s="7">
        <f t="shared" si="138"/>
        <v>0</v>
      </c>
      <c r="GU157" s="7">
        <f t="shared" si="138"/>
        <v>0</v>
      </c>
      <c r="GV157" s="7">
        <f t="shared" si="138"/>
        <v>0</v>
      </c>
      <c r="GW157" s="7">
        <f t="shared" si="138"/>
        <v>0</v>
      </c>
      <c r="GX157" s="7">
        <f t="shared" si="138"/>
        <v>0</v>
      </c>
      <c r="GY157" s="7">
        <f t="shared" si="138"/>
        <v>0</v>
      </c>
      <c r="GZ157" s="7">
        <f t="shared" si="138"/>
        <v>0</v>
      </c>
      <c r="HA157" s="7">
        <f t="shared" si="138"/>
        <v>0</v>
      </c>
      <c r="HB157" s="7">
        <f t="shared" si="138"/>
        <v>0</v>
      </c>
      <c r="HC157" s="7">
        <f t="shared" si="138"/>
        <v>0</v>
      </c>
      <c r="HD157" s="7">
        <f t="shared" si="138"/>
        <v>0</v>
      </c>
      <c r="HE157" s="7">
        <f t="shared" si="138"/>
        <v>0</v>
      </c>
      <c r="HF157" s="7">
        <f t="shared" si="138"/>
        <v>0</v>
      </c>
      <c r="HG157" s="7">
        <f t="shared" si="138"/>
        <v>0</v>
      </c>
      <c r="HH157" s="7">
        <f t="shared" si="138"/>
        <v>0</v>
      </c>
      <c r="HI157" s="7">
        <f t="shared" si="138"/>
        <v>0</v>
      </c>
      <c r="HJ157" s="7">
        <f t="shared" si="138"/>
        <v>0</v>
      </c>
      <c r="HK157" s="7">
        <f t="shared" si="138"/>
        <v>0</v>
      </c>
      <c r="HL157" s="7">
        <f t="shared" si="138"/>
        <v>0</v>
      </c>
      <c r="HM157" s="7">
        <f t="shared" si="138"/>
        <v>0</v>
      </c>
      <c r="HN157" s="7">
        <f t="shared" si="138"/>
        <v>0</v>
      </c>
      <c r="HO157" s="7">
        <f t="shared" si="138"/>
        <v>0</v>
      </c>
      <c r="HP157" s="7">
        <f t="shared" si="138"/>
        <v>0</v>
      </c>
      <c r="HQ157" s="7">
        <f t="shared" si="138"/>
        <v>0</v>
      </c>
      <c r="HR157" s="7">
        <f t="shared" si="138"/>
        <v>0</v>
      </c>
      <c r="HS157" s="7">
        <f t="shared" ref="HS157:HW162" si="143">HS144/$C157*100000</f>
        <v>0</v>
      </c>
      <c r="HT157" s="7">
        <f t="shared" si="143"/>
        <v>0</v>
      </c>
      <c r="HU157" s="7">
        <f t="shared" si="143"/>
        <v>0</v>
      </c>
      <c r="HV157" s="7">
        <f t="shared" si="143"/>
        <v>0</v>
      </c>
      <c r="HW157" s="7">
        <f t="shared" si="143"/>
        <v>0</v>
      </c>
    </row>
    <row r="158" spans="2:231" x14ac:dyDescent="0.25">
      <c r="B158" s="256" t="s">
        <v>208</v>
      </c>
      <c r="C158" s="258">
        <v>2532418</v>
      </c>
      <c r="D158" s="7">
        <f t="shared" ref="D158:BO161" si="144">D145/$C158*100000</f>
        <v>0</v>
      </c>
      <c r="E158" s="7">
        <f t="shared" si="144"/>
        <v>3.9487951831016839E-2</v>
      </c>
      <c r="F158" s="7">
        <f t="shared" si="144"/>
        <v>0</v>
      </c>
      <c r="G158" s="7">
        <f t="shared" si="144"/>
        <v>0</v>
      </c>
      <c r="H158" s="7">
        <f t="shared" si="144"/>
        <v>3.9487951831016839E-2</v>
      </c>
      <c r="I158" s="7">
        <f t="shared" si="144"/>
        <v>3.9487951831016839E-2</v>
      </c>
      <c r="J158" s="7">
        <f t="shared" si="144"/>
        <v>0</v>
      </c>
      <c r="K158" s="7">
        <f t="shared" si="144"/>
        <v>0</v>
      </c>
      <c r="L158" s="7">
        <f t="shared" si="144"/>
        <v>0</v>
      </c>
      <c r="M158" s="7">
        <f t="shared" si="144"/>
        <v>0</v>
      </c>
      <c r="N158" s="7">
        <f t="shared" si="144"/>
        <v>0</v>
      </c>
      <c r="O158" s="7">
        <f t="shared" si="144"/>
        <v>0</v>
      </c>
      <c r="P158" s="7">
        <f t="shared" si="144"/>
        <v>3.9487951831016839E-2</v>
      </c>
      <c r="Q158" s="7">
        <f t="shared" si="144"/>
        <v>0</v>
      </c>
      <c r="R158" s="7">
        <f t="shared" si="144"/>
        <v>3.9487951831016839E-2</v>
      </c>
      <c r="S158" s="7">
        <f t="shared" si="144"/>
        <v>0</v>
      </c>
      <c r="T158" s="7">
        <f t="shared" si="144"/>
        <v>0</v>
      </c>
      <c r="U158" s="7">
        <f t="shared" si="144"/>
        <v>0</v>
      </c>
      <c r="V158" s="7">
        <f t="shared" si="144"/>
        <v>0.11846385549305052</v>
      </c>
      <c r="W158" s="7">
        <f t="shared" si="144"/>
        <v>0.15795180732406736</v>
      </c>
      <c r="X158" s="7">
        <f t="shared" si="144"/>
        <v>3.9487951831016839E-2</v>
      </c>
      <c r="Y158" s="7">
        <f t="shared" si="144"/>
        <v>3.9487951831016839E-2</v>
      </c>
      <c r="Z158" s="7">
        <f t="shared" si="144"/>
        <v>0.31590361464813471</v>
      </c>
      <c r="AA158" s="7">
        <f t="shared" si="144"/>
        <v>0.15795180732406736</v>
      </c>
      <c r="AB158" s="7">
        <f t="shared" si="144"/>
        <v>0.31590361464813471</v>
      </c>
      <c r="AC158" s="7">
        <f t="shared" si="144"/>
        <v>0.4738554219722021</v>
      </c>
      <c r="AD158" s="7">
        <f t="shared" si="144"/>
        <v>0.90822289211338725</v>
      </c>
      <c r="AE158" s="7">
        <f t="shared" si="144"/>
        <v>0.43436747014118521</v>
      </c>
      <c r="AF158" s="7">
        <f t="shared" si="144"/>
        <v>1.3031024104235556</v>
      </c>
      <c r="AG158" s="7">
        <f t="shared" si="144"/>
        <v>1.1056626512684715</v>
      </c>
      <c r="AH158" s="7">
        <f t="shared" si="144"/>
        <v>1.1846385549305052</v>
      </c>
      <c r="AI158" s="7">
        <f t="shared" si="144"/>
        <v>1.1846385549305052</v>
      </c>
      <c r="AJ158" s="7">
        <f t="shared" si="144"/>
        <v>1.7769578323957576</v>
      </c>
      <c r="AK158" s="7">
        <f t="shared" si="144"/>
        <v>2.0928614470438922</v>
      </c>
      <c r="AL158" s="7">
        <f t="shared" si="144"/>
        <v>1.6979819287337241</v>
      </c>
      <c r="AM158" s="7">
        <f t="shared" si="144"/>
        <v>2.1718373507059261</v>
      </c>
      <c r="AN158" s="7">
        <f t="shared" si="144"/>
        <v>3.2380120501433809</v>
      </c>
      <c r="AO158" s="7">
        <f t="shared" si="144"/>
        <v>3.3959638574674482</v>
      </c>
      <c r="AP158" s="7">
        <f t="shared" si="144"/>
        <v>3.632891568453549</v>
      </c>
      <c r="AQ158" s="7">
        <f t="shared" si="144"/>
        <v>4.6595783160599868</v>
      </c>
      <c r="AR158" s="7">
        <f t="shared" si="144"/>
        <v>5.0149698825391384</v>
      </c>
      <c r="AS158" s="7">
        <f t="shared" si="144"/>
        <v>4.9754819307081215</v>
      </c>
      <c r="AT158" s="7">
        <f t="shared" si="144"/>
        <v>5.4888253045113409</v>
      </c>
      <c r="AU158" s="7">
        <f t="shared" si="144"/>
        <v>7.8975903662033682</v>
      </c>
      <c r="AV158" s="7">
        <f t="shared" si="144"/>
        <v>5.4888253045113409</v>
      </c>
      <c r="AW158" s="7">
        <f t="shared" si="144"/>
        <v>6.9103915704279473</v>
      </c>
      <c r="AX158" s="7">
        <f t="shared" si="144"/>
        <v>5.8047289191594755</v>
      </c>
      <c r="AY158" s="7">
        <f t="shared" si="144"/>
        <v>7.4237349442311666</v>
      </c>
      <c r="AZ158" s="7">
        <f t="shared" si="144"/>
        <v>6.436536148455744</v>
      </c>
      <c r="BA158" s="7">
        <f t="shared" si="144"/>
        <v>5.8837048228215085</v>
      </c>
      <c r="BB158" s="7">
        <f t="shared" si="144"/>
        <v>8.6478614509926874</v>
      </c>
      <c r="BC158" s="7">
        <f t="shared" si="144"/>
        <v>6.0416566301455763</v>
      </c>
      <c r="BD158" s="7">
        <f t="shared" si="144"/>
        <v>6.436536148455744</v>
      </c>
      <c r="BE158" s="7">
        <f t="shared" si="144"/>
        <v>5.6072891600043908</v>
      </c>
      <c r="BF158" s="7">
        <f t="shared" si="144"/>
        <v>7.1868072332450641</v>
      </c>
      <c r="BG158" s="7">
        <f t="shared" si="144"/>
        <v>6.3970481966247279</v>
      </c>
      <c r="BH158" s="7">
        <f t="shared" si="144"/>
        <v>5.8837048228215085</v>
      </c>
      <c r="BI158" s="7">
        <f t="shared" si="144"/>
        <v>8.4504216918376027</v>
      </c>
      <c r="BJ158" s="7">
        <f t="shared" si="144"/>
        <v>6.8314156667659134</v>
      </c>
      <c r="BK158" s="7">
        <f t="shared" si="144"/>
        <v>8.1740060290204841</v>
      </c>
      <c r="BL158" s="7">
        <f t="shared" si="144"/>
        <v>8.4109337400065876</v>
      </c>
      <c r="BM158" s="7">
        <f t="shared" si="144"/>
        <v>7.3842469924001488</v>
      </c>
      <c r="BN158" s="7">
        <f t="shared" si="144"/>
        <v>8.0160542216964181</v>
      </c>
      <c r="BO158" s="7">
        <f t="shared" si="144"/>
        <v>5.9626807264835424</v>
      </c>
      <c r="BP158" s="7">
        <f t="shared" si="141"/>
        <v>8.4899096436686214</v>
      </c>
      <c r="BQ158" s="7">
        <f t="shared" si="141"/>
        <v>7.3052710887381149</v>
      </c>
      <c r="BR158" s="7">
        <f t="shared" si="141"/>
        <v>7.5027108478931996</v>
      </c>
      <c r="BS158" s="7">
        <f t="shared" si="141"/>
        <v>6.9103915704279473</v>
      </c>
      <c r="BT158" s="7">
        <f t="shared" si="141"/>
        <v>7.2262951850760819</v>
      </c>
      <c r="BU158" s="7">
        <f t="shared" si="141"/>
        <v>7.7001506070482835</v>
      </c>
      <c r="BV158" s="7">
        <f t="shared" si="141"/>
        <v>5.2913855453562562</v>
      </c>
      <c r="BW158" s="7">
        <f t="shared" si="141"/>
        <v>6.1206325338076093</v>
      </c>
      <c r="BX158" s="7">
        <f t="shared" si="141"/>
        <v>5.0544578343701554</v>
      </c>
      <c r="BY158" s="7">
        <f t="shared" si="141"/>
        <v>5.9626807264835424</v>
      </c>
      <c r="BZ158" s="7">
        <f t="shared" si="141"/>
        <v>4.6200903642289699</v>
      </c>
      <c r="CA158" s="7">
        <f t="shared" si="141"/>
        <v>5.409849400849307</v>
      </c>
      <c r="CB158" s="7">
        <f t="shared" si="141"/>
        <v>4.7385542197220207</v>
      </c>
      <c r="CC158" s="7">
        <f t="shared" si="141"/>
        <v>2.5667168690160942</v>
      </c>
      <c r="CD158" s="7">
        <f t="shared" si="141"/>
        <v>4.8175301233840546</v>
      </c>
      <c r="CE158" s="7">
        <f t="shared" si="141"/>
        <v>2.6456927726781281</v>
      </c>
      <c r="CF158" s="7">
        <f t="shared" si="141"/>
        <v>2.9615963873262627</v>
      </c>
      <c r="CG158" s="7">
        <f t="shared" si="141"/>
        <v>2.685180724509145</v>
      </c>
      <c r="CH158" s="7">
        <f t="shared" si="141"/>
        <v>2.5272289171850777</v>
      </c>
      <c r="CI158" s="7">
        <f t="shared" si="141"/>
        <v>2.211325302536943</v>
      </c>
      <c r="CJ158" s="7">
        <f t="shared" si="141"/>
        <v>1.974397591550842</v>
      </c>
      <c r="CK158" s="7">
        <f t="shared" si="141"/>
        <v>2.2903012061989769</v>
      </c>
      <c r="CL158" s="7">
        <f t="shared" si="141"/>
        <v>1.974397591550842</v>
      </c>
      <c r="CM158" s="7">
        <f t="shared" si="141"/>
        <v>1.8559337360577917</v>
      </c>
      <c r="CN158" s="7">
        <f t="shared" si="141"/>
        <v>1.6584939769027072</v>
      </c>
      <c r="CO158" s="7">
        <f t="shared" si="141"/>
        <v>2.2903012061989769</v>
      </c>
      <c r="CP158" s="7">
        <f t="shared" si="141"/>
        <v>1.5005421695786398</v>
      </c>
      <c r="CQ158" s="7">
        <f t="shared" si="141"/>
        <v>1.7374698805647408</v>
      </c>
      <c r="CR158" s="7">
        <f t="shared" si="141"/>
        <v>2.211325302536943</v>
      </c>
      <c r="CS158" s="7">
        <f t="shared" si="141"/>
        <v>1.7374698805647408</v>
      </c>
      <c r="CT158" s="7">
        <f t="shared" si="141"/>
        <v>1.2636144585925388</v>
      </c>
      <c r="CU158" s="7">
        <f t="shared" si="141"/>
        <v>1.1451506030994885</v>
      </c>
      <c r="CV158" s="7">
        <f t="shared" si="141"/>
        <v>1.1451506030994885</v>
      </c>
      <c r="CW158" s="7">
        <f t="shared" si="141"/>
        <v>1.4215662659166062</v>
      </c>
      <c r="CX158" s="7">
        <f t="shared" si="141"/>
        <v>0.82924698845135358</v>
      </c>
      <c r="CY158" s="7">
        <f t="shared" si="141"/>
        <v>1.7374698805647408</v>
      </c>
      <c r="CZ158" s="7">
        <f t="shared" si="141"/>
        <v>1.1846385549305052</v>
      </c>
      <c r="DA158" s="7">
        <f t="shared" si="141"/>
        <v>1.0266867476064379</v>
      </c>
      <c r="DB158" s="7">
        <f t="shared" si="141"/>
        <v>0.98719879577542102</v>
      </c>
      <c r="DC158" s="7">
        <f t="shared" si="141"/>
        <v>0.98719879577542102</v>
      </c>
      <c r="DD158" s="7">
        <f t="shared" si="141"/>
        <v>1.1451506030994885</v>
      </c>
      <c r="DE158" s="7">
        <f t="shared" si="141"/>
        <v>1.3031024104235556</v>
      </c>
      <c r="DF158" s="7">
        <f t="shared" si="141"/>
        <v>1.6190060250716904</v>
      </c>
      <c r="DG158" s="7">
        <f t="shared" si="141"/>
        <v>1.3820783140855895</v>
      </c>
      <c r="DH158" s="7">
        <f t="shared" si="141"/>
        <v>1.0661746994374546</v>
      </c>
      <c r="DI158" s="7">
        <f t="shared" si="141"/>
        <v>1.2241265067615219</v>
      </c>
      <c r="DJ158" s="7">
        <f t="shared" si="141"/>
        <v>1.3425903622545725</v>
      </c>
      <c r="DK158" s="7">
        <f t="shared" si="141"/>
        <v>0.86873494028237042</v>
      </c>
      <c r="DL158" s="7">
        <f t="shared" si="141"/>
        <v>1.0266867476064379</v>
      </c>
      <c r="DM158" s="7">
        <f t="shared" si="141"/>
        <v>1.3425903622545725</v>
      </c>
      <c r="DN158" s="7">
        <f t="shared" si="141"/>
        <v>0.86873494028237042</v>
      </c>
      <c r="DO158" s="7">
        <f t="shared" si="141"/>
        <v>0.98719879577542102</v>
      </c>
      <c r="DP158" s="7">
        <f t="shared" si="141"/>
        <v>0.67129518112728626</v>
      </c>
      <c r="DQ158" s="7">
        <f t="shared" si="141"/>
        <v>1.0661746994374546</v>
      </c>
      <c r="DR158" s="7">
        <f t="shared" si="141"/>
        <v>0.86873494028237042</v>
      </c>
      <c r="DS158" s="7">
        <f t="shared" si="141"/>
        <v>0.90822289211338725</v>
      </c>
      <c r="DT158" s="7">
        <f t="shared" si="141"/>
        <v>0.86873494028237042</v>
      </c>
      <c r="DU158" s="7">
        <f t="shared" si="141"/>
        <v>1.1056626512684715</v>
      </c>
      <c r="DV158" s="7">
        <f t="shared" si="141"/>
        <v>1.3820783140855895</v>
      </c>
      <c r="DW158" s="7">
        <f t="shared" si="141"/>
        <v>0.86873494028237042</v>
      </c>
      <c r="DX158" s="7">
        <f t="shared" si="141"/>
        <v>0.98719879577542102</v>
      </c>
      <c r="DY158" s="7">
        <f t="shared" si="141"/>
        <v>1.0661746994374546</v>
      </c>
      <c r="DZ158" s="7">
        <f t="shared" si="141"/>
        <v>0.90822289211338725</v>
      </c>
      <c r="EA158" s="7">
        <f t="shared" si="142"/>
        <v>0.67129518112728626</v>
      </c>
      <c r="EB158" s="7">
        <f t="shared" si="142"/>
        <v>0.55283132563423576</v>
      </c>
      <c r="EC158" s="7">
        <f t="shared" si="142"/>
        <v>1.2241265067615219</v>
      </c>
      <c r="ED158" s="7">
        <f t="shared" si="142"/>
        <v>0.94771084394440419</v>
      </c>
      <c r="EE158" s="7">
        <f t="shared" si="142"/>
        <v>1.1451506030994885</v>
      </c>
      <c r="EF158" s="7">
        <f t="shared" si="142"/>
        <v>0.78975903662033675</v>
      </c>
      <c r="EG158" s="7">
        <f t="shared" si="142"/>
        <v>0.59231927746525259</v>
      </c>
      <c r="EH158" s="7">
        <f t="shared" si="142"/>
        <v>0.75027108478931992</v>
      </c>
      <c r="EI158" s="7">
        <f t="shared" si="142"/>
        <v>0.63180722929626942</v>
      </c>
      <c r="EJ158" s="7">
        <f t="shared" si="142"/>
        <v>0.67129518112728626</v>
      </c>
      <c r="EK158" s="7">
        <f t="shared" si="142"/>
        <v>0.23692771098610105</v>
      </c>
      <c r="EL158" s="7">
        <f t="shared" si="142"/>
        <v>0.27641566281711788</v>
      </c>
      <c r="EM158" s="7">
        <f t="shared" si="142"/>
        <v>0.31590361464813471</v>
      </c>
      <c r="EN158" s="7">
        <f t="shared" si="142"/>
        <v>0.19743975915508419</v>
      </c>
      <c r="EO158" s="7">
        <f t="shared" si="142"/>
        <v>0.43436747014118521</v>
      </c>
      <c r="EP158" s="7">
        <f t="shared" si="142"/>
        <v>0.11846385549305052</v>
      </c>
      <c r="EQ158" s="7">
        <f t="shared" si="142"/>
        <v>0.63180722929626942</v>
      </c>
      <c r="ER158" s="7">
        <f t="shared" si="142"/>
        <v>0.59231927746525259</v>
      </c>
      <c r="ES158" s="7">
        <f t="shared" si="142"/>
        <v>0.39487951831016838</v>
      </c>
      <c r="ET158" s="7">
        <f t="shared" si="142"/>
        <v>0.43436747014118521</v>
      </c>
      <c r="EU158" s="7">
        <f t="shared" si="142"/>
        <v>0.39487951831016838</v>
      </c>
      <c r="EV158" s="7">
        <f t="shared" si="142"/>
        <v>0.4738554219722021</v>
      </c>
      <c r="EW158" s="7">
        <f t="shared" si="142"/>
        <v>0.35539156647915154</v>
      </c>
      <c r="EX158" s="7">
        <f t="shared" si="142"/>
        <v>0</v>
      </c>
      <c r="EY158" s="7">
        <f t="shared" si="142"/>
        <v>3.9487951831016839E-2</v>
      </c>
      <c r="EZ158" s="7">
        <f t="shared" si="134"/>
        <v>0</v>
      </c>
      <c r="FA158" s="7">
        <f t="shared" si="134"/>
        <v>0</v>
      </c>
      <c r="FB158" s="7">
        <f t="shared" si="134"/>
        <v>0</v>
      </c>
      <c r="FC158" s="7">
        <f t="shared" si="134"/>
        <v>7.8975903662033678E-2</v>
      </c>
      <c r="FD158" s="7">
        <f t="shared" si="134"/>
        <v>0</v>
      </c>
      <c r="FE158" s="7">
        <f t="shared" si="134"/>
        <v>3.9487951831016839E-2</v>
      </c>
      <c r="FF158" s="7">
        <f t="shared" si="134"/>
        <v>7.8975903662033678E-2</v>
      </c>
      <c r="FG158" s="7">
        <f t="shared" si="134"/>
        <v>0</v>
      </c>
      <c r="FH158" s="7">
        <f t="shared" ref="FH158:HS162" si="145">FH145/$C158*100000</f>
        <v>0</v>
      </c>
      <c r="FI158" s="7">
        <f t="shared" si="145"/>
        <v>0</v>
      </c>
      <c r="FJ158" s="7">
        <f t="shared" si="145"/>
        <v>0</v>
      </c>
      <c r="FK158" s="7">
        <f t="shared" si="145"/>
        <v>0</v>
      </c>
      <c r="FL158" s="7">
        <f t="shared" si="145"/>
        <v>0</v>
      </c>
      <c r="FM158" s="7">
        <f t="shared" si="145"/>
        <v>0</v>
      </c>
      <c r="FN158" s="7">
        <f t="shared" si="145"/>
        <v>0</v>
      </c>
      <c r="FO158" s="7">
        <f t="shared" si="145"/>
        <v>0</v>
      </c>
      <c r="FP158" s="7">
        <f t="shared" si="145"/>
        <v>0</v>
      </c>
      <c r="FQ158" s="7">
        <f t="shared" si="145"/>
        <v>0</v>
      </c>
      <c r="FR158" s="7">
        <f t="shared" si="145"/>
        <v>0</v>
      </c>
      <c r="FS158" s="7">
        <f t="shared" si="145"/>
        <v>0</v>
      </c>
      <c r="FT158" s="7">
        <f t="shared" si="145"/>
        <v>0</v>
      </c>
      <c r="FU158" s="7">
        <f t="shared" si="145"/>
        <v>0</v>
      </c>
      <c r="FV158" s="7">
        <f t="shared" si="145"/>
        <v>0</v>
      </c>
      <c r="FW158" s="7">
        <f t="shared" si="145"/>
        <v>0</v>
      </c>
      <c r="FX158" s="7">
        <f t="shared" si="145"/>
        <v>0</v>
      </c>
      <c r="FY158" s="7">
        <f t="shared" si="145"/>
        <v>0</v>
      </c>
      <c r="FZ158" s="7">
        <f t="shared" si="145"/>
        <v>0</v>
      </c>
      <c r="GA158" s="7">
        <f t="shared" si="145"/>
        <v>0</v>
      </c>
      <c r="GB158" s="7">
        <f t="shared" si="145"/>
        <v>0</v>
      </c>
      <c r="GC158" s="7">
        <f t="shared" si="145"/>
        <v>0</v>
      </c>
      <c r="GD158" s="7">
        <f t="shared" si="145"/>
        <v>3.9487951831016839E-2</v>
      </c>
      <c r="GE158" s="7">
        <f t="shared" si="145"/>
        <v>0</v>
      </c>
      <c r="GF158" s="7">
        <f t="shared" si="145"/>
        <v>0</v>
      </c>
      <c r="GG158" s="7">
        <f t="shared" si="145"/>
        <v>0</v>
      </c>
      <c r="GH158" s="7">
        <f t="shared" si="145"/>
        <v>0</v>
      </c>
      <c r="GI158" s="7">
        <f t="shared" si="145"/>
        <v>3.9487951831016839E-2</v>
      </c>
      <c r="GJ158" s="7">
        <f t="shared" si="145"/>
        <v>0</v>
      </c>
      <c r="GK158" s="7">
        <f t="shared" si="145"/>
        <v>0</v>
      </c>
      <c r="GL158" s="7">
        <f t="shared" si="145"/>
        <v>3.9487951831016839E-2</v>
      </c>
      <c r="GM158" s="7">
        <f t="shared" si="145"/>
        <v>0</v>
      </c>
      <c r="GN158" s="7">
        <f t="shared" si="145"/>
        <v>0</v>
      </c>
      <c r="GO158" s="7">
        <f t="shared" si="145"/>
        <v>0</v>
      </c>
      <c r="GP158" s="7">
        <f t="shared" si="145"/>
        <v>0</v>
      </c>
      <c r="GQ158" s="7">
        <f t="shared" si="145"/>
        <v>0</v>
      </c>
      <c r="GR158" s="7">
        <f t="shared" si="145"/>
        <v>0</v>
      </c>
      <c r="GS158" s="7">
        <f t="shared" si="145"/>
        <v>0</v>
      </c>
      <c r="GT158" s="7">
        <f t="shared" si="145"/>
        <v>0</v>
      </c>
      <c r="GU158" s="7">
        <f t="shared" si="145"/>
        <v>0</v>
      </c>
      <c r="GV158" s="7">
        <f t="shared" si="145"/>
        <v>0</v>
      </c>
      <c r="GW158" s="7">
        <f t="shared" si="145"/>
        <v>0</v>
      </c>
      <c r="GX158" s="7">
        <f t="shared" si="145"/>
        <v>0</v>
      </c>
      <c r="GY158" s="7">
        <f t="shared" si="145"/>
        <v>0</v>
      </c>
      <c r="GZ158" s="7">
        <f t="shared" si="145"/>
        <v>0</v>
      </c>
      <c r="HA158" s="7">
        <f t="shared" si="145"/>
        <v>0</v>
      </c>
      <c r="HB158" s="7">
        <f t="shared" si="145"/>
        <v>3.9487951831016839E-2</v>
      </c>
      <c r="HC158" s="7">
        <f t="shared" si="145"/>
        <v>0</v>
      </c>
      <c r="HD158" s="7">
        <f t="shared" si="145"/>
        <v>0</v>
      </c>
      <c r="HE158" s="7">
        <f t="shared" si="145"/>
        <v>0</v>
      </c>
      <c r="HF158" s="7">
        <f t="shared" si="145"/>
        <v>0</v>
      </c>
      <c r="HG158" s="7">
        <f t="shared" si="145"/>
        <v>0</v>
      </c>
      <c r="HH158" s="7">
        <f t="shared" si="145"/>
        <v>0</v>
      </c>
      <c r="HI158" s="7">
        <f t="shared" si="145"/>
        <v>0</v>
      </c>
      <c r="HJ158" s="7">
        <f t="shared" si="145"/>
        <v>0</v>
      </c>
      <c r="HK158" s="7">
        <f t="shared" si="145"/>
        <v>0</v>
      </c>
      <c r="HL158" s="7">
        <f t="shared" si="145"/>
        <v>0</v>
      </c>
      <c r="HM158" s="7">
        <f t="shared" si="145"/>
        <v>0</v>
      </c>
      <c r="HN158" s="7">
        <f t="shared" si="145"/>
        <v>0</v>
      </c>
      <c r="HO158" s="7">
        <f t="shared" si="145"/>
        <v>0</v>
      </c>
      <c r="HP158" s="7">
        <f t="shared" si="145"/>
        <v>0</v>
      </c>
      <c r="HQ158" s="7">
        <f t="shared" si="145"/>
        <v>0</v>
      </c>
      <c r="HR158" s="7">
        <f t="shared" si="145"/>
        <v>0</v>
      </c>
      <c r="HS158" s="7">
        <f t="shared" si="143"/>
        <v>0</v>
      </c>
      <c r="HT158" s="7">
        <f t="shared" si="143"/>
        <v>0</v>
      </c>
      <c r="HU158" s="7">
        <f t="shared" si="143"/>
        <v>0</v>
      </c>
      <c r="HV158" s="7">
        <f t="shared" si="143"/>
        <v>0</v>
      </c>
      <c r="HW158" s="7">
        <f t="shared" si="143"/>
        <v>0</v>
      </c>
    </row>
    <row r="159" spans="2:231" x14ac:dyDescent="0.25">
      <c r="B159" s="256" t="s">
        <v>209</v>
      </c>
      <c r="C159" s="258">
        <v>2113846</v>
      </c>
      <c r="D159" s="7">
        <f t="shared" si="144"/>
        <v>0</v>
      </c>
      <c r="E159" s="7">
        <f t="shared" si="144"/>
        <v>0</v>
      </c>
      <c r="F159" s="7">
        <f t="shared" si="144"/>
        <v>0</v>
      </c>
      <c r="G159" s="7">
        <f t="shared" si="144"/>
        <v>0</v>
      </c>
      <c r="H159" s="7">
        <f t="shared" si="144"/>
        <v>9.4614271805987762E-2</v>
      </c>
      <c r="I159" s="7">
        <f t="shared" si="144"/>
        <v>0</v>
      </c>
      <c r="J159" s="7">
        <f t="shared" si="144"/>
        <v>0</v>
      </c>
      <c r="K159" s="7">
        <f t="shared" si="144"/>
        <v>0</v>
      </c>
      <c r="L159" s="7">
        <f t="shared" si="144"/>
        <v>0.14192140770898165</v>
      </c>
      <c r="M159" s="7">
        <f t="shared" si="144"/>
        <v>0</v>
      </c>
      <c r="N159" s="7">
        <f t="shared" si="144"/>
        <v>0</v>
      </c>
      <c r="O159" s="7">
        <f t="shared" si="144"/>
        <v>0</v>
      </c>
      <c r="P159" s="7">
        <f t="shared" si="144"/>
        <v>4.7307135902993881E-2</v>
      </c>
      <c r="Q159" s="7">
        <f t="shared" si="144"/>
        <v>4.7307135902993881E-2</v>
      </c>
      <c r="R159" s="7">
        <f t="shared" si="144"/>
        <v>4.7307135902993881E-2</v>
      </c>
      <c r="S159" s="7">
        <f t="shared" si="144"/>
        <v>4.7307135902993881E-2</v>
      </c>
      <c r="T159" s="7">
        <f t="shared" si="144"/>
        <v>0</v>
      </c>
      <c r="U159" s="7">
        <f t="shared" si="144"/>
        <v>9.4614271805987762E-2</v>
      </c>
      <c r="V159" s="7">
        <f t="shared" si="144"/>
        <v>0</v>
      </c>
      <c r="W159" s="7">
        <f t="shared" si="144"/>
        <v>4.7307135902993881E-2</v>
      </c>
      <c r="X159" s="7">
        <f t="shared" si="144"/>
        <v>4.7307135902993881E-2</v>
      </c>
      <c r="Y159" s="7">
        <f t="shared" si="144"/>
        <v>4.7307135902993881E-2</v>
      </c>
      <c r="Z159" s="7">
        <f t="shared" si="144"/>
        <v>0.18922854361197552</v>
      </c>
      <c r="AA159" s="7">
        <f t="shared" si="144"/>
        <v>0.14192140770898165</v>
      </c>
      <c r="AB159" s="7">
        <f t="shared" si="144"/>
        <v>0.14192140770898165</v>
      </c>
      <c r="AC159" s="7">
        <f t="shared" si="144"/>
        <v>0.2838428154179633</v>
      </c>
      <c r="AD159" s="7">
        <f t="shared" si="144"/>
        <v>0.18922854361197552</v>
      </c>
      <c r="AE159" s="7">
        <f t="shared" si="144"/>
        <v>0.37845708722395105</v>
      </c>
      <c r="AF159" s="7">
        <f t="shared" si="144"/>
        <v>0.7569141744479021</v>
      </c>
      <c r="AG159" s="7">
        <f t="shared" si="144"/>
        <v>1.2299855334778409</v>
      </c>
      <c r="AH159" s="7">
        <f t="shared" si="144"/>
        <v>0.89883558215688364</v>
      </c>
      <c r="AI159" s="7">
        <f t="shared" si="144"/>
        <v>1.2772926693808346</v>
      </c>
      <c r="AJ159" s="7">
        <f t="shared" si="144"/>
        <v>1.6084426207017917</v>
      </c>
      <c r="AK159" s="7">
        <f t="shared" si="144"/>
        <v>1.7503640284107735</v>
      </c>
      <c r="AL159" s="7">
        <f t="shared" si="144"/>
        <v>1.8922854361197552</v>
      </c>
      <c r="AM159" s="7">
        <f t="shared" si="144"/>
        <v>1.8449783002167612</v>
      </c>
      <c r="AN159" s="7">
        <f t="shared" si="144"/>
        <v>3.6426494645305287</v>
      </c>
      <c r="AO159" s="7">
        <f t="shared" si="144"/>
        <v>3.8791851440454979</v>
      </c>
      <c r="AP159" s="7">
        <f t="shared" si="144"/>
        <v>4.8726349980083699</v>
      </c>
      <c r="AQ159" s="7">
        <f t="shared" si="144"/>
        <v>5.1091706775233385</v>
      </c>
      <c r="AR159" s="7">
        <f t="shared" si="144"/>
        <v>6.0080062596802231</v>
      </c>
      <c r="AS159" s="7">
        <f t="shared" si="144"/>
        <v>5.3457063570383081</v>
      </c>
      <c r="AT159" s="7">
        <f t="shared" si="144"/>
        <v>7.4272203367700387</v>
      </c>
      <c r="AU159" s="7">
        <f t="shared" si="144"/>
        <v>8.8937415497628489</v>
      </c>
      <c r="AV159" s="7">
        <f t="shared" si="144"/>
        <v>6.5756918905161488</v>
      </c>
      <c r="AW159" s="7">
        <f t="shared" si="144"/>
        <v>6.6229990264191425</v>
      </c>
      <c r="AX159" s="7">
        <f t="shared" si="144"/>
        <v>7.1433775213520754</v>
      </c>
      <c r="AY159" s="7">
        <f t="shared" si="144"/>
        <v>7.8529845598969841</v>
      </c>
      <c r="AZ159" s="7">
        <f t="shared" si="144"/>
        <v>6.5756918905161488</v>
      </c>
      <c r="BA159" s="7">
        <f t="shared" si="144"/>
        <v>4.1157208235604674</v>
      </c>
      <c r="BB159" s="7">
        <f t="shared" si="144"/>
        <v>8.1368273753149474</v>
      </c>
      <c r="BC159" s="7">
        <f t="shared" si="144"/>
        <v>7.2379917931580637</v>
      </c>
      <c r="BD159" s="7">
        <f t="shared" si="144"/>
        <v>6.4337704828071667</v>
      </c>
      <c r="BE159" s="7">
        <f t="shared" si="144"/>
        <v>7.2379917931580637</v>
      </c>
      <c r="BF159" s="7">
        <f t="shared" si="144"/>
        <v>5.9133919878742347</v>
      </c>
      <c r="BG159" s="7">
        <f t="shared" si="144"/>
        <v>5.2510920852323206</v>
      </c>
      <c r="BH159" s="7">
        <f t="shared" si="144"/>
        <v>5.4876277647472902</v>
      </c>
      <c r="BI159" s="7">
        <f t="shared" si="144"/>
        <v>7.521834608576027</v>
      </c>
      <c r="BJ159" s="7">
        <f t="shared" si="144"/>
        <v>4.9199421339113636</v>
      </c>
      <c r="BK159" s="7">
        <f t="shared" si="144"/>
        <v>6.528384754613155</v>
      </c>
      <c r="BL159" s="7">
        <f t="shared" si="144"/>
        <v>5.0145564057173511</v>
      </c>
      <c r="BM159" s="7">
        <f t="shared" si="144"/>
        <v>5.2983992211353144</v>
      </c>
      <c r="BN159" s="7">
        <f t="shared" si="144"/>
        <v>5.0145564057173511</v>
      </c>
      <c r="BO159" s="7">
        <f t="shared" si="144"/>
        <v>4.4941779107844191</v>
      </c>
      <c r="BP159" s="7">
        <f t="shared" si="141"/>
        <v>6.197234803292198</v>
      </c>
      <c r="BQ159" s="7">
        <f t="shared" si="141"/>
        <v>5.2510920852323206</v>
      </c>
      <c r="BR159" s="7">
        <f t="shared" si="141"/>
        <v>4.8253278621053761</v>
      </c>
      <c r="BS159" s="7">
        <f t="shared" si="141"/>
        <v>4.6360993184934003</v>
      </c>
      <c r="BT159" s="7">
        <f t="shared" si="141"/>
        <v>5.1091706775233385</v>
      </c>
      <c r="BU159" s="7">
        <f t="shared" si="141"/>
        <v>5.1091706775233385</v>
      </c>
      <c r="BV159" s="7">
        <f t="shared" si="141"/>
        <v>4.4468707748814245</v>
      </c>
      <c r="BW159" s="7">
        <f t="shared" si="141"/>
        <v>3.5953423286275346</v>
      </c>
      <c r="BX159" s="7">
        <f t="shared" si="141"/>
        <v>3.7372637363365162</v>
      </c>
      <c r="BY159" s="7">
        <f t="shared" si="141"/>
        <v>3.2641923773065775</v>
      </c>
      <c r="BZ159" s="7">
        <f t="shared" si="141"/>
        <v>3.4534209209185529</v>
      </c>
      <c r="CA159" s="7">
        <f t="shared" si="141"/>
        <v>3.3588066491125654</v>
      </c>
      <c r="CB159" s="7">
        <f t="shared" si="141"/>
        <v>2.8384281541796326</v>
      </c>
      <c r="CC159" s="7">
        <f t="shared" si="141"/>
        <v>2.6491996105676572</v>
      </c>
      <c r="CD159" s="7">
        <f t="shared" si="141"/>
        <v>3.2641923773065775</v>
      </c>
      <c r="CE159" s="7">
        <f t="shared" si="141"/>
        <v>1.8449783002167612</v>
      </c>
      <c r="CF159" s="7">
        <f t="shared" si="141"/>
        <v>1.9868997079257429</v>
      </c>
      <c r="CG159" s="7">
        <f t="shared" si="141"/>
        <v>1.7503640284107735</v>
      </c>
      <c r="CH159" s="7">
        <f t="shared" si="141"/>
        <v>1.6084426207017917</v>
      </c>
      <c r="CI159" s="7">
        <f t="shared" si="141"/>
        <v>1.9395925720227489</v>
      </c>
      <c r="CJ159" s="7">
        <f t="shared" si="141"/>
        <v>1.4665212129928102</v>
      </c>
      <c r="CK159" s="7">
        <f t="shared" si="141"/>
        <v>2.0342068438287368</v>
      </c>
      <c r="CL159" s="7">
        <f t="shared" si="141"/>
        <v>1.6557497566047856</v>
      </c>
      <c r="CM159" s="7">
        <f t="shared" si="141"/>
        <v>1.7030568925077796</v>
      </c>
      <c r="CN159" s="7">
        <f t="shared" si="141"/>
        <v>1.1353712616718532</v>
      </c>
      <c r="CO159" s="7">
        <f t="shared" si="141"/>
        <v>1.3719069411868225</v>
      </c>
      <c r="CP159" s="7">
        <f t="shared" si="141"/>
        <v>1.2299855334778409</v>
      </c>
      <c r="CQ159" s="7">
        <f t="shared" si="141"/>
        <v>0.9461427180598776</v>
      </c>
      <c r="CR159" s="7">
        <f t="shared" si="141"/>
        <v>1.2772926693808346</v>
      </c>
      <c r="CS159" s="7">
        <f t="shared" si="141"/>
        <v>0.9461427180598776</v>
      </c>
      <c r="CT159" s="7">
        <f t="shared" si="141"/>
        <v>0.99344985396287144</v>
      </c>
      <c r="CU159" s="7">
        <f t="shared" si="141"/>
        <v>0.99344985396287144</v>
      </c>
      <c r="CV159" s="7">
        <f t="shared" si="141"/>
        <v>1.0407569898658653</v>
      </c>
      <c r="CW159" s="7">
        <f t="shared" si="141"/>
        <v>0.89883558215688364</v>
      </c>
      <c r="CX159" s="7">
        <f t="shared" si="141"/>
        <v>0.5676856308359266</v>
      </c>
      <c r="CY159" s="7">
        <f t="shared" si="141"/>
        <v>1.2299855334778409</v>
      </c>
      <c r="CZ159" s="7">
        <f t="shared" si="141"/>
        <v>0.9461427180598776</v>
      </c>
      <c r="DA159" s="7">
        <f t="shared" si="141"/>
        <v>0.89883558215688364</v>
      </c>
      <c r="DB159" s="7">
        <f t="shared" si="141"/>
        <v>0.99344985396287144</v>
      </c>
      <c r="DC159" s="7">
        <f t="shared" si="141"/>
        <v>0.70960703854490814</v>
      </c>
      <c r="DD159" s="7">
        <f t="shared" si="141"/>
        <v>0.89883558215688364</v>
      </c>
      <c r="DE159" s="7">
        <f t="shared" si="141"/>
        <v>0.99344985396287144</v>
      </c>
      <c r="DF159" s="7">
        <f t="shared" si="141"/>
        <v>0.6622999026419143</v>
      </c>
      <c r="DG159" s="7">
        <f t="shared" si="141"/>
        <v>0.5676856308359266</v>
      </c>
      <c r="DH159" s="7">
        <f t="shared" si="141"/>
        <v>0.85152844625388979</v>
      </c>
      <c r="DI159" s="7">
        <f t="shared" si="141"/>
        <v>1.1826783975748469</v>
      </c>
      <c r="DJ159" s="7">
        <f t="shared" si="141"/>
        <v>0.99344985396287144</v>
      </c>
      <c r="DK159" s="7">
        <f t="shared" si="141"/>
        <v>0.80422131035089583</v>
      </c>
      <c r="DL159" s="7">
        <f t="shared" si="141"/>
        <v>0.6622999026419143</v>
      </c>
      <c r="DM159" s="7">
        <f t="shared" si="141"/>
        <v>0.85152844625388979</v>
      </c>
      <c r="DN159" s="7">
        <f t="shared" si="141"/>
        <v>0.70960703854490814</v>
      </c>
      <c r="DO159" s="7">
        <f t="shared" si="141"/>
        <v>0.61499276673892045</v>
      </c>
      <c r="DP159" s="7">
        <f t="shared" si="141"/>
        <v>0.37845708722395105</v>
      </c>
      <c r="DQ159" s="7">
        <f t="shared" si="141"/>
        <v>0.52037849493293264</v>
      </c>
      <c r="DR159" s="7">
        <f t="shared" si="141"/>
        <v>0.61499276673892045</v>
      </c>
      <c r="DS159" s="7">
        <f t="shared" si="141"/>
        <v>0.52037849493293264</v>
      </c>
      <c r="DT159" s="7">
        <f t="shared" si="141"/>
        <v>0.7569141744479021</v>
      </c>
      <c r="DU159" s="7">
        <f t="shared" si="141"/>
        <v>0.52037849493293264</v>
      </c>
      <c r="DV159" s="7">
        <f t="shared" si="141"/>
        <v>0.7569141744479021</v>
      </c>
      <c r="DW159" s="7">
        <f t="shared" si="141"/>
        <v>0.7569141744479021</v>
      </c>
      <c r="DX159" s="7">
        <f t="shared" si="141"/>
        <v>0.85152844625388979</v>
      </c>
      <c r="DY159" s="7">
        <f t="shared" si="141"/>
        <v>0.70960703854490814</v>
      </c>
      <c r="DZ159" s="7">
        <f t="shared" si="141"/>
        <v>0.37845708722395105</v>
      </c>
      <c r="EA159" s="7">
        <f t="shared" si="142"/>
        <v>0.70960703854490814</v>
      </c>
      <c r="EB159" s="7">
        <f t="shared" si="142"/>
        <v>0.37845708722395105</v>
      </c>
      <c r="EC159" s="7">
        <f t="shared" si="142"/>
        <v>0.6622999026419143</v>
      </c>
      <c r="ED159" s="7">
        <f t="shared" si="142"/>
        <v>0.7569141744479021</v>
      </c>
      <c r="EE159" s="7">
        <f t="shared" si="142"/>
        <v>0.4730713590299388</v>
      </c>
      <c r="EF159" s="7">
        <f t="shared" si="142"/>
        <v>0.33114995132095715</v>
      </c>
      <c r="EG159" s="7">
        <f t="shared" si="142"/>
        <v>0.4257642231269449</v>
      </c>
      <c r="EH159" s="7">
        <f t="shared" si="142"/>
        <v>0.2365356795149694</v>
      </c>
      <c r="EI159" s="7">
        <f t="shared" si="142"/>
        <v>0.2365356795149694</v>
      </c>
      <c r="EJ159" s="7">
        <f t="shared" si="142"/>
        <v>0.4257642231269449</v>
      </c>
      <c r="EK159" s="7">
        <f t="shared" si="142"/>
        <v>0.2838428154179633</v>
      </c>
      <c r="EL159" s="7">
        <f t="shared" si="142"/>
        <v>0.2838428154179633</v>
      </c>
      <c r="EM159" s="7">
        <f t="shared" si="142"/>
        <v>0.18922854361197552</v>
      </c>
      <c r="EN159" s="7">
        <f t="shared" si="142"/>
        <v>0.14192140770898165</v>
      </c>
      <c r="EO159" s="7">
        <f t="shared" si="142"/>
        <v>0.33114995132095715</v>
      </c>
      <c r="EP159" s="7">
        <f t="shared" si="142"/>
        <v>0.33114995132095715</v>
      </c>
      <c r="EQ159" s="7">
        <f t="shared" si="142"/>
        <v>0.33114995132095715</v>
      </c>
      <c r="ER159" s="7">
        <f t="shared" si="142"/>
        <v>4.7307135902993881E-2</v>
      </c>
      <c r="ES159" s="7">
        <f t="shared" si="142"/>
        <v>0.14192140770898165</v>
      </c>
      <c r="ET159" s="7">
        <f t="shared" si="142"/>
        <v>0.14192140770898165</v>
      </c>
      <c r="EU159" s="7">
        <f t="shared" si="142"/>
        <v>0.18922854361197552</v>
      </c>
      <c r="EV159" s="7">
        <f t="shared" si="142"/>
        <v>0.2838428154179633</v>
      </c>
      <c r="EW159" s="7">
        <f t="shared" si="142"/>
        <v>0.2365356795149694</v>
      </c>
      <c r="EX159" s="7">
        <f t="shared" si="142"/>
        <v>0</v>
      </c>
      <c r="EY159" s="7">
        <f t="shared" si="142"/>
        <v>0</v>
      </c>
      <c r="EZ159" s="7">
        <f t="shared" si="134"/>
        <v>4.7307135902993881E-2</v>
      </c>
      <c r="FA159" s="7">
        <f t="shared" si="134"/>
        <v>0</v>
      </c>
      <c r="FB159" s="7">
        <f t="shared" si="134"/>
        <v>4.7307135902993881E-2</v>
      </c>
      <c r="FC159" s="7">
        <f t="shared" si="134"/>
        <v>4.7307135902993881E-2</v>
      </c>
      <c r="FD159" s="7">
        <f t="shared" si="134"/>
        <v>0</v>
      </c>
      <c r="FE159" s="7">
        <f t="shared" si="134"/>
        <v>0</v>
      </c>
      <c r="FF159" s="7">
        <f t="shared" si="134"/>
        <v>0</v>
      </c>
      <c r="FG159" s="7">
        <f t="shared" si="134"/>
        <v>4.7307135902993881E-2</v>
      </c>
      <c r="FH159" s="7">
        <f t="shared" si="145"/>
        <v>0</v>
      </c>
      <c r="FI159" s="7">
        <f t="shared" si="145"/>
        <v>0</v>
      </c>
      <c r="FJ159" s="7">
        <f t="shared" si="145"/>
        <v>0</v>
      </c>
      <c r="FK159" s="7">
        <f t="shared" si="145"/>
        <v>0</v>
      </c>
      <c r="FL159" s="7">
        <f t="shared" si="145"/>
        <v>0</v>
      </c>
      <c r="FM159" s="7">
        <f t="shared" si="145"/>
        <v>0</v>
      </c>
      <c r="FN159" s="7">
        <f t="shared" si="145"/>
        <v>0</v>
      </c>
      <c r="FO159" s="7">
        <f t="shared" si="145"/>
        <v>0</v>
      </c>
      <c r="FP159" s="7">
        <f t="shared" si="145"/>
        <v>0</v>
      </c>
      <c r="FQ159" s="7">
        <f t="shared" si="145"/>
        <v>4.7307135902993881E-2</v>
      </c>
      <c r="FR159" s="7">
        <f t="shared" si="145"/>
        <v>0</v>
      </c>
      <c r="FS159" s="7">
        <f t="shared" si="145"/>
        <v>4.7307135902993881E-2</v>
      </c>
      <c r="FT159" s="7">
        <f t="shared" si="145"/>
        <v>0</v>
      </c>
      <c r="FU159" s="7">
        <f t="shared" si="145"/>
        <v>0</v>
      </c>
      <c r="FV159" s="7">
        <f t="shared" si="145"/>
        <v>0</v>
      </c>
      <c r="FW159" s="7">
        <f t="shared" si="145"/>
        <v>0</v>
      </c>
      <c r="FX159" s="7">
        <f t="shared" si="145"/>
        <v>0</v>
      </c>
      <c r="FY159" s="7">
        <f t="shared" si="145"/>
        <v>0</v>
      </c>
      <c r="FZ159" s="7">
        <f t="shared" si="145"/>
        <v>4.7307135902993881E-2</v>
      </c>
      <c r="GA159" s="7">
        <f t="shared" si="145"/>
        <v>0</v>
      </c>
      <c r="GB159" s="7">
        <f t="shared" si="145"/>
        <v>0</v>
      </c>
      <c r="GC159" s="7">
        <f t="shared" si="145"/>
        <v>0</v>
      </c>
      <c r="GD159" s="7">
        <f t="shared" si="145"/>
        <v>0</v>
      </c>
      <c r="GE159" s="7">
        <f t="shared" si="145"/>
        <v>9.4614271805987762E-2</v>
      </c>
      <c r="GF159" s="7">
        <f t="shared" si="145"/>
        <v>9.4614271805987762E-2</v>
      </c>
      <c r="GG159" s="7">
        <f t="shared" si="145"/>
        <v>0</v>
      </c>
      <c r="GH159" s="7">
        <f t="shared" si="145"/>
        <v>0</v>
      </c>
      <c r="GI159" s="7">
        <f t="shared" si="145"/>
        <v>0</v>
      </c>
      <c r="GJ159" s="7">
        <f t="shared" si="145"/>
        <v>0</v>
      </c>
      <c r="GK159" s="7">
        <f t="shared" si="145"/>
        <v>0</v>
      </c>
      <c r="GL159" s="7">
        <f t="shared" si="145"/>
        <v>4.7307135902993881E-2</v>
      </c>
      <c r="GM159" s="7">
        <f t="shared" si="145"/>
        <v>0</v>
      </c>
      <c r="GN159" s="7">
        <f t="shared" si="145"/>
        <v>0</v>
      </c>
      <c r="GO159" s="7">
        <f t="shared" si="145"/>
        <v>0</v>
      </c>
      <c r="GP159" s="7">
        <f t="shared" si="145"/>
        <v>4.7307135902993881E-2</v>
      </c>
      <c r="GQ159" s="7">
        <f t="shared" si="145"/>
        <v>0</v>
      </c>
      <c r="GR159" s="7">
        <f t="shared" si="145"/>
        <v>0</v>
      </c>
      <c r="GS159" s="7">
        <f t="shared" si="145"/>
        <v>0</v>
      </c>
      <c r="GT159" s="7">
        <f t="shared" si="145"/>
        <v>4.7307135902993881E-2</v>
      </c>
      <c r="GU159" s="7">
        <f t="shared" si="145"/>
        <v>0</v>
      </c>
      <c r="GV159" s="7">
        <f t="shared" si="145"/>
        <v>0</v>
      </c>
      <c r="GW159" s="7">
        <f t="shared" si="145"/>
        <v>0</v>
      </c>
      <c r="GX159" s="7">
        <f t="shared" si="145"/>
        <v>0</v>
      </c>
      <c r="GY159" s="7">
        <f t="shared" si="145"/>
        <v>0</v>
      </c>
      <c r="GZ159" s="7">
        <f t="shared" si="145"/>
        <v>0</v>
      </c>
      <c r="HA159" s="7">
        <f t="shared" si="145"/>
        <v>0</v>
      </c>
      <c r="HB159" s="7">
        <f t="shared" si="145"/>
        <v>0</v>
      </c>
      <c r="HC159" s="7">
        <f t="shared" si="145"/>
        <v>0</v>
      </c>
      <c r="HD159" s="7">
        <f t="shared" si="145"/>
        <v>0</v>
      </c>
      <c r="HE159" s="7">
        <f t="shared" si="145"/>
        <v>0</v>
      </c>
      <c r="HF159" s="7">
        <f t="shared" si="145"/>
        <v>0</v>
      </c>
      <c r="HG159" s="7">
        <f t="shared" si="145"/>
        <v>0</v>
      </c>
      <c r="HH159" s="7">
        <f t="shared" si="145"/>
        <v>0</v>
      </c>
      <c r="HI159" s="7">
        <f t="shared" si="145"/>
        <v>0</v>
      </c>
      <c r="HJ159" s="7">
        <f t="shared" si="145"/>
        <v>0</v>
      </c>
      <c r="HK159" s="7">
        <f t="shared" si="145"/>
        <v>4.7307135902993881E-2</v>
      </c>
      <c r="HL159" s="7">
        <f t="shared" si="145"/>
        <v>0</v>
      </c>
      <c r="HM159" s="7">
        <f t="shared" si="145"/>
        <v>0</v>
      </c>
      <c r="HN159" s="7">
        <f t="shared" si="145"/>
        <v>0</v>
      </c>
      <c r="HO159" s="7">
        <f t="shared" si="145"/>
        <v>0</v>
      </c>
      <c r="HP159" s="7">
        <f t="shared" si="145"/>
        <v>0</v>
      </c>
      <c r="HQ159" s="7">
        <f t="shared" si="145"/>
        <v>0</v>
      </c>
      <c r="HR159" s="7">
        <f t="shared" si="145"/>
        <v>0</v>
      </c>
      <c r="HS159" s="7">
        <f t="shared" si="143"/>
        <v>0</v>
      </c>
      <c r="HT159" s="7">
        <f t="shared" si="143"/>
        <v>0</v>
      </c>
      <c r="HU159" s="7">
        <f t="shared" si="143"/>
        <v>0</v>
      </c>
      <c r="HV159" s="7">
        <f t="shared" si="143"/>
        <v>0</v>
      </c>
      <c r="HW159" s="7">
        <f t="shared" si="143"/>
        <v>0</v>
      </c>
    </row>
    <row r="160" spans="2:231" x14ac:dyDescent="0.25">
      <c r="B160" s="256" t="s">
        <v>210</v>
      </c>
      <c r="C160" s="258">
        <v>1574419</v>
      </c>
      <c r="D160" s="7">
        <f t="shared" si="144"/>
        <v>0</v>
      </c>
      <c r="E160" s="7">
        <f t="shared" si="144"/>
        <v>0</v>
      </c>
      <c r="F160" s="7">
        <f t="shared" si="144"/>
        <v>0</v>
      </c>
      <c r="G160" s="7">
        <f t="shared" si="144"/>
        <v>0</v>
      </c>
      <c r="H160" s="7">
        <f t="shared" si="144"/>
        <v>0</v>
      </c>
      <c r="I160" s="7">
        <f t="shared" si="144"/>
        <v>0</v>
      </c>
      <c r="J160" s="7">
        <f t="shared" si="144"/>
        <v>0</v>
      </c>
      <c r="K160" s="7">
        <f t="shared" si="144"/>
        <v>0.12703098730388798</v>
      </c>
      <c r="L160" s="7">
        <f t="shared" si="144"/>
        <v>0</v>
      </c>
      <c r="M160" s="7">
        <f t="shared" si="144"/>
        <v>6.3515493651943991E-2</v>
      </c>
      <c r="N160" s="7">
        <f t="shared" si="144"/>
        <v>0</v>
      </c>
      <c r="O160" s="7">
        <f t="shared" si="144"/>
        <v>0</v>
      </c>
      <c r="P160" s="7">
        <f t="shared" si="144"/>
        <v>0</v>
      </c>
      <c r="Q160" s="7">
        <f t="shared" si="144"/>
        <v>6.3515493651943991E-2</v>
      </c>
      <c r="R160" s="7">
        <f t="shared" si="144"/>
        <v>0</v>
      </c>
      <c r="S160" s="7">
        <f t="shared" si="144"/>
        <v>0.12703098730388798</v>
      </c>
      <c r="T160" s="7">
        <f t="shared" si="144"/>
        <v>6.3515493651943991E-2</v>
      </c>
      <c r="U160" s="7">
        <f t="shared" si="144"/>
        <v>0.12703098730388798</v>
      </c>
      <c r="V160" s="7">
        <f t="shared" si="144"/>
        <v>0.25406197460777596</v>
      </c>
      <c r="W160" s="7">
        <f t="shared" si="144"/>
        <v>6.3515493651943991E-2</v>
      </c>
      <c r="X160" s="7">
        <f t="shared" si="144"/>
        <v>0</v>
      </c>
      <c r="Y160" s="7">
        <f t="shared" si="144"/>
        <v>0.25406197460777596</v>
      </c>
      <c r="Z160" s="7">
        <f t="shared" si="144"/>
        <v>0.19054648095583196</v>
      </c>
      <c r="AA160" s="7">
        <f t="shared" si="144"/>
        <v>0.25406197460777596</v>
      </c>
      <c r="AB160" s="7">
        <f t="shared" si="144"/>
        <v>0.57163944286749591</v>
      </c>
      <c r="AC160" s="7">
        <f t="shared" si="144"/>
        <v>0.69867043017138386</v>
      </c>
      <c r="AD160" s="7">
        <f t="shared" si="144"/>
        <v>0.57163944286749591</v>
      </c>
      <c r="AE160" s="7">
        <f t="shared" si="144"/>
        <v>0.31757746825971994</v>
      </c>
      <c r="AF160" s="7">
        <f t="shared" si="144"/>
        <v>1.1432788857349918</v>
      </c>
      <c r="AG160" s="7">
        <f t="shared" si="144"/>
        <v>1.0162478984311039</v>
      </c>
      <c r="AH160" s="7">
        <f t="shared" si="144"/>
        <v>0.82570141747527181</v>
      </c>
      <c r="AI160" s="7">
        <f t="shared" si="144"/>
        <v>1.5243718476466557</v>
      </c>
      <c r="AJ160" s="7">
        <f t="shared" si="144"/>
        <v>1.5243718476466557</v>
      </c>
      <c r="AK160" s="7">
        <f t="shared" si="144"/>
        <v>1.9689803032102637</v>
      </c>
      <c r="AL160" s="7">
        <f t="shared" si="144"/>
        <v>3.0487436952933114</v>
      </c>
      <c r="AM160" s="7">
        <f t="shared" si="144"/>
        <v>2.0960112905141517</v>
      </c>
      <c r="AN160" s="7">
        <f t="shared" si="144"/>
        <v>5.5258479477191269</v>
      </c>
      <c r="AO160" s="7">
        <f t="shared" si="144"/>
        <v>5.208270479459407</v>
      </c>
      <c r="AP160" s="7">
        <f t="shared" si="144"/>
        <v>6.7326423271060625</v>
      </c>
      <c r="AQ160" s="7">
        <f t="shared" si="144"/>
        <v>6.7326423271060625</v>
      </c>
      <c r="AR160" s="7">
        <f t="shared" si="144"/>
        <v>7.748890225537167</v>
      </c>
      <c r="AS160" s="7">
        <f t="shared" si="144"/>
        <v>8.8921691112721586</v>
      </c>
      <c r="AT160" s="7">
        <f t="shared" si="144"/>
        <v>8.7016226303163258</v>
      </c>
      <c r="AU160" s="7">
        <f t="shared" si="144"/>
        <v>15.62481143837822</v>
      </c>
      <c r="AV160" s="7">
        <f t="shared" si="144"/>
        <v>11.178726882742142</v>
      </c>
      <c r="AW160" s="7">
        <f t="shared" si="144"/>
        <v>10.607087439874647</v>
      </c>
      <c r="AX160" s="7">
        <f t="shared" si="144"/>
        <v>9.9084170097032622</v>
      </c>
      <c r="AY160" s="7">
        <f t="shared" si="144"/>
        <v>12.76661422404074</v>
      </c>
      <c r="AZ160" s="7">
        <f t="shared" si="144"/>
        <v>10.03544799700715</v>
      </c>
      <c r="BA160" s="7">
        <f t="shared" si="144"/>
        <v>9.7178705287474294</v>
      </c>
      <c r="BB160" s="7">
        <f t="shared" si="144"/>
        <v>14.608563539947117</v>
      </c>
      <c r="BC160" s="7">
        <f t="shared" si="144"/>
        <v>10.543571946222702</v>
      </c>
      <c r="BD160" s="7">
        <f t="shared" si="144"/>
        <v>11.877397312913525</v>
      </c>
      <c r="BE160" s="7">
        <f t="shared" si="144"/>
        <v>10.607087439874647</v>
      </c>
      <c r="BF160" s="7">
        <f t="shared" si="144"/>
        <v>10.03544799700715</v>
      </c>
      <c r="BG160" s="7">
        <f t="shared" si="144"/>
        <v>7.4313127572774462</v>
      </c>
      <c r="BH160" s="7">
        <f t="shared" si="144"/>
        <v>7.4948282509293902</v>
      </c>
      <c r="BI160" s="7">
        <f t="shared" si="144"/>
        <v>9.2097465795318776</v>
      </c>
      <c r="BJ160" s="7">
        <f t="shared" si="144"/>
        <v>6.4150648588463426</v>
      </c>
      <c r="BK160" s="7">
        <f t="shared" si="144"/>
        <v>9.1462310858799345</v>
      </c>
      <c r="BL160" s="7">
        <f t="shared" si="144"/>
        <v>8.8921691112721586</v>
      </c>
      <c r="BM160" s="7">
        <f t="shared" si="144"/>
        <v>6.6691268334541176</v>
      </c>
      <c r="BN160" s="7">
        <f t="shared" si="144"/>
        <v>6.7961578207580065</v>
      </c>
      <c r="BO160" s="7">
        <f t="shared" si="144"/>
        <v>5.6528789350230149</v>
      </c>
      <c r="BP160" s="7">
        <f t="shared" si="141"/>
        <v>8.5110761493604929</v>
      </c>
      <c r="BQ160" s="7">
        <f t="shared" si="141"/>
        <v>7.3677972636255031</v>
      </c>
      <c r="BR160" s="7">
        <f t="shared" si="141"/>
        <v>8.1299831874488309</v>
      </c>
      <c r="BS160" s="7">
        <f t="shared" si="141"/>
        <v>6.3515493651943995</v>
      </c>
      <c r="BT160" s="7">
        <f t="shared" si="141"/>
        <v>6.7326423271060625</v>
      </c>
      <c r="BU160" s="7">
        <f t="shared" si="141"/>
        <v>4.5731155429399672</v>
      </c>
      <c r="BV160" s="7">
        <f t="shared" si="141"/>
        <v>4.7636620238957992</v>
      </c>
      <c r="BW160" s="7">
        <f t="shared" si="141"/>
        <v>3.6203831381608076</v>
      </c>
      <c r="BX160" s="7">
        <f t="shared" si="141"/>
        <v>4.6366310365919112</v>
      </c>
      <c r="BY160" s="7">
        <f t="shared" si="141"/>
        <v>3.9379606064205275</v>
      </c>
      <c r="BZ160" s="7">
        <f t="shared" si="141"/>
        <v>4.8906930111996871</v>
      </c>
      <c r="CA160" s="7">
        <f t="shared" si="141"/>
        <v>3.4298366572049757</v>
      </c>
      <c r="CB160" s="7">
        <f t="shared" si="141"/>
        <v>3.4933521508569192</v>
      </c>
      <c r="CC160" s="7">
        <f t="shared" si="141"/>
        <v>2.2865577714699836</v>
      </c>
      <c r="CD160" s="7">
        <f t="shared" si="141"/>
        <v>4.1285070873763594</v>
      </c>
      <c r="CE160" s="7">
        <f t="shared" si="141"/>
        <v>2.2230422778180396</v>
      </c>
      <c r="CF160" s="7">
        <f t="shared" si="141"/>
        <v>3.2392901762491433</v>
      </c>
      <c r="CG160" s="7">
        <f t="shared" si="141"/>
        <v>2.4135887587738716</v>
      </c>
      <c r="CH160" s="7">
        <f t="shared" si="141"/>
        <v>2.1595267841660957</v>
      </c>
      <c r="CI160" s="7">
        <f t="shared" si="141"/>
        <v>2.4135887587738716</v>
      </c>
      <c r="CJ160" s="7">
        <f t="shared" si="141"/>
        <v>1.7784338222544316</v>
      </c>
      <c r="CK160" s="7">
        <f t="shared" si="141"/>
        <v>1.7784338222544316</v>
      </c>
      <c r="CL160" s="7">
        <f t="shared" si="141"/>
        <v>1.9689803032102637</v>
      </c>
      <c r="CM160" s="7">
        <f t="shared" si="141"/>
        <v>2.4135887587738716</v>
      </c>
      <c r="CN160" s="7">
        <f t="shared" si="141"/>
        <v>1.3973408603427677</v>
      </c>
      <c r="CO160" s="7">
        <f t="shared" si="141"/>
        <v>1.7784338222544316</v>
      </c>
      <c r="CP160" s="7">
        <f t="shared" si="141"/>
        <v>1.3973408603427677</v>
      </c>
      <c r="CQ160" s="7">
        <f t="shared" si="141"/>
        <v>1.2067943793869358</v>
      </c>
      <c r="CR160" s="7">
        <f t="shared" si="141"/>
        <v>1.6514028349505436</v>
      </c>
      <c r="CS160" s="7">
        <f t="shared" si="141"/>
        <v>1.2067943793869358</v>
      </c>
      <c r="CT160" s="7">
        <f t="shared" si="141"/>
        <v>1.4608563539947117</v>
      </c>
      <c r="CU160" s="7">
        <f t="shared" si="141"/>
        <v>1.3338253666908237</v>
      </c>
      <c r="CV160" s="7">
        <f t="shared" si="141"/>
        <v>1.3338253666908237</v>
      </c>
      <c r="CW160" s="7">
        <f t="shared" si="141"/>
        <v>1.1432788857349918</v>
      </c>
      <c r="CX160" s="7">
        <f t="shared" si="141"/>
        <v>0.88921691112721579</v>
      </c>
      <c r="CY160" s="7">
        <f t="shared" si="141"/>
        <v>1.4608563539947117</v>
      </c>
      <c r="CZ160" s="7">
        <f t="shared" si="141"/>
        <v>1.2067943793869358</v>
      </c>
      <c r="DA160" s="7">
        <f t="shared" si="141"/>
        <v>0.63515493651943988</v>
      </c>
      <c r="DB160" s="7">
        <f t="shared" si="141"/>
        <v>0.63515493651943988</v>
      </c>
      <c r="DC160" s="7">
        <f t="shared" si="141"/>
        <v>0.95273240477915977</v>
      </c>
      <c r="DD160" s="7">
        <f t="shared" si="141"/>
        <v>0.4446084555636079</v>
      </c>
      <c r="DE160" s="7">
        <f t="shared" si="141"/>
        <v>0.95273240477915977</v>
      </c>
      <c r="DF160" s="7">
        <f t="shared" si="141"/>
        <v>0.69867043017138386</v>
      </c>
      <c r="DG160" s="7">
        <f t="shared" si="141"/>
        <v>0.82570141747527181</v>
      </c>
      <c r="DH160" s="7">
        <f t="shared" si="141"/>
        <v>0.95273240477915977</v>
      </c>
      <c r="DI160" s="7">
        <f t="shared" si="141"/>
        <v>1.1432788857349918</v>
      </c>
      <c r="DJ160" s="7">
        <f t="shared" si="141"/>
        <v>0.88921691112721579</v>
      </c>
      <c r="DK160" s="7">
        <f t="shared" si="141"/>
        <v>0.63515493651943988</v>
      </c>
      <c r="DL160" s="7">
        <f t="shared" si="141"/>
        <v>0.50812394921555193</v>
      </c>
      <c r="DM160" s="7">
        <f t="shared" si="141"/>
        <v>0.76218592382332784</v>
      </c>
      <c r="DN160" s="7">
        <f t="shared" si="141"/>
        <v>0.57163944286749591</v>
      </c>
      <c r="DO160" s="7">
        <f t="shared" si="141"/>
        <v>0.4446084555636079</v>
      </c>
      <c r="DP160" s="7">
        <f t="shared" si="141"/>
        <v>0.69867043017138386</v>
      </c>
      <c r="DQ160" s="7">
        <f t="shared" si="141"/>
        <v>0.25406197460777596</v>
      </c>
      <c r="DR160" s="7">
        <f t="shared" si="141"/>
        <v>1.2067943793869358</v>
      </c>
      <c r="DS160" s="7">
        <f t="shared" si="141"/>
        <v>0.4446084555636079</v>
      </c>
      <c r="DT160" s="7">
        <f t="shared" si="141"/>
        <v>0.31757746825971994</v>
      </c>
      <c r="DU160" s="7">
        <f t="shared" si="141"/>
        <v>0.31757746825971994</v>
      </c>
      <c r="DV160" s="7">
        <f t="shared" si="141"/>
        <v>0.19054648095583196</v>
      </c>
      <c r="DW160" s="7">
        <f t="shared" si="141"/>
        <v>0.82570141747527181</v>
      </c>
      <c r="DX160" s="7">
        <f t="shared" si="141"/>
        <v>0.50812394921555193</v>
      </c>
      <c r="DY160" s="7">
        <f t="shared" si="141"/>
        <v>0.25406197460777596</v>
      </c>
      <c r="DZ160" s="7">
        <f t="shared" si="141"/>
        <v>0.31757746825971994</v>
      </c>
      <c r="EA160" s="7">
        <f t="shared" si="142"/>
        <v>0.12703098730388798</v>
      </c>
      <c r="EB160" s="7">
        <f t="shared" si="142"/>
        <v>0.57163944286749591</v>
      </c>
      <c r="EC160" s="7">
        <f t="shared" si="142"/>
        <v>0.50812394921555193</v>
      </c>
      <c r="ED160" s="7">
        <f t="shared" si="142"/>
        <v>0.25406197460777596</v>
      </c>
      <c r="EE160" s="7">
        <f t="shared" si="142"/>
        <v>0.57163944286749591</v>
      </c>
      <c r="EF160" s="7">
        <f t="shared" si="142"/>
        <v>0.19054648095583196</v>
      </c>
      <c r="EG160" s="7">
        <f t="shared" si="142"/>
        <v>0</v>
      </c>
      <c r="EH160" s="7">
        <f t="shared" si="142"/>
        <v>0.12703098730388798</v>
      </c>
      <c r="EI160" s="7">
        <f t="shared" si="142"/>
        <v>0.12703098730388798</v>
      </c>
      <c r="EJ160" s="7">
        <f t="shared" si="142"/>
        <v>0.12703098730388798</v>
      </c>
      <c r="EK160" s="7">
        <f t="shared" si="142"/>
        <v>6.3515493651943991E-2</v>
      </c>
      <c r="EL160" s="7">
        <f t="shared" si="142"/>
        <v>0.25406197460777596</v>
      </c>
      <c r="EM160" s="7">
        <f t="shared" si="142"/>
        <v>0</v>
      </c>
      <c r="EN160" s="7">
        <f t="shared" si="142"/>
        <v>0.19054648095583196</v>
      </c>
      <c r="EO160" s="7">
        <f t="shared" si="142"/>
        <v>0.38109296191166392</v>
      </c>
      <c r="EP160" s="7">
        <f t="shared" si="142"/>
        <v>0</v>
      </c>
      <c r="EQ160" s="7">
        <f t="shared" si="142"/>
        <v>6.3515493651943991E-2</v>
      </c>
      <c r="ER160" s="7">
        <f t="shared" si="142"/>
        <v>6.3515493651943991E-2</v>
      </c>
      <c r="ES160" s="7">
        <f t="shared" si="142"/>
        <v>0.25406197460777596</v>
      </c>
      <c r="ET160" s="7">
        <f t="shared" si="142"/>
        <v>0.12703098730388798</v>
      </c>
      <c r="EU160" s="7">
        <f t="shared" si="142"/>
        <v>6.3515493651943991E-2</v>
      </c>
      <c r="EV160" s="7">
        <f t="shared" si="142"/>
        <v>0.31757746825971994</v>
      </c>
      <c r="EW160" s="7">
        <f t="shared" si="142"/>
        <v>0.12703098730388798</v>
      </c>
      <c r="EX160" s="7">
        <f t="shared" si="142"/>
        <v>0</v>
      </c>
      <c r="EY160" s="7">
        <f t="shared" si="142"/>
        <v>0</v>
      </c>
      <c r="EZ160" s="7">
        <f t="shared" si="134"/>
        <v>0</v>
      </c>
      <c r="FA160" s="7">
        <f t="shared" si="134"/>
        <v>0</v>
      </c>
      <c r="FB160" s="7">
        <f t="shared" si="134"/>
        <v>0</v>
      </c>
      <c r="FC160" s="7">
        <f t="shared" si="134"/>
        <v>0</v>
      </c>
      <c r="FD160" s="7">
        <f t="shared" si="134"/>
        <v>0</v>
      </c>
      <c r="FE160" s="7">
        <f t="shared" si="134"/>
        <v>0</v>
      </c>
      <c r="FF160" s="7">
        <f t="shared" si="134"/>
        <v>0</v>
      </c>
      <c r="FG160" s="7">
        <f t="shared" si="134"/>
        <v>0</v>
      </c>
      <c r="FH160" s="7">
        <f t="shared" si="145"/>
        <v>0</v>
      </c>
      <c r="FI160" s="7">
        <f t="shared" si="145"/>
        <v>0</v>
      </c>
      <c r="FJ160" s="7">
        <f t="shared" si="145"/>
        <v>0</v>
      </c>
      <c r="FK160" s="7">
        <f t="shared" si="145"/>
        <v>0</v>
      </c>
      <c r="FL160" s="7">
        <f t="shared" si="145"/>
        <v>0</v>
      </c>
      <c r="FM160" s="7">
        <f t="shared" si="145"/>
        <v>0</v>
      </c>
      <c r="FN160" s="7">
        <f t="shared" si="145"/>
        <v>0</v>
      </c>
      <c r="FO160" s="7">
        <f t="shared" si="145"/>
        <v>0</v>
      </c>
      <c r="FP160" s="7">
        <f t="shared" si="145"/>
        <v>0</v>
      </c>
      <c r="FQ160" s="7">
        <f t="shared" si="145"/>
        <v>0</v>
      </c>
      <c r="FR160" s="7">
        <f t="shared" si="145"/>
        <v>0</v>
      </c>
      <c r="FS160" s="7">
        <f t="shared" si="145"/>
        <v>0</v>
      </c>
      <c r="FT160" s="7">
        <f t="shared" si="145"/>
        <v>0</v>
      </c>
      <c r="FU160" s="7">
        <f t="shared" si="145"/>
        <v>0</v>
      </c>
      <c r="FV160" s="7">
        <f t="shared" si="145"/>
        <v>6.3515493651943991E-2</v>
      </c>
      <c r="FW160" s="7">
        <f t="shared" si="145"/>
        <v>0</v>
      </c>
      <c r="FX160" s="7">
        <f t="shared" si="145"/>
        <v>0</v>
      </c>
      <c r="FY160" s="7">
        <f t="shared" si="145"/>
        <v>0</v>
      </c>
      <c r="FZ160" s="7">
        <f t="shared" si="145"/>
        <v>6.3515493651943991E-2</v>
      </c>
      <c r="GA160" s="7">
        <f t="shared" si="145"/>
        <v>6.3515493651943991E-2</v>
      </c>
      <c r="GB160" s="7">
        <f t="shared" si="145"/>
        <v>6.3515493651943991E-2</v>
      </c>
      <c r="GC160" s="7">
        <f t="shared" si="145"/>
        <v>0</v>
      </c>
      <c r="GD160" s="7">
        <f t="shared" si="145"/>
        <v>6.3515493651943991E-2</v>
      </c>
      <c r="GE160" s="7">
        <f t="shared" si="145"/>
        <v>6.3515493651943991E-2</v>
      </c>
      <c r="GF160" s="7">
        <f t="shared" si="145"/>
        <v>6.3515493651943991E-2</v>
      </c>
      <c r="GG160" s="7">
        <f t="shared" si="145"/>
        <v>0</v>
      </c>
      <c r="GH160" s="7">
        <f t="shared" si="145"/>
        <v>0</v>
      </c>
      <c r="GI160" s="7">
        <f t="shared" si="145"/>
        <v>0</v>
      </c>
      <c r="GJ160" s="7">
        <f t="shared" si="145"/>
        <v>0.19054648095583196</v>
      </c>
      <c r="GK160" s="7">
        <f t="shared" si="145"/>
        <v>6.3515493651943991E-2</v>
      </c>
      <c r="GL160" s="7">
        <f t="shared" si="145"/>
        <v>0</v>
      </c>
      <c r="GM160" s="7">
        <f t="shared" si="145"/>
        <v>0</v>
      </c>
      <c r="GN160" s="7">
        <f t="shared" si="145"/>
        <v>6.3515493651943991E-2</v>
      </c>
      <c r="GO160" s="7">
        <f t="shared" si="145"/>
        <v>0</v>
      </c>
      <c r="GP160" s="7">
        <f t="shared" si="145"/>
        <v>6.3515493651943991E-2</v>
      </c>
      <c r="GQ160" s="7">
        <f t="shared" si="145"/>
        <v>0</v>
      </c>
      <c r="GR160" s="7">
        <f t="shared" si="145"/>
        <v>0</v>
      </c>
      <c r="GS160" s="7">
        <f t="shared" si="145"/>
        <v>6.3515493651943991E-2</v>
      </c>
      <c r="GT160" s="7">
        <f t="shared" si="145"/>
        <v>0</v>
      </c>
      <c r="GU160" s="7">
        <f t="shared" si="145"/>
        <v>0.12703098730388798</v>
      </c>
      <c r="GV160" s="7">
        <f t="shared" si="145"/>
        <v>0</v>
      </c>
      <c r="GW160" s="7">
        <f t="shared" si="145"/>
        <v>6.3515493651943991E-2</v>
      </c>
      <c r="GX160" s="7">
        <f t="shared" si="145"/>
        <v>0</v>
      </c>
      <c r="GY160" s="7">
        <f t="shared" si="145"/>
        <v>0</v>
      </c>
      <c r="GZ160" s="7">
        <f t="shared" si="145"/>
        <v>0</v>
      </c>
      <c r="HA160" s="7">
        <f t="shared" si="145"/>
        <v>0</v>
      </c>
      <c r="HB160" s="7">
        <f t="shared" si="145"/>
        <v>0</v>
      </c>
      <c r="HC160" s="7">
        <f t="shared" si="145"/>
        <v>0</v>
      </c>
      <c r="HD160" s="7">
        <f t="shared" si="145"/>
        <v>0</v>
      </c>
      <c r="HE160" s="7">
        <f t="shared" si="145"/>
        <v>0</v>
      </c>
      <c r="HF160" s="7">
        <f t="shared" si="145"/>
        <v>0</v>
      </c>
      <c r="HG160" s="7">
        <f t="shared" si="145"/>
        <v>0</v>
      </c>
      <c r="HH160" s="7">
        <f t="shared" si="145"/>
        <v>0</v>
      </c>
      <c r="HI160" s="7">
        <f t="shared" si="145"/>
        <v>0</v>
      </c>
      <c r="HJ160" s="7">
        <f t="shared" si="145"/>
        <v>0</v>
      </c>
      <c r="HK160" s="7">
        <f t="shared" si="145"/>
        <v>6.3515493651943991E-2</v>
      </c>
      <c r="HL160" s="7">
        <f t="shared" si="145"/>
        <v>0</v>
      </c>
      <c r="HM160" s="7">
        <f t="shared" si="145"/>
        <v>0</v>
      </c>
      <c r="HN160" s="7">
        <f t="shared" si="145"/>
        <v>0</v>
      </c>
      <c r="HO160" s="7">
        <f t="shared" si="145"/>
        <v>0</v>
      </c>
      <c r="HP160" s="7">
        <f t="shared" si="145"/>
        <v>0</v>
      </c>
      <c r="HQ160" s="7">
        <f t="shared" si="145"/>
        <v>0</v>
      </c>
      <c r="HR160" s="7">
        <f t="shared" si="145"/>
        <v>0</v>
      </c>
      <c r="HS160" s="7">
        <f t="shared" si="143"/>
        <v>0</v>
      </c>
      <c r="HT160" s="7">
        <f t="shared" si="143"/>
        <v>0</v>
      </c>
      <c r="HU160" s="7">
        <f t="shared" si="143"/>
        <v>0</v>
      </c>
      <c r="HV160" s="7">
        <f t="shared" si="143"/>
        <v>0</v>
      </c>
      <c r="HW160" s="7">
        <f t="shared" si="143"/>
        <v>0</v>
      </c>
    </row>
    <row r="161" spans="2:231" x14ac:dyDescent="0.25">
      <c r="B161" s="256" t="s">
        <v>211</v>
      </c>
      <c r="C161" s="258">
        <v>692257</v>
      </c>
      <c r="D161" s="7">
        <f t="shared" si="144"/>
        <v>0</v>
      </c>
      <c r="E161" s="7">
        <f t="shared" si="144"/>
        <v>0</v>
      </c>
      <c r="F161" s="7">
        <f t="shared" si="144"/>
        <v>0.14445502176214903</v>
      </c>
      <c r="G161" s="7">
        <f t="shared" si="144"/>
        <v>0.14445502176214903</v>
      </c>
      <c r="H161" s="7">
        <f t="shared" si="144"/>
        <v>0</v>
      </c>
      <c r="I161" s="7">
        <f t="shared" si="144"/>
        <v>0.14445502176214903</v>
      </c>
      <c r="J161" s="7">
        <f t="shared" si="144"/>
        <v>0.14445502176214903</v>
      </c>
      <c r="K161" s="7">
        <f t="shared" si="144"/>
        <v>0</v>
      </c>
      <c r="L161" s="7">
        <f t="shared" si="144"/>
        <v>0</v>
      </c>
      <c r="M161" s="7">
        <f t="shared" si="144"/>
        <v>0</v>
      </c>
      <c r="N161" s="7">
        <f t="shared" si="144"/>
        <v>0</v>
      </c>
      <c r="O161" s="7">
        <f t="shared" si="144"/>
        <v>0</v>
      </c>
      <c r="P161" s="7">
        <f t="shared" si="144"/>
        <v>0</v>
      </c>
      <c r="Q161" s="7">
        <f t="shared" si="144"/>
        <v>0</v>
      </c>
      <c r="R161" s="7">
        <f t="shared" si="144"/>
        <v>0</v>
      </c>
      <c r="S161" s="7">
        <f t="shared" si="144"/>
        <v>0</v>
      </c>
      <c r="T161" s="7">
        <f t="shared" si="144"/>
        <v>0</v>
      </c>
      <c r="U161" s="7">
        <f t="shared" si="144"/>
        <v>0</v>
      </c>
      <c r="V161" s="7">
        <f t="shared" si="144"/>
        <v>0</v>
      </c>
      <c r="W161" s="7">
        <f t="shared" si="144"/>
        <v>0</v>
      </c>
      <c r="X161" s="7">
        <f t="shared" si="144"/>
        <v>0</v>
      </c>
      <c r="Y161" s="7">
        <f t="shared" si="144"/>
        <v>0.14445502176214903</v>
      </c>
      <c r="Z161" s="7">
        <f t="shared" si="144"/>
        <v>0.14445502176214903</v>
      </c>
      <c r="AA161" s="7">
        <f t="shared" si="144"/>
        <v>0.28891004352429805</v>
      </c>
      <c r="AB161" s="7">
        <f t="shared" si="144"/>
        <v>0</v>
      </c>
      <c r="AC161" s="7">
        <f t="shared" si="144"/>
        <v>0.57782008704859611</v>
      </c>
      <c r="AD161" s="7">
        <f t="shared" si="144"/>
        <v>1.1556401740971922</v>
      </c>
      <c r="AE161" s="7">
        <f t="shared" si="144"/>
        <v>0.86673013057289416</v>
      </c>
      <c r="AF161" s="7">
        <f t="shared" si="144"/>
        <v>1.8779152829079373</v>
      </c>
      <c r="AG161" s="7">
        <f t="shared" si="144"/>
        <v>2.4557353699565336</v>
      </c>
      <c r="AH161" s="7">
        <f t="shared" si="144"/>
        <v>1.1556401740971922</v>
      </c>
      <c r="AI161" s="7">
        <f t="shared" si="144"/>
        <v>2.022370304670086</v>
      </c>
      <c r="AJ161" s="7">
        <f t="shared" si="144"/>
        <v>2.4557353699565336</v>
      </c>
      <c r="AK161" s="7">
        <f t="shared" si="144"/>
        <v>3.4669205222915767</v>
      </c>
      <c r="AL161" s="7">
        <f t="shared" si="144"/>
        <v>3.4669205222915767</v>
      </c>
      <c r="AM161" s="7">
        <f t="shared" si="144"/>
        <v>4.3336506528644714</v>
      </c>
      <c r="AN161" s="7">
        <f t="shared" si="144"/>
        <v>7.0782960663453034</v>
      </c>
      <c r="AO161" s="7">
        <f t="shared" si="144"/>
        <v>6.067110914010259</v>
      </c>
      <c r="AP161" s="7">
        <f t="shared" si="144"/>
        <v>9.6784864580639844</v>
      </c>
      <c r="AQ161" s="7">
        <f t="shared" si="144"/>
        <v>10.689671610399028</v>
      </c>
      <c r="AR161" s="7">
        <f t="shared" si="144"/>
        <v>12.423131871544816</v>
      </c>
      <c r="AS161" s="7">
        <f t="shared" si="144"/>
        <v>12.712041915069115</v>
      </c>
      <c r="AT161" s="7">
        <f t="shared" si="144"/>
        <v>13.723227067404157</v>
      </c>
      <c r="AU161" s="7">
        <f t="shared" si="144"/>
        <v>18.634697807317224</v>
      </c>
      <c r="AV161" s="7">
        <f t="shared" si="144"/>
        <v>18.056877720268627</v>
      </c>
      <c r="AW161" s="7">
        <f t="shared" si="144"/>
        <v>21.234888199035908</v>
      </c>
      <c r="AX161" s="7">
        <f t="shared" si="144"/>
        <v>19.212517894365821</v>
      </c>
      <c r="AY161" s="7">
        <f t="shared" si="144"/>
        <v>20.657068111987311</v>
      </c>
      <c r="AZ161" s="7">
        <f t="shared" si="144"/>
        <v>24.123988634278888</v>
      </c>
      <c r="BA161" s="7">
        <f t="shared" si="144"/>
        <v>18.779152829079372</v>
      </c>
      <c r="BB161" s="7">
        <f t="shared" si="144"/>
        <v>33.658020070580726</v>
      </c>
      <c r="BC161" s="7">
        <f t="shared" si="144"/>
        <v>26.435268982473275</v>
      </c>
      <c r="BD161" s="7">
        <f t="shared" si="144"/>
        <v>30.768919635337745</v>
      </c>
      <c r="BE161" s="7">
        <f t="shared" si="144"/>
        <v>24.846263743089633</v>
      </c>
      <c r="BF161" s="7">
        <f t="shared" si="144"/>
        <v>29.902189504764848</v>
      </c>
      <c r="BG161" s="7">
        <f t="shared" si="144"/>
        <v>20.512613090225162</v>
      </c>
      <c r="BH161" s="7">
        <f t="shared" si="144"/>
        <v>18.923607850841524</v>
      </c>
      <c r="BI161" s="7">
        <f t="shared" si="144"/>
        <v>27.013089069521868</v>
      </c>
      <c r="BJ161" s="7">
        <f t="shared" si="144"/>
        <v>21.379343220798056</v>
      </c>
      <c r="BK161" s="7">
        <f t="shared" si="144"/>
        <v>28.891004352429807</v>
      </c>
      <c r="BL161" s="7">
        <f t="shared" si="144"/>
        <v>25.568538851900378</v>
      </c>
      <c r="BM161" s="7">
        <f t="shared" si="144"/>
        <v>26.86863404775972</v>
      </c>
      <c r="BN161" s="7">
        <f t="shared" si="144"/>
        <v>23.835078590754591</v>
      </c>
      <c r="BO161" s="7">
        <f t="shared" ref="BO161:DZ162" si="146">BO148/$C161*100000</f>
        <v>20.223703046700862</v>
      </c>
      <c r="BP161" s="7">
        <f t="shared" si="146"/>
        <v>26.86863404775972</v>
      </c>
      <c r="BQ161" s="7">
        <f t="shared" si="146"/>
        <v>26.724179025997572</v>
      </c>
      <c r="BR161" s="7">
        <f t="shared" si="146"/>
        <v>27.013089069521868</v>
      </c>
      <c r="BS161" s="7">
        <f t="shared" si="146"/>
        <v>23.401713525468143</v>
      </c>
      <c r="BT161" s="7">
        <f t="shared" si="146"/>
        <v>26.86863404775972</v>
      </c>
      <c r="BU161" s="7">
        <f t="shared" si="146"/>
        <v>14.589957197977052</v>
      </c>
      <c r="BV161" s="7">
        <f t="shared" si="146"/>
        <v>18.345787763792927</v>
      </c>
      <c r="BW161" s="7">
        <f t="shared" si="146"/>
        <v>17.190147589695734</v>
      </c>
      <c r="BX161" s="7">
        <f t="shared" si="146"/>
        <v>22.823893438419546</v>
      </c>
      <c r="BY161" s="7">
        <f t="shared" si="146"/>
        <v>23.112803481943843</v>
      </c>
      <c r="BZ161" s="7">
        <f t="shared" si="146"/>
        <v>20.223703046700862</v>
      </c>
      <c r="CA161" s="7">
        <f t="shared" si="146"/>
        <v>16.178962437360688</v>
      </c>
      <c r="CB161" s="7">
        <f t="shared" si="146"/>
        <v>14.301047154452755</v>
      </c>
      <c r="CC161" s="7">
        <f t="shared" si="146"/>
        <v>12.278676849782668</v>
      </c>
      <c r="CD161" s="7">
        <f t="shared" si="146"/>
        <v>17.912422698506479</v>
      </c>
      <c r="CE161" s="7">
        <f t="shared" si="146"/>
        <v>15.312232306787799</v>
      </c>
      <c r="CF161" s="7">
        <f t="shared" si="146"/>
        <v>13.43431702387986</v>
      </c>
      <c r="CG161" s="7">
        <f t="shared" si="146"/>
        <v>12.423131871544816</v>
      </c>
      <c r="CH161" s="7">
        <f t="shared" si="146"/>
        <v>12.567586893306965</v>
      </c>
      <c r="CI161" s="7">
        <f t="shared" si="146"/>
        <v>9.6784864580639844</v>
      </c>
      <c r="CJ161" s="7">
        <f t="shared" si="146"/>
        <v>6.2115659357724082</v>
      </c>
      <c r="CK161" s="7">
        <f t="shared" si="146"/>
        <v>6.9338410445831533</v>
      </c>
      <c r="CL161" s="7">
        <f t="shared" si="146"/>
        <v>9.2451213927775377</v>
      </c>
      <c r="CM161" s="7">
        <f t="shared" si="146"/>
        <v>9.5340314363018361</v>
      </c>
      <c r="CN161" s="7">
        <f t="shared" si="146"/>
        <v>10.111851523350431</v>
      </c>
      <c r="CO161" s="7">
        <f t="shared" si="146"/>
        <v>9.6784864580639844</v>
      </c>
      <c r="CP161" s="7">
        <f t="shared" si="146"/>
        <v>7.2227510881074517</v>
      </c>
      <c r="CQ161" s="7">
        <f t="shared" si="146"/>
        <v>4.7670157181509181</v>
      </c>
      <c r="CR161" s="7">
        <f t="shared" si="146"/>
        <v>6.6449310010588558</v>
      </c>
      <c r="CS161" s="7">
        <f t="shared" si="146"/>
        <v>6.5004759792967057</v>
      </c>
      <c r="CT161" s="7">
        <f t="shared" si="146"/>
        <v>5.2003807834373648</v>
      </c>
      <c r="CU161" s="7">
        <f t="shared" si="146"/>
        <v>5.0559257616752156</v>
      </c>
      <c r="CV161" s="7">
        <f t="shared" si="146"/>
        <v>4.9114707399130673</v>
      </c>
      <c r="CW161" s="7">
        <f t="shared" si="146"/>
        <v>4.9114707399130673</v>
      </c>
      <c r="CX161" s="7">
        <f t="shared" si="146"/>
        <v>3.9002855875780238</v>
      </c>
      <c r="CY161" s="7">
        <f t="shared" si="146"/>
        <v>5.7782008704859606</v>
      </c>
      <c r="CZ161" s="7">
        <f t="shared" si="146"/>
        <v>6.6449310010588558</v>
      </c>
      <c r="DA161" s="7">
        <f t="shared" si="146"/>
        <v>5.2003807834373648</v>
      </c>
      <c r="DB161" s="7">
        <f t="shared" si="146"/>
        <v>3.3224655005294279</v>
      </c>
      <c r="DC161" s="7">
        <f t="shared" si="146"/>
        <v>3.7558305658158746</v>
      </c>
      <c r="DD161" s="7">
        <f t="shared" si="146"/>
        <v>1.5890052393836394</v>
      </c>
      <c r="DE161" s="7">
        <f t="shared" si="146"/>
        <v>3.1780104787672787</v>
      </c>
      <c r="DF161" s="7">
        <f t="shared" si="146"/>
        <v>3.3224655005294279</v>
      </c>
      <c r="DG161" s="7">
        <f t="shared" si="146"/>
        <v>2.8891004352429803</v>
      </c>
      <c r="DH161" s="7">
        <f t="shared" si="146"/>
        <v>2.3112803481943844</v>
      </c>
      <c r="DI161" s="7">
        <f t="shared" si="146"/>
        <v>2.3112803481943844</v>
      </c>
      <c r="DJ161" s="7">
        <f t="shared" si="146"/>
        <v>2.022370304670086</v>
      </c>
      <c r="DK161" s="7">
        <f t="shared" si="146"/>
        <v>1.8779152829079373</v>
      </c>
      <c r="DL161" s="7">
        <f t="shared" si="146"/>
        <v>0.72227510881074508</v>
      </c>
      <c r="DM161" s="7">
        <f t="shared" si="146"/>
        <v>2.1668253264322357</v>
      </c>
      <c r="DN161" s="7">
        <f t="shared" si="146"/>
        <v>1.4445502176214902</v>
      </c>
      <c r="DO161" s="7">
        <f t="shared" si="146"/>
        <v>1.5890052393836394</v>
      </c>
      <c r="DP161" s="7">
        <f t="shared" si="146"/>
        <v>0.57782008704859611</v>
      </c>
      <c r="DQ161" s="7">
        <f t="shared" si="146"/>
        <v>0.57782008704859611</v>
      </c>
      <c r="DR161" s="7">
        <f t="shared" si="146"/>
        <v>2.1668253264322357</v>
      </c>
      <c r="DS161" s="7">
        <f t="shared" si="146"/>
        <v>1.011185152335043</v>
      </c>
      <c r="DT161" s="7">
        <f t="shared" si="146"/>
        <v>1.3000951958593412</v>
      </c>
      <c r="DU161" s="7">
        <f t="shared" si="146"/>
        <v>1.1556401740971922</v>
      </c>
      <c r="DV161" s="7">
        <f t="shared" si="146"/>
        <v>0.86673013057289416</v>
      </c>
      <c r="DW161" s="7">
        <f t="shared" si="146"/>
        <v>1.8779152829079373</v>
      </c>
      <c r="DX161" s="7">
        <f t="shared" si="146"/>
        <v>1.5890052393836394</v>
      </c>
      <c r="DY161" s="7">
        <f t="shared" si="146"/>
        <v>2.1668253264322357</v>
      </c>
      <c r="DZ161" s="7">
        <f t="shared" si="146"/>
        <v>0.28891004352429805</v>
      </c>
      <c r="EA161" s="7">
        <f t="shared" si="142"/>
        <v>0.86673013057289416</v>
      </c>
      <c r="EB161" s="7">
        <f t="shared" si="142"/>
        <v>1.4445502176214902</v>
      </c>
      <c r="EC161" s="7">
        <f t="shared" si="142"/>
        <v>0.43336506528644708</v>
      </c>
      <c r="ED161" s="7">
        <f t="shared" si="142"/>
        <v>0.43336506528644708</v>
      </c>
      <c r="EE161" s="7">
        <f t="shared" si="142"/>
        <v>0.72227510881074508</v>
      </c>
      <c r="EF161" s="7">
        <f t="shared" si="142"/>
        <v>0.72227510881074508</v>
      </c>
      <c r="EG161" s="7">
        <f t="shared" si="142"/>
        <v>1.011185152335043</v>
      </c>
      <c r="EH161" s="7">
        <f t="shared" si="142"/>
        <v>0.57782008704859611</v>
      </c>
      <c r="EI161" s="7">
        <f t="shared" si="142"/>
        <v>0.86673013057289416</v>
      </c>
      <c r="EJ161" s="7">
        <f t="shared" si="142"/>
        <v>0.57782008704859611</v>
      </c>
      <c r="EK161" s="7">
        <f t="shared" si="142"/>
        <v>0.28891004352429805</v>
      </c>
      <c r="EL161" s="7">
        <f t="shared" si="142"/>
        <v>0.57782008704859611</v>
      </c>
      <c r="EM161" s="7">
        <f t="shared" si="142"/>
        <v>0.14445502176214903</v>
      </c>
      <c r="EN161" s="7">
        <f t="shared" si="142"/>
        <v>0.14445502176214903</v>
      </c>
      <c r="EO161" s="7">
        <f t="shared" si="142"/>
        <v>0.72227510881074508</v>
      </c>
      <c r="EP161" s="7">
        <f t="shared" si="142"/>
        <v>0.14445502176214903</v>
      </c>
      <c r="EQ161" s="7">
        <f t="shared" si="142"/>
        <v>0.72227510881074508</v>
      </c>
      <c r="ER161" s="7">
        <f t="shared" si="142"/>
        <v>0.43336506528644708</v>
      </c>
      <c r="ES161" s="7">
        <f t="shared" si="142"/>
        <v>0.43336506528644708</v>
      </c>
      <c r="ET161" s="7">
        <f t="shared" si="142"/>
        <v>0.28891004352429805</v>
      </c>
      <c r="EU161" s="7">
        <f t="shared" si="142"/>
        <v>0</v>
      </c>
      <c r="EV161" s="7">
        <f t="shared" si="142"/>
        <v>0.57782008704859611</v>
      </c>
      <c r="EW161" s="7">
        <f t="shared" si="142"/>
        <v>0.14445502176214903</v>
      </c>
      <c r="EX161" s="7">
        <f t="shared" si="142"/>
        <v>0</v>
      </c>
      <c r="EY161" s="7">
        <f t="shared" si="142"/>
        <v>0</v>
      </c>
      <c r="EZ161" s="7">
        <f t="shared" si="134"/>
        <v>0</v>
      </c>
      <c r="FA161" s="7">
        <f t="shared" si="134"/>
        <v>0</v>
      </c>
      <c r="FB161" s="7">
        <f t="shared" si="134"/>
        <v>0</v>
      </c>
      <c r="FC161" s="7">
        <f t="shared" si="134"/>
        <v>0</v>
      </c>
      <c r="FD161" s="7">
        <f t="shared" si="134"/>
        <v>0</v>
      </c>
      <c r="FE161" s="7">
        <f t="shared" si="134"/>
        <v>0</v>
      </c>
      <c r="FF161" s="7">
        <f t="shared" si="134"/>
        <v>0</v>
      </c>
      <c r="FG161" s="7">
        <f t="shared" si="134"/>
        <v>0</v>
      </c>
      <c r="FH161" s="7">
        <f t="shared" si="145"/>
        <v>0</v>
      </c>
      <c r="FI161" s="7">
        <f t="shared" si="145"/>
        <v>0</v>
      </c>
      <c r="FJ161" s="7">
        <f t="shared" si="145"/>
        <v>0</v>
      </c>
      <c r="FK161" s="7">
        <f t="shared" si="145"/>
        <v>0</v>
      </c>
      <c r="FL161" s="7">
        <f t="shared" si="145"/>
        <v>0</v>
      </c>
      <c r="FM161" s="7">
        <f t="shared" si="145"/>
        <v>0</v>
      </c>
      <c r="FN161" s="7">
        <f t="shared" si="145"/>
        <v>0</v>
      </c>
      <c r="FO161" s="7">
        <f t="shared" si="145"/>
        <v>0</v>
      </c>
      <c r="FP161" s="7">
        <f t="shared" si="145"/>
        <v>0</v>
      </c>
      <c r="FQ161" s="7">
        <f t="shared" si="145"/>
        <v>0</v>
      </c>
      <c r="FR161" s="7">
        <f t="shared" si="145"/>
        <v>0</v>
      </c>
      <c r="FS161" s="7">
        <f t="shared" si="145"/>
        <v>0</v>
      </c>
      <c r="FT161" s="7">
        <f t="shared" si="145"/>
        <v>0</v>
      </c>
      <c r="FU161" s="7">
        <f t="shared" si="145"/>
        <v>0</v>
      </c>
      <c r="FV161" s="7">
        <f t="shared" si="145"/>
        <v>0.14445502176214903</v>
      </c>
      <c r="FW161" s="7">
        <f t="shared" si="145"/>
        <v>0</v>
      </c>
      <c r="FX161" s="7">
        <f t="shared" si="145"/>
        <v>0</v>
      </c>
      <c r="FY161" s="7">
        <f t="shared" si="145"/>
        <v>0</v>
      </c>
      <c r="FZ161" s="7">
        <f t="shared" si="145"/>
        <v>0.28891004352429805</v>
      </c>
      <c r="GA161" s="7">
        <f t="shared" si="145"/>
        <v>0.14445502176214903</v>
      </c>
      <c r="GB161" s="7">
        <f t="shared" si="145"/>
        <v>0</v>
      </c>
      <c r="GC161" s="7">
        <f t="shared" si="145"/>
        <v>0.28891004352429805</v>
      </c>
      <c r="GD161" s="7">
        <f t="shared" si="145"/>
        <v>0.28891004352429805</v>
      </c>
      <c r="GE161" s="7">
        <f t="shared" si="145"/>
        <v>0</v>
      </c>
      <c r="GF161" s="7">
        <f t="shared" si="145"/>
        <v>0.14445502176214903</v>
      </c>
      <c r="GG161" s="7">
        <f t="shared" si="145"/>
        <v>0</v>
      </c>
      <c r="GH161" s="7">
        <f t="shared" si="145"/>
        <v>0.14445502176214903</v>
      </c>
      <c r="GI161" s="7">
        <f t="shared" si="145"/>
        <v>0.14445502176214903</v>
      </c>
      <c r="GJ161" s="7">
        <f t="shared" si="145"/>
        <v>0</v>
      </c>
      <c r="GK161" s="7">
        <f t="shared" si="145"/>
        <v>0.14445502176214903</v>
      </c>
      <c r="GL161" s="7">
        <f t="shared" si="145"/>
        <v>0.57782008704859611</v>
      </c>
      <c r="GM161" s="7">
        <f t="shared" si="145"/>
        <v>0.43336506528644708</v>
      </c>
      <c r="GN161" s="7">
        <f t="shared" si="145"/>
        <v>0.14445502176214903</v>
      </c>
      <c r="GO161" s="7">
        <f t="shared" si="145"/>
        <v>0</v>
      </c>
      <c r="GP161" s="7">
        <f t="shared" si="145"/>
        <v>0.28891004352429805</v>
      </c>
      <c r="GQ161" s="7">
        <f t="shared" si="145"/>
        <v>0.57782008704859611</v>
      </c>
      <c r="GR161" s="7">
        <f t="shared" si="145"/>
        <v>0</v>
      </c>
      <c r="GS161" s="7">
        <f t="shared" si="145"/>
        <v>0.14445502176214903</v>
      </c>
      <c r="GT161" s="7">
        <f t="shared" si="145"/>
        <v>0.28891004352429805</v>
      </c>
      <c r="GU161" s="7">
        <f t="shared" si="145"/>
        <v>0</v>
      </c>
      <c r="GV161" s="7">
        <f t="shared" si="145"/>
        <v>0.14445502176214903</v>
      </c>
      <c r="GW161" s="7">
        <f t="shared" si="145"/>
        <v>0</v>
      </c>
      <c r="GX161" s="7">
        <f t="shared" si="145"/>
        <v>0.14445502176214903</v>
      </c>
      <c r="GY161" s="7">
        <f t="shared" si="145"/>
        <v>0</v>
      </c>
      <c r="GZ161" s="7">
        <f t="shared" si="145"/>
        <v>0</v>
      </c>
      <c r="HA161" s="7">
        <f t="shared" si="145"/>
        <v>0.14445502176214903</v>
      </c>
      <c r="HB161" s="7">
        <f t="shared" si="145"/>
        <v>0</v>
      </c>
      <c r="HC161" s="7">
        <f t="shared" si="145"/>
        <v>0</v>
      </c>
      <c r="HD161" s="7">
        <f t="shared" si="145"/>
        <v>0</v>
      </c>
      <c r="HE161" s="7">
        <f>HE148/$C161*100000</f>
        <v>0.28891004352429805</v>
      </c>
      <c r="HF161" s="7">
        <f t="shared" si="145"/>
        <v>0</v>
      </c>
      <c r="HG161" s="7">
        <f t="shared" si="145"/>
        <v>0</v>
      </c>
      <c r="HH161" s="7">
        <f t="shared" si="145"/>
        <v>0.14445502176214903</v>
      </c>
      <c r="HI161" s="7">
        <f t="shared" si="145"/>
        <v>0</v>
      </c>
      <c r="HJ161" s="7">
        <f t="shared" si="145"/>
        <v>0</v>
      </c>
      <c r="HK161" s="7">
        <f t="shared" si="145"/>
        <v>0</v>
      </c>
      <c r="HL161" s="7">
        <f t="shared" si="145"/>
        <v>0</v>
      </c>
      <c r="HM161" s="7">
        <f t="shared" si="145"/>
        <v>0</v>
      </c>
      <c r="HN161" s="7">
        <f t="shared" si="145"/>
        <v>0</v>
      </c>
      <c r="HO161" s="7">
        <f t="shared" si="145"/>
        <v>0</v>
      </c>
      <c r="HP161" s="7">
        <f t="shared" si="145"/>
        <v>0</v>
      </c>
      <c r="HQ161" s="7">
        <f t="shared" si="145"/>
        <v>0</v>
      </c>
      <c r="HR161" s="7">
        <f t="shared" si="145"/>
        <v>0</v>
      </c>
      <c r="HS161" s="7">
        <f t="shared" si="143"/>
        <v>0</v>
      </c>
      <c r="HT161" s="7">
        <f t="shared" si="143"/>
        <v>0</v>
      </c>
      <c r="HU161" s="7">
        <f t="shared" si="143"/>
        <v>0</v>
      </c>
      <c r="HV161" s="7">
        <f t="shared" si="143"/>
        <v>0</v>
      </c>
      <c r="HW161" s="7">
        <f t="shared" si="143"/>
        <v>0</v>
      </c>
    </row>
    <row r="162" spans="2:231" ht="15.75" thickBot="1" x14ac:dyDescent="0.3">
      <c r="B162" s="257" t="s">
        <v>212</v>
      </c>
      <c r="C162" s="259">
        <v>129831</v>
      </c>
      <c r="D162" s="7">
        <f t="shared" ref="D162:BO162" si="147">D149/$C162*100000</f>
        <v>0</v>
      </c>
      <c r="E162" s="7">
        <f t="shared" si="147"/>
        <v>0</v>
      </c>
      <c r="F162" s="7">
        <f t="shared" si="147"/>
        <v>0</v>
      </c>
      <c r="G162" s="7">
        <f t="shared" si="147"/>
        <v>0.77023207092296908</v>
      </c>
      <c r="H162" s="7">
        <f t="shared" si="147"/>
        <v>0</v>
      </c>
      <c r="I162" s="7">
        <f t="shared" si="147"/>
        <v>0</v>
      </c>
      <c r="J162" s="7">
        <f t="shared" si="147"/>
        <v>0</v>
      </c>
      <c r="K162" s="7">
        <f t="shared" si="147"/>
        <v>0</v>
      </c>
      <c r="L162" s="7">
        <f t="shared" si="147"/>
        <v>0</v>
      </c>
      <c r="M162" s="7">
        <f t="shared" si="147"/>
        <v>0</v>
      </c>
      <c r="N162" s="7">
        <f t="shared" si="147"/>
        <v>0</v>
      </c>
      <c r="O162" s="7">
        <f t="shared" si="147"/>
        <v>0.77023207092296908</v>
      </c>
      <c r="P162" s="7">
        <f t="shared" si="147"/>
        <v>0</v>
      </c>
      <c r="Q162" s="7">
        <f t="shared" si="147"/>
        <v>0</v>
      </c>
      <c r="R162" s="7">
        <f t="shared" si="147"/>
        <v>0</v>
      </c>
      <c r="S162" s="7">
        <f t="shared" si="147"/>
        <v>0</v>
      </c>
      <c r="T162" s="7">
        <f t="shared" si="147"/>
        <v>0</v>
      </c>
      <c r="U162" s="7">
        <f t="shared" si="147"/>
        <v>0</v>
      </c>
      <c r="V162" s="7">
        <f t="shared" si="147"/>
        <v>0.77023207092296908</v>
      </c>
      <c r="W162" s="7">
        <f t="shared" si="147"/>
        <v>0</v>
      </c>
      <c r="X162" s="7">
        <f t="shared" si="147"/>
        <v>0</v>
      </c>
      <c r="Y162" s="7">
        <f t="shared" si="147"/>
        <v>0.77023207092296908</v>
      </c>
      <c r="Z162" s="7">
        <f t="shared" si="147"/>
        <v>0</v>
      </c>
      <c r="AA162" s="7">
        <f t="shared" si="147"/>
        <v>1.5404641418459382</v>
      </c>
      <c r="AB162" s="7">
        <f t="shared" si="147"/>
        <v>0.77023207092296908</v>
      </c>
      <c r="AC162" s="7">
        <f t="shared" si="147"/>
        <v>1.5404641418459382</v>
      </c>
      <c r="AD162" s="7">
        <f t="shared" si="147"/>
        <v>0</v>
      </c>
      <c r="AE162" s="7">
        <f t="shared" si="147"/>
        <v>0</v>
      </c>
      <c r="AF162" s="7">
        <f t="shared" si="147"/>
        <v>0.77023207092296908</v>
      </c>
      <c r="AG162" s="7">
        <f t="shared" si="147"/>
        <v>2.310696212768907</v>
      </c>
      <c r="AH162" s="7">
        <f t="shared" si="147"/>
        <v>3.8511603546148456</v>
      </c>
      <c r="AI162" s="7">
        <f t="shared" si="147"/>
        <v>0.77023207092296908</v>
      </c>
      <c r="AJ162" s="7">
        <f t="shared" si="147"/>
        <v>2.310696212768907</v>
      </c>
      <c r="AK162" s="7">
        <f t="shared" si="147"/>
        <v>3.8511603546148456</v>
      </c>
      <c r="AL162" s="7">
        <f t="shared" si="147"/>
        <v>2.310696212768907</v>
      </c>
      <c r="AM162" s="7">
        <f t="shared" si="147"/>
        <v>2.310696212768907</v>
      </c>
      <c r="AN162" s="7">
        <f t="shared" si="147"/>
        <v>6.9320886383067215</v>
      </c>
      <c r="AO162" s="7">
        <f t="shared" si="147"/>
        <v>6.9320886383067215</v>
      </c>
      <c r="AP162" s="7">
        <f t="shared" si="147"/>
        <v>9.2427848510756281</v>
      </c>
      <c r="AQ162" s="7">
        <f t="shared" si="147"/>
        <v>10.783248992921566</v>
      </c>
      <c r="AR162" s="7">
        <f t="shared" si="147"/>
        <v>12.323713134767505</v>
      </c>
      <c r="AS162" s="7">
        <f t="shared" si="147"/>
        <v>16.17487348938235</v>
      </c>
      <c r="AT162" s="7">
        <f t="shared" si="147"/>
        <v>15.404641418459383</v>
      </c>
      <c r="AU162" s="7">
        <f t="shared" si="147"/>
        <v>28.498586624149858</v>
      </c>
      <c r="AV162" s="7">
        <f t="shared" si="147"/>
        <v>25.417658340457979</v>
      </c>
      <c r="AW162" s="7">
        <f t="shared" si="147"/>
        <v>23.106962127689073</v>
      </c>
      <c r="AX162" s="7">
        <f t="shared" si="147"/>
        <v>24.647426269535011</v>
      </c>
      <c r="AY162" s="7">
        <f t="shared" si="147"/>
        <v>38.511603546148457</v>
      </c>
      <c r="AZ162" s="7">
        <f t="shared" si="147"/>
        <v>28.498586624149858</v>
      </c>
      <c r="BA162" s="7">
        <f t="shared" si="147"/>
        <v>33.119979049687672</v>
      </c>
      <c r="BB162" s="7">
        <f t="shared" si="147"/>
        <v>51.605548751838931</v>
      </c>
      <c r="BC162" s="7">
        <f t="shared" si="147"/>
        <v>45.443692184455173</v>
      </c>
      <c r="BD162" s="7">
        <f t="shared" si="147"/>
        <v>43.132995971686263</v>
      </c>
      <c r="BE162" s="7">
        <f t="shared" si="147"/>
        <v>59.30786946106862</v>
      </c>
      <c r="BF162" s="7">
        <f t="shared" si="147"/>
        <v>64.699493957529398</v>
      </c>
      <c r="BG162" s="7">
        <f t="shared" si="147"/>
        <v>48.524620468147056</v>
      </c>
      <c r="BH162" s="7">
        <f t="shared" si="147"/>
        <v>43.132995971686263</v>
      </c>
      <c r="BI162" s="7">
        <f t="shared" si="147"/>
        <v>63.159029815683461</v>
      </c>
      <c r="BJ162" s="7">
        <f t="shared" si="147"/>
        <v>54.686477035530807</v>
      </c>
      <c r="BK162" s="7">
        <f t="shared" si="147"/>
        <v>53.146012893684869</v>
      </c>
      <c r="BL162" s="7">
        <f t="shared" si="147"/>
        <v>51.605548751838931</v>
      </c>
      <c r="BM162" s="7">
        <f t="shared" si="147"/>
        <v>72.401814666759094</v>
      </c>
      <c r="BN162" s="7">
        <f t="shared" si="147"/>
        <v>66.239958099375343</v>
      </c>
      <c r="BO162" s="7">
        <f t="shared" si="147"/>
        <v>37.741371475225485</v>
      </c>
      <c r="BP162" s="7">
        <f t="shared" si="146"/>
        <v>70.861350524913163</v>
      </c>
      <c r="BQ162" s="7">
        <f t="shared" si="146"/>
        <v>56.226941177376744</v>
      </c>
      <c r="BR162" s="7">
        <f t="shared" si="146"/>
        <v>73.942278808605025</v>
      </c>
      <c r="BS162" s="7">
        <f t="shared" si="146"/>
        <v>60.078101531991592</v>
      </c>
      <c r="BT162" s="7">
        <f t="shared" si="146"/>
        <v>63.92926188660644</v>
      </c>
      <c r="BU162" s="7">
        <f t="shared" si="146"/>
        <v>46.984156326301111</v>
      </c>
      <c r="BV162" s="7">
        <f t="shared" si="146"/>
        <v>50.065084609992986</v>
      </c>
      <c r="BW162" s="7">
        <f t="shared" si="146"/>
        <v>47.754388397224083</v>
      </c>
      <c r="BX162" s="7">
        <f t="shared" si="146"/>
        <v>63.159029815683461</v>
      </c>
      <c r="BY162" s="7">
        <f t="shared" si="146"/>
        <v>47.754388397224083</v>
      </c>
      <c r="BZ162" s="7">
        <f t="shared" si="146"/>
        <v>54.686477035530807</v>
      </c>
      <c r="CA162" s="7">
        <f t="shared" si="146"/>
        <v>60.848333602914551</v>
      </c>
      <c r="CB162" s="7">
        <f t="shared" si="146"/>
        <v>39.281835617071422</v>
      </c>
      <c r="CC162" s="7">
        <f t="shared" si="146"/>
        <v>31.57951490784173</v>
      </c>
      <c r="CD162" s="7">
        <f t="shared" si="146"/>
        <v>43.903228042609243</v>
      </c>
      <c r="CE162" s="7">
        <f t="shared" si="146"/>
        <v>43.903228042609243</v>
      </c>
      <c r="CF162" s="7">
        <f t="shared" si="146"/>
        <v>44.673460113532208</v>
      </c>
      <c r="CG162" s="7">
        <f t="shared" si="146"/>
        <v>30.809282836918765</v>
      </c>
      <c r="CH162" s="7">
        <f t="shared" si="146"/>
        <v>30.039050765995796</v>
      </c>
      <c r="CI162" s="7">
        <f t="shared" si="146"/>
        <v>30.809282836918765</v>
      </c>
      <c r="CJ162" s="7">
        <f t="shared" si="146"/>
        <v>17.715337631228291</v>
      </c>
      <c r="CK162" s="7">
        <f t="shared" si="146"/>
        <v>20.026033843997197</v>
      </c>
      <c r="CL162" s="7">
        <f t="shared" si="146"/>
        <v>20.796265914920166</v>
      </c>
      <c r="CM162" s="7">
        <f t="shared" si="146"/>
        <v>25.417658340457979</v>
      </c>
      <c r="CN162" s="7">
        <f t="shared" si="146"/>
        <v>18.485569702151256</v>
      </c>
      <c r="CO162" s="7">
        <f t="shared" si="146"/>
        <v>20.796265914920166</v>
      </c>
      <c r="CP162" s="7">
        <f t="shared" si="146"/>
        <v>15.404641418459383</v>
      </c>
      <c r="CQ162" s="7">
        <f t="shared" si="146"/>
        <v>16.945105560305322</v>
      </c>
      <c r="CR162" s="7">
        <f t="shared" si="146"/>
        <v>18.485569702151256</v>
      </c>
      <c r="CS162" s="7">
        <f t="shared" si="146"/>
        <v>6.1618565673837526</v>
      </c>
      <c r="CT162" s="7">
        <f t="shared" si="146"/>
        <v>21.566497985843132</v>
      </c>
      <c r="CU162" s="7">
        <f t="shared" si="146"/>
        <v>20.796265914920166</v>
      </c>
      <c r="CV162" s="7">
        <f t="shared" si="146"/>
        <v>16.945105560305322</v>
      </c>
      <c r="CW162" s="7">
        <f t="shared" si="146"/>
        <v>7.7023207092296913</v>
      </c>
      <c r="CX162" s="7">
        <f t="shared" si="146"/>
        <v>6.1618565673837526</v>
      </c>
      <c r="CY162" s="7">
        <f t="shared" si="146"/>
        <v>16.17487348938235</v>
      </c>
      <c r="CZ162" s="7">
        <f t="shared" si="146"/>
        <v>10.783248992921566</v>
      </c>
      <c r="DA162" s="7">
        <f t="shared" si="146"/>
        <v>10.783248992921566</v>
      </c>
      <c r="DB162" s="7">
        <f t="shared" si="146"/>
        <v>8.472552780152661</v>
      </c>
      <c r="DC162" s="7">
        <f t="shared" si="146"/>
        <v>11.553481063844536</v>
      </c>
      <c r="DD162" s="7">
        <f t="shared" si="146"/>
        <v>6.9320886383067215</v>
      </c>
      <c r="DE162" s="7">
        <f t="shared" si="146"/>
        <v>6.1618565673837526</v>
      </c>
      <c r="DF162" s="7">
        <f t="shared" si="146"/>
        <v>8.472552780152661</v>
      </c>
      <c r="DG162" s="7">
        <f t="shared" si="146"/>
        <v>8.472552780152661</v>
      </c>
      <c r="DH162" s="7">
        <f t="shared" si="146"/>
        <v>12.323713134767505</v>
      </c>
      <c r="DI162" s="7">
        <f t="shared" si="146"/>
        <v>6.1618565673837526</v>
      </c>
      <c r="DJ162" s="7">
        <f t="shared" si="146"/>
        <v>8.472552780152661</v>
      </c>
      <c r="DK162" s="7">
        <f t="shared" si="146"/>
        <v>2.310696212768907</v>
      </c>
      <c r="DL162" s="7">
        <f t="shared" si="146"/>
        <v>2.310696212768907</v>
      </c>
      <c r="DM162" s="7">
        <f t="shared" si="146"/>
        <v>9.2427848510756281</v>
      </c>
      <c r="DN162" s="7">
        <f t="shared" si="146"/>
        <v>4.621392425537814</v>
      </c>
      <c r="DO162" s="7">
        <f t="shared" si="146"/>
        <v>3.8511603546148456</v>
      </c>
      <c r="DP162" s="7">
        <f t="shared" si="146"/>
        <v>5.3916244964607829</v>
      </c>
      <c r="DQ162" s="7">
        <f t="shared" si="146"/>
        <v>4.621392425537814</v>
      </c>
      <c r="DR162" s="7">
        <f t="shared" si="146"/>
        <v>2.310696212768907</v>
      </c>
      <c r="DS162" s="7">
        <f t="shared" si="146"/>
        <v>2.310696212768907</v>
      </c>
      <c r="DT162" s="7">
        <f t="shared" si="146"/>
        <v>2.310696212768907</v>
      </c>
      <c r="DU162" s="7">
        <f t="shared" si="146"/>
        <v>3.0809282836918763</v>
      </c>
      <c r="DV162" s="7">
        <f t="shared" si="146"/>
        <v>3.0809282836918763</v>
      </c>
      <c r="DW162" s="7">
        <f t="shared" si="146"/>
        <v>4.621392425537814</v>
      </c>
      <c r="DX162" s="7">
        <f t="shared" si="146"/>
        <v>3.0809282836918763</v>
      </c>
      <c r="DY162" s="7">
        <f t="shared" si="146"/>
        <v>3.8511603546148456</v>
      </c>
      <c r="DZ162" s="7">
        <f t="shared" si="146"/>
        <v>0.77023207092296908</v>
      </c>
      <c r="EA162" s="7">
        <f t="shared" si="142"/>
        <v>1.5404641418459382</v>
      </c>
      <c r="EB162" s="7">
        <f t="shared" si="142"/>
        <v>3.0809282836918763</v>
      </c>
      <c r="EC162" s="7">
        <f t="shared" si="142"/>
        <v>0.77023207092296908</v>
      </c>
      <c r="ED162" s="7">
        <f t="shared" si="142"/>
        <v>1.5404641418459382</v>
      </c>
      <c r="EE162" s="7">
        <f t="shared" si="142"/>
        <v>0</v>
      </c>
      <c r="EF162" s="7">
        <f t="shared" si="142"/>
        <v>1.5404641418459382</v>
      </c>
      <c r="EG162" s="7">
        <f t="shared" si="142"/>
        <v>1.5404641418459382</v>
      </c>
      <c r="EH162" s="7">
        <f t="shared" si="142"/>
        <v>0</v>
      </c>
      <c r="EI162" s="7">
        <f t="shared" si="142"/>
        <v>1.5404641418459382</v>
      </c>
      <c r="EJ162" s="7">
        <f t="shared" si="142"/>
        <v>0</v>
      </c>
      <c r="EK162" s="7">
        <f t="shared" si="142"/>
        <v>1.5404641418459382</v>
      </c>
      <c r="EL162" s="7">
        <f t="shared" si="142"/>
        <v>0.77023207092296908</v>
      </c>
      <c r="EM162" s="7">
        <f t="shared" si="142"/>
        <v>1.5404641418459382</v>
      </c>
      <c r="EN162" s="7">
        <f t="shared" si="142"/>
        <v>0</v>
      </c>
      <c r="EO162" s="7">
        <f t="shared" si="142"/>
        <v>0.77023207092296908</v>
      </c>
      <c r="EP162" s="7">
        <f t="shared" si="142"/>
        <v>3.8511603546148456</v>
      </c>
      <c r="EQ162" s="7">
        <f t="shared" si="142"/>
        <v>3.0809282836918763</v>
      </c>
      <c r="ER162" s="7">
        <f t="shared" si="142"/>
        <v>0</v>
      </c>
      <c r="ES162" s="7">
        <f t="shared" si="142"/>
        <v>0</v>
      </c>
      <c r="ET162" s="7">
        <f t="shared" si="142"/>
        <v>0.77023207092296908</v>
      </c>
      <c r="EU162" s="7">
        <f t="shared" si="142"/>
        <v>0</v>
      </c>
      <c r="EV162" s="7">
        <f t="shared" si="142"/>
        <v>1.5404641418459382</v>
      </c>
      <c r="EW162" s="7">
        <f t="shared" si="142"/>
        <v>0</v>
      </c>
      <c r="EX162" s="7">
        <f t="shared" si="142"/>
        <v>0</v>
      </c>
      <c r="EY162" s="7">
        <f t="shared" si="142"/>
        <v>0</v>
      </c>
      <c r="EZ162" s="7">
        <f t="shared" si="134"/>
        <v>0</v>
      </c>
      <c r="FA162" s="7">
        <f t="shared" si="134"/>
        <v>0</v>
      </c>
      <c r="FB162" s="7">
        <f t="shared" si="134"/>
        <v>0</v>
      </c>
      <c r="FC162" s="7">
        <f t="shared" si="134"/>
        <v>0</v>
      </c>
      <c r="FD162" s="7">
        <f t="shared" si="134"/>
        <v>0</v>
      </c>
      <c r="FE162" s="7">
        <f t="shared" si="134"/>
        <v>0</v>
      </c>
      <c r="FF162" s="7">
        <f t="shared" si="134"/>
        <v>0</v>
      </c>
      <c r="FG162" s="7">
        <f t="shared" si="134"/>
        <v>0</v>
      </c>
      <c r="FH162" s="7">
        <f t="shared" si="145"/>
        <v>0</v>
      </c>
      <c r="FI162" s="7">
        <f t="shared" si="145"/>
        <v>0</v>
      </c>
      <c r="FJ162" s="7">
        <f t="shared" si="145"/>
        <v>0</v>
      </c>
      <c r="FK162" s="7">
        <f t="shared" si="145"/>
        <v>0</v>
      </c>
      <c r="FL162" s="7">
        <f t="shared" ref="FL162:HW162" si="148">FL149/$C162*100000</f>
        <v>0</v>
      </c>
      <c r="FM162" s="7">
        <f t="shared" si="148"/>
        <v>0</v>
      </c>
      <c r="FN162" s="7">
        <f t="shared" si="148"/>
        <v>0</v>
      </c>
      <c r="FO162" s="7">
        <f t="shared" si="148"/>
        <v>0</v>
      </c>
      <c r="FP162" s="7">
        <f t="shared" si="148"/>
        <v>0</v>
      </c>
      <c r="FQ162" s="7">
        <f t="shared" si="148"/>
        <v>0</v>
      </c>
      <c r="FR162" s="7">
        <f t="shared" si="148"/>
        <v>0</v>
      </c>
      <c r="FS162" s="7">
        <f t="shared" si="148"/>
        <v>0</v>
      </c>
      <c r="FT162" s="7">
        <f t="shared" si="148"/>
        <v>0</v>
      </c>
      <c r="FU162" s="7">
        <f t="shared" si="148"/>
        <v>0</v>
      </c>
      <c r="FV162" s="7">
        <f t="shared" si="148"/>
        <v>0</v>
      </c>
      <c r="FW162" s="7">
        <f t="shared" si="148"/>
        <v>0</v>
      </c>
      <c r="FX162" s="7">
        <f t="shared" si="148"/>
        <v>0</v>
      </c>
      <c r="FY162" s="7">
        <f t="shared" si="148"/>
        <v>0</v>
      </c>
      <c r="FZ162" s="7">
        <f t="shared" si="148"/>
        <v>0</v>
      </c>
      <c r="GA162" s="7">
        <f t="shared" si="148"/>
        <v>0.77023207092296908</v>
      </c>
      <c r="GB162" s="7">
        <f t="shared" si="148"/>
        <v>0</v>
      </c>
      <c r="GC162" s="7">
        <f t="shared" si="148"/>
        <v>0</v>
      </c>
      <c r="GD162" s="7">
        <f t="shared" si="148"/>
        <v>0</v>
      </c>
      <c r="GE162" s="7">
        <f t="shared" si="148"/>
        <v>0.77023207092296908</v>
      </c>
      <c r="GF162" s="7">
        <f t="shared" si="148"/>
        <v>1.5404641418459382</v>
      </c>
      <c r="GG162" s="7">
        <f t="shared" si="148"/>
        <v>0.77023207092296908</v>
      </c>
      <c r="GH162" s="7">
        <f t="shared" si="148"/>
        <v>0</v>
      </c>
      <c r="GI162" s="7">
        <f t="shared" si="148"/>
        <v>0</v>
      </c>
      <c r="GJ162" s="7">
        <f t="shared" si="148"/>
        <v>0</v>
      </c>
      <c r="GK162" s="7">
        <f t="shared" si="148"/>
        <v>1.5404641418459382</v>
      </c>
      <c r="GL162" s="7">
        <f t="shared" si="148"/>
        <v>0.77023207092296908</v>
      </c>
      <c r="GM162" s="7">
        <f t="shared" si="148"/>
        <v>3.0809282836918763</v>
      </c>
      <c r="GN162" s="7">
        <f t="shared" si="148"/>
        <v>3.8511603546148456</v>
      </c>
      <c r="GO162" s="7">
        <f t="shared" si="148"/>
        <v>0</v>
      </c>
      <c r="GP162" s="7">
        <f t="shared" si="148"/>
        <v>0.77023207092296908</v>
      </c>
      <c r="GQ162" s="7">
        <f t="shared" si="148"/>
        <v>0</v>
      </c>
      <c r="GR162" s="7">
        <f t="shared" si="148"/>
        <v>0</v>
      </c>
      <c r="GS162" s="7">
        <f t="shared" si="148"/>
        <v>0</v>
      </c>
      <c r="GT162" s="7">
        <f t="shared" si="148"/>
        <v>0</v>
      </c>
      <c r="GU162" s="7">
        <f t="shared" si="148"/>
        <v>0</v>
      </c>
      <c r="GV162" s="7">
        <f t="shared" si="148"/>
        <v>0</v>
      </c>
      <c r="GW162" s="7">
        <f t="shared" si="148"/>
        <v>0.77023207092296908</v>
      </c>
      <c r="GX162" s="7">
        <f t="shared" si="148"/>
        <v>0</v>
      </c>
      <c r="GY162" s="7">
        <f t="shared" si="148"/>
        <v>0</v>
      </c>
      <c r="GZ162" s="7">
        <f t="shared" si="148"/>
        <v>0</v>
      </c>
      <c r="HA162" s="7">
        <f t="shared" si="148"/>
        <v>0.77023207092296908</v>
      </c>
      <c r="HB162" s="7">
        <f t="shared" si="148"/>
        <v>0</v>
      </c>
      <c r="HC162" s="7">
        <f t="shared" si="148"/>
        <v>0.77023207092296908</v>
      </c>
      <c r="HD162" s="7">
        <f t="shared" si="148"/>
        <v>0</v>
      </c>
      <c r="HE162" s="7">
        <f t="shared" si="148"/>
        <v>0</v>
      </c>
      <c r="HF162" s="7">
        <f t="shared" si="148"/>
        <v>0</v>
      </c>
      <c r="HG162" s="7">
        <f t="shared" si="148"/>
        <v>0</v>
      </c>
      <c r="HH162" s="7">
        <f t="shared" si="148"/>
        <v>0</v>
      </c>
      <c r="HI162" s="7">
        <f t="shared" si="148"/>
        <v>0</v>
      </c>
      <c r="HJ162" s="7">
        <f t="shared" si="148"/>
        <v>0</v>
      </c>
      <c r="HK162" s="7">
        <f t="shared" si="148"/>
        <v>0</v>
      </c>
      <c r="HL162" s="7">
        <f t="shared" si="148"/>
        <v>0</v>
      </c>
      <c r="HM162" s="7">
        <f t="shared" si="148"/>
        <v>0</v>
      </c>
      <c r="HN162" s="7">
        <f t="shared" si="148"/>
        <v>0</v>
      </c>
      <c r="HO162" s="7">
        <f t="shared" si="148"/>
        <v>0</v>
      </c>
      <c r="HP162" s="7">
        <f t="shared" si="148"/>
        <v>0</v>
      </c>
      <c r="HQ162" s="7">
        <f t="shared" si="148"/>
        <v>0</v>
      </c>
      <c r="HR162" s="7">
        <f t="shared" si="148"/>
        <v>0</v>
      </c>
      <c r="HS162" s="7">
        <f t="shared" si="143"/>
        <v>0</v>
      </c>
      <c r="HT162" s="7">
        <f t="shared" si="143"/>
        <v>0</v>
      </c>
      <c r="HU162" s="7">
        <f t="shared" si="143"/>
        <v>0</v>
      </c>
      <c r="HV162" s="7">
        <f t="shared" si="143"/>
        <v>0</v>
      </c>
      <c r="HW162" s="7">
        <f t="shared" si="143"/>
        <v>0</v>
      </c>
    </row>
    <row r="163" spans="2:231" x14ac:dyDescent="0.25">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row>
    <row r="164" spans="2:231" x14ac:dyDescent="0.25">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c r="CT164" s="18"/>
      <c r="CU164" s="18"/>
      <c r="CV164" s="18"/>
      <c r="CW164" s="18"/>
      <c r="CX164" s="18"/>
      <c r="CY164" s="18"/>
      <c r="CZ164" s="18"/>
      <c r="DA164" s="18"/>
      <c r="DB164" s="18"/>
      <c r="DC164" s="18"/>
      <c r="DD164" s="18"/>
      <c r="DE164" s="18"/>
      <c r="DF164" s="18"/>
      <c r="DG164" s="18"/>
      <c r="DH164" s="18"/>
      <c r="DI164" s="18"/>
      <c r="DJ164" s="18"/>
      <c r="DK164" s="18"/>
      <c r="DL164" s="18"/>
      <c r="DM164" s="18"/>
      <c r="DN164" s="18"/>
      <c r="DO164" s="18"/>
      <c r="DP164" s="18"/>
      <c r="DQ164" s="18"/>
      <c r="DR164" s="18"/>
      <c r="DS164" s="18"/>
      <c r="DT164" s="18"/>
      <c r="DU164" s="18"/>
      <c r="DV164" s="18"/>
      <c r="DW164" s="18"/>
      <c r="DX164" s="18"/>
      <c r="DY164" s="18"/>
      <c r="DZ164" s="18"/>
      <c r="EA164" s="18"/>
      <c r="EB164" s="18"/>
      <c r="EC164" s="18"/>
      <c r="ED164" s="18"/>
      <c r="EE164" s="18"/>
      <c r="EF164" s="18"/>
      <c r="EG164" s="18"/>
      <c r="EH164" s="18"/>
      <c r="EI164" s="18"/>
      <c r="EJ164" s="18"/>
      <c r="EK164" s="18"/>
      <c r="EL164" s="18"/>
      <c r="EM164" s="18"/>
      <c r="EN164" s="18"/>
      <c r="EO164" s="18"/>
      <c r="EP164" s="18"/>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c r="HB164" s="18"/>
      <c r="HC164" s="18"/>
      <c r="HD164" s="18"/>
      <c r="HE164" s="18"/>
      <c r="HF164" s="18"/>
      <c r="HG164" s="18"/>
      <c r="HH164" s="18"/>
      <c r="HI164" s="18"/>
      <c r="HJ164" s="18"/>
      <c r="HK164" s="18"/>
      <c r="HL164" s="18"/>
      <c r="HM164" s="18"/>
      <c r="HN164" s="18"/>
      <c r="HO164" s="18"/>
      <c r="HP164" s="18"/>
      <c r="HQ164" s="18"/>
      <c r="HR164" s="18"/>
    </row>
    <row r="165" spans="2:231" x14ac:dyDescent="0.25">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c r="CT165" s="18"/>
      <c r="CU165" s="18"/>
      <c r="CV165" s="18"/>
      <c r="CW165" s="18"/>
      <c r="CX165" s="18"/>
      <c r="CY165" s="18"/>
      <c r="CZ165" s="18"/>
      <c r="DA165" s="18"/>
      <c r="DB165" s="18"/>
      <c r="DC165" s="18"/>
      <c r="DD165" s="18"/>
      <c r="DE165" s="18"/>
      <c r="DF165" s="18"/>
      <c r="DG165" s="18"/>
      <c r="DH165" s="18"/>
      <c r="DI165" s="18"/>
      <c r="DJ165" s="18"/>
      <c r="DK165" s="18"/>
      <c r="DL165" s="18"/>
      <c r="DM165" s="18"/>
      <c r="DN165" s="18"/>
      <c r="DO165" s="18"/>
      <c r="DP165" s="18"/>
      <c r="DQ165" s="18"/>
      <c r="DR165" s="18"/>
      <c r="DS165" s="18"/>
      <c r="DT165" s="18"/>
      <c r="DU165" s="18"/>
      <c r="DV165" s="18"/>
      <c r="DW165" s="18"/>
      <c r="DX165" s="18"/>
      <c r="DY165" s="18"/>
      <c r="DZ165" s="18"/>
      <c r="EA165" s="18"/>
      <c r="EB165" s="18"/>
      <c r="EC165" s="18"/>
      <c r="ED165" s="18"/>
      <c r="EE165" s="18"/>
      <c r="EF165" s="18"/>
      <c r="EG165" s="18"/>
      <c r="EH165" s="18"/>
      <c r="EI165" s="18"/>
      <c r="EJ165" s="18"/>
      <c r="EK165" s="18"/>
      <c r="EL165" s="18"/>
      <c r="EM165" s="18"/>
      <c r="EN165" s="18"/>
      <c r="EO165" s="18"/>
      <c r="EP165" s="18"/>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274">
        <f>SUM(FQ153:FW153)</f>
        <v>0</v>
      </c>
      <c r="FX165" s="272">
        <f t="shared" ref="FX165:HW169" si="149">SUM(FR153:FX153)</f>
        <v>0</v>
      </c>
      <c r="FY165" s="272">
        <f t="shared" si="149"/>
        <v>0</v>
      </c>
      <c r="FZ165" s="272">
        <f t="shared" si="149"/>
        <v>0</v>
      </c>
      <c r="GA165" s="272">
        <f t="shared" si="149"/>
        <v>0</v>
      </c>
      <c r="GB165" s="272">
        <f t="shared" si="149"/>
        <v>0</v>
      </c>
      <c r="GC165" s="272">
        <f t="shared" si="149"/>
        <v>0</v>
      </c>
      <c r="GD165" s="274">
        <f>SUM(FX153:GD153)</f>
        <v>0</v>
      </c>
      <c r="GE165" s="272">
        <f t="shared" si="149"/>
        <v>0</v>
      </c>
      <c r="GF165" s="272">
        <f t="shared" si="149"/>
        <v>0</v>
      </c>
      <c r="GG165" s="272">
        <f t="shared" si="149"/>
        <v>0</v>
      </c>
      <c r="GH165" s="272">
        <f t="shared" si="149"/>
        <v>0</v>
      </c>
      <c r="GI165" s="272">
        <f t="shared" si="149"/>
        <v>0</v>
      </c>
      <c r="GJ165" s="272">
        <f t="shared" si="149"/>
        <v>0</v>
      </c>
      <c r="GK165" s="274">
        <f>SUM(GE153:GK153)</f>
        <v>0</v>
      </c>
      <c r="GL165" s="272">
        <f t="shared" si="149"/>
        <v>0</v>
      </c>
      <c r="GM165" s="272">
        <f t="shared" si="149"/>
        <v>0</v>
      </c>
      <c r="GN165" s="272">
        <f t="shared" si="149"/>
        <v>0</v>
      </c>
      <c r="GO165" s="272">
        <f t="shared" si="149"/>
        <v>0</v>
      </c>
      <c r="GP165" s="272">
        <f t="shared" si="149"/>
        <v>0</v>
      </c>
      <c r="GQ165" s="272">
        <f t="shared" si="149"/>
        <v>0</v>
      </c>
      <c r="GR165" s="274">
        <f>SUM(GL153:GR153)</f>
        <v>0</v>
      </c>
      <c r="GS165" s="272">
        <f t="shared" si="149"/>
        <v>0</v>
      </c>
      <c r="GT165" s="272">
        <f t="shared" si="149"/>
        <v>0</v>
      </c>
      <c r="GU165" s="272">
        <f t="shared" si="149"/>
        <v>0</v>
      </c>
      <c r="GV165" s="272">
        <f t="shared" si="149"/>
        <v>0</v>
      </c>
      <c r="GW165" s="272">
        <f t="shared" si="149"/>
        <v>0</v>
      </c>
      <c r="GX165" s="272">
        <f t="shared" si="149"/>
        <v>0</v>
      </c>
      <c r="GY165" s="274">
        <f>SUM(GS153:GY153)</f>
        <v>0</v>
      </c>
      <c r="GZ165" s="272">
        <f t="shared" si="149"/>
        <v>0</v>
      </c>
      <c r="HA165" s="272">
        <f t="shared" si="149"/>
        <v>0</v>
      </c>
      <c r="HB165" s="272">
        <f t="shared" si="149"/>
        <v>0</v>
      </c>
      <c r="HC165" s="272">
        <f t="shared" si="149"/>
        <v>0</v>
      </c>
      <c r="HD165" s="272">
        <f t="shared" si="149"/>
        <v>0</v>
      </c>
      <c r="HE165" s="272">
        <f t="shared" si="149"/>
        <v>0</v>
      </c>
      <c r="HF165" s="274">
        <f t="shared" si="149"/>
        <v>0</v>
      </c>
      <c r="HG165" s="272">
        <f t="shared" si="149"/>
        <v>0</v>
      </c>
      <c r="HH165" s="272">
        <f t="shared" si="149"/>
        <v>0</v>
      </c>
      <c r="HI165" s="272">
        <f t="shared" si="149"/>
        <v>0</v>
      </c>
      <c r="HJ165" s="272">
        <f t="shared" si="149"/>
        <v>0</v>
      </c>
      <c r="HK165" s="272">
        <f t="shared" si="149"/>
        <v>0</v>
      </c>
      <c r="HL165" s="272">
        <f t="shared" si="149"/>
        <v>0</v>
      </c>
      <c r="HM165" s="274">
        <f>SUM(HG153:HM153)</f>
        <v>0</v>
      </c>
      <c r="HN165" s="272">
        <f t="shared" si="149"/>
        <v>0</v>
      </c>
      <c r="HO165" s="272">
        <f t="shared" si="149"/>
        <v>0</v>
      </c>
      <c r="HP165" s="272">
        <f t="shared" si="149"/>
        <v>0</v>
      </c>
      <c r="HQ165" s="272">
        <f t="shared" si="149"/>
        <v>0</v>
      </c>
      <c r="HR165" s="272">
        <f t="shared" si="149"/>
        <v>0</v>
      </c>
      <c r="HS165" s="272">
        <f t="shared" si="149"/>
        <v>0</v>
      </c>
      <c r="HT165" s="274">
        <f t="shared" si="149"/>
        <v>0</v>
      </c>
      <c r="HU165" s="272">
        <f t="shared" si="149"/>
        <v>0</v>
      </c>
      <c r="HV165" s="272">
        <f t="shared" si="149"/>
        <v>0</v>
      </c>
      <c r="HW165" s="272">
        <f t="shared" si="149"/>
        <v>0</v>
      </c>
    </row>
    <row r="166" spans="2:231" x14ac:dyDescent="0.25">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c r="CV166" s="18"/>
      <c r="CW166" s="18"/>
      <c r="CX166" s="18"/>
      <c r="CY166" s="18"/>
      <c r="CZ166" s="18"/>
      <c r="DA166" s="18"/>
      <c r="DB166" s="18"/>
      <c r="DC166" s="18"/>
      <c r="DD166" s="18"/>
      <c r="DE166" s="18"/>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18"/>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274">
        <f t="shared" ref="FW166:GL174" si="150">SUM(FQ154:FW154)</f>
        <v>0</v>
      </c>
      <c r="FX166" s="272">
        <f t="shared" si="149"/>
        <v>0</v>
      </c>
      <c r="FY166" s="272">
        <f t="shared" si="149"/>
        <v>0</v>
      </c>
      <c r="FZ166" s="272">
        <f t="shared" si="149"/>
        <v>0</v>
      </c>
      <c r="GA166" s="272">
        <f t="shared" si="149"/>
        <v>0</v>
      </c>
      <c r="GB166" s="272">
        <f t="shared" si="149"/>
        <v>0</v>
      </c>
      <c r="GC166" s="272">
        <f t="shared" si="149"/>
        <v>0</v>
      </c>
      <c r="GD166" s="274">
        <f t="shared" si="149"/>
        <v>0</v>
      </c>
      <c r="GE166" s="272">
        <f t="shared" si="149"/>
        <v>0</v>
      </c>
      <c r="GF166" s="272">
        <f t="shared" si="149"/>
        <v>0</v>
      </c>
      <c r="GG166" s="272">
        <f t="shared" si="149"/>
        <v>0</v>
      </c>
      <c r="GH166" s="272">
        <f t="shared" si="149"/>
        <v>0</v>
      </c>
      <c r="GI166" s="272">
        <f t="shared" si="149"/>
        <v>0</v>
      </c>
      <c r="GJ166" s="272">
        <f t="shared" si="149"/>
        <v>0</v>
      </c>
      <c r="GK166" s="274">
        <f t="shared" si="149"/>
        <v>0</v>
      </c>
      <c r="GL166" s="272">
        <f t="shared" si="149"/>
        <v>0</v>
      </c>
      <c r="GM166" s="272">
        <f t="shared" si="149"/>
        <v>0</v>
      </c>
      <c r="GN166" s="272">
        <f t="shared" si="149"/>
        <v>0</v>
      </c>
      <c r="GO166" s="272">
        <f t="shared" si="149"/>
        <v>0</v>
      </c>
      <c r="GP166" s="272">
        <f t="shared" si="149"/>
        <v>0</v>
      </c>
      <c r="GQ166" s="272">
        <f t="shared" si="149"/>
        <v>0</v>
      </c>
      <c r="GR166" s="274">
        <f t="shared" si="149"/>
        <v>0</v>
      </c>
      <c r="GS166" s="272">
        <f t="shared" si="149"/>
        <v>0</v>
      </c>
      <c r="GT166" s="272">
        <f t="shared" si="149"/>
        <v>0</v>
      </c>
      <c r="GU166" s="272">
        <f t="shared" si="149"/>
        <v>0</v>
      </c>
      <c r="GV166" s="272">
        <f t="shared" si="149"/>
        <v>0</v>
      </c>
      <c r="GW166" s="272">
        <f t="shared" si="149"/>
        <v>0</v>
      </c>
      <c r="GX166" s="272">
        <f t="shared" si="149"/>
        <v>0</v>
      </c>
      <c r="GY166" s="274">
        <f t="shared" si="149"/>
        <v>0</v>
      </c>
      <c r="GZ166" s="272">
        <f t="shared" si="149"/>
        <v>0</v>
      </c>
      <c r="HA166" s="272">
        <f t="shared" si="149"/>
        <v>0</v>
      </c>
      <c r="HB166" s="272">
        <f t="shared" si="149"/>
        <v>0</v>
      </c>
      <c r="HC166" s="272">
        <f t="shared" si="149"/>
        <v>0</v>
      </c>
      <c r="HD166" s="272">
        <f t="shared" si="149"/>
        <v>0</v>
      </c>
      <c r="HE166" s="272">
        <f t="shared" si="149"/>
        <v>0</v>
      </c>
      <c r="HF166" s="274">
        <f t="shared" si="149"/>
        <v>0</v>
      </c>
      <c r="HG166" s="272">
        <f t="shared" si="149"/>
        <v>0</v>
      </c>
      <c r="HH166" s="272">
        <f t="shared" si="149"/>
        <v>0</v>
      </c>
      <c r="HI166" s="272">
        <f t="shared" si="149"/>
        <v>0</v>
      </c>
      <c r="HJ166" s="272">
        <f t="shared" si="149"/>
        <v>0</v>
      </c>
      <c r="HK166" s="272">
        <f t="shared" si="149"/>
        <v>0</v>
      </c>
      <c r="HL166" s="272">
        <f t="shared" si="149"/>
        <v>0</v>
      </c>
      <c r="HM166" s="274">
        <f t="shared" si="149"/>
        <v>0</v>
      </c>
      <c r="HN166" s="272">
        <f t="shared" si="149"/>
        <v>0</v>
      </c>
      <c r="HO166" s="272">
        <f t="shared" si="149"/>
        <v>0</v>
      </c>
      <c r="HP166" s="272">
        <f t="shared" si="149"/>
        <v>0</v>
      </c>
      <c r="HQ166" s="272">
        <f t="shared" si="149"/>
        <v>0</v>
      </c>
      <c r="HR166" s="272">
        <f t="shared" si="149"/>
        <v>0</v>
      </c>
      <c r="HS166" s="272">
        <f t="shared" si="149"/>
        <v>0</v>
      </c>
      <c r="HT166" s="274">
        <f t="shared" si="149"/>
        <v>0</v>
      </c>
      <c r="HU166" s="272">
        <f t="shared" si="149"/>
        <v>0</v>
      </c>
      <c r="HV166" s="272">
        <f t="shared" si="149"/>
        <v>0</v>
      </c>
      <c r="HW166" s="272">
        <f t="shared" si="149"/>
        <v>0</v>
      </c>
    </row>
    <row r="167" spans="2:231" x14ac:dyDescent="0.25">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c r="CV167" s="18"/>
      <c r="CW167" s="18"/>
      <c r="CX167" s="18"/>
      <c r="CY167" s="18"/>
      <c r="CZ167" s="18"/>
      <c r="DA167" s="18"/>
      <c r="DB167" s="18"/>
      <c r="DC167" s="18"/>
      <c r="DD167" s="18"/>
      <c r="DE167" s="18"/>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274">
        <f t="shared" si="150"/>
        <v>0</v>
      </c>
      <c r="FX167" s="272">
        <f t="shared" si="149"/>
        <v>0</v>
      </c>
      <c r="FY167" s="272">
        <f t="shared" si="149"/>
        <v>0</v>
      </c>
      <c r="FZ167" s="272">
        <f t="shared" si="149"/>
        <v>0</v>
      </c>
      <c r="GA167" s="272">
        <f t="shared" si="149"/>
        <v>0</v>
      </c>
      <c r="GB167" s="272">
        <f t="shared" si="149"/>
        <v>0</v>
      </c>
      <c r="GC167" s="272">
        <f t="shared" si="149"/>
        <v>0</v>
      </c>
      <c r="GD167" s="274">
        <f t="shared" si="149"/>
        <v>0</v>
      </c>
      <c r="GE167" s="272">
        <f t="shared" si="149"/>
        <v>0</v>
      </c>
      <c r="GF167" s="272">
        <f t="shared" si="149"/>
        <v>0</v>
      </c>
      <c r="GG167" s="272">
        <f t="shared" si="149"/>
        <v>0</v>
      </c>
      <c r="GH167" s="272">
        <f t="shared" si="149"/>
        <v>0</v>
      </c>
      <c r="GI167" s="272">
        <f t="shared" si="149"/>
        <v>0</v>
      </c>
      <c r="GJ167" s="272">
        <f t="shared" si="149"/>
        <v>0</v>
      </c>
      <c r="GK167" s="274">
        <f t="shared" si="149"/>
        <v>0</v>
      </c>
      <c r="GL167" s="272">
        <f t="shared" si="149"/>
        <v>0</v>
      </c>
      <c r="GM167" s="272">
        <f t="shared" si="149"/>
        <v>0</v>
      </c>
      <c r="GN167" s="272">
        <f t="shared" si="149"/>
        <v>0</v>
      </c>
      <c r="GO167" s="272">
        <f t="shared" si="149"/>
        <v>0</v>
      </c>
      <c r="GP167" s="272">
        <f t="shared" si="149"/>
        <v>0</v>
      </c>
      <c r="GQ167" s="272">
        <f t="shared" si="149"/>
        <v>0</v>
      </c>
      <c r="GR167" s="274">
        <f t="shared" si="149"/>
        <v>0</v>
      </c>
      <c r="GS167" s="272">
        <f t="shared" si="149"/>
        <v>0</v>
      </c>
      <c r="GT167" s="272">
        <f t="shared" si="149"/>
        <v>0</v>
      </c>
      <c r="GU167" s="272">
        <f t="shared" si="149"/>
        <v>0</v>
      </c>
      <c r="GV167" s="272">
        <f t="shared" si="149"/>
        <v>0</v>
      </c>
      <c r="GW167" s="272">
        <f t="shared" si="149"/>
        <v>0</v>
      </c>
      <c r="GX167" s="272">
        <f t="shared" si="149"/>
        <v>0</v>
      </c>
      <c r="GY167" s="274">
        <f t="shared" si="149"/>
        <v>0</v>
      </c>
      <c r="GZ167" s="272">
        <f t="shared" si="149"/>
        <v>0</v>
      </c>
      <c r="HA167" s="272">
        <f t="shared" si="149"/>
        <v>0</v>
      </c>
      <c r="HB167" s="272">
        <f t="shared" si="149"/>
        <v>0</v>
      </c>
      <c r="HC167" s="272">
        <f t="shared" si="149"/>
        <v>0</v>
      </c>
      <c r="HD167" s="272">
        <f t="shared" si="149"/>
        <v>0</v>
      </c>
      <c r="HE167" s="272">
        <f t="shared" si="149"/>
        <v>0</v>
      </c>
      <c r="HF167" s="274">
        <f t="shared" si="149"/>
        <v>0</v>
      </c>
      <c r="HG167" s="272">
        <f t="shared" si="149"/>
        <v>0</v>
      </c>
      <c r="HH167" s="272">
        <f t="shared" si="149"/>
        <v>0</v>
      </c>
      <c r="HI167" s="272">
        <f t="shared" si="149"/>
        <v>0</v>
      </c>
      <c r="HJ167" s="272">
        <f t="shared" si="149"/>
        <v>0</v>
      </c>
      <c r="HK167" s="272">
        <f t="shared" si="149"/>
        <v>0</v>
      </c>
      <c r="HL167" s="272">
        <f t="shared" si="149"/>
        <v>0</v>
      </c>
      <c r="HM167" s="274">
        <f t="shared" si="149"/>
        <v>0</v>
      </c>
      <c r="HN167" s="272">
        <f t="shared" si="149"/>
        <v>0</v>
      </c>
      <c r="HO167" s="272">
        <f t="shared" si="149"/>
        <v>0</v>
      </c>
      <c r="HP167" s="272">
        <f t="shared" si="149"/>
        <v>0</v>
      </c>
      <c r="HQ167" s="272">
        <f t="shared" si="149"/>
        <v>0</v>
      </c>
      <c r="HR167" s="272">
        <f t="shared" si="149"/>
        <v>0</v>
      </c>
      <c r="HS167" s="272">
        <f t="shared" si="149"/>
        <v>0</v>
      </c>
      <c r="HT167" s="274">
        <f t="shared" si="149"/>
        <v>0</v>
      </c>
      <c r="HU167" s="272">
        <f t="shared" si="149"/>
        <v>0</v>
      </c>
      <c r="HV167" s="272">
        <f t="shared" si="149"/>
        <v>0</v>
      </c>
      <c r="HW167" s="272">
        <f t="shared" si="149"/>
        <v>0</v>
      </c>
    </row>
    <row r="168" spans="2:231" x14ac:dyDescent="0.25">
      <c r="FW168" s="274">
        <f t="shared" si="150"/>
        <v>0</v>
      </c>
      <c r="FX168" s="272">
        <f t="shared" si="149"/>
        <v>0</v>
      </c>
      <c r="FY168" s="272">
        <f t="shared" si="149"/>
        <v>0</v>
      </c>
      <c r="FZ168" s="272">
        <f t="shared" si="149"/>
        <v>0</v>
      </c>
      <c r="GA168" s="272">
        <f t="shared" si="149"/>
        <v>0</v>
      </c>
      <c r="GB168" s="272">
        <f t="shared" si="149"/>
        <v>0</v>
      </c>
      <c r="GC168" s="272">
        <f t="shared" si="149"/>
        <v>0</v>
      </c>
      <c r="GD168" s="274">
        <f t="shared" si="149"/>
        <v>0</v>
      </c>
      <c r="GE168" s="272">
        <f t="shared" si="149"/>
        <v>0</v>
      </c>
      <c r="GF168" s="272">
        <f t="shared" si="149"/>
        <v>0</v>
      </c>
      <c r="GG168" s="272">
        <f t="shared" si="149"/>
        <v>0</v>
      </c>
      <c r="GH168" s="272">
        <f t="shared" si="149"/>
        <v>0</v>
      </c>
      <c r="GI168" s="272">
        <f t="shared" si="149"/>
        <v>0</v>
      </c>
      <c r="GJ168" s="272">
        <f t="shared" si="149"/>
        <v>0</v>
      </c>
      <c r="GK168" s="274">
        <f t="shared" si="149"/>
        <v>0</v>
      </c>
      <c r="GL168" s="272">
        <f t="shared" si="149"/>
        <v>0</v>
      </c>
      <c r="GM168" s="272">
        <f t="shared" si="149"/>
        <v>0</v>
      </c>
      <c r="GN168" s="272">
        <f t="shared" si="149"/>
        <v>0</v>
      </c>
      <c r="GO168" s="272">
        <f t="shared" si="149"/>
        <v>0</v>
      </c>
      <c r="GP168" s="272">
        <f t="shared" si="149"/>
        <v>0</v>
      </c>
      <c r="GQ168" s="272">
        <f t="shared" si="149"/>
        <v>0</v>
      </c>
      <c r="GR168" s="274">
        <f t="shared" si="149"/>
        <v>0</v>
      </c>
      <c r="GS168" s="272">
        <f t="shared" si="149"/>
        <v>0</v>
      </c>
      <c r="GT168" s="272">
        <f t="shared" si="149"/>
        <v>0</v>
      </c>
      <c r="GU168" s="272">
        <f t="shared" si="149"/>
        <v>0</v>
      </c>
      <c r="GV168" s="272">
        <f t="shared" si="149"/>
        <v>0</v>
      </c>
      <c r="GW168" s="272">
        <f t="shared" si="149"/>
        <v>0</v>
      </c>
      <c r="GX168" s="272">
        <f t="shared" si="149"/>
        <v>0</v>
      </c>
      <c r="GY168" s="274">
        <f t="shared" si="149"/>
        <v>0</v>
      </c>
      <c r="GZ168" s="272">
        <f t="shared" si="149"/>
        <v>0</v>
      </c>
      <c r="HA168" s="272">
        <f t="shared" si="149"/>
        <v>0</v>
      </c>
      <c r="HB168" s="272">
        <f t="shared" si="149"/>
        <v>0</v>
      </c>
      <c r="HC168" s="272">
        <f t="shared" si="149"/>
        <v>0</v>
      </c>
      <c r="HD168" s="272">
        <f t="shared" si="149"/>
        <v>0</v>
      </c>
      <c r="HE168" s="272">
        <f t="shared" si="149"/>
        <v>0</v>
      </c>
      <c r="HF168" s="274">
        <f t="shared" si="149"/>
        <v>0</v>
      </c>
      <c r="HG168" s="272">
        <f t="shared" si="149"/>
        <v>0</v>
      </c>
      <c r="HH168" s="272">
        <f t="shared" si="149"/>
        <v>0</v>
      </c>
      <c r="HI168" s="272">
        <f t="shared" si="149"/>
        <v>0</v>
      </c>
      <c r="HJ168" s="272">
        <f t="shared" si="149"/>
        <v>0</v>
      </c>
      <c r="HK168" s="272">
        <f t="shared" si="149"/>
        <v>0</v>
      </c>
      <c r="HL168" s="272">
        <f t="shared" si="149"/>
        <v>0</v>
      </c>
      <c r="HM168" s="274">
        <f t="shared" si="149"/>
        <v>0</v>
      </c>
      <c r="HN168" s="272">
        <f t="shared" si="149"/>
        <v>0</v>
      </c>
      <c r="HO168" s="272">
        <f t="shared" si="149"/>
        <v>0</v>
      </c>
      <c r="HP168" s="272">
        <f t="shared" si="149"/>
        <v>0</v>
      </c>
      <c r="HQ168" s="272">
        <f t="shared" si="149"/>
        <v>0</v>
      </c>
      <c r="HR168" s="272">
        <f t="shared" si="149"/>
        <v>0</v>
      </c>
      <c r="HS168" s="272">
        <f t="shared" si="149"/>
        <v>0</v>
      </c>
      <c r="HT168" s="274">
        <f t="shared" si="149"/>
        <v>0</v>
      </c>
      <c r="HU168" s="272">
        <f t="shared" si="149"/>
        <v>0</v>
      </c>
      <c r="HV168" s="272">
        <f t="shared" si="149"/>
        <v>0</v>
      </c>
      <c r="HW168" s="272">
        <f t="shared" si="149"/>
        <v>0</v>
      </c>
    </row>
    <row r="169" spans="2:231" x14ac:dyDescent="0.25">
      <c r="FW169" s="274">
        <f t="shared" si="150"/>
        <v>0</v>
      </c>
      <c r="FX169" s="272">
        <f t="shared" si="149"/>
        <v>0</v>
      </c>
      <c r="FY169" s="272">
        <f t="shared" si="149"/>
        <v>0</v>
      </c>
      <c r="FZ169" s="272">
        <f t="shared" si="149"/>
        <v>0</v>
      </c>
      <c r="GA169" s="272">
        <f t="shared" si="149"/>
        <v>0</v>
      </c>
      <c r="GB169" s="272">
        <f t="shared" si="149"/>
        <v>0</v>
      </c>
      <c r="GC169" s="272">
        <f t="shared" si="149"/>
        <v>0</v>
      </c>
      <c r="GD169" s="274">
        <f t="shared" si="149"/>
        <v>0</v>
      </c>
      <c r="GE169" s="272">
        <f t="shared" si="149"/>
        <v>0</v>
      </c>
      <c r="GF169" s="272">
        <f t="shared" si="149"/>
        <v>0</v>
      </c>
      <c r="GG169" s="272">
        <f t="shared" si="149"/>
        <v>0</v>
      </c>
      <c r="GH169" s="272">
        <f t="shared" si="149"/>
        <v>0</v>
      </c>
      <c r="GI169" s="272">
        <f t="shared" si="149"/>
        <v>0</v>
      </c>
      <c r="GJ169" s="272">
        <f t="shared" si="149"/>
        <v>0</v>
      </c>
      <c r="GK169" s="274">
        <f t="shared" si="149"/>
        <v>0</v>
      </c>
      <c r="GL169" s="272">
        <f t="shared" si="149"/>
        <v>0</v>
      </c>
      <c r="GM169" s="272">
        <f t="shared" si="149"/>
        <v>0</v>
      </c>
      <c r="GN169" s="272">
        <f t="shared" si="149"/>
        <v>0</v>
      </c>
      <c r="GO169" s="272">
        <f t="shared" si="149"/>
        <v>0</v>
      </c>
      <c r="GP169" s="272">
        <f t="shared" si="149"/>
        <v>0</v>
      </c>
      <c r="GQ169" s="272">
        <f t="shared" si="149"/>
        <v>0</v>
      </c>
      <c r="GR169" s="274">
        <f t="shared" si="149"/>
        <v>0</v>
      </c>
      <c r="GS169" s="272">
        <f t="shared" si="149"/>
        <v>0</v>
      </c>
      <c r="GT169" s="272">
        <f t="shared" si="149"/>
        <v>0</v>
      </c>
      <c r="GU169" s="272">
        <f t="shared" si="149"/>
        <v>0</v>
      </c>
      <c r="GV169" s="272">
        <f t="shared" si="149"/>
        <v>0</v>
      </c>
      <c r="GW169" s="272">
        <f t="shared" si="149"/>
        <v>0</v>
      </c>
      <c r="GX169" s="272">
        <f t="shared" si="149"/>
        <v>0</v>
      </c>
      <c r="GY169" s="274">
        <f t="shared" si="149"/>
        <v>0</v>
      </c>
      <c r="GZ169" s="272">
        <f t="shared" si="149"/>
        <v>0</v>
      </c>
      <c r="HA169" s="272">
        <f t="shared" si="149"/>
        <v>0</v>
      </c>
      <c r="HB169" s="272">
        <f t="shared" si="149"/>
        <v>0</v>
      </c>
      <c r="HC169" s="272">
        <f t="shared" si="149"/>
        <v>0</v>
      </c>
      <c r="HD169" s="272">
        <f t="shared" si="149"/>
        <v>0</v>
      </c>
      <c r="HE169" s="272">
        <f t="shared" si="149"/>
        <v>0</v>
      </c>
      <c r="HF169" s="274">
        <f t="shared" si="149"/>
        <v>0</v>
      </c>
      <c r="HG169" s="272">
        <f t="shared" si="149"/>
        <v>0</v>
      </c>
      <c r="HH169" s="272">
        <f t="shared" si="149"/>
        <v>0</v>
      </c>
      <c r="HI169" s="272">
        <f t="shared" si="149"/>
        <v>0</v>
      </c>
      <c r="HJ169" s="272">
        <f t="shared" si="149"/>
        <v>0</v>
      </c>
      <c r="HK169" s="272">
        <f t="shared" si="149"/>
        <v>0</v>
      </c>
      <c r="HL169" s="272">
        <f t="shared" si="149"/>
        <v>0</v>
      </c>
      <c r="HM169" s="274">
        <f t="shared" si="149"/>
        <v>0</v>
      </c>
      <c r="HN169" s="272">
        <f t="shared" si="149"/>
        <v>0</v>
      </c>
      <c r="HO169" s="272">
        <f t="shared" si="149"/>
        <v>0</v>
      </c>
      <c r="HP169" s="272">
        <f t="shared" si="149"/>
        <v>0</v>
      </c>
      <c r="HQ169" s="272">
        <f t="shared" si="149"/>
        <v>0</v>
      </c>
      <c r="HR169" s="272">
        <f t="shared" si="149"/>
        <v>0</v>
      </c>
      <c r="HS169" s="272">
        <f t="shared" si="149"/>
        <v>0</v>
      </c>
      <c r="HT169" s="274">
        <f t="shared" si="149"/>
        <v>0</v>
      </c>
      <c r="HU169" s="272">
        <f t="shared" si="149"/>
        <v>0</v>
      </c>
      <c r="HV169" s="272">
        <f t="shared" si="149"/>
        <v>0</v>
      </c>
      <c r="HW169" s="272">
        <f t="shared" si="149"/>
        <v>0</v>
      </c>
    </row>
    <row r="170" spans="2:231" x14ac:dyDescent="0.25">
      <c r="FW170" s="274">
        <f t="shared" si="150"/>
        <v>0</v>
      </c>
      <c r="FX170" s="272">
        <f t="shared" si="150"/>
        <v>0</v>
      </c>
      <c r="FY170" s="272">
        <f t="shared" si="150"/>
        <v>0</v>
      </c>
      <c r="FZ170" s="272">
        <f t="shared" si="150"/>
        <v>0</v>
      </c>
      <c r="GA170" s="272">
        <f t="shared" si="150"/>
        <v>0</v>
      </c>
      <c r="GB170" s="272">
        <f t="shared" si="150"/>
        <v>0</v>
      </c>
      <c r="GC170" s="272">
        <f t="shared" si="150"/>
        <v>0</v>
      </c>
      <c r="GD170" s="274">
        <f t="shared" si="150"/>
        <v>3.9487951831016839E-2</v>
      </c>
      <c r="GE170" s="272">
        <f t="shared" si="150"/>
        <v>3.9487951831016839E-2</v>
      </c>
      <c r="GF170" s="272">
        <f t="shared" si="150"/>
        <v>3.9487951831016839E-2</v>
      </c>
      <c r="GG170" s="272">
        <f t="shared" si="150"/>
        <v>3.9487951831016839E-2</v>
      </c>
      <c r="GH170" s="272">
        <f t="shared" si="150"/>
        <v>3.9487951831016839E-2</v>
      </c>
      <c r="GI170" s="272">
        <f t="shared" si="150"/>
        <v>7.8975903662033678E-2</v>
      </c>
      <c r="GJ170" s="272">
        <f t="shared" si="150"/>
        <v>7.8975903662033678E-2</v>
      </c>
      <c r="GK170" s="274">
        <f t="shared" si="150"/>
        <v>3.9487951831016839E-2</v>
      </c>
      <c r="GL170" s="272">
        <f t="shared" si="150"/>
        <v>7.8975903662033678E-2</v>
      </c>
      <c r="GM170" s="272">
        <f t="shared" ref="GM170:HW174" si="151">SUM(GG158:GM158)</f>
        <v>7.8975903662033678E-2</v>
      </c>
      <c r="GN170" s="272">
        <f t="shared" si="151"/>
        <v>7.8975903662033678E-2</v>
      </c>
      <c r="GO170" s="272">
        <f t="shared" si="151"/>
        <v>7.8975903662033678E-2</v>
      </c>
      <c r="GP170" s="272">
        <f t="shared" si="151"/>
        <v>3.9487951831016839E-2</v>
      </c>
      <c r="GQ170" s="272">
        <f t="shared" si="151"/>
        <v>3.9487951831016839E-2</v>
      </c>
      <c r="GR170" s="274">
        <f t="shared" si="151"/>
        <v>3.9487951831016839E-2</v>
      </c>
      <c r="GS170" s="272">
        <f t="shared" si="151"/>
        <v>0</v>
      </c>
      <c r="GT170" s="272">
        <f t="shared" si="151"/>
        <v>0</v>
      </c>
      <c r="GU170" s="272">
        <f t="shared" si="151"/>
        <v>0</v>
      </c>
      <c r="GV170" s="272">
        <f t="shared" si="151"/>
        <v>0</v>
      </c>
      <c r="GW170" s="272">
        <f t="shared" si="151"/>
        <v>0</v>
      </c>
      <c r="GX170" s="272">
        <f t="shared" si="151"/>
        <v>0</v>
      </c>
      <c r="GY170" s="274">
        <f t="shared" si="151"/>
        <v>0</v>
      </c>
      <c r="GZ170" s="272">
        <f t="shared" si="151"/>
        <v>0</v>
      </c>
      <c r="HA170" s="272">
        <f t="shared" si="151"/>
        <v>0</v>
      </c>
      <c r="HB170" s="272">
        <f t="shared" si="151"/>
        <v>3.9487951831016839E-2</v>
      </c>
      <c r="HC170" s="272">
        <f t="shared" si="151"/>
        <v>3.9487951831016839E-2</v>
      </c>
      <c r="HD170" s="272">
        <f t="shared" si="151"/>
        <v>3.9487951831016839E-2</v>
      </c>
      <c r="HE170" s="272">
        <f t="shared" si="151"/>
        <v>3.9487951831016839E-2</v>
      </c>
      <c r="HF170" s="274">
        <f t="shared" si="151"/>
        <v>3.9487951831016839E-2</v>
      </c>
      <c r="HG170" s="272">
        <f t="shared" si="151"/>
        <v>3.9487951831016839E-2</v>
      </c>
      <c r="HH170" s="272">
        <f t="shared" si="151"/>
        <v>3.9487951831016839E-2</v>
      </c>
      <c r="HI170" s="272">
        <f t="shared" si="151"/>
        <v>0</v>
      </c>
      <c r="HJ170" s="272">
        <f t="shared" si="151"/>
        <v>0</v>
      </c>
      <c r="HK170" s="272">
        <f t="shared" si="151"/>
        <v>0</v>
      </c>
      <c r="HL170" s="272">
        <f t="shared" si="151"/>
        <v>0</v>
      </c>
      <c r="HM170" s="274">
        <f t="shared" si="151"/>
        <v>0</v>
      </c>
      <c r="HN170" s="272">
        <f t="shared" si="151"/>
        <v>0</v>
      </c>
      <c r="HO170" s="272">
        <f t="shared" si="151"/>
        <v>0</v>
      </c>
      <c r="HP170" s="272">
        <f t="shared" si="151"/>
        <v>0</v>
      </c>
      <c r="HQ170" s="272">
        <f t="shared" si="151"/>
        <v>0</v>
      </c>
      <c r="HR170" s="272">
        <f t="shared" si="151"/>
        <v>0</v>
      </c>
      <c r="HS170" s="272">
        <f t="shared" si="151"/>
        <v>0</v>
      </c>
      <c r="HT170" s="274">
        <f t="shared" si="151"/>
        <v>0</v>
      </c>
      <c r="HU170" s="272">
        <f t="shared" si="151"/>
        <v>0</v>
      </c>
      <c r="HV170" s="272">
        <f t="shared" si="151"/>
        <v>0</v>
      </c>
      <c r="HW170" s="272">
        <f t="shared" si="151"/>
        <v>0</v>
      </c>
    </row>
    <row r="171" spans="2:231" x14ac:dyDescent="0.25">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c r="CM171" s="18"/>
      <c r="CN171" s="18"/>
      <c r="CO171" s="18"/>
      <c r="CP171" s="18"/>
      <c r="CQ171" s="18"/>
      <c r="CR171" s="18"/>
      <c r="CS171" s="18"/>
      <c r="CT171" s="18"/>
      <c r="CU171" s="18"/>
      <c r="CV171" s="18"/>
      <c r="CW171" s="18"/>
      <c r="CX171" s="18"/>
      <c r="CY171" s="18"/>
      <c r="CZ171" s="18"/>
      <c r="DA171" s="18"/>
      <c r="DB171" s="18"/>
      <c r="DC171" s="18"/>
      <c r="DD171" s="18"/>
      <c r="DE171" s="18"/>
      <c r="DF171" s="18"/>
      <c r="DG171" s="18"/>
      <c r="DH171" s="18"/>
      <c r="DI171" s="18"/>
      <c r="DJ171" s="18"/>
      <c r="DK171" s="18"/>
      <c r="DL171" s="18"/>
      <c r="DM171" s="18"/>
      <c r="DN171" s="18"/>
      <c r="DO171" s="18"/>
      <c r="DP171" s="18"/>
      <c r="DQ171" s="18"/>
      <c r="DR171" s="18"/>
      <c r="DS171" s="18"/>
      <c r="DT171" s="18"/>
      <c r="DU171" s="18"/>
      <c r="DV171" s="18"/>
      <c r="DW171" s="18"/>
      <c r="DX171" s="18"/>
      <c r="DY171" s="18"/>
      <c r="DZ171" s="18"/>
      <c r="EA171" s="18"/>
      <c r="EB171" s="18"/>
      <c r="EC171" s="18"/>
      <c r="ED171" s="18"/>
      <c r="EE171" s="18"/>
      <c r="EF171" s="18"/>
      <c r="EG171" s="18"/>
      <c r="EH171" s="18"/>
      <c r="EI171" s="18"/>
      <c r="EJ171" s="18"/>
      <c r="EK171" s="18"/>
      <c r="EL171" s="18"/>
      <c r="EM171" s="18"/>
      <c r="EN171" s="18"/>
      <c r="EO171" s="18"/>
      <c r="EP171" s="18"/>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18"/>
      <c r="FT171" s="18"/>
      <c r="FU171" s="18"/>
      <c r="FV171" s="18"/>
      <c r="FW171" s="274">
        <f t="shared" si="150"/>
        <v>9.4614271805987762E-2</v>
      </c>
      <c r="FX171" s="272">
        <f t="shared" si="150"/>
        <v>4.7307135902993881E-2</v>
      </c>
      <c r="FY171" s="272">
        <f t="shared" si="150"/>
        <v>4.7307135902993881E-2</v>
      </c>
      <c r="FZ171" s="272">
        <f t="shared" si="150"/>
        <v>4.7307135902993881E-2</v>
      </c>
      <c r="GA171" s="272">
        <f t="shared" si="150"/>
        <v>4.7307135902993881E-2</v>
      </c>
      <c r="GB171" s="272">
        <f t="shared" si="150"/>
        <v>4.7307135902993881E-2</v>
      </c>
      <c r="GC171" s="272">
        <f t="shared" si="150"/>
        <v>4.7307135902993881E-2</v>
      </c>
      <c r="GD171" s="274">
        <f t="shared" si="150"/>
        <v>4.7307135902993881E-2</v>
      </c>
      <c r="GE171" s="272">
        <f t="shared" si="150"/>
        <v>0.14192140770898165</v>
      </c>
      <c r="GF171" s="272">
        <f t="shared" si="150"/>
        <v>0.2365356795149694</v>
      </c>
      <c r="GG171" s="272">
        <f t="shared" si="150"/>
        <v>0.18922854361197552</v>
      </c>
      <c r="GH171" s="272">
        <f t="shared" si="150"/>
        <v>0.18922854361197552</v>
      </c>
      <c r="GI171" s="272">
        <f t="shared" si="150"/>
        <v>0.18922854361197552</v>
      </c>
      <c r="GJ171" s="272">
        <f t="shared" si="150"/>
        <v>0.18922854361197552</v>
      </c>
      <c r="GK171" s="274">
        <f t="shared" si="150"/>
        <v>0.18922854361197552</v>
      </c>
      <c r="GL171" s="272">
        <f t="shared" si="150"/>
        <v>0.14192140770898165</v>
      </c>
      <c r="GM171" s="272">
        <f t="shared" si="151"/>
        <v>4.7307135902993881E-2</v>
      </c>
      <c r="GN171" s="272">
        <f t="shared" si="151"/>
        <v>4.7307135902993881E-2</v>
      </c>
      <c r="GO171" s="272">
        <f t="shared" si="151"/>
        <v>4.7307135902993881E-2</v>
      </c>
      <c r="GP171" s="272">
        <f t="shared" si="151"/>
        <v>9.4614271805987762E-2</v>
      </c>
      <c r="GQ171" s="272">
        <f t="shared" si="151"/>
        <v>9.4614271805987762E-2</v>
      </c>
      <c r="GR171" s="274">
        <f t="shared" si="151"/>
        <v>9.4614271805987762E-2</v>
      </c>
      <c r="GS171" s="272">
        <f t="shared" si="151"/>
        <v>4.7307135902993881E-2</v>
      </c>
      <c r="GT171" s="272">
        <f t="shared" si="151"/>
        <v>9.4614271805987762E-2</v>
      </c>
      <c r="GU171" s="272">
        <f t="shared" si="151"/>
        <v>9.4614271805987762E-2</v>
      </c>
      <c r="GV171" s="272">
        <f t="shared" si="151"/>
        <v>9.4614271805987762E-2</v>
      </c>
      <c r="GW171" s="272">
        <f t="shared" si="151"/>
        <v>4.7307135902993881E-2</v>
      </c>
      <c r="GX171" s="272">
        <f t="shared" si="151"/>
        <v>4.7307135902993881E-2</v>
      </c>
      <c r="GY171" s="274">
        <f t="shared" si="151"/>
        <v>4.7307135902993881E-2</v>
      </c>
      <c r="GZ171" s="272">
        <f t="shared" si="151"/>
        <v>4.7307135902993881E-2</v>
      </c>
      <c r="HA171" s="272">
        <f t="shared" si="151"/>
        <v>0</v>
      </c>
      <c r="HB171" s="272">
        <f t="shared" si="151"/>
        <v>0</v>
      </c>
      <c r="HC171" s="272">
        <f t="shared" si="151"/>
        <v>0</v>
      </c>
      <c r="HD171" s="272">
        <f t="shared" si="151"/>
        <v>0</v>
      </c>
      <c r="HE171" s="272">
        <f t="shared" si="151"/>
        <v>0</v>
      </c>
      <c r="HF171" s="274">
        <f t="shared" si="151"/>
        <v>0</v>
      </c>
      <c r="HG171" s="272">
        <f t="shared" si="151"/>
        <v>0</v>
      </c>
      <c r="HH171" s="272">
        <f t="shared" si="151"/>
        <v>0</v>
      </c>
      <c r="HI171" s="272">
        <f t="shared" si="151"/>
        <v>0</v>
      </c>
      <c r="HJ171" s="272">
        <f t="shared" si="151"/>
        <v>0</v>
      </c>
      <c r="HK171" s="272">
        <f t="shared" si="151"/>
        <v>4.7307135902993881E-2</v>
      </c>
      <c r="HL171" s="272">
        <f t="shared" si="151"/>
        <v>4.7307135902993881E-2</v>
      </c>
      <c r="HM171" s="274">
        <f t="shared" si="151"/>
        <v>4.7307135902993881E-2</v>
      </c>
      <c r="HN171" s="272">
        <f t="shared" si="151"/>
        <v>4.7307135902993881E-2</v>
      </c>
      <c r="HO171" s="272">
        <f t="shared" si="151"/>
        <v>4.7307135902993881E-2</v>
      </c>
      <c r="HP171" s="272">
        <f t="shared" si="151"/>
        <v>4.7307135902993881E-2</v>
      </c>
      <c r="HQ171" s="272">
        <f t="shared" si="151"/>
        <v>4.7307135902993881E-2</v>
      </c>
      <c r="HR171" s="272">
        <f t="shared" si="151"/>
        <v>0</v>
      </c>
      <c r="HS171" s="272">
        <f t="shared" si="151"/>
        <v>0</v>
      </c>
      <c r="HT171" s="274">
        <f t="shared" si="151"/>
        <v>0</v>
      </c>
      <c r="HU171" s="272">
        <f t="shared" si="151"/>
        <v>0</v>
      </c>
      <c r="HV171" s="272">
        <f t="shared" si="151"/>
        <v>0</v>
      </c>
      <c r="HW171" s="272">
        <f t="shared" si="151"/>
        <v>0</v>
      </c>
    </row>
    <row r="172" spans="2:231" x14ac:dyDescent="0.25">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c r="CM172" s="18"/>
      <c r="CN172" s="18"/>
      <c r="CO172" s="18"/>
      <c r="CP172" s="18"/>
      <c r="CQ172" s="18"/>
      <c r="CR172" s="18"/>
      <c r="CS172" s="18"/>
      <c r="CT172" s="18"/>
      <c r="CU172" s="18"/>
      <c r="CV172" s="18"/>
      <c r="CW172" s="18"/>
      <c r="CX172" s="18"/>
      <c r="CY172" s="18"/>
      <c r="CZ172" s="18"/>
      <c r="DA172" s="18"/>
      <c r="DB172" s="18"/>
      <c r="DC172" s="18"/>
      <c r="DD172" s="18"/>
      <c r="DE172" s="18"/>
      <c r="DF172" s="18"/>
      <c r="DG172" s="18"/>
      <c r="DH172" s="18"/>
      <c r="DI172" s="18"/>
      <c r="DJ172" s="18"/>
      <c r="DK172" s="18"/>
      <c r="DL172" s="18"/>
      <c r="DM172" s="18"/>
      <c r="DN172" s="18"/>
      <c r="DO172" s="18"/>
      <c r="DP172" s="18"/>
      <c r="DQ172" s="18"/>
      <c r="DR172" s="18"/>
      <c r="DS172" s="18"/>
      <c r="DT172" s="18"/>
      <c r="DU172" s="18"/>
      <c r="DV172" s="18"/>
      <c r="DW172" s="18"/>
      <c r="DX172" s="18"/>
      <c r="DY172" s="18"/>
      <c r="DZ172" s="18"/>
      <c r="EA172" s="18"/>
      <c r="EB172" s="18"/>
      <c r="EC172" s="18"/>
      <c r="ED172" s="18"/>
      <c r="EE172" s="18"/>
      <c r="EF172" s="18"/>
      <c r="EG172" s="18"/>
      <c r="EH172" s="18"/>
      <c r="EI172" s="18"/>
      <c r="EJ172" s="18"/>
      <c r="EK172" s="18"/>
      <c r="EL172" s="18"/>
      <c r="EM172" s="18"/>
      <c r="EN172" s="18"/>
      <c r="EO172" s="18"/>
      <c r="EP172" s="18"/>
      <c r="EQ172" s="18"/>
      <c r="ER172" s="18"/>
      <c r="ES172" s="18"/>
      <c r="ET172" s="18"/>
      <c r="EU172" s="18"/>
      <c r="EV172" s="18"/>
      <c r="EW172" s="18"/>
      <c r="EX172" s="18"/>
      <c r="EY172" s="18"/>
      <c r="EZ172" s="18"/>
      <c r="FA172" s="18"/>
      <c r="FB172" s="18"/>
      <c r="FC172" s="18"/>
      <c r="FD172" s="18"/>
      <c r="FE172" s="18"/>
      <c r="FF172" s="18"/>
      <c r="FG172" s="18"/>
      <c r="FH172" s="18"/>
      <c r="FI172" s="18"/>
      <c r="FJ172" s="18"/>
      <c r="FK172" s="18"/>
      <c r="FL172" s="18"/>
      <c r="FM172" s="18"/>
      <c r="FN172" s="18"/>
      <c r="FO172" s="18"/>
      <c r="FP172" s="18"/>
      <c r="FQ172" s="18"/>
      <c r="FR172" s="18"/>
      <c r="FS172" s="18"/>
      <c r="FT172" s="18"/>
      <c r="FU172" s="18"/>
      <c r="FV172" s="18"/>
      <c r="FW172" s="274">
        <f t="shared" si="150"/>
        <v>6.3515493651943991E-2</v>
      </c>
      <c r="FX172" s="272">
        <f t="shared" si="150"/>
        <v>6.3515493651943991E-2</v>
      </c>
      <c r="FY172" s="272">
        <f t="shared" si="150"/>
        <v>6.3515493651943991E-2</v>
      </c>
      <c r="FZ172" s="272">
        <f t="shared" si="150"/>
        <v>0.12703098730388798</v>
      </c>
      <c r="GA172" s="272">
        <f t="shared" si="150"/>
        <v>0.19054648095583199</v>
      </c>
      <c r="GB172" s="272">
        <f t="shared" si="150"/>
        <v>0.25406197460777596</v>
      </c>
      <c r="GC172" s="272">
        <f t="shared" si="150"/>
        <v>0.19054648095583199</v>
      </c>
      <c r="GD172" s="274">
        <f t="shared" si="150"/>
        <v>0.25406197460777596</v>
      </c>
      <c r="GE172" s="272">
        <f t="shared" si="150"/>
        <v>0.31757746825971994</v>
      </c>
      <c r="GF172" s="272">
        <f t="shared" si="150"/>
        <v>0.38109296191166392</v>
      </c>
      <c r="GG172" s="272">
        <f t="shared" si="150"/>
        <v>0.31757746825971994</v>
      </c>
      <c r="GH172" s="272">
        <f t="shared" si="150"/>
        <v>0.25406197460777596</v>
      </c>
      <c r="GI172" s="272">
        <f t="shared" si="150"/>
        <v>0.19054648095583199</v>
      </c>
      <c r="GJ172" s="272">
        <f t="shared" si="150"/>
        <v>0.38109296191166397</v>
      </c>
      <c r="GK172" s="274">
        <f t="shared" si="150"/>
        <v>0.38109296191166392</v>
      </c>
      <c r="GL172" s="272">
        <f t="shared" si="150"/>
        <v>0.31757746825971994</v>
      </c>
      <c r="GM172" s="272">
        <f t="shared" si="151"/>
        <v>0.25406197460777596</v>
      </c>
      <c r="GN172" s="272">
        <f t="shared" si="151"/>
        <v>0.31757746825971994</v>
      </c>
      <c r="GO172" s="272">
        <f t="shared" si="151"/>
        <v>0.31757746825971994</v>
      </c>
      <c r="GP172" s="272">
        <f t="shared" si="151"/>
        <v>0.38109296191166392</v>
      </c>
      <c r="GQ172" s="272">
        <f t="shared" si="151"/>
        <v>0.19054648095583199</v>
      </c>
      <c r="GR172" s="274">
        <f t="shared" si="151"/>
        <v>0.12703098730388798</v>
      </c>
      <c r="GS172" s="272">
        <f t="shared" si="151"/>
        <v>0.19054648095583199</v>
      </c>
      <c r="GT172" s="272">
        <f t="shared" si="151"/>
        <v>0.19054648095583199</v>
      </c>
      <c r="GU172" s="272">
        <f t="shared" si="151"/>
        <v>0.25406197460777596</v>
      </c>
      <c r="GV172" s="272">
        <f t="shared" si="151"/>
        <v>0.25406197460777596</v>
      </c>
      <c r="GW172" s="272">
        <f t="shared" si="151"/>
        <v>0.25406197460777596</v>
      </c>
      <c r="GX172" s="272">
        <f t="shared" si="151"/>
        <v>0.25406197460777596</v>
      </c>
      <c r="GY172" s="274">
        <f t="shared" si="151"/>
        <v>0.25406197460777596</v>
      </c>
      <c r="GZ172" s="272">
        <f t="shared" si="151"/>
        <v>0.19054648095583199</v>
      </c>
      <c r="HA172" s="272">
        <f t="shared" si="151"/>
        <v>0.19054648095583199</v>
      </c>
      <c r="HB172" s="272">
        <f t="shared" si="151"/>
        <v>6.3515493651943991E-2</v>
      </c>
      <c r="HC172" s="272">
        <f t="shared" si="151"/>
        <v>6.3515493651943991E-2</v>
      </c>
      <c r="HD172" s="272">
        <f t="shared" si="151"/>
        <v>0</v>
      </c>
      <c r="HE172" s="272">
        <f t="shared" si="151"/>
        <v>0</v>
      </c>
      <c r="HF172" s="274">
        <f t="shared" si="151"/>
        <v>0</v>
      </c>
      <c r="HG172" s="272">
        <f t="shared" si="151"/>
        <v>0</v>
      </c>
      <c r="HH172" s="272">
        <f t="shared" si="151"/>
        <v>0</v>
      </c>
      <c r="HI172" s="272">
        <f t="shared" si="151"/>
        <v>0</v>
      </c>
      <c r="HJ172" s="272">
        <f t="shared" si="151"/>
        <v>0</v>
      </c>
      <c r="HK172" s="272">
        <f t="shared" si="151"/>
        <v>6.3515493651943991E-2</v>
      </c>
      <c r="HL172" s="272">
        <f t="shared" si="151"/>
        <v>6.3515493651943991E-2</v>
      </c>
      <c r="HM172" s="274">
        <f t="shared" si="151"/>
        <v>6.3515493651943991E-2</v>
      </c>
      <c r="HN172" s="272">
        <f t="shared" si="151"/>
        <v>6.3515493651943991E-2</v>
      </c>
      <c r="HO172" s="272">
        <f t="shared" si="151"/>
        <v>6.3515493651943991E-2</v>
      </c>
      <c r="HP172" s="272">
        <f t="shared" si="151"/>
        <v>6.3515493651943991E-2</v>
      </c>
      <c r="HQ172" s="272">
        <f t="shared" si="151"/>
        <v>6.3515493651943991E-2</v>
      </c>
      <c r="HR172" s="272">
        <f t="shared" si="151"/>
        <v>0</v>
      </c>
      <c r="HS172" s="272">
        <f t="shared" si="151"/>
        <v>0</v>
      </c>
      <c r="HT172" s="274">
        <f t="shared" si="151"/>
        <v>0</v>
      </c>
      <c r="HU172" s="272">
        <f t="shared" si="151"/>
        <v>0</v>
      </c>
      <c r="HV172" s="272">
        <f t="shared" si="151"/>
        <v>0</v>
      </c>
      <c r="HW172" s="272">
        <f t="shared" si="151"/>
        <v>0</v>
      </c>
    </row>
    <row r="173" spans="2:231" x14ac:dyDescent="0.25">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c r="CM173" s="18"/>
      <c r="CN173" s="18"/>
      <c r="CO173" s="18"/>
      <c r="CP173" s="18"/>
      <c r="CQ173" s="18"/>
      <c r="CR173" s="18"/>
      <c r="CS173" s="18"/>
      <c r="CT173" s="18"/>
      <c r="CU173" s="18"/>
      <c r="CV173" s="18"/>
      <c r="CW173" s="18"/>
      <c r="CX173" s="18"/>
      <c r="CY173" s="18"/>
      <c r="CZ173" s="18"/>
      <c r="DA173" s="18"/>
      <c r="DB173" s="18"/>
      <c r="DC173" s="18"/>
      <c r="DD173" s="18"/>
      <c r="DE173" s="18"/>
      <c r="DF173" s="18"/>
      <c r="DG173" s="18"/>
      <c r="DH173" s="18"/>
      <c r="DI173" s="18"/>
      <c r="DJ173" s="18"/>
      <c r="DK173" s="18"/>
      <c r="DL173" s="18"/>
      <c r="DM173" s="18"/>
      <c r="DN173" s="18"/>
      <c r="DO173" s="18"/>
      <c r="DP173" s="18"/>
      <c r="DQ173" s="18"/>
      <c r="DR173" s="18"/>
      <c r="DS173" s="18"/>
      <c r="DT173" s="18"/>
      <c r="DU173" s="18"/>
      <c r="DV173" s="18"/>
      <c r="DW173" s="18"/>
      <c r="DX173" s="18"/>
      <c r="DY173" s="18"/>
      <c r="DZ173" s="18"/>
      <c r="EA173" s="18"/>
      <c r="EB173" s="18"/>
      <c r="EC173" s="18"/>
      <c r="ED173" s="18"/>
      <c r="EE173" s="18"/>
      <c r="EF173" s="18"/>
      <c r="EG173" s="18"/>
      <c r="EH173" s="18"/>
      <c r="EI173" s="18"/>
      <c r="EJ173" s="18"/>
      <c r="EK173" s="18"/>
      <c r="EL173" s="18"/>
      <c r="EM173" s="18"/>
      <c r="EN173" s="18"/>
      <c r="EO173" s="18"/>
      <c r="EP173" s="18"/>
      <c r="EQ173" s="18"/>
      <c r="ER173" s="18"/>
      <c r="ES173" s="18"/>
      <c r="ET173" s="18"/>
      <c r="EU173" s="18"/>
      <c r="EV173" s="18"/>
      <c r="EW173" s="18"/>
      <c r="EX173" s="18"/>
      <c r="EY173" s="18"/>
      <c r="EZ173" s="18"/>
      <c r="FA173" s="18"/>
      <c r="FB173" s="18"/>
      <c r="FC173" s="18"/>
      <c r="FD173" s="18"/>
      <c r="FE173" s="18"/>
      <c r="FF173" s="18"/>
      <c r="FG173" s="18"/>
      <c r="FH173" s="18"/>
      <c r="FI173" s="18"/>
      <c r="FJ173" s="18"/>
      <c r="FK173" s="18"/>
      <c r="FL173" s="18"/>
      <c r="FM173" s="18"/>
      <c r="FN173" s="18"/>
      <c r="FO173" s="18"/>
      <c r="FP173" s="18"/>
      <c r="FQ173" s="18"/>
      <c r="FR173" s="18"/>
      <c r="FS173" s="18"/>
      <c r="FT173" s="18"/>
      <c r="FU173" s="18"/>
      <c r="FV173" s="18"/>
      <c r="FW173" s="274">
        <f t="shared" si="150"/>
        <v>0.14445502176214903</v>
      </c>
      <c r="FX173" s="272">
        <f t="shared" si="150"/>
        <v>0.14445502176214903</v>
      </c>
      <c r="FY173" s="272">
        <f t="shared" si="150"/>
        <v>0.14445502176214903</v>
      </c>
      <c r="FZ173" s="272">
        <f t="shared" si="150"/>
        <v>0.43336506528644708</v>
      </c>
      <c r="GA173" s="272">
        <f t="shared" si="150"/>
        <v>0.57782008704859611</v>
      </c>
      <c r="GB173" s="272">
        <f t="shared" si="150"/>
        <v>0.57782008704859611</v>
      </c>
      <c r="GC173" s="272">
        <f t="shared" si="150"/>
        <v>0.72227510881074508</v>
      </c>
      <c r="GD173" s="274">
        <f t="shared" si="150"/>
        <v>1.011185152335043</v>
      </c>
      <c r="GE173" s="272">
        <f t="shared" si="150"/>
        <v>1.011185152335043</v>
      </c>
      <c r="GF173" s="272">
        <f t="shared" si="150"/>
        <v>1.155640174097192</v>
      </c>
      <c r="GG173" s="272">
        <f t="shared" si="150"/>
        <v>0.86673013057289405</v>
      </c>
      <c r="GH173" s="272">
        <f t="shared" si="150"/>
        <v>0.86673013057289405</v>
      </c>
      <c r="GI173" s="272">
        <f t="shared" si="150"/>
        <v>1.011185152335043</v>
      </c>
      <c r="GJ173" s="272">
        <f t="shared" si="150"/>
        <v>0.72227510881074508</v>
      </c>
      <c r="GK173" s="274">
        <f t="shared" si="150"/>
        <v>0.57782008704859611</v>
      </c>
      <c r="GL173" s="272">
        <f t="shared" si="150"/>
        <v>1.1556401740971922</v>
      </c>
      <c r="GM173" s="272">
        <f t="shared" si="151"/>
        <v>1.4445502176214904</v>
      </c>
      <c r="GN173" s="272">
        <f t="shared" si="151"/>
        <v>1.5890052393836394</v>
      </c>
      <c r="GO173" s="272">
        <f t="shared" si="151"/>
        <v>1.4445502176214902</v>
      </c>
      <c r="GP173" s="272">
        <f t="shared" si="151"/>
        <v>1.5890052393836394</v>
      </c>
      <c r="GQ173" s="272">
        <f t="shared" si="151"/>
        <v>2.1668253264322352</v>
      </c>
      <c r="GR173" s="274">
        <f t="shared" si="151"/>
        <v>2.022370304670086</v>
      </c>
      <c r="GS173" s="272">
        <f t="shared" si="151"/>
        <v>1.5890052393836391</v>
      </c>
      <c r="GT173" s="272">
        <f t="shared" si="151"/>
        <v>1.4445502176214902</v>
      </c>
      <c r="GU173" s="272">
        <f t="shared" si="151"/>
        <v>1.3000951958593414</v>
      </c>
      <c r="GV173" s="272">
        <f t="shared" si="151"/>
        <v>1.4445502176214904</v>
      </c>
      <c r="GW173" s="272">
        <f t="shared" si="151"/>
        <v>1.155640174097192</v>
      </c>
      <c r="GX173" s="272">
        <f t="shared" si="151"/>
        <v>0.72227510881074508</v>
      </c>
      <c r="GY173" s="274">
        <f t="shared" si="151"/>
        <v>0.72227510881074508</v>
      </c>
      <c r="GZ173" s="272">
        <f t="shared" si="151"/>
        <v>0.57782008704859611</v>
      </c>
      <c r="HA173" s="272">
        <f t="shared" si="151"/>
        <v>0.43336506528644708</v>
      </c>
      <c r="HB173" s="272">
        <f t="shared" si="151"/>
        <v>0.43336506528644708</v>
      </c>
      <c r="HC173" s="272">
        <f t="shared" si="151"/>
        <v>0.28891004352429805</v>
      </c>
      <c r="HD173" s="272">
        <f t="shared" si="151"/>
        <v>0.28891004352429805</v>
      </c>
      <c r="HE173" s="272">
        <f t="shared" si="151"/>
        <v>0.43336506528644708</v>
      </c>
      <c r="HF173" s="274">
        <f t="shared" si="151"/>
        <v>0.43336506528644708</v>
      </c>
      <c r="HG173" s="272">
        <f t="shared" si="151"/>
        <v>0.43336506528644708</v>
      </c>
      <c r="HH173" s="272">
        <f t="shared" si="151"/>
        <v>0.43336506528644708</v>
      </c>
      <c r="HI173" s="272">
        <f t="shared" si="151"/>
        <v>0.43336506528644708</v>
      </c>
      <c r="HJ173" s="272">
        <f t="shared" si="151"/>
        <v>0.43336506528644708</v>
      </c>
      <c r="HK173" s="272">
        <f t="shared" si="151"/>
        <v>0.43336506528644708</v>
      </c>
      <c r="HL173" s="272">
        <f t="shared" si="151"/>
        <v>0.14445502176214903</v>
      </c>
      <c r="HM173" s="274">
        <f t="shared" si="151"/>
        <v>0.14445502176214903</v>
      </c>
      <c r="HN173" s="272">
        <f t="shared" si="151"/>
        <v>0.14445502176214903</v>
      </c>
      <c r="HO173" s="272">
        <f t="shared" si="151"/>
        <v>0</v>
      </c>
      <c r="HP173" s="272">
        <f t="shared" si="151"/>
        <v>0</v>
      </c>
      <c r="HQ173" s="272">
        <f t="shared" si="151"/>
        <v>0</v>
      </c>
      <c r="HR173" s="272">
        <f t="shared" si="151"/>
        <v>0</v>
      </c>
      <c r="HS173" s="272">
        <f t="shared" si="151"/>
        <v>0</v>
      </c>
      <c r="HT173" s="274">
        <f t="shared" si="151"/>
        <v>0</v>
      </c>
      <c r="HU173" s="272">
        <f t="shared" si="151"/>
        <v>0</v>
      </c>
      <c r="HV173" s="272">
        <f t="shared" si="151"/>
        <v>0</v>
      </c>
      <c r="HW173" s="272">
        <f t="shared" si="151"/>
        <v>0</v>
      </c>
    </row>
    <row r="174" spans="2:231" x14ac:dyDescent="0.25">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c r="CM174" s="18"/>
      <c r="CN174" s="18"/>
      <c r="CO174" s="18"/>
      <c r="CP174" s="18"/>
      <c r="CQ174" s="18"/>
      <c r="CR174" s="18"/>
      <c r="CS174" s="18"/>
      <c r="CT174" s="18"/>
      <c r="CU174" s="18"/>
      <c r="CV174" s="18"/>
      <c r="CW174" s="18"/>
      <c r="CX174" s="18"/>
      <c r="CY174" s="18"/>
      <c r="CZ174" s="18"/>
      <c r="DA174" s="18"/>
      <c r="DB174" s="18"/>
      <c r="DC174" s="18"/>
      <c r="DD174" s="18"/>
      <c r="DE174" s="18"/>
      <c r="DF174" s="18"/>
      <c r="DG174" s="18"/>
      <c r="DH174" s="18"/>
      <c r="DI174" s="18"/>
      <c r="DJ174" s="18"/>
      <c r="DK174" s="18"/>
      <c r="DL174" s="18"/>
      <c r="DM174" s="18"/>
      <c r="DN174" s="18"/>
      <c r="DO174" s="18"/>
      <c r="DP174" s="18"/>
      <c r="DQ174" s="18"/>
      <c r="DR174" s="18"/>
      <c r="DS174" s="18"/>
      <c r="DT174" s="18"/>
      <c r="DU174" s="18"/>
      <c r="DV174" s="18"/>
      <c r="DW174" s="18"/>
      <c r="DX174" s="18"/>
      <c r="DY174" s="18"/>
      <c r="DZ174" s="18"/>
      <c r="EA174" s="18"/>
      <c r="EB174" s="18"/>
      <c r="EC174" s="18"/>
      <c r="ED174" s="18"/>
      <c r="EE174" s="18"/>
      <c r="EF174" s="18"/>
      <c r="EG174" s="18"/>
      <c r="EH174" s="18"/>
      <c r="EI174" s="18"/>
      <c r="EJ174" s="18"/>
      <c r="EK174" s="18"/>
      <c r="EL174" s="18"/>
      <c r="EM174" s="18"/>
      <c r="EN174" s="18"/>
      <c r="EO174" s="18"/>
      <c r="EP174" s="18"/>
      <c r="EQ174" s="18"/>
      <c r="ER174" s="18"/>
      <c r="ES174" s="18"/>
      <c r="ET174" s="18"/>
      <c r="EU174" s="18"/>
      <c r="EV174" s="18"/>
      <c r="EW174" s="18"/>
      <c r="EX174" s="18"/>
      <c r="EY174" s="18"/>
      <c r="EZ174" s="18"/>
      <c r="FA174" s="18"/>
      <c r="FB174" s="18"/>
      <c r="FC174" s="18"/>
      <c r="FD174" s="18"/>
      <c r="FE174" s="18"/>
      <c r="FF174" s="18"/>
      <c r="FG174" s="18"/>
      <c r="FH174" s="18"/>
      <c r="FI174" s="18"/>
      <c r="FJ174" s="18"/>
      <c r="FK174" s="18"/>
      <c r="FL174" s="18"/>
      <c r="FM174" s="18"/>
      <c r="FN174" s="18"/>
      <c r="FO174" s="18"/>
      <c r="FP174" s="18"/>
      <c r="FQ174" s="18"/>
      <c r="FR174" s="18"/>
      <c r="FS174" s="18"/>
      <c r="FT174" s="18"/>
      <c r="FU174" s="18"/>
      <c r="FV174" s="18"/>
      <c r="FW174" s="274">
        <f t="shared" si="150"/>
        <v>0</v>
      </c>
      <c r="FX174" s="272">
        <f t="shared" si="150"/>
        <v>0</v>
      </c>
      <c r="FY174" s="272">
        <f t="shared" si="150"/>
        <v>0</v>
      </c>
      <c r="FZ174" s="272">
        <f t="shared" si="150"/>
        <v>0</v>
      </c>
      <c r="GA174" s="272">
        <f t="shared" si="150"/>
        <v>0.77023207092296908</v>
      </c>
      <c r="GB174" s="272">
        <f t="shared" si="150"/>
        <v>0.77023207092296908</v>
      </c>
      <c r="GC174" s="272">
        <f t="shared" si="150"/>
        <v>0.77023207092296908</v>
      </c>
      <c r="GD174" s="274">
        <f t="shared" si="150"/>
        <v>0.77023207092296908</v>
      </c>
      <c r="GE174" s="272">
        <f t="shared" si="150"/>
        <v>1.5404641418459382</v>
      </c>
      <c r="GF174" s="272">
        <f t="shared" si="150"/>
        <v>3.0809282836918763</v>
      </c>
      <c r="GG174" s="272">
        <f t="shared" si="150"/>
        <v>3.8511603546148452</v>
      </c>
      <c r="GH174" s="272">
        <f t="shared" si="150"/>
        <v>3.0809282836918763</v>
      </c>
      <c r="GI174" s="272">
        <f t="shared" si="150"/>
        <v>3.0809282836918763</v>
      </c>
      <c r="GJ174" s="272">
        <f t="shared" si="150"/>
        <v>3.0809282836918763</v>
      </c>
      <c r="GK174" s="274">
        <f t="shared" si="150"/>
        <v>4.6213924255378149</v>
      </c>
      <c r="GL174" s="272">
        <f t="shared" si="150"/>
        <v>4.6213924255378149</v>
      </c>
      <c r="GM174" s="272">
        <f t="shared" si="151"/>
        <v>6.1618565673837526</v>
      </c>
      <c r="GN174" s="272">
        <f t="shared" si="151"/>
        <v>9.2427848510756299</v>
      </c>
      <c r="GO174" s="272">
        <f t="shared" si="151"/>
        <v>9.2427848510756299</v>
      </c>
      <c r="GP174" s="272">
        <f t="shared" si="151"/>
        <v>10.013016921998599</v>
      </c>
      <c r="GQ174" s="272">
        <f t="shared" si="151"/>
        <v>10.013016921998599</v>
      </c>
      <c r="GR174" s="274">
        <f t="shared" si="151"/>
        <v>8.4725527801526592</v>
      </c>
      <c r="GS174" s="272">
        <f t="shared" si="151"/>
        <v>7.7023207092296904</v>
      </c>
      <c r="GT174" s="272">
        <f t="shared" si="151"/>
        <v>4.6213924255378149</v>
      </c>
      <c r="GU174" s="272">
        <f t="shared" si="151"/>
        <v>0.77023207092296908</v>
      </c>
      <c r="GV174" s="272">
        <f t="shared" si="151"/>
        <v>0.77023207092296908</v>
      </c>
      <c r="GW174" s="272">
        <f t="shared" si="151"/>
        <v>0.77023207092296908</v>
      </c>
      <c r="GX174" s="272">
        <f t="shared" si="151"/>
        <v>0.77023207092296908</v>
      </c>
      <c r="GY174" s="274">
        <f t="shared" si="151"/>
        <v>0.77023207092296908</v>
      </c>
      <c r="GZ174" s="272">
        <f t="shared" si="151"/>
        <v>0.77023207092296908</v>
      </c>
      <c r="HA174" s="272">
        <f t="shared" si="151"/>
        <v>1.5404641418459382</v>
      </c>
      <c r="HB174" s="272">
        <f t="shared" si="151"/>
        <v>1.5404641418459382</v>
      </c>
      <c r="HC174" s="272">
        <f t="shared" si="151"/>
        <v>2.3106962127689075</v>
      </c>
      <c r="HD174" s="272">
        <f t="shared" si="151"/>
        <v>1.5404641418459382</v>
      </c>
      <c r="HE174" s="272">
        <f t="shared" si="151"/>
        <v>1.5404641418459382</v>
      </c>
      <c r="HF174" s="274">
        <f>SUM(GZ162:HF162)</f>
        <v>1.5404641418459382</v>
      </c>
      <c r="HG174" s="272">
        <f t="shared" si="151"/>
        <v>1.5404641418459382</v>
      </c>
      <c r="HH174" s="272">
        <f t="shared" si="151"/>
        <v>0.77023207092296908</v>
      </c>
      <c r="HI174" s="272">
        <f t="shared" si="151"/>
        <v>0.77023207092296908</v>
      </c>
      <c r="HJ174" s="272">
        <f t="shared" si="151"/>
        <v>0</v>
      </c>
      <c r="HK174" s="272">
        <f t="shared" si="151"/>
        <v>0</v>
      </c>
      <c r="HL174" s="272">
        <f t="shared" si="151"/>
        <v>0</v>
      </c>
      <c r="HM174" s="274">
        <f>SUM(HG162:HM162)</f>
        <v>0</v>
      </c>
      <c r="HN174" s="272">
        <f t="shared" si="151"/>
        <v>0</v>
      </c>
      <c r="HO174" s="272">
        <f t="shared" si="151"/>
        <v>0</v>
      </c>
      <c r="HP174" s="272">
        <f t="shared" si="151"/>
        <v>0</v>
      </c>
      <c r="HQ174" s="272">
        <f t="shared" si="151"/>
        <v>0</v>
      </c>
      <c r="HR174" s="272">
        <f t="shared" si="151"/>
        <v>0</v>
      </c>
      <c r="HS174" s="272">
        <f t="shared" si="151"/>
        <v>0</v>
      </c>
      <c r="HT174" s="274">
        <f t="shared" si="151"/>
        <v>0</v>
      </c>
      <c r="HU174" s="272">
        <f t="shared" si="151"/>
        <v>0</v>
      </c>
      <c r="HV174" s="272">
        <f t="shared" si="151"/>
        <v>0</v>
      </c>
      <c r="HW174" s="272">
        <f t="shared" si="151"/>
        <v>0</v>
      </c>
    </row>
    <row r="175" spans="2:231" ht="15.75" thickBot="1" x14ac:dyDescent="0.3">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c r="CM175" s="18"/>
      <c r="CN175" s="18"/>
      <c r="CO175" s="18"/>
      <c r="CP175" s="18"/>
      <c r="CQ175" s="18"/>
      <c r="CR175" s="18"/>
      <c r="CS175" s="18"/>
      <c r="CT175" s="18"/>
      <c r="CU175" s="18"/>
      <c r="CV175" s="18"/>
      <c r="CW175" s="18"/>
      <c r="CX175" s="18"/>
      <c r="CY175" s="18"/>
      <c r="CZ175" s="18"/>
      <c r="DA175" s="18"/>
      <c r="DB175" s="18"/>
      <c r="DC175" s="18"/>
      <c r="DD175" s="18"/>
      <c r="DE175" s="18"/>
      <c r="DF175" s="18"/>
      <c r="DG175" s="18"/>
      <c r="DH175" s="18"/>
      <c r="DI175" s="18"/>
      <c r="DJ175" s="18"/>
      <c r="DK175" s="18"/>
      <c r="DL175" s="18"/>
      <c r="DM175" s="18"/>
      <c r="DN175" s="18"/>
      <c r="DO175" s="18"/>
      <c r="DP175" s="18"/>
      <c r="DQ175" s="18"/>
      <c r="DR175" s="18"/>
      <c r="DS175" s="18"/>
      <c r="DT175" s="18"/>
      <c r="DU175" s="18"/>
      <c r="DV175" s="18"/>
      <c r="DW175" s="18"/>
      <c r="DX175" s="18"/>
      <c r="DY175" s="18"/>
      <c r="DZ175" s="18"/>
      <c r="EA175" s="18"/>
      <c r="EB175" s="18"/>
      <c r="EC175" s="18"/>
      <c r="ED175" s="18"/>
      <c r="EE175" s="18"/>
      <c r="EF175" s="18"/>
      <c r="EG175" s="18"/>
      <c r="EH175" s="18"/>
      <c r="EI175" s="18"/>
      <c r="EJ175" s="18"/>
      <c r="EK175" s="18"/>
      <c r="EL175" s="18"/>
      <c r="EM175" s="18"/>
      <c r="EN175" s="18"/>
      <c r="EO175" s="18"/>
      <c r="EP175" s="18"/>
      <c r="EQ175" s="18"/>
      <c r="ER175" s="18"/>
      <c r="ES175" s="18"/>
      <c r="ET175" s="18"/>
      <c r="EU175" s="18"/>
      <c r="EV175" s="18"/>
      <c r="EW175" s="18"/>
      <c r="EX175" s="18"/>
      <c r="EY175" s="18"/>
      <c r="EZ175" s="18"/>
      <c r="FA175" s="18"/>
      <c r="FB175" s="18"/>
      <c r="FC175" s="18"/>
      <c r="FD175" s="18"/>
      <c r="FE175" s="18"/>
      <c r="FF175" s="18"/>
      <c r="FG175" s="18"/>
      <c r="FH175" s="18"/>
      <c r="FI175" s="18"/>
      <c r="FJ175" s="18"/>
      <c r="FK175" s="18"/>
      <c r="FL175" s="18"/>
      <c r="FM175" s="18"/>
      <c r="FN175" s="18"/>
      <c r="FO175" s="18"/>
      <c r="FP175" s="18"/>
      <c r="FQ175" s="18"/>
      <c r="FR175" s="18"/>
      <c r="FS175" s="18"/>
      <c r="FT175" s="18"/>
      <c r="FU175" s="18"/>
      <c r="FV175" s="18"/>
      <c r="FW175" s="272"/>
      <c r="FX175" s="272"/>
      <c r="FY175" s="272"/>
      <c r="FZ175" s="272"/>
      <c r="GA175" s="272"/>
      <c r="GB175" s="272"/>
      <c r="GC175" s="272"/>
      <c r="GD175" s="272"/>
      <c r="GE175" s="272"/>
      <c r="GF175" s="272"/>
      <c r="GG175" s="272"/>
      <c r="GH175" s="272"/>
      <c r="GI175" s="272"/>
      <c r="GJ175" s="272"/>
      <c r="GK175" s="272"/>
      <c r="GL175" s="272"/>
      <c r="GM175" s="272"/>
      <c r="GN175" s="272"/>
      <c r="GO175" s="272"/>
      <c r="GP175" s="272"/>
      <c r="GQ175" s="272"/>
      <c r="GR175" s="272"/>
      <c r="GS175" s="272"/>
      <c r="GT175" s="272"/>
      <c r="GU175" s="272"/>
      <c r="GV175" s="272"/>
      <c r="GW175" s="272"/>
      <c r="GX175" s="272"/>
      <c r="GY175" s="272"/>
      <c r="GZ175" s="272"/>
      <c r="HA175" s="272"/>
      <c r="HB175" s="272"/>
      <c r="HC175" s="272"/>
      <c r="HD175" s="272"/>
      <c r="HE175" s="272"/>
      <c r="HF175" s="272"/>
      <c r="HG175" s="272"/>
      <c r="HH175" s="272"/>
      <c r="HI175" s="272"/>
      <c r="HJ175" s="272"/>
      <c r="HK175" s="272"/>
      <c r="HL175" s="272"/>
      <c r="HM175" s="272"/>
      <c r="HN175" s="272"/>
      <c r="HO175" s="272"/>
      <c r="HP175" s="272"/>
      <c r="HQ175" s="272"/>
      <c r="HR175" s="272"/>
      <c r="HS175" s="272"/>
      <c r="HT175" s="272"/>
      <c r="HU175" s="272"/>
      <c r="HV175" s="272"/>
      <c r="HW175" s="272"/>
    </row>
    <row r="176" spans="2:231" ht="15.75" thickBot="1" x14ac:dyDescent="0.3">
      <c r="FW176" s="272"/>
      <c r="HI176" s="40"/>
      <c r="HJ176" s="267">
        <v>30</v>
      </c>
      <c r="HK176" s="267">
        <v>31</v>
      </c>
      <c r="HL176" s="267">
        <v>32</v>
      </c>
      <c r="HM176" s="267">
        <v>33</v>
      </c>
      <c r="HN176" s="267">
        <v>34</v>
      </c>
      <c r="HO176" s="267">
        <v>35</v>
      </c>
      <c r="HP176" s="267">
        <v>36</v>
      </c>
      <c r="HQ176" s="268">
        <v>37</v>
      </c>
    </row>
    <row r="177" spans="2:236" x14ac:dyDescent="0.25">
      <c r="FW177" s="272"/>
      <c r="HI177" s="256" t="s">
        <v>203</v>
      </c>
      <c r="HJ177" s="262">
        <f>FW165</f>
        <v>0</v>
      </c>
      <c r="HK177" s="263">
        <f>GD165</f>
        <v>0</v>
      </c>
      <c r="HL177" s="263">
        <f>GK165</f>
        <v>0</v>
      </c>
      <c r="HM177" s="263">
        <f>GR165</f>
        <v>0</v>
      </c>
      <c r="HN177" s="263">
        <f>GY165</f>
        <v>0</v>
      </c>
      <c r="HO177" s="263">
        <f>HF165</f>
        <v>0</v>
      </c>
      <c r="HP177" s="263">
        <f>HM165</f>
        <v>0</v>
      </c>
      <c r="HQ177" s="264">
        <f>HT165</f>
        <v>0</v>
      </c>
    </row>
    <row r="178" spans="2:236" x14ac:dyDescent="0.25">
      <c r="HI178" s="256" t="s">
        <v>204</v>
      </c>
      <c r="HJ178" s="265">
        <f t="shared" ref="HJ178:HJ186" si="152">FW166</f>
        <v>0</v>
      </c>
      <c r="HK178" s="27">
        <f t="shared" ref="HK178:HK186" si="153">GD166</f>
        <v>0</v>
      </c>
      <c r="HL178" s="27">
        <f t="shared" ref="HL178:HL186" si="154">GK166</f>
        <v>0</v>
      </c>
      <c r="HM178" s="27">
        <f t="shared" ref="HM178:HM186" si="155">GR166</f>
        <v>0</v>
      </c>
      <c r="HN178" s="27">
        <f t="shared" ref="HN178:HN186" si="156">GY166</f>
        <v>0</v>
      </c>
      <c r="HO178" s="27">
        <f t="shared" ref="HO178:HO186" si="157">HF166</f>
        <v>0</v>
      </c>
      <c r="HP178" s="27">
        <f t="shared" ref="HP178:HP186" si="158">HM166</f>
        <v>0</v>
      </c>
      <c r="HQ178" s="266">
        <f t="shared" ref="HQ178:HQ186" si="159">HT166</f>
        <v>0</v>
      </c>
    </row>
    <row r="179" spans="2:236" x14ac:dyDescent="0.25">
      <c r="HI179" s="256" t="s">
        <v>205</v>
      </c>
      <c r="HJ179" s="265">
        <f t="shared" si="152"/>
        <v>0</v>
      </c>
      <c r="HK179" s="27">
        <f t="shared" si="153"/>
        <v>0</v>
      </c>
      <c r="HL179" s="27">
        <f t="shared" si="154"/>
        <v>0</v>
      </c>
      <c r="HM179" s="27">
        <f t="shared" si="155"/>
        <v>0</v>
      </c>
      <c r="HN179" s="27">
        <f t="shared" si="156"/>
        <v>0</v>
      </c>
      <c r="HO179" s="27">
        <f t="shared" si="157"/>
        <v>0</v>
      </c>
      <c r="HP179" s="27">
        <f t="shared" si="158"/>
        <v>0</v>
      </c>
      <c r="HQ179" s="266">
        <f t="shared" si="159"/>
        <v>0</v>
      </c>
    </row>
    <row r="180" spans="2:236" x14ac:dyDescent="0.25">
      <c r="HI180" s="256" t="s">
        <v>206</v>
      </c>
      <c r="HJ180" s="265">
        <f t="shared" si="152"/>
        <v>0</v>
      </c>
      <c r="HK180" s="27">
        <f t="shared" si="153"/>
        <v>0</v>
      </c>
      <c r="HL180" s="27">
        <f t="shared" si="154"/>
        <v>0</v>
      </c>
      <c r="HM180" s="27">
        <f t="shared" si="155"/>
        <v>0</v>
      </c>
      <c r="HN180" s="27">
        <f t="shared" si="156"/>
        <v>0</v>
      </c>
      <c r="HO180" s="27">
        <f t="shared" si="157"/>
        <v>0</v>
      </c>
      <c r="HP180" s="27">
        <f t="shared" si="158"/>
        <v>0</v>
      </c>
      <c r="HQ180" s="266">
        <f t="shared" si="159"/>
        <v>0</v>
      </c>
    </row>
    <row r="181" spans="2:236" x14ac:dyDescent="0.25">
      <c r="HI181" s="256" t="s">
        <v>207</v>
      </c>
      <c r="HJ181" s="265">
        <f t="shared" si="152"/>
        <v>0</v>
      </c>
      <c r="HK181" s="27">
        <f t="shared" si="153"/>
        <v>0</v>
      </c>
      <c r="HL181" s="27">
        <f t="shared" si="154"/>
        <v>0</v>
      </c>
      <c r="HM181" s="27">
        <f t="shared" si="155"/>
        <v>0</v>
      </c>
      <c r="HN181" s="27">
        <f t="shared" si="156"/>
        <v>0</v>
      </c>
      <c r="HO181" s="27">
        <f t="shared" si="157"/>
        <v>0</v>
      </c>
      <c r="HP181" s="27">
        <f t="shared" si="158"/>
        <v>0</v>
      </c>
      <c r="HQ181" s="266">
        <f t="shared" si="159"/>
        <v>0</v>
      </c>
    </row>
    <row r="182" spans="2:236" x14ac:dyDescent="0.25">
      <c r="HI182" s="256" t="s">
        <v>208</v>
      </c>
      <c r="HJ182" s="265">
        <f t="shared" si="152"/>
        <v>0</v>
      </c>
      <c r="HK182" s="27">
        <f t="shared" si="153"/>
        <v>3.9487951831016839E-2</v>
      </c>
      <c r="HL182" s="27">
        <f t="shared" si="154"/>
        <v>3.9487951831016839E-2</v>
      </c>
      <c r="HM182" s="27">
        <f t="shared" si="155"/>
        <v>3.9487951831016839E-2</v>
      </c>
      <c r="HN182" s="27">
        <f t="shared" si="156"/>
        <v>0</v>
      </c>
      <c r="HO182" s="27">
        <f t="shared" si="157"/>
        <v>3.9487951831016839E-2</v>
      </c>
      <c r="HP182" s="27">
        <f t="shared" si="158"/>
        <v>0</v>
      </c>
      <c r="HQ182" s="266">
        <f t="shared" si="159"/>
        <v>0</v>
      </c>
    </row>
    <row r="183" spans="2:236" x14ac:dyDescent="0.25">
      <c r="HI183" s="256" t="s">
        <v>209</v>
      </c>
      <c r="HJ183" s="265">
        <f t="shared" si="152"/>
        <v>9.4614271805987762E-2</v>
      </c>
      <c r="HK183" s="27">
        <f t="shared" si="153"/>
        <v>4.7307135902993881E-2</v>
      </c>
      <c r="HL183" s="27">
        <f t="shared" si="154"/>
        <v>0.18922854361197552</v>
      </c>
      <c r="HM183" s="27">
        <f t="shared" si="155"/>
        <v>9.4614271805987762E-2</v>
      </c>
      <c r="HN183" s="27">
        <f t="shared" si="156"/>
        <v>4.7307135902993881E-2</v>
      </c>
      <c r="HO183" s="27">
        <f t="shared" si="157"/>
        <v>0</v>
      </c>
      <c r="HP183" s="27">
        <f t="shared" si="158"/>
        <v>4.7307135902993881E-2</v>
      </c>
      <c r="HQ183" s="266">
        <f t="shared" si="159"/>
        <v>0</v>
      </c>
    </row>
    <row r="184" spans="2:236" x14ac:dyDescent="0.25">
      <c r="HI184" s="256" t="s">
        <v>210</v>
      </c>
      <c r="HJ184" s="265">
        <f t="shared" si="152"/>
        <v>6.3515493651943991E-2</v>
      </c>
      <c r="HK184" s="27">
        <f t="shared" si="153"/>
        <v>0.25406197460777596</v>
      </c>
      <c r="HL184" s="27">
        <f t="shared" si="154"/>
        <v>0.38109296191166392</v>
      </c>
      <c r="HM184" s="27">
        <f t="shared" si="155"/>
        <v>0.12703098730388798</v>
      </c>
      <c r="HN184" s="27">
        <f t="shared" si="156"/>
        <v>0.25406197460777596</v>
      </c>
      <c r="HO184" s="27">
        <f t="shared" si="157"/>
        <v>0</v>
      </c>
      <c r="HP184" s="27">
        <f t="shared" si="158"/>
        <v>6.3515493651943991E-2</v>
      </c>
      <c r="HQ184" s="266">
        <f t="shared" si="159"/>
        <v>0</v>
      </c>
    </row>
    <row r="185" spans="2:236" x14ac:dyDescent="0.25">
      <c r="HI185" s="256" t="s">
        <v>211</v>
      </c>
      <c r="HJ185" s="265">
        <f t="shared" si="152"/>
        <v>0.14445502176214903</v>
      </c>
      <c r="HK185" s="27">
        <f t="shared" si="153"/>
        <v>1.011185152335043</v>
      </c>
      <c r="HL185" s="27">
        <f t="shared" si="154"/>
        <v>0.57782008704859611</v>
      </c>
      <c r="HM185" s="27">
        <f t="shared" si="155"/>
        <v>2.022370304670086</v>
      </c>
      <c r="HN185" s="27">
        <f t="shared" si="156"/>
        <v>0.72227510881074508</v>
      </c>
      <c r="HO185" s="27">
        <f t="shared" si="157"/>
        <v>0.43336506528644708</v>
      </c>
      <c r="HP185" s="27">
        <f t="shared" si="158"/>
        <v>0.14445502176214903</v>
      </c>
      <c r="HQ185" s="266">
        <f t="shared" si="159"/>
        <v>0</v>
      </c>
    </row>
    <row r="186" spans="2:236" ht="15.75" thickBot="1" x14ac:dyDescent="0.3">
      <c r="HI186" s="257" t="s">
        <v>212</v>
      </c>
      <c r="HJ186" s="269">
        <f t="shared" si="152"/>
        <v>0</v>
      </c>
      <c r="HK186" s="270">
        <f t="shared" si="153"/>
        <v>0.77023207092296908</v>
      </c>
      <c r="HL186" s="270">
        <f t="shared" si="154"/>
        <v>4.6213924255378149</v>
      </c>
      <c r="HM186" s="270">
        <f t="shared" si="155"/>
        <v>8.4725527801526592</v>
      </c>
      <c r="HN186" s="270">
        <f t="shared" si="156"/>
        <v>0.77023207092296908</v>
      </c>
      <c r="HO186" s="270">
        <f t="shared" si="157"/>
        <v>1.5404641418459382</v>
      </c>
      <c r="HP186" s="270">
        <f t="shared" si="158"/>
        <v>0</v>
      </c>
      <c r="HQ186" s="271">
        <f t="shared" si="159"/>
        <v>0</v>
      </c>
    </row>
    <row r="190" spans="2:236" ht="15.75" thickBot="1" x14ac:dyDescent="0.3"/>
    <row r="191" spans="2:236" ht="15.75" thickBot="1" x14ac:dyDescent="0.3">
      <c r="B191" s="352"/>
      <c r="C191" s="350"/>
      <c r="D191" s="350" t="s">
        <v>338</v>
      </c>
      <c r="E191" s="350" t="s">
        <v>339</v>
      </c>
      <c r="F191" s="350" t="s">
        <v>340</v>
      </c>
      <c r="G191" s="350" t="s">
        <v>341</v>
      </c>
      <c r="H191" s="350" t="s">
        <v>342</v>
      </c>
      <c r="I191" s="350" t="s">
        <v>343</v>
      </c>
      <c r="J191" s="350" t="s">
        <v>344</v>
      </c>
      <c r="K191" s="350" t="s">
        <v>345</v>
      </c>
      <c r="L191" s="350" t="s">
        <v>346</v>
      </c>
      <c r="M191" s="350" t="s">
        <v>347</v>
      </c>
      <c r="N191" s="350" t="s">
        <v>348</v>
      </c>
      <c r="O191" s="350" t="s">
        <v>349</v>
      </c>
      <c r="P191" s="350" t="s">
        <v>350</v>
      </c>
      <c r="Q191" s="350" t="s">
        <v>351</v>
      </c>
      <c r="R191" s="350" t="s">
        <v>352</v>
      </c>
      <c r="S191" s="350" t="s">
        <v>353</v>
      </c>
      <c r="T191" s="350" t="s">
        <v>354</v>
      </c>
      <c r="U191" s="350" t="s">
        <v>355</v>
      </c>
      <c r="V191" s="350" t="s">
        <v>356</v>
      </c>
      <c r="W191" s="350" t="s">
        <v>357</v>
      </c>
      <c r="X191" s="350" t="s">
        <v>358</v>
      </c>
      <c r="Y191" s="350" t="s">
        <v>359</v>
      </c>
      <c r="Z191" s="350" t="s">
        <v>360</v>
      </c>
      <c r="AA191" s="350" t="s">
        <v>361</v>
      </c>
      <c r="AB191" s="350" t="s">
        <v>362</v>
      </c>
      <c r="AC191" s="350" t="s">
        <v>363</v>
      </c>
      <c r="AD191" s="350" t="s">
        <v>364</v>
      </c>
      <c r="AE191" s="350" t="s">
        <v>365</v>
      </c>
      <c r="AF191" s="350" t="s">
        <v>366</v>
      </c>
      <c r="AG191" s="350" t="s">
        <v>367</v>
      </c>
      <c r="AH191" s="350" t="s">
        <v>368</v>
      </c>
      <c r="AI191" s="350" t="s">
        <v>369</v>
      </c>
      <c r="AJ191" s="350" t="s">
        <v>370</v>
      </c>
      <c r="AK191" s="350" t="s">
        <v>371</v>
      </c>
      <c r="AL191" s="350" t="s">
        <v>372</v>
      </c>
      <c r="AM191" s="350" t="s">
        <v>373</v>
      </c>
      <c r="AN191" s="350" t="s">
        <v>374</v>
      </c>
      <c r="AO191" s="350" t="s">
        <v>375</v>
      </c>
      <c r="AP191" s="350" t="s">
        <v>376</v>
      </c>
      <c r="AQ191" s="350" t="s">
        <v>377</v>
      </c>
      <c r="AR191" s="350" t="s">
        <v>330</v>
      </c>
      <c r="AS191" s="350" t="s">
        <v>329</v>
      </c>
      <c r="AT191" s="350" t="s">
        <v>328</v>
      </c>
      <c r="AU191" s="350" t="s">
        <v>327</v>
      </c>
      <c r="AV191" s="350" t="s">
        <v>326</v>
      </c>
      <c r="AW191" s="350" t="s">
        <v>325</v>
      </c>
      <c r="AX191" s="350" t="s">
        <v>324</v>
      </c>
      <c r="AY191" s="350" t="s">
        <v>323</v>
      </c>
      <c r="AZ191" s="350" t="s">
        <v>322</v>
      </c>
      <c r="BA191" s="350" t="s">
        <v>321</v>
      </c>
      <c r="BB191" s="350" t="s">
        <v>320</v>
      </c>
      <c r="BC191" s="350" t="s">
        <v>319</v>
      </c>
      <c r="BD191" s="350" t="s">
        <v>318</v>
      </c>
      <c r="BE191" s="350" t="s">
        <v>317</v>
      </c>
      <c r="BF191" s="350" t="s">
        <v>316</v>
      </c>
      <c r="BG191" s="350" t="s">
        <v>315</v>
      </c>
      <c r="BH191" s="350" t="s">
        <v>314</v>
      </c>
      <c r="BI191" s="350" t="s">
        <v>313</v>
      </c>
      <c r="BJ191" s="350" t="s">
        <v>312</v>
      </c>
      <c r="BK191" s="350" t="s">
        <v>311</v>
      </c>
      <c r="BL191" s="350" t="s">
        <v>310</v>
      </c>
      <c r="BM191" s="350" t="s">
        <v>309</v>
      </c>
      <c r="BN191" s="350" t="s">
        <v>308</v>
      </c>
      <c r="BO191" s="350" t="s">
        <v>307</v>
      </c>
      <c r="BP191" s="350" t="s">
        <v>306</v>
      </c>
      <c r="BQ191" s="350" t="s">
        <v>305</v>
      </c>
      <c r="BR191" s="350" t="s">
        <v>304</v>
      </c>
      <c r="BS191" s="350" t="s">
        <v>303</v>
      </c>
      <c r="BT191" s="350" t="s">
        <v>302</v>
      </c>
      <c r="BU191" s="350" t="s">
        <v>301</v>
      </c>
      <c r="BV191" s="350" t="s">
        <v>300</v>
      </c>
      <c r="BW191" s="350" t="s">
        <v>299</v>
      </c>
      <c r="BX191" s="350" t="s">
        <v>298</v>
      </c>
      <c r="BY191" s="350" t="s">
        <v>297</v>
      </c>
      <c r="BZ191" s="350" t="s">
        <v>296</v>
      </c>
      <c r="CA191" s="350" t="s">
        <v>295</v>
      </c>
      <c r="CB191" s="350" t="s">
        <v>294</v>
      </c>
      <c r="CC191" s="350" t="s">
        <v>293</v>
      </c>
      <c r="CD191" s="350" t="s">
        <v>292</v>
      </c>
      <c r="CE191" s="350" t="s">
        <v>291</v>
      </c>
      <c r="CF191" s="350" t="s">
        <v>290</v>
      </c>
      <c r="CG191" s="350" t="s">
        <v>289</v>
      </c>
      <c r="CH191" s="350" t="s">
        <v>288</v>
      </c>
      <c r="CI191" s="350" t="s">
        <v>287</v>
      </c>
      <c r="CJ191" s="350" t="s">
        <v>286</v>
      </c>
      <c r="CK191" s="350" t="s">
        <v>285</v>
      </c>
      <c r="CL191" s="350" t="s">
        <v>284</v>
      </c>
      <c r="CM191" s="350" t="s">
        <v>283</v>
      </c>
      <c r="CN191" s="350" t="s">
        <v>282</v>
      </c>
      <c r="CO191" s="350" t="s">
        <v>281</v>
      </c>
      <c r="CP191" s="350" t="s">
        <v>280</v>
      </c>
      <c r="CQ191" s="350" t="s">
        <v>279</v>
      </c>
      <c r="CR191" s="350" t="s">
        <v>278</v>
      </c>
      <c r="CS191" s="350" t="s">
        <v>277</v>
      </c>
      <c r="CT191" s="350" t="s">
        <v>276</v>
      </c>
      <c r="CU191" s="350" t="s">
        <v>275</v>
      </c>
      <c r="CV191" s="350" t="s">
        <v>274</v>
      </c>
      <c r="CW191" s="350" t="s">
        <v>273</v>
      </c>
      <c r="CX191" s="350" t="s">
        <v>272</v>
      </c>
      <c r="CY191" s="350" t="s">
        <v>271</v>
      </c>
      <c r="CZ191" s="350" t="s">
        <v>270</v>
      </c>
      <c r="DA191" s="350" t="s">
        <v>269</v>
      </c>
      <c r="DB191" s="350" t="s">
        <v>268</v>
      </c>
      <c r="DC191" s="350" t="s">
        <v>267</v>
      </c>
      <c r="DD191" s="350" t="s">
        <v>266</v>
      </c>
      <c r="DE191" s="350" t="s">
        <v>265</v>
      </c>
      <c r="DF191" s="350" t="s">
        <v>264</v>
      </c>
      <c r="DG191" s="350" t="s">
        <v>263</v>
      </c>
      <c r="DH191" s="350" t="s">
        <v>262</v>
      </c>
      <c r="DI191" s="350" t="s">
        <v>261</v>
      </c>
      <c r="DJ191" s="350" t="s">
        <v>260</v>
      </c>
      <c r="DK191" s="350" t="s">
        <v>259</v>
      </c>
      <c r="DL191" s="350" t="s">
        <v>258</v>
      </c>
      <c r="DM191" s="350" t="s">
        <v>257</v>
      </c>
      <c r="DN191" s="350" t="s">
        <v>256</v>
      </c>
      <c r="DO191" s="350" t="s">
        <v>255</v>
      </c>
      <c r="DP191" s="350" t="s">
        <v>254</v>
      </c>
      <c r="DQ191" s="350" t="s">
        <v>253</v>
      </c>
      <c r="DR191" s="350" t="s">
        <v>252</v>
      </c>
      <c r="DS191" s="350" t="s">
        <v>251</v>
      </c>
      <c r="DT191" s="350" t="s">
        <v>250</v>
      </c>
      <c r="DU191" s="350" t="s">
        <v>249</v>
      </c>
      <c r="DV191" s="350" t="s">
        <v>248</v>
      </c>
      <c r="DW191" s="350" t="s">
        <v>247</v>
      </c>
      <c r="DX191" s="350" t="s">
        <v>246</v>
      </c>
      <c r="DY191" s="350" t="s">
        <v>245</v>
      </c>
      <c r="DZ191" s="350" t="s">
        <v>244</v>
      </c>
      <c r="EA191" s="350" t="s">
        <v>243</v>
      </c>
      <c r="EB191" s="350" t="s">
        <v>242</v>
      </c>
      <c r="EC191" s="350" t="s">
        <v>241</v>
      </c>
      <c r="ED191" s="350" t="s">
        <v>240</v>
      </c>
      <c r="EE191" s="350" t="s">
        <v>239</v>
      </c>
      <c r="EF191" s="350" t="s">
        <v>238</v>
      </c>
      <c r="EG191" s="350" t="s">
        <v>237</v>
      </c>
      <c r="EH191" s="350" t="s">
        <v>236</v>
      </c>
      <c r="EI191" s="350" t="s">
        <v>235</v>
      </c>
      <c r="EJ191" s="350" t="s">
        <v>234</v>
      </c>
      <c r="EK191" s="350" t="s">
        <v>233</v>
      </c>
      <c r="EL191" s="350" t="s">
        <v>232</v>
      </c>
      <c r="EM191" s="350" t="s">
        <v>231</v>
      </c>
      <c r="EN191" s="350" t="s">
        <v>230</v>
      </c>
      <c r="EO191" s="350" t="s">
        <v>229</v>
      </c>
      <c r="EP191" s="350" t="s">
        <v>228</v>
      </c>
      <c r="EQ191" s="350" t="s">
        <v>227</v>
      </c>
      <c r="ER191" s="350" t="s">
        <v>226</v>
      </c>
      <c r="ES191" s="350" t="s">
        <v>225</v>
      </c>
      <c r="ET191" s="350" t="s">
        <v>224</v>
      </c>
      <c r="EU191" s="350" t="s">
        <v>223</v>
      </c>
      <c r="EV191" s="350" t="s">
        <v>222</v>
      </c>
      <c r="EW191" s="350" t="s">
        <v>221</v>
      </c>
      <c r="EX191" s="350" t="s">
        <v>147</v>
      </c>
      <c r="EY191" s="350" t="s">
        <v>148</v>
      </c>
      <c r="EZ191" s="350" t="s">
        <v>149</v>
      </c>
      <c r="FA191" s="350" t="s">
        <v>150</v>
      </c>
      <c r="FB191" s="350" t="s">
        <v>151</v>
      </c>
      <c r="FC191" s="350" t="s">
        <v>152</v>
      </c>
      <c r="FD191" s="350" t="s">
        <v>153</v>
      </c>
      <c r="FE191" s="350" t="s">
        <v>154</v>
      </c>
      <c r="FF191" s="350" t="s">
        <v>155</v>
      </c>
      <c r="FG191" s="350" t="s">
        <v>156</v>
      </c>
      <c r="FH191" s="350" t="s">
        <v>157</v>
      </c>
      <c r="FI191" s="350" t="s">
        <v>158</v>
      </c>
      <c r="FJ191" s="350" t="s">
        <v>159</v>
      </c>
      <c r="FK191" s="350" t="s">
        <v>160</v>
      </c>
      <c r="FL191" s="350" t="s">
        <v>161</v>
      </c>
      <c r="FM191" s="350" t="s">
        <v>162</v>
      </c>
      <c r="FN191" s="350" t="s">
        <v>163</v>
      </c>
      <c r="FO191" s="350" t="s">
        <v>164</v>
      </c>
      <c r="FP191" s="350" t="s">
        <v>165</v>
      </c>
      <c r="FQ191" s="350" t="s">
        <v>166</v>
      </c>
      <c r="FR191" s="350" t="s">
        <v>167</v>
      </c>
      <c r="FS191" s="350" t="s">
        <v>168</v>
      </c>
      <c r="FT191" s="350" t="s">
        <v>169</v>
      </c>
      <c r="FU191" s="350" t="s">
        <v>170</v>
      </c>
      <c r="FV191" s="350" t="s">
        <v>171</v>
      </c>
      <c r="FW191" s="350" t="s">
        <v>172</v>
      </c>
      <c r="FX191" s="350" t="s">
        <v>173</v>
      </c>
      <c r="FY191" s="350" t="s">
        <v>174</v>
      </c>
      <c r="FZ191" s="350" t="s">
        <v>175</v>
      </c>
      <c r="GA191" s="350" t="s">
        <v>176</v>
      </c>
      <c r="GB191" s="350" t="s">
        <v>177</v>
      </c>
      <c r="GC191" s="350" t="s">
        <v>178</v>
      </c>
      <c r="GD191" s="350" t="s">
        <v>179</v>
      </c>
      <c r="GE191" s="350" t="s">
        <v>180</v>
      </c>
      <c r="GF191" s="350" t="s">
        <v>181</v>
      </c>
      <c r="GG191" s="350" t="s">
        <v>182</v>
      </c>
      <c r="GH191" s="350" t="s">
        <v>183</v>
      </c>
      <c r="GI191" s="350" t="s">
        <v>184</v>
      </c>
      <c r="GJ191" s="350" t="s">
        <v>185</v>
      </c>
      <c r="GK191" s="350" t="s">
        <v>186</v>
      </c>
      <c r="GL191" s="350" t="s">
        <v>187</v>
      </c>
      <c r="GM191" s="350" t="s">
        <v>188</v>
      </c>
      <c r="GN191" s="350" t="s">
        <v>337</v>
      </c>
      <c r="GO191" s="350" t="s">
        <v>189</v>
      </c>
      <c r="GP191" s="350" t="s">
        <v>190</v>
      </c>
      <c r="GQ191" s="350" t="s">
        <v>191</v>
      </c>
      <c r="GR191" s="350" t="s">
        <v>192</v>
      </c>
      <c r="GS191" s="350" t="s">
        <v>144</v>
      </c>
      <c r="GT191" s="350" t="s">
        <v>145</v>
      </c>
      <c r="GU191" s="350" t="s">
        <v>146</v>
      </c>
      <c r="GV191" s="350" t="s">
        <v>200</v>
      </c>
      <c r="GW191" s="350" t="s">
        <v>201</v>
      </c>
      <c r="GX191" s="350" t="s">
        <v>202</v>
      </c>
      <c r="GY191" s="350" t="s">
        <v>213</v>
      </c>
      <c r="GZ191" s="350" t="s">
        <v>219</v>
      </c>
      <c r="HA191" s="350" t="s">
        <v>336</v>
      </c>
      <c r="HB191" s="350" t="s">
        <v>378</v>
      </c>
      <c r="HC191" s="350" t="s">
        <v>379</v>
      </c>
      <c r="HD191" s="350" t="s">
        <v>380</v>
      </c>
      <c r="HE191" s="350" t="s">
        <v>401</v>
      </c>
      <c r="HF191" s="350" t="s">
        <v>402</v>
      </c>
      <c r="HG191" s="350" t="s">
        <v>403</v>
      </c>
      <c r="HH191" s="350" t="s">
        <v>406</v>
      </c>
      <c r="HI191" s="351" t="s">
        <v>408</v>
      </c>
      <c r="HJ191" s="351" t="s">
        <v>409</v>
      </c>
      <c r="HK191" s="351" t="s">
        <v>430</v>
      </c>
      <c r="HL191" s="351" t="s">
        <v>434</v>
      </c>
      <c r="HM191" s="351" t="s">
        <v>435</v>
      </c>
      <c r="HN191" s="350" t="s">
        <v>455</v>
      </c>
      <c r="HO191" s="350" t="s">
        <v>486</v>
      </c>
      <c r="HP191" s="350" t="s">
        <v>487</v>
      </c>
      <c r="HQ191" s="350" t="s">
        <v>491</v>
      </c>
      <c r="HR191" s="350" t="s">
        <v>492</v>
      </c>
      <c r="HS191" s="350" t="s">
        <v>509</v>
      </c>
      <c r="HT191" s="350" t="s">
        <v>510</v>
      </c>
      <c r="HU191" s="350">
        <v>14</v>
      </c>
      <c r="HV191" s="350">
        <v>15</v>
      </c>
      <c r="HW191" s="350">
        <v>16</v>
      </c>
      <c r="HX191" s="350">
        <v>17</v>
      </c>
      <c r="HY191" s="350">
        <v>18</v>
      </c>
      <c r="HZ191" s="350">
        <v>19</v>
      </c>
      <c r="IA191" s="350">
        <v>20</v>
      </c>
      <c r="IB191" s="17"/>
    </row>
    <row r="192" spans="2:236" x14ac:dyDescent="0.25">
      <c r="B192" s="353" t="s">
        <v>203</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v>1</v>
      </c>
      <c r="AD192" s="17"/>
      <c r="AE192" s="17"/>
      <c r="AF192" s="17">
        <v>1</v>
      </c>
      <c r="AG192" s="17">
        <v>1</v>
      </c>
      <c r="AH192" s="17"/>
      <c r="AI192" s="17">
        <v>1</v>
      </c>
      <c r="AJ192" s="17"/>
      <c r="AK192" s="17">
        <v>1</v>
      </c>
      <c r="AL192" s="17"/>
      <c r="AM192" s="17">
        <v>1</v>
      </c>
      <c r="AN192" s="17">
        <v>2</v>
      </c>
      <c r="AO192" s="17">
        <v>1</v>
      </c>
      <c r="AP192" s="17">
        <v>2</v>
      </c>
      <c r="AQ192" s="17">
        <v>1</v>
      </c>
      <c r="AR192" s="17">
        <v>1</v>
      </c>
      <c r="AS192" s="17">
        <v>5</v>
      </c>
      <c r="AT192" s="17">
        <v>1</v>
      </c>
      <c r="AU192" s="17">
        <v>2</v>
      </c>
      <c r="AV192" s="17">
        <v>1</v>
      </c>
      <c r="AW192" s="17"/>
      <c r="AX192" s="17">
        <v>2</v>
      </c>
      <c r="AY192" s="17">
        <v>1</v>
      </c>
      <c r="AZ192" s="17">
        <v>2</v>
      </c>
      <c r="BA192" s="17"/>
      <c r="BB192" s="17">
        <v>4</v>
      </c>
      <c r="BC192" s="17">
        <v>5</v>
      </c>
      <c r="BD192" s="17">
        <v>5</v>
      </c>
      <c r="BE192" s="17">
        <v>2</v>
      </c>
      <c r="BF192" s="17">
        <v>2</v>
      </c>
      <c r="BG192" s="17">
        <v>3</v>
      </c>
      <c r="BH192" s="17">
        <v>2</v>
      </c>
      <c r="BI192" s="17">
        <v>1</v>
      </c>
      <c r="BJ192" s="17">
        <v>4</v>
      </c>
      <c r="BK192" s="17"/>
      <c r="BL192" s="17"/>
      <c r="BM192" s="17">
        <v>2</v>
      </c>
      <c r="BN192" s="17">
        <v>4</v>
      </c>
      <c r="BO192" s="17">
        <v>2</v>
      </c>
      <c r="BP192" s="17">
        <v>1</v>
      </c>
      <c r="BQ192" s="17">
        <v>1</v>
      </c>
      <c r="BR192" s="17">
        <v>4</v>
      </c>
      <c r="BS192" s="17">
        <v>1</v>
      </c>
      <c r="BT192" s="17">
        <v>1</v>
      </c>
      <c r="BU192" s="17">
        <v>1</v>
      </c>
      <c r="BV192" s="17">
        <v>2</v>
      </c>
      <c r="BW192" s="17">
        <v>1</v>
      </c>
      <c r="BX192" s="17">
        <v>1</v>
      </c>
      <c r="BY192" s="17">
        <v>2</v>
      </c>
      <c r="BZ192" s="17">
        <v>1</v>
      </c>
      <c r="CA192" s="17">
        <v>2</v>
      </c>
      <c r="CB192" s="17"/>
      <c r="CC192" s="17">
        <v>1</v>
      </c>
      <c r="CD192" s="17"/>
      <c r="CE192" s="17"/>
      <c r="CF192" s="17">
        <v>2</v>
      </c>
      <c r="CG192" s="17"/>
      <c r="CH192" s="17">
        <v>1</v>
      </c>
      <c r="CI192" s="17">
        <v>1</v>
      </c>
      <c r="CJ192" s="17"/>
      <c r="CK192" s="17"/>
      <c r="CL192" s="17">
        <v>1</v>
      </c>
      <c r="CM192" s="17">
        <v>1</v>
      </c>
      <c r="CN192" s="17">
        <v>1</v>
      </c>
      <c r="CO192" s="17"/>
      <c r="CP192" s="17"/>
      <c r="CQ192" s="17"/>
      <c r="CR192" s="17">
        <v>3</v>
      </c>
      <c r="CS192" s="17">
        <v>3</v>
      </c>
      <c r="CT192" s="17"/>
      <c r="CU192" s="17">
        <v>2</v>
      </c>
      <c r="CV192" s="17">
        <v>3</v>
      </c>
      <c r="CW192" s="17"/>
      <c r="CX192" s="17">
        <v>3</v>
      </c>
      <c r="CY192" s="17">
        <v>1</v>
      </c>
      <c r="CZ192" s="17"/>
      <c r="DA192" s="17">
        <v>3</v>
      </c>
      <c r="DB192" s="17">
        <v>3</v>
      </c>
      <c r="DC192" s="17">
        <v>2</v>
      </c>
      <c r="DD192" s="17">
        <v>3</v>
      </c>
      <c r="DE192" s="17">
        <v>1</v>
      </c>
      <c r="DF192" s="17">
        <v>2</v>
      </c>
      <c r="DG192" s="17">
        <v>4</v>
      </c>
      <c r="DH192" s="17">
        <v>2</v>
      </c>
      <c r="DI192" s="17">
        <v>2</v>
      </c>
      <c r="DJ192" s="17">
        <v>4</v>
      </c>
      <c r="DK192" s="17">
        <v>6</v>
      </c>
      <c r="DL192" s="17"/>
      <c r="DM192" s="17">
        <v>3</v>
      </c>
      <c r="DN192" s="17">
        <v>2</v>
      </c>
      <c r="DO192" s="17">
        <v>3</v>
      </c>
      <c r="DP192" s="17">
        <v>5</v>
      </c>
      <c r="DQ192" s="17">
        <v>4</v>
      </c>
      <c r="DR192" s="17">
        <v>4</v>
      </c>
      <c r="DS192" s="17">
        <v>2</v>
      </c>
      <c r="DT192" s="17">
        <v>1</v>
      </c>
      <c r="DU192" s="17">
        <v>3</v>
      </c>
      <c r="DV192" s="17">
        <v>1</v>
      </c>
      <c r="DW192" s="17">
        <v>6</v>
      </c>
      <c r="DX192" s="17">
        <v>4</v>
      </c>
      <c r="DY192" s="17">
        <v>8</v>
      </c>
      <c r="DZ192" s="17">
        <v>2</v>
      </c>
      <c r="EA192" s="17">
        <v>5</v>
      </c>
      <c r="EB192" s="17">
        <v>5</v>
      </c>
      <c r="EC192" s="17">
        <v>10</v>
      </c>
      <c r="ED192" s="17">
        <v>4</v>
      </c>
      <c r="EE192" s="17">
        <v>4</v>
      </c>
      <c r="EF192" s="17">
        <v>4</v>
      </c>
      <c r="EG192" s="17">
        <v>3</v>
      </c>
      <c r="EH192" s="17">
        <v>4</v>
      </c>
      <c r="EI192" s="17">
        <v>4</v>
      </c>
      <c r="EJ192" s="17">
        <v>4</v>
      </c>
      <c r="EK192" s="17">
        <v>3</v>
      </c>
      <c r="EL192" s="17">
        <v>3</v>
      </c>
      <c r="EM192" s="17">
        <v>3</v>
      </c>
      <c r="EN192" s="17">
        <v>3</v>
      </c>
      <c r="EO192" s="17">
        <v>2</v>
      </c>
      <c r="EP192" s="17">
        <v>3</v>
      </c>
      <c r="EQ192" s="17">
        <v>3</v>
      </c>
      <c r="ER192" s="17">
        <v>2</v>
      </c>
      <c r="ES192" s="17">
        <v>2</v>
      </c>
      <c r="ET192" s="17">
        <v>2</v>
      </c>
      <c r="EU192" s="17"/>
      <c r="EV192" s="17">
        <v>4</v>
      </c>
      <c r="EW192" s="17"/>
      <c r="EX192" s="17">
        <v>1</v>
      </c>
      <c r="EY192" s="17">
        <v>1</v>
      </c>
      <c r="EZ192" s="17">
        <v>1</v>
      </c>
      <c r="FA192" s="17">
        <v>2</v>
      </c>
      <c r="FB192" s="17"/>
      <c r="FC192" s="17">
        <v>3</v>
      </c>
      <c r="FD192" s="17"/>
      <c r="FE192" s="17">
        <v>1</v>
      </c>
      <c r="FF192" s="17">
        <v>4</v>
      </c>
      <c r="FG192" s="17">
        <v>2</v>
      </c>
      <c r="FH192" s="17">
        <v>1</v>
      </c>
      <c r="FI192" s="17">
        <v>2</v>
      </c>
      <c r="FJ192" s="17">
        <v>3</v>
      </c>
      <c r="FK192" s="17">
        <v>3</v>
      </c>
      <c r="FL192" s="17">
        <v>2</v>
      </c>
      <c r="FM192" s="17">
        <v>2</v>
      </c>
      <c r="FN192" s="17">
        <v>1</v>
      </c>
      <c r="FO192" s="17">
        <v>2</v>
      </c>
      <c r="FP192" s="17">
        <v>2</v>
      </c>
      <c r="FQ192" s="17">
        <v>2</v>
      </c>
      <c r="FR192" s="17">
        <v>1</v>
      </c>
      <c r="FS192" s="17">
        <v>5</v>
      </c>
      <c r="FT192" s="17">
        <v>2</v>
      </c>
      <c r="FU192" s="17">
        <v>1</v>
      </c>
      <c r="FV192" s="17">
        <v>3</v>
      </c>
      <c r="FW192" s="17">
        <v>2</v>
      </c>
      <c r="FX192" s="17">
        <v>6</v>
      </c>
      <c r="FY192" s="17">
        <v>4</v>
      </c>
      <c r="FZ192" s="17">
        <v>4</v>
      </c>
      <c r="GA192" s="17">
        <v>2</v>
      </c>
      <c r="GB192" s="17">
        <v>5</v>
      </c>
      <c r="GC192" s="17">
        <v>11</v>
      </c>
      <c r="GD192" s="17">
        <v>4</v>
      </c>
      <c r="GE192" s="17">
        <v>13</v>
      </c>
      <c r="GF192" s="17">
        <v>8</v>
      </c>
      <c r="GG192" s="17">
        <v>2</v>
      </c>
      <c r="GH192" s="17">
        <v>7</v>
      </c>
      <c r="GI192" s="17">
        <v>7</v>
      </c>
      <c r="GJ192" s="17">
        <v>6</v>
      </c>
      <c r="GK192" s="17">
        <v>6</v>
      </c>
      <c r="GL192" s="17">
        <v>4</v>
      </c>
      <c r="GM192" s="17">
        <v>9</v>
      </c>
      <c r="GN192" s="17">
        <v>7</v>
      </c>
      <c r="GO192" s="17">
        <v>6</v>
      </c>
      <c r="GP192" s="17">
        <v>5</v>
      </c>
      <c r="GQ192" s="17">
        <v>4</v>
      </c>
      <c r="GR192" s="17">
        <v>3</v>
      </c>
      <c r="GS192" s="17">
        <v>3</v>
      </c>
      <c r="GT192" s="17">
        <v>6</v>
      </c>
      <c r="GU192" s="17">
        <v>5</v>
      </c>
      <c r="GV192" s="17">
        <v>4</v>
      </c>
      <c r="GW192" s="17">
        <v>5</v>
      </c>
      <c r="GX192" s="17">
        <v>3</v>
      </c>
      <c r="GY192" s="17">
        <v>9</v>
      </c>
      <c r="GZ192" s="17">
        <v>3</v>
      </c>
      <c r="HA192" s="17">
        <v>10</v>
      </c>
      <c r="HB192" s="17">
        <v>1</v>
      </c>
      <c r="HC192" s="17">
        <v>5</v>
      </c>
      <c r="HD192" s="17">
        <v>7</v>
      </c>
      <c r="HE192" s="17">
        <v>9</v>
      </c>
      <c r="HF192" s="17">
        <v>6</v>
      </c>
      <c r="HG192" s="17">
        <v>8</v>
      </c>
      <c r="HH192" s="17">
        <v>11</v>
      </c>
      <c r="HI192" s="17">
        <v>11</v>
      </c>
      <c r="HJ192" s="17">
        <v>13</v>
      </c>
      <c r="HK192" s="17">
        <v>11</v>
      </c>
      <c r="HL192" s="17">
        <v>21</v>
      </c>
      <c r="HM192" s="17">
        <v>13</v>
      </c>
      <c r="HN192" s="17">
        <v>15</v>
      </c>
      <c r="HO192" s="17">
        <v>10</v>
      </c>
      <c r="HP192" s="17">
        <v>7</v>
      </c>
      <c r="HQ192" s="17">
        <v>10</v>
      </c>
      <c r="HR192" s="17">
        <v>12</v>
      </c>
      <c r="HS192" s="17">
        <v>11</v>
      </c>
      <c r="HT192" s="17">
        <v>3</v>
      </c>
      <c r="HU192" s="17">
        <v>9</v>
      </c>
      <c r="HV192" s="17">
        <v>7</v>
      </c>
      <c r="HW192" s="17">
        <v>5</v>
      </c>
      <c r="HX192" s="17">
        <v>1</v>
      </c>
      <c r="HY192" s="17"/>
      <c r="HZ192" s="17"/>
      <c r="IA192" s="17"/>
      <c r="IB192" s="17"/>
    </row>
    <row r="193" spans="2:236" x14ac:dyDescent="0.25">
      <c r="B193" s="353" t="s">
        <v>204</v>
      </c>
      <c r="C193" s="17"/>
      <c r="D193" s="17"/>
      <c r="E193" s="17"/>
      <c r="F193" s="17"/>
      <c r="G193" s="17"/>
      <c r="H193" s="17"/>
      <c r="I193" s="17"/>
      <c r="J193" s="17"/>
      <c r="K193" s="17"/>
      <c r="L193" s="17"/>
      <c r="M193" s="17"/>
      <c r="N193" s="17"/>
      <c r="O193" s="17"/>
      <c r="P193" s="17"/>
      <c r="Q193" s="17"/>
      <c r="R193" s="17"/>
      <c r="S193" s="17"/>
      <c r="T193" s="17"/>
      <c r="U193" s="17"/>
      <c r="V193" s="17"/>
      <c r="W193" s="17"/>
      <c r="X193" s="17">
        <v>1</v>
      </c>
      <c r="Y193" s="17"/>
      <c r="Z193" s="17">
        <v>1</v>
      </c>
      <c r="AA193" s="17">
        <v>2</v>
      </c>
      <c r="AB193" s="17"/>
      <c r="AC193" s="17">
        <v>2</v>
      </c>
      <c r="AD193" s="17">
        <v>4</v>
      </c>
      <c r="AE193" s="17">
        <v>4</v>
      </c>
      <c r="AF193" s="17">
        <v>8</v>
      </c>
      <c r="AG193" s="17">
        <v>5</v>
      </c>
      <c r="AH193" s="17">
        <v>4</v>
      </c>
      <c r="AI193" s="17">
        <v>7</v>
      </c>
      <c r="AJ193" s="17">
        <v>4</v>
      </c>
      <c r="AK193" s="17">
        <v>3</v>
      </c>
      <c r="AL193" s="17">
        <v>3</v>
      </c>
      <c r="AM193" s="17"/>
      <c r="AN193" s="17">
        <v>5</v>
      </c>
      <c r="AO193" s="17">
        <v>3</v>
      </c>
      <c r="AP193" s="17">
        <v>2</v>
      </c>
      <c r="AQ193" s="17">
        <v>3</v>
      </c>
      <c r="AR193" s="17">
        <v>2</v>
      </c>
      <c r="AS193" s="17">
        <v>3</v>
      </c>
      <c r="AT193" s="17">
        <v>6</v>
      </c>
      <c r="AU193" s="17">
        <v>4</v>
      </c>
      <c r="AV193" s="17">
        <v>2</v>
      </c>
      <c r="AW193" s="17">
        <v>5</v>
      </c>
      <c r="AX193" s="17">
        <v>5</v>
      </c>
      <c r="AY193" s="17">
        <v>5</v>
      </c>
      <c r="AZ193" s="17">
        <v>5</v>
      </c>
      <c r="BA193" s="17">
        <v>3</v>
      </c>
      <c r="BB193" s="17">
        <v>3</v>
      </c>
      <c r="BC193" s="17">
        <v>6</v>
      </c>
      <c r="BD193" s="17">
        <v>7</v>
      </c>
      <c r="BE193" s="17">
        <v>4</v>
      </c>
      <c r="BF193" s="17">
        <v>9</v>
      </c>
      <c r="BG193" s="17">
        <v>12</v>
      </c>
      <c r="BH193" s="17">
        <v>3</v>
      </c>
      <c r="BI193" s="17">
        <v>19</v>
      </c>
      <c r="BJ193" s="17">
        <v>9</v>
      </c>
      <c r="BK193" s="17">
        <v>17</v>
      </c>
      <c r="BL193" s="17">
        <v>7</v>
      </c>
      <c r="BM193" s="17">
        <v>11</v>
      </c>
      <c r="BN193" s="17">
        <v>14</v>
      </c>
      <c r="BO193" s="17">
        <v>14</v>
      </c>
      <c r="BP193" s="17">
        <v>14</v>
      </c>
      <c r="BQ193" s="17">
        <v>8</v>
      </c>
      <c r="BR193" s="17">
        <v>8</v>
      </c>
      <c r="BS193" s="17">
        <v>10</v>
      </c>
      <c r="BT193" s="17">
        <v>17</v>
      </c>
      <c r="BU193" s="17">
        <v>10</v>
      </c>
      <c r="BV193" s="17">
        <v>12</v>
      </c>
      <c r="BW193" s="17">
        <v>11</v>
      </c>
      <c r="BX193" s="17">
        <v>13</v>
      </c>
      <c r="BY193" s="17">
        <v>11</v>
      </c>
      <c r="BZ193" s="17">
        <v>8</v>
      </c>
      <c r="CA193" s="17">
        <v>17</v>
      </c>
      <c r="CB193" s="17">
        <v>12</v>
      </c>
      <c r="CC193" s="17">
        <v>13</v>
      </c>
      <c r="CD193" s="17">
        <v>9</v>
      </c>
      <c r="CE193" s="17">
        <v>7</v>
      </c>
      <c r="CF193" s="17">
        <v>7</v>
      </c>
      <c r="CG193" s="17">
        <v>6</v>
      </c>
      <c r="CH193" s="17">
        <v>8</v>
      </c>
      <c r="CI193" s="17">
        <v>5</v>
      </c>
      <c r="CJ193" s="17">
        <v>6</v>
      </c>
      <c r="CK193" s="17">
        <v>4</v>
      </c>
      <c r="CL193" s="17">
        <v>12</v>
      </c>
      <c r="CM193" s="17">
        <v>5</v>
      </c>
      <c r="CN193" s="17">
        <v>6</v>
      </c>
      <c r="CO193" s="17">
        <v>2</v>
      </c>
      <c r="CP193" s="17">
        <v>6</v>
      </c>
      <c r="CQ193" s="17">
        <v>4</v>
      </c>
      <c r="CR193" s="17">
        <v>8</v>
      </c>
      <c r="CS193" s="17">
        <v>6</v>
      </c>
      <c r="CT193" s="17">
        <v>6</v>
      </c>
      <c r="CU193" s="17">
        <v>2</v>
      </c>
      <c r="CV193" s="17">
        <v>5</v>
      </c>
      <c r="CW193" s="17">
        <v>3</v>
      </c>
      <c r="CX193" s="17">
        <v>5</v>
      </c>
      <c r="CY193" s="17">
        <v>7</v>
      </c>
      <c r="CZ193" s="17">
        <v>5</v>
      </c>
      <c r="DA193" s="17">
        <v>11</v>
      </c>
      <c r="DB193" s="17">
        <v>3</v>
      </c>
      <c r="DC193" s="17">
        <v>4</v>
      </c>
      <c r="DD193" s="17">
        <v>6</v>
      </c>
      <c r="DE193" s="17">
        <v>4</v>
      </c>
      <c r="DF193" s="17">
        <v>5</v>
      </c>
      <c r="DG193" s="17">
        <v>7</v>
      </c>
      <c r="DH193" s="17">
        <v>9</v>
      </c>
      <c r="DI193" s="17">
        <v>13</v>
      </c>
      <c r="DJ193" s="17">
        <v>7</v>
      </c>
      <c r="DK193" s="17">
        <v>5</v>
      </c>
      <c r="DL193" s="17">
        <v>5</v>
      </c>
      <c r="DM193" s="17">
        <v>12</v>
      </c>
      <c r="DN193" s="17">
        <v>9</v>
      </c>
      <c r="DO193" s="17">
        <v>17</v>
      </c>
      <c r="DP193" s="17">
        <v>11</v>
      </c>
      <c r="DQ193" s="17">
        <v>9</v>
      </c>
      <c r="DR193" s="17">
        <v>9</v>
      </c>
      <c r="DS193" s="17">
        <v>6</v>
      </c>
      <c r="DT193" s="17">
        <v>17</v>
      </c>
      <c r="DU193" s="17">
        <v>13</v>
      </c>
      <c r="DV193" s="17">
        <v>12</v>
      </c>
      <c r="DW193" s="17">
        <v>6</v>
      </c>
      <c r="DX193" s="17">
        <v>13</v>
      </c>
      <c r="DY193" s="17">
        <v>12</v>
      </c>
      <c r="DZ193" s="17">
        <v>5</v>
      </c>
      <c r="EA193" s="17">
        <v>10</v>
      </c>
      <c r="EB193" s="17">
        <v>11</v>
      </c>
      <c r="EC193" s="17">
        <v>10</v>
      </c>
      <c r="ED193" s="17">
        <v>19</v>
      </c>
      <c r="EE193" s="17">
        <v>12</v>
      </c>
      <c r="EF193" s="17">
        <v>9</v>
      </c>
      <c r="EG193" s="17">
        <v>14</v>
      </c>
      <c r="EH193" s="17">
        <v>9</v>
      </c>
      <c r="EI193" s="17">
        <v>2</v>
      </c>
      <c r="EJ193" s="17">
        <v>6</v>
      </c>
      <c r="EK193" s="17">
        <v>12</v>
      </c>
      <c r="EL193" s="17">
        <v>6</v>
      </c>
      <c r="EM193" s="17">
        <v>11</v>
      </c>
      <c r="EN193" s="17">
        <v>4</v>
      </c>
      <c r="EO193" s="17">
        <v>7</v>
      </c>
      <c r="EP193" s="17">
        <v>5</v>
      </c>
      <c r="EQ193" s="17">
        <v>6</v>
      </c>
      <c r="ER193" s="17">
        <v>7</v>
      </c>
      <c r="ES193" s="17">
        <v>5</v>
      </c>
      <c r="ET193" s="17">
        <v>6</v>
      </c>
      <c r="EU193" s="17">
        <v>7</v>
      </c>
      <c r="EV193" s="17">
        <v>8</v>
      </c>
      <c r="EW193" s="17">
        <v>6</v>
      </c>
      <c r="EX193" s="17">
        <v>13</v>
      </c>
      <c r="EY193" s="17">
        <v>7</v>
      </c>
      <c r="EZ193" s="17">
        <v>5</v>
      </c>
      <c r="FA193" s="17">
        <v>4</v>
      </c>
      <c r="FB193" s="17">
        <v>8</v>
      </c>
      <c r="FC193" s="17">
        <v>9</v>
      </c>
      <c r="FD193" s="17">
        <v>12</v>
      </c>
      <c r="FE193" s="17">
        <v>13</v>
      </c>
      <c r="FF193" s="17">
        <v>13</v>
      </c>
      <c r="FG193" s="17">
        <v>16</v>
      </c>
      <c r="FH193" s="17">
        <v>17</v>
      </c>
      <c r="FI193" s="17">
        <v>13</v>
      </c>
      <c r="FJ193" s="17">
        <v>21</v>
      </c>
      <c r="FK193" s="17">
        <v>15</v>
      </c>
      <c r="FL193" s="17">
        <v>21</v>
      </c>
      <c r="FM193" s="17">
        <v>18</v>
      </c>
      <c r="FN193" s="17">
        <v>28</v>
      </c>
      <c r="FO193" s="17">
        <v>19</v>
      </c>
      <c r="FP193" s="17">
        <v>17</v>
      </c>
      <c r="FQ193" s="17">
        <v>22</v>
      </c>
      <c r="FR193" s="17">
        <v>15</v>
      </c>
      <c r="FS193" s="17">
        <v>33</v>
      </c>
      <c r="FT193" s="17">
        <v>18</v>
      </c>
      <c r="FU193" s="17">
        <v>28</v>
      </c>
      <c r="FV193" s="17">
        <v>27</v>
      </c>
      <c r="FW193" s="17">
        <v>36</v>
      </c>
      <c r="FX193" s="17">
        <v>49</v>
      </c>
      <c r="FY193" s="17">
        <v>40</v>
      </c>
      <c r="FZ193" s="17">
        <v>42</v>
      </c>
      <c r="GA193" s="17">
        <v>38</v>
      </c>
      <c r="GB193" s="17">
        <v>37</v>
      </c>
      <c r="GC193" s="17">
        <v>48</v>
      </c>
      <c r="GD193" s="17">
        <v>48</v>
      </c>
      <c r="GE193" s="17">
        <v>73</v>
      </c>
      <c r="GF193" s="17">
        <v>55</v>
      </c>
      <c r="GG193" s="17">
        <v>71</v>
      </c>
      <c r="GH193" s="17">
        <v>58</v>
      </c>
      <c r="GI193" s="17">
        <v>64</v>
      </c>
      <c r="GJ193" s="17">
        <v>57</v>
      </c>
      <c r="GK193" s="17">
        <v>73</v>
      </c>
      <c r="GL193" s="17">
        <v>58</v>
      </c>
      <c r="GM193" s="17">
        <v>56</v>
      </c>
      <c r="GN193" s="17">
        <v>81</v>
      </c>
      <c r="GO193" s="17">
        <v>70</v>
      </c>
      <c r="GP193" s="17">
        <v>68</v>
      </c>
      <c r="GQ193" s="17">
        <v>67</v>
      </c>
      <c r="GR193" s="17">
        <v>45</v>
      </c>
      <c r="GS193" s="17">
        <v>61</v>
      </c>
      <c r="GT193" s="17">
        <v>66</v>
      </c>
      <c r="GU193" s="17">
        <v>64</v>
      </c>
      <c r="GV193" s="17">
        <v>51</v>
      </c>
      <c r="GW193" s="17">
        <v>59</v>
      </c>
      <c r="GX193" s="17">
        <v>72</v>
      </c>
      <c r="GY193" s="17">
        <v>61</v>
      </c>
      <c r="GZ193" s="17">
        <v>61</v>
      </c>
      <c r="HA193" s="17">
        <v>77</v>
      </c>
      <c r="HB193" s="17">
        <v>71</v>
      </c>
      <c r="HC193" s="17">
        <v>73</v>
      </c>
      <c r="HD193" s="17">
        <v>68</v>
      </c>
      <c r="HE193" s="17">
        <v>75</v>
      </c>
      <c r="HF193" s="17">
        <v>88</v>
      </c>
      <c r="HG193" s="17">
        <v>112</v>
      </c>
      <c r="HH193" s="17">
        <v>116</v>
      </c>
      <c r="HI193" s="17">
        <v>126</v>
      </c>
      <c r="HJ193" s="17">
        <v>137</v>
      </c>
      <c r="HK193" s="17">
        <v>117</v>
      </c>
      <c r="HL193" s="17">
        <v>157</v>
      </c>
      <c r="HM193" s="17">
        <v>160</v>
      </c>
      <c r="HN193" s="17">
        <v>197</v>
      </c>
      <c r="HO193" s="17">
        <v>179</v>
      </c>
      <c r="HP193" s="17">
        <v>152</v>
      </c>
      <c r="HQ193" s="17">
        <v>125</v>
      </c>
      <c r="HR193" s="17">
        <v>110</v>
      </c>
      <c r="HS193" s="17">
        <v>75</v>
      </c>
      <c r="HT193" s="17">
        <v>63</v>
      </c>
      <c r="HU193" s="17">
        <v>58</v>
      </c>
      <c r="HV193" s="17">
        <v>58</v>
      </c>
      <c r="HW193" s="17">
        <v>48</v>
      </c>
      <c r="HX193" s="17">
        <v>20</v>
      </c>
      <c r="HY193" s="17"/>
      <c r="HZ193" s="17"/>
      <c r="IA193" s="17"/>
      <c r="IB193" s="17"/>
    </row>
    <row r="194" spans="2:236" x14ac:dyDescent="0.25">
      <c r="B194" s="353" t="s">
        <v>205</v>
      </c>
      <c r="C194" s="17"/>
      <c r="D194" s="17"/>
      <c r="E194" s="17"/>
      <c r="F194" s="17"/>
      <c r="G194" s="17"/>
      <c r="H194" s="17"/>
      <c r="I194" s="17"/>
      <c r="J194" s="17">
        <v>1</v>
      </c>
      <c r="K194" s="17"/>
      <c r="L194" s="17"/>
      <c r="M194" s="17"/>
      <c r="N194" s="17"/>
      <c r="O194" s="17"/>
      <c r="P194" s="17"/>
      <c r="Q194" s="17"/>
      <c r="R194" s="17"/>
      <c r="S194" s="17"/>
      <c r="T194" s="17"/>
      <c r="U194" s="17">
        <v>1</v>
      </c>
      <c r="V194" s="17"/>
      <c r="W194" s="17">
        <v>1</v>
      </c>
      <c r="X194" s="17">
        <v>1</v>
      </c>
      <c r="Y194" s="17"/>
      <c r="Z194" s="17">
        <v>2</v>
      </c>
      <c r="AA194" s="17">
        <v>1</v>
      </c>
      <c r="AB194" s="17">
        <v>4</v>
      </c>
      <c r="AC194" s="17">
        <v>5</v>
      </c>
      <c r="AD194" s="17">
        <v>4</v>
      </c>
      <c r="AE194" s="17">
        <v>8</v>
      </c>
      <c r="AF194" s="17">
        <v>7</v>
      </c>
      <c r="AG194" s="17">
        <v>4</v>
      </c>
      <c r="AH194" s="17">
        <v>17</v>
      </c>
      <c r="AI194" s="17">
        <v>10</v>
      </c>
      <c r="AJ194" s="17">
        <v>7</v>
      </c>
      <c r="AK194" s="17">
        <v>7</v>
      </c>
      <c r="AL194" s="17">
        <v>17</v>
      </c>
      <c r="AM194" s="17">
        <v>18</v>
      </c>
      <c r="AN194" s="17">
        <v>29</v>
      </c>
      <c r="AO194" s="17">
        <v>27</v>
      </c>
      <c r="AP194" s="17">
        <v>40</v>
      </c>
      <c r="AQ194" s="17">
        <v>38</v>
      </c>
      <c r="AR194" s="17">
        <v>47</v>
      </c>
      <c r="AS194" s="17">
        <v>40</v>
      </c>
      <c r="AT194" s="17">
        <v>60</v>
      </c>
      <c r="AU194" s="17">
        <v>64</v>
      </c>
      <c r="AV194" s="17">
        <v>50</v>
      </c>
      <c r="AW194" s="17">
        <v>40</v>
      </c>
      <c r="AX194" s="17">
        <v>45</v>
      </c>
      <c r="AY194" s="17">
        <v>64</v>
      </c>
      <c r="AZ194" s="17">
        <v>49</v>
      </c>
      <c r="BA194" s="17">
        <v>50</v>
      </c>
      <c r="BB194" s="17">
        <v>79</v>
      </c>
      <c r="BC194" s="17">
        <v>53</v>
      </c>
      <c r="BD194" s="17">
        <v>70</v>
      </c>
      <c r="BE194" s="17">
        <v>56</v>
      </c>
      <c r="BF194" s="17">
        <v>86</v>
      </c>
      <c r="BG194" s="17">
        <v>86</v>
      </c>
      <c r="BH194" s="17">
        <v>71</v>
      </c>
      <c r="BI194" s="17">
        <v>93</v>
      </c>
      <c r="BJ194" s="17">
        <v>75</v>
      </c>
      <c r="BK194" s="17">
        <v>107</v>
      </c>
      <c r="BL194" s="17">
        <v>104</v>
      </c>
      <c r="BM194" s="17">
        <v>121</v>
      </c>
      <c r="BN194" s="17">
        <v>102</v>
      </c>
      <c r="BO194" s="17">
        <v>88</v>
      </c>
      <c r="BP194" s="17">
        <v>111</v>
      </c>
      <c r="BQ194" s="17">
        <v>110</v>
      </c>
      <c r="BR194" s="17">
        <v>109</v>
      </c>
      <c r="BS194" s="17">
        <v>88</v>
      </c>
      <c r="BT194" s="17">
        <v>105</v>
      </c>
      <c r="BU194" s="17">
        <v>95</v>
      </c>
      <c r="BV194" s="17">
        <v>76</v>
      </c>
      <c r="BW194" s="17">
        <v>115</v>
      </c>
      <c r="BX194" s="17">
        <v>81</v>
      </c>
      <c r="BY194" s="17">
        <v>82</v>
      </c>
      <c r="BZ194" s="17">
        <v>80</v>
      </c>
      <c r="CA194" s="17">
        <v>90</v>
      </c>
      <c r="CB194" s="17">
        <v>85</v>
      </c>
      <c r="CC194" s="17">
        <v>57</v>
      </c>
      <c r="CD194" s="17">
        <v>69</v>
      </c>
      <c r="CE194" s="17">
        <v>51</v>
      </c>
      <c r="CF194" s="17">
        <v>44</v>
      </c>
      <c r="CG194" s="17">
        <v>56</v>
      </c>
      <c r="CH194" s="17">
        <v>46</v>
      </c>
      <c r="CI194" s="17">
        <v>52</v>
      </c>
      <c r="CJ194" s="17">
        <v>36</v>
      </c>
      <c r="CK194" s="17">
        <v>44</v>
      </c>
      <c r="CL194" s="17">
        <v>40</v>
      </c>
      <c r="CM194" s="17">
        <v>25</v>
      </c>
      <c r="CN194" s="17">
        <v>29</v>
      </c>
      <c r="CO194" s="17">
        <v>38</v>
      </c>
      <c r="CP194" s="17">
        <v>36</v>
      </c>
      <c r="CQ194" s="17">
        <v>26</v>
      </c>
      <c r="CR194" s="17">
        <v>26</v>
      </c>
      <c r="CS194" s="17">
        <v>16</v>
      </c>
      <c r="CT194" s="17">
        <v>22</v>
      </c>
      <c r="CU194" s="17">
        <v>32</v>
      </c>
      <c r="CV194" s="17">
        <v>21</v>
      </c>
      <c r="CW194" s="17">
        <v>33</v>
      </c>
      <c r="CX194" s="17">
        <v>28</v>
      </c>
      <c r="CY194" s="17">
        <v>26</v>
      </c>
      <c r="CZ194" s="17">
        <v>18</v>
      </c>
      <c r="DA194" s="17">
        <v>18</v>
      </c>
      <c r="DB194" s="17">
        <v>20</v>
      </c>
      <c r="DC194" s="17">
        <v>19</v>
      </c>
      <c r="DD194" s="17">
        <v>23</v>
      </c>
      <c r="DE194" s="17">
        <v>26</v>
      </c>
      <c r="DF194" s="17">
        <v>35</v>
      </c>
      <c r="DG194" s="17">
        <v>46</v>
      </c>
      <c r="DH194" s="17">
        <v>32</v>
      </c>
      <c r="DI194" s="17">
        <v>35</v>
      </c>
      <c r="DJ194" s="17">
        <v>32</v>
      </c>
      <c r="DK194" s="17">
        <v>37</v>
      </c>
      <c r="DL194" s="17">
        <v>24</v>
      </c>
      <c r="DM194" s="17">
        <v>31</v>
      </c>
      <c r="DN194" s="17">
        <v>33</v>
      </c>
      <c r="DO194" s="17">
        <v>29</v>
      </c>
      <c r="DP194" s="17">
        <v>29</v>
      </c>
      <c r="DQ194" s="17">
        <v>25</v>
      </c>
      <c r="DR194" s="17">
        <v>29</v>
      </c>
      <c r="DS194" s="17">
        <v>19</v>
      </c>
      <c r="DT194" s="17">
        <v>34</v>
      </c>
      <c r="DU194" s="17">
        <v>20</v>
      </c>
      <c r="DV194" s="17">
        <v>24</v>
      </c>
      <c r="DW194" s="17">
        <v>28</v>
      </c>
      <c r="DX194" s="17">
        <v>32</v>
      </c>
      <c r="DY194" s="17">
        <v>23</v>
      </c>
      <c r="DZ194" s="17">
        <v>23</v>
      </c>
      <c r="EA194" s="17">
        <v>38</v>
      </c>
      <c r="EB194" s="17">
        <v>27</v>
      </c>
      <c r="EC194" s="17">
        <v>32</v>
      </c>
      <c r="ED194" s="17">
        <v>23</v>
      </c>
      <c r="EE194" s="17">
        <v>15</v>
      </c>
      <c r="EF194" s="17">
        <v>27</v>
      </c>
      <c r="EG194" s="17">
        <v>24</v>
      </c>
      <c r="EH194" s="17">
        <v>23</v>
      </c>
      <c r="EI194" s="17">
        <v>20</v>
      </c>
      <c r="EJ194" s="17">
        <v>22</v>
      </c>
      <c r="EK194" s="17">
        <v>12</v>
      </c>
      <c r="EL194" s="17">
        <v>12</v>
      </c>
      <c r="EM194" s="17">
        <v>14</v>
      </c>
      <c r="EN194" s="17">
        <v>9</v>
      </c>
      <c r="EO194" s="17">
        <v>17</v>
      </c>
      <c r="EP194" s="17">
        <v>13</v>
      </c>
      <c r="EQ194" s="17">
        <v>11</v>
      </c>
      <c r="ER194" s="17">
        <v>16</v>
      </c>
      <c r="ES194" s="17">
        <v>13</v>
      </c>
      <c r="ET194" s="17">
        <v>18</v>
      </c>
      <c r="EU194" s="17">
        <v>16</v>
      </c>
      <c r="EV194" s="17">
        <v>13</v>
      </c>
      <c r="EW194" s="17">
        <v>18</v>
      </c>
      <c r="EX194" s="17">
        <v>21</v>
      </c>
      <c r="EY194" s="17">
        <v>14</v>
      </c>
      <c r="EZ194" s="17">
        <v>18</v>
      </c>
      <c r="FA194" s="17">
        <v>9</v>
      </c>
      <c r="FB194" s="17">
        <v>9</v>
      </c>
      <c r="FC194" s="17">
        <v>25</v>
      </c>
      <c r="FD194" s="17">
        <v>22</v>
      </c>
      <c r="FE194" s="17">
        <v>24</v>
      </c>
      <c r="FF194" s="17">
        <v>18</v>
      </c>
      <c r="FG194" s="17">
        <v>19</v>
      </c>
      <c r="FH194" s="17">
        <v>25</v>
      </c>
      <c r="FI194" s="17">
        <v>20</v>
      </c>
      <c r="FJ194" s="17">
        <v>34</v>
      </c>
      <c r="FK194" s="17">
        <v>41</v>
      </c>
      <c r="FL194" s="17">
        <v>61</v>
      </c>
      <c r="FM194" s="17">
        <v>35</v>
      </c>
      <c r="FN194" s="17">
        <v>25</v>
      </c>
      <c r="FO194" s="17">
        <v>35</v>
      </c>
      <c r="FP194" s="17">
        <v>45</v>
      </c>
      <c r="FQ194" s="17">
        <v>57</v>
      </c>
      <c r="FR194" s="17">
        <v>67</v>
      </c>
      <c r="FS194" s="17">
        <v>78</v>
      </c>
      <c r="FT194" s="17">
        <v>52</v>
      </c>
      <c r="FU194" s="17">
        <v>61</v>
      </c>
      <c r="FV194" s="17">
        <v>87</v>
      </c>
      <c r="FW194" s="17">
        <v>80</v>
      </c>
      <c r="FX194" s="17">
        <v>130</v>
      </c>
      <c r="FY194" s="17">
        <v>99</v>
      </c>
      <c r="FZ194" s="17">
        <v>124</v>
      </c>
      <c r="GA194" s="17">
        <v>132</v>
      </c>
      <c r="GB194" s="17">
        <v>141</v>
      </c>
      <c r="GC194" s="17">
        <v>141</v>
      </c>
      <c r="GD194" s="17">
        <v>151</v>
      </c>
      <c r="GE194" s="17">
        <v>198</v>
      </c>
      <c r="GF194" s="17">
        <v>193</v>
      </c>
      <c r="GG194" s="17">
        <v>202</v>
      </c>
      <c r="GH194" s="17">
        <v>193</v>
      </c>
      <c r="GI194" s="17">
        <v>177</v>
      </c>
      <c r="GJ194" s="17">
        <v>165</v>
      </c>
      <c r="GK194" s="17">
        <v>162</v>
      </c>
      <c r="GL194" s="17">
        <v>197</v>
      </c>
      <c r="GM194" s="17">
        <v>198</v>
      </c>
      <c r="GN194" s="17">
        <v>185</v>
      </c>
      <c r="GO194" s="17">
        <v>159</v>
      </c>
      <c r="GP194" s="17">
        <v>177</v>
      </c>
      <c r="GQ194" s="17">
        <v>160</v>
      </c>
      <c r="GR194" s="17">
        <v>134</v>
      </c>
      <c r="GS194" s="17">
        <v>157</v>
      </c>
      <c r="GT194" s="17">
        <v>155</v>
      </c>
      <c r="GU194" s="17">
        <v>181</v>
      </c>
      <c r="GV194" s="17">
        <v>156</v>
      </c>
      <c r="GW194" s="17">
        <v>144</v>
      </c>
      <c r="GX194" s="17">
        <v>182</v>
      </c>
      <c r="GY194" s="17">
        <v>171</v>
      </c>
      <c r="GZ194" s="17">
        <v>179</v>
      </c>
      <c r="HA194" s="17">
        <v>204</v>
      </c>
      <c r="HB194" s="17">
        <v>209</v>
      </c>
      <c r="HC194" s="17">
        <v>182</v>
      </c>
      <c r="HD194" s="17">
        <v>189</v>
      </c>
      <c r="HE194" s="17">
        <v>198</v>
      </c>
      <c r="HF194" s="17">
        <v>211</v>
      </c>
      <c r="HG194" s="17">
        <v>320</v>
      </c>
      <c r="HH194" s="17">
        <v>310</v>
      </c>
      <c r="HI194" s="17">
        <v>294</v>
      </c>
      <c r="HJ194" s="17">
        <v>256</v>
      </c>
      <c r="HK194" s="17">
        <v>316</v>
      </c>
      <c r="HL194" s="17">
        <v>322</v>
      </c>
      <c r="HM194" s="17">
        <v>350</v>
      </c>
      <c r="HN194" s="17">
        <v>389</v>
      </c>
      <c r="HO194" s="17">
        <v>409</v>
      </c>
      <c r="HP194" s="17">
        <v>363</v>
      </c>
      <c r="HQ194" s="17">
        <v>297</v>
      </c>
      <c r="HR194" s="17">
        <v>270</v>
      </c>
      <c r="HS194" s="17">
        <v>182</v>
      </c>
      <c r="HT194" s="17">
        <v>133</v>
      </c>
      <c r="HU194" s="17">
        <v>136</v>
      </c>
      <c r="HV194" s="17">
        <v>126</v>
      </c>
      <c r="HW194" s="17">
        <v>106</v>
      </c>
      <c r="HX194" s="17">
        <v>19</v>
      </c>
      <c r="HY194" s="17"/>
      <c r="HZ194" s="17"/>
      <c r="IA194" s="17"/>
      <c r="IB194" s="17"/>
    </row>
    <row r="195" spans="2:236" x14ac:dyDescent="0.25">
      <c r="B195" s="353" t="s">
        <v>206</v>
      </c>
      <c r="C195" s="17"/>
      <c r="D195" s="17"/>
      <c r="E195" s="17"/>
      <c r="F195" s="17"/>
      <c r="G195" s="17"/>
      <c r="H195" s="17"/>
      <c r="I195" s="17"/>
      <c r="J195" s="17"/>
      <c r="K195" s="17"/>
      <c r="L195" s="17"/>
      <c r="M195" s="17"/>
      <c r="N195" s="17"/>
      <c r="O195" s="17"/>
      <c r="P195" s="17"/>
      <c r="Q195" s="17"/>
      <c r="R195" s="17"/>
      <c r="S195" s="17"/>
      <c r="T195" s="17"/>
      <c r="U195" s="17"/>
      <c r="V195" s="17"/>
      <c r="W195" s="17"/>
      <c r="X195" s="17">
        <v>1</v>
      </c>
      <c r="Y195" s="17">
        <v>1</v>
      </c>
      <c r="Z195" s="17">
        <v>2</v>
      </c>
      <c r="AA195" s="17">
        <v>1</v>
      </c>
      <c r="AB195" s="17">
        <v>3</v>
      </c>
      <c r="AC195" s="17">
        <v>9</v>
      </c>
      <c r="AD195" s="17">
        <v>1</v>
      </c>
      <c r="AE195" s="17">
        <v>5</v>
      </c>
      <c r="AF195" s="17">
        <v>6</v>
      </c>
      <c r="AG195" s="17">
        <v>13</v>
      </c>
      <c r="AH195" s="17">
        <v>10</v>
      </c>
      <c r="AI195" s="17">
        <v>13</v>
      </c>
      <c r="AJ195" s="17">
        <v>7</v>
      </c>
      <c r="AK195" s="17">
        <v>15</v>
      </c>
      <c r="AL195" s="17">
        <v>22</v>
      </c>
      <c r="AM195" s="17">
        <v>34</v>
      </c>
      <c r="AN195" s="17">
        <v>52</v>
      </c>
      <c r="AO195" s="17">
        <v>40</v>
      </c>
      <c r="AP195" s="17">
        <v>46</v>
      </c>
      <c r="AQ195" s="17">
        <v>61</v>
      </c>
      <c r="AR195" s="17">
        <v>68</v>
      </c>
      <c r="AS195" s="17">
        <v>70</v>
      </c>
      <c r="AT195" s="17">
        <v>62</v>
      </c>
      <c r="AU195" s="17">
        <v>88</v>
      </c>
      <c r="AV195" s="17">
        <v>65</v>
      </c>
      <c r="AW195" s="17">
        <v>61</v>
      </c>
      <c r="AX195" s="17">
        <v>65</v>
      </c>
      <c r="AY195" s="17">
        <v>81</v>
      </c>
      <c r="AZ195" s="17">
        <v>73</v>
      </c>
      <c r="BA195" s="17">
        <v>48</v>
      </c>
      <c r="BB195" s="17">
        <v>72</v>
      </c>
      <c r="BC195" s="17">
        <v>79</v>
      </c>
      <c r="BD195" s="17">
        <v>82</v>
      </c>
      <c r="BE195" s="17">
        <v>86</v>
      </c>
      <c r="BF195" s="17">
        <v>90</v>
      </c>
      <c r="BG195" s="17">
        <v>66</v>
      </c>
      <c r="BH195" s="17">
        <v>71</v>
      </c>
      <c r="BI195" s="17">
        <v>93</v>
      </c>
      <c r="BJ195" s="17">
        <v>62</v>
      </c>
      <c r="BK195" s="17">
        <v>106</v>
      </c>
      <c r="BL195" s="17">
        <v>79</v>
      </c>
      <c r="BM195" s="17">
        <v>88</v>
      </c>
      <c r="BN195" s="17">
        <v>93</v>
      </c>
      <c r="BO195" s="17">
        <v>67</v>
      </c>
      <c r="BP195" s="17">
        <v>116</v>
      </c>
      <c r="BQ195" s="17">
        <v>99</v>
      </c>
      <c r="BR195" s="17">
        <v>97</v>
      </c>
      <c r="BS195" s="17">
        <v>89</v>
      </c>
      <c r="BT195" s="17">
        <v>87</v>
      </c>
      <c r="BU195" s="17">
        <v>104</v>
      </c>
      <c r="BV195" s="17">
        <v>65</v>
      </c>
      <c r="BW195" s="17">
        <v>90</v>
      </c>
      <c r="BX195" s="17">
        <v>56</v>
      </c>
      <c r="BY195" s="17">
        <v>73</v>
      </c>
      <c r="BZ195" s="17">
        <v>50</v>
      </c>
      <c r="CA195" s="17">
        <v>54</v>
      </c>
      <c r="CB195" s="17">
        <v>49</v>
      </c>
      <c r="CC195" s="17">
        <v>40</v>
      </c>
      <c r="CD195" s="17">
        <v>58</v>
      </c>
      <c r="CE195" s="17">
        <v>51</v>
      </c>
      <c r="CF195" s="17">
        <v>42</v>
      </c>
      <c r="CG195" s="17">
        <v>28</v>
      </c>
      <c r="CH195" s="17">
        <v>41</v>
      </c>
      <c r="CI195" s="17">
        <v>23</v>
      </c>
      <c r="CJ195" s="17">
        <v>34</v>
      </c>
      <c r="CK195" s="17">
        <v>30</v>
      </c>
      <c r="CL195" s="17">
        <v>31</v>
      </c>
      <c r="CM195" s="17">
        <v>23</v>
      </c>
      <c r="CN195" s="17">
        <v>17</v>
      </c>
      <c r="CO195" s="17">
        <v>44</v>
      </c>
      <c r="CP195" s="17">
        <v>17</v>
      </c>
      <c r="CQ195" s="17">
        <v>22</v>
      </c>
      <c r="CR195" s="17">
        <v>26</v>
      </c>
      <c r="CS195" s="17">
        <v>18</v>
      </c>
      <c r="CT195" s="17">
        <v>26</v>
      </c>
      <c r="CU195" s="17">
        <v>17</v>
      </c>
      <c r="CV195" s="17">
        <v>25</v>
      </c>
      <c r="CW195" s="17">
        <v>21</v>
      </c>
      <c r="CX195" s="17">
        <v>17</v>
      </c>
      <c r="CY195" s="17">
        <v>20</v>
      </c>
      <c r="CZ195" s="17">
        <v>13</v>
      </c>
      <c r="DA195" s="17">
        <v>20</v>
      </c>
      <c r="DB195" s="17">
        <v>12</v>
      </c>
      <c r="DC195" s="17">
        <v>22</v>
      </c>
      <c r="DD195" s="17">
        <v>15</v>
      </c>
      <c r="DE195" s="17">
        <v>17</v>
      </c>
      <c r="DF195" s="17">
        <v>22</v>
      </c>
      <c r="DG195" s="17">
        <v>28</v>
      </c>
      <c r="DH195" s="17">
        <v>26</v>
      </c>
      <c r="DI195" s="17">
        <v>31</v>
      </c>
      <c r="DJ195" s="17">
        <v>38</v>
      </c>
      <c r="DK195" s="17">
        <v>29</v>
      </c>
      <c r="DL195" s="17">
        <v>19</v>
      </c>
      <c r="DM195" s="17">
        <v>25</v>
      </c>
      <c r="DN195" s="17">
        <v>23</v>
      </c>
      <c r="DO195" s="17">
        <v>30</v>
      </c>
      <c r="DP195" s="17">
        <v>26</v>
      </c>
      <c r="DQ195" s="17">
        <v>24</v>
      </c>
      <c r="DR195" s="17">
        <v>19</v>
      </c>
      <c r="DS195" s="17">
        <v>22</v>
      </c>
      <c r="DT195" s="17">
        <v>27</v>
      </c>
      <c r="DU195" s="17">
        <v>23</v>
      </c>
      <c r="DV195" s="17">
        <v>29</v>
      </c>
      <c r="DW195" s="17">
        <v>23</v>
      </c>
      <c r="DX195" s="17">
        <v>26</v>
      </c>
      <c r="DY195" s="17">
        <v>22</v>
      </c>
      <c r="DZ195" s="17">
        <v>15</v>
      </c>
      <c r="EA195" s="17">
        <v>24</v>
      </c>
      <c r="EB195" s="17">
        <v>27</v>
      </c>
      <c r="EC195" s="17">
        <v>30</v>
      </c>
      <c r="ED195" s="17">
        <v>21</v>
      </c>
      <c r="EE195" s="17">
        <v>29</v>
      </c>
      <c r="EF195" s="17">
        <v>17</v>
      </c>
      <c r="EG195" s="17">
        <v>21</v>
      </c>
      <c r="EH195" s="17">
        <v>23</v>
      </c>
      <c r="EI195" s="17">
        <v>11</v>
      </c>
      <c r="EJ195" s="17">
        <v>19</v>
      </c>
      <c r="EK195" s="17">
        <v>13</v>
      </c>
      <c r="EL195" s="17">
        <v>15</v>
      </c>
      <c r="EM195" s="17">
        <v>21</v>
      </c>
      <c r="EN195" s="17">
        <v>14</v>
      </c>
      <c r="EO195" s="17">
        <v>16</v>
      </c>
      <c r="EP195" s="17">
        <v>13</v>
      </c>
      <c r="EQ195" s="17">
        <v>25</v>
      </c>
      <c r="ER195" s="17">
        <v>17</v>
      </c>
      <c r="ES195" s="17">
        <v>9</v>
      </c>
      <c r="ET195" s="17">
        <v>16</v>
      </c>
      <c r="EU195" s="17">
        <v>13</v>
      </c>
      <c r="EV195" s="17">
        <v>9</v>
      </c>
      <c r="EW195" s="17">
        <v>11</v>
      </c>
      <c r="EX195" s="17">
        <v>9</v>
      </c>
      <c r="EY195" s="17">
        <v>13</v>
      </c>
      <c r="EZ195" s="17">
        <v>9</v>
      </c>
      <c r="FA195" s="17">
        <v>5</v>
      </c>
      <c r="FB195" s="17">
        <v>6</v>
      </c>
      <c r="FC195" s="17">
        <v>13</v>
      </c>
      <c r="FD195" s="17">
        <v>10</v>
      </c>
      <c r="FE195" s="17">
        <v>23</v>
      </c>
      <c r="FF195" s="17">
        <v>16</v>
      </c>
      <c r="FG195" s="17">
        <v>25</v>
      </c>
      <c r="FH195" s="17">
        <v>24</v>
      </c>
      <c r="FI195" s="17">
        <v>20</v>
      </c>
      <c r="FJ195" s="17">
        <v>30</v>
      </c>
      <c r="FK195" s="17">
        <v>34</v>
      </c>
      <c r="FL195" s="17">
        <v>41</v>
      </c>
      <c r="FM195" s="17">
        <v>21</v>
      </c>
      <c r="FN195" s="17">
        <v>34</v>
      </c>
      <c r="FO195" s="17">
        <v>29</v>
      </c>
      <c r="FP195" s="17">
        <v>33</v>
      </c>
      <c r="FQ195" s="17">
        <v>44</v>
      </c>
      <c r="FR195" s="17">
        <v>44</v>
      </c>
      <c r="FS195" s="17">
        <v>48</v>
      </c>
      <c r="FT195" s="17">
        <v>46</v>
      </c>
      <c r="FU195" s="17">
        <v>44</v>
      </c>
      <c r="FV195" s="17">
        <v>48</v>
      </c>
      <c r="FW195" s="17">
        <v>46</v>
      </c>
      <c r="FX195" s="17">
        <v>83</v>
      </c>
      <c r="FY195" s="17">
        <v>73</v>
      </c>
      <c r="FZ195" s="17">
        <v>86</v>
      </c>
      <c r="GA195" s="17">
        <v>64</v>
      </c>
      <c r="GB195" s="17">
        <v>74</v>
      </c>
      <c r="GC195" s="17">
        <v>87</v>
      </c>
      <c r="GD195" s="17">
        <v>96</v>
      </c>
      <c r="GE195" s="17">
        <v>143</v>
      </c>
      <c r="GF195" s="17">
        <v>108</v>
      </c>
      <c r="GG195" s="17">
        <v>109</v>
      </c>
      <c r="GH195" s="17">
        <v>75</v>
      </c>
      <c r="GI195" s="17">
        <v>108</v>
      </c>
      <c r="GJ195" s="17">
        <v>90</v>
      </c>
      <c r="GK195" s="17">
        <v>72</v>
      </c>
      <c r="GL195" s="17">
        <v>103</v>
      </c>
      <c r="GM195" s="17">
        <v>97</v>
      </c>
      <c r="GN195" s="17">
        <v>113</v>
      </c>
      <c r="GO195" s="17">
        <v>101</v>
      </c>
      <c r="GP195" s="17">
        <v>76</v>
      </c>
      <c r="GQ195" s="17">
        <v>85</v>
      </c>
      <c r="GR195" s="17">
        <v>83</v>
      </c>
      <c r="GS195" s="17">
        <v>70</v>
      </c>
      <c r="GT195" s="17">
        <v>104</v>
      </c>
      <c r="GU195" s="17">
        <v>92</v>
      </c>
      <c r="GV195" s="17">
        <v>76</v>
      </c>
      <c r="GW195" s="17">
        <v>82</v>
      </c>
      <c r="GX195" s="17">
        <v>87</v>
      </c>
      <c r="GY195" s="17">
        <v>91</v>
      </c>
      <c r="GZ195" s="17">
        <v>102</v>
      </c>
      <c r="HA195" s="17">
        <v>99</v>
      </c>
      <c r="HB195" s="17">
        <v>106</v>
      </c>
      <c r="HC195" s="17">
        <v>94</v>
      </c>
      <c r="HD195" s="17">
        <v>99</v>
      </c>
      <c r="HE195" s="17">
        <v>88</v>
      </c>
      <c r="HF195" s="17">
        <v>80</v>
      </c>
      <c r="HG195" s="17">
        <v>135</v>
      </c>
      <c r="HH195" s="17">
        <v>159</v>
      </c>
      <c r="HI195" s="17">
        <v>159</v>
      </c>
      <c r="HJ195" s="17">
        <v>123</v>
      </c>
      <c r="HK195" s="17">
        <v>180</v>
      </c>
      <c r="HL195" s="17">
        <v>164</v>
      </c>
      <c r="HM195" s="17">
        <v>190</v>
      </c>
      <c r="HN195" s="17">
        <v>204</v>
      </c>
      <c r="HO195" s="17">
        <v>226</v>
      </c>
      <c r="HP195" s="17">
        <v>176</v>
      </c>
      <c r="HQ195" s="17">
        <v>156</v>
      </c>
      <c r="HR195" s="17">
        <v>129</v>
      </c>
      <c r="HS195" s="17">
        <v>100</v>
      </c>
      <c r="HT195" s="17">
        <v>73</v>
      </c>
      <c r="HU195" s="17">
        <v>88</v>
      </c>
      <c r="HV195" s="17">
        <v>70</v>
      </c>
      <c r="HW195" s="17">
        <v>50</v>
      </c>
      <c r="HX195" s="17">
        <v>10</v>
      </c>
      <c r="HY195" s="17"/>
      <c r="HZ195" s="17"/>
      <c r="IA195" s="17"/>
      <c r="IB195" s="17"/>
    </row>
    <row r="196" spans="2:236" x14ac:dyDescent="0.25">
      <c r="B196" s="353" t="s">
        <v>207</v>
      </c>
      <c r="C196" s="17"/>
      <c r="D196" s="17">
        <v>1</v>
      </c>
      <c r="E196" s="17"/>
      <c r="F196" s="17"/>
      <c r="G196" s="17"/>
      <c r="H196" s="17"/>
      <c r="I196" s="17"/>
      <c r="J196" s="17"/>
      <c r="K196" s="17"/>
      <c r="L196" s="17">
        <v>1</v>
      </c>
      <c r="M196" s="17"/>
      <c r="N196" s="17">
        <v>2</v>
      </c>
      <c r="O196" s="17"/>
      <c r="P196" s="17">
        <v>2</v>
      </c>
      <c r="Q196" s="17"/>
      <c r="R196" s="17">
        <v>1</v>
      </c>
      <c r="S196" s="17"/>
      <c r="T196" s="17"/>
      <c r="U196" s="17"/>
      <c r="V196" s="17">
        <v>1</v>
      </c>
      <c r="W196" s="17">
        <v>2</v>
      </c>
      <c r="X196" s="17"/>
      <c r="Y196" s="17">
        <v>1</v>
      </c>
      <c r="Z196" s="17">
        <v>1</v>
      </c>
      <c r="AA196" s="17">
        <v>5</v>
      </c>
      <c r="AB196" s="17">
        <v>6</v>
      </c>
      <c r="AC196" s="17">
        <v>9</v>
      </c>
      <c r="AD196" s="17">
        <v>10</v>
      </c>
      <c r="AE196" s="17">
        <v>18</v>
      </c>
      <c r="AF196" s="17">
        <v>31</v>
      </c>
      <c r="AG196" s="17">
        <v>28</v>
      </c>
      <c r="AH196" s="17">
        <v>20</v>
      </c>
      <c r="AI196" s="17">
        <v>12</v>
      </c>
      <c r="AJ196" s="17">
        <v>25</v>
      </c>
      <c r="AK196" s="17">
        <v>26</v>
      </c>
      <c r="AL196" s="17">
        <v>38</v>
      </c>
      <c r="AM196" s="17">
        <v>29</v>
      </c>
      <c r="AN196" s="17">
        <v>53</v>
      </c>
      <c r="AO196" s="17">
        <v>48</v>
      </c>
      <c r="AP196" s="17">
        <v>57</v>
      </c>
      <c r="AQ196" s="17">
        <v>53</v>
      </c>
      <c r="AR196" s="17">
        <v>79</v>
      </c>
      <c r="AS196" s="17">
        <v>88</v>
      </c>
      <c r="AT196" s="17">
        <v>80</v>
      </c>
      <c r="AU196" s="17">
        <v>96</v>
      </c>
      <c r="AV196" s="17">
        <v>94</v>
      </c>
      <c r="AW196" s="17">
        <v>99</v>
      </c>
      <c r="AX196" s="17">
        <v>88</v>
      </c>
      <c r="AY196" s="17">
        <v>98</v>
      </c>
      <c r="AZ196" s="17">
        <v>80</v>
      </c>
      <c r="BA196" s="17">
        <v>85</v>
      </c>
      <c r="BB196" s="17">
        <v>117</v>
      </c>
      <c r="BC196" s="17">
        <v>106</v>
      </c>
      <c r="BD196" s="17">
        <v>110</v>
      </c>
      <c r="BE196" s="17">
        <v>85</v>
      </c>
      <c r="BF196" s="17">
        <v>119</v>
      </c>
      <c r="BG196" s="17">
        <v>96</v>
      </c>
      <c r="BH196" s="17">
        <v>83</v>
      </c>
      <c r="BI196" s="17">
        <v>129</v>
      </c>
      <c r="BJ196" s="17">
        <v>105</v>
      </c>
      <c r="BK196" s="17">
        <v>128</v>
      </c>
      <c r="BL196" s="17">
        <v>131</v>
      </c>
      <c r="BM196" s="17">
        <v>144</v>
      </c>
      <c r="BN196" s="17">
        <v>116</v>
      </c>
      <c r="BO196" s="17">
        <v>91</v>
      </c>
      <c r="BP196" s="17">
        <v>149</v>
      </c>
      <c r="BQ196" s="17">
        <v>110</v>
      </c>
      <c r="BR196" s="17">
        <v>114</v>
      </c>
      <c r="BS196" s="17">
        <v>98</v>
      </c>
      <c r="BT196" s="17">
        <v>118</v>
      </c>
      <c r="BU196" s="17">
        <v>85</v>
      </c>
      <c r="BV196" s="17">
        <v>86</v>
      </c>
      <c r="BW196" s="17">
        <v>88</v>
      </c>
      <c r="BX196" s="17">
        <v>82</v>
      </c>
      <c r="BY196" s="17">
        <v>74</v>
      </c>
      <c r="BZ196" s="17">
        <v>86</v>
      </c>
      <c r="CA196" s="17">
        <v>82</v>
      </c>
      <c r="CB196" s="17">
        <v>75</v>
      </c>
      <c r="CC196" s="17">
        <v>62</v>
      </c>
      <c r="CD196" s="17">
        <v>75</v>
      </c>
      <c r="CE196" s="17">
        <v>57</v>
      </c>
      <c r="CF196" s="17">
        <v>50</v>
      </c>
      <c r="CG196" s="17">
        <v>50</v>
      </c>
      <c r="CH196" s="17">
        <v>47</v>
      </c>
      <c r="CI196" s="17">
        <v>36</v>
      </c>
      <c r="CJ196" s="17">
        <v>41</v>
      </c>
      <c r="CK196" s="17">
        <v>46</v>
      </c>
      <c r="CL196" s="17">
        <v>41</v>
      </c>
      <c r="CM196" s="17">
        <v>39</v>
      </c>
      <c r="CN196" s="17">
        <v>39</v>
      </c>
      <c r="CO196" s="17">
        <v>42</v>
      </c>
      <c r="CP196" s="17">
        <v>22</v>
      </c>
      <c r="CQ196" s="17">
        <v>19</v>
      </c>
      <c r="CR196" s="17">
        <v>24</v>
      </c>
      <c r="CS196" s="17">
        <v>24</v>
      </c>
      <c r="CT196" s="17">
        <v>22</v>
      </c>
      <c r="CU196" s="17">
        <v>24</v>
      </c>
      <c r="CV196" s="17">
        <v>18</v>
      </c>
      <c r="CW196" s="17">
        <v>20</v>
      </c>
      <c r="CX196" s="17">
        <v>17</v>
      </c>
      <c r="CY196" s="17">
        <v>22</v>
      </c>
      <c r="CZ196" s="17">
        <v>19</v>
      </c>
      <c r="DA196" s="17">
        <v>19</v>
      </c>
      <c r="DB196" s="17">
        <v>17</v>
      </c>
      <c r="DC196" s="17">
        <v>26</v>
      </c>
      <c r="DD196" s="17">
        <v>15</v>
      </c>
      <c r="DE196" s="17">
        <v>14</v>
      </c>
      <c r="DF196" s="17">
        <v>24</v>
      </c>
      <c r="DG196" s="17">
        <v>20</v>
      </c>
      <c r="DH196" s="17">
        <v>19</v>
      </c>
      <c r="DI196" s="17">
        <v>20</v>
      </c>
      <c r="DJ196" s="17">
        <v>27</v>
      </c>
      <c r="DK196" s="17">
        <v>41</v>
      </c>
      <c r="DL196" s="17">
        <v>16</v>
      </c>
      <c r="DM196" s="17">
        <v>33</v>
      </c>
      <c r="DN196" s="17">
        <v>14</v>
      </c>
      <c r="DO196" s="17">
        <v>23</v>
      </c>
      <c r="DP196" s="17">
        <v>25</v>
      </c>
      <c r="DQ196" s="17">
        <v>27</v>
      </c>
      <c r="DR196" s="17">
        <v>34</v>
      </c>
      <c r="DS196" s="17">
        <v>24</v>
      </c>
      <c r="DT196" s="17">
        <v>30</v>
      </c>
      <c r="DU196" s="17">
        <v>24</v>
      </c>
      <c r="DV196" s="17">
        <v>19</v>
      </c>
      <c r="DW196" s="17">
        <v>19</v>
      </c>
      <c r="DX196" s="17">
        <v>29</v>
      </c>
      <c r="DY196" s="17">
        <v>28</v>
      </c>
      <c r="DZ196" s="17">
        <v>18</v>
      </c>
      <c r="EA196" s="17">
        <v>26</v>
      </c>
      <c r="EB196" s="17">
        <v>20</v>
      </c>
      <c r="EC196" s="17">
        <v>20</v>
      </c>
      <c r="ED196" s="17">
        <v>19</v>
      </c>
      <c r="EE196" s="17">
        <v>25</v>
      </c>
      <c r="EF196" s="17">
        <v>17</v>
      </c>
      <c r="EG196" s="17">
        <v>9</v>
      </c>
      <c r="EH196" s="17">
        <v>28</v>
      </c>
      <c r="EI196" s="17">
        <v>14</v>
      </c>
      <c r="EJ196" s="17">
        <v>11</v>
      </c>
      <c r="EK196" s="17">
        <v>11</v>
      </c>
      <c r="EL196" s="17">
        <v>16</v>
      </c>
      <c r="EM196" s="17">
        <v>13</v>
      </c>
      <c r="EN196" s="17">
        <v>14</v>
      </c>
      <c r="EO196" s="17">
        <v>9</v>
      </c>
      <c r="EP196" s="17">
        <v>20</v>
      </c>
      <c r="EQ196" s="17">
        <v>13</v>
      </c>
      <c r="ER196" s="17">
        <v>12</v>
      </c>
      <c r="ES196" s="17">
        <v>11</v>
      </c>
      <c r="ET196" s="17">
        <v>14</v>
      </c>
      <c r="EU196" s="17">
        <v>8</v>
      </c>
      <c r="EV196" s="17">
        <v>12</v>
      </c>
      <c r="EW196" s="17">
        <v>9</v>
      </c>
      <c r="EX196" s="17">
        <v>10</v>
      </c>
      <c r="EY196" s="17">
        <v>5</v>
      </c>
      <c r="EZ196" s="17">
        <v>5</v>
      </c>
      <c r="FA196" s="17">
        <v>11</v>
      </c>
      <c r="FB196" s="17">
        <v>9</v>
      </c>
      <c r="FC196" s="17">
        <v>19</v>
      </c>
      <c r="FD196" s="17">
        <v>13</v>
      </c>
      <c r="FE196" s="17">
        <v>15</v>
      </c>
      <c r="FF196" s="17">
        <v>26</v>
      </c>
      <c r="FG196" s="17">
        <v>21</v>
      </c>
      <c r="FH196" s="17">
        <v>18</v>
      </c>
      <c r="FI196" s="17">
        <v>22</v>
      </c>
      <c r="FJ196" s="17">
        <v>28</v>
      </c>
      <c r="FK196" s="17">
        <v>29</v>
      </c>
      <c r="FL196" s="17">
        <v>34</v>
      </c>
      <c r="FM196" s="17">
        <v>17</v>
      </c>
      <c r="FN196" s="17">
        <v>28</v>
      </c>
      <c r="FO196" s="17">
        <v>24</v>
      </c>
      <c r="FP196" s="17">
        <v>26</v>
      </c>
      <c r="FQ196" s="17">
        <v>38</v>
      </c>
      <c r="FR196" s="17">
        <v>30</v>
      </c>
      <c r="FS196" s="17">
        <v>49</v>
      </c>
      <c r="FT196" s="17">
        <v>38</v>
      </c>
      <c r="FU196" s="17">
        <v>30</v>
      </c>
      <c r="FV196" s="17">
        <v>42</v>
      </c>
      <c r="FW196" s="17">
        <v>39</v>
      </c>
      <c r="FX196" s="17">
        <v>60</v>
      </c>
      <c r="FY196" s="17">
        <v>56</v>
      </c>
      <c r="FZ196" s="17">
        <v>57</v>
      </c>
      <c r="GA196" s="17">
        <v>65</v>
      </c>
      <c r="GB196" s="17">
        <v>79</v>
      </c>
      <c r="GC196" s="17">
        <v>61</v>
      </c>
      <c r="GD196" s="17">
        <v>69</v>
      </c>
      <c r="GE196" s="17">
        <v>73</v>
      </c>
      <c r="GF196" s="17">
        <v>82</v>
      </c>
      <c r="GG196" s="17">
        <v>82</v>
      </c>
      <c r="GH196" s="17">
        <v>78</v>
      </c>
      <c r="GI196" s="17">
        <v>91</v>
      </c>
      <c r="GJ196" s="17">
        <v>71</v>
      </c>
      <c r="GK196" s="17">
        <v>68</v>
      </c>
      <c r="GL196" s="17">
        <v>78</v>
      </c>
      <c r="GM196" s="17">
        <v>64</v>
      </c>
      <c r="GN196" s="17">
        <v>76</v>
      </c>
      <c r="GO196" s="17">
        <v>66</v>
      </c>
      <c r="GP196" s="17">
        <v>46</v>
      </c>
      <c r="GQ196" s="17">
        <v>71</v>
      </c>
      <c r="GR196" s="17">
        <v>51</v>
      </c>
      <c r="GS196" s="17">
        <v>60</v>
      </c>
      <c r="GT196" s="17">
        <v>59</v>
      </c>
      <c r="GU196" s="17">
        <v>56</v>
      </c>
      <c r="GV196" s="17">
        <v>64</v>
      </c>
      <c r="GW196" s="17">
        <v>67</v>
      </c>
      <c r="GX196" s="17">
        <v>69</v>
      </c>
      <c r="GY196" s="17">
        <v>58</v>
      </c>
      <c r="GZ196" s="17">
        <v>76</v>
      </c>
      <c r="HA196" s="17">
        <v>56</v>
      </c>
      <c r="HB196" s="17">
        <v>68</v>
      </c>
      <c r="HC196" s="17">
        <v>49</v>
      </c>
      <c r="HD196" s="17">
        <v>69</v>
      </c>
      <c r="HE196" s="17">
        <v>58</v>
      </c>
      <c r="HF196" s="17">
        <v>60</v>
      </c>
      <c r="HG196" s="17">
        <v>111</v>
      </c>
      <c r="HH196" s="17">
        <v>109</v>
      </c>
      <c r="HI196" s="17">
        <v>111</v>
      </c>
      <c r="HJ196" s="17">
        <v>151</v>
      </c>
      <c r="HK196" s="17">
        <v>149</v>
      </c>
      <c r="HL196" s="17">
        <v>159</v>
      </c>
      <c r="HM196" s="17">
        <v>139</v>
      </c>
      <c r="HN196" s="17">
        <v>166</v>
      </c>
      <c r="HO196" s="17">
        <v>165</v>
      </c>
      <c r="HP196" s="17">
        <v>162</v>
      </c>
      <c r="HQ196" s="17">
        <v>109</v>
      </c>
      <c r="HR196" s="17">
        <v>147</v>
      </c>
      <c r="HS196" s="17">
        <v>94</v>
      </c>
      <c r="HT196" s="17">
        <v>74</v>
      </c>
      <c r="HU196" s="17">
        <v>56</v>
      </c>
      <c r="HV196" s="17">
        <v>86</v>
      </c>
      <c r="HW196" s="17">
        <v>52</v>
      </c>
      <c r="HX196" s="17">
        <v>10</v>
      </c>
      <c r="HY196" s="17"/>
      <c r="HZ196" s="17"/>
      <c r="IA196" s="17"/>
      <c r="IB196" s="17"/>
    </row>
    <row r="197" spans="2:236" x14ac:dyDescent="0.25">
      <c r="B197" s="353" t="s">
        <v>208</v>
      </c>
      <c r="C197" s="17"/>
      <c r="D197" s="17"/>
      <c r="E197" s="17">
        <v>1</v>
      </c>
      <c r="F197" s="17"/>
      <c r="G197" s="17"/>
      <c r="H197" s="17">
        <v>1</v>
      </c>
      <c r="I197" s="17">
        <v>1</v>
      </c>
      <c r="J197" s="17"/>
      <c r="K197" s="17"/>
      <c r="L197" s="17"/>
      <c r="M197" s="17"/>
      <c r="N197" s="17"/>
      <c r="O197" s="17"/>
      <c r="P197" s="17">
        <v>1</v>
      </c>
      <c r="Q197" s="17"/>
      <c r="R197" s="17">
        <v>1</v>
      </c>
      <c r="S197" s="17"/>
      <c r="T197" s="17"/>
      <c r="U197" s="17"/>
      <c r="V197" s="17">
        <v>3</v>
      </c>
      <c r="W197" s="17">
        <v>4</v>
      </c>
      <c r="X197" s="17">
        <v>1</v>
      </c>
      <c r="Y197" s="17">
        <v>1</v>
      </c>
      <c r="Z197" s="17">
        <v>8</v>
      </c>
      <c r="AA197" s="17">
        <v>4</v>
      </c>
      <c r="AB197" s="17">
        <v>8</v>
      </c>
      <c r="AC197" s="17">
        <v>12</v>
      </c>
      <c r="AD197" s="17">
        <v>23</v>
      </c>
      <c r="AE197" s="17">
        <v>11</v>
      </c>
      <c r="AF197" s="17">
        <v>33</v>
      </c>
      <c r="AG197" s="17">
        <v>28</v>
      </c>
      <c r="AH197" s="17">
        <v>30</v>
      </c>
      <c r="AI197" s="17">
        <v>30</v>
      </c>
      <c r="AJ197" s="17">
        <v>45</v>
      </c>
      <c r="AK197" s="17">
        <v>53</v>
      </c>
      <c r="AL197" s="17">
        <v>43</v>
      </c>
      <c r="AM197" s="17">
        <v>55</v>
      </c>
      <c r="AN197" s="17">
        <v>82</v>
      </c>
      <c r="AO197" s="17">
        <v>86</v>
      </c>
      <c r="AP197" s="17">
        <v>92</v>
      </c>
      <c r="AQ197" s="17">
        <v>118</v>
      </c>
      <c r="AR197" s="17">
        <v>127</v>
      </c>
      <c r="AS197" s="17">
        <v>126</v>
      </c>
      <c r="AT197" s="17">
        <v>139</v>
      </c>
      <c r="AU197" s="17">
        <v>200</v>
      </c>
      <c r="AV197" s="17">
        <v>139</v>
      </c>
      <c r="AW197" s="17">
        <v>175</v>
      </c>
      <c r="AX197" s="17">
        <v>147</v>
      </c>
      <c r="AY197" s="17">
        <v>188</v>
      </c>
      <c r="AZ197" s="17">
        <v>163</v>
      </c>
      <c r="BA197" s="17">
        <v>149</v>
      </c>
      <c r="BB197" s="17">
        <v>219</v>
      </c>
      <c r="BC197" s="17">
        <v>153</v>
      </c>
      <c r="BD197" s="17">
        <v>163</v>
      </c>
      <c r="BE197" s="17">
        <v>142</v>
      </c>
      <c r="BF197" s="17">
        <v>182</v>
      </c>
      <c r="BG197" s="17">
        <v>162</v>
      </c>
      <c r="BH197" s="17">
        <v>149</v>
      </c>
      <c r="BI197" s="17">
        <v>214</v>
      </c>
      <c r="BJ197" s="17">
        <v>173</v>
      </c>
      <c r="BK197" s="17">
        <v>207</v>
      </c>
      <c r="BL197" s="17">
        <v>213</v>
      </c>
      <c r="BM197" s="17">
        <v>187</v>
      </c>
      <c r="BN197" s="17">
        <v>203</v>
      </c>
      <c r="BO197" s="17">
        <v>151</v>
      </c>
      <c r="BP197" s="17">
        <v>215</v>
      </c>
      <c r="BQ197" s="17">
        <v>185</v>
      </c>
      <c r="BR197" s="17">
        <v>190</v>
      </c>
      <c r="BS197" s="17">
        <v>175</v>
      </c>
      <c r="BT197" s="17">
        <v>183</v>
      </c>
      <c r="BU197" s="17">
        <v>195</v>
      </c>
      <c r="BV197" s="17">
        <v>134</v>
      </c>
      <c r="BW197" s="17">
        <v>155</v>
      </c>
      <c r="BX197" s="17">
        <v>128</v>
      </c>
      <c r="BY197" s="17">
        <v>151</v>
      </c>
      <c r="BZ197" s="17">
        <v>117</v>
      </c>
      <c r="CA197" s="17">
        <v>137</v>
      </c>
      <c r="CB197" s="17">
        <v>120</v>
      </c>
      <c r="CC197" s="17">
        <v>65</v>
      </c>
      <c r="CD197" s="17">
        <v>122</v>
      </c>
      <c r="CE197" s="17">
        <v>67</v>
      </c>
      <c r="CF197" s="17">
        <v>75</v>
      </c>
      <c r="CG197" s="17">
        <v>68</v>
      </c>
      <c r="CH197" s="17">
        <v>64</v>
      </c>
      <c r="CI197" s="17">
        <v>56</v>
      </c>
      <c r="CJ197" s="17">
        <v>50</v>
      </c>
      <c r="CK197" s="17">
        <v>58</v>
      </c>
      <c r="CL197" s="17">
        <v>50</v>
      </c>
      <c r="CM197" s="17">
        <v>47</v>
      </c>
      <c r="CN197" s="17">
        <v>42</v>
      </c>
      <c r="CO197" s="17">
        <v>58</v>
      </c>
      <c r="CP197" s="17">
        <v>38</v>
      </c>
      <c r="CQ197" s="17">
        <v>44</v>
      </c>
      <c r="CR197" s="17">
        <v>56</v>
      </c>
      <c r="CS197" s="17">
        <v>44</v>
      </c>
      <c r="CT197" s="17">
        <v>32</v>
      </c>
      <c r="CU197" s="17">
        <v>29</v>
      </c>
      <c r="CV197" s="17">
        <v>29</v>
      </c>
      <c r="CW197" s="17">
        <v>36</v>
      </c>
      <c r="CX197" s="17">
        <v>21</v>
      </c>
      <c r="CY197" s="17">
        <v>44</v>
      </c>
      <c r="CZ197" s="17">
        <v>30</v>
      </c>
      <c r="DA197" s="17">
        <v>26</v>
      </c>
      <c r="DB197" s="17">
        <v>25</v>
      </c>
      <c r="DC197" s="17">
        <v>25</v>
      </c>
      <c r="DD197" s="17">
        <v>29</v>
      </c>
      <c r="DE197" s="17">
        <v>33</v>
      </c>
      <c r="DF197" s="17">
        <v>41</v>
      </c>
      <c r="DG197" s="17">
        <v>35</v>
      </c>
      <c r="DH197" s="17">
        <v>27</v>
      </c>
      <c r="DI197" s="17">
        <v>31</v>
      </c>
      <c r="DJ197" s="17">
        <v>34</v>
      </c>
      <c r="DK197" s="17">
        <v>22</v>
      </c>
      <c r="DL197" s="17">
        <v>26</v>
      </c>
      <c r="DM197" s="17">
        <v>34</v>
      </c>
      <c r="DN197" s="17">
        <v>22</v>
      </c>
      <c r="DO197" s="17">
        <v>25</v>
      </c>
      <c r="DP197" s="17">
        <v>17</v>
      </c>
      <c r="DQ197" s="17">
        <v>27</v>
      </c>
      <c r="DR197" s="17">
        <v>22</v>
      </c>
      <c r="DS197" s="17">
        <v>23</v>
      </c>
      <c r="DT197" s="17">
        <v>22</v>
      </c>
      <c r="DU197" s="17">
        <v>28</v>
      </c>
      <c r="DV197" s="17">
        <v>35</v>
      </c>
      <c r="DW197" s="17">
        <v>22</v>
      </c>
      <c r="DX197" s="17">
        <v>25</v>
      </c>
      <c r="DY197" s="17">
        <v>27</v>
      </c>
      <c r="DZ197" s="17">
        <v>23</v>
      </c>
      <c r="EA197" s="17">
        <v>17</v>
      </c>
      <c r="EB197" s="17">
        <v>14</v>
      </c>
      <c r="EC197" s="17">
        <v>31</v>
      </c>
      <c r="ED197" s="17">
        <v>24</v>
      </c>
      <c r="EE197" s="17">
        <v>29</v>
      </c>
      <c r="EF197" s="17">
        <v>20</v>
      </c>
      <c r="EG197" s="17">
        <v>15</v>
      </c>
      <c r="EH197" s="17">
        <v>19</v>
      </c>
      <c r="EI197" s="17">
        <v>16</v>
      </c>
      <c r="EJ197" s="17">
        <v>17</v>
      </c>
      <c r="EK197" s="17">
        <v>6</v>
      </c>
      <c r="EL197" s="17">
        <v>7</v>
      </c>
      <c r="EM197" s="17">
        <v>8</v>
      </c>
      <c r="EN197" s="17">
        <v>5</v>
      </c>
      <c r="EO197" s="17">
        <v>11</v>
      </c>
      <c r="EP197" s="17">
        <v>3</v>
      </c>
      <c r="EQ197" s="17">
        <v>16</v>
      </c>
      <c r="ER197" s="17">
        <v>15</v>
      </c>
      <c r="ES197" s="17">
        <v>10</v>
      </c>
      <c r="ET197" s="17">
        <v>11</v>
      </c>
      <c r="EU197" s="17">
        <v>10</v>
      </c>
      <c r="EV197" s="17">
        <v>12</v>
      </c>
      <c r="EW197" s="17">
        <v>9</v>
      </c>
      <c r="EX197" s="17">
        <v>9</v>
      </c>
      <c r="EY197" s="17">
        <v>12</v>
      </c>
      <c r="EZ197" s="17">
        <v>7</v>
      </c>
      <c r="FA197" s="17">
        <v>9</v>
      </c>
      <c r="FB197" s="17">
        <v>10</v>
      </c>
      <c r="FC197" s="17">
        <v>16</v>
      </c>
      <c r="FD197" s="17">
        <v>16</v>
      </c>
      <c r="FE197" s="17">
        <v>13</v>
      </c>
      <c r="FF197" s="17">
        <v>15</v>
      </c>
      <c r="FG197" s="17">
        <v>21</v>
      </c>
      <c r="FH197" s="17">
        <v>17</v>
      </c>
      <c r="FI197" s="17">
        <v>22</v>
      </c>
      <c r="FJ197" s="17">
        <v>26</v>
      </c>
      <c r="FK197" s="17">
        <v>21</v>
      </c>
      <c r="FL197" s="17">
        <v>23</v>
      </c>
      <c r="FM197" s="17">
        <v>24</v>
      </c>
      <c r="FN197" s="17">
        <v>37</v>
      </c>
      <c r="FO197" s="17">
        <v>30</v>
      </c>
      <c r="FP197" s="17">
        <v>29</v>
      </c>
      <c r="FQ197" s="17">
        <v>45</v>
      </c>
      <c r="FR197" s="17">
        <v>36</v>
      </c>
      <c r="FS197" s="17">
        <v>42</v>
      </c>
      <c r="FT197" s="17">
        <v>24</v>
      </c>
      <c r="FU197" s="17">
        <v>41</v>
      </c>
      <c r="FV197" s="17">
        <v>54</v>
      </c>
      <c r="FW197" s="17">
        <v>48</v>
      </c>
      <c r="FX197" s="17">
        <v>65</v>
      </c>
      <c r="FY197" s="17">
        <v>56</v>
      </c>
      <c r="FZ197" s="17">
        <v>65</v>
      </c>
      <c r="GA197" s="17">
        <v>60</v>
      </c>
      <c r="GB197" s="17">
        <v>73</v>
      </c>
      <c r="GC197" s="17">
        <v>85</v>
      </c>
      <c r="GD197" s="17">
        <v>76</v>
      </c>
      <c r="GE197" s="17">
        <v>78</v>
      </c>
      <c r="GF197" s="17">
        <v>62</v>
      </c>
      <c r="GG197" s="17">
        <v>83</v>
      </c>
      <c r="GH197" s="17">
        <v>88</v>
      </c>
      <c r="GI197" s="17">
        <v>96</v>
      </c>
      <c r="GJ197" s="17">
        <v>76</v>
      </c>
      <c r="GK197" s="17">
        <v>74</v>
      </c>
      <c r="GL197" s="17">
        <v>80</v>
      </c>
      <c r="GM197" s="17">
        <v>78</v>
      </c>
      <c r="GN197" s="17">
        <v>74</v>
      </c>
      <c r="GO197" s="17">
        <v>66</v>
      </c>
      <c r="GP197" s="17">
        <v>78</v>
      </c>
      <c r="GQ197" s="17">
        <v>68</v>
      </c>
      <c r="GR197" s="17">
        <v>77</v>
      </c>
      <c r="GS197" s="17">
        <v>74</v>
      </c>
      <c r="GT197" s="17">
        <v>71</v>
      </c>
      <c r="GU197" s="17">
        <v>47</v>
      </c>
      <c r="GV197" s="17">
        <v>74</v>
      </c>
      <c r="GW197" s="17">
        <v>61</v>
      </c>
      <c r="GX197" s="17">
        <v>60</v>
      </c>
      <c r="GY197" s="17">
        <v>61</v>
      </c>
      <c r="GZ197" s="17">
        <v>71</v>
      </c>
      <c r="HA197" s="17">
        <v>71</v>
      </c>
      <c r="HB197" s="17">
        <v>69</v>
      </c>
      <c r="HC197" s="17">
        <v>79</v>
      </c>
      <c r="HD197" s="17">
        <v>64</v>
      </c>
      <c r="HE197" s="17">
        <v>84</v>
      </c>
      <c r="HF197" s="17">
        <v>77</v>
      </c>
      <c r="HG197" s="17">
        <v>115</v>
      </c>
      <c r="HH197" s="17">
        <v>96</v>
      </c>
      <c r="HI197" s="17">
        <v>105</v>
      </c>
      <c r="HJ197" s="17">
        <v>132</v>
      </c>
      <c r="HK197" s="17">
        <v>146</v>
      </c>
      <c r="HL197" s="17">
        <v>129</v>
      </c>
      <c r="HM197" s="17">
        <v>149</v>
      </c>
      <c r="HN197" s="17">
        <v>155</v>
      </c>
      <c r="HO197" s="17">
        <v>168</v>
      </c>
      <c r="HP197" s="17">
        <v>149</v>
      </c>
      <c r="HQ197" s="17">
        <v>134</v>
      </c>
      <c r="HR197" s="17">
        <v>133</v>
      </c>
      <c r="HS197" s="17">
        <v>104</v>
      </c>
      <c r="HT197" s="17">
        <v>72</v>
      </c>
      <c r="HU197" s="17">
        <v>76</v>
      </c>
      <c r="HV197" s="17">
        <v>82</v>
      </c>
      <c r="HW197" s="17">
        <v>50</v>
      </c>
      <c r="HX197" s="17">
        <v>13</v>
      </c>
      <c r="HY197" s="17"/>
      <c r="HZ197" s="17"/>
      <c r="IA197" s="17"/>
      <c r="IB197" s="17"/>
    </row>
    <row r="198" spans="2:236" x14ac:dyDescent="0.25">
      <c r="B198" s="353" t="s">
        <v>209</v>
      </c>
      <c r="C198" s="17"/>
      <c r="D198" s="17"/>
      <c r="E198" s="17"/>
      <c r="F198" s="17"/>
      <c r="G198" s="17"/>
      <c r="H198" s="17">
        <v>2</v>
      </c>
      <c r="I198" s="17"/>
      <c r="J198" s="17"/>
      <c r="K198" s="17"/>
      <c r="L198" s="17">
        <v>3</v>
      </c>
      <c r="M198" s="17"/>
      <c r="N198" s="17"/>
      <c r="O198" s="17"/>
      <c r="P198" s="17">
        <v>1</v>
      </c>
      <c r="Q198" s="17">
        <v>1</v>
      </c>
      <c r="R198" s="17">
        <v>1</v>
      </c>
      <c r="S198" s="17">
        <v>1</v>
      </c>
      <c r="T198" s="17"/>
      <c r="U198" s="17">
        <v>2</v>
      </c>
      <c r="V198" s="17"/>
      <c r="W198" s="17">
        <v>1</v>
      </c>
      <c r="X198" s="17">
        <v>1</v>
      </c>
      <c r="Y198" s="17">
        <v>1</v>
      </c>
      <c r="Z198" s="17">
        <v>4</v>
      </c>
      <c r="AA198" s="17">
        <v>3</v>
      </c>
      <c r="AB198" s="17">
        <v>3</v>
      </c>
      <c r="AC198" s="17">
        <v>6</v>
      </c>
      <c r="AD198" s="17">
        <v>4</v>
      </c>
      <c r="AE198" s="17">
        <v>8</v>
      </c>
      <c r="AF198" s="17">
        <v>16</v>
      </c>
      <c r="AG198" s="17">
        <v>26</v>
      </c>
      <c r="AH198" s="17">
        <v>19</v>
      </c>
      <c r="AI198" s="17">
        <v>27</v>
      </c>
      <c r="AJ198" s="17">
        <v>34</v>
      </c>
      <c r="AK198" s="17">
        <v>37</v>
      </c>
      <c r="AL198" s="17">
        <v>40</v>
      </c>
      <c r="AM198" s="17">
        <v>39</v>
      </c>
      <c r="AN198" s="17">
        <v>77</v>
      </c>
      <c r="AO198" s="17">
        <v>82</v>
      </c>
      <c r="AP198" s="17">
        <v>103</v>
      </c>
      <c r="AQ198" s="17">
        <v>108</v>
      </c>
      <c r="AR198" s="17">
        <v>127</v>
      </c>
      <c r="AS198" s="17">
        <v>113</v>
      </c>
      <c r="AT198" s="17">
        <v>157</v>
      </c>
      <c r="AU198" s="17">
        <v>188</v>
      </c>
      <c r="AV198" s="17">
        <v>139</v>
      </c>
      <c r="AW198" s="17">
        <v>140</v>
      </c>
      <c r="AX198" s="17">
        <v>151</v>
      </c>
      <c r="AY198" s="17">
        <v>166</v>
      </c>
      <c r="AZ198" s="17">
        <v>139</v>
      </c>
      <c r="BA198" s="17">
        <v>87</v>
      </c>
      <c r="BB198" s="17">
        <v>172</v>
      </c>
      <c r="BC198" s="17">
        <v>153</v>
      </c>
      <c r="BD198" s="17">
        <v>136</v>
      </c>
      <c r="BE198" s="17">
        <v>153</v>
      </c>
      <c r="BF198" s="17">
        <v>125</v>
      </c>
      <c r="BG198" s="17">
        <v>111</v>
      </c>
      <c r="BH198" s="17">
        <v>116</v>
      </c>
      <c r="BI198" s="17">
        <v>159</v>
      </c>
      <c r="BJ198" s="17">
        <v>104</v>
      </c>
      <c r="BK198" s="17">
        <v>138</v>
      </c>
      <c r="BL198" s="17">
        <v>106</v>
      </c>
      <c r="BM198" s="17">
        <v>112</v>
      </c>
      <c r="BN198" s="17">
        <v>106</v>
      </c>
      <c r="BO198" s="17">
        <v>95</v>
      </c>
      <c r="BP198" s="17">
        <v>131</v>
      </c>
      <c r="BQ198" s="17">
        <v>111</v>
      </c>
      <c r="BR198" s="17">
        <v>102</v>
      </c>
      <c r="BS198" s="17">
        <v>98</v>
      </c>
      <c r="BT198" s="17">
        <v>108</v>
      </c>
      <c r="BU198" s="17">
        <v>108</v>
      </c>
      <c r="BV198" s="17">
        <v>94</v>
      </c>
      <c r="BW198" s="17">
        <v>76</v>
      </c>
      <c r="BX198" s="17">
        <v>79</v>
      </c>
      <c r="BY198" s="17">
        <v>69</v>
      </c>
      <c r="BZ198" s="17">
        <v>73</v>
      </c>
      <c r="CA198" s="17">
        <v>71</v>
      </c>
      <c r="CB198" s="17">
        <v>60</v>
      </c>
      <c r="CC198" s="17">
        <v>56</v>
      </c>
      <c r="CD198" s="17">
        <v>69</v>
      </c>
      <c r="CE198" s="17">
        <v>39</v>
      </c>
      <c r="CF198" s="17">
        <v>42</v>
      </c>
      <c r="CG198" s="17">
        <v>37</v>
      </c>
      <c r="CH198" s="17">
        <v>34</v>
      </c>
      <c r="CI198" s="17">
        <v>41</v>
      </c>
      <c r="CJ198" s="17">
        <v>31</v>
      </c>
      <c r="CK198" s="17">
        <v>43</v>
      </c>
      <c r="CL198" s="17">
        <v>35</v>
      </c>
      <c r="CM198" s="17">
        <v>36</v>
      </c>
      <c r="CN198" s="17">
        <v>24</v>
      </c>
      <c r="CO198" s="17">
        <v>29</v>
      </c>
      <c r="CP198" s="17">
        <v>26</v>
      </c>
      <c r="CQ198" s="17">
        <v>20</v>
      </c>
      <c r="CR198" s="17">
        <v>27</v>
      </c>
      <c r="CS198" s="17">
        <v>20</v>
      </c>
      <c r="CT198" s="17">
        <v>21</v>
      </c>
      <c r="CU198" s="17">
        <v>21</v>
      </c>
      <c r="CV198" s="17">
        <v>22</v>
      </c>
      <c r="CW198" s="17">
        <v>19</v>
      </c>
      <c r="CX198" s="17">
        <v>12</v>
      </c>
      <c r="CY198" s="17">
        <v>26</v>
      </c>
      <c r="CZ198" s="17">
        <v>20</v>
      </c>
      <c r="DA198" s="17">
        <v>19</v>
      </c>
      <c r="DB198" s="17">
        <v>21</v>
      </c>
      <c r="DC198" s="17">
        <v>15</v>
      </c>
      <c r="DD198" s="17">
        <v>19</v>
      </c>
      <c r="DE198" s="17">
        <v>21</v>
      </c>
      <c r="DF198" s="17">
        <v>14</v>
      </c>
      <c r="DG198" s="17">
        <v>12</v>
      </c>
      <c r="DH198" s="17">
        <v>18</v>
      </c>
      <c r="DI198" s="17">
        <v>25</v>
      </c>
      <c r="DJ198" s="17">
        <v>21</v>
      </c>
      <c r="DK198" s="17">
        <v>17</v>
      </c>
      <c r="DL198" s="17">
        <v>14</v>
      </c>
      <c r="DM198" s="17">
        <v>18</v>
      </c>
      <c r="DN198" s="17">
        <v>15</v>
      </c>
      <c r="DO198" s="17">
        <v>13</v>
      </c>
      <c r="DP198" s="17">
        <v>8</v>
      </c>
      <c r="DQ198" s="17">
        <v>11</v>
      </c>
      <c r="DR198" s="17">
        <v>13</v>
      </c>
      <c r="DS198" s="17">
        <v>11</v>
      </c>
      <c r="DT198" s="17">
        <v>16</v>
      </c>
      <c r="DU198" s="17">
        <v>11</v>
      </c>
      <c r="DV198" s="17">
        <v>16</v>
      </c>
      <c r="DW198" s="17">
        <v>16</v>
      </c>
      <c r="DX198" s="17">
        <v>18</v>
      </c>
      <c r="DY198" s="17">
        <v>15</v>
      </c>
      <c r="DZ198" s="17">
        <v>8</v>
      </c>
      <c r="EA198" s="17">
        <v>15</v>
      </c>
      <c r="EB198" s="17">
        <v>8</v>
      </c>
      <c r="EC198" s="17">
        <v>14</v>
      </c>
      <c r="ED198" s="17">
        <v>16</v>
      </c>
      <c r="EE198" s="17">
        <v>10</v>
      </c>
      <c r="EF198" s="17">
        <v>7</v>
      </c>
      <c r="EG198" s="17">
        <v>9</v>
      </c>
      <c r="EH198" s="17">
        <v>5</v>
      </c>
      <c r="EI198" s="17">
        <v>5</v>
      </c>
      <c r="EJ198" s="17">
        <v>9</v>
      </c>
      <c r="EK198" s="17">
        <v>6</v>
      </c>
      <c r="EL198" s="17">
        <v>6</v>
      </c>
      <c r="EM198" s="17">
        <v>4</v>
      </c>
      <c r="EN198" s="17">
        <v>3</v>
      </c>
      <c r="EO198" s="17">
        <v>7</v>
      </c>
      <c r="EP198" s="17">
        <v>7</v>
      </c>
      <c r="EQ198" s="17">
        <v>7</v>
      </c>
      <c r="ER198" s="17">
        <v>1</v>
      </c>
      <c r="ES198" s="17">
        <v>3</v>
      </c>
      <c r="ET198" s="17">
        <v>3</v>
      </c>
      <c r="EU198" s="17">
        <v>4</v>
      </c>
      <c r="EV198" s="17">
        <v>6</v>
      </c>
      <c r="EW198" s="17">
        <v>5</v>
      </c>
      <c r="EX198" s="17">
        <v>4</v>
      </c>
      <c r="EY198" s="17">
        <v>5</v>
      </c>
      <c r="EZ198" s="17">
        <v>5</v>
      </c>
      <c r="FA198" s="17">
        <v>7</v>
      </c>
      <c r="FB198" s="17">
        <v>8</v>
      </c>
      <c r="FC198" s="17">
        <v>2</v>
      </c>
      <c r="FD198" s="17">
        <v>5</v>
      </c>
      <c r="FE198" s="17">
        <v>5</v>
      </c>
      <c r="FF198" s="17">
        <v>2</v>
      </c>
      <c r="FG198" s="17">
        <v>8</v>
      </c>
      <c r="FH198" s="17">
        <v>14</v>
      </c>
      <c r="FI198" s="17">
        <v>12</v>
      </c>
      <c r="FJ198" s="17">
        <v>17</v>
      </c>
      <c r="FK198" s="17">
        <v>14</v>
      </c>
      <c r="FL198" s="17">
        <v>19</v>
      </c>
      <c r="FM198" s="17">
        <v>14</v>
      </c>
      <c r="FN198" s="17">
        <v>16</v>
      </c>
      <c r="FO198" s="17">
        <v>19</v>
      </c>
      <c r="FP198" s="17">
        <v>18</v>
      </c>
      <c r="FQ198" s="17">
        <v>26</v>
      </c>
      <c r="FR198" s="17">
        <v>18</v>
      </c>
      <c r="FS198" s="17">
        <v>18</v>
      </c>
      <c r="FT198" s="17">
        <v>19</v>
      </c>
      <c r="FU198" s="17">
        <v>24</v>
      </c>
      <c r="FV198" s="17">
        <v>31</v>
      </c>
      <c r="FW198" s="17">
        <v>23</v>
      </c>
      <c r="FX198" s="17">
        <v>37</v>
      </c>
      <c r="FY198" s="17">
        <v>39</v>
      </c>
      <c r="FZ198" s="17">
        <v>27</v>
      </c>
      <c r="GA198" s="17">
        <v>28</v>
      </c>
      <c r="GB198" s="17">
        <v>37</v>
      </c>
      <c r="GC198" s="17">
        <v>35</v>
      </c>
      <c r="GD198" s="17">
        <v>31</v>
      </c>
      <c r="GE198" s="17">
        <v>38</v>
      </c>
      <c r="GF198" s="17">
        <v>51</v>
      </c>
      <c r="GG198" s="17">
        <v>41</v>
      </c>
      <c r="GH198" s="17">
        <v>36</v>
      </c>
      <c r="GI198" s="17">
        <v>32</v>
      </c>
      <c r="GJ198" s="17">
        <v>40</v>
      </c>
      <c r="GK198" s="17">
        <v>29</v>
      </c>
      <c r="GL198" s="17">
        <v>50</v>
      </c>
      <c r="GM198" s="17">
        <v>37</v>
      </c>
      <c r="GN198" s="17">
        <v>31</v>
      </c>
      <c r="GO198" s="17">
        <v>37</v>
      </c>
      <c r="GP198" s="17">
        <v>33</v>
      </c>
      <c r="GQ198" s="17">
        <v>27</v>
      </c>
      <c r="GR198" s="17">
        <v>26</v>
      </c>
      <c r="GS198" s="17">
        <v>46</v>
      </c>
      <c r="GT198" s="17">
        <v>25</v>
      </c>
      <c r="GU198" s="17">
        <v>40</v>
      </c>
      <c r="GV198" s="17">
        <v>27</v>
      </c>
      <c r="GW198" s="17">
        <v>26</v>
      </c>
      <c r="GX198" s="17">
        <v>24</v>
      </c>
      <c r="GY198" s="17">
        <v>39</v>
      </c>
      <c r="GZ198" s="17">
        <v>31</v>
      </c>
      <c r="HA198" s="17">
        <v>40</v>
      </c>
      <c r="HB198" s="17">
        <v>45</v>
      </c>
      <c r="HC198" s="17">
        <v>31</v>
      </c>
      <c r="HD198" s="17">
        <v>32</v>
      </c>
      <c r="HE198" s="17">
        <v>36</v>
      </c>
      <c r="HF198" s="17">
        <v>35</v>
      </c>
      <c r="HG198" s="17">
        <v>44</v>
      </c>
      <c r="HH198" s="17">
        <v>67</v>
      </c>
      <c r="HI198" s="17">
        <v>60</v>
      </c>
      <c r="HJ198" s="17">
        <v>48</v>
      </c>
      <c r="HK198" s="17">
        <v>75</v>
      </c>
      <c r="HL198" s="17">
        <v>70</v>
      </c>
      <c r="HM198" s="17">
        <v>75</v>
      </c>
      <c r="HN198" s="17">
        <v>84</v>
      </c>
      <c r="HO198" s="17">
        <v>76</v>
      </c>
      <c r="HP198" s="17">
        <v>81</v>
      </c>
      <c r="HQ198" s="17">
        <v>67</v>
      </c>
      <c r="HR198" s="17">
        <v>55</v>
      </c>
      <c r="HS198" s="17">
        <v>38</v>
      </c>
      <c r="HT198" s="17">
        <v>21</v>
      </c>
      <c r="HU198" s="17">
        <v>34</v>
      </c>
      <c r="HV198" s="17">
        <v>48</v>
      </c>
      <c r="HW198" s="17">
        <v>29</v>
      </c>
      <c r="HX198" s="17">
        <v>8</v>
      </c>
      <c r="HY198" s="17"/>
      <c r="HZ198" s="17"/>
      <c r="IA198" s="17"/>
      <c r="IB198" s="17"/>
    </row>
    <row r="199" spans="2:236" x14ac:dyDescent="0.25">
      <c r="B199" s="353" t="s">
        <v>210</v>
      </c>
      <c r="C199" s="17"/>
      <c r="D199" s="17"/>
      <c r="E199" s="17"/>
      <c r="F199" s="17"/>
      <c r="G199" s="17"/>
      <c r="H199" s="17"/>
      <c r="I199" s="17"/>
      <c r="J199" s="17"/>
      <c r="K199" s="17">
        <v>2</v>
      </c>
      <c r="L199" s="17"/>
      <c r="M199" s="17">
        <v>1</v>
      </c>
      <c r="N199" s="17"/>
      <c r="O199" s="17"/>
      <c r="P199" s="17"/>
      <c r="Q199" s="17">
        <v>1</v>
      </c>
      <c r="R199" s="17"/>
      <c r="S199" s="17">
        <v>2</v>
      </c>
      <c r="T199" s="17">
        <v>1</v>
      </c>
      <c r="U199" s="17">
        <v>2</v>
      </c>
      <c r="V199" s="17">
        <v>4</v>
      </c>
      <c r="W199" s="17">
        <v>1</v>
      </c>
      <c r="X199" s="17"/>
      <c r="Y199" s="17">
        <v>4</v>
      </c>
      <c r="Z199" s="17">
        <v>3</v>
      </c>
      <c r="AA199" s="17">
        <v>4</v>
      </c>
      <c r="AB199" s="17">
        <v>9</v>
      </c>
      <c r="AC199" s="17">
        <v>11</v>
      </c>
      <c r="AD199" s="17">
        <v>9</v>
      </c>
      <c r="AE199" s="17">
        <v>5</v>
      </c>
      <c r="AF199" s="17">
        <v>18</v>
      </c>
      <c r="AG199" s="17">
        <v>16</v>
      </c>
      <c r="AH199" s="17">
        <v>13</v>
      </c>
      <c r="AI199" s="17">
        <v>24</v>
      </c>
      <c r="AJ199" s="17">
        <v>24</v>
      </c>
      <c r="AK199" s="17">
        <v>31</v>
      </c>
      <c r="AL199" s="17">
        <v>48</v>
      </c>
      <c r="AM199" s="17">
        <v>33</v>
      </c>
      <c r="AN199" s="17">
        <v>87</v>
      </c>
      <c r="AO199" s="17">
        <v>82</v>
      </c>
      <c r="AP199" s="17">
        <v>106</v>
      </c>
      <c r="AQ199" s="17">
        <v>106</v>
      </c>
      <c r="AR199" s="17">
        <v>122</v>
      </c>
      <c r="AS199" s="17">
        <v>140</v>
      </c>
      <c r="AT199" s="17">
        <v>137</v>
      </c>
      <c r="AU199" s="17">
        <v>246</v>
      </c>
      <c r="AV199" s="17">
        <v>176</v>
      </c>
      <c r="AW199" s="17">
        <v>167</v>
      </c>
      <c r="AX199" s="17">
        <v>156</v>
      </c>
      <c r="AY199" s="17">
        <v>201</v>
      </c>
      <c r="AZ199" s="17">
        <v>158</v>
      </c>
      <c r="BA199" s="17">
        <v>153</v>
      </c>
      <c r="BB199" s="17">
        <v>230</v>
      </c>
      <c r="BC199" s="17">
        <v>166</v>
      </c>
      <c r="BD199" s="17">
        <v>187</v>
      </c>
      <c r="BE199" s="17">
        <v>167</v>
      </c>
      <c r="BF199" s="17">
        <v>158</v>
      </c>
      <c r="BG199" s="17">
        <v>117</v>
      </c>
      <c r="BH199" s="17">
        <v>118</v>
      </c>
      <c r="BI199" s="17">
        <v>145</v>
      </c>
      <c r="BJ199" s="17">
        <v>101</v>
      </c>
      <c r="BK199" s="17">
        <v>144</v>
      </c>
      <c r="BL199" s="17">
        <v>140</v>
      </c>
      <c r="BM199" s="17">
        <v>105</v>
      </c>
      <c r="BN199" s="17">
        <v>107</v>
      </c>
      <c r="BO199" s="17">
        <v>89</v>
      </c>
      <c r="BP199" s="17">
        <v>134</v>
      </c>
      <c r="BQ199" s="17">
        <v>116</v>
      </c>
      <c r="BR199" s="17">
        <v>128</v>
      </c>
      <c r="BS199" s="17">
        <v>100</v>
      </c>
      <c r="BT199" s="17">
        <v>106</v>
      </c>
      <c r="BU199" s="17">
        <v>72</v>
      </c>
      <c r="BV199" s="17">
        <v>75</v>
      </c>
      <c r="BW199" s="17">
        <v>57</v>
      </c>
      <c r="BX199" s="17">
        <v>73</v>
      </c>
      <c r="BY199" s="17">
        <v>62</v>
      </c>
      <c r="BZ199" s="17">
        <v>77</v>
      </c>
      <c r="CA199" s="17">
        <v>54</v>
      </c>
      <c r="CB199" s="17">
        <v>55</v>
      </c>
      <c r="CC199" s="17">
        <v>36</v>
      </c>
      <c r="CD199" s="17">
        <v>65</v>
      </c>
      <c r="CE199" s="17">
        <v>35</v>
      </c>
      <c r="CF199" s="17">
        <v>51</v>
      </c>
      <c r="CG199" s="17">
        <v>38</v>
      </c>
      <c r="CH199" s="17">
        <v>34</v>
      </c>
      <c r="CI199" s="17">
        <v>38</v>
      </c>
      <c r="CJ199" s="17">
        <v>28</v>
      </c>
      <c r="CK199" s="17">
        <v>28</v>
      </c>
      <c r="CL199" s="17">
        <v>31</v>
      </c>
      <c r="CM199" s="17">
        <v>38</v>
      </c>
      <c r="CN199" s="17">
        <v>22</v>
      </c>
      <c r="CO199" s="17">
        <v>28</v>
      </c>
      <c r="CP199" s="17">
        <v>22</v>
      </c>
      <c r="CQ199" s="17">
        <v>19</v>
      </c>
      <c r="CR199" s="17">
        <v>26</v>
      </c>
      <c r="CS199" s="17">
        <v>19</v>
      </c>
      <c r="CT199" s="17">
        <v>23</v>
      </c>
      <c r="CU199" s="17">
        <v>21</v>
      </c>
      <c r="CV199" s="17">
        <v>21</v>
      </c>
      <c r="CW199" s="17">
        <v>18</v>
      </c>
      <c r="CX199" s="17">
        <v>14</v>
      </c>
      <c r="CY199" s="17">
        <v>23</v>
      </c>
      <c r="CZ199" s="17">
        <v>19</v>
      </c>
      <c r="DA199" s="17">
        <v>10</v>
      </c>
      <c r="DB199" s="17">
        <v>10</v>
      </c>
      <c r="DC199" s="17">
        <v>15</v>
      </c>
      <c r="DD199" s="17">
        <v>7</v>
      </c>
      <c r="DE199" s="17">
        <v>15</v>
      </c>
      <c r="DF199" s="17">
        <v>11</v>
      </c>
      <c r="DG199" s="17">
        <v>13</v>
      </c>
      <c r="DH199" s="17">
        <v>15</v>
      </c>
      <c r="DI199" s="17">
        <v>18</v>
      </c>
      <c r="DJ199" s="17">
        <v>14</v>
      </c>
      <c r="DK199" s="17">
        <v>10</v>
      </c>
      <c r="DL199" s="17">
        <v>8</v>
      </c>
      <c r="DM199" s="17">
        <v>12</v>
      </c>
      <c r="DN199" s="17">
        <v>9</v>
      </c>
      <c r="DO199" s="17">
        <v>7</v>
      </c>
      <c r="DP199" s="17">
        <v>11</v>
      </c>
      <c r="DQ199" s="17">
        <v>4</v>
      </c>
      <c r="DR199" s="17">
        <v>19</v>
      </c>
      <c r="DS199" s="17">
        <v>7</v>
      </c>
      <c r="DT199" s="17">
        <v>5</v>
      </c>
      <c r="DU199" s="17">
        <v>5</v>
      </c>
      <c r="DV199" s="17">
        <v>3</v>
      </c>
      <c r="DW199" s="17">
        <v>13</v>
      </c>
      <c r="DX199" s="17">
        <v>8</v>
      </c>
      <c r="DY199" s="17">
        <v>4</v>
      </c>
      <c r="DZ199" s="17">
        <v>5</v>
      </c>
      <c r="EA199" s="17">
        <v>2</v>
      </c>
      <c r="EB199" s="17">
        <v>9</v>
      </c>
      <c r="EC199" s="17">
        <v>8</v>
      </c>
      <c r="ED199" s="17">
        <v>4</v>
      </c>
      <c r="EE199" s="17">
        <v>9</v>
      </c>
      <c r="EF199" s="17">
        <v>3</v>
      </c>
      <c r="EG199" s="17"/>
      <c r="EH199" s="17">
        <v>2</v>
      </c>
      <c r="EI199" s="17">
        <v>2</v>
      </c>
      <c r="EJ199" s="17">
        <v>2</v>
      </c>
      <c r="EK199" s="17">
        <v>1</v>
      </c>
      <c r="EL199" s="17">
        <v>4</v>
      </c>
      <c r="EM199" s="17"/>
      <c r="EN199" s="17">
        <v>3</v>
      </c>
      <c r="EO199" s="17">
        <v>6</v>
      </c>
      <c r="EP199" s="17"/>
      <c r="EQ199" s="17">
        <v>1</v>
      </c>
      <c r="ER199" s="17">
        <v>1</v>
      </c>
      <c r="ES199" s="17">
        <v>4</v>
      </c>
      <c r="ET199" s="17">
        <v>2</v>
      </c>
      <c r="EU199" s="17">
        <v>1</v>
      </c>
      <c r="EV199" s="17">
        <v>5</v>
      </c>
      <c r="EW199" s="17">
        <v>2</v>
      </c>
      <c r="EX199" s="17">
        <v>4</v>
      </c>
      <c r="EY199" s="17">
        <v>1</v>
      </c>
      <c r="EZ199" s="17"/>
      <c r="FA199" s="17">
        <v>1</v>
      </c>
      <c r="FB199" s="17">
        <v>2</v>
      </c>
      <c r="FC199" s="17">
        <v>6</v>
      </c>
      <c r="FD199" s="17">
        <v>4</v>
      </c>
      <c r="FE199" s="17">
        <v>5</v>
      </c>
      <c r="FF199" s="17">
        <v>3</v>
      </c>
      <c r="FG199" s="17">
        <v>3</v>
      </c>
      <c r="FH199" s="17">
        <v>10</v>
      </c>
      <c r="FI199" s="17">
        <v>4</v>
      </c>
      <c r="FJ199" s="17">
        <v>6</v>
      </c>
      <c r="FK199" s="17">
        <v>8</v>
      </c>
      <c r="FL199" s="17">
        <v>8</v>
      </c>
      <c r="FM199" s="17">
        <v>8</v>
      </c>
      <c r="FN199" s="17">
        <v>11</v>
      </c>
      <c r="FO199" s="17">
        <v>8</v>
      </c>
      <c r="FP199" s="17">
        <v>7</v>
      </c>
      <c r="FQ199" s="17">
        <v>5</v>
      </c>
      <c r="FR199" s="17">
        <v>6</v>
      </c>
      <c r="FS199" s="17">
        <v>11</v>
      </c>
      <c r="FT199" s="17">
        <v>10</v>
      </c>
      <c r="FU199" s="17">
        <v>6</v>
      </c>
      <c r="FV199" s="17">
        <v>16</v>
      </c>
      <c r="FW199" s="17">
        <v>8</v>
      </c>
      <c r="FX199" s="17">
        <v>13</v>
      </c>
      <c r="FY199" s="17">
        <v>14</v>
      </c>
      <c r="FZ199" s="17">
        <v>20</v>
      </c>
      <c r="GA199" s="17">
        <v>14</v>
      </c>
      <c r="GB199" s="17">
        <v>17</v>
      </c>
      <c r="GC199" s="17">
        <v>11</v>
      </c>
      <c r="GD199" s="17">
        <v>18</v>
      </c>
      <c r="GE199" s="17">
        <v>21</v>
      </c>
      <c r="GF199" s="17">
        <v>11</v>
      </c>
      <c r="GG199" s="17">
        <v>12</v>
      </c>
      <c r="GH199" s="17">
        <v>25</v>
      </c>
      <c r="GI199" s="17">
        <v>20</v>
      </c>
      <c r="GJ199" s="17">
        <v>16</v>
      </c>
      <c r="GK199" s="17">
        <v>15</v>
      </c>
      <c r="GL199" s="17">
        <v>17</v>
      </c>
      <c r="GM199" s="17">
        <v>19</v>
      </c>
      <c r="GN199" s="17">
        <v>13</v>
      </c>
      <c r="GO199" s="17">
        <v>19</v>
      </c>
      <c r="GP199" s="17">
        <v>23</v>
      </c>
      <c r="GQ199" s="17">
        <v>11</v>
      </c>
      <c r="GR199" s="17">
        <v>19</v>
      </c>
      <c r="GS199" s="17">
        <v>13</v>
      </c>
      <c r="GT199" s="17">
        <v>7</v>
      </c>
      <c r="GU199" s="17">
        <v>9</v>
      </c>
      <c r="GV199" s="17">
        <v>12</v>
      </c>
      <c r="GW199" s="17">
        <v>13</v>
      </c>
      <c r="GX199" s="17">
        <v>20</v>
      </c>
      <c r="GY199" s="17">
        <v>12</v>
      </c>
      <c r="GZ199" s="17">
        <v>11</v>
      </c>
      <c r="HA199" s="17">
        <v>15</v>
      </c>
      <c r="HB199" s="17">
        <v>13</v>
      </c>
      <c r="HC199" s="17">
        <v>12</v>
      </c>
      <c r="HD199" s="17">
        <v>15</v>
      </c>
      <c r="HE199" s="17">
        <v>13</v>
      </c>
      <c r="HF199" s="17">
        <v>8</v>
      </c>
      <c r="HG199" s="17">
        <v>12</v>
      </c>
      <c r="HH199" s="17">
        <v>21</v>
      </c>
      <c r="HI199" s="17">
        <v>25</v>
      </c>
      <c r="HJ199" s="17">
        <v>29</v>
      </c>
      <c r="HK199" s="17">
        <v>38</v>
      </c>
      <c r="HL199" s="17">
        <v>35</v>
      </c>
      <c r="HM199" s="17">
        <v>23</v>
      </c>
      <c r="HN199" s="17">
        <v>33</v>
      </c>
      <c r="HO199" s="17">
        <v>36</v>
      </c>
      <c r="HP199" s="17">
        <v>28</v>
      </c>
      <c r="HQ199" s="17">
        <v>35</v>
      </c>
      <c r="HR199" s="17">
        <v>26</v>
      </c>
      <c r="HS199" s="17">
        <v>19</v>
      </c>
      <c r="HT199" s="17">
        <v>15</v>
      </c>
      <c r="HU199" s="17">
        <v>27</v>
      </c>
      <c r="HV199" s="17">
        <v>27</v>
      </c>
      <c r="HW199" s="17">
        <v>14</v>
      </c>
      <c r="HX199" s="17">
        <v>4</v>
      </c>
      <c r="HY199" s="17"/>
      <c r="HZ199" s="17"/>
      <c r="IA199" s="17"/>
      <c r="IB199" s="17"/>
    </row>
    <row r="200" spans="2:236" x14ac:dyDescent="0.25">
      <c r="B200" s="353" t="s">
        <v>211</v>
      </c>
      <c r="C200" s="17"/>
      <c r="D200" s="17"/>
      <c r="E200" s="17"/>
      <c r="F200" s="17">
        <v>1</v>
      </c>
      <c r="G200" s="17">
        <v>1</v>
      </c>
      <c r="H200" s="17"/>
      <c r="I200" s="17">
        <v>1</v>
      </c>
      <c r="J200" s="17">
        <v>1</v>
      </c>
      <c r="K200" s="17"/>
      <c r="L200" s="17"/>
      <c r="M200" s="17"/>
      <c r="N200" s="17"/>
      <c r="O200" s="17"/>
      <c r="P200" s="17"/>
      <c r="Q200" s="17"/>
      <c r="R200" s="17"/>
      <c r="S200" s="17"/>
      <c r="T200" s="17"/>
      <c r="U200" s="17"/>
      <c r="V200" s="17"/>
      <c r="W200" s="17"/>
      <c r="X200" s="17"/>
      <c r="Y200" s="17">
        <v>1</v>
      </c>
      <c r="Z200" s="17">
        <v>1</v>
      </c>
      <c r="AA200" s="17">
        <v>2</v>
      </c>
      <c r="AB200" s="17"/>
      <c r="AC200" s="17">
        <v>4</v>
      </c>
      <c r="AD200" s="17">
        <v>8</v>
      </c>
      <c r="AE200" s="17">
        <v>6</v>
      </c>
      <c r="AF200" s="17">
        <v>13</v>
      </c>
      <c r="AG200" s="17">
        <v>17</v>
      </c>
      <c r="AH200" s="17">
        <v>8</v>
      </c>
      <c r="AI200" s="17">
        <v>14</v>
      </c>
      <c r="AJ200" s="17">
        <v>17</v>
      </c>
      <c r="AK200" s="17">
        <v>24</v>
      </c>
      <c r="AL200" s="17">
        <v>24</v>
      </c>
      <c r="AM200" s="17">
        <v>30</v>
      </c>
      <c r="AN200" s="17">
        <v>49</v>
      </c>
      <c r="AO200" s="17">
        <v>42</v>
      </c>
      <c r="AP200" s="17">
        <v>67</v>
      </c>
      <c r="AQ200" s="17">
        <v>74</v>
      </c>
      <c r="AR200" s="17">
        <v>86</v>
      </c>
      <c r="AS200" s="17">
        <v>88</v>
      </c>
      <c r="AT200" s="17">
        <v>95</v>
      </c>
      <c r="AU200" s="17">
        <v>129</v>
      </c>
      <c r="AV200" s="17">
        <v>125</v>
      </c>
      <c r="AW200" s="17">
        <v>147</v>
      </c>
      <c r="AX200" s="17">
        <v>133</v>
      </c>
      <c r="AY200" s="17">
        <v>143</v>
      </c>
      <c r="AZ200" s="17">
        <v>167</v>
      </c>
      <c r="BA200" s="17">
        <v>130</v>
      </c>
      <c r="BB200" s="17">
        <v>233</v>
      </c>
      <c r="BC200" s="17">
        <v>183</v>
      </c>
      <c r="BD200" s="17">
        <v>213</v>
      </c>
      <c r="BE200" s="17">
        <v>172</v>
      </c>
      <c r="BF200" s="17">
        <v>207</v>
      </c>
      <c r="BG200" s="17">
        <v>142</v>
      </c>
      <c r="BH200" s="17">
        <v>131</v>
      </c>
      <c r="BI200" s="17">
        <v>187</v>
      </c>
      <c r="BJ200" s="17">
        <v>148</v>
      </c>
      <c r="BK200" s="17">
        <v>200</v>
      </c>
      <c r="BL200" s="17">
        <v>177</v>
      </c>
      <c r="BM200" s="17">
        <v>186</v>
      </c>
      <c r="BN200" s="17">
        <v>165</v>
      </c>
      <c r="BO200" s="17">
        <v>140</v>
      </c>
      <c r="BP200" s="17">
        <v>186</v>
      </c>
      <c r="BQ200" s="17">
        <v>185</v>
      </c>
      <c r="BR200" s="17">
        <v>187</v>
      </c>
      <c r="BS200" s="17">
        <v>162</v>
      </c>
      <c r="BT200" s="17">
        <v>186</v>
      </c>
      <c r="BU200" s="17">
        <v>101</v>
      </c>
      <c r="BV200" s="17">
        <v>127</v>
      </c>
      <c r="BW200" s="17">
        <v>119</v>
      </c>
      <c r="BX200" s="17">
        <v>158</v>
      </c>
      <c r="BY200" s="17">
        <v>160</v>
      </c>
      <c r="BZ200" s="17">
        <v>140</v>
      </c>
      <c r="CA200" s="17">
        <v>112</v>
      </c>
      <c r="CB200" s="17">
        <v>99</v>
      </c>
      <c r="CC200" s="17">
        <v>85</v>
      </c>
      <c r="CD200" s="17">
        <v>124</v>
      </c>
      <c r="CE200" s="17">
        <v>106</v>
      </c>
      <c r="CF200" s="17">
        <v>93</v>
      </c>
      <c r="CG200" s="17">
        <v>86</v>
      </c>
      <c r="CH200" s="17">
        <v>87</v>
      </c>
      <c r="CI200" s="17">
        <v>67</v>
      </c>
      <c r="CJ200" s="17">
        <v>43</v>
      </c>
      <c r="CK200" s="17">
        <v>48</v>
      </c>
      <c r="CL200" s="17">
        <v>64</v>
      </c>
      <c r="CM200" s="17">
        <v>66</v>
      </c>
      <c r="CN200" s="17">
        <v>70</v>
      </c>
      <c r="CO200" s="17">
        <v>67</v>
      </c>
      <c r="CP200" s="17">
        <v>50</v>
      </c>
      <c r="CQ200" s="17">
        <v>33</v>
      </c>
      <c r="CR200" s="17">
        <v>46</v>
      </c>
      <c r="CS200" s="17">
        <v>45</v>
      </c>
      <c r="CT200" s="17">
        <v>36</v>
      </c>
      <c r="CU200" s="17">
        <v>35</v>
      </c>
      <c r="CV200" s="17">
        <v>34</v>
      </c>
      <c r="CW200" s="17">
        <v>34</v>
      </c>
      <c r="CX200" s="17">
        <v>27</v>
      </c>
      <c r="CY200" s="17">
        <v>40</v>
      </c>
      <c r="CZ200" s="17">
        <v>46</v>
      </c>
      <c r="DA200" s="17">
        <v>36</v>
      </c>
      <c r="DB200" s="17">
        <v>23</v>
      </c>
      <c r="DC200" s="17">
        <v>26</v>
      </c>
      <c r="DD200" s="17">
        <v>11</v>
      </c>
      <c r="DE200" s="17">
        <v>22</v>
      </c>
      <c r="DF200" s="17">
        <v>23</v>
      </c>
      <c r="DG200" s="17">
        <v>20</v>
      </c>
      <c r="DH200" s="17">
        <v>16</v>
      </c>
      <c r="DI200" s="17">
        <v>16</v>
      </c>
      <c r="DJ200" s="17">
        <v>14</v>
      </c>
      <c r="DK200" s="17">
        <v>13</v>
      </c>
      <c r="DL200" s="17">
        <v>5</v>
      </c>
      <c r="DM200" s="17">
        <v>15</v>
      </c>
      <c r="DN200" s="17">
        <v>10</v>
      </c>
      <c r="DO200" s="17">
        <v>11</v>
      </c>
      <c r="DP200" s="17">
        <v>4</v>
      </c>
      <c r="DQ200" s="17">
        <v>4</v>
      </c>
      <c r="DR200" s="17">
        <v>15</v>
      </c>
      <c r="DS200" s="17">
        <v>7</v>
      </c>
      <c r="DT200" s="17">
        <v>9</v>
      </c>
      <c r="DU200" s="17">
        <v>8</v>
      </c>
      <c r="DV200" s="17">
        <v>6</v>
      </c>
      <c r="DW200" s="17">
        <v>13</v>
      </c>
      <c r="DX200" s="17">
        <v>11</v>
      </c>
      <c r="DY200" s="17">
        <v>15</v>
      </c>
      <c r="DZ200" s="17">
        <v>2</v>
      </c>
      <c r="EA200" s="17">
        <v>6</v>
      </c>
      <c r="EB200" s="17">
        <v>10</v>
      </c>
      <c r="EC200" s="17">
        <v>3</v>
      </c>
      <c r="ED200" s="17">
        <v>3</v>
      </c>
      <c r="EE200" s="17">
        <v>5</v>
      </c>
      <c r="EF200" s="17">
        <v>5</v>
      </c>
      <c r="EG200" s="17">
        <v>7</v>
      </c>
      <c r="EH200" s="17">
        <v>4</v>
      </c>
      <c r="EI200" s="17">
        <v>6</v>
      </c>
      <c r="EJ200" s="17">
        <v>4</v>
      </c>
      <c r="EK200" s="17">
        <v>2</v>
      </c>
      <c r="EL200" s="17">
        <v>4</v>
      </c>
      <c r="EM200" s="17">
        <v>1</v>
      </c>
      <c r="EN200" s="17">
        <v>1</v>
      </c>
      <c r="EO200" s="17">
        <v>5</v>
      </c>
      <c r="EP200" s="17">
        <v>1</v>
      </c>
      <c r="EQ200" s="17">
        <v>5</v>
      </c>
      <c r="ER200" s="17">
        <v>3</v>
      </c>
      <c r="ES200" s="17">
        <v>3</v>
      </c>
      <c r="ET200" s="17">
        <v>2</v>
      </c>
      <c r="EU200" s="17"/>
      <c r="EV200" s="17">
        <v>4</v>
      </c>
      <c r="EW200" s="17">
        <v>1</v>
      </c>
      <c r="EX200" s="17">
        <v>1</v>
      </c>
      <c r="EY200" s="17">
        <v>3</v>
      </c>
      <c r="EZ200" s="17">
        <v>1</v>
      </c>
      <c r="FA200" s="17">
        <v>2</v>
      </c>
      <c r="FB200" s="17"/>
      <c r="FC200" s="17">
        <v>1</v>
      </c>
      <c r="FD200" s="17"/>
      <c r="FE200" s="17">
        <v>1</v>
      </c>
      <c r="FF200" s="17">
        <v>1</v>
      </c>
      <c r="FG200" s="17"/>
      <c r="FH200" s="17">
        <v>1</v>
      </c>
      <c r="FI200" s="17">
        <v>3</v>
      </c>
      <c r="FJ200" s="17">
        <v>4</v>
      </c>
      <c r="FK200" s="17">
        <v>2</v>
      </c>
      <c r="FL200" s="17">
        <v>3</v>
      </c>
      <c r="FM200" s="17">
        <v>3</v>
      </c>
      <c r="FN200" s="17">
        <v>8</v>
      </c>
      <c r="FO200" s="17">
        <v>1</v>
      </c>
      <c r="FP200" s="17">
        <v>5</v>
      </c>
      <c r="FQ200" s="17">
        <v>4</v>
      </c>
      <c r="FR200" s="17">
        <v>3</v>
      </c>
      <c r="FS200" s="17"/>
      <c r="FT200" s="17">
        <v>5</v>
      </c>
      <c r="FU200" s="17">
        <v>2</v>
      </c>
      <c r="FV200" s="17">
        <v>9</v>
      </c>
      <c r="FW200" s="17">
        <v>6</v>
      </c>
      <c r="FX200" s="17">
        <v>8</v>
      </c>
      <c r="FY200" s="17">
        <v>6</v>
      </c>
      <c r="FZ200" s="17">
        <v>11</v>
      </c>
      <c r="GA200" s="17">
        <v>5</v>
      </c>
      <c r="GB200" s="17">
        <v>13</v>
      </c>
      <c r="GC200" s="17">
        <v>10</v>
      </c>
      <c r="GD200" s="17">
        <v>8</v>
      </c>
      <c r="GE200" s="17">
        <v>7</v>
      </c>
      <c r="GF200" s="17">
        <v>3</v>
      </c>
      <c r="GG200" s="17">
        <v>8</v>
      </c>
      <c r="GH200" s="17">
        <v>10</v>
      </c>
      <c r="GI200" s="17">
        <v>11</v>
      </c>
      <c r="GJ200" s="17">
        <v>5</v>
      </c>
      <c r="GK200" s="17">
        <v>14</v>
      </c>
      <c r="GL200" s="17">
        <v>15</v>
      </c>
      <c r="GM200" s="17">
        <v>8</v>
      </c>
      <c r="GN200" s="17">
        <v>7</v>
      </c>
      <c r="GO200" s="17">
        <v>16</v>
      </c>
      <c r="GP200" s="17">
        <v>6</v>
      </c>
      <c r="GQ200" s="17">
        <v>16</v>
      </c>
      <c r="GR200" s="17">
        <v>3</v>
      </c>
      <c r="GS200" s="17">
        <v>11</v>
      </c>
      <c r="GT200" s="17">
        <v>10</v>
      </c>
      <c r="GU200" s="17">
        <v>7</v>
      </c>
      <c r="GV200" s="17">
        <v>8</v>
      </c>
      <c r="GW200" s="17">
        <v>9</v>
      </c>
      <c r="GX200" s="17">
        <v>3</v>
      </c>
      <c r="GY200" s="17">
        <v>5</v>
      </c>
      <c r="GZ200" s="17">
        <v>9</v>
      </c>
      <c r="HA200" s="17">
        <v>6</v>
      </c>
      <c r="HB200" s="17">
        <v>9</v>
      </c>
      <c r="HC200" s="17">
        <v>7</v>
      </c>
      <c r="HD200" s="17">
        <v>7</v>
      </c>
      <c r="HE200" s="17">
        <v>9</v>
      </c>
      <c r="HF200" s="17">
        <v>9</v>
      </c>
      <c r="HG200" s="17">
        <v>16</v>
      </c>
      <c r="HH200" s="17">
        <v>12</v>
      </c>
      <c r="HI200" s="17">
        <v>14</v>
      </c>
      <c r="HJ200" s="17">
        <v>20</v>
      </c>
      <c r="HK200" s="17">
        <v>12</v>
      </c>
      <c r="HL200" s="17">
        <v>24</v>
      </c>
      <c r="HM200" s="17">
        <v>14</v>
      </c>
      <c r="HN200" s="17">
        <v>17</v>
      </c>
      <c r="HO200" s="17">
        <v>11</v>
      </c>
      <c r="HP200" s="17">
        <v>16</v>
      </c>
      <c r="HQ200" s="17">
        <v>29</v>
      </c>
      <c r="HR200" s="17">
        <v>12</v>
      </c>
      <c r="HS200" s="17">
        <v>15</v>
      </c>
      <c r="HT200" s="17">
        <v>16</v>
      </c>
      <c r="HU200" s="17">
        <v>29</v>
      </c>
      <c r="HV200" s="17">
        <v>25</v>
      </c>
      <c r="HW200" s="17">
        <v>19</v>
      </c>
      <c r="HX200" s="17">
        <v>4</v>
      </c>
      <c r="HY200" s="17"/>
      <c r="HZ200" s="17"/>
      <c r="IA200" s="17"/>
      <c r="IB200" s="17"/>
    </row>
    <row r="201" spans="2:236" ht="15.75" thickBot="1" x14ac:dyDescent="0.3">
      <c r="B201" s="354" t="s">
        <v>212</v>
      </c>
      <c r="C201" s="349"/>
      <c r="D201" s="349"/>
      <c r="E201" s="349"/>
      <c r="F201" s="349"/>
      <c r="G201" s="349">
        <v>1</v>
      </c>
      <c r="H201" s="349"/>
      <c r="I201" s="349"/>
      <c r="J201" s="349"/>
      <c r="K201" s="349"/>
      <c r="L201" s="349"/>
      <c r="M201" s="349"/>
      <c r="N201" s="349"/>
      <c r="O201" s="349">
        <v>1</v>
      </c>
      <c r="P201" s="349"/>
      <c r="Q201" s="349"/>
      <c r="R201" s="349"/>
      <c r="S201" s="349"/>
      <c r="T201" s="349"/>
      <c r="U201" s="349"/>
      <c r="V201" s="349">
        <v>1</v>
      </c>
      <c r="W201" s="349"/>
      <c r="X201" s="349"/>
      <c r="Y201" s="349">
        <v>1</v>
      </c>
      <c r="Z201" s="349"/>
      <c r="AA201" s="349">
        <v>2</v>
      </c>
      <c r="AB201" s="349">
        <v>1</v>
      </c>
      <c r="AC201" s="349">
        <v>2</v>
      </c>
      <c r="AD201" s="349"/>
      <c r="AE201" s="349"/>
      <c r="AF201" s="349">
        <v>1</v>
      </c>
      <c r="AG201" s="349">
        <v>3</v>
      </c>
      <c r="AH201" s="349">
        <v>5</v>
      </c>
      <c r="AI201" s="349">
        <v>1</v>
      </c>
      <c r="AJ201" s="349">
        <v>3</v>
      </c>
      <c r="AK201" s="349">
        <v>5</v>
      </c>
      <c r="AL201" s="349">
        <v>3</v>
      </c>
      <c r="AM201" s="349">
        <v>3</v>
      </c>
      <c r="AN201" s="349">
        <v>9</v>
      </c>
      <c r="AO201" s="349">
        <v>9</v>
      </c>
      <c r="AP201" s="349">
        <v>12</v>
      </c>
      <c r="AQ201" s="349">
        <v>14</v>
      </c>
      <c r="AR201" s="349">
        <v>16</v>
      </c>
      <c r="AS201" s="349">
        <v>21</v>
      </c>
      <c r="AT201" s="349">
        <v>20</v>
      </c>
      <c r="AU201" s="349">
        <v>37</v>
      </c>
      <c r="AV201" s="349">
        <v>33</v>
      </c>
      <c r="AW201" s="349">
        <v>30</v>
      </c>
      <c r="AX201" s="349">
        <v>32</v>
      </c>
      <c r="AY201" s="349">
        <v>50</v>
      </c>
      <c r="AZ201" s="349">
        <v>37</v>
      </c>
      <c r="BA201" s="349">
        <v>43</v>
      </c>
      <c r="BB201" s="349">
        <v>67</v>
      </c>
      <c r="BC201" s="349">
        <v>59</v>
      </c>
      <c r="BD201" s="349">
        <v>56</v>
      </c>
      <c r="BE201" s="349">
        <v>77</v>
      </c>
      <c r="BF201" s="349">
        <v>84</v>
      </c>
      <c r="BG201" s="349">
        <v>63</v>
      </c>
      <c r="BH201" s="349">
        <v>56</v>
      </c>
      <c r="BI201" s="349">
        <v>82</v>
      </c>
      <c r="BJ201" s="349">
        <v>71</v>
      </c>
      <c r="BK201" s="349">
        <v>69</v>
      </c>
      <c r="BL201" s="349">
        <v>67</v>
      </c>
      <c r="BM201" s="349">
        <v>94</v>
      </c>
      <c r="BN201" s="349">
        <v>86</v>
      </c>
      <c r="BO201" s="349">
        <v>49</v>
      </c>
      <c r="BP201" s="349">
        <v>92</v>
      </c>
      <c r="BQ201" s="349">
        <v>73</v>
      </c>
      <c r="BR201" s="349">
        <v>96</v>
      </c>
      <c r="BS201" s="349">
        <v>78</v>
      </c>
      <c r="BT201" s="349">
        <v>83</v>
      </c>
      <c r="BU201" s="349">
        <v>61</v>
      </c>
      <c r="BV201" s="349">
        <v>65</v>
      </c>
      <c r="BW201" s="349">
        <v>62</v>
      </c>
      <c r="BX201" s="349">
        <v>82</v>
      </c>
      <c r="BY201" s="349">
        <v>62</v>
      </c>
      <c r="BZ201" s="349">
        <v>71</v>
      </c>
      <c r="CA201" s="349">
        <v>79</v>
      </c>
      <c r="CB201" s="349">
        <v>51</v>
      </c>
      <c r="CC201" s="349">
        <v>41</v>
      </c>
      <c r="CD201" s="349">
        <v>57</v>
      </c>
      <c r="CE201" s="349">
        <v>57</v>
      </c>
      <c r="CF201" s="349">
        <v>58</v>
      </c>
      <c r="CG201" s="349">
        <v>40</v>
      </c>
      <c r="CH201" s="349">
        <v>39</v>
      </c>
      <c r="CI201" s="349">
        <v>40</v>
      </c>
      <c r="CJ201" s="349">
        <v>23</v>
      </c>
      <c r="CK201" s="349">
        <v>26</v>
      </c>
      <c r="CL201" s="349">
        <v>27</v>
      </c>
      <c r="CM201" s="349">
        <v>33</v>
      </c>
      <c r="CN201" s="349">
        <v>24</v>
      </c>
      <c r="CO201" s="349">
        <v>27</v>
      </c>
      <c r="CP201" s="349">
        <v>20</v>
      </c>
      <c r="CQ201" s="349">
        <v>22</v>
      </c>
      <c r="CR201" s="349">
        <v>24</v>
      </c>
      <c r="CS201" s="349">
        <v>8</v>
      </c>
      <c r="CT201" s="349">
        <v>28</v>
      </c>
      <c r="CU201" s="349">
        <v>27</v>
      </c>
      <c r="CV201" s="349">
        <v>22</v>
      </c>
      <c r="CW201" s="349">
        <v>10</v>
      </c>
      <c r="CX201" s="349">
        <v>8</v>
      </c>
      <c r="CY201" s="349">
        <v>21</v>
      </c>
      <c r="CZ201" s="349">
        <v>14</v>
      </c>
      <c r="DA201" s="349">
        <v>14</v>
      </c>
      <c r="DB201" s="349">
        <v>11</v>
      </c>
      <c r="DC201" s="349">
        <v>15</v>
      </c>
      <c r="DD201" s="349">
        <v>9</v>
      </c>
      <c r="DE201" s="349">
        <v>8</v>
      </c>
      <c r="DF201" s="349">
        <v>11</v>
      </c>
      <c r="DG201" s="349">
        <v>11</v>
      </c>
      <c r="DH201" s="349">
        <v>16</v>
      </c>
      <c r="DI201" s="349">
        <v>8</v>
      </c>
      <c r="DJ201" s="349">
        <v>11</v>
      </c>
      <c r="DK201" s="349">
        <v>3</v>
      </c>
      <c r="DL201" s="349">
        <v>3</v>
      </c>
      <c r="DM201" s="349">
        <v>12</v>
      </c>
      <c r="DN201" s="349">
        <v>6</v>
      </c>
      <c r="DO201" s="349">
        <v>5</v>
      </c>
      <c r="DP201" s="349">
        <v>7</v>
      </c>
      <c r="DQ201" s="349">
        <v>6</v>
      </c>
      <c r="DR201" s="349">
        <v>3</v>
      </c>
      <c r="DS201" s="349">
        <v>3</v>
      </c>
      <c r="DT201" s="349">
        <v>3</v>
      </c>
      <c r="DU201" s="349">
        <v>4</v>
      </c>
      <c r="DV201" s="349">
        <v>4</v>
      </c>
      <c r="DW201" s="349">
        <v>6</v>
      </c>
      <c r="DX201" s="349">
        <v>4</v>
      </c>
      <c r="DY201" s="349">
        <v>5</v>
      </c>
      <c r="DZ201" s="349">
        <v>1</v>
      </c>
      <c r="EA201" s="349">
        <v>2</v>
      </c>
      <c r="EB201" s="349">
        <v>4</v>
      </c>
      <c r="EC201" s="349">
        <v>1</v>
      </c>
      <c r="ED201" s="349">
        <v>2</v>
      </c>
      <c r="EE201" s="349"/>
      <c r="EF201" s="349">
        <v>2</v>
      </c>
      <c r="EG201" s="349">
        <v>2</v>
      </c>
      <c r="EH201" s="349"/>
      <c r="EI201" s="349">
        <v>2</v>
      </c>
      <c r="EJ201" s="349"/>
      <c r="EK201" s="349">
        <v>2</v>
      </c>
      <c r="EL201" s="349">
        <v>1</v>
      </c>
      <c r="EM201" s="349">
        <v>2</v>
      </c>
      <c r="EN201" s="349"/>
      <c r="EO201" s="349">
        <v>1</v>
      </c>
      <c r="EP201" s="349">
        <v>5</v>
      </c>
      <c r="EQ201" s="349">
        <v>4</v>
      </c>
      <c r="ER201" s="349"/>
      <c r="ES201" s="349"/>
      <c r="ET201" s="349">
        <v>1</v>
      </c>
      <c r="EU201" s="349"/>
      <c r="EV201" s="349">
        <v>2</v>
      </c>
      <c r="EW201" s="349"/>
      <c r="EX201" s="349">
        <v>1</v>
      </c>
      <c r="EY201" s="349"/>
      <c r="EZ201" s="349">
        <v>1</v>
      </c>
      <c r="FA201" s="349"/>
      <c r="FB201" s="349"/>
      <c r="FC201" s="349"/>
      <c r="FD201" s="349"/>
      <c r="FE201" s="349"/>
      <c r="FF201" s="349"/>
      <c r="FG201" s="349"/>
      <c r="FH201" s="349">
        <v>1</v>
      </c>
      <c r="FI201" s="349"/>
      <c r="FJ201" s="349">
        <v>1</v>
      </c>
      <c r="FK201" s="349">
        <v>1</v>
      </c>
      <c r="FL201" s="349"/>
      <c r="FM201" s="349">
        <v>1</v>
      </c>
      <c r="FN201" s="349">
        <v>1</v>
      </c>
      <c r="FO201" s="349">
        <v>2</v>
      </c>
      <c r="FP201" s="349"/>
      <c r="FQ201" s="349"/>
      <c r="FR201" s="349">
        <v>1</v>
      </c>
      <c r="FS201" s="349"/>
      <c r="FT201" s="349">
        <v>4</v>
      </c>
      <c r="FU201" s="349">
        <v>1</v>
      </c>
      <c r="FV201" s="349">
        <v>3</v>
      </c>
      <c r="FW201" s="349">
        <v>1</v>
      </c>
      <c r="FX201" s="349"/>
      <c r="FY201" s="349">
        <v>2</v>
      </c>
      <c r="FZ201" s="349">
        <v>1</v>
      </c>
      <c r="GA201" s="349">
        <v>3</v>
      </c>
      <c r="GB201" s="349">
        <v>1</v>
      </c>
      <c r="GC201" s="349">
        <v>2</v>
      </c>
      <c r="GD201" s="349">
        <v>1</v>
      </c>
      <c r="GE201" s="349">
        <v>4</v>
      </c>
      <c r="GF201" s="349">
        <v>6</v>
      </c>
      <c r="GG201" s="349">
        <v>2</v>
      </c>
      <c r="GH201" s="349">
        <v>5</v>
      </c>
      <c r="GI201" s="349">
        <v>4</v>
      </c>
      <c r="GJ201" s="349">
        <v>2</v>
      </c>
      <c r="GK201" s="349">
        <v>4</v>
      </c>
      <c r="GL201" s="349">
        <v>2</v>
      </c>
      <c r="GM201" s="349">
        <v>7</v>
      </c>
      <c r="GN201" s="349">
        <v>5</v>
      </c>
      <c r="GO201" s="349">
        <v>4</v>
      </c>
      <c r="GP201" s="349">
        <v>2</v>
      </c>
      <c r="GQ201" s="349">
        <v>3</v>
      </c>
      <c r="GR201" s="349">
        <v>1</v>
      </c>
      <c r="GS201" s="349">
        <v>3</v>
      </c>
      <c r="GT201" s="349">
        <v>6</v>
      </c>
      <c r="GU201" s="349">
        <v>1</v>
      </c>
      <c r="GV201" s="349"/>
      <c r="GW201" s="349">
        <v>5</v>
      </c>
      <c r="GX201" s="349">
        <v>1</v>
      </c>
      <c r="GY201" s="349">
        <v>3</v>
      </c>
      <c r="GZ201" s="349"/>
      <c r="HA201" s="349">
        <v>2</v>
      </c>
      <c r="HB201" s="349">
        <v>11</v>
      </c>
      <c r="HC201" s="349">
        <v>2</v>
      </c>
      <c r="HD201" s="349">
        <v>3</v>
      </c>
      <c r="HE201" s="349">
        <v>2</v>
      </c>
      <c r="HF201" s="349">
        <v>2</v>
      </c>
      <c r="HG201" s="349">
        <v>2</v>
      </c>
      <c r="HH201" s="349">
        <v>3</v>
      </c>
      <c r="HI201" s="349">
        <v>3</v>
      </c>
      <c r="HJ201" s="349">
        <v>2</v>
      </c>
      <c r="HK201" s="349">
        <v>3</v>
      </c>
      <c r="HL201" s="349">
        <v>10</v>
      </c>
      <c r="HM201" s="349">
        <v>4</v>
      </c>
      <c r="HN201" s="349">
        <v>8</v>
      </c>
      <c r="HO201" s="349">
        <v>6</v>
      </c>
      <c r="HP201" s="349">
        <v>5</v>
      </c>
      <c r="HQ201" s="349">
        <v>11</v>
      </c>
      <c r="HR201" s="349">
        <v>11</v>
      </c>
      <c r="HS201" s="349">
        <v>4</v>
      </c>
      <c r="HT201" s="349">
        <v>7</v>
      </c>
      <c r="HU201" s="349">
        <v>14</v>
      </c>
      <c r="HV201" s="349">
        <v>15</v>
      </c>
      <c r="HW201" s="349">
        <v>4</v>
      </c>
      <c r="HX201" s="349">
        <v>1</v>
      </c>
      <c r="HY201" s="349"/>
      <c r="HZ201" s="349"/>
      <c r="IA201" s="349"/>
      <c r="IB201" s="17"/>
    </row>
    <row r="202" spans="2:236" x14ac:dyDescent="0.25">
      <c r="D202" s="132">
        <f>SUM(D192:D201)</f>
        <v>1</v>
      </c>
      <c r="E202" s="132">
        <f t="shared" ref="E202:BP202" si="160">SUM(E192:E201)</f>
        <v>1</v>
      </c>
      <c r="F202" s="132">
        <f t="shared" si="160"/>
        <v>1</v>
      </c>
      <c r="G202" s="132">
        <f t="shared" si="160"/>
        <v>2</v>
      </c>
      <c r="H202" s="132">
        <f t="shared" si="160"/>
        <v>3</v>
      </c>
      <c r="I202" s="132">
        <f t="shared" si="160"/>
        <v>2</v>
      </c>
      <c r="J202" s="132">
        <f t="shared" si="160"/>
        <v>2</v>
      </c>
      <c r="K202" s="132">
        <f t="shared" si="160"/>
        <v>2</v>
      </c>
      <c r="L202" s="132">
        <f t="shared" si="160"/>
        <v>4</v>
      </c>
      <c r="M202" s="132">
        <f t="shared" si="160"/>
        <v>1</v>
      </c>
      <c r="N202" s="132">
        <f t="shared" si="160"/>
        <v>2</v>
      </c>
      <c r="O202" s="132">
        <f t="shared" si="160"/>
        <v>1</v>
      </c>
      <c r="P202" s="132">
        <f t="shared" si="160"/>
        <v>4</v>
      </c>
      <c r="Q202" s="132">
        <f t="shared" si="160"/>
        <v>2</v>
      </c>
      <c r="R202" s="132">
        <f t="shared" si="160"/>
        <v>3</v>
      </c>
      <c r="S202" s="132">
        <f t="shared" si="160"/>
        <v>3</v>
      </c>
      <c r="T202" s="132">
        <f t="shared" si="160"/>
        <v>1</v>
      </c>
      <c r="U202" s="132">
        <f t="shared" si="160"/>
        <v>5</v>
      </c>
      <c r="V202" s="132">
        <f t="shared" si="160"/>
        <v>9</v>
      </c>
      <c r="W202" s="132">
        <f t="shared" si="160"/>
        <v>9</v>
      </c>
      <c r="X202" s="132">
        <f t="shared" si="160"/>
        <v>5</v>
      </c>
      <c r="Y202" s="132">
        <f t="shared" si="160"/>
        <v>10</v>
      </c>
      <c r="Z202" s="132">
        <f t="shared" si="160"/>
        <v>22</v>
      </c>
      <c r="AA202" s="132">
        <f t="shared" si="160"/>
        <v>24</v>
      </c>
      <c r="AB202" s="132">
        <f t="shared" si="160"/>
        <v>34</v>
      </c>
      <c r="AC202" s="132">
        <f t="shared" si="160"/>
        <v>61</v>
      </c>
      <c r="AD202" s="132">
        <f t="shared" si="160"/>
        <v>63</v>
      </c>
      <c r="AE202" s="132">
        <f t="shared" si="160"/>
        <v>65</v>
      </c>
      <c r="AF202" s="132">
        <f t="shared" si="160"/>
        <v>134</v>
      </c>
      <c r="AG202" s="132">
        <f t="shared" si="160"/>
        <v>141</v>
      </c>
      <c r="AH202" s="132">
        <f t="shared" si="160"/>
        <v>126</v>
      </c>
      <c r="AI202" s="132">
        <f t="shared" si="160"/>
        <v>139</v>
      </c>
      <c r="AJ202" s="132">
        <f t="shared" si="160"/>
        <v>166</v>
      </c>
      <c r="AK202" s="132">
        <f t="shared" si="160"/>
        <v>202</v>
      </c>
      <c r="AL202" s="132">
        <f t="shared" si="160"/>
        <v>238</v>
      </c>
      <c r="AM202" s="132">
        <f t="shared" si="160"/>
        <v>242</v>
      </c>
      <c r="AN202" s="132">
        <f t="shared" si="160"/>
        <v>445</v>
      </c>
      <c r="AO202" s="132">
        <f t="shared" si="160"/>
        <v>420</v>
      </c>
      <c r="AP202" s="132">
        <f t="shared" si="160"/>
        <v>527</v>
      </c>
      <c r="AQ202" s="132">
        <f t="shared" si="160"/>
        <v>576</v>
      </c>
      <c r="AR202" s="132">
        <f t="shared" si="160"/>
        <v>675</v>
      </c>
      <c r="AS202" s="132">
        <f t="shared" si="160"/>
        <v>694</v>
      </c>
      <c r="AT202" s="132">
        <f t="shared" si="160"/>
        <v>757</v>
      </c>
      <c r="AU202" s="132">
        <f t="shared" si="160"/>
        <v>1054</v>
      </c>
      <c r="AV202" s="132">
        <f t="shared" si="160"/>
        <v>824</v>
      </c>
      <c r="AW202" s="132">
        <f t="shared" si="160"/>
        <v>864</v>
      </c>
      <c r="AX202" s="132">
        <f t="shared" si="160"/>
        <v>824</v>
      </c>
      <c r="AY202" s="132">
        <f t="shared" si="160"/>
        <v>997</v>
      </c>
      <c r="AZ202" s="132">
        <f t="shared" si="160"/>
        <v>873</v>
      </c>
      <c r="BA202" s="132">
        <f t="shared" si="160"/>
        <v>748</v>
      </c>
      <c r="BB202" s="132">
        <f t="shared" si="160"/>
        <v>1196</v>
      </c>
      <c r="BC202" s="132">
        <f t="shared" si="160"/>
        <v>963</v>
      </c>
      <c r="BD202" s="132">
        <f t="shared" si="160"/>
        <v>1029</v>
      </c>
      <c r="BE202" s="132">
        <f t="shared" si="160"/>
        <v>944</v>
      </c>
      <c r="BF202" s="132">
        <f t="shared" si="160"/>
        <v>1062</v>
      </c>
      <c r="BG202" s="132">
        <f t="shared" si="160"/>
        <v>858</v>
      </c>
      <c r="BH202" s="132">
        <f t="shared" si="160"/>
        <v>800</v>
      </c>
      <c r="BI202" s="132">
        <f t="shared" si="160"/>
        <v>1122</v>
      </c>
      <c r="BJ202" s="132">
        <f t="shared" si="160"/>
        <v>852</v>
      </c>
      <c r="BK202" s="132">
        <f t="shared" si="160"/>
        <v>1116</v>
      </c>
      <c r="BL202" s="132">
        <f t="shared" si="160"/>
        <v>1024</v>
      </c>
      <c r="BM202" s="132">
        <f t="shared" si="160"/>
        <v>1050</v>
      </c>
      <c r="BN202" s="132">
        <f t="shared" si="160"/>
        <v>996</v>
      </c>
      <c r="BO202" s="132">
        <f t="shared" si="160"/>
        <v>786</v>
      </c>
      <c r="BP202" s="132">
        <f t="shared" si="160"/>
        <v>1149</v>
      </c>
      <c r="BQ202" s="132">
        <f t="shared" ref="BQ202:EB202" si="161">SUM(BQ192:BQ201)</f>
        <v>998</v>
      </c>
      <c r="BR202" s="132">
        <f t="shared" si="161"/>
        <v>1035</v>
      </c>
      <c r="BS202" s="132">
        <f t="shared" si="161"/>
        <v>899</v>
      </c>
      <c r="BT202" s="132">
        <f t="shared" si="161"/>
        <v>994</v>
      </c>
      <c r="BU202" s="132">
        <f t="shared" si="161"/>
        <v>832</v>
      </c>
      <c r="BV202" s="132">
        <f t="shared" si="161"/>
        <v>736</v>
      </c>
      <c r="BW202" s="132">
        <f t="shared" si="161"/>
        <v>774</v>
      </c>
      <c r="BX202" s="132">
        <f t="shared" si="161"/>
        <v>753</v>
      </c>
      <c r="BY202" s="132">
        <f t="shared" si="161"/>
        <v>746</v>
      </c>
      <c r="BZ202" s="132">
        <f t="shared" si="161"/>
        <v>703</v>
      </c>
      <c r="CA202" s="132">
        <f t="shared" si="161"/>
        <v>698</v>
      </c>
      <c r="CB202" s="132">
        <f t="shared" si="161"/>
        <v>606</v>
      </c>
      <c r="CC202" s="132">
        <f t="shared" si="161"/>
        <v>456</v>
      </c>
      <c r="CD202" s="132">
        <f t="shared" si="161"/>
        <v>648</v>
      </c>
      <c r="CE202" s="132">
        <f t="shared" si="161"/>
        <v>470</v>
      </c>
      <c r="CF202" s="132">
        <f t="shared" si="161"/>
        <v>464</v>
      </c>
      <c r="CG202" s="132">
        <f t="shared" si="161"/>
        <v>409</v>
      </c>
      <c r="CH202" s="132">
        <f t="shared" si="161"/>
        <v>401</v>
      </c>
      <c r="CI202" s="132">
        <f t="shared" si="161"/>
        <v>359</v>
      </c>
      <c r="CJ202" s="132">
        <f t="shared" si="161"/>
        <v>292</v>
      </c>
      <c r="CK202" s="132">
        <f t="shared" si="161"/>
        <v>327</v>
      </c>
      <c r="CL202" s="132">
        <f t="shared" si="161"/>
        <v>332</v>
      </c>
      <c r="CM202" s="132">
        <f t="shared" si="161"/>
        <v>313</v>
      </c>
      <c r="CN202" s="132">
        <f t="shared" si="161"/>
        <v>274</v>
      </c>
      <c r="CO202" s="132">
        <f t="shared" si="161"/>
        <v>335</v>
      </c>
      <c r="CP202" s="132">
        <f t="shared" si="161"/>
        <v>237</v>
      </c>
      <c r="CQ202" s="132">
        <f t="shared" si="161"/>
        <v>209</v>
      </c>
      <c r="CR202" s="132">
        <f t="shared" si="161"/>
        <v>266</v>
      </c>
      <c r="CS202" s="132">
        <f t="shared" si="161"/>
        <v>203</v>
      </c>
      <c r="CT202" s="132">
        <f t="shared" si="161"/>
        <v>216</v>
      </c>
      <c r="CU202" s="132">
        <f t="shared" si="161"/>
        <v>210</v>
      </c>
      <c r="CV202" s="132">
        <f t="shared" si="161"/>
        <v>200</v>
      </c>
      <c r="CW202" s="132">
        <f t="shared" si="161"/>
        <v>194</v>
      </c>
      <c r="CX202" s="132">
        <f t="shared" si="161"/>
        <v>152</v>
      </c>
      <c r="CY202" s="132">
        <f t="shared" si="161"/>
        <v>230</v>
      </c>
      <c r="CZ202" s="132">
        <f t="shared" si="161"/>
        <v>184</v>
      </c>
      <c r="DA202" s="132">
        <f t="shared" si="161"/>
        <v>176</v>
      </c>
      <c r="DB202" s="132">
        <f t="shared" si="161"/>
        <v>145</v>
      </c>
      <c r="DC202" s="132">
        <f t="shared" si="161"/>
        <v>169</v>
      </c>
      <c r="DD202" s="132">
        <f t="shared" si="161"/>
        <v>137</v>
      </c>
      <c r="DE202" s="132">
        <f t="shared" si="161"/>
        <v>161</v>
      </c>
      <c r="DF202" s="132">
        <f t="shared" si="161"/>
        <v>188</v>
      </c>
      <c r="DG202" s="132">
        <f t="shared" si="161"/>
        <v>196</v>
      </c>
      <c r="DH202" s="132">
        <f t="shared" si="161"/>
        <v>180</v>
      </c>
      <c r="DI202" s="132">
        <f t="shared" si="161"/>
        <v>199</v>
      </c>
      <c r="DJ202" s="132">
        <f t="shared" si="161"/>
        <v>202</v>
      </c>
      <c r="DK202" s="132">
        <f t="shared" si="161"/>
        <v>183</v>
      </c>
      <c r="DL202" s="132">
        <f t="shared" si="161"/>
        <v>120</v>
      </c>
      <c r="DM202" s="132">
        <f t="shared" si="161"/>
        <v>195</v>
      </c>
      <c r="DN202" s="132">
        <f t="shared" si="161"/>
        <v>143</v>
      </c>
      <c r="DO202" s="132">
        <f t="shared" si="161"/>
        <v>163</v>
      </c>
      <c r="DP202" s="132">
        <f t="shared" si="161"/>
        <v>143</v>
      </c>
      <c r="DQ202" s="132">
        <f t="shared" si="161"/>
        <v>141</v>
      </c>
      <c r="DR202" s="132">
        <f t="shared" si="161"/>
        <v>167</v>
      </c>
      <c r="DS202" s="132">
        <f t="shared" si="161"/>
        <v>124</v>
      </c>
      <c r="DT202" s="132">
        <f t="shared" si="161"/>
        <v>164</v>
      </c>
      <c r="DU202" s="132">
        <f t="shared" si="161"/>
        <v>139</v>
      </c>
      <c r="DV202" s="132">
        <f t="shared" si="161"/>
        <v>149</v>
      </c>
      <c r="DW202" s="132">
        <f t="shared" si="161"/>
        <v>152</v>
      </c>
      <c r="DX202" s="132">
        <f t="shared" si="161"/>
        <v>170</v>
      </c>
      <c r="DY202" s="132">
        <f t="shared" si="161"/>
        <v>159</v>
      </c>
      <c r="DZ202" s="132">
        <f t="shared" si="161"/>
        <v>102</v>
      </c>
      <c r="EA202" s="132">
        <f t="shared" si="161"/>
        <v>145</v>
      </c>
      <c r="EB202" s="132">
        <f t="shared" si="161"/>
        <v>135</v>
      </c>
      <c r="EC202" s="132">
        <f t="shared" ref="EC202:GN202" si="162">SUM(EC192:EC201)</f>
        <v>159</v>
      </c>
      <c r="ED202" s="132">
        <f t="shared" si="162"/>
        <v>135</v>
      </c>
      <c r="EE202" s="132">
        <f t="shared" si="162"/>
        <v>138</v>
      </c>
      <c r="EF202" s="132">
        <f t="shared" si="162"/>
        <v>111</v>
      </c>
      <c r="EG202" s="132">
        <f t="shared" si="162"/>
        <v>104</v>
      </c>
      <c r="EH202" s="132">
        <f t="shared" si="162"/>
        <v>117</v>
      </c>
      <c r="EI202" s="132">
        <f t="shared" si="162"/>
        <v>82</v>
      </c>
      <c r="EJ202" s="132">
        <f t="shared" si="162"/>
        <v>94</v>
      </c>
      <c r="EK202" s="132">
        <f t="shared" si="162"/>
        <v>68</v>
      </c>
      <c r="EL202" s="132">
        <f t="shared" si="162"/>
        <v>74</v>
      </c>
      <c r="EM202" s="132">
        <f t="shared" si="162"/>
        <v>77</v>
      </c>
      <c r="EN202" s="132">
        <f t="shared" si="162"/>
        <v>56</v>
      </c>
      <c r="EO202" s="132">
        <f t="shared" si="162"/>
        <v>81</v>
      </c>
      <c r="EP202" s="132">
        <f t="shared" si="162"/>
        <v>70</v>
      </c>
      <c r="EQ202" s="132">
        <f t="shared" si="162"/>
        <v>91</v>
      </c>
      <c r="ER202" s="132">
        <f t="shared" si="162"/>
        <v>74</v>
      </c>
      <c r="ES202" s="132">
        <f t="shared" si="162"/>
        <v>60</v>
      </c>
      <c r="ET202" s="132">
        <f t="shared" si="162"/>
        <v>75</v>
      </c>
      <c r="EU202" s="132">
        <f t="shared" si="162"/>
        <v>59</v>
      </c>
      <c r="EV202" s="132">
        <f t="shared" si="162"/>
        <v>75</v>
      </c>
      <c r="EW202" s="132">
        <f t="shared" si="162"/>
        <v>61</v>
      </c>
      <c r="EX202" s="132">
        <f t="shared" si="162"/>
        <v>73</v>
      </c>
      <c r="EY202" s="132">
        <f t="shared" si="162"/>
        <v>61</v>
      </c>
      <c r="EZ202" s="132">
        <f t="shared" si="162"/>
        <v>52</v>
      </c>
      <c r="FA202" s="132">
        <f t="shared" si="162"/>
        <v>50</v>
      </c>
      <c r="FB202" s="132">
        <f t="shared" si="162"/>
        <v>52</v>
      </c>
      <c r="FC202" s="132">
        <f t="shared" si="162"/>
        <v>94</v>
      </c>
      <c r="FD202" s="132">
        <f t="shared" si="162"/>
        <v>82</v>
      </c>
      <c r="FE202" s="132">
        <f t="shared" si="162"/>
        <v>100</v>
      </c>
      <c r="FF202" s="132">
        <f t="shared" si="162"/>
        <v>98</v>
      </c>
      <c r="FG202" s="132">
        <f t="shared" si="162"/>
        <v>115</v>
      </c>
      <c r="FH202" s="132">
        <f t="shared" si="162"/>
        <v>128</v>
      </c>
      <c r="FI202" s="132">
        <f t="shared" si="162"/>
        <v>118</v>
      </c>
      <c r="FJ202" s="132">
        <f t="shared" si="162"/>
        <v>170</v>
      </c>
      <c r="FK202" s="132">
        <f t="shared" si="162"/>
        <v>168</v>
      </c>
      <c r="FL202" s="132">
        <f t="shared" si="162"/>
        <v>212</v>
      </c>
      <c r="FM202" s="132">
        <f t="shared" si="162"/>
        <v>143</v>
      </c>
      <c r="FN202" s="132">
        <f t="shared" si="162"/>
        <v>189</v>
      </c>
      <c r="FO202" s="132">
        <f t="shared" si="162"/>
        <v>169</v>
      </c>
      <c r="FP202" s="132">
        <f t="shared" si="162"/>
        <v>182</v>
      </c>
      <c r="FQ202" s="132">
        <f t="shared" si="162"/>
        <v>243</v>
      </c>
      <c r="FR202" s="132">
        <f t="shared" si="162"/>
        <v>221</v>
      </c>
      <c r="FS202" s="132">
        <f t="shared" si="162"/>
        <v>284</v>
      </c>
      <c r="FT202" s="132">
        <f t="shared" si="162"/>
        <v>218</v>
      </c>
      <c r="FU202" s="132">
        <f t="shared" si="162"/>
        <v>238</v>
      </c>
      <c r="FV202" s="132">
        <f t="shared" si="162"/>
        <v>320</v>
      </c>
      <c r="FW202" s="132">
        <f t="shared" si="162"/>
        <v>289</v>
      </c>
      <c r="FX202" s="132">
        <f t="shared" si="162"/>
        <v>451</v>
      </c>
      <c r="FY202" s="132">
        <f t="shared" si="162"/>
        <v>389</v>
      </c>
      <c r="FZ202" s="132">
        <f t="shared" si="162"/>
        <v>437</v>
      </c>
      <c r="GA202" s="132">
        <f t="shared" si="162"/>
        <v>411</v>
      </c>
      <c r="GB202" s="132">
        <f t="shared" si="162"/>
        <v>477</v>
      </c>
      <c r="GC202" s="132">
        <f t="shared" si="162"/>
        <v>491</v>
      </c>
      <c r="GD202" s="132">
        <f t="shared" si="162"/>
        <v>502</v>
      </c>
      <c r="GE202" s="132">
        <f t="shared" si="162"/>
        <v>648</v>
      </c>
      <c r="GF202" s="132">
        <f t="shared" si="162"/>
        <v>579</v>
      </c>
      <c r="GG202" s="132">
        <f t="shared" si="162"/>
        <v>612</v>
      </c>
      <c r="GH202" s="132">
        <f t="shared" si="162"/>
        <v>575</v>
      </c>
      <c r="GI202" s="132">
        <f t="shared" si="162"/>
        <v>610</v>
      </c>
      <c r="GJ202" s="132">
        <f t="shared" si="162"/>
        <v>528</v>
      </c>
      <c r="GK202" s="132">
        <f t="shared" si="162"/>
        <v>517</v>
      </c>
      <c r="GL202" s="132">
        <f t="shared" si="162"/>
        <v>604</v>
      </c>
      <c r="GM202" s="132">
        <f t="shared" si="162"/>
        <v>573</v>
      </c>
      <c r="GN202" s="132">
        <f t="shared" si="162"/>
        <v>592</v>
      </c>
      <c r="GO202" s="132">
        <f t="shared" ref="GO202:HT202" si="163">SUM(GO192:GO201)</f>
        <v>544</v>
      </c>
      <c r="GP202" s="132">
        <f t="shared" si="163"/>
        <v>514</v>
      </c>
      <c r="GQ202" s="132">
        <f t="shared" si="163"/>
        <v>512</v>
      </c>
      <c r="GR202" s="132">
        <f t="shared" si="163"/>
        <v>442</v>
      </c>
      <c r="GS202" s="132">
        <f t="shared" si="163"/>
        <v>498</v>
      </c>
      <c r="GT202" s="132">
        <f t="shared" si="163"/>
        <v>509</v>
      </c>
      <c r="GU202" s="132">
        <f t="shared" si="163"/>
        <v>502</v>
      </c>
      <c r="GV202" s="132">
        <f t="shared" si="163"/>
        <v>472</v>
      </c>
      <c r="GW202" s="132">
        <f t="shared" si="163"/>
        <v>471</v>
      </c>
      <c r="GX202" s="132">
        <f t="shared" si="163"/>
        <v>521</v>
      </c>
      <c r="GY202" s="132">
        <f t="shared" si="163"/>
        <v>510</v>
      </c>
      <c r="GZ202" s="132">
        <f t="shared" si="163"/>
        <v>543</v>
      </c>
      <c r="HA202" s="132">
        <f t="shared" si="163"/>
        <v>580</v>
      </c>
      <c r="HB202" s="132">
        <f t="shared" si="163"/>
        <v>602</v>
      </c>
      <c r="HC202" s="132">
        <f t="shared" si="163"/>
        <v>534</v>
      </c>
      <c r="HD202" s="132">
        <f t="shared" si="163"/>
        <v>553</v>
      </c>
      <c r="HE202" s="132">
        <f t="shared" si="163"/>
        <v>572</v>
      </c>
      <c r="HF202" s="132">
        <f t="shared" si="163"/>
        <v>576</v>
      </c>
      <c r="HG202" s="132">
        <f t="shared" si="163"/>
        <v>875</v>
      </c>
      <c r="HH202" s="132">
        <f t="shared" si="163"/>
        <v>904</v>
      </c>
      <c r="HI202" s="132">
        <f t="shared" si="163"/>
        <v>908</v>
      </c>
      <c r="HJ202" s="132">
        <f t="shared" si="163"/>
        <v>911</v>
      </c>
      <c r="HK202" s="132">
        <f t="shared" si="163"/>
        <v>1047</v>
      </c>
      <c r="HL202" s="132">
        <f t="shared" si="163"/>
        <v>1091</v>
      </c>
      <c r="HM202" s="132">
        <f t="shared" si="163"/>
        <v>1117</v>
      </c>
      <c r="HN202" s="132">
        <f t="shared" si="163"/>
        <v>1268</v>
      </c>
      <c r="HO202" s="132">
        <f t="shared" si="163"/>
        <v>1286</v>
      </c>
      <c r="HP202" s="132">
        <f t="shared" si="163"/>
        <v>1139</v>
      </c>
      <c r="HQ202" s="132">
        <f t="shared" si="163"/>
        <v>973</v>
      </c>
      <c r="HR202" s="132">
        <f t="shared" si="163"/>
        <v>905</v>
      </c>
      <c r="HS202" s="132">
        <f t="shared" si="163"/>
        <v>642</v>
      </c>
      <c r="HT202" s="132">
        <f t="shared" si="163"/>
        <v>477</v>
      </c>
    </row>
    <row r="206" spans="2:236" x14ac:dyDescent="0.25">
      <c r="B206" s="132" t="s">
        <v>203</v>
      </c>
      <c r="I206" s="132">
        <f>SUM(C192:I192)</f>
        <v>0</v>
      </c>
      <c r="J206" s="132">
        <f t="shared" ref="J206:BU215" si="164">SUM(D192:J192)</f>
        <v>0</v>
      </c>
      <c r="K206" s="132">
        <f t="shared" si="164"/>
        <v>0</v>
      </c>
      <c r="L206" s="132">
        <f t="shared" si="164"/>
        <v>0</v>
      </c>
      <c r="M206" s="132">
        <f t="shared" si="164"/>
        <v>0</v>
      </c>
      <c r="N206" s="132">
        <f t="shared" si="164"/>
        <v>0</v>
      </c>
      <c r="O206" s="132">
        <f t="shared" si="164"/>
        <v>0</v>
      </c>
      <c r="P206" s="132">
        <f t="shared" si="164"/>
        <v>0</v>
      </c>
      <c r="Q206" s="132">
        <f t="shared" si="164"/>
        <v>0</v>
      </c>
      <c r="R206" s="132">
        <f t="shared" si="164"/>
        <v>0</v>
      </c>
      <c r="S206" s="132">
        <f t="shared" si="164"/>
        <v>0</v>
      </c>
      <c r="T206" s="132">
        <f t="shared" si="164"/>
        <v>0</v>
      </c>
      <c r="U206" s="132">
        <f t="shared" si="164"/>
        <v>0</v>
      </c>
      <c r="V206" s="132">
        <f t="shared" si="164"/>
        <v>0</v>
      </c>
      <c r="W206" s="132">
        <f t="shared" si="164"/>
        <v>0</v>
      </c>
      <c r="X206" s="132">
        <f t="shared" si="164"/>
        <v>0</v>
      </c>
      <c r="Y206" s="132">
        <f t="shared" si="164"/>
        <v>0</v>
      </c>
      <c r="Z206" s="132">
        <f t="shared" si="164"/>
        <v>0</v>
      </c>
      <c r="AA206" s="132">
        <f t="shared" si="164"/>
        <v>0</v>
      </c>
      <c r="AB206" s="132">
        <f t="shared" si="164"/>
        <v>0</v>
      </c>
      <c r="AC206" s="132">
        <f t="shared" si="164"/>
        <v>1</v>
      </c>
      <c r="AD206" s="132">
        <f t="shared" si="164"/>
        <v>1</v>
      </c>
      <c r="AE206" s="132">
        <f t="shared" si="164"/>
        <v>1</v>
      </c>
      <c r="AF206" s="132">
        <f t="shared" si="164"/>
        <v>2</v>
      </c>
      <c r="AG206" s="132">
        <f t="shared" si="164"/>
        <v>3</v>
      </c>
      <c r="AH206" s="132">
        <f t="shared" si="164"/>
        <v>3</v>
      </c>
      <c r="AI206" s="132">
        <f t="shared" si="164"/>
        <v>4</v>
      </c>
      <c r="AJ206" s="132">
        <f t="shared" si="164"/>
        <v>3</v>
      </c>
      <c r="AK206" s="132">
        <f t="shared" si="164"/>
        <v>4</v>
      </c>
      <c r="AL206" s="132">
        <f t="shared" si="164"/>
        <v>4</v>
      </c>
      <c r="AM206" s="132">
        <f t="shared" si="164"/>
        <v>4</v>
      </c>
      <c r="AN206" s="132">
        <f t="shared" si="164"/>
        <v>5</v>
      </c>
      <c r="AO206" s="132">
        <f t="shared" si="164"/>
        <v>6</v>
      </c>
      <c r="AP206" s="132">
        <f t="shared" si="164"/>
        <v>7</v>
      </c>
      <c r="AQ206" s="132">
        <f t="shared" si="164"/>
        <v>8</v>
      </c>
      <c r="AR206" s="132">
        <f t="shared" si="164"/>
        <v>8</v>
      </c>
      <c r="AS206" s="132">
        <f t="shared" si="164"/>
        <v>13</v>
      </c>
      <c r="AT206" s="132">
        <f t="shared" si="164"/>
        <v>13</v>
      </c>
      <c r="AU206" s="132">
        <f t="shared" si="164"/>
        <v>13</v>
      </c>
      <c r="AV206" s="132">
        <f t="shared" si="164"/>
        <v>13</v>
      </c>
      <c r="AW206" s="132">
        <f t="shared" si="164"/>
        <v>11</v>
      </c>
      <c r="AX206" s="132">
        <f t="shared" si="164"/>
        <v>12</v>
      </c>
      <c r="AY206" s="132">
        <f t="shared" si="164"/>
        <v>12</v>
      </c>
      <c r="AZ206" s="132">
        <f t="shared" si="164"/>
        <v>9</v>
      </c>
      <c r="BA206" s="132">
        <f t="shared" si="164"/>
        <v>8</v>
      </c>
      <c r="BB206" s="132">
        <f t="shared" si="164"/>
        <v>10</v>
      </c>
      <c r="BC206" s="132">
        <f t="shared" si="164"/>
        <v>14</v>
      </c>
      <c r="BD206" s="132">
        <f t="shared" si="164"/>
        <v>19</v>
      </c>
      <c r="BE206" s="132">
        <f t="shared" si="164"/>
        <v>19</v>
      </c>
      <c r="BF206" s="132">
        <f t="shared" si="164"/>
        <v>20</v>
      </c>
      <c r="BG206" s="132">
        <f t="shared" si="164"/>
        <v>21</v>
      </c>
      <c r="BH206" s="132">
        <f t="shared" si="164"/>
        <v>23</v>
      </c>
      <c r="BI206" s="132">
        <f t="shared" si="164"/>
        <v>20</v>
      </c>
      <c r="BJ206" s="132">
        <f t="shared" si="164"/>
        <v>19</v>
      </c>
      <c r="BK206" s="132">
        <f t="shared" si="164"/>
        <v>14</v>
      </c>
      <c r="BL206" s="132">
        <f t="shared" si="164"/>
        <v>12</v>
      </c>
      <c r="BM206" s="132">
        <f t="shared" si="164"/>
        <v>12</v>
      </c>
      <c r="BN206" s="132">
        <f t="shared" si="164"/>
        <v>13</v>
      </c>
      <c r="BO206" s="132">
        <f t="shared" si="164"/>
        <v>13</v>
      </c>
      <c r="BP206" s="132">
        <f t="shared" si="164"/>
        <v>13</v>
      </c>
      <c r="BQ206" s="132">
        <f t="shared" si="164"/>
        <v>10</v>
      </c>
      <c r="BR206" s="132">
        <f t="shared" si="164"/>
        <v>14</v>
      </c>
      <c r="BS206" s="132">
        <f t="shared" si="164"/>
        <v>15</v>
      </c>
      <c r="BT206" s="132">
        <f t="shared" si="164"/>
        <v>14</v>
      </c>
      <c r="BU206" s="132">
        <f t="shared" si="164"/>
        <v>11</v>
      </c>
      <c r="BV206" s="132">
        <f t="shared" ref="BV206:EG209" si="165">SUM(BP192:BV192)</f>
        <v>11</v>
      </c>
      <c r="BW206" s="132">
        <f t="shared" si="165"/>
        <v>11</v>
      </c>
      <c r="BX206" s="132">
        <f t="shared" si="165"/>
        <v>11</v>
      </c>
      <c r="BY206" s="132">
        <f t="shared" si="165"/>
        <v>9</v>
      </c>
      <c r="BZ206" s="132">
        <f t="shared" si="165"/>
        <v>9</v>
      </c>
      <c r="CA206" s="132">
        <f t="shared" si="165"/>
        <v>10</v>
      </c>
      <c r="CB206" s="132">
        <f t="shared" si="165"/>
        <v>9</v>
      </c>
      <c r="CC206" s="132">
        <f t="shared" si="165"/>
        <v>8</v>
      </c>
      <c r="CD206" s="132">
        <f t="shared" si="165"/>
        <v>7</v>
      </c>
      <c r="CE206" s="132">
        <f t="shared" si="165"/>
        <v>6</v>
      </c>
      <c r="CF206" s="132">
        <f t="shared" si="165"/>
        <v>6</v>
      </c>
      <c r="CG206" s="132">
        <f t="shared" si="165"/>
        <v>5</v>
      </c>
      <c r="CH206" s="132">
        <f t="shared" si="165"/>
        <v>4</v>
      </c>
      <c r="CI206" s="132">
        <f t="shared" si="165"/>
        <v>5</v>
      </c>
      <c r="CJ206" s="132">
        <f t="shared" si="165"/>
        <v>4</v>
      </c>
      <c r="CK206" s="132">
        <f t="shared" si="165"/>
        <v>4</v>
      </c>
      <c r="CL206" s="132">
        <f t="shared" si="165"/>
        <v>5</v>
      </c>
      <c r="CM206" s="132">
        <f t="shared" si="165"/>
        <v>4</v>
      </c>
      <c r="CN206" s="132">
        <f t="shared" si="165"/>
        <v>5</v>
      </c>
      <c r="CO206" s="132">
        <f t="shared" si="165"/>
        <v>4</v>
      </c>
      <c r="CP206" s="132">
        <f t="shared" si="165"/>
        <v>3</v>
      </c>
      <c r="CQ206" s="132">
        <f t="shared" si="165"/>
        <v>3</v>
      </c>
      <c r="CR206" s="132">
        <f t="shared" si="165"/>
        <v>6</v>
      </c>
      <c r="CS206" s="132">
        <f t="shared" si="165"/>
        <v>8</v>
      </c>
      <c r="CT206" s="132">
        <f t="shared" si="165"/>
        <v>7</v>
      </c>
      <c r="CU206" s="132">
        <f t="shared" si="165"/>
        <v>8</v>
      </c>
      <c r="CV206" s="132">
        <f t="shared" si="165"/>
        <v>11</v>
      </c>
      <c r="CW206" s="132">
        <f t="shared" si="165"/>
        <v>11</v>
      </c>
      <c r="CX206" s="132">
        <f t="shared" si="165"/>
        <v>14</v>
      </c>
      <c r="CY206" s="132">
        <f t="shared" si="165"/>
        <v>12</v>
      </c>
      <c r="CZ206" s="132">
        <f t="shared" si="165"/>
        <v>9</v>
      </c>
      <c r="DA206" s="132">
        <f t="shared" si="165"/>
        <v>12</v>
      </c>
      <c r="DB206" s="132">
        <f t="shared" si="165"/>
        <v>13</v>
      </c>
      <c r="DC206" s="132">
        <f t="shared" si="165"/>
        <v>12</v>
      </c>
      <c r="DD206" s="132">
        <f t="shared" si="165"/>
        <v>15</v>
      </c>
      <c r="DE206" s="132">
        <f t="shared" si="165"/>
        <v>13</v>
      </c>
      <c r="DF206" s="132">
        <f t="shared" si="165"/>
        <v>14</v>
      </c>
      <c r="DG206" s="132">
        <f t="shared" si="165"/>
        <v>18</v>
      </c>
      <c r="DH206" s="132">
        <f t="shared" si="165"/>
        <v>17</v>
      </c>
      <c r="DI206" s="132">
        <f t="shared" si="165"/>
        <v>16</v>
      </c>
      <c r="DJ206" s="132">
        <f t="shared" si="165"/>
        <v>18</v>
      </c>
      <c r="DK206" s="132">
        <f t="shared" si="165"/>
        <v>21</v>
      </c>
      <c r="DL206" s="132">
        <f t="shared" si="165"/>
        <v>20</v>
      </c>
      <c r="DM206" s="132">
        <f t="shared" si="165"/>
        <v>21</v>
      </c>
      <c r="DN206" s="132">
        <f t="shared" si="165"/>
        <v>19</v>
      </c>
      <c r="DO206" s="132">
        <f t="shared" si="165"/>
        <v>20</v>
      </c>
      <c r="DP206" s="132">
        <f t="shared" si="165"/>
        <v>23</v>
      </c>
      <c r="DQ206" s="132">
        <f t="shared" si="165"/>
        <v>23</v>
      </c>
      <c r="DR206" s="132">
        <f t="shared" si="165"/>
        <v>21</v>
      </c>
      <c r="DS206" s="132">
        <f t="shared" si="165"/>
        <v>23</v>
      </c>
      <c r="DT206" s="132">
        <f t="shared" si="165"/>
        <v>21</v>
      </c>
      <c r="DU206" s="132">
        <f t="shared" si="165"/>
        <v>22</v>
      </c>
      <c r="DV206" s="132">
        <f t="shared" si="165"/>
        <v>20</v>
      </c>
      <c r="DW206" s="132">
        <f t="shared" si="165"/>
        <v>21</v>
      </c>
      <c r="DX206" s="132">
        <f t="shared" si="165"/>
        <v>21</v>
      </c>
      <c r="DY206" s="132">
        <f t="shared" si="165"/>
        <v>25</v>
      </c>
      <c r="DZ206" s="132">
        <f t="shared" si="165"/>
        <v>25</v>
      </c>
      <c r="EA206" s="132">
        <f t="shared" si="165"/>
        <v>29</v>
      </c>
      <c r="EB206" s="132">
        <f t="shared" si="165"/>
        <v>31</v>
      </c>
      <c r="EC206" s="132">
        <f t="shared" si="165"/>
        <v>40</v>
      </c>
      <c r="ED206" s="132">
        <f t="shared" si="165"/>
        <v>38</v>
      </c>
      <c r="EE206" s="132">
        <f t="shared" si="165"/>
        <v>38</v>
      </c>
      <c r="EF206" s="132">
        <f t="shared" si="165"/>
        <v>34</v>
      </c>
      <c r="EG206" s="132">
        <f t="shared" si="165"/>
        <v>35</v>
      </c>
      <c r="EH206" s="132">
        <f t="shared" ref="EH206:GS215" si="166">SUM(EB192:EH192)</f>
        <v>34</v>
      </c>
      <c r="EI206" s="132">
        <f t="shared" si="166"/>
        <v>33</v>
      </c>
      <c r="EJ206" s="132">
        <f t="shared" si="166"/>
        <v>27</v>
      </c>
      <c r="EK206" s="132">
        <f t="shared" si="166"/>
        <v>26</v>
      </c>
      <c r="EL206" s="132">
        <f t="shared" si="166"/>
        <v>25</v>
      </c>
      <c r="EM206" s="132">
        <f t="shared" si="166"/>
        <v>24</v>
      </c>
      <c r="EN206" s="132">
        <f t="shared" si="166"/>
        <v>24</v>
      </c>
      <c r="EO206" s="132">
        <f t="shared" si="166"/>
        <v>22</v>
      </c>
      <c r="EP206" s="132">
        <f t="shared" si="166"/>
        <v>21</v>
      </c>
      <c r="EQ206" s="132">
        <f t="shared" si="166"/>
        <v>20</v>
      </c>
      <c r="ER206" s="132">
        <f t="shared" si="166"/>
        <v>19</v>
      </c>
      <c r="ES206" s="132">
        <f t="shared" si="166"/>
        <v>18</v>
      </c>
      <c r="ET206" s="132">
        <f t="shared" si="166"/>
        <v>17</v>
      </c>
      <c r="EU206" s="132">
        <f t="shared" si="166"/>
        <v>14</v>
      </c>
      <c r="EV206" s="132">
        <f t="shared" si="166"/>
        <v>16</v>
      </c>
      <c r="EW206" s="132">
        <f t="shared" si="166"/>
        <v>13</v>
      </c>
      <c r="EX206" s="132">
        <f t="shared" si="166"/>
        <v>11</v>
      </c>
      <c r="EY206" s="132">
        <f t="shared" si="166"/>
        <v>10</v>
      </c>
      <c r="EZ206" s="132">
        <f t="shared" si="166"/>
        <v>9</v>
      </c>
      <c r="FA206" s="132">
        <f t="shared" si="166"/>
        <v>9</v>
      </c>
      <c r="FB206" s="132">
        <f t="shared" si="166"/>
        <v>9</v>
      </c>
      <c r="FC206" s="132">
        <f t="shared" si="166"/>
        <v>8</v>
      </c>
      <c r="FD206" s="132">
        <f t="shared" si="166"/>
        <v>8</v>
      </c>
      <c r="FE206" s="132">
        <f t="shared" si="166"/>
        <v>8</v>
      </c>
      <c r="FF206" s="132">
        <f t="shared" si="166"/>
        <v>11</v>
      </c>
      <c r="FG206" s="132">
        <f t="shared" si="166"/>
        <v>12</v>
      </c>
      <c r="FH206" s="132">
        <f t="shared" si="166"/>
        <v>11</v>
      </c>
      <c r="FI206" s="132">
        <f t="shared" si="166"/>
        <v>13</v>
      </c>
      <c r="FJ206" s="132">
        <f t="shared" si="166"/>
        <v>13</v>
      </c>
      <c r="FK206" s="132">
        <f t="shared" si="166"/>
        <v>16</v>
      </c>
      <c r="FL206" s="132">
        <f t="shared" si="166"/>
        <v>17</v>
      </c>
      <c r="FM206" s="132">
        <f t="shared" si="166"/>
        <v>15</v>
      </c>
      <c r="FN206" s="132">
        <f t="shared" si="166"/>
        <v>14</v>
      </c>
      <c r="FO206" s="132">
        <f t="shared" si="166"/>
        <v>15</v>
      </c>
      <c r="FP206" s="132">
        <f t="shared" si="166"/>
        <v>15</v>
      </c>
      <c r="FQ206" s="132">
        <f t="shared" si="166"/>
        <v>14</v>
      </c>
      <c r="FR206" s="132">
        <f t="shared" si="166"/>
        <v>12</v>
      </c>
      <c r="FS206" s="132">
        <f t="shared" si="166"/>
        <v>15</v>
      </c>
      <c r="FT206" s="132">
        <f t="shared" si="166"/>
        <v>15</v>
      </c>
      <c r="FU206" s="132">
        <f t="shared" si="166"/>
        <v>15</v>
      </c>
      <c r="FV206" s="132">
        <f t="shared" si="166"/>
        <v>16</v>
      </c>
      <c r="FW206" s="132">
        <f t="shared" si="166"/>
        <v>16</v>
      </c>
      <c r="FX206" s="132">
        <f t="shared" si="166"/>
        <v>20</v>
      </c>
      <c r="FY206" s="132">
        <f t="shared" si="166"/>
        <v>23</v>
      </c>
      <c r="FZ206" s="132">
        <f t="shared" si="166"/>
        <v>22</v>
      </c>
      <c r="GA206" s="132">
        <f t="shared" si="166"/>
        <v>22</v>
      </c>
      <c r="GB206" s="132">
        <f t="shared" si="166"/>
        <v>26</v>
      </c>
      <c r="GC206" s="132">
        <f t="shared" si="166"/>
        <v>34</v>
      </c>
      <c r="GD206" s="132">
        <f t="shared" si="166"/>
        <v>36</v>
      </c>
      <c r="GE206" s="132">
        <f t="shared" si="166"/>
        <v>43</v>
      </c>
      <c r="GF206" s="132">
        <f t="shared" si="166"/>
        <v>47</v>
      </c>
      <c r="GG206" s="132">
        <f t="shared" si="166"/>
        <v>45</v>
      </c>
      <c r="GH206" s="132">
        <f t="shared" si="166"/>
        <v>50</v>
      </c>
      <c r="GI206" s="132">
        <f t="shared" si="166"/>
        <v>52</v>
      </c>
      <c r="GJ206" s="132">
        <f t="shared" si="166"/>
        <v>47</v>
      </c>
      <c r="GK206" s="132">
        <f t="shared" si="166"/>
        <v>49</v>
      </c>
      <c r="GL206" s="132">
        <f t="shared" si="166"/>
        <v>40</v>
      </c>
      <c r="GM206" s="132">
        <f t="shared" si="166"/>
        <v>41</v>
      </c>
      <c r="GN206" s="132">
        <f t="shared" si="166"/>
        <v>46</v>
      </c>
      <c r="GO206" s="132">
        <f t="shared" si="166"/>
        <v>45</v>
      </c>
      <c r="GP206" s="132">
        <f t="shared" si="166"/>
        <v>43</v>
      </c>
      <c r="GQ206" s="132">
        <f t="shared" si="166"/>
        <v>41</v>
      </c>
      <c r="GR206" s="132">
        <f t="shared" si="166"/>
        <v>38</v>
      </c>
      <c r="GS206" s="132">
        <f t="shared" si="166"/>
        <v>37</v>
      </c>
      <c r="GT206" s="132">
        <f t="shared" ref="GS206:HZ213" si="167">SUM(GN192:GT192)</f>
        <v>34</v>
      </c>
      <c r="GU206" s="132">
        <f t="shared" si="167"/>
        <v>32</v>
      </c>
      <c r="GV206" s="132">
        <f t="shared" si="167"/>
        <v>30</v>
      </c>
      <c r="GW206" s="132">
        <f t="shared" si="167"/>
        <v>30</v>
      </c>
      <c r="GX206" s="132">
        <f t="shared" si="167"/>
        <v>29</v>
      </c>
      <c r="GY206" s="132">
        <f t="shared" si="167"/>
        <v>35</v>
      </c>
      <c r="GZ206" s="132">
        <f t="shared" si="167"/>
        <v>35</v>
      </c>
      <c r="HA206" s="132">
        <f t="shared" si="167"/>
        <v>39</v>
      </c>
      <c r="HB206" s="132">
        <f t="shared" si="167"/>
        <v>35</v>
      </c>
      <c r="HC206" s="132">
        <f t="shared" si="167"/>
        <v>36</v>
      </c>
      <c r="HD206" s="132">
        <f t="shared" si="167"/>
        <v>38</v>
      </c>
      <c r="HE206" s="132">
        <f t="shared" si="167"/>
        <v>44</v>
      </c>
      <c r="HF206" s="132">
        <f t="shared" si="167"/>
        <v>41</v>
      </c>
      <c r="HG206" s="132">
        <f t="shared" si="167"/>
        <v>46</v>
      </c>
      <c r="HH206" s="132">
        <f t="shared" si="167"/>
        <v>47</v>
      </c>
      <c r="HI206" s="132">
        <f t="shared" si="167"/>
        <v>57</v>
      </c>
      <c r="HJ206" s="132">
        <f t="shared" si="167"/>
        <v>65</v>
      </c>
      <c r="HK206" s="132">
        <f t="shared" si="167"/>
        <v>69</v>
      </c>
      <c r="HL206" s="132">
        <f t="shared" si="167"/>
        <v>81</v>
      </c>
      <c r="HM206" s="132">
        <f t="shared" si="167"/>
        <v>88</v>
      </c>
      <c r="HN206" s="132">
        <f t="shared" si="167"/>
        <v>95</v>
      </c>
      <c r="HO206" s="132">
        <f t="shared" si="167"/>
        <v>94</v>
      </c>
      <c r="HP206" s="132">
        <f t="shared" si="167"/>
        <v>90</v>
      </c>
      <c r="HQ206" s="132">
        <f t="shared" si="167"/>
        <v>87</v>
      </c>
      <c r="HR206" s="132">
        <f t="shared" si="167"/>
        <v>88</v>
      </c>
      <c r="HS206" s="132">
        <f t="shared" si="167"/>
        <v>78</v>
      </c>
      <c r="HT206" s="132">
        <f>SUM(HN192:HT192)</f>
        <v>68</v>
      </c>
      <c r="HU206" s="132">
        <f t="shared" si="167"/>
        <v>62</v>
      </c>
      <c r="HV206" s="132">
        <f t="shared" si="167"/>
        <v>59</v>
      </c>
      <c r="HW206" s="132">
        <f t="shared" si="167"/>
        <v>57</v>
      </c>
      <c r="HX206" s="132">
        <f t="shared" si="167"/>
        <v>48</v>
      </c>
      <c r="HY206" s="132">
        <f t="shared" si="167"/>
        <v>36</v>
      </c>
      <c r="HZ206" s="132">
        <f t="shared" si="167"/>
        <v>25</v>
      </c>
      <c r="IA206" s="132">
        <f>SUM(HU192:IA192)</f>
        <v>22</v>
      </c>
    </row>
    <row r="207" spans="2:236" x14ac:dyDescent="0.25">
      <c r="B207" s="132" t="s">
        <v>204</v>
      </c>
      <c r="I207" s="132">
        <f t="shared" ref="I207:BT210" si="168">SUM(C193:I193)</f>
        <v>0</v>
      </c>
      <c r="J207" s="132">
        <f t="shared" si="168"/>
        <v>0</v>
      </c>
      <c r="K207" s="132">
        <f t="shared" si="168"/>
        <v>0</v>
      </c>
      <c r="L207" s="132">
        <f t="shared" si="168"/>
        <v>0</v>
      </c>
      <c r="M207" s="132">
        <f t="shared" si="168"/>
        <v>0</v>
      </c>
      <c r="N207" s="132">
        <f t="shared" si="168"/>
        <v>0</v>
      </c>
      <c r="O207" s="132">
        <f t="shared" si="168"/>
        <v>0</v>
      </c>
      <c r="P207" s="132">
        <f t="shared" si="168"/>
        <v>0</v>
      </c>
      <c r="Q207" s="132">
        <f t="shared" si="168"/>
        <v>0</v>
      </c>
      <c r="R207" s="132">
        <f t="shared" si="168"/>
        <v>0</v>
      </c>
      <c r="S207" s="132">
        <f t="shared" si="168"/>
        <v>0</v>
      </c>
      <c r="T207" s="132">
        <f t="shared" si="168"/>
        <v>0</v>
      </c>
      <c r="U207" s="132">
        <f t="shared" si="168"/>
        <v>0</v>
      </c>
      <c r="V207" s="132">
        <f t="shared" si="168"/>
        <v>0</v>
      </c>
      <c r="W207" s="132">
        <f t="shared" si="168"/>
        <v>0</v>
      </c>
      <c r="X207" s="132">
        <f t="shared" si="168"/>
        <v>1</v>
      </c>
      <c r="Y207" s="132">
        <f t="shared" si="168"/>
        <v>1</v>
      </c>
      <c r="Z207" s="132">
        <f t="shared" si="168"/>
        <v>2</v>
      </c>
      <c r="AA207" s="132">
        <f t="shared" si="168"/>
        <v>4</v>
      </c>
      <c r="AB207" s="132">
        <f t="shared" si="168"/>
        <v>4</v>
      </c>
      <c r="AC207" s="132">
        <f t="shared" si="168"/>
        <v>6</v>
      </c>
      <c r="AD207" s="132">
        <f t="shared" si="168"/>
        <v>10</v>
      </c>
      <c r="AE207" s="132">
        <f t="shared" si="168"/>
        <v>13</v>
      </c>
      <c r="AF207" s="132">
        <f t="shared" si="168"/>
        <v>21</v>
      </c>
      <c r="AG207" s="132">
        <f t="shared" si="168"/>
        <v>25</v>
      </c>
      <c r="AH207" s="132">
        <f t="shared" si="168"/>
        <v>27</v>
      </c>
      <c r="AI207" s="132">
        <f t="shared" si="168"/>
        <v>34</v>
      </c>
      <c r="AJ207" s="132">
        <f t="shared" si="168"/>
        <v>36</v>
      </c>
      <c r="AK207" s="132">
        <f t="shared" si="168"/>
        <v>35</v>
      </c>
      <c r="AL207" s="132">
        <f t="shared" si="168"/>
        <v>34</v>
      </c>
      <c r="AM207" s="132">
        <f t="shared" si="168"/>
        <v>26</v>
      </c>
      <c r="AN207" s="132">
        <f t="shared" si="168"/>
        <v>26</v>
      </c>
      <c r="AO207" s="132">
        <f t="shared" si="168"/>
        <v>25</v>
      </c>
      <c r="AP207" s="132">
        <f t="shared" si="168"/>
        <v>20</v>
      </c>
      <c r="AQ207" s="132">
        <f t="shared" si="168"/>
        <v>19</v>
      </c>
      <c r="AR207" s="132">
        <f t="shared" si="168"/>
        <v>18</v>
      </c>
      <c r="AS207" s="132">
        <f t="shared" si="168"/>
        <v>18</v>
      </c>
      <c r="AT207" s="132">
        <f t="shared" si="168"/>
        <v>24</v>
      </c>
      <c r="AU207" s="132">
        <f t="shared" si="168"/>
        <v>23</v>
      </c>
      <c r="AV207" s="132">
        <f t="shared" si="168"/>
        <v>22</v>
      </c>
      <c r="AW207" s="132">
        <f t="shared" si="168"/>
        <v>25</v>
      </c>
      <c r="AX207" s="132">
        <f t="shared" si="168"/>
        <v>27</v>
      </c>
      <c r="AY207" s="132">
        <f t="shared" si="168"/>
        <v>30</v>
      </c>
      <c r="AZ207" s="132">
        <f t="shared" si="168"/>
        <v>32</v>
      </c>
      <c r="BA207" s="132">
        <f t="shared" si="168"/>
        <v>29</v>
      </c>
      <c r="BB207" s="132">
        <f t="shared" si="168"/>
        <v>28</v>
      </c>
      <c r="BC207" s="132">
        <f t="shared" si="168"/>
        <v>32</v>
      </c>
      <c r="BD207" s="132">
        <f t="shared" si="168"/>
        <v>34</v>
      </c>
      <c r="BE207" s="132">
        <f t="shared" si="168"/>
        <v>33</v>
      </c>
      <c r="BF207" s="132">
        <f t="shared" si="168"/>
        <v>37</v>
      </c>
      <c r="BG207" s="132">
        <f t="shared" si="168"/>
        <v>44</v>
      </c>
      <c r="BH207" s="132">
        <f t="shared" si="168"/>
        <v>44</v>
      </c>
      <c r="BI207" s="132">
        <f t="shared" si="168"/>
        <v>60</v>
      </c>
      <c r="BJ207" s="132">
        <f t="shared" si="168"/>
        <v>63</v>
      </c>
      <c r="BK207" s="132">
        <f t="shared" si="168"/>
        <v>73</v>
      </c>
      <c r="BL207" s="132">
        <f t="shared" si="168"/>
        <v>76</v>
      </c>
      <c r="BM207" s="132">
        <f t="shared" si="168"/>
        <v>78</v>
      </c>
      <c r="BN207" s="132">
        <f t="shared" si="168"/>
        <v>80</v>
      </c>
      <c r="BO207" s="132">
        <f t="shared" si="168"/>
        <v>91</v>
      </c>
      <c r="BP207" s="132">
        <f t="shared" si="168"/>
        <v>86</v>
      </c>
      <c r="BQ207" s="132">
        <f t="shared" si="168"/>
        <v>85</v>
      </c>
      <c r="BR207" s="132">
        <f t="shared" si="168"/>
        <v>76</v>
      </c>
      <c r="BS207" s="132">
        <f t="shared" si="168"/>
        <v>79</v>
      </c>
      <c r="BT207" s="132">
        <f t="shared" si="168"/>
        <v>85</v>
      </c>
      <c r="BU207" s="132">
        <f t="shared" si="164"/>
        <v>81</v>
      </c>
      <c r="BV207" s="132">
        <f t="shared" si="165"/>
        <v>79</v>
      </c>
      <c r="BW207" s="132">
        <f t="shared" si="165"/>
        <v>76</v>
      </c>
      <c r="BX207" s="132">
        <f t="shared" si="165"/>
        <v>81</v>
      </c>
      <c r="BY207" s="132">
        <f t="shared" si="165"/>
        <v>84</v>
      </c>
      <c r="BZ207" s="132">
        <f t="shared" si="165"/>
        <v>82</v>
      </c>
      <c r="CA207" s="132">
        <f t="shared" si="165"/>
        <v>82</v>
      </c>
      <c r="CB207" s="132">
        <f t="shared" si="165"/>
        <v>84</v>
      </c>
      <c r="CC207" s="132">
        <f t="shared" si="165"/>
        <v>85</v>
      </c>
      <c r="CD207" s="132">
        <f t="shared" si="165"/>
        <v>83</v>
      </c>
      <c r="CE207" s="132">
        <f t="shared" si="165"/>
        <v>77</v>
      </c>
      <c r="CF207" s="132">
        <f t="shared" si="165"/>
        <v>73</v>
      </c>
      <c r="CG207" s="132">
        <f t="shared" si="165"/>
        <v>71</v>
      </c>
      <c r="CH207" s="132">
        <f t="shared" si="165"/>
        <v>62</v>
      </c>
      <c r="CI207" s="132">
        <f t="shared" si="165"/>
        <v>55</v>
      </c>
      <c r="CJ207" s="132">
        <f t="shared" si="165"/>
        <v>48</v>
      </c>
      <c r="CK207" s="132">
        <f t="shared" si="165"/>
        <v>43</v>
      </c>
      <c r="CL207" s="132">
        <f t="shared" si="165"/>
        <v>48</v>
      </c>
      <c r="CM207" s="132">
        <f t="shared" si="165"/>
        <v>46</v>
      </c>
      <c r="CN207" s="132">
        <f t="shared" si="165"/>
        <v>46</v>
      </c>
      <c r="CO207" s="132">
        <f t="shared" si="165"/>
        <v>40</v>
      </c>
      <c r="CP207" s="132">
        <f t="shared" si="165"/>
        <v>41</v>
      </c>
      <c r="CQ207" s="132">
        <f t="shared" si="165"/>
        <v>39</v>
      </c>
      <c r="CR207" s="132">
        <f t="shared" si="165"/>
        <v>43</v>
      </c>
      <c r="CS207" s="132">
        <f t="shared" si="165"/>
        <v>37</v>
      </c>
      <c r="CT207" s="132">
        <f t="shared" si="165"/>
        <v>38</v>
      </c>
      <c r="CU207" s="132">
        <f t="shared" si="165"/>
        <v>34</v>
      </c>
      <c r="CV207" s="132">
        <f t="shared" si="165"/>
        <v>37</v>
      </c>
      <c r="CW207" s="132">
        <f t="shared" si="165"/>
        <v>34</v>
      </c>
      <c r="CX207" s="132">
        <f t="shared" si="165"/>
        <v>35</v>
      </c>
      <c r="CY207" s="132">
        <f t="shared" si="165"/>
        <v>34</v>
      </c>
      <c r="CZ207" s="132">
        <f t="shared" si="165"/>
        <v>33</v>
      </c>
      <c r="DA207" s="132">
        <f t="shared" si="165"/>
        <v>38</v>
      </c>
      <c r="DB207" s="132">
        <f t="shared" si="165"/>
        <v>39</v>
      </c>
      <c r="DC207" s="132">
        <f t="shared" si="165"/>
        <v>38</v>
      </c>
      <c r="DD207" s="132">
        <f t="shared" si="165"/>
        <v>41</v>
      </c>
      <c r="DE207" s="132">
        <f t="shared" si="165"/>
        <v>40</v>
      </c>
      <c r="DF207" s="132">
        <f t="shared" si="165"/>
        <v>38</v>
      </c>
      <c r="DG207" s="132">
        <f t="shared" si="165"/>
        <v>40</v>
      </c>
      <c r="DH207" s="132">
        <f t="shared" si="165"/>
        <v>38</v>
      </c>
      <c r="DI207" s="132">
        <f t="shared" si="165"/>
        <v>48</v>
      </c>
      <c r="DJ207" s="132">
        <f t="shared" si="165"/>
        <v>51</v>
      </c>
      <c r="DK207" s="132">
        <f t="shared" si="165"/>
        <v>50</v>
      </c>
      <c r="DL207" s="132">
        <f t="shared" si="165"/>
        <v>51</v>
      </c>
      <c r="DM207" s="132">
        <f t="shared" si="165"/>
        <v>58</v>
      </c>
      <c r="DN207" s="132">
        <f t="shared" si="165"/>
        <v>60</v>
      </c>
      <c r="DO207" s="132">
        <f t="shared" si="165"/>
        <v>68</v>
      </c>
      <c r="DP207" s="132">
        <f t="shared" si="165"/>
        <v>66</v>
      </c>
      <c r="DQ207" s="132">
        <f t="shared" si="165"/>
        <v>68</v>
      </c>
      <c r="DR207" s="132">
        <f t="shared" si="165"/>
        <v>72</v>
      </c>
      <c r="DS207" s="132">
        <f t="shared" si="165"/>
        <v>73</v>
      </c>
      <c r="DT207" s="132">
        <f t="shared" si="165"/>
        <v>78</v>
      </c>
      <c r="DU207" s="132">
        <f t="shared" si="165"/>
        <v>82</v>
      </c>
      <c r="DV207" s="132">
        <f t="shared" si="165"/>
        <v>77</v>
      </c>
      <c r="DW207" s="132">
        <f t="shared" si="165"/>
        <v>72</v>
      </c>
      <c r="DX207" s="132">
        <f t="shared" si="165"/>
        <v>76</v>
      </c>
      <c r="DY207" s="132">
        <f t="shared" si="165"/>
        <v>79</v>
      </c>
      <c r="DZ207" s="132">
        <f t="shared" si="165"/>
        <v>78</v>
      </c>
      <c r="EA207" s="132">
        <f t="shared" si="165"/>
        <v>71</v>
      </c>
      <c r="EB207" s="132">
        <f t="shared" si="165"/>
        <v>69</v>
      </c>
      <c r="EC207" s="132">
        <f t="shared" si="165"/>
        <v>67</v>
      </c>
      <c r="ED207" s="132">
        <f t="shared" si="165"/>
        <v>80</v>
      </c>
      <c r="EE207" s="132">
        <f t="shared" si="165"/>
        <v>79</v>
      </c>
      <c r="EF207" s="132">
        <f t="shared" si="165"/>
        <v>76</v>
      </c>
      <c r="EG207" s="132">
        <f t="shared" si="165"/>
        <v>85</v>
      </c>
      <c r="EH207" s="132">
        <f t="shared" si="166"/>
        <v>84</v>
      </c>
      <c r="EI207" s="132">
        <f t="shared" si="166"/>
        <v>75</v>
      </c>
      <c r="EJ207" s="132">
        <f t="shared" si="166"/>
        <v>71</v>
      </c>
      <c r="EK207" s="132">
        <f t="shared" si="166"/>
        <v>64</v>
      </c>
      <c r="EL207" s="132">
        <f t="shared" si="166"/>
        <v>58</v>
      </c>
      <c r="EM207" s="132">
        <f t="shared" si="166"/>
        <v>60</v>
      </c>
      <c r="EN207" s="132">
        <f t="shared" si="166"/>
        <v>50</v>
      </c>
      <c r="EO207" s="132">
        <f t="shared" si="166"/>
        <v>48</v>
      </c>
      <c r="EP207" s="132">
        <f t="shared" si="166"/>
        <v>51</v>
      </c>
      <c r="EQ207" s="132">
        <f t="shared" si="166"/>
        <v>51</v>
      </c>
      <c r="ER207" s="132">
        <f t="shared" si="166"/>
        <v>46</v>
      </c>
      <c r="ES207" s="132">
        <f t="shared" si="166"/>
        <v>45</v>
      </c>
      <c r="ET207" s="132">
        <f t="shared" si="166"/>
        <v>40</v>
      </c>
      <c r="EU207" s="132">
        <f t="shared" si="166"/>
        <v>43</v>
      </c>
      <c r="EV207" s="132">
        <f t="shared" si="166"/>
        <v>44</v>
      </c>
      <c r="EW207" s="132">
        <f t="shared" si="166"/>
        <v>45</v>
      </c>
      <c r="EX207" s="132">
        <f t="shared" si="166"/>
        <v>52</v>
      </c>
      <c r="EY207" s="132">
        <f t="shared" si="166"/>
        <v>52</v>
      </c>
      <c r="EZ207" s="132">
        <f t="shared" si="166"/>
        <v>52</v>
      </c>
      <c r="FA207" s="132">
        <f t="shared" si="166"/>
        <v>50</v>
      </c>
      <c r="FB207" s="132">
        <f t="shared" si="166"/>
        <v>51</v>
      </c>
      <c r="FC207" s="132">
        <f t="shared" si="166"/>
        <v>52</v>
      </c>
      <c r="FD207" s="132">
        <f t="shared" si="166"/>
        <v>58</v>
      </c>
      <c r="FE207" s="132">
        <f t="shared" si="166"/>
        <v>58</v>
      </c>
      <c r="FF207" s="132">
        <f t="shared" si="166"/>
        <v>64</v>
      </c>
      <c r="FG207" s="132">
        <f t="shared" si="166"/>
        <v>75</v>
      </c>
      <c r="FH207" s="132">
        <f t="shared" si="166"/>
        <v>88</v>
      </c>
      <c r="FI207" s="132">
        <f t="shared" si="166"/>
        <v>93</v>
      </c>
      <c r="FJ207" s="132">
        <f t="shared" si="166"/>
        <v>105</v>
      </c>
      <c r="FK207" s="132">
        <f t="shared" si="166"/>
        <v>108</v>
      </c>
      <c r="FL207" s="132">
        <f t="shared" si="166"/>
        <v>116</v>
      </c>
      <c r="FM207" s="132">
        <f t="shared" si="166"/>
        <v>121</v>
      </c>
      <c r="FN207" s="132">
        <f t="shared" si="166"/>
        <v>133</v>
      </c>
      <c r="FO207" s="132">
        <f t="shared" si="166"/>
        <v>135</v>
      </c>
      <c r="FP207" s="132">
        <f t="shared" si="166"/>
        <v>139</v>
      </c>
      <c r="FQ207" s="132">
        <f t="shared" si="166"/>
        <v>140</v>
      </c>
      <c r="FR207" s="132">
        <f t="shared" si="166"/>
        <v>140</v>
      </c>
      <c r="FS207" s="132">
        <f t="shared" si="166"/>
        <v>152</v>
      </c>
      <c r="FT207" s="132">
        <f t="shared" si="166"/>
        <v>152</v>
      </c>
      <c r="FU207" s="132">
        <f t="shared" si="166"/>
        <v>152</v>
      </c>
      <c r="FV207" s="132">
        <f t="shared" si="166"/>
        <v>160</v>
      </c>
      <c r="FW207" s="132">
        <f t="shared" si="166"/>
        <v>179</v>
      </c>
      <c r="FX207" s="132">
        <f t="shared" si="166"/>
        <v>206</v>
      </c>
      <c r="FY207" s="132">
        <f t="shared" si="166"/>
        <v>231</v>
      </c>
      <c r="FZ207" s="132">
        <f t="shared" si="166"/>
        <v>240</v>
      </c>
      <c r="GA207" s="132">
        <f t="shared" si="166"/>
        <v>260</v>
      </c>
      <c r="GB207" s="132">
        <f t="shared" si="166"/>
        <v>269</v>
      </c>
      <c r="GC207" s="132">
        <f t="shared" si="166"/>
        <v>290</v>
      </c>
      <c r="GD207" s="132">
        <f t="shared" si="166"/>
        <v>302</v>
      </c>
      <c r="GE207" s="132">
        <f t="shared" si="166"/>
        <v>326</v>
      </c>
      <c r="GF207" s="132">
        <f t="shared" si="166"/>
        <v>341</v>
      </c>
      <c r="GG207" s="132">
        <f t="shared" si="166"/>
        <v>370</v>
      </c>
      <c r="GH207" s="132">
        <f t="shared" si="166"/>
        <v>390</v>
      </c>
      <c r="GI207" s="132">
        <f t="shared" si="166"/>
        <v>417</v>
      </c>
      <c r="GJ207" s="132">
        <f t="shared" si="166"/>
        <v>426</v>
      </c>
      <c r="GK207" s="132">
        <f t="shared" si="166"/>
        <v>451</v>
      </c>
      <c r="GL207" s="132">
        <f t="shared" si="166"/>
        <v>436</v>
      </c>
      <c r="GM207" s="132">
        <f t="shared" si="166"/>
        <v>437</v>
      </c>
      <c r="GN207" s="132">
        <f t="shared" si="166"/>
        <v>447</v>
      </c>
      <c r="GO207" s="132">
        <f t="shared" si="166"/>
        <v>459</v>
      </c>
      <c r="GP207" s="132">
        <f t="shared" si="166"/>
        <v>463</v>
      </c>
      <c r="GQ207" s="132">
        <f t="shared" si="166"/>
        <v>473</v>
      </c>
      <c r="GR207" s="132">
        <f t="shared" si="166"/>
        <v>445</v>
      </c>
      <c r="GS207" s="132">
        <f t="shared" si="167"/>
        <v>448</v>
      </c>
      <c r="GT207" s="132">
        <f t="shared" si="167"/>
        <v>458</v>
      </c>
      <c r="GU207" s="132">
        <f t="shared" si="167"/>
        <v>441</v>
      </c>
      <c r="GV207" s="132">
        <f t="shared" si="167"/>
        <v>422</v>
      </c>
      <c r="GW207" s="132">
        <f t="shared" si="167"/>
        <v>413</v>
      </c>
      <c r="GX207" s="132">
        <f t="shared" si="167"/>
        <v>418</v>
      </c>
      <c r="GY207" s="132">
        <f t="shared" si="167"/>
        <v>434</v>
      </c>
      <c r="GZ207" s="132">
        <f t="shared" si="167"/>
        <v>434</v>
      </c>
      <c r="HA207" s="132">
        <f t="shared" si="167"/>
        <v>445</v>
      </c>
      <c r="HB207" s="132">
        <f t="shared" si="167"/>
        <v>452</v>
      </c>
      <c r="HC207" s="132">
        <f t="shared" si="167"/>
        <v>474</v>
      </c>
      <c r="HD207" s="132">
        <f t="shared" si="167"/>
        <v>483</v>
      </c>
      <c r="HE207" s="132">
        <f t="shared" si="167"/>
        <v>486</v>
      </c>
      <c r="HF207" s="132">
        <f t="shared" si="167"/>
        <v>513</v>
      </c>
      <c r="HG207" s="132">
        <f t="shared" si="167"/>
        <v>564</v>
      </c>
      <c r="HH207" s="132">
        <f t="shared" si="167"/>
        <v>603</v>
      </c>
      <c r="HI207" s="132">
        <f t="shared" si="167"/>
        <v>658</v>
      </c>
      <c r="HJ207" s="132">
        <f t="shared" si="167"/>
        <v>722</v>
      </c>
      <c r="HK207" s="132">
        <f t="shared" si="167"/>
        <v>771</v>
      </c>
      <c r="HL207" s="132">
        <f t="shared" si="167"/>
        <v>853</v>
      </c>
      <c r="HM207" s="132">
        <f t="shared" si="167"/>
        <v>925</v>
      </c>
      <c r="HN207" s="132">
        <f t="shared" si="167"/>
        <v>1010</v>
      </c>
      <c r="HO207" s="132">
        <f t="shared" si="167"/>
        <v>1073</v>
      </c>
      <c r="HP207" s="132">
        <f t="shared" si="167"/>
        <v>1099</v>
      </c>
      <c r="HQ207" s="132">
        <f t="shared" si="167"/>
        <v>1087</v>
      </c>
      <c r="HR207" s="132">
        <f t="shared" si="167"/>
        <v>1080</v>
      </c>
      <c r="HS207" s="132">
        <f t="shared" si="167"/>
        <v>998</v>
      </c>
      <c r="HT207" s="132">
        <f t="shared" si="167"/>
        <v>901</v>
      </c>
      <c r="HU207" s="132">
        <f t="shared" si="167"/>
        <v>762</v>
      </c>
      <c r="HV207" s="132">
        <f t="shared" si="167"/>
        <v>641</v>
      </c>
      <c r="HW207" s="132">
        <f t="shared" si="167"/>
        <v>537</v>
      </c>
      <c r="HX207" s="132">
        <f t="shared" si="167"/>
        <v>432</v>
      </c>
      <c r="HY207" s="132">
        <f t="shared" si="167"/>
        <v>322</v>
      </c>
      <c r="HZ207" s="132">
        <f t="shared" si="167"/>
        <v>247</v>
      </c>
      <c r="IA207" s="132">
        <f t="shared" ref="IA207:IA215" si="169">SUM(HU193:IA193)</f>
        <v>184</v>
      </c>
    </row>
    <row r="208" spans="2:236" x14ac:dyDescent="0.25">
      <c r="B208" s="132" t="s">
        <v>205</v>
      </c>
      <c r="I208" s="132">
        <f t="shared" si="168"/>
        <v>0</v>
      </c>
      <c r="J208" s="132">
        <f t="shared" si="168"/>
        <v>1</v>
      </c>
      <c r="K208" s="132">
        <f t="shared" si="168"/>
        <v>1</v>
      </c>
      <c r="L208" s="132">
        <f t="shared" si="168"/>
        <v>1</v>
      </c>
      <c r="M208" s="132">
        <f t="shared" si="168"/>
        <v>1</v>
      </c>
      <c r="N208" s="132">
        <f t="shared" si="168"/>
        <v>1</v>
      </c>
      <c r="O208" s="132">
        <f t="shared" si="168"/>
        <v>1</v>
      </c>
      <c r="P208" s="132">
        <f t="shared" si="168"/>
        <v>1</v>
      </c>
      <c r="Q208" s="132">
        <f t="shared" si="168"/>
        <v>0</v>
      </c>
      <c r="R208" s="132">
        <f t="shared" si="168"/>
        <v>0</v>
      </c>
      <c r="S208" s="132">
        <f t="shared" si="168"/>
        <v>0</v>
      </c>
      <c r="T208" s="132">
        <f t="shared" si="168"/>
        <v>0</v>
      </c>
      <c r="U208" s="132">
        <f t="shared" si="168"/>
        <v>1</v>
      </c>
      <c r="V208" s="132">
        <f t="shared" si="168"/>
        <v>1</v>
      </c>
      <c r="W208" s="132">
        <f t="shared" si="168"/>
        <v>2</v>
      </c>
      <c r="X208" s="132">
        <f t="shared" si="168"/>
        <v>3</v>
      </c>
      <c r="Y208" s="132">
        <f t="shared" si="168"/>
        <v>3</v>
      </c>
      <c r="Z208" s="132">
        <f t="shared" si="168"/>
        <v>5</v>
      </c>
      <c r="AA208" s="132">
        <f t="shared" si="168"/>
        <v>6</v>
      </c>
      <c r="AB208" s="132">
        <f t="shared" si="168"/>
        <v>9</v>
      </c>
      <c r="AC208" s="132">
        <f t="shared" si="168"/>
        <v>14</v>
      </c>
      <c r="AD208" s="132">
        <f t="shared" si="168"/>
        <v>17</v>
      </c>
      <c r="AE208" s="132">
        <f t="shared" si="168"/>
        <v>24</v>
      </c>
      <c r="AF208" s="132">
        <f t="shared" si="168"/>
        <v>31</v>
      </c>
      <c r="AG208" s="132">
        <f t="shared" si="168"/>
        <v>33</v>
      </c>
      <c r="AH208" s="132">
        <f t="shared" si="168"/>
        <v>49</v>
      </c>
      <c r="AI208" s="132">
        <f t="shared" si="168"/>
        <v>55</v>
      </c>
      <c r="AJ208" s="132">
        <f t="shared" si="168"/>
        <v>57</v>
      </c>
      <c r="AK208" s="132">
        <f t="shared" si="168"/>
        <v>60</v>
      </c>
      <c r="AL208" s="132">
        <f t="shared" si="168"/>
        <v>69</v>
      </c>
      <c r="AM208" s="132">
        <f t="shared" si="168"/>
        <v>80</v>
      </c>
      <c r="AN208" s="132">
        <f t="shared" si="168"/>
        <v>105</v>
      </c>
      <c r="AO208" s="132">
        <f t="shared" si="168"/>
        <v>115</v>
      </c>
      <c r="AP208" s="132">
        <f t="shared" si="168"/>
        <v>145</v>
      </c>
      <c r="AQ208" s="132">
        <f t="shared" si="168"/>
        <v>176</v>
      </c>
      <c r="AR208" s="132">
        <f t="shared" si="168"/>
        <v>216</v>
      </c>
      <c r="AS208" s="132">
        <f t="shared" si="168"/>
        <v>239</v>
      </c>
      <c r="AT208" s="132">
        <f t="shared" si="168"/>
        <v>281</v>
      </c>
      <c r="AU208" s="132">
        <f t="shared" si="168"/>
        <v>316</v>
      </c>
      <c r="AV208" s="132">
        <f t="shared" si="168"/>
        <v>339</v>
      </c>
      <c r="AW208" s="132">
        <f t="shared" si="168"/>
        <v>339</v>
      </c>
      <c r="AX208" s="132">
        <f t="shared" si="168"/>
        <v>346</v>
      </c>
      <c r="AY208" s="132">
        <f t="shared" si="168"/>
        <v>363</v>
      </c>
      <c r="AZ208" s="132">
        <f t="shared" si="168"/>
        <v>372</v>
      </c>
      <c r="BA208" s="132">
        <f t="shared" si="168"/>
        <v>362</v>
      </c>
      <c r="BB208" s="132">
        <f t="shared" si="168"/>
        <v>377</v>
      </c>
      <c r="BC208" s="132">
        <f t="shared" si="168"/>
        <v>380</v>
      </c>
      <c r="BD208" s="132">
        <f t="shared" si="168"/>
        <v>410</v>
      </c>
      <c r="BE208" s="132">
        <f t="shared" si="168"/>
        <v>421</v>
      </c>
      <c r="BF208" s="132">
        <f t="shared" si="168"/>
        <v>443</v>
      </c>
      <c r="BG208" s="132">
        <f t="shared" si="168"/>
        <v>480</v>
      </c>
      <c r="BH208" s="132">
        <f t="shared" si="168"/>
        <v>501</v>
      </c>
      <c r="BI208" s="132">
        <f t="shared" si="168"/>
        <v>515</v>
      </c>
      <c r="BJ208" s="132">
        <f t="shared" si="168"/>
        <v>537</v>
      </c>
      <c r="BK208" s="132">
        <f t="shared" si="168"/>
        <v>574</v>
      </c>
      <c r="BL208" s="132">
        <f t="shared" si="168"/>
        <v>622</v>
      </c>
      <c r="BM208" s="132">
        <f t="shared" si="168"/>
        <v>657</v>
      </c>
      <c r="BN208" s="132">
        <f t="shared" si="168"/>
        <v>673</v>
      </c>
      <c r="BO208" s="132">
        <f t="shared" si="168"/>
        <v>690</v>
      </c>
      <c r="BP208" s="132">
        <f t="shared" si="168"/>
        <v>708</v>
      </c>
      <c r="BQ208" s="132">
        <f t="shared" si="168"/>
        <v>743</v>
      </c>
      <c r="BR208" s="132">
        <f t="shared" si="168"/>
        <v>745</v>
      </c>
      <c r="BS208" s="132">
        <f t="shared" si="168"/>
        <v>729</v>
      </c>
      <c r="BT208" s="132">
        <f t="shared" si="168"/>
        <v>713</v>
      </c>
      <c r="BU208" s="132">
        <f t="shared" si="164"/>
        <v>706</v>
      </c>
      <c r="BV208" s="132">
        <f t="shared" si="165"/>
        <v>694</v>
      </c>
      <c r="BW208" s="132">
        <f t="shared" si="165"/>
        <v>698</v>
      </c>
      <c r="BX208" s="132">
        <f t="shared" si="165"/>
        <v>669</v>
      </c>
      <c r="BY208" s="132">
        <f t="shared" si="165"/>
        <v>642</v>
      </c>
      <c r="BZ208" s="132">
        <f t="shared" si="165"/>
        <v>634</v>
      </c>
      <c r="CA208" s="132">
        <f t="shared" si="165"/>
        <v>619</v>
      </c>
      <c r="CB208" s="132">
        <f t="shared" si="165"/>
        <v>609</v>
      </c>
      <c r="CC208" s="132">
        <f t="shared" si="165"/>
        <v>590</v>
      </c>
      <c r="CD208" s="132">
        <f t="shared" si="165"/>
        <v>544</v>
      </c>
      <c r="CE208" s="132">
        <f t="shared" si="165"/>
        <v>514</v>
      </c>
      <c r="CF208" s="132">
        <f t="shared" si="165"/>
        <v>476</v>
      </c>
      <c r="CG208" s="132">
        <f t="shared" si="165"/>
        <v>452</v>
      </c>
      <c r="CH208" s="132">
        <f t="shared" si="165"/>
        <v>408</v>
      </c>
      <c r="CI208" s="132">
        <f t="shared" si="165"/>
        <v>375</v>
      </c>
      <c r="CJ208" s="132">
        <f t="shared" si="165"/>
        <v>354</v>
      </c>
      <c r="CK208" s="132">
        <f t="shared" si="165"/>
        <v>329</v>
      </c>
      <c r="CL208" s="132">
        <f t="shared" si="165"/>
        <v>318</v>
      </c>
      <c r="CM208" s="132">
        <f t="shared" si="165"/>
        <v>299</v>
      </c>
      <c r="CN208" s="132">
        <f t="shared" si="165"/>
        <v>272</v>
      </c>
      <c r="CO208" s="132">
        <f t="shared" si="165"/>
        <v>264</v>
      </c>
      <c r="CP208" s="132">
        <f t="shared" si="165"/>
        <v>248</v>
      </c>
      <c r="CQ208" s="132">
        <f t="shared" si="165"/>
        <v>238</v>
      </c>
      <c r="CR208" s="132">
        <f t="shared" si="165"/>
        <v>220</v>
      </c>
      <c r="CS208" s="132">
        <f t="shared" si="165"/>
        <v>196</v>
      </c>
      <c r="CT208" s="132">
        <f t="shared" si="165"/>
        <v>193</v>
      </c>
      <c r="CU208" s="132">
        <f t="shared" si="165"/>
        <v>196</v>
      </c>
      <c r="CV208" s="132">
        <f t="shared" si="165"/>
        <v>179</v>
      </c>
      <c r="CW208" s="132">
        <f t="shared" si="165"/>
        <v>176</v>
      </c>
      <c r="CX208" s="132">
        <f t="shared" si="165"/>
        <v>178</v>
      </c>
      <c r="CY208" s="132">
        <f t="shared" si="165"/>
        <v>178</v>
      </c>
      <c r="CZ208" s="132">
        <f t="shared" si="165"/>
        <v>180</v>
      </c>
      <c r="DA208" s="132">
        <f t="shared" si="165"/>
        <v>176</v>
      </c>
      <c r="DB208" s="132">
        <f t="shared" si="165"/>
        <v>164</v>
      </c>
      <c r="DC208" s="132">
        <f t="shared" si="165"/>
        <v>162</v>
      </c>
      <c r="DD208" s="132">
        <f t="shared" si="165"/>
        <v>152</v>
      </c>
      <c r="DE208" s="132">
        <f t="shared" si="165"/>
        <v>150</v>
      </c>
      <c r="DF208" s="132">
        <f t="shared" si="165"/>
        <v>159</v>
      </c>
      <c r="DG208" s="132">
        <f t="shared" si="165"/>
        <v>187</v>
      </c>
      <c r="DH208" s="132">
        <f t="shared" si="165"/>
        <v>201</v>
      </c>
      <c r="DI208" s="132">
        <f t="shared" si="165"/>
        <v>216</v>
      </c>
      <c r="DJ208" s="132">
        <f t="shared" si="165"/>
        <v>229</v>
      </c>
      <c r="DK208" s="132">
        <f t="shared" si="165"/>
        <v>243</v>
      </c>
      <c r="DL208" s="132">
        <f t="shared" si="165"/>
        <v>241</v>
      </c>
      <c r="DM208" s="132">
        <f t="shared" si="165"/>
        <v>237</v>
      </c>
      <c r="DN208" s="132">
        <f t="shared" si="165"/>
        <v>224</v>
      </c>
      <c r="DO208" s="132">
        <f t="shared" si="165"/>
        <v>221</v>
      </c>
      <c r="DP208" s="132">
        <f t="shared" si="165"/>
        <v>215</v>
      </c>
      <c r="DQ208" s="132">
        <f t="shared" si="165"/>
        <v>208</v>
      </c>
      <c r="DR208" s="132">
        <f t="shared" si="165"/>
        <v>200</v>
      </c>
      <c r="DS208" s="132">
        <f t="shared" si="165"/>
        <v>195</v>
      </c>
      <c r="DT208" s="132">
        <f t="shared" si="165"/>
        <v>198</v>
      </c>
      <c r="DU208" s="132">
        <f t="shared" si="165"/>
        <v>185</v>
      </c>
      <c r="DV208" s="132">
        <f t="shared" si="165"/>
        <v>180</v>
      </c>
      <c r="DW208" s="132">
        <f t="shared" si="165"/>
        <v>179</v>
      </c>
      <c r="DX208" s="132">
        <f t="shared" si="165"/>
        <v>186</v>
      </c>
      <c r="DY208" s="132">
        <f t="shared" si="165"/>
        <v>180</v>
      </c>
      <c r="DZ208" s="132">
        <f t="shared" si="165"/>
        <v>184</v>
      </c>
      <c r="EA208" s="132">
        <f t="shared" si="165"/>
        <v>188</v>
      </c>
      <c r="EB208" s="132">
        <f t="shared" si="165"/>
        <v>195</v>
      </c>
      <c r="EC208" s="132">
        <f t="shared" si="165"/>
        <v>203</v>
      </c>
      <c r="ED208" s="132">
        <f t="shared" si="165"/>
        <v>198</v>
      </c>
      <c r="EE208" s="132">
        <f t="shared" si="165"/>
        <v>181</v>
      </c>
      <c r="EF208" s="132">
        <f t="shared" si="165"/>
        <v>185</v>
      </c>
      <c r="EG208" s="132">
        <f t="shared" si="165"/>
        <v>186</v>
      </c>
      <c r="EH208" s="132">
        <f t="shared" si="166"/>
        <v>171</v>
      </c>
      <c r="EI208" s="132">
        <f t="shared" si="166"/>
        <v>164</v>
      </c>
      <c r="EJ208" s="132">
        <f t="shared" si="166"/>
        <v>154</v>
      </c>
      <c r="EK208" s="132">
        <f t="shared" si="166"/>
        <v>143</v>
      </c>
      <c r="EL208" s="132">
        <f t="shared" si="166"/>
        <v>140</v>
      </c>
      <c r="EM208" s="132">
        <f t="shared" si="166"/>
        <v>127</v>
      </c>
      <c r="EN208" s="132">
        <f t="shared" si="166"/>
        <v>112</v>
      </c>
      <c r="EO208" s="132">
        <f t="shared" si="166"/>
        <v>106</v>
      </c>
      <c r="EP208" s="132">
        <f t="shared" si="166"/>
        <v>99</v>
      </c>
      <c r="EQ208" s="132">
        <f t="shared" si="166"/>
        <v>88</v>
      </c>
      <c r="ER208" s="132">
        <f t="shared" si="166"/>
        <v>92</v>
      </c>
      <c r="ES208" s="132">
        <f t="shared" si="166"/>
        <v>93</v>
      </c>
      <c r="ET208" s="132">
        <f t="shared" si="166"/>
        <v>97</v>
      </c>
      <c r="EU208" s="132">
        <f t="shared" si="166"/>
        <v>104</v>
      </c>
      <c r="EV208" s="132">
        <f t="shared" si="166"/>
        <v>100</v>
      </c>
      <c r="EW208" s="132">
        <f t="shared" si="166"/>
        <v>105</v>
      </c>
      <c r="EX208" s="132">
        <f t="shared" si="166"/>
        <v>115</v>
      </c>
      <c r="EY208" s="132">
        <f t="shared" si="166"/>
        <v>113</v>
      </c>
      <c r="EZ208" s="132">
        <f t="shared" si="166"/>
        <v>118</v>
      </c>
      <c r="FA208" s="132">
        <f t="shared" si="166"/>
        <v>109</v>
      </c>
      <c r="FB208" s="132">
        <f t="shared" si="166"/>
        <v>102</v>
      </c>
      <c r="FC208" s="132">
        <f t="shared" si="166"/>
        <v>114</v>
      </c>
      <c r="FD208" s="132">
        <f t="shared" si="166"/>
        <v>118</v>
      </c>
      <c r="FE208" s="132">
        <f t="shared" si="166"/>
        <v>121</v>
      </c>
      <c r="FF208" s="132">
        <f t="shared" si="166"/>
        <v>125</v>
      </c>
      <c r="FG208" s="132">
        <f t="shared" si="166"/>
        <v>126</v>
      </c>
      <c r="FH208" s="132">
        <f t="shared" si="166"/>
        <v>142</v>
      </c>
      <c r="FI208" s="132">
        <f t="shared" si="166"/>
        <v>153</v>
      </c>
      <c r="FJ208" s="132">
        <f t="shared" si="166"/>
        <v>162</v>
      </c>
      <c r="FK208" s="132">
        <f t="shared" si="166"/>
        <v>181</v>
      </c>
      <c r="FL208" s="132">
        <f t="shared" si="166"/>
        <v>218</v>
      </c>
      <c r="FM208" s="132">
        <f t="shared" si="166"/>
        <v>235</v>
      </c>
      <c r="FN208" s="132">
        <f t="shared" si="166"/>
        <v>241</v>
      </c>
      <c r="FO208" s="132">
        <f t="shared" si="166"/>
        <v>251</v>
      </c>
      <c r="FP208" s="132">
        <f t="shared" si="166"/>
        <v>276</v>
      </c>
      <c r="FQ208" s="132">
        <f t="shared" si="166"/>
        <v>299</v>
      </c>
      <c r="FR208" s="132">
        <f t="shared" si="166"/>
        <v>325</v>
      </c>
      <c r="FS208" s="132">
        <f t="shared" si="166"/>
        <v>342</v>
      </c>
      <c r="FT208" s="132">
        <f t="shared" si="166"/>
        <v>359</v>
      </c>
      <c r="FU208" s="132">
        <f t="shared" si="166"/>
        <v>395</v>
      </c>
      <c r="FV208" s="132">
        <f t="shared" si="166"/>
        <v>447</v>
      </c>
      <c r="FW208" s="132">
        <f t="shared" si="166"/>
        <v>482</v>
      </c>
      <c r="FX208" s="132">
        <f t="shared" si="166"/>
        <v>555</v>
      </c>
      <c r="FY208" s="132">
        <f t="shared" si="166"/>
        <v>587</v>
      </c>
      <c r="FZ208" s="132">
        <f t="shared" si="166"/>
        <v>633</v>
      </c>
      <c r="GA208" s="132">
        <f t="shared" si="166"/>
        <v>713</v>
      </c>
      <c r="GB208" s="132">
        <f t="shared" si="166"/>
        <v>793</v>
      </c>
      <c r="GC208" s="132">
        <f t="shared" si="166"/>
        <v>847</v>
      </c>
      <c r="GD208" s="132">
        <f t="shared" si="166"/>
        <v>918</v>
      </c>
      <c r="GE208" s="132">
        <f t="shared" si="166"/>
        <v>986</v>
      </c>
      <c r="GF208" s="132">
        <f t="shared" si="166"/>
        <v>1080</v>
      </c>
      <c r="GG208" s="132">
        <f t="shared" si="166"/>
        <v>1158</v>
      </c>
      <c r="GH208" s="132">
        <f t="shared" si="166"/>
        <v>1219</v>
      </c>
      <c r="GI208" s="132">
        <f t="shared" si="166"/>
        <v>1255</v>
      </c>
      <c r="GJ208" s="132">
        <f t="shared" si="166"/>
        <v>1279</v>
      </c>
      <c r="GK208" s="132">
        <f t="shared" si="166"/>
        <v>1290</v>
      </c>
      <c r="GL208" s="132">
        <f t="shared" si="166"/>
        <v>1289</v>
      </c>
      <c r="GM208" s="132">
        <f t="shared" si="166"/>
        <v>1294</v>
      </c>
      <c r="GN208" s="132">
        <f t="shared" si="166"/>
        <v>1277</v>
      </c>
      <c r="GO208" s="132">
        <f t="shared" si="166"/>
        <v>1243</v>
      </c>
      <c r="GP208" s="132">
        <f t="shared" si="166"/>
        <v>1243</v>
      </c>
      <c r="GQ208" s="132">
        <f t="shared" si="166"/>
        <v>1238</v>
      </c>
      <c r="GR208" s="132">
        <f t="shared" si="166"/>
        <v>1210</v>
      </c>
      <c r="GS208" s="132">
        <f t="shared" si="167"/>
        <v>1170</v>
      </c>
      <c r="GT208" s="132">
        <f t="shared" si="167"/>
        <v>1127</v>
      </c>
      <c r="GU208" s="132">
        <f t="shared" si="167"/>
        <v>1123</v>
      </c>
      <c r="GV208" s="132">
        <f t="shared" si="167"/>
        <v>1120</v>
      </c>
      <c r="GW208" s="132">
        <f t="shared" si="167"/>
        <v>1087</v>
      </c>
      <c r="GX208" s="132">
        <f t="shared" si="167"/>
        <v>1109</v>
      </c>
      <c r="GY208" s="132">
        <f t="shared" si="167"/>
        <v>1146</v>
      </c>
      <c r="GZ208" s="132">
        <f t="shared" si="167"/>
        <v>1168</v>
      </c>
      <c r="HA208" s="132">
        <f t="shared" si="167"/>
        <v>1217</v>
      </c>
      <c r="HB208" s="132">
        <f t="shared" si="167"/>
        <v>1245</v>
      </c>
      <c r="HC208" s="132">
        <f t="shared" si="167"/>
        <v>1271</v>
      </c>
      <c r="HD208" s="132">
        <f t="shared" si="167"/>
        <v>1316</v>
      </c>
      <c r="HE208" s="132">
        <f t="shared" si="167"/>
        <v>1332</v>
      </c>
      <c r="HF208" s="132">
        <f t="shared" si="167"/>
        <v>1372</v>
      </c>
      <c r="HG208" s="132">
        <f t="shared" si="167"/>
        <v>1513</v>
      </c>
      <c r="HH208" s="132">
        <f t="shared" si="167"/>
        <v>1619</v>
      </c>
      <c r="HI208" s="132">
        <f t="shared" si="167"/>
        <v>1704</v>
      </c>
      <c r="HJ208" s="132">
        <f t="shared" si="167"/>
        <v>1778</v>
      </c>
      <c r="HK208" s="132">
        <f t="shared" si="167"/>
        <v>1905</v>
      </c>
      <c r="HL208" s="132">
        <f t="shared" si="167"/>
        <v>2029</v>
      </c>
      <c r="HM208" s="132">
        <f t="shared" si="167"/>
        <v>2168</v>
      </c>
      <c r="HN208" s="132">
        <f t="shared" si="167"/>
        <v>2237</v>
      </c>
      <c r="HO208" s="132">
        <f t="shared" si="167"/>
        <v>2336</v>
      </c>
      <c r="HP208" s="132">
        <f t="shared" si="167"/>
        <v>2405</v>
      </c>
      <c r="HQ208" s="132">
        <f t="shared" si="167"/>
        <v>2446</v>
      </c>
      <c r="HR208" s="132">
        <f t="shared" si="167"/>
        <v>2400</v>
      </c>
      <c r="HS208" s="132">
        <f t="shared" si="167"/>
        <v>2260</v>
      </c>
      <c r="HT208" s="132">
        <f t="shared" si="167"/>
        <v>2043</v>
      </c>
      <c r="HU208" s="132">
        <f t="shared" si="167"/>
        <v>1790</v>
      </c>
      <c r="HV208" s="132">
        <f t="shared" si="167"/>
        <v>1507</v>
      </c>
      <c r="HW208" s="132">
        <f t="shared" si="167"/>
        <v>1250</v>
      </c>
      <c r="HX208" s="132">
        <f t="shared" si="167"/>
        <v>972</v>
      </c>
      <c r="HY208" s="132">
        <f t="shared" si="167"/>
        <v>702</v>
      </c>
      <c r="HZ208" s="132">
        <f t="shared" si="167"/>
        <v>520</v>
      </c>
      <c r="IA208" s="132">
        <f t="shared" si="169"/>
        <v>387</v>
      </c>
    </row>
    <row r="209" spans="2:235" x14ac:dyDescent="0.25">
      <c r="B209" s="132" t="s">
        <v>206</v>
      </c>
      <c r="I209" s="132">
        <f t="shared" si="168"/>
        <v>0</v>
      </c>
      <c r="J209" s="132">
        <f t="shared" si="168"/>
        <v>0</v>
      </c>
      <c r="K209" s="132">
        <f t="shared" si="168"/>
        <v>0</v>
      </c>
      <c r="L209" s="132">
        <f t="shared" si="168"/>
        <v>0</v>
      </c>
      <c r="M209" s="132">
        <f t="shared" si="168"/>
        <v>0</v>
      </c>
      <c r="N209" s="132">
        <f t="shared" si="168"/>
        <v>0</v>
      </c>
      <c r="O209" s="132">
        <f t="shared" si="168"/>
        <v>0</v>
      </c>
      <c r="P209" s="132">
        <f t="shared" si="168"/>
        <v>0</v>
      </c>
      <c r="Q209" s="132">
        <f t="shared" si="168"/>
        <v>0</v>
      </c>
      <c r="R209" s="132">
        <f t="shared" si="168"/>
        <v>0</v>
      </c>
      <c r="S209" s="132">
        <f t="shared" si="168"/>
        <v>0</v>
      </c>
      <c r="T209" s="132">
        <f t="shared" si="168"/>
        <v>0</v>
      </c>
      <c r="U209" s="132">
        <f t="shared" si="168"/>
        <v>0</v>
      </c>
      <c r="V209" s="132">
        <f t="shared" si="168"/>
        <v>0</v>
      </c>
      <c r="W209" s="132">
        <f t="shared" si="168"/>
        <v>0</v>
      </c>
      <c r="X209" s="132">
        <f t="shared" si="168"/>
        <v>1</v>
      </c>
      <c r="Y209" s="132">
        <f t="shared" si="168"/>
        <v>2</v>
      </c>
      <c r="Z209" s="132">
        <f t="shared" si="168"/>
        <v>4</v>
      </c>
      <c r="AA209" s="132">
        <f t="shared" si="168"/>
        <v>5</v>
      </c>
      <c r="AB209" s="132">
        <f t="shared" si="168"/>
        <v>8</v>
      </c>
      <c r="AC209" s="132">
        <f t="shared" si="168"/>
        <v>17</v>
      </c>
      <c r="AD209" s="132">
        <f t="shared" si="168"/>
        <v>18</v>
      </c>
      <c r="AE209" s="132">
        <f t="shared" si="168"/>
        <v>22</v>
      </c>
      <c r="AF209" s="132">
        <f t="shared" si="168"/>
        <v>27</v>
      </c>
      <c r="AG209" s="132">
        <f t="shared" si="168"/>
        <v>38</v>
      </c>
      <c r="AH209" s="132">
        <f t="shared" si="168"/>
        <v>47</v>
      </c>
      <c r="AI209" s="132">
        <f t="shared" si="168"/>
        <v>57</v>
      </c>
      <c r="AJ209" s="132">
        <f t="shared" si="168"/>
        <v>55</v>
      </c>
      <c r="AK209" s="132">
        <f t="shared" si="168"/>
        <v>69</v>
      </c>
      <c r="AL209" s="132">
        <f t="shared" si="168"/>
        <v>86</v>
      </c>
      <c r="AM209" s="132">
        <f t="shared" si="168"/>
        <v>114</v>
      </c>
      <c r="AN209" s="132">
        <f t="shared" si="168"/>
        <v>153</v>
      </c>
      <c r="AO209" s="132">
        <f t="shared" si="168"/>
        <v>183</v>
      </c>
      <c r="AP209" s="132">
        <f t="shared" si="168"/>
        <v>216</v>
      </c>
      <c r="AQ209" s="132">
        <f t="shared" si="168"/>
        <v>270</v>
      </c>
      <c r="AR209" s="132">
        <f t="shared" si="168"/>
        <v>323</v>
      </c>
      <c r="AS209" s="132">
        <f t="shared" si="168"/>
        <v>371</v>
      </c>
      <c r="AT209" s="132">
        <f t="shared" si="168"/>
        <v>399</v>
      </c>
      <c r="AU209" s="132">
        <f t="shared" si="168"/>
        <v>435</v>
      </c>
      <c r="AV209" s="132">
        <f t="shared" si="168"/>
        <v>460</v>
      </c>
      <c r="AW209" s="132">
        <f t="shared" si="168"/>
        <v>475</v>
      </c>
      <c r="AX209" s="132">
        <f t="shared" si="168"/>
        <v>479</v>
      </c>
      <c r="AY209" s="132">
        <f t="shared" si="168"/>
        <v>492</v>
      </c>
      <c r="AZ209" s="132">
        <f t="shared" si="168"/>
        <v>495</v>
      </c>
      <c r="BA209" s="132">
        <f t="shared" si="168"/>
        <v>481</v>
      </c>
      <c r="BB209" s="132">
        <f t="shared" si="168"/>
        <v>465</v>
      </c>
      <c r="BC209" s="132">
        <f t="shared" si="168"/>
        <v>479</v>
      </c>
      <c r="BD209" s="132">
        <f t="shared" si="168"/>
        <v>500</v>
      </c>
      <c r="BE209" s="132">
        <f t="shared" si="168"/>
        <v>521</v>
      </c>
      <c r="BF209" s="132">
        <f t="shared" si="168"/>
        <v>530</v>
      </c>
      <c r="BG209" s="132">
        <f t="shared" si="168"/>
        <v>523</v>
      </c>
      <c r="BH209" s="132">
        <f t="shared" si="168"/>
        <v>546</v>
      </c>
      <c r="BI209" s="132">
        <f t="shared" si="168"/>
        <v>567</v>
      </c>
      <c r="BJ209" s="132">
        <f t="shared" si="168"/>
        <v>550</v>
      </c>
      <c r="BK209" s="132">
        <f t="shared" si="168"/>
        <v>574</v>
      </c>
      <c r="BL209" s="132">
        <f t="shared" si="168"/>
        <v>567</v>
      </c>
      <c r="BM209" s="132">
        <f t="shared" si="168"/>
        <v>565</v>
      </c>
      <c r="BN209" s="132">
        <f t="shared" si="168"/>
        <v>592</v>
      </c>
      <c r="BO209" s="132">
        <f t="shared" si="168"/>
        <v>588</v>
      </c>
      <c r="BP209" s="132">
        <f t="shared" si="168"/>
        <v>611</v>
      </c>
      <c r="BQ209" s="132">
        <f t="shared" si="168"/>
        <v>648</v>
      </c>
      <c r="BR209" s="132">
        <f t="shared" si="168"/>
        <v>639</v>
      </c>
      <c r="BS209" s="132">
        <f t="shared" si="168"/>
        <v>649</v>
      </c>
      <c r="BT209" s="132">
        <f t="shared" si="168"/>
        <v>648</v>
      </c>
      <c r="BU209" s="132">
        <f t="shared" si="164"/>
        <v>659</v>
      </c>
      <c r="BV209" s="132">
        <f t="shared" si="165"/>
        <v>657</v>
      </c>
      <c r="BW209" s="132">
        <f t="shared" si="165"/>
        <v>631</v>
      </c>
      <c r="BX209" s="132">
        <f t="shared" si="165"/>
        <v>588</v>
      </c>
      <c r="BY209" s="132">
        <f t="shared" si="165"/>
        <v>564</v>
      </c>
      <c r="BZ209" s="132">
        <f t="shared" si="165"/>
        <v>525</v>
      </c>
      <c r="CA209" s="132">
        <f t="shared" si="165"/>
        <v>492</v>
      </c>
      <c r="CB209" s="132">
        <f t="shared" si="165"/>
        <v>437</v>
      </c>
      <c r="CC209" s="132">
        <f t="shared" si="165"/>
        <v>412</v>
      </c>
      <c r="CD209" s="132">
        <f t="shared" si="165"/>
        <v>380</v>
      </c>
      <c r="CE209" s="132">
        <f t="shared" si="165"/>
        <v>375</v>
      </c>
      <c r="CF209" s="132">
        <f t="shared" si="165"/>
        <v>344</v>
      </c>
      <c r="CG209" s="132">
        <f t="shared" si="165"/>
        <v>322</v>
      </c>
      <c r="CH209" s="132">
        <f t="shared" si="165"/>
        <v>309</v>
      </c>
      <c r="CI209" s="132">
        <f t="shared" si="165"/>
        <v>283</v>
      </c>
      <c r="CJ209" s="132">
        <f t="shared" si="165"/>
        <v>277</v>
      </c>
      <c r="CK209" s="132">
        <f t="shared" si="165"/>
        <v>249</v>
      </c>
      <c r="CL209" s="132">
        <f t="shared" si="165"/>
        <v>229</v>
      </c>
      <c r="CM209" s="132">
        <f t="shared" si="165"/>
        <v>210</v>
      </c>
      <c r="CN209" s="132">
        <f t="shared" si="165"/>
        <v>199</v>
      </c>
      <c r="CO209" s="132">
        <f t="shared" si="165"/>
        <v>202</v>
      </c>
      <c r="CP209" s="132">
        <f t="shared" si="165"/>
        <v>196</v>
      </c>
      <c r="CQ209" s="132">
        <f t="shared" si="165"/>
        <v>184</v>
      </c>
      <c r="CR209" s="132">
        <f t="shared" si="165"/>
        <v>180</v>
      </c>
      <c r="CS209" s="132">
        <f t="shared" si="165"/>
        <v>167</v>
      </c>
      <c r="CT209" s="132">
        <f t="shared" si="165"/>
        <v>170</v>
      </c>
      <c r="CU209" s="132">
        <f t="shared" si="165"/>
        <v>170</v>
      </c>
      <c r="CV209" s="132">
        <f t="shared" si="165"/>
        <v>151</v>
      </c>
      <c r="CW209" s="132">
        <f t="shared" si="165"/>
        <v>155</v>
      </c>
      <c r="CX209" s="132">
        <f t="shared" si="165"/>
        <v>150</v>
      </c>
      <c r="CY209" s="132">
        <f t="shared" si="165"/>
        <v>144</v>
      </c>
      <c r="CZ209" s="132">
        <f t="shared" si="165"/>
        <v>139</v>
      </c>
      <c r="DA209" s="132">
        <f t="shared" si="165"/>
        <v>133</v>
      </c>
      <c r="DB209" s="132">
        <f t="shared" si="165"/>
        <v>128</v>
      </c>
      <c r="DC209" s="132">
        <f t="shared" si="165"/>
        <v>125</v>
      </c>
      <c r="DD209" s="132">
        <f t="shared" si="165"/>
        <v>119</v>
      </c>
      <c r="DE209" s="132">
        <f t="shared" si="165"/>
        <v>119</v>
      </c>
      <c r="DF209" s="132">
        <f t="shared" si="165"/>
        <v>121</v>
      </c>
      <c r="DG209" s="132">
        <f t="shared" si="165"/>
        <v>136</v>
      </c>
      <c r="DH209" s="132">
        <f t="shared" si="165"/>
        <v>142</v>
      </c>
      <c r="DI209" s="132">
        <f t="shared" si="165"/>
        <v>161</v>
      </c>
      <c r="DJ209" s="132">
        <f t="shared" si="165"/>
        <v>177</v>
      </c>
      <c r="DK209" s="132">
        <f t="shared" si="165"/>
        <v>191</v>
      </c>
      <c r="DL209" s="132">
        <f t="shared" si="165"/>
        <v>193</v>
      </c>
      <c r="DM209" s="132">
        <f t="shared" si="165"/>
        <v>196</v>
      </c>
      <c r="DN209" s="132">
        <f t="shared" si="165"/>
        <v>191</v>
      </c>
      <c r="DO209" s="132">
        <f t="shared" si="165"/>
        <v>195</v>
      </c>
      <c r="DP209" s="132">
        <f t="shared" si="165"/>
        <v>190</v>
      </c>
      <c r="DQ209" s="132">
        <f t="shared" si="165"/>
        <v>176</v>
      </c>
      <c r="DR209" s="132">
        <f t="shared" si="165"/>
        <v>166</v>
      </c>
      <c r="DS209" s="132">
        <f t="shared" si="165"/>
        <v>169</v>
      </c>
      <c r="DT209" s="132">
        <f t="shared" si="165"/>
        <v>171</v>
      </c>
      <c r="DU209" s="132">
        <f t="shared" si="165"/>
        <v>171</v>
      </c>
      <c r="DV209" s="132">
        <f t="shared" si="165"/>
        <v>170</v>
      </c>
      <c r="DW209" s="132">
        <f t="shared" si="165"/>
        <v>167</v>
      </c>
      <c r="DX209" s="132">
        <f t="shared" si="165"/>
        <v>169</v>
      </c>
      <c r="DY209" s="132">
        <f t="shared" si="165"/>
        <v>172</v>
      </c>
      <c r="DZ209" s="132">
        <f t="shared" si="165"/>
        <v>165</v>
      </c>
      <c r="EA209" s="132">
        <f t="shared" si="165"/>
        <v>162</v>
      </c>
      <c r="EB209" s="132">
        <f t="shared" si="165"/>
        <v>166</v>
      </c>
      <c r="EC209" s="132">
        <f t="shared" si="165"/>
        <v>167</v>
      </c>
      <c r="ED209" s="132">
        <f t="shared" si="165"/>
        <v>165</v>
      </c>
      <c r="EE209" s="132">
        <f t="shared" si="165"/>
        <v>168</v>
      </c>
      <c r="EF209" s="132">
        <f t="shared" si="165"/>
        <v>163</v>
      </c>
      <c r="EG209" s="132">
        <f t="shared" ref="EG209:GQ213" si="170">SUM(EA195:EG195)</f>
        <v>169</v>
      </c>
      <c r="EH209" s="132">
        <f t="shared" si="170"/>
        <v>168</v>
      </c>
      <c r="EI209" s="132">
        <f t="shared" si="170"/>
        <v>152</v>
      </c>
      <c r="EJ209" s="132">
        <f t="shared" si="170"/>
        <v>141</v>
      </c>
      <c r="EK209" s="132">
        <f t="shared" si="170"/>
        <v>133</v>
      </c>
      <c r="EL209" s="132">
        <f t="shared" si="170"/>
        <v>119</v>
      </c>
      <c r="EM209" s="132">
        <f t="shared" si="170"/>
        <v>123</v>
      </c>
      <c r="EN209" s="132">
        <f t="shared" si="170"/>
        <v>116</v>
      </c>
      <c r="EO209" s="132">
        <f t="shared" si="170"/>
        <v>109</v>
      </c>
      <c r="EP209" s="132">
        <f t="shared" si="170"/>
        <v>111</v>
      </c>
      <c r="EQ209" s="132">
        <f t="shared" si="170"/>
        <v>117</v>
      </c>
      <c r="ER209" s="132">
        <f t="shared" si="170"/>
        <v>121</v>
      </c>
      <c r="ES209" s="132">
        <f t="shared" si="170"/>
        <v>115</v>
      </c>
      <c r="ET209" s="132">
        <f t="shared" si="170"/>
        <v>110</v>
      </c>
      <c r="EU209" s="132">
        <f t="shared" si="170"/>
        <v>109</v>
      </c>
      <c r="EV209" s="132">
        <f t="shared" si="170"/>
        <v>102</v>
      </c>
      <c r="EW209" s="132">
        <f t="shared" si="170"/>
        <v>100</v>
      </c>
      <c r="EX209" s="132">
        <f t="shared" si="170"/>
        <v>84</v>
      </c>
      <c r="EY209" s="132">
        <f t="shared" si="170"/>
        <v>80</v>
      </c>
      <c r="EZ209" s="132">
        <f t="shared" si="170"/>
        <v>80</v>
      </c>
      <c r="FA209" s="132">
        <f t="shared" si="170"/>
        <v>69</v>
      </c>
      <c r="FB209" s="132">
        <f t="shared" si="170"/>
        <v>62</v>
      </c>
      <c r="FC209" s="132">
        <f t="shared" si="170"/>
        <v>66</v>
      </c>
      <c r="FD209" s="132">
        <f t="shared" si="170"/>
        <v>65</v>
      </c>
      <c r="FE209" s="132">
        <f t="shared" si="170"/>
        <v>79</v>
      </c>
      <c r="FF209" s="132">
        <f t="shared" si="170"/>
        <v>82</v>
      </c>
      <c r="FG209" s="132">
        <f t="shared" si="170"/>
        <v>98</v>
      </c>
      <c r="FH209" s="132">
        <f t="shared" si="170"/>
        <v>117</v>
      </c>
      <c r="FI209" s="132">
        <f t="shared" si="170"/>
        <v>131</v>
      </c>
      <c r="FJ209" s="132">
        <f t="shared" si="170"/>
        <v>148</v>
      </c>
      <c r="FK209" s="132">
        <f t="shared" si="170"/>
        <v>172</v>
      </c>
      <c r="FL209" s="132">
        <f t="shared" si="170"/>
        <v>190</v>
      </c>
      <c r="FM209" s="132">
        <f t="shared" si="170"/>
        <v>195</v>
      </c>
      <c r="FN209" s="132">
        <f t="shared" si="170"/>
        <v>204</v>
      </c>
      <c r="FO209" s="132">
        <f t="shared" si="170"/>
        <v>209</v>
      </c>
      <c r="FP209" s="132">
        <f t="shared" si="170"/>
        <v>222</v>
      </c>
      <c r="FQ209" s="132">
        <f t="shared" si="170"/>
        <v>236</v>
      </c>
      <c r="FR209" s="132">
        <f t="shared" si="170"/>
        <v>246</v>
      </c>
      <c r="FS209" s="132">
        <f t="shared" si="170"/>
        <v>253</v>
      </c>
      <c r="FT209" s="132">
        <f t="shared" si="170"/>
        <v>278</v>
      </c>
      <c r="FU209" s="132">
        <f t="shared" si="170"/>
        <v>288</v>
      </c>
      <c r="FV209" s="132">
        <f t="shared" si="170"/>
        <v>307</v>
      </c>
      <c r="FW209" s="132">
        <f t="shared" si="170"/>
        <v>320</v>
      </c>
      <c r="FX209" s="132">
        <f t="shared" si="170"/>
        <v>359</v>
      </c>
      <c r="FY209" s="132">
        <f t="shared" si="170"/>
        <v>388</v>
      </c>
      <c r="FZ209" s="132">
        <f t="shared" si="170"/>
        <v>426</v>
      </c>
      <c r="GA209" s="132">
        <f t="shared" si="170"/>
        <v>444</v>
      </c>
      <c r="GB209" s="132">
        <f t="shared" si="170"/>
        <v>474</v>
      </c>
      <c r="GC209" s="132">
        <f t="shared" si="170"/>
        <v>513</v>
      </c>
      <c r="GD209" s="132">
        <f t="shared" si="170"/>
        <v>563</v>
      </c>
      <c r="GE209" s="132">
        <f t="shared" si="170"/>
        <v>623</v>
      </c>
      <c r="GF209" s="132">
        <f t="shared" si="170"/>
        <v>658</v>
      </c>
      <c r="GG209" s="132">
        <f t="shared" si="170"/>
        <v>681</v>
      </c>
      <c r="GH209" s="132">
        <f t="shared" si="170"/>
        <v>692</v>
      </c>
      <c r="GI209" s="132">
        <f t="shared" si="170"/>
        <v>726</v>
      </c>
      <c r="GJ209" s="132">
        <f t="shared" si="170"/>
        <v>729</v>
      </c>
      <c r="GK209" s="132">
        <f t="shared" si="170"/>
        <v>705</v>
      </c>
      <c r="GL209" s="132">
        <f t="shared" si="170"/>
        <v>665</v>
      </c>
      <c r="GM209" s="132">
        <f t="shared" si="170"/>
        <v>654</v>
      </c>
      <c r="GN209" s="132">
        <f t="shared" si="170"/>
        <v>658</v>
      </c>
      <c r="GO209" s="132">
        <f t="shared" si="170"/>
        <v>684</v>
      </c>
      <c r="GP209" s="132">
        <f t="shared" si="170"/>
        <v>652</v>
      </c>
      <c r="GQ209" s="132">
        <f t="shared" si="170"/>
        <v>647</v>
      </c>
      <c r="GR209" s="132">
        <f t="shared" si="166"/>
        <v>658</v>
      </c>
      <c r="GS209" s="132">
        <f t="shared" si="167"/>
        <v>625</v>
      </c>
      <c r="GT209" s="132">
        <f t="shared" si="167"/>
        <v>632</v>
      </c>
      <c r="GU209" s="132">
        <f t="shared" si="167"/>
        <v>611</v>
      </c>
      <c r="GV209" s="132">
        <f t="shared" si="167"/>
        <v>586</v>
      </c>
      <c r="GW209" s="132">
        <f t="shared" si="167"/>
        <v>592</v>
      </c>
      <c r="GX209" s="132">
        <f t="shared" si="167"/>
        <v>594</v>
      </c>
      <c r="GY209" s="132">
        <f t="shared" si="167"/>
        <v>602</v>
      </c>
      <c r="GZ209" s="132">
        <f t="shared" si="167"/>
        <v>634</v>
      </c>
      <c r="HA209" s="132">
        <f t="shared" si="167"/>
        <v>629</v>
      </c>
      <c r="HB209" s="132">
        <f t="shared" si="167"/>
        <v>643</v>
      </c>
      <c r="HC209" s="132">
        <f t="shared" si="167"/>
        <v>661</v>
      </c>
      <c r="HD209" s="132">
        <f t="shared" si="167"/>
        <v>678</v>
      </c>
      <c r="HE209" s="132">
        <f t="shared" si="167"/>
        <v>679</v>
      </c>
      <c r="HF209" s="132">
        <f t="shared" si="167"/>
        <v>668</v>
      </c>
      <c r="HG209" s="132">
        <f t="shared" si="167"/>
        <v>701</v>
      </c>
      <c r="HH209" s="132">
        <f t="shared" si="167"/>
        <v>761</v>
      </c>
      <c r="HI209" s="132">
        <f t="shared" si="167"/>
        <v>814</v>
      </c>
      <c r="HJ209" s="132">
        <f t="shared" si="167"/>
        <v>843</v>
      </c>
      <c r="HK209" s="132">
        <f t="shared" si="167"/>
        <v>924</v>
      </c>
      <c r="HL209" s="132">
        <f t="shared" si="167"/>
        <v>1000</v>
      </c>
      <c r="HM209" s="132">
        <f t="shared" si="167"/>
        <v>1110</v>
      </c>
      <c r="HN209" s="132">
        <f t="shared" si="167"/>
        <v>1179</v>
      </c>
      <c r="HO209" s="132">
        <f t="shared" si="167"/>
        <v>1246</v>
      </c>
      <c r="HP209" s="132">
        <f t="shared" si="167"/>
        <v>1263</v>
      </c>
      <c r="HQ209" s="132">
        <f t="shared" si="167"/>
        <v>1296</v>
      </c>
      <c r="HR209" s="132">
        <f t="shared" si="167"/>
        <v>1245</v>
      </c>
      <c r="HS209" s="132">
        <f t="shared" si="167"/>
        <v>1181</v>
      </c>
      <c r="HT209" s="132">
        <f t="shared" si="167"/>
        <v>1064</v>
      </c>
      <c r="HU209" s="132">
        <f t="shared" si="167"/>
        <v>948</v>
      </c>
      <c r="HV209" s="132">
        <f t="shared" si="167"/>
        <v>792</v>
      </c>
      <c r="HW209" s="132">
        <f t="shared" si="167"/>
        <v>666</v>
      </c>
      <c r="HX209" s="132">
        <f t="shared" si="167"/>
        <v>520</v>
      </c>
      <c r="HY209" s="132">
        <f t="shared" si="167"/>
        <v>391</v>
      </c>
      <c r="HZ209" s="132">
        <f t="shared" si="167"/>
        <v>291</v>
      </c>
      <c r="IA209" s="132">
        <f t="shared" si="169"/>
        <v>218</v>
      </c>
    </row>
    <row r="210" spans="2:235" x14ac:dyDescent="0.25">
      <c r="B210" s="132" t="s">
        <v>207</v>
      </c>
      <c r="I210" s="132">
        <f t="shared" si="168"/>
        <v>1</v>
      </c>
      <c r="J210" s="132">
        <f t="shared" si="168"/>
        <v>1</v>
      </c>
      <c r="K210" s="132">
        <f t="shared" si="168"/>
        <v>0</v>
      </c>
      <c r="L210" s="132">
        <f t="shared" si="168"/>
        <v>1</v>
      </c>
      <c r="M210" s="132">
        <f t="shared" si="168"/>
        <v>1</v>
      </c>
      <c r="N210" s="132">
        <f t="shared" si="168"/>
        <v>3</v>
      </c>
      <c r="O210" s="132">
        <f t="shared" si="168"/>
        <v>3</v>
      </c>
      <c r="P210" s="132">
        <f t="shared" si="168"/>
        <v>5</v>
      </c>
      <c r="Q210" s="132">
        <f t="shared" si="168"/>
        <v>5</v>
      </c>
      <c r="R210" s="132">
        <f t="shared" si="168"/>
        <v>6</v>
      </c>
      <c r="S210" s="132">
        <f t="shared" si="168"/>
        <v>5</v>
      </c>
      <c r="T210" s="132">
        <f t="shared" si="168"/>
        <v>5</v>
      </c>
      <c r="U210" s="132">
        <f t="shared" si="168"/>
        <v>3</v>
      </c>
      <c r="V210" s="132">
        <f t="shared" si="168"/>
        <v>4</v>
      </c>
      <c r="W210" s="132">
        <f t="shared" si="168"/>
        <v>4</v>
      </c>
      <c r="X210" s="132">
        <f t="shared" si="168"/>
        <v>4</v>
      </c>
      <c r="Y210" s="132">
        <f t="shared" si="168"/>
        <v>4</v>
      </c>
      <c r="Z210" s="132">
        <f t="shared" si="168"/>
        <v>5</v>
      </c>
      <c r="AA210" s="132">
        <f t="shared" si="168"/>
        <v>10</v>
      </c>
      <c r="AB210" s="132">
        <f t="shared" si="168"/>
        <v>16</v>
      </c>
      <c r="AC210" s="132">
        <f t="shared" si="168"/>
        <v>24</v>
      </c>
      <c r="AD210" s="132">
        <f t="shared" si="168"/>
        <v>32</v>
      </c>
      <c r="AE210" s="132">
        <f t="shared" si="168"/>
        <v>50</v>
      </c>
      <c r="AF210" s="132">
        <f t="shared" si="168"/>
        <v>80</v>
      </c>
      <c r="AG210" s="132">
        <f t="shared" si="168"/>
        <v>107</v>
      </c>
      <c r="AH210" s="132">
        <f t="shared" si="168"/>
        <v>122</v>
      </c>
      <c r="AI210" s="132">
        <f t="shared" si="168"/>
        <v>128</v>
      </c>
      <c r="AJ210" s="132">
        <f t="shared" si="168"/>
        <v>144</v>
      </c>
      <c r="AK210" s="132">
        <f t="shared" si="168"/>
        <v>160</v>
      </c>
      <c r="AL210" s="132">
        <f t="shared" si="168"/>
        <v>180</v>
      </c>
      <c r="AM210" s="132">
        <f t="shared" si="168"/>
        <v>178</v>
      </c>
      <c r="AN210" s="132">
        <f t="shared" si="168"/>
        <v>203</v>
      </c>
      <c r="AO210" s="132">
        <f t="shared" si="168"/>
        <v>231</v>
      </c>
      <c r="AP210" s="132">
        <f t="shared" si="168"/>
        <v>276</v>
      </c>
      <c r="AQ210" s="132">
        <f t="shared" si="168"/>
        <v>304</v>
      </c>
      <c r="AR210" s="132">
        <f t="shared" si="168"/>
        <v>357</v>
      </c>
      <c r="AS210" s="132">
        <f t="shared" si="168"/>
        <v>407</v>
      </c>
      <c r="AT210" s="132">
        <f t="shared" si="168"/>
        <v>458</v>
      </c>
      <c r="AU210" s="132">
        <f t="shared" si="168"/>
        <v>501</v>
      </c>
      <c r="AV210" s="132">
        <f t="shared" si="168"/>
        <v>547</v>
      </c>
      <c r="AW210" s="132">
        <f t="shared" si="168"/>
        <v>589</v>
      </c>
      <c r="AX210" s="132">
        <f t="shared" si="168"/>
        <v>624</v>
      </c>
      <c r="AY210" s="132">
        <f t="shared" si="168"/>
        <v>643</v>
      </c>
      <c r="AZ210" s="132">
        <f t="shared" si="168"/>
        <v>635</v>
      </c>
      <c r="BA210" s="132">
        <f t="shared" si="168"/>
        <v>640</v>
      </c>
      <c r="BB210" s="132">
        <f t="shared" si="168"/>
        <v>661</v>
      </c>
      <c r="BC210" s="132">
        <f t="shared" si="168"/>
        <v>673</v>
      </c>
      <c r="BD210" s="132">
        <f t="shared" si="168"/>
        <v>684</v>
      </c>
      <c r="BE210" s="132">
        <f t="shared" si="168"/>
        <v>681</v>
      </c>
      <c r="BF210" s="132">
        <f t="shared" si="168"/>
        <v>702</v>
      </c>
      <c r="BG210" s="132">
        <f t="shared" si="168"/>
        <v>718</v>
      </c>
      <c r="BH210" s="132">
        <f t="shared" si="168"/>
        <v>716</v>
      </c>
      <c r="BI210" s="132">
        <f t="shared" si="168"/>
        <v>728</v>
      </c>
      <c r="BJ210" s="132">
        <f t="shared" si="168"/>
        <v>727</v>
      </c>
      <c r="BK210" s="132">
        <f t="shared" si="168"/>
        <v>745</v>
      </c>
      <c r="BL210" s="132">
        <f t="shared" si="168"/>
        <v>791</v>
      </c>
      <c r="BM210" s="132">
        <f t="shared" si="168"/>
        <v>816</v>
      </c>
      <c r="BN210" s="132">
        <f t="shared" si="168"/>
        <v>836</v>
      </c>
      <c r="BO210" s="132">
        <f t="shared" si="168"/>
        <v>844</v>
      </c>
      <c r="BP210" s="132">
        <f t="shared" si="168"/>
        <v>864</v>
      </c>
      <c r="BQ210" s="132">
        <f t="shared" si="168"/>
        <v>869</v>
      </c>
      <c r="BR210" s="132">
        <f t="shared" si="168"/>
        <v>855</v>
      </c>
      <c r="BS210" s="132">
        <f t="shared" si="168"/>
        <v>822</v>
      </c>
      <c r="BT210" s="132">
        <f t="shared" ref="BT210:BT215" si="171">SUM(BN196:BT196)</f>
        <v>796</v>
      </c>
      <c r="BU210" s="132">
        <f t="shared" si="164"/>
        <v>765</v>
      </c>
      <c r="BV210" s="132">
        <f t="shared" ref="BV210:EF214" si="172">SUM(BP196:BV196)</f>
        <v>760</v>
      </c>
      <c r="BW210" s="132">
        <f t="shared" si="172"/>
        <v>699</v>
      </c>
      <c r="BX210" s="132">
        <f t="shared" si="172"/>
        <v>671</v>
      </c>
      <c r="BY210" s="132">
        <f t="shared" si="172"/>
        <v>631</v>
      </c>
      <c r="BZ210" s="132">
        <f t="shared" si="172"/>
        <v>619</v>
      </c>
      <c r="CA210" s="132">
        <f t="shared" si="172"/>
        <v>583</v>
      </c>
      <c r="CB210" s="132">
        <f t="shared" si="172"/>
        <v>573</v>
      </c>
      <c r="CC210" s="132">
        <f t="shared" si="172"/>
        <v>549</v>
      </c>
      <c r="CD210" s="132">
        <f t="shared" si="172"/>
        <v>536</v>
      </c>
      <c r="CE210" s="132">
        <f t="shared" si="172"/>
        <v>511</v>
      </c>
      <c r="CF210" s="132">
        <f t="shared" si="172"/>
        <v>487</v>
      </c>
      <c r="CG210" s="132">
        <f t="shared" si="172"/>
        <v>451</v>
      </c>
      <c r="CH210" s="132">
        <f t="shared" si="172"/>
        <v>416</v>
      </c>
      <c r="CI210" s="132">
        <f t="shared" si="172"/>
        <v>377</v>
      </c>
      <c r="CJ210" s="132">
        <f t="shared" si="172"/>
        <v>356</v>
      </c>
      <c r="CK210" s="132">
        <f t="shared" si="172"/>
        <v>327</v>
      </c>
      <c r="CL210" s="132">
        <f t="shared" si="172"/>
        <v>311</v>
      </c>
      <c r="CM210" s="132">
        <f t="shared" si="172"/>
        <v>300</v>
      </c>
      <c r="CN210" s="132">
        <f t="shared" si="172"/>
        <v>289</v>
      </c>
      <c r="CO210" s="132">
        <f t="shared" si="172"/>
        <v>284</v>
      </c>
      <c r="CP210" s="132">
        <f t="shared" si="172"/>
        <v>270</v>
      </c>
      <c r="CQ210" s="132">
        <f t="shared" si="172"/>
        <v>248</v>
      </c>
      <c r="CR210" s="132">
        <f t="shared" si="172"/>
        <v>226</v>
      </c>
      <c r="CS210" s="132">
        <f t="shared" si="172"/>
        <v>209</v>
      </c>
      <c r="CT210" s="132">
        <f t="shared" si="172"/>
        <v>192</v>
      </c>
      <c r="CU210" s="132">
        <f t="shared" si="172"/>
        <v>177</v>
      </c>
      <c r="CV210" s="132">
        <f t="shared" si="172"/>
        <v>153</v>
      </c>
      <c r="CW210" s="132">
        <f t="shared" si="172"/>
        <v>151</v>
      </c>
      <c r="CX210" s="132">
        <f t="shared" si="172"/>
        <v>149</v>
      </c>
      <c r="CY210" s="132">
        <f t="shared" si="172"/>
        <v>147</v>
      </c>
      <c r="CZ210" s="132">
        <f t="shared" si="172"/>
        <v>142</v>
      </c>
      <c r="DA210" s="132">
        <f t="shared" si="172"/>
        <v>139</v>
      </c>
      <c r="DB210" s="132">
        <f t="shared" si="172"/>
        <v>132</v>
      </c>
      <c r="DC210" s="132">
        <f t="shared" si="172"/>
        <v>140</v>
      </c>
      <c r="DD210" s="132">
        <f t="shared" si="172"/>
        <v>135</v>
      </c>
      <c r="DE210" s="132">
        <f t="shared" si="172"/>
        <v>132</v>
      </c>
      <c r="DF210" s="132">
        <f t="shared" si="172"/>
        <v>134</v>
      </c>
      <c r="DG210" s="132">
        <f t="shared" si="172"/>
        <v>135</v>
      </c>
      <c r="DH210" s="132">
        <f t="shared" si="172"/>
        <v>135</v>
      </c>
      <c r="DI210" s="132">
        <f t="shared" si="172"/>
        <v>138</v>
      </c>
      <c r="DJ210" s="132">
        <f t="shared" si="172"/>
        <v>139</v>
      </c>
      <c r="DK210" s="132">
        <f t="shared" si="172"/>
        <v>165</v>
      </c>
      <c r="DL210" s="132">
        <f t="shared" si="172"/>
        <v>167</v>
      </c>
      <c r="DM210" s="132">
        <f t="shared" si="172"/>
        <v>176</v>
      </c>
      <c r="DN210" s="132">
        <f t="shared" si="172"/>
        <v>170</v>
      </c>
      <c r="DO210" s="132">
        <f t="shared" si="172"/>
        <v>174</v>
      </c>
      <c r="DP210" s="132">
        <f t="shared" si="172"/>
        <v>179</v>
      </c>
      <c r="DQ210" s="132">
        <f t="shared" si="172"/>
        <v>179</v>
      </c>
      <c r="DR210" s="132">
        <f t="shared" si="172"/>
        <v>172</v>
      </c>
      <c r="DS210" s="132">
        <f t="shared" si="172"/>
        <v>180</v>
      </c>
      <c r="DT210" s="132">
        <f t="shared" si="172"/>
        <v>177</v>
      </c>
      <c r="DU210" s="132">
        <f t="shared" si="172"/>
        <v>187</v>
      </c>
      <c r="DV210" s="132">
        <f t="shared" si="172"/>
        <v>183</v>
      </c>
      <c r="DW210" s="132">
        <f t="shared" si="172"/>
        <v>177</v>
      </c>
      <c r="DX210" s="132">
        <f t="shared" si="172"/>
        <v>179</v>
      </c>
      <c r="DY210" s="132">
        <f t="shared" si="172"/>
        <v>173</v>
      </c>
      <c r="DZ210" s="132">
        <f t="shared" si="172"/>
        <v>167</v>
      </c>
      <c r="EA210" s="132">
        <f t="shared" si="172"/>
        <v>163</v>
      </c>
      <c r="EB210" s="132">
        <f t="shared" si="172"/>
        <v>159</v>
      </c>
      <c r="EC210" s="132">
        <f t="shared" si="172"/>
        <v>160</v>
      </c>
      <c r="ED210" s="132">
        <f t="shared" si="172"/>
        <v>160</v>
      </c>
      <c r="EE210" s="132">
        <f t="shared" si="172"/>
        <v>156</v>
      </c>
      <c r="EF210" s="132">
        <f t="shared" si="172"/>
        <v>145</v>
      </c>
      <c r="EG210" s="132">
        <f t="shared" si="170"/>
        <v>136</v>
      </c>
      <c r="EH210" s="132">
        <f t="shared" si="170"/>
        <v>138</v>
      </c>
      <c r="EI210" s="132">
        <f t="shared" si="170"/>
        <v>132</v>
      </c>
      <c r="EJ210" s="132">
        <f t="shared" si="170"/>
        <v>123</v>
      </c>
      <c r="EK210" s="132">
        <f t="shared" si="170"/>
        <v>115</v>
      </c>
      <c r="EL210" s="132">
        <f t="shared" si="170"/>
        <v>106</v>
      </c>
      <c r="EM210" s="132">
        <f t="shared" si="170"/>
        <v>102</v>
      </c>
      <c r="EN210" s="132">
        <f t="shared" si="170"/>
        <v>107</v>
      </c>
      <c r="EO210" s="132">
        <f t="shared" si="170"/>
        <v>88</v>
      </c>
      <c r="EP210" s="132">
        <f t="shared" si="170"/>
        <v>94</v>
      </c>
      <c r="EQ210" s="132">
        <f t="shared" si="170"/>
        <v>96</v>
      </c>
      <c r="ER210" s="132">
        <f t="shared" si="170"/>
        <v>97</v>
      </c>
      <c r="ES210" s="132">
        <f t="shared" si="170"/>
        <v>92</v>
      </c>
      <c r="ET210" s="132">
        <f t="shared" si="170"/>
        <v>93</v>
      </c>
      <c r="EU210" s="132">
        <f t="shared" si="170"/>
        <v>87</v>
      </c>
      <c r="EV210" s="132">
        <f t="shared" si="170"/>
        <v>90</v>
      </c>
      <c r="EW210" s="132">
        <f t="shared" si="170"/>
        <v>79</v>
      </c>
      <c r="EX210" s="132">
        <f t="shared" si="170"/>
        <v>76</v>
      </c>
      <c r="EY210" s="132">
        <f t="shared" si="170"/>
        <v>69</v>
      </c>
      <c r="EZ210" s="132">
        <f t="shared" si="170"/>
        <v>63</v>
      </c>
      <c r="FA210" s="132">
        <f t="shared" si="170"/>
        <v>60</v>
      </c>
      <c r="FB210" s="132">
        <f t="shared" si="170"/>
        <v>61</v>
      </c>
      <c r="FC210" s="132">
        <f t="shared" si="170"/>
        <v>68</v>
      </c>
      <c r="FD210" s="132">
        <f t="shared" si="170"/>
        <v>72</v>
      </c>
      <c r="FE210" s="132">
        <f t="shared" si="170"/>
        <v>77</v>
      </c>
      <c r="FF210" s="132">
        <f t="shared" si="170"/>
        <v>98</v>
      </c>
      <c r="FG210" s="132">
        <f t="shared" si="170"/>
        <v>114</v>
      </c>
      <c r="FH210" s="132">
        <f t="shared" si="170"/>
        <v>121</v>
      </c>
      <c r="FI210" s="132">
        <f t="shared" si="170"/>
        <v>134</v>
      </c>
      <c r="FJ210" s="132">
        <f t="shared" si="170"/>
        <v>143</v>
      </c>
      <c r="FK210" s="132">
        <f t="shared" si="170"/>
        <v>159</v>
      </c>
      <c r="FL210" s="132">
        <f t="shared" si="170"/>
        <v>178</v>
      </c>
      <c r="FM210" s="132">
        <f t="shared" si="170"/>
        <v>169</v>
      </c>
      <c r="FN210" s="132">
        <f t="shared" si="170"/>
        <v>176</v>
      </c>
      <c r="FO210" s="132">
        <f t="shared" si="170"/>
        <v>182</v>
      </c>
      <c r="FP210" s="132">
        <f t="shared" si="170"/>
        <v>186</v>
      </c>
      <c r="FQ210" s="132">
        <f t="shared" si="170"/>
        <v>196</v>
      </c>
      <c r="FR210" s="132">
        <f t="shared" si="170"/>
        <v>197</v>
      </c>
      <c r="FS210" s="132">
        <f t="shared" si="170"/>
        <v>212</v>
      </c>
      <c r="FT210" s="132">
        <f t="shared" si="170"/>
        <v>233</v>
      </c>
      <c r="FU210" s="132">
        <f t="shared" si="170"/>
        <v>235</v>
      </c>
      <c r="FV210" s="132">
        <f t="shared" si="170"/>
        <v>253</v>
      </c>
      <c r="FW210" s="132">
        <f t="shared" si="170"/>
        <v>266</v>
      </c>
      <c r="FX210" s="132">
        <f t="shared" si="170"/>
        <v>288</v>
      </c>
      <c r="FY210" s="132">
        <f t="shared" si="170"/>
        <v>314</v>
      </c>
      <c r="FZ210" s="132">
        <f t="shared" si="170"/>
        <v>322</v>
      </c>
      <c r="GA210" s="132">
        <f t="shared" si="170"/>
        <v>349</v>
      </c>
      <c r="GB210" s="132">
        <f t="shared" si="170"/>
        <v>398</v>
      </c>
      <c r="GC210" s="132">
        <f t="shared" si="170"/>
        <v>417</v>
      </c>
      <c r="GD210" s="132">
        <f t="shared" si="170"/>
        <v>447</v>
      </c>
      <c r="GE210" s="132">
        <f t="shared" si="170"/>
        <v>460</v>
      </c>
      <c r="GF210" s="132">
        <f t="shared" si="170"/>
        <v>486</v>
      </c>
      <c r="GG210" s="132">
        <f t="shared" si="170"/>
        <v>511</v>
      </c>
      <c r="GH210" s="132">
        <f t="shared" si="170"/>
        <v>524</v>
      </c>
      <c r="GI210" s="132">
        <f t="shared" si="170"/>
        <v>536</v>
      </c>
      <c r="GJ210" s="132">
        <f t="shared" si="170"/>
        <v>546</v>
      </c>
      <c r="GK210" s="132">
        <f t="shared" si="170"/>
        <v>545</v>
      </c>
      <c r="GL210" s="132">
        <f t="shared" si="170"/>
        <v>550</v>
      </c>
      <c r="GM210" s="132">
        <f t="shared" si="170"/>
        <v>532</v>
      </c>
      <c r="GN210" s="132">
        <f t="shared" si="170"/>
        <v>526</v>
      </c>
      <c r="GO210" s="132">
        <f t="shared" si="170"/>
        <v>514</v>
      </c>
      <c r="GP210" s="132">
        <f t="shared" si="170"/>
        <v>469</v>
      </c>
      <c r="GQ210" s="132">
        <f t="shared" si="170"/>
        <v>469</v>
      </c>
      <c r="GR210" s="132">
        <f t="shared" si="166"/>
        <v>452</v>
      </c>
      <c r="GS210" s="132">
        <f t="shared" si="167"/>
        <v>434</v>
      </c>
      <c r="GT210" s="132">
        <f t="shared" si="167"/>
        <v>429</v>
      </c>
      <c r="GU210" s="132">
        <f t="shared" si="167"/>
        <v>409</v>
      </c>
      <c r="GV210" s="132">
        <f t="shared" si="167"/>
        <v>407</v>
      </c>
      <c r="GW210" s="132">
        <f t="shared" si="167"/>
        <v>428</v>
      </c>
      <c r="GX210" s="132">
        <f t="shared" si="167"/>
        <v>426</v>
      </c>
      <c r="GY210" s="132">
        <f t="shared" si="167"/>
        <v>433</v>
      </c>
      <c r="GZ210" s="132">
        <f t="shared" si="167"/>
        <v>449</v>
      </c>
      <c r="HA210" s="132">
        <f t="shared" si="167"/>
        <v>446</v>
      </c>
      <c r="HB210" s="132">
        <f t="shared" si="167"/>
        <v>458</v>
      </c>
      <c r="HC210" s="132">
        <f t="shared" si="167"/>
        <v>443</v>
      </c>
      <c r="HD210" s="132">
        <f t="shared" si="167"/>
        <v>445</v>
      </c>
      <c r="HE210" s="132">
        <f t="shared" si="167"/>
        <v>434</v>
      </c>
      <c r="HF210" s="132">
        <f t="shared" si="167"/>
        <v>436</v>
      </c>
      <c r="HG210" s="132">
        <f t="shared" si="167"/>
        <v>471</v>
      </c>
      <c r="HH210" s="132">
        <f t="shared" si="167"/>
        <v>524</v>
      </c>
      <c r="HI210" s="132">
        <f t="shared" si="167"/>
        <v>567</v>
      </c>
      <c r="HJ210" s="132">
        <f t="shared" si="167"/>
        <v>669</v>
      </c>
      <c r="HK210" s="132">
        <f t="shared" si="167"/>
        <v>749</v>
      </c>
      <c r="HL210" s="132">
        <f t="shared" si="167"/>
        <v>850</v>
      </c>
      <c r="HM210" s="132">
        <f t="shared" si="167"/>
        <v>929</v>
      </c>
      <c r="HN210" s="132">
        <f t="shared" si="167"/>
        <v>984</v>
      </c>
      <c r="HO210" s="132">
        <f t="shared" si="167"/>
        <v>1040</v>
      </c>
      <c r="HP210" s="132">
        <f t="shared" si="167"/>
        <v>1091</v>
      </c>
      <c r="HQ210" s="132">
        <f t="shared" si="167"/>
        <v>1049</v>
      </c>
      <c r="HR210" s="132">
        <f t="shared" si="167"/>
        <v>1047</v>
      </c>
      <c r="HS210" s="132">
        <f t="shared" si="167"/>
        <v>982</v>
      </c>
      <c r="HT210" s="132">
        <f t="shared" si="167"/>
        <v>917</v>
      </c>
      <c r="HU210" s="132">
        <f t="shared" si="167"/>
        <v>807</v>
      </c>
      <c r="HV210" s="132">
        <f t="shared" si="167"/>
        <v>728</v>
      </c>
      <c r="HW210" s="132">
        <f t="shared" si="167"/>
        <v>618</v>
      </c>
      <c r="HX210" s="132">
        <f t="shared" si="167"/>
        <v>519</v>
      </c>
      <c r="HY210" s="132">
        <f t="shared" si="167"/>
        <v>372</v>
      </c>
      <c r="HZ210" s="132">
        <f t="shared" si="167"/>
        <v>278</v>
      </c>
      <c r="IA210" s="132">
        <f t="shared" si="169"/>
        <v>204</v>
      </c>
    </row>
    <row r="211" spans="2:235" x14ac:dyDescent="0.25">
      <c r="B211" s="132" t="s">
        <v>208</v>
      </c>
      <c r="I211" s="132">
        <f t="shared" ref="I211:BS215" si="173">SUM(C197:I197)</f>
        <v>3</v>
      </c>
      <c r="J211" s="132">
        <f t="shared" si="173"/>
        <v>3</v>
      </c>
      <c r="K211" s="132">
        <f t="shared" si="173"/>
        <v>3</v>
      </c>
      <c r="L211" s="132">
        <f t="shared" si="173"/>
        <v>2</v>
      </c>
      <c r="M211" s="132">
        <f t="shared" si="173"/>
        <v>2</v>
      </c>
      <c r="N211" s="132">
        <f t="shared" si="173"/>
        <v>2</v>
      </c>
      <c r="O211" s="132">
        <f t="shared" si="173"/>
        <v>1</v>
      </c>
      <c r="P211" s="132">
        <f t="shared" si="173"/>
        <v>1</v>
      </c>
      <c r="Q211" s="132">
        <f t="shared" si="173"/>
        <v>1</v>
      </c>
      <c r="R211" s="132">
        <f t="shared" si="173"/>
        <v>2</v>
      </c>
      <c r="S211" s="132">
        <f t="shared" si="173"/>
        <v>2</v>
      </c>
      <c r="T211" s="132">
        <f t="shared" si="173"/>
        <v>2</v>
      </c>
      <c r="U211" s="132">
        <f t="shared" si="173"/>
        <v>2</v>
      </c>
      <c r="V211" s="132">
        <f t="shared" si="173"/>
        <v>5</v>
      </c>
      <c r="W211" s="132">
        <f t="shared" si="173"/>
        <v>8</v>
      </c>
      <c r="X211" s="132">
        <f t="shared" si="173"/>
        <v>9</v>
      </c>
      <c r="Y211" s="132">
        <f t="shared" si="173"/>
        <v>9</v>
      </c>
      <c r="Z211" s="132">
        <f t="shared" si="173"/>
        <v>17</v>
      </c>
      <c r="AA211" s="132">
        <f t="shared" si="173"/>
        <v>21</v>
      </c>
      <c r="AB211" s="132">
        <f t="shared" si="173"/>
        <v>29</v>
      </c>
      <c r="AC211" s="132">
        <f t="shared" si="173"/>
        <v>38</v>
      </c>
      <c r="AD211" s="132">
        <f t="shared" si="173"/>
        <v>57</v>
      </c>
      <c r="AE211" s="132">
        <f t="shared" si="173"/>
        <v>67</v>
      </c>
      <c r="AF211" s="132">
        <f t="shared" si="173"/>
        <v>99</v>
      </c>
      <c r="AG211" s="132">
        <f t="shared" si="173"/>
        <v>119</v>
      </c>
      <c r="AH211" s="132">
        <f t="shared" si="173"/>
        <v>145</v>
      </c>
      <c r="AI211" s="132">
        <f t="shared" si="173"/>
        <v>167</v>
      </c>
      <c r="AJ211" s="132">
        <f t="shared" si="173"/>
        <v>200</v>
      </c>
      <c r="AK211" s="132">
        <f t="shared" si="173"/>
        <v>230</v>
      </c>
      <c r="AL211" s="132">
        <f t="shared" si="173"/>
        <v>262</v>
      </c>
      <c r="AM211" s="132">
        <f t="shared" si="173"/>
        <v>284</v>
      </c>
      <c r="AN211" s="132">
        <f t="shared" si="173"/>
        <v>338</v>
      </c>
      <c r="AO211" s="132">
        <f t="shared" si="173"/>
        <v>394</v>
      </c>
      <c r="AP211" s="132">
        <f t="shared" si="173"/>
        <v>456</v>
      </c>
      <c r="AQ211" s="132">
        <f t="shared" si="173"/>
        <v>529</v>
      </c>
      <c r="AR211" s="132">
        <f t="shared" si="173"/>
        <v>603</v>
      </c>
      <c r="AS211" s="132">
        <f t="shared" si="173"/>
        <v>686</v>
      </c>
      <c r="AT211" s="132">
        <f t="shared" si="173"/>
        <v>770</v>
      </c>
      <c r="AU211" s="132">
        <f t="shared" si="173"/>
        <v>888</v>
      </c>
      <c r="AV211" s="132">
        <f t="shared" si="173"/>
        <v>941</v>
      </c>
      <c r="AW211" s="132">
        <f t="shared" si="173"/>
        <v>1024</v>
      </c>
      <c r="AX211" s="132">
        <f t="shared" si="173"/>
        <v>1053</v>
      </c>
      <c r="AY211" s="132">
        <f t="shared" si="173"/>
        <v>1114</v>
      </c>
      <c r="AZ211" s="132">
        <f t="shared" si="173"/>
        <v>1151</v>
      </c>
      <c r="BA211" s="132">
        <f t="shared" si="173"/>
        <v>1161</v>
      </c>
      <c r="BB211" s="132">
        <f t="shared" si="173"/>
        <v>1180</v>
      </c>
      <c r="BC211" s="132">
        <f t="shared" si="173"/>
        <v>1194</v>
      </c>
      <c r="BD211" s="132">
        <f t="shared" si="173"/>
        <v>1182</v>
      </c>
      <c r="BE211" s="132">
        <f t="shared" si="173"/>
        <v>1177</v>
      </c>
      <c r="BF211" s="132">
        <f t="shared" si="173"/>
        <v>1171</v>
      </c>
      <c r="BG211" s="132">
        <f t="shared" si="173"/>
        <v>1170</v>
      </c>
      <c r="BH211" s="132">
        <f t="shared" si="173"/>
        <v>1170</v>
      </c>
      <c r="BI211" s="132">
        <f t="shared" si="173"/>
        <v>1165</v>
      </c>
      <c r="BJ211" s="132">
        <f t="shared" si="173"/>
        <v>1185</v>
      </c>
      <c r="BK211" s="132">
        <f t="shared" si="173"/>
        <v>1229</v>
      </c>
      <c r="BL211" s="132">
        <f t="shared" si="173"/>
        <v>1300</v>
      </c>
      <c r="BM211" s="132">
        <f t="shared" si="173"/>
        <v>1305</v>
      </c>
      <c r="BN211" s="132">
        <f t="shared" si="173"/>
        <v>1346</v>
      </c>
      <c r="BO211" s="132">
        <f t="shared" si="173"/>
        <v>1348</v>
      </c>
      <c r="BP211" s="132">
        <f t="shared" si="173"/>
        <v>1349</v>
      </c>
      <c r="BQ211" s="132">
        <f t="shared" si="173"/>
        <v>1361</v>
      </c>
      <c r="BR211" s="132">
        <f t="shared" si="173"/>
        <v>1344</v>
      </c>
      <c r="BS211" s="132">
        <f t="shared" si="173"/>
        <v>1306</v>
      </c>
      <c r="BT211" s="132">
        <f t="shared" si="171"/>
        <v>1302</v>
      </c>
      <c r="BU211" s="132">
        <f t="shared" si="164"/>
        <v>1294</v>
      </c>
      <c r="BV211" s="132">
        <f t="shared" si="172"/>
        <v>1277</v>
      </c>
      <c r="BW211" s="132">
        <f t="shared" si="172"/>
        <v>1217</v>
      </c>
      <c r="BX211" s="132">
        <f t="shared" si="172"/>
        <v>1160</v>
      </c>
      <c r="BY211" s="132">
        <f t="shared" si="172"/>
        <v>1121</v>
      </c>
      <c r="BZ211" s="132">
        <f t="shared" si="172"/>
        <v>1063</v>
      </c>
      <c r="CA211" s="132">
        <f t="shared" si="172"/>
        <v>1017</v>
      </c>
      <c r="CB211" s="132">
        <f t="shared" si="172"/>
        <v>942</v>
      </c>
      <c r="CC211" s="132">
        <f t="shared" si="172"/>
        <v>873</v>
      </c>
      <c r="CD211" s="132">
        <f t="shared" si="172"/>
        <v>840</v>
      </c>
      <c r="CE211" s="132">
        <f t="shared" si="172"/>
        <v>779</v>
      </c>
      <c r="CF211" s="132">
        <f t="shared" si="172"/>
        <v>703</v>
      </c>
      <c r="CG211" s="132">
        <f t="shared" si="172"/>
        <v>654</v>
      </c>
      <c r="CH211" s="132">
        <f t="shared" si="172"/>
        <v>581</v>
      </c>
      <c r="CI211" s="132">
        <f t="shared" si="172"/>
        <v>517</v>
      </c>
      <c r="CJ211" s="132">
        <f t="shared" si="172"/>
        <v>502</v>
      </c>
      <c r="CK211" s="132">
        <f t="shared" si="172"/>
        <v>438</v>
      </c>
      <c r="CL211" s="132">
        <f t="shared" si="172"/>
        <v>421</v>
      </c>
      <c r="CM211" s="132">
        <f t="shared" si="172"/>
        <v>393</v>
      </c>
      <c r="CN211" s="132">
        <f t="shared" si="172"/>
        <v>367</v>
      </c>
      <c r="CO211" s="132">
        <f t="shared" si="172"/>
        <v>361</v>
      </c>
      <c r="CP211" s="132">
        <f t="shared" si="172"/>
        <v>343</v>
      </c>
      <c r="CQ211" s="132">
        <f t="shared" si="172"/>
        <v>337</v>
      </c>
      <c r="CR211" s="132">
        <f t="shared" si="172"/>
        <v>335</v>
      </c>
      <c r="CS211" s="132">
        <f t="shared" si="172"/>
        <v>329</v>
      </c>
      <c r="CT211" s="132">
        <f t="shared" si="172"/>
        <v>314</v>
      </c>
      <c r="CU211" s="132">
        <f t="shared" si="172"/>
        <v>301</v>
      </c>
      <c r="CV211" s="132">
        <f t="shared" si="172"/>
        <v>272</v>
      </c>
      <c r="CW211" s="132">
        <f t="shared" si="172"/>
        <v>270</v>
      </c>
      <c r="CX211" s="132">
        <f t="shared" si="172"/>
        <v>247</v>
      </c>
      <c r="CY211" s="132">
        <f t="shared" si="172"/>
        <v>235</v>
      </c>
      <c r="CZ211" s="132">
        <f t="shared" si="172"/>
        <v>221</v>
      </c>
      <c r="DA211" s="132">
        <f t="shared" si="172"/>
        <v>215</v>
      </c>
      <c r="DB211" s="132">
        <f t="shared" si="172"/>
        <v>211</v>
      </c>
      <c r="DC211" s="132">
        <f t="shared" si="172"/>
        <v>207</v>
      </c>
      <c r="DD211" s="132">
        <f t="shared" si="172"/>
        <v>200</v>
      </c>
      <c r="DE211" s="132">
        <f t="shared" si="172"/>
        <v>212</v>
      </c>
      <c r="DF211" s="132">
        <f t="shared" si="172"/>
        <v>209</v>
      </c>
      <c r="DG211" s="132">
        <f t="shared" si="172"/>
        <v>214</v>
      </c>
      <c r="DH211" s="132">
        <f t="shared" si="172"/>
        <v>215</v>
      </c>
      <c r="DI211" s="132">
        <f t="shared" si="172"/>
        <v>221</v>
      </c>
      <c r="DJ211" s="132">
        <f t="shared" si="172"/>
        <v>230</v>
      </c>
      <c r="DK211" s="132">
        <f t="shared" si="172"/>
        <v>223</v>
      </c>
      <c r="DL211" s="132">
        <f t="shared" si="172"/>
        <v>216</v>
      </c>
      <c r="DM211" s="132">
        <f t="shared" si="172"/>
        <v>209</v>
      </c>
      <c r="DN211" s="132">
        <f t="shared" si="172"/>
        <v>196</v>
      </c>
      <c r="DO211" s="132">
        <f t="shared" si="172"/>
        <v>194</v>
      </c>
      <c r="DP211" s="132">
        <f t="shared" si="172"/>
        <v>180</v>
      </c>
      <c r="DQ211" s="132">
        <f t="shared" si="172"/>
        <v>173</v>
      </c>
      <c r="DR211" s="132">
        <f t="shared" si="172"/>
        <v>173</v>
      </c>
      <c r="DS211" s="132">
        <f t="shared" si="172"/>
        <v>170</v>
      </c>
      <c r="DT211" s="132">
        <f t="shared" si="172"/>
        <v>158</v>
      </c>
      <c r="DU211" s="132">
        <f t="shared" si="172"/>
        <v>164</v>
      </c>
      <c r="DV211" s="132">
        <f t="shared" si="172"/>
        <v>174</v>
      </c>
      <c r="DW211" s="132">
        <f t="shared" si="172"/>
        <v>179</v>
      </c>
      <c r="DX211" s="132">
        <f t="shared" si="172"/>
        <v>177</v>
      </c>
      <c r="DY211" s="132">
        <f t="shared" si="172"/>
        <v>182</v>
      </c>
      <c r="DZ211" s="132">
        <f t="shared" si="172"/>
        <v>182</v>
      </c>
      <c r="EA211" s="132">
        <f t="shared" si="172"/>
        <v>177</v>
      </c>
      <c r="EB211" s="132">
        <f t="shared" si="172"/>
        <v>163</v>
      </c>
      <c r="EC211" s="132">
        <f t="shared" si="172"/>
        <v>159</v>
      </c>
      <c r="ED211" s="132">
        <f t="shared" si="172"/>
        <v>161</v>
      </c>
      <c r="EE211" s="132">
        <f t="shared" si="172"/>
        <v>165</v>
      </c>
      <c r="EF211" s="132">
        <f t="shared" si="172"/>
        <v>158</v>
      </c>
      <c r="EG211" s="132">
        <f t="shared" si="170"/>
        <v>150</v>
      </c>
      <c r="EH211" s="132">
        <f t="shared" si="170"/>
        <v>152</v>
      </c>
      <c r="EI211" s="132">
        <f t="shared" si="170"/>
        <v>154</v>
      </c>
      <c r="EJ211" s="132">
        <f t="shared" si="170"/>
        <v>140</v>
      </c>
      <c r="EK211" s="132">
        <f t="shared" si="170"/>
        <v>122</v>
      </c>
      <c r="EL211" s="132">
        <f t="shared" si="170"/>
        <v>100</v>
      </c>
      <c r="EM211" s="132">
        <f t="shared" si="170"/>
        <v>88</v>
      </c>
      <c r="EN211" s="132">
        <f t="shared" si="170"/>
        <v>78</v>
      </c>
      <c r="EO211" s="132">
        <f t="shared" si="170"/>
        <v>70</v>
      </c>
      <c r="EP211" s="132">
        <f t="shared" si="170"/>
        <v>57</v>
      </c>
      <c r="EQ211" s="132">
        <f t="shared" si="170"/>
        <v>56</v>
      </c>
      <c r="ER211" s="132">
        <f t="shared" si="170"/>
        <v>65</v>
      </c>
      <c r="ES211" s="132">
        <f t="shared" si="170"/>
        <v>68</v>
      </c>
      <c r="ET211" s="132">
        <f t="shared" si="170"/>
        <v>71</v>
      </c>
      <c r="EU211" s="132">
        <f t="shared" si="170"/>
        <v>76</v>
      </c>
      <c r="EV211" s="132">
        <f t="shared" si="170"/>
        <v>77</v>
      </c>
      <c r="EW211" s="132">
        <f t="shared" si="170"/>
        <v>83</v>
      </c>
      <c r="EX211" s="132">
        <f t="shared" si="170"/>
        <v>76</v>
      </c>
      <c r="EY211" s="132">
        <f t="shared" si="170"/>
        <v>73</v>
      </c>
      <c r="EZ211" s="132">
        <f t="shared" si="170"/>
        <v>70</v>
      </c>
      <c r="FA211" s="132">
        <f t="shared" si="170"/>
        <v>68</v>
      </c>
      <c r="FB211" s="132">
        <f t="shared" si="170"/>
        <v>68</v>
      </c>
      <c r="FC211" s="132">
        <f t="shared" si="170"/>
        <v>72</v>
      </c>
      <c r="FD211" s="132">
        <f t="shared" si="170"/>
        <v>79</v>
      </c>
      <c r="FE211" s="132">
        <f t="shared" si="170"/>
        <v>83</v>
      </c>
      <c r="FF211" s="132">
        <f t="shared" si="170"/>
        <v>86</v>
      </c>
      <c r="FG211" s="132">
        <f t="shared" si="170"/>
        <v>100</v>
      </c>
      <c r="FH211" s="132">
        <f t="shared" si="170"/>
        <v>108</v>
      </c>
      <c r="FI211" s="132">
        <f t="shared" si="170"/>
        <v>120</v>
      </c>
      <c r="FJ211" s="132">
        <f t="shared" si="170"/>
        <v>130</v>
      </c>
      <c r="FK211" s="132">
        <f t="shared" si="170"/>
        <v>135</v>
      </c>
      <c r="FL211" s="132">
        <f t="shared" si="170"/>
        <v>145</v>
      </c>
      <c r="FM211" s="132">
        <f t="shared" si="170"/>
        <v>154</v>
      </c>
      <c r="FN211" s="132">
        <f t="shared" si="170"/>
        <v>170</v>
      </c>
      <c r="FO211" s="132">
        <f t="shared" si="170"/>
        <v>183</v>
      </c>
      <c r="FP211" s="132">
        <f t="shared" si="170"/>
        <v>190</v>
      </c>
      <c r="FQ211" s="132">
        <f t="shared" si="170"/>
        <v>209</v>
      </c>
      <c r="FR211" s="132">
        <f t="shared" si="170"/>
        <v>224</v>
      </c>
      <c r="FS211" s="132">
        <f t="shared" si="170"/>
        <v>243</v>
      </c>
      <c r="FT211" s="132">
        <f t="shared" si="170"/>
        <v>243</v>
      </c>
      <c r="FU211" s="132">
        <f t="shared" si="170"/>
        <v>247</v>
      </c>
      <c r="FV211" s="132">
        <f t="shared" si="170"/>
        <v>271</v>
      </c>
      <c r="FW211" s="132">
        <f t="shared" si="170"/>
        <v>290</v>
      </c>
      <c r="FX211" s="132">
        <f t="shared" si="170"/>
        <v>310</v>
      </c>
      <c r="FY211" s="132">
        <f t="shared" si="170"/>
        <v>330</v>
      </c>
      <c r="FZ211" s="132">
        <f t="shared" si="170"/>
        <v>353</v>
      </c>
      <c r="GA211" s="132">
        <f t="shared" si="170"/>
        <v>389</v>
      </c>
      <c r="GB211" s="132">
        <f t="shared" si="170"/>
        <v>421</v>
      </c>
      <c r="GC211" s="132">
        <f t="shared" si="170"/>
        <v>452</v>
      </c>
      <c r="GD211" s="132">
        <f t="shared" si="170"/>
        <v>480</v>
      </c>
      <c r="GE211" s="132">
        <f t="shared" si="170"/>
        <v>493</v>
      </c>
      <c r="GF211" s="132">
        <f t="shared" si="170"/>
        <v>499</v>
      </c>
      <c r="GG211" s="132">
        <f t="shared" si="170"/>
        <v>517</v>
      </c>
      <c r="GH211" s="132">
        <f t="shared" si="170"/>
        <v>545</v>
      </c>
      <c r="GI211" s="132">
        <f t="shared" si="170"/>
        <v>568</v>
      </c>
      <c r="GJ211" s="132">
        <f t="shared" si="170"/>
        <v>559</v>
      </c>
      <c r="GK211" s="132">
        <f t="shared" si="170"/>
        <v>557</v>
      </c>
      <c r="GL211" s="132">
        <f t="shared" si="170"/>
        <v>559</v>
      </c>
      <c r="GM211" s="132">
        <f t="shared" si="170"/>
        <v>575</v>
      </c>
      <c r="GN211" s="132">
        <f t="shared" si="170"/>
        <v>566</v>
      </c>
      <c r="GO211" s="132">
        <f t="shared" si="170"/>
        <v>544</v>
      </c>
      <c r="GP211" s="132">
        <f t="shared" si="170"/>
        <v>526</v>
      </c>
      <c r="GQ211" s="132">
        <f t="shared" si="170"/>
        <v>518</v>
      </c>
      <c r="GR211" s="132">
        <f t="shared" si="166"/>
        <v>521</v>
      </c>
      <c r="GS211" s="132">
        <f t="shared" si="167"/>
        <v>515</v>
      </c>
      <c r="GT211" s="132">
        <f t="shared" si="167"/>
        <v>508</v>
      </c>
      <c r="GU211" s="132">
        <f t="shared" si="167"/>
        <v>481</v>
      </c>
      <c r="GV211" s="132">
        <f t="shared" si="167"/>
        <v>489</v>
      </c>
      <c r="GW211" s="132">
        <f t="shared" si="167"/>
        <v>472</v>
      </c>
      <c r="GX211" s="132">
        <f t="shared" si="167"/>
        <v>464</v>
      </c>
      <c r="GY211" s="132">
        <f t="shared" si="167"/>
        <v>448</v>
      </c>
      <c r="GZ211" s="132">
        <f t="shared" si="167"/>
        <v>445</v>
      </c>
      <c r="HA211" s="132">
        <f t="shared" si="167"/>
        <v>445</v>
      </c>
      <c r="HB211" s="132">
        <f t="shared" si="167"/>
        <v>467</v>
      </c>
      <c r="HC211" s="132">
        <f t="shared" si="167"/>
        <v>472</v>
      </c>
      <c r="HD211" s="132">
        <f t="shared" si="167"/>
        <v>475</v>
      </c>
      <c r="HE211" s="132">
        <f t="shared" si="167"/>
        <v>499</v>
      </c>
      <c r="HF211" s="132">
        <f t="shared" si="167"/>
        <v>515</v>
      </c>
      <c r="HG211" s="132">
        <f t="shared" si="167"/>
        <v>559</v>
      </c>
      <c r="HH211" s="132">
        <f t="shared" si="167"/>
        <v>584</v>
      </c>
      <c r="HI211" s="132">
        <f t="shared" si="167"/>
        <v>620</v>
      </c>
      <c r="HJ211" s="132">
        <f t="shared" si="167"/>
        <v>673</v>
      </c>
      <c r="HK211" s="132">
        <f t="shared" si="167"/>
        <v>755</v>
      </c>
      <c r="HL211" s="132">
        <f t="shared" si="167"/>
        <v>800</v>
      </c>
      <c r="HM211" s="132">
        <f t="shared" si="167"/>
        <v>872</v>
      </c>
      <c r="HN211" s="132">
        <f t="shared" si="167"/>
        <v>912</v>
      </c>
      <c r="HO211" s="132">
        <f t="shared" si="167"/>
        <v>984</v>
      </c>
      <c r="HP211" s="132">
        <f t="shared" si="167"/>
        <v>1028</v>
      </c>
      <c r="HQ211" s="132">
        <f t="shared" si="167"/>
        <v>1030</v>
      </c>
      <c r="HR211" s="132">
        <f t="shared" si="167"/>
        <v>1017</v>
      </c>
      <c r="HS211" s="132">
        <f t="shared" si="167"/>
        <v>992</v>
      </c>
      <c r="HT211" s="132">
        <f t="shared" si="167"/>
        <v>915</v>
      </c>
      <c r="HU211" s="132">
        <f t="shared" si="167"/>
        <v>836</v>
      </c>
      <c r="HV211" s="132">
        <f t="shared" si="167"/>
        <v>750</v>
      </c>
      <c r="HW211" s="132">
        <f t="shared" si="167"/>
        <v>651</v>
      </c>
      <c r="HX211" s="132">
        <f t="shared" si="167"/>
        <v>530</v>
      </c>
      <c r="HY211" s="132">
        <f t="shared" si="167"/>
        <v>397</v>
      </c>
      <c r="HZ211" s="132">
        <f t="shared" si="167"/>
        <v>293</v>
      </c>
      <c r="IA211" s="132">
        <f t="shared" si="169"/>
        <v>221</v>
      </c>
    </row>
    <row r="212" spans="2:235" x14ac:dyDescent="0.25">
      <c r="B212" s="132" t="s">
        <v>209</v>
      </c>
      <c r="I212" s="132">
        <f t="shared" si="173"/>
        <v>2</v>
      </c>
      <c r="J212" s="132">
        <f t="shared" si="173"/>
        <v>2</v>
      </c>
      <c r="K212" s="132">
        <f t="shared" si="173"/>
        <v>2</v>
      </c>
      <c r="L212" s="132">
        <f t="shared" si="173"/>
        <v>5</v>
      </c>
      <c r="M212" s="132">
        <f t="shared" si="173"/>
        <v>5</v>
      </c>
      <c r="N212" s="132">
        <f t="shared" si="173"/>
        <v>5</v>
      </c>
      <c r="O212" s="132">
        <f t="shared" si="173"/>
        <v>3</v>
      </c>
      <c r="P212" s="132">
        <f t="shared" si="173"/>
        <v>4</v>
      </c>
      <c r="Q212" s="132">
        <f t="shared" si="173"/>
        <v>5</v>
      </c>
      <c r="R212" s="132">
        <f t="shared" si="173"/>
        <v>6</v>
      </c>
      <c r="S212" s="132">
        <f t="shared" si="173"/>
        <v>4</v>
      </c>
      <c r="T212" s="132">
        <f t="shared" si="173"/>
        <v>4</v>
      </c>
      <c r="U212" s="132">
        <f t="shared" si="173"/>
        <v>6</v>
      </c>
      <c r="V212" s="132">
        <f t="shared" si="173"/>
        <v>6</v>
      </c>
      <c r="W212" s="132">
        <f t="shared" si="173"/>
        <v>6</v>
      </c>
      <c r="X212" s="132">
        <f t="shared" si="173"/>
        <v>6</v>
      </c>
      <c r="Y212" s="132">
        <f t="shared" si="173"/>
        <v>6</v>
      </c>
      <c r="Z212" s="132">
        <f t="shared" si="173"/>
        <v>9</v>
      </c>
      <c r="AA212" s="132">
        <f t="shared" si="173"/>
        <v>12</v>
      </c>
      <c r="AB212" s="132">
        <f t="shared" si="173"/>
        <v>13</v>
      </c>
      <c r="AC212" s="132">
        <f t="shared" si="173"/>
        <v>19</v>
      </c>
      <c r="AD212" s="132">
        <f t="shared" si="173"/>
        <v>22</v>
      </c>
      <c r="AE212" s="132">
        <f t="shared" si="173"/>
        <v>29</v>
      </c>
      <c r="AF212" s="132">
        <f t="shared" si="173"/>
        <v>44</v>
      </c>
      <c r="AG212" s="132">
        <f t="shared" si="173"/>
        <v>66</v>
      </c>
      <c r="AH212" s="132">
        <f t="shared" si="173"/>
        <v>82</v>
      </c>
      <c r="AI212" s="132">
        <f t="shared" si="173"/>
        <v>106</v>
      </c>
      <c r="AJ212" s="132">
        <f t="shared" si="173"/>
        <v>134</v>
      </c>
      <c r="AK212" s="132">
        <f t="shared" si="173"/>
        <v>167</v>
      </c>
      <c r="AL212" s="132">
        <f t="shared" si="173"/>
        <v>199</v>
      </c>
      <c r="AM212" s="132">
        <f t="shared" si="173"/>
        <v>222</v>
      </c>
      <c r="AN212" s="132">
        <f t="shared" si="173"/>
        <v>273</v>
      </c>
      <c r="AO212" s="132">
        <f t="shared" si="173"/>
        <v>336</v>
      </c>
      <c r="AP212" s="132">
        <f t="shared" si="173"/>
        <v>412</v>
      </c>
      <c r="AQ212" s="132">
        <f t="shared" si="173"/>
        <v>486</v>
      </c>
      <c r="AR212" s="132">
        <f t="shared" si="173"/>
        <v>576</v>
      </c>
      <c r="AS212" s="132">
        <f t="shared" si="173"/>
        <v>649</v>
      </c>
      <c r="AT212" s="132">
        <f t="shared" si="173"/>
        <v>767</v>
      </c>
      <c r="AU212" s="132">
        <f t="shared" si="173"/>
        <v>878</v>
      </c>
      <c r="AV212" s="132">
        <f t="shared" si="173"/>
        <v>935</v>
      </c>
      <c r="AW212" s="132">
        <f t="shared" si="173"/>
        <v>972</v>
      </c>
      <c r="AX212" s="132">
        <f t="shared" si="173"/>
        <v>1015</v>
      </c>
      <c r="AY212" s="132">
        <f t="shared" si="173"/>
        <v>1054</v>
      </c>
      <c r="AZ212" s="132">
        <f t="shared" si="173"/>
        <v>1080</v>
      </c>
      <c r="BA212" s="132">
        <f t="shared" si="173"/>
        <v>1010</v>
      </c>
      <c r="BB212" s="132">
        <f t="shared" si="173"/>
        <v>994</v>
      </c>
      <c r="BC212" s="132">
        <f t="shared" si="173"/>
        <v>1008</v>
      </c>
      <c r="BD212" s="132">
        <f t="shared" si="173"/>
        <v>1004</v>
      </c>
      <c r="BE212" s="132">
        <f t="shared" si="173"/>
        <v>1006</v>
      </c>
      <c r="BF212" s="132">
        <f t="shared" si="173"/>
        <v>965</v>
      </c>
      <c r="BG212" s="132">
        <f t="shared" si="173"/>
        <v>937</v>
      </c>
      <c r="BH212" s="132">
        <f t="shared" si="173"/>
        <v>966</v>
      </c>
      <c r="BI212" s="132">
        <f t="shared" si="173"/>
        <v>953</v>
      </c>
      <c r="BJ212" s="132">
        <f t="shared" si="173"/>
        <v>904</v>
      </c>
      <c r="BK212" s="132">
        <f t="shared" si="173"/>
        <v>906</v>
      </c>
      <c r="BL212" s="132">
        <f t="shared" si="173"/>
        <v>859</v>
      </c>
      <c r="BM212" s="132">
        <f t="shared" si="173"/>
        <v>846</v>
      </c>
      <c r="BN212" s="132">
        <f t="shared" si="173"/>
        <v>841</v>
      </c>
      <c r="BO212" s="132">
        <f t="shared" si="173"/>
        <v>820</v>
      </c>
      <c r="BP212" s="132">
        <f t="shared" si="173"/>
        <v>792</v>
      </c>
      <c r="BQ212" s="132">
        <f t="shared" si="173"/>
        <v>799</v>
      </c>
      <c r="BR212" s="132">
        <f t="shared" si="173"/>
        <v>763</v>
      </c>
      <c r="BS212" s="132">
        <f t="shared" si="173"/>
        <v>755</v>
      </c>
      <c r="BT212" s="132">
        <f t="shared" si="171"/>
        <v>751</v>
      </c>
      <c r="BU212" s="132">
        <f t="shared" si="164"/>
        <v>753</v>
      </c>
      <c r="BV212" s="132">
        <f t="shared" si="172"/>
        <v>752</v>
      </c>
      <c r="BW212" s="132">
        <f t="shared" si="172"/>
        <v>697</v>
      </c>
      <c r="BX212" s="132">
        <f t="shared" si="172"/>
        <v>665</v>
      </c>
      <c r="BY212" s="132">
        <f t="shared" si="172"/>
        <v>632</v>
      </c>
      <c r="BZ212" s="132">
        <f t="shared" si="172"/>
        <v>607</v>
      </c>
      <c r="CA212" s="132">
        <f t="shared" si="172"/>
        <v>570</v>
      </c>
      <c r="CB212" s="132">
        <f t="shared" si="172"/>
        <v>522</v>
      </c>
      <c r="CC212" s="132">
        <f t="shared" si="172"/>
        <v>484</v>
      </c>
      <c r="CD212" s="132">
        <f t="shared" si="172"/>
        <v>477</v>
      </c>
      <c r="CE212" s="132">
        <f t="shared" si="172"/>
        <v>437</v>
      </c>
      <c r="CF212" s="132">
        <f t="shared" si="172"/>
        <v>410</v>
      </c>
      <c r="CG212" s="132">
        <f t="shared" si="172"/>
        <v>374</v>
      </c>
      <c r="CH212" s="132">
        <f t="shared" si="172"/>
        <v>337</v>
      </c>
      <c r="CI212" s="132">
        <f t="shared" si="172"/>
        <v>318</v>
      </c>
      <c r="CJ212" s="132">
        <f t="shared" si="172"/>
        <v>293</v>
      </c>
      <c r="CK212" s="132">
        <f t="shared" si="172"/>
        <v>267</v>
      </c>
      <c r="CL212" s="132">
        <f t="shared" si="172"/>
        <v>263</v>
      </c>
      <c r="CM212" s="132">
        <f t="shared" si="172"/>
        <v>257</v>
      </c>
      <c r="CN212" s="132">
        <f t="shared" si="172"/>
        <v>244</v>
      </c>
      <c r="CO212" s="132">
        <f t="shared" si="172"/>
        <v>239</v>
      </c>
      <c r="CP212" s="132">
        <f t="shared" si="172"/>
        <v>224</v>
      </c>
      <c r="CQ212" s="132">
        <f t="shared" si="172"/>
        <v>213</v>
      </c>
      <c r="CR212" s="132">
        <f t="shared" si="172"/>
        <v>197</v>
      </c>
      <c r="CS212" s="132">
        <f t="shared" si="172"/>
        <v>182</v>
      </c>
      <c r="CT212" s="132">
        <f t="shared" si="172"/>
        <v>167</v>
      </c>
      <c r="CU212" s="132">
        <f t="shared" si="172"/>
        <v>164</v>
      </c>
      <c r="CV212" s="132">
        <f t="shared" si="172"/>
        <v>157</v>
      </c>
      <c r="CW212" s="132">
        <f t="shared" si="172"/>
        <v>150</v>
      </c>
      <c r="CX212" s="132">
        <f t="shared" si="172"/>
        <v>142</v>
      </c>
      <c r="CY212" s="132">
        <f t="shared" si="172"/>
        <v>141</v>
      </c>
      <c r="CZ212" s="132">
        <f t="shared" si="172"/>
        <v>141</v>
      </c>
      <c r="DA212" s="132">
        <f t="shared" si="172"/>
        <v>139</v>
      </c>
      <c r="DB212" s="132">
        <f t="shared" si="172"/>
        <v>139</v>
      </c>
      <c r="DC212" s="132">
        <f t="shared" si="172"/>
        <v>132</v>
      </c>
      <c r="DD212" s="132">
        <f t="shared" si="172"/>
        <v>132</v>
      </c>
      <c r="DE212" s="132">
        <f t="shared" si="172"/>
        <v>141</v>
      </c>
      <c r="DF212" s="132">
        <f t="shared" si="172"/>
        <v>129</v>
      </c>
      <c r="DG212" s="132">
        <f t="shared" si="172"/>
        <v>121</v>
      </c>
      <c r="DH212" s="132">
        <f t="shared" si="172"/>
        <v>120</v>
      </c>
      <c r="DI212" s="132">
        <f t="shared" si="172"/>
        <v>124</v>
      </c>
      <c r="DJ212" s="132">
        <f t="shared" si="172"/>
        <v>130</v>
      </c>
      <c r="DK212" s="132">
        <f t="shared" si="172"/>
        <v>128</v>
      </c>
      <c r="DL212" s="132">
        <f t="shared" si="172"/>
        <v>121</v>
      </c>
      <c r="DM212" s="132">
        <f t="shared" si="172"/>
        <v>125</v>
      </c>
      <c r="DN212" s="132">
        <f t="shared" si="172"/>
        <v>128</v>
      </c>
      <c r="DO212" s="132">
        <f t="shared" si="172"/>
        <v>123</v>
      </c>
      <c r="DP212" s="132">
        <f t="shared" si="172"/>
        <v>106</v>
      </c>
      <c r="DQ212" s="132">
        <f t="shared" si="172"/>
        <v>96</v>
      </c>
      <c r="DR212" s="132">
        <f t="shared" si="172"/>
        <v>92</v>
      </c>
      <c r="DS212" s="132">
        <f t="shared" si="172"/>
        <v>89</v>
      </c>
      <c r="DT212" s="132">
        <f t="shared" si="172"/>
        <v>87</v>
      </c>
      <c r="DU212" s="132">
        <f t="shared" si="172"/>
        <v>83</v>
      </c>
      <c r="DV212" s="132">
        <f t="shared" si="172"/>
        <v>86</v>
      </c>
      <c r="DW212" s="132">
        <f t="shared" si="172"/>
        <v>94</v>
      </c>
      <c r="DX212" s="132">
        <f t="shared" si="172"/>
        <v>101</v>
      </c>
      <c r="DY212" s="132">
        <f t="shared" si="172"/>
        <v>103</v>
      </c>
      <c r="DZ212" s="132">
        <f t="shared" si="172"/>
        <v>100</v>
      </c>
      <c r="EA212" s="132">
        <f t="shared" si="172"/>
        <v>99</v>
      </c>
      <c r="EB212" s="132">
        <f t="shared" si="172"/>
        <v>96</v>
      </c>
      <c r="EC212" s="132">
        <f t="shared" si="172"/>
        <v>94</v>
      </c>
      <c r="ED212" s="132">
        <f t="shared" si="172"/>
        <v>94</v>
      </c>
      <c r="EE212" s="132">
        <f t="shared" si="172"/>
        <v>86</v>
      </c>
      <c r="EF212" s="132">
        <f t="shared" si="172"/>
        <v>78</v>
      </c>
      <c r="EG212" s="132">
        <f t="shared" si="170"/>
        <v>79</v>
      </c>
      <c r="EH212" s="132">
        <f t="shared" si="170"/>
        <v>69</v>
      </c>
      <c r="EI212" s="132">
        <f t="shared" si="170"/>
        <v>66</v>
      </c>
      <c r="EJ212" s="132">
        <f t="shared" si="170"/>
        <v>61</v>
      </c>
      <c r="EK212" s="132">
        <f t="shared" si="170"/>
        <v>51</v>
      </c>
      <c r="EL212" s="132">
        <f t="shared" si="170"/>
        <v>47</v>
      </c>
      <c r="EM212" s="132">
        <f t="shared" si="170"/>
        <v>44</v>
      </c>
      <c r="EN212" s="132">
        <f t="shared" si="170"/>
        <v>38</v>
      </c>
      <c r="EO212" s="132">
        <f t="shared" si="170"/>
        <v>40</v>
      </c>
      <c r="EP212" s="132">
        <f t="shared" si="170"/>
        <v>42</v>
      </c>
      <c r="EQ212" s="132">
        <f t="shared" si="170"/>
        <v>40</v>
      </c>
      <c r="ER212" s="132">
        <f t="shared" si="170"/>
        <v>35</v>
      </c>
      <c r="ES212" s="132">
        <f t="shared" si="170"/>
        <v>32</v>
      </c>
      <c r="ET212" s="132">
        <f t="shared" si="170"/>
        <v>31</v>
      </c>
      <c r="EU212" s="132">
        <f t="shared" si="170"/>
        <v>32</v>
      </c>
      <c r="EV212" s="132">
        <f t="shared" si="170"/>
        <v>31</v>
      </c>
      <c r="EW212" s="132">
        <f t="shared" si="170"/>
        <v>29</v>
      </c>
      <c r="EX212" s="132">
        <f t="shared" si="170"/>
        <v>26</v>
      </c>
      <c r="EY212" s="132">
        <f t="shared" si="170"/>
        <v>30</v>
      </c>
      <c r="EZ212" s="132">
        <f t="shared" si="170"/>
        <v>32</v>
      </c>
      <c r="FA212" s="132">
        <f t="shared" si="170"/>
        <v>36</v>
      </c>
      <c r="FB212" s="132">
        <f t="shared" si="170"/>
        <v>40</v>
      </c>
      <c r="FC212" s="132">
        <f t="shared" si="170"/>
        <v>36</v>
      </c>
      <c r="FD212" s="132">
        <f t="shared" si="170"/>
        <v>36</v>
      </c>
      <c r="FE212" s="132">
        <f t="shared" si="170"/>
        <v>37</v>
      </c>
      <c r="FF212" s="132">
        <f t="shared" si="170"/>
        <v>34</v>
      </c>
      <c r="FG212" s="132">
        <f t="shared" si="170"/>
        <v>37</v>
      </c>
      <c r="FH212" s="132">
        <f t="shared" si="170"/>
        <v>44</v>
      </c>
      <c r="FI212" s="132">
        <f t="shared" si="170"/>
        <v>48</v>
      </c>
      <c r="FJ212" s="132">
        <f t="shared" si="170"/>
        <v>63</v>
      </c>
      <c r="FK212" s="132">
        <f t="shared" si="170"/>
        <v>72</v>
      </c>
      <c r="FL212" s="132">
        <f t="shared" si="170"/>
        <v>86</v>
      </c>
      <c r="FM212" s="132">
        <f t="shared" si="170"/>
        <v>98</v>
      </c>
      <c r="FN212" s="132">
        <f t="shared" si="170"/>
        <v>106</v>
      </c>
      <c r="FO212" s="132">
        <f t="shared" si="170"/>
        <v>111</v>
      </c>
      <c r="FP212" s="132">
        <f t="shared" si="170"/>
        <v>117</v>
      </c>
      <c r="FQ212" s="132">
        <f t="shared" si="170"/>
        <v>126</v>
      </c>
      <c r="FR212" s="132">
        <f t="shared" si="170"/>
        <v>130</v>
      </c>
      <c r="FS212" s="132">
        <f t="shared" si="170"/>
        <v>129</v>
      </c>
      <c r="FT212" s="132">
        <f t="shared" si="170"/>
        <v>134</v>
      </c>
      <c r="FU212" s="132">
        <f t="shared" si="170"/>
        <v>142</v>
      </c>
      <c r="FV212" s="132">
        <f t="shared" si="170"/>
        <v>154</v>
      </c>
      <c r="FW212" s="132">
        <f t="shared" si="170"/>
        <v>159</v>
      </c>
      <c r="FX212" s="132">
        <f t="shared" si="170"/>
        <v>170</v>
      </c>
      <c r="FY212" s="132">
        <f t="shared" si="170"/>
        <v>191</v>
      </c>
      <c r="FZ212" s="132">
        <f t="shared" si="170"/>
        <v>200</v>
      </c>
      <c r="GA212" s="132">
        <f t="shared" si="170"/>
        <v>209</v>
      </c>
      <c r="GB212" s="132">
        <f t="shared" si="170"/>
        <v>222</v>
      </c>
      <c r="GC212" s="132">
        <f t="shared" si="170"/>
        <v>226</v>
      </c>
      <c r="GD212" s="132">
        <f t="shared" si="170"/>
        <v>234</v>
      </c>
      <c r="GE212" s="132">
        <f t="shared" si="170"/>
        <v>235</v>
      </c>
      <c r="GF212" s="132">
        <f t="shared" si="170"/>
        <v>247</v>
      </c>
      <c r="GG212" s="132">
        <f t="shared" si="170"/>
        <v>261</v>
      </c>
      <c r="GH212" s="132">
        <f t="shared" si="170"/>
        <v>269</v>
      </c>
      <c r="GI212" s="132">
        <f t="shared" si="170"/>
        <v>264</v>
      </c>
      <c r="GJ212" s="132">
        <f t="shared" si="170"/>
        <v>269</v>
      </c>
      <c r="GK212" s="132">
        <f t="shared" si="170"/>
        <v>267</v>
      </c>
      <c r="GL212" s="132">
        <f t="shared" si="170"/>
        <v>279</v>
      </c>
      <c r="GM212" s="132">
        <f t="shared" si="170"/>
        <v>265</v>
      </c>
      <c r="GN212" s="132">
        <f t="shared" si="170"/>
        <v>255</v>
      </c>
      <c r="GO212" s="132">
        <f t="shared" si="170"/>
        <v>256</v>
      </c>
      <c r="GP212" s="132">
        <f t="shared" si="170"/>
        <v>257</v>
      </c>
      <c r="GQ212" s="132">
        <f t="shared" si="170"/>
        <v>244</v>
      </c>
      <c r="GR212" s="132">
        <f t="shared" si="166"/>
        <v>241</v>
      </c>
      <c r="GS212" s="132">
        <f t="shared" si="167"/>
        <v>237</v>
      </c>
      <c r="GT212" s="132">
        <f t="shared" si="167"/>
        <v>225</v>
      </c>
      <c r="GU212" s="132">
        <f t="shared" si="167"/>
        <v>234</v>
      </c>
      <c r="GV212" s="132">
        <f t="shared" si="167"/>
        <v>224</v>
      </c>
      <c r="GW212" s="132">
        <f t="shared" si="167"/>
        <v>217</v>
      </c>
      <c r="GX212" s="132">
        <f t="shared" si="167"/>
        <v>214</v>
      </c>
      <c r="GY212" s="132">
        <f t="shared" si="167"/>
        <v>227</v>
      </c>
      <c r="GZ212" s="132">
        <f t="shared" si="167"/>
        <v>212</v>
      </c>
      <c r="HA212" s="132">
        <f t="shared" si="167"/>
        <v>227</v>
      </c>
      <c r="HB212" s="132">
        <f t="shared" si="167"/>
        <v>232</v>
      </c>
      <c r="HC212" s="132">
        <f t="shared" si="167"/>
        <v>236</v>
      </c>
      <c r="HD212" s="132">
        <f t="shared" si="167"/>
        <v>242</v>
      </c>
      <c r="HE212" s="132">
        <f t="shared" si="167"/>
        <v>254</v>
      </c>
      <c r="HF212" s="132">
        <f t="shared" si="167"/>
        <v>250</v>
      </c>
      <c r="HG212" s="132">
        <f t="shared" si="167"/>
        <v>263</v>
      </c>
      <c r="HH212" s="132">
        <f t="shared" si="167"/>
        <v>290</v>
      </c>
      <c r="HI212" s="132">
        <f t="shared" si="167"/>
        <v>305</v>
      </c>
      <c r="HJ212" s="132">
        <f t="shared" si="167"/>
        <v>322</v>
      </c>
      <c r="HK212" s="132">
        <f t="shared" si="167"/>
        <v>365</v>
      </c>
      <c r="HL212" s="132">
        <f t="shared" si="167"/>
        <v>399</v>
      </c>
      <c r="HM212" s="132">
        <f t="shared" si="167"/>
        <v>439</v>
      </c>
      <c r="HN212" s="132">
        <f t="shared" si="167"/>
        <v>479</v>
      </c>
      <c r="HO212" s="132">
        <f t="shared" si="167"/>
        <v>488</v>
      </c>
      <c r="HP212" s="132">
        <f t="shared" si="167"/>
        <v>509</v>
      </c>
      <c r="HQ212" s="132">
        <f t="shared" si="167"/>
        <v>528</v>
      </c>
      <c r="HR212" s="132">
        <f t="shared" si="167"/>
        <v>508</v>
      </c>
      <c r="HS212" s="132">
        <f t="shared" si="167"/>
        <v>476</v>
      </c>
      <c r="HT212" s="132">
        <f t="shared" si="167"/>
        <v>422</v>
      </c>
      <c r="HU212" s="132">
        <f t="shared" si="167"/>
        <v>372</v>
      </c>
      <c r="HV212" s="132">
        <f t="shared" si="167"/>
        <v>344</v>
      </c>
      <c r="HW212" s="132">
        <f t="shared" si="167"/>
        <v>292</v>
      </c>
      <c r="HX212" s="132">
        <f t="shared" si="167"/>
        <v>233</v>
      </c>
      <c r="HY212" s="132">
        <f t="shared" si="167"/>
        <v>178</v>
      </c>
      <c r="HZ212" s="132">
        <f t="shared" si="167"/>
        <v>140</v>
      </c>
      <c r="IA212" s="132">
        <f t="shared" si="169"/>
        <v>119</v>
      </c>
    </row>
    <row r="213" spans="2:235" x14ac:dyDescent="0.25">
      <c r="B213" s="132" t="s">
        <v>210</v>
      </c>
      <c r="I213" s="132">
        <f t="shared" si="173"/>
        <v>0</v>
      </c>
      <c r="J213" s="132">
        <f t="shared" si="173"/>
        <v>0</v>
      </c>
      <c r="K213" s="132">
        <f t="shared" si="173"/>
        <v>2</v>
      </c>
      <c r="L213" s="132">
        <f t="shared" si="173"/>
        <v>2</v>
      </c>
      <c r="M213" s="132">
        <f t="shared" si="173"/>
        <v>3</v>
      </c>
      <c r="N213" s="132">
        <f t="shared" si="173"/>
        <v>3</v>
      </c>
      <c r="O213" s="132">
        <f t="shared" si="173"/>
        <v>3</v>
      </c>
      <c r="P213" s="132">
        <f t="shared" si="173"/>
        <v>3</v>
      </c>
      <c r="Q213" s="132">
        <f t="shared" si="173"/>
        <v>4</v>
      </c>
      <c r="R213" s="132">
        <f t="shared" si="173"/>
        <v>2</v>
      </c>
      <c r="S213" s="132">
        <f t="shared" si="173"/>
        <v>4</v>
      </c>
      <c r="T213" s="132">
        <f t="shared" si="173"/>
        <v>4</v>
      </c>
      <c r="U213" s="132">
        <f t="shared" si="173"/>
        <v>6</v>
      </c>
      <c r="V213" s="132">
        <f t="shared" si="173"/>
        <v>10</v>
      </c>
      <c r="W213" s="132">
        <f t="shared" si="173"/>
        <v>11</v>
      </c>
      <c r="X213" s="132">
        <f t="shared" si="173"/>
        <v>10</v>
      </c>
      <c r="Y213" s="132">
        <f t="shared" si="173"/>
        <v>14</v>
      </c>
      <c r="Z213" s="132">
        <f t="shared" si="173"/>
        <v>15</v>
      </c>
      <c r="AA213" s="132">
        <f t="shared" si="173"/>
        <v>18</v>
      </c>
      <c r="AB213" s="132">
        <f t="shared" si="173"/>
        <v>25</v>
      </c>
      <c r="AC213" s="132">
        <f t="shared" si="173"/>
        <v>32</v>
      </c>
      <c r="AD213" s="132">
        <f t="shared" si="173"/>
        <v>40</v>
      </c>
      <c r="AE213" s="132">
        <f t="shared" si="173"/>
        <v>45</v>
      </c>
      <c r="AF213" s="132">
        <f t="shared" si="173"/>
        <v>59</v>
      </c>
      <c r="AG213" s="132">
        <f t="shared" si="173"/>
        <v>72</v>
      </c>
      <c r="AH213" s="132">
        <f t="shared" si="173"/>
        <v>81</v>
      </c>
      <c r="AI213" s="132">
        <f t="shared" si="173"/>
        <v>96</v>
      </c>
      <c r="AJ213" s="132">
        <f t="shared" si="173"/>
        <v>109</v>
      </c>
      <c r="AK213" s="132">
        <f t="shared" si="173"/>
        <v>131</v>
      </c>
      <c r="AL213" s="132">
        <f t="shared" si="173"/>
        <v>174</v>
      </c>
      <c r="AM213" s="132">
        <f t="shared" si="173"/>
        <v>189</v>
      </c>
      <c r="AN213" s="132">
        <f t="shared" si="173"/>
        <v>260</v>
      </c>
      <c r="AO213" s="132">
        <f t="shared" si="173"/>
        <v>329</v>
      </c>
      <c r="AP213" s="132">
        <f t="shared" si="173"/>
        <v>411</v>
      </c>
      <c r="AQ213" s="132">
        <f t="shared" si="173"/>
        <v>493</v>
      </c>
      <c r="AR213" s="132">
        <f t="shared" si="173"/>
        <v>584</v>
      </c>
      <c r="AS213" s="132">
        <f t="shared" si="173"/>
        <v>676</v>
      </c>
      <c r="AT213" s="132">
        <f t="shared" si="173"/>
        <v>780</v>
      </c>
      <c r="AU213" s="132">
        <f t="shared" si="173"/>
        <v>939</v>
      </c>
      <c r="AV213" s="132">
        <f t="shared" si="173"/>
        <v>1033</v>
      </c>
      <c r="AW213" s="132">
        <f t="shared" si="173"/>
        <v>1094</v>
      </c>
      <c r="AX213" s="132">
        <f t="shared" si="173"/>
        <v>1144</v>
      </c>
      <c r="AY213" s="132">
        <f t="shared" si="173"/>
        <v>1223</v>
      </c>
      <c r="AZ213" s="132">
        <f t="shared" si="173"/>
        <v>1241</v>
      </c>
      <c r="BA213" s="132">
        <f t="shared" si="173"/>
        <v>1257</v>
      </c>
      <c r="BB213" s="132">
        <f t="shared" si="173"/>
        <v>1241</v>
      </c>
      <c r="BC213" s="132">
        <f t="shared" si="173"/>
        <v>1231</v>
      </c>
      <c r="BD213" s="132">
        <f t="shared" si="173"/>
        <v>1251</v>
      </c>
      <c r="BE213" s="132">
        <f t="shared" si="173"/>
        <v>1262</v>
      </c>
      <c r="BF213" s="132">
        <f t="shared" si="173"/>
        <v>1219</v>
      </c>
      <c r="BG213" s="132">
        <f t="shared" si="173"/>
        <v>1178</v>
      </c>
      <c r="BH213" s="132">
        <f t="shared" si="173"/>
        <v>1143</v>
      </c>
      <c r="BI213" s="132">
        <f t="shared" si="173"/>
        <v>1058</v>
      </c>
      <c r="BJ213" s="132">
        <f t="shared" si="173"/>
        <v>993</v>
      </c>
      <c r="BK213" s="132">
        <f t="shared" si="173"/>
        <v>950</v>
      </c>
      <c r="BL213" s="132">
        <f t="shared" si="173"/>
        <v>923</v>
      </c>
      <c r="BM213" s="132">
        <f t="shared" si="173"/>
        <v>870</v>
      </c>
      <c r="BN213" s="132">
        <f t="shared" si="173"/>
        <v>860</v>
      </c>
      <c r="BO213" s="132">
        <f t="shared" si="173"/>
        <v>831</v>
      </c>
      <c r="BP213" s="132">
        <f t="shared" si="173"/>
        <v>820</v>
      </c>
      <c r="BQ213" s="132">
        <f t="shared" si="173"/>
        <v>835</v>
      </c>
      <c r="BR213" s="132">
        <f t="shared" si="173"/>
        <v>819</v>
      </c>
      <c r="BS213" s="132">
        <f t="shared" si="173"/>
        <v>779</v>
      </c>
      <c r="BT213" s="132">
        <f t="shared" si="171"/>
        <v>780</v>
      </c>
      <c r="BU213" s="132">
        <f t="shared" si="164"/>
        <v>745</v>
      </c>
      <c r="BV213" s="132">
        <f t="shared" si="172"/>
        <v>731</v>
      </c>
      <c r="BW213" s="132">
        <f t="shared" si="172"/>
        <v>654</v>
      </c>
      <c r="BX213" s="132">
        <f t="shared" si="172"/>
        <v>611</v>
      </c>
      <c r="BY213" s="132">
        <f t="shared" si="172"/>
        <v>545</v>
      </c>
      <c r="BZ213" s="132">
        <f t="shared" si="172"/>
        <v>522</v>
      </c>
      <c r="CA213" s="132">
        <f t="shared" si="172"/>
        <v>470</v>
      </c>
      <c r="CB213" s="132">
        <f t="shared" si="172"/>
        <v>453</v>
      </c>
      <c r="CC213" s="132">
        <f t="shared" si="172"/>
        <v>414</v>
      </c>
      <c r="CD213" s="132">
        <f t="shared" si="172"/>
        <v>422</v>
      </c>
      <c r="CE213" s="132">
        <f t="shared" si="172"/>
        <v>384</v>
      </c>
      <c r="CF213" s="132">
        <f t="shared" si="172"/>
        <v>373</v>
      </c>
      <c r="CG213" s="132">
        <f t="shared" si="172"/>
        <v>334</v>
      </c>
      <c r="CH213" s="132">
        <f t="shared" si="172"/>
        <v>314</v>
      </c>
      <c r="CI213" s="132">
        <f t="shared" si="172"/>
        <v>297</v>
      </c>
      <c r="CJ213" s="132">
        <f t="shared" si="172"/>
        <v>289</v>
      </c>
      <c r="CK213" s="132">
        <f t="shared" si="172"/>
        <v>252</v>
      </c>
      <c r="CL213" s="132">
        <f t="shared" si="172"/>
        <v>248</v>
      </c>
      <c r="CM213" s="132">
        <f t="shared" si="172"/>
        <v>235</v>
      </c>
      <c r="CN213" s="132">
        <f t="shared" si="172"/>
        <v>219</v>
      </c>
      <c r="CO213" s="132">
        <f t="shared" si="172"/>
        <v>213</v>
      </c>
      <c r="CP213" s="132">
        <f t="shared" si="172"/>
        <v>197</v>
      </c>
      <c r="CQ213" s="132">
        <f t="shared" si="172"/>
        <v>188</v>
      </c>
      <c r="CR213" s="132">
        <f t="shared" si="172"/>
        <v>186</v>
      </c>
      <c r="CS213" s="132">
        <f t="shared" si="172"/>
        <v>174</v>
      </c>
      <c r="CT213" s="132">
        <f t="shared" si="172"/>
        <v>159</v>
      </c>
      <c r="CU213" s="132">
        <f t="shared" si="172"/>
        <v>158</v>
      </c>
      <c r="CV213" s="132">
        <f t="shared" si="172"/>
        <v>151</v>
      </c>
      <c r="CW213" s="132">
        <f t="shared" si="172"/>
        <v>147</v>
      </c>
      <c r="CX213" s="132">
        <f t="shared" si="172"/>
        <v>142</v>
      </c>
      <c r="CY213" s="132">
        <f t="shared" si="172"/>
        <v>139</v>
      </c>
      <c r="CZ213" s="132">
        <f t="shared" si="172"/>
        <v>139</v>
      </c>
      <c r="DA213" s="132">
        <f t="shared" si="172"/>
        <v>126</v>
      </c>
      <c r="DB213" s="132">
        <f t="shared" si="172"/>
        <v>115</v>
      </c>
      <c r="DC213" s="132">
        <f t="shared" si="172"/>
        <v>109</v>
      </c>
      <c r="DD213" s="132">
        <f t="shared" si="172"/>
        <v>98</v>
      </c>
      <c r="DE213" s="132">
        <f t="shared" si="172"/>
        <v>99</v>
      </c>
      <c r="DF213" s="132">
        <f t="shared" si="172"/>
        <v>87</v>
      </c>
      <c r="DG213" s="132">
        <f t="shared" si="172"/>
        <v>81</v>
      </c>
      <c r="DH213" s="132">
        <f t="shared" si="172"/>
        <v>86</v>
      </c>
      <c r="DI213" s="132">
        <f t="shared" si="172"/>
        <v>94</v>
      </c>
      <c r="DJ213" s="132">
        <f t="shared" si="172"/>
        <v>93</v>
      </c>
      <c r="DK213" s="132">
        <f t="shared" si="172"/>
        <v>96</v>
      </c>
      <c r="DL213" s="132">
        <f t="shared" si="172"/>
        <v>89</v>
      </c>
      <c r="DM213" s="132">
        <f t="shared" si="172"/>
        <v>90</v>
      </c>
      <c r="DN213" s="132">
        <f t="shared" si="172"/>
        <v>86</v>
      </c>
      <c r="DO213" s="132">
        <f t="shared" si="172"/>
        <v>78</v>
      </c>
      <c r="DP213" s="132">
        <f t="shared" si="172"/>
        <v>71</v>
      </c>
      <c r="DQ213" s="132">
        <f t="shared" si="172"/>
        <v>61</v>
      </c>
      <c r="DR213" s="132">
        <f t="shared" si="172"/>
        <v>70</v>
      </c>
      <c r="DS213" s="132">
        <f t="shared" si="172"/>
        <v>69</v>
      </c>
      <c r="DT213" s="132">
        <f t="shared" si="172"/>
        <v>62</v>
      </c>
      <c r="DU213" s="132">
        <f t="shared" si="172"/>
        <v>58</v>
      </c>
      <c r="DV213" s="132">
        <f t="shared" si="172"/>
        <v>54</v>
      </c>
      <c r="DW213" s="132">
        <f t="shared" si="172"/>
        <v>56</v>
      </c>
      <c r="DX213" s="132">
        <f t="shared" si="172"/>
        <v>60</v>
      </c>
      <c r="DY213" s="132">
        <f t="shared" si="172"/>
        <v>45</v>
      </c>
      <c r="DZ213" s="132">
        <f t="shared" si="172"/>
        <v>43</v>
      </c>
      <c r="EA213" s="132">
        <f t="shared" si="172"/>
        <v>40</v>
      </c>
      <c r="EB213" s="132">
        <f t="shared" si="172"/>
        <v>44</v>
      </c>
      <c r="EC213" s="132">
        <f t="shared" si="172"/>
        <v>49</v>
      </c>
      <c r="ED213" s="132">
        <f t="shared" si="172"/>
        <v>40</v>
      </c>
      <c r="EE213" s="132">
        <f t="shared" si="172"/>
        <v>41</v>
      </c>
      <c r="EF213" s="132">
        <f t="shared" si="172"/>
        <v>40</v>
      </c>
      <c r="EG213" s="132">
        <f t="shared" si="170"/>
        <v>35</v>
      </c>
      <c r="EH213" s="132">
        <f t="shared" si="170"/>
        <v>35</v>
      </c>
      <c r="EI213" s="132">
        <f t="shared" si="170"/>
        <v>28</v>
      </c>
      <c r="EJ213" s="132">
        <f t="shared" ref="EJ213:GQ215" si="174">SUM(ED199:EJ199)</f>
        <v>22</v>
      </c>
      <c r="EK213" s="132">
        <f t="shared" si="174"/>
        <v>19</v>
      </c>
      <c r="EL213" s="132">
        <f t="shared" si="174"/>
        <v>14</v>
      </c>
      <c r="EM213" s="132">
        <f t="shared" si="174"/>
        <v>11</v>
      </c>
      <c r="EN213" s="132">
        <f t="shared" si="174"/>
        <v>14</v>
      </c>
      <c r="EO213" s="132">
        <f t="shared" si="174"/>
        <v>18</v>
      </c>
      <c r="EP213" s="132">
        <f t="shared" si="174"/>
        <v>16</v>
      </c>
      <c r="EQ213" s="132">
        <f t="shared" si="174"/>
        <v>15</v>
      </c>
      <c r="ER213" s="132">
        <f t="shared" si="174"/>
        <v>15</v>
      </c>
      <c r="ES213" s="132">
        <f t="shared" si="174"/>
        <v>15</v>
      </c>
      <c r="ET213" s="132">
        <f t="shared" si="174"/>
        <v>17</v>
      </c>
      <c r="EU213" s="132">
        <f t="shared" si="174"/>
        <v>15</v>
      </c>
      <c r="EV213" s="132">
        <f t="shared" si="174"/>
        <v>14</v>
      </c>
      <c r="EW213" s="132">
        <f t="shared" si="174"/>
        <v>16</v>
      </c>
      <c r="EX213" s="132">
        <f t="shared" si="174"/>
        <v>19</v>
      </c>
      <c r="EY213" s="132">
        <f t="shared" si="174"/>
        <v>19</v>
      </c>
      <c r="EZ213" s="132">
        <f t="shared" si="174"/>
        <v>15</v>
      </c>
      <c r="FA213" s="132">
        <f t="shared" si="174"/>
        <v>14</v>
      </c>
      <c r="FB213" s="132">
        <f t="shared" si="174"/>
        <v>15</v>
      </c>
      <c r="FC213" s="132">
        <f t="shared" si="174"/>
        <v>16</v>
      </c>
      <c r="FD213" s="132">
        <f t="shared" si="174"/>
        <v>18</v>
      </c>
      <c r="FE213" s="132">
        <f t="shared" si="174"/>
        <v>19</v>
      </c>
      <c r="FF213" s="132">
        <f t="shared" si="174"/>
        <v>21</v>
      </c>
      <c r="FG213" s="132">
        <f t="shared" si="174"/>
        <v>24</v>
      </c>
      <c r="FH213" s="132">
        <f t="shared" si="174"/>
        <v>33</v>
      </c>
      <c r="FI213" s="132">
        <f t="shared" si="174"/>
        <v>35</v>
      </c>
      <c r="FJ213" s="132">
        <f t="shared" si="174"/>
        <v>35</v>
      </c>
      <c r="FK213" s="132">
        <f t="shared" si="174"/>
        <v>39</v>
      </c>
      <c r="FL213" s="132">
        <f t="shared" si="174"/>
        <v>42</v>
      </c>
      <c r="FM213" s="132">
        <f t="shared" si="174"/>
        <v>47</v>
      </c>
      <c r="FN213" s="132">
        <f t="shared" si="174"/>
        <v>55</v>
      </c>
      <c r="FO213" s="132">
        <f t="shared" si="174"/>
        <v>53</v>
      </c>
      <c r="FP213" s="132">
        <f t="shared" si="174"/>
        <v>56</v>
      </c>
      <c r="FQ213" s="132">
        <f t="shared" si="174"/>
        <v>55</v>
      </c>
      <c r="FR213" s="132">
        <f t="shared" si="174"/>
        <v>53</v>
      </c>
      <c r="FS213" s="132">
        <f t="shared" si="174"/>
        <v>56</v>
      </c>
      <c r="FT213" s="132">
        <f t="shared" si="174"/>
        <v>58</v>
      </c>
      <c r="FU213" s="132">
        <f t="shared" si="174"/>
        <v>53</v>
      </c>
      <c r="FV213" s="132">
        <f t="shared" si="174"/>
        <v>61</v>
      </c>
      <c r="FW213" s="132">
        <f t="shared" si="174"/>
        <v>62</v>
      </c>
      <c r="FX213" s="132">
        <f t="shared" si="174"/>
        <v>70</v>
      </c>
      <c r="FY213" s="132">
        <f t="shared" si="174"/>
        <v>78</v>
      </c>
      <c r="FZ213" s="132">
        <f t="shared" si="174"/>
        <v>87</v>
      </c>
      <c r="GA213" s="132">
        <f t="shared" si="174"/>
        <v>91</v>
      </c>
      <c r="GB213" s="132">
        <f t="shared" si="174"/>
        <v>102</v>
      </c>
      <c r="GC213" s="132">
        <f t="shared" si="174"/>
        <v>97</v>
      </c>
      <c r="GD213" s="132">
        <f t="shared" si="174"/>
        <v>107</v>
      </c>
      <c r="GE213" s="132">
        <f t="shared" si="174"/>
        <v>115</v>
      </c>
      <c r="GF213" s="132">
        <f t="shared" si="174"/>
        <v>112</v>
      </c>
      <c r="GG213" s="132">
        <f t="shared" si="174"/>
        <v>104</v>
      </c>
      <c r="GH213" s="132">
        <f t="shared" si="174"/>
        <v>115</v>
      </c>
      <c r="GI213" s="132">
        <f t="shared" si="174"/>
        <v>118</v>
      </c>
      <c r="GJ213" s="132">
        <f t="shared" si="174"/>
        <v>123</v>
      </c>
      <c r="GK213" s="132">
        <f t="shared" si="174"/>
        <v>120</v>
      </c>
      <c r="GL213" s="132">
        <f t="shared" si="174"/>
        <v>116</v>
      </c>
      <c r="GM213" s="132">
        <f t="shared" si="174"/>
        <v>124</v>
      </c>
      <c r="GN213" s="132">
        <f t="shared" si="174"/>
        <v>125</v>
      </c>
      <c r="GO213" s="132">
        <f t="shared" si="174"/>
        <v>119</v>
      </c>
      <c r="GP213" s="132">
        <f t="shared" si="174"/>
        <v>122</v>
      </c>
      <c r="GQ213" s="132">
        <f t="shared" si="174"/>
        <v>117</v>
      </c>
      <c r="GR213" s="132">
        <f t="shared" si="166"/>
        <v>121</v>
      </c>
      <c r="GS213" s="132">
        <f t="shared" si="167"/>
        <v>117</v>
      </c>
      <c r="GT213" s="132">
        <f t="shared" si="167"/>
        <v>105</v>
      </c>
      <c r="GU213" s="132">
        <f t="shared" si="167"/>
        <v>101</v>
      </c>
      <c r="GV213" s="132">
        <f t="shared" si="167"/>
        <v>94</v>
      </c>
      <c r="GW213" s="132">
        <f t="shared" si="167"/>
        <v>84</v>
      </c>
      <c r="GX213" s="132">
        <f t="shared" si="167"/>
        <v>93</v>
      </c>
      <c r="GY213" s="132">
        <f t="shared" si="167"/>
        <v>86</v>
      </c>
      <c r="GZ213" s="132">
        <f t="shared" si="167"/>
        <v>84</v>
      </c>
      <c r="HA213" s="132">
        <f t="shared" si="167"/>
        <v>92</v>
      </c>
      <c r="HB213" s="132">
        <f t="shared" si="167"/>
        <v>96</v>
      </c>
      <c r="HC213" s="132">
        <f t="shared" si="167"/>
        <v>96</v>
      </c>
      <c r="HD213" s="132">
        <f t="shared" si="167"/>
        <v>98</v>
      </c>
      <c r="HE213" s="132">
        <f t="shared" si="167"/>
        <v>91</v>
      </c>
      <c r="HF213" s="132">
        <f t="shared" si="167"/>
        <v>87</v>
      </c>
      <c r="HG213" s="132">
        <f t="shared" si="167"/>
        <v>88</v>
      </c>
      <c r="HH213" s="132">
        <f t="shared" si="167"/>
        <v>94</v>
      </c>
      <c r="HI213" s="132">
        <f t="shared" si="167"/>
        <v>106</v>
      </c>
      <c r="HJ213" s="132">
        <f t="shared" si="167"/>
        <v>123</v>
      </c>
      <c r="HK213" s="132">
        <f t="shared" si="167"/>
        <v>146</v>
      </c>
      <c r="HL213" s="132">
        <f t="shared" ref="HL213:HZ215" si="175">SUM(HF199:HL199)</f>
        <v>168</v>
      </c>
      <c r="HM213" s="132">
        <f t="shared" si="175"/>
        <v>183</v>
      </c>
      <c r="HN213" s="132">
        <f t="shared" si="175"/>
        <v>204</v>
      </c>
      <c r="HO213" s="132">
        <f t="shared" si="175"/>
        <v>219</v>
      </c>
      <c r="HP213" s="132">
        <f t="shared" si="175"/>
        <v>222</v>
      </c>
      <c r="HQ213" s="132">
        <f t="shared" si="175"/>
        <v>228</v>
      </c>
      <c r="HR213" s="132">
        <f t="shared" si="175"/>
        <v>216</v>
      </c>
      <c r="HS213" s="132">
        <f t="shared" si="175"/>
        <v>200</v>
      </c>
      <c r="HT213" s="132">
        <f t="shared" si="175"/>
        <v>192</v>
      </c>
      <c r="HU213" s="132">
        <f t="shared" si="175"/>
        <v>186</v>
      </c>
      <c r="HV213" s="132">
        <f t="shared" si="175"/>
        <v>177</v>
      </c>
      <c r="HW213" s="132">
        <f t="shared" si="175"/>
        <v>163</v>
      </c>
      <c r="HX213" s="132">
        <f t="shared" si="175"/>
        <v>132</v>
      </c>
      <c r="HY213" s="132">
        <f t="shared" si="175"/>
        <v>106</v>
      </c>
      <c r="HZ213" s="132">
        <f t="shared" si="175"/>
        <v>87</v>
      </c>
      <c r="IA213" s="132">
        <f t="shared" si="169"/>
        <v>72</v>
      </c>
    </row>
    <row r="214" spans="2:235" x14ac:dyDescent="0.25">
      <c r="B214" s="132" t="s">
        <v>211</v>
      </c>
      <c r="I214" s="132">
        <f t="shared" si="173"/>
        <v>3</v>
      </c>
      <c r="J214" s="132">
        <f t="shared" si="173"/>
        <v>4</v>
      </c>
      <c r="K214" s="132">
        <f t="shared" si="173"/>
        <v>4</v>
      </c>
      <c r="L214" s="132">
        <f t="shared" si="173"/>
        <v>4</v>
      </c>
      <c r="M214" s="132">
        <f t="shared" si="173"/>
        <v>3</v>
      </c>
      <c r="N214" s="132">
        <f t="shared" si="173"/>
        <v>2</v>
      </c>
      <c r="O214" s="132">
        <f t="shared" si="173"/>
        <v>2</v>
      </c>
      <c r="P214" s="132">
        <f t="shared" si="173"/>
        <v>1</v>
      </c>
      <c r="Q214" s="132">
        <f t="shared" si="173"/>
        <v>0</v>
      </c>
      <c r="R214" s="132">
        <f t="shared" si="173"/>
        <v>0</v>
      </c>
      <c r="S214" s="132">
        <f t="shared" si="173"/>
        <v>0</v>
      </c>
      <c r="T214" s="132">
        <f t="shared" si="173"/>
        <v>0</v>
      </c>
      <c r="U214" s="132">
        <f t="shared" si="173"/>
        <v>0</v>
      </c>
      <c r="V214" s="132">
        <f t="shared" si="173"/>
        <v>0</v>
      </c>
      <c r="W214" s="132">
        <f t="shared" si="173"/>
        <v>0</v>
      </c>
      <c r="X214" s="132">
        <f t="shared" si="173"/>
        <v>0</v>
      </c>
      <c r="Y214" s="132">
        <f t="shared" si="173"/>
        <v>1</v>
      </c>
      <c r="Z214" s="132">
        <f t="shared" si="173"/>
        <v>2</v>
      </c>
      <c r="AA214" s="132">
        <f t="shared" si="173"/>
        <v>4</v>
      </c>
      <c r="AB214" s="132">
        <f t="shared" si="173"/>
        <v>4</v>
      </c>
      <c r="AC214" s="132">
        <f t="shared" si="173"/>
        <v>8</v>
      </c>
      <c r="AD214" s="132">
        <f t="shared" si="173"/>
        <v>16</v>
      </c>
      <c r="AE214" s="132">
        <f t="shared" si="173"/>
        <v>22</v>
      </c>
      <c r="AF214" s="132">
        <f t="shared" si="173"/>
        <v>34</v>
      </c>
      <c r="AG214" s="132">
        <f t="shared" si="173"/>
        <v>50</v>
      </c>
      <c r="AH214" s="132">
        <f t="shared" si="173"/>
        <v>56</v>
      </c>
      <c r="AI214" s="132">
        <f t="shared" si="173"/>
        <v>70</v>
      </c>
      <c r="AJ214" s="132">
        <f t="shared" si="173"/>
        <v>83</v>
      </c>
      <c r="AK214" s="132">
        <f t="shared" si="173"/>
        <v>99</v>
      </c>
      <c r="AL214" s="132">
        <f t="shared" si="173"/>
        <v>117</v>
      </c>
      <c r="AM214" s="132">
        <f t="shared" si="173"/>
        <v>134</v>
      </c>
      <c r="AN214" s="132">
        <f t="shared" si="173"/>
        <v>166</v>
      </c>
      <c r="AO214" s="132">
        <f t="shared" si="173"/>
        <v>200</v>
      </c>
      <c r="AP214" s="132">
        <f t="shared" si="173"/>
        <v>253</v>
      </c>
      <c r="AQ214" s="132">
        <f t="shared" si="173"/>
        <v>310</v>
      </c>
      <c r="AR214" s="132">
        <f t="shared" si="173"/>
        <v>372</v>
      </c>
      <c r="AS214" s="132">
        <f t="shared" si="173"/>
        <v>436</v>
      </c>
      <c r="AT214" s="132">
        <f t="shared" si="173"/>
        <v>501</v>
      </c>
      <c r="AU214" s="132">
        <f t="shared" si="173"/>
        <v>581</v>
      </c>
      <c r="AV214" s="132">
        <f t="shared" si="173"/>
        <v>664</v>
      </c>
      <c r="AW214" s="132">
        <f t="shared" si="173"/>
        <v>744</v>
      </c>
      <c r="AX214" s="132">
        <f t="shared" si="173"/>
        <v>803</v>
      </c>
      <c r="AY214" s="132">
        <f t="shared" si="173"/>
        <v>860</v>
      </c>
      <c r="AZ214" s="132">
        <f t="shared" si="173"/>
        <v>939</v>
      </c>
      <c r="BA214" s="132">
        <f t="shared" si="173"/>
        <v>974</v>
      </c>
      <c r="BB214" s="132">
        <f t="shared" si="173"/>
        <v>1078</v>
      </c>
      <c r="BC214" s="132">
        <f t="shared" si="173"/>
        <v>1136</v>
      </c>
      <c r="BD214" s="132">
        <f t="shared" si="173"/>
        <v>1202</v>
      </c>
      <c r="BE214" s="132">
        <f t="shared" si="173"/>
        <v>1241</v>
      </c>
      <c r="BF214" s="132">
        <f t="shared" si="173"/>
        <v>1305</v>
      </c>
      <c r="BG214" s="132">
        <f t="shared" si="173"/>
        <v>1280</v>
      </c>
      <c r="BH214" s="132">
        <f t="shared" si="173"/>
        <v>1281</v>
      </c>
      <c r="BI214" s="132">
        <f t="shared" si="173"/>
        <v>1235</v>
      </c>
      <c r="BJ214" s="132">
        <f t="shared" si="173"/>
        <v>1200</v>
      </c>
      <c r="BK214" s="132">
        <f t="shared" si="173"/>
        <v>1187</v>
      </c>
      <c r="BL214" s="132">
        <f t="shared" si="173"/>
        <v>1192</v>
      </c>
      <c r="BM214" s="132">
        <f t="shared" si="173"/>
        <v>1171</v>
      </c>
      <c r="BN214" s="132">
        <f t="shared" si="173"/>
        <v>1194</v>
      </c>
      <c r="BO214" s="132">
        <f t="shared" si="173"/>
        <v>1203</v>
      </c>
      <c r="BP214" s="132">
        <f t="shared" si="173"/>
        <v>1202</v>
      </c>
      <c r="BQ214" s="132">
        <f t="shared" si="173"/>
        <v>1239</v>
      </c>
      <c r="BR214" s="132">
        <f t="shared" si="173"/>
        <v>1226</v>
      </c>
      <c r="BS214" s="132">
        <f t="shared" si="173"/>
        <v>1211</v>
      </c>
      <c r="BT214" s="132">
        <f t="shared" si="171"/>
        <v>1211</v>
      </c>
      <c r="BU214" s="132">
        <f t="shared" si="164"/>
        <v>1147</v>
      </c>
      <c r="BV214" s="132">
        <f t="shared" si="172"/>
        <v>1134</v>
      </c>
      <c r="BW214" s="132">
        <f t="shared" si="172"/>
        <v>1067</v>
      </c>
      <c r="BX214" s="132">
        <f t="shared" si="172"/>
        <v>1040</v>
      </c>
      <c r="BY214" s="132">
        <f t="shared" ref="BY214:EI215" si="176">SUM(BS200:BY200)</f>
        <v>1013</v>
      </c>
      <c r="BZ214" s="132">
        <f t="shared" si="176"/>
        <v>991</v>
      </c>
      <c r="CA214" s="132">
        <f t="shared" si="176"/>
        <v>917</v>
      </c>
      <c r="CB214" s="132">
        <f t="shared" si="176"/>
        <v>915</v>
      </c>
      <c r="CC214" s="132">
        <f t="shared" si="176"/>
        <v>873</v>
      </c>
      <c r="CD214" s="132">
        <f t="shared" si="176"/>
        <v>878</v>
      </c>
      <c r="CE214" s="132">
        <f t="shared" si="176"/>
        <v>826</v>
      </c>
      <c r="CF214" s="132">
        <f t="shared" si="176"/>
        <v>759</v>
      </c>
      <c r="CG214" s="132">
        <f t="shared" si="176"/>
        <v>705</v>
      </c>
      <c r="CH214" s="132">
        <f t="shared" si="176"/>
        <v>680</v>
      </c>
      <c r="CI214" s="132">
        <f t="shared" si="176"/>
        <v>648</v>
      </c>
      <c r="CJ214" s="132">
        <f t="shared" si="176"/>
        <v>606</v>
      </c>
      <c r="CK214" s="132">
        <f t="shared" si="176"/>
        <v>530</v>
      </c>
      <c r="CL214" s="132">
        <f t="shared" si="176"/>
        <v>488</v>
      </c>
      <c r="CM214" s="132">
        <f t="shared" si="176"/>
        <v>461</v>
      </c>
      <c r="CN214" s="132">
        <f t="shared" si="176"/>
        <v>445</v>
      </c>
      <c r="CO214" s="132">
        <f t="shared" si="176"/>
        <v>425</v>
      </c>
      <c r="CP214" s="132">
        <f t="shared" si="176"/>
        <v>408</v>
      </c>
      <c r="CQ214" s="132">
        <f t="shared" si="176"/>
        <v>398</v>
      </c>
      <c r="CR214" s="132">
        <f t="shared" si="176"/>
        <v>396</v>
      </c>
      <c r="CS214" s="132">
        <f t="shared" si="176"/>
        <v>377</v>
      </c>
      <c r="CT214" s="132">
        <f t="shared" si="176"/>
        <v>347</v>
      </c>
      <c r="CU214" s="132">
        <f t="shared" si="176"/>
        <v>312</v>
      </c>
      <c r="CV214" s="132">
        <f t="shared" si="176"/>
        <v>279</v>
      </c>
      <c r="CW214" s="132">
        <f t="shared" si="176"/>
        <v>263</v>
      </c>
      <c r="CX214" s="132">
        <f t="shared" si="176"/>
        <v>257</v>
      </c>
      <c r="CY214" s="132">
        <f t="shared" si="176"/>
        <v>251</v>
      </c>
      <c r="CZ214" s="132">
        <f t="shared" si="176"/>
        <v>252</v>
      </c>
      <c r="DA214" s="132">
        <f t="shared" si="176"/>
        <v>252</v>
      </c>
      <c r="DB214" s="132">
        <f t="shared" si="176"/>
        <v>240</v>
      </c>
      <c r="DC214" s="132">
        <f t="shared" si="176"/>
        <v>232</v>
      </c>
      <c r="DD214" s="132">
        <f t="shared" si="176"/>
        <v>209</v>
      </c>
      <c r="DE214" s="132">
        <f t="shared" si="176"/>
        <v>204</v>
      </c>
      <c r="DF214" s="132">
        <f t="shared" si="176"/>
        <v>187</v>
      </c>
      <c r="DG214" s="132">
        <f t="shared" si="176"/>
        <v>161</v>
      </c>
      <c r="DH214" s="132">
        <f t="shared" si="176"/>
        <v>141</v>
      </c>
      <c r="DI214" s="132">
        <f t="shared" si="176"/>
        <v>134</v>
      </c>
      <c r="DJ214" s="132">
        <f t="shared" si="176"/>
        <v>122</v>
      </c>
      <c r="DK214" s="132">
        <f t="shared" si="176"/>
        <v>124</v>
      </c>
      <c r="DL214" s="132">
        <f t="shared" si="176"/>
        <v>107</v>
      </c>
      <c r="DM214" s="132">
        <f t="shared" si="176"/>
        <v>99</v>
      </c>
      <c r="DN214" s="132">
        <f t="shared" si="176"/>
        <v>89</v>
      </c>
      <c r="DO214" s="132">
        <f t="shared" si="176"/>
        <v>84</v>
      </c>
      <c r="DP214" s="132">
        <f t="shared" si="176"/>
        <v>72</v>
      </c>
      <c r="DQ214" s="132">
        <f t="shared" si="176"/>
        <v>62</v>
      </c>
      <c r="DR214" s="132">
        <f t="shared" si="176"/>
        <v>64</v>
      </c>
      <c r="DS214" s="132">
        <f t="shared" si="176"/>
        <v>66</v>
      </c>
      <c r="DT214" s="132">
        <f t="shared" si="176"/>
        <v>60</v>
      </c>
      <c r="DU214" s="132">
        <f t="shared" si="176"/>
        <v>58</v>
      </c>
      <c r="DV214" s="132">
        <f t="shared" si="176"/>
        <v>53</v>
      </c>
      <c r="DW214" s="132">
        <f t="shared" si="176"/>
        <v>62</v>
      </c>
      <c r="DX214" s="132">
        <f t="shared" si="176"/>
        <v>69</v>
      </c>
      <c r="DY214" s="132">
        <f t="shared" si="176"/>
        <v>69</v>
      </c>
      <c r="DZ214" s="132">
        <f t="shared" si="176"/>
        <v>64</v>
      </c>
      <c r="EA214" s="132">
        <f t="shared" si="176"/>
        <v>61</v>
      </c>
      <c r="EB214" s="132">
        <f t="shared" si="176"/>
        <v>63</v>
      </c>
      <c r="EC214" s="132">
        <f t="shared" si="176"/>
        <v>60</v>
      </c>
      <c r="ED214" s="132">
        <f t="shared" si="176"/>
        <v>50</v>
      </c>
      <c r="EE214" s="132">
        <f t="shared" si="176"/>
        <v>44</v>
      </c>
      <c r="EF214" s="132">
        <f t="shared" si="176"/>
        <v>34</v>
      </c>
      <c r="EG214" s="132">
        <f t="shared" si="176"/>
        <v>39</v>
      </c>
      <c r="EH214" s="132">
        <f t="shared" si="176"/>
        <v>37</v>
      </c>
      <c r="EI214" s="132">
        <f t="shared" si="176"/>
        <v>33</v>
      </c>
      <c r="EJ214" s="132">
        <f t="shared" si="174"/>
        <v>34</v>
      </c>
      <c r="EK214" s="132">
        <f t="shared" si="174"/>
        <v>33</v>
      </c>
      <c r="EL214" s="132">
        <f t="shared" si="174"/>
        <v>32</v>
      </c>
      <c r="EM214" s="132">
        <f t="shared" si="174"/>
        <v>28</v>
      </c>
      <c r="EN214" s="132">
        <f t="shared" si="174"/>
        <v>22</v>
      </c>
      <c r="EO214" s="132">
        <f t="shared" si="174"/>
        <v>23</v>
      </c>
      <c r="EP214" s="132">
        <f t="shared" si="174"/>
        <v>18</v>
      </c>
      <c r="EQ214" s="132">
        <f t="shared" si="174"/>
        <v>19</v>
      </c>
      <c r="ER214" s="132">
        <f t="shared" si="174"/>
        <v>20</v>
      </c>
      <c r="ES214" s="132">
        <f t="shared" si="174"/>
        <v>19</v>
      </c>
      <c r="ET214" s="132">
        <f t="shared" si="174"/>
        <v>20</v>
      </c>
      <c r="EU214" s="132">
        <f t="shared" si="174"/>
        <v>19</v>
      </c>
      <c r="EV214" s="132">
        <f t="shared" si="174"/>
        <v>18</v>
      </c>
      <c r="EW214" s="132">
        <f t="shared" si="174"/>
        <v>18</v>
      </c>
      <c r="EX214" s="132">
        <f t="shared" si="174"/>
        <v>14</v>
      </c>
      <c r="EY214" s="132">
        <f t="shared" si="174"/>
        <v>14</v>
      </c>
      <c r="EZ214" s="132">
        <f t="shared" si="174"/>
        <v>12</v>
      </c>
      <c r="FA214" s="132">
        <f t="shared" si="174"/>
        <v>12</v>
      </c>
      <c r="FB214" s="132">
        <f t="shared" si="174"/>
        <v>12</v>
      </c>
      <c r="FC214" s="132">
        <f t="shared" si="174"/>
        <v>9</v>
      </c>
      <c r="FD214" s="132">
        <f t="shared" si="174"/>
        <v>8</v>
      </c>
      <c r="FE214" s="132">
        <f t="shared" si="174"/>
        <v>8</v>
      </c>
      <c r="FF214" s="132">
        <f t="shared" si="174"/>
        <v>6</v>
      </c>
      <c r="FG214" s="132">
        <f t="shared" si="174"/>
        <v>5</v>
      </c>
      <c r="FH214" s="132">
        <f t="shared" si="174"/>
        <v>4</v>
      </c>
      <c r="FI214" s="132">
        <f t="shared" si="174"/>
        <v>7</v>
      </c>
      <c r="FJ214" s="132">
        <f t="shared" si="174"/>
        <v>10</v>
      </c>
      <c r="FK214" s="132">
        <f t="shared" si="174"/>
        <v>12</v>
      </c>
      <c r="FL214" s="132">
        <f t="shared" si="174"/>
        <v>14</v>
      </c>
      <c r="FM214" s="132">
        <f t="shared" si="174"/>
        <v>16</v>
      </c>
      <c r="FN214" s="132">
        <f t="shared" si="174"/>
        <v>24</v>
      </c>
      <c r="FO214" s="132">
        <f t="shared" si="174"/>
        <v>24</v>
      </c>
      <c r="FP214" s="132">
        <f t="shared" si="174"/>
        <v>26</v>
      </c>
      <c r="FQ214" s="132">
        <f t="shared" si="174"/>
        <v>26</v>
      </c>
      <c r="FR214" s="132">
        <f t="shared" si="174"/>
        <v>27</v>
      </c>
      <c r="FS214" s="132">
        <f t="shared" si="174"/>
        <v>24</v>
      </c>
      <c r="FT214" s="132">
        <f t="shared" si="174"/>
        <v>26</v>
      </c>
      <c r="FU214" s="132">
        <f t="shared" si="174"/>
        <v>20</v>
      </c>
      <c r="FV214" s="132">
        <f t="shared" si="174"/>
        <v>28</v>
      </c>
      <c r="FW214" s="132">
        <f t="shared" si="174"/>
        <v>29</v>
      </c>
      <c r="FX214" s="132">
        <f t="shared" si="174"/>
        <v>33</v>
      </c>
      <c r="FY214" s="132">
        <f t="shared" si="174"/>
        <v>36</v>
      </c>
      <c r="FZ214" s="132">
        <f t="shared" si="174"/>
        <v>47</v>
      </c>
      <c r="GA214" s="132">
        <f t="shared" si="174"/>
        <v>47</v>
      </c>
      <c r="GB214" s="132">
        <f t="shared" si="174"/>
        <v>58</v>
      </c>
      <c r="GC214" s="132">
        <f t="shared" si="174"/>
        <v>59</v>
      </c>
      <c r="GD214" s="132">
        <f t="shared" si="174"/>
        <v>61</v>
      </c>
      <c r="GE214" s="132">
        <f t="shared" si="174"/>
        <v>60</v>
      </c>
      <c r="GF214" s="132">
        <f t="shared" si="174"/>
        <v>57</v>
      </c>
      <c r="GG214" s="132">
        <f t="shared" si="174"/>
        <v>54</v>
      </c>
      <c r="GH214" s="132">
        <f t="shared" si="174"/>
        <v>59</v>
      </c>
      <c r="GI214" s="132">
        <f t="shared" si="174"/>
        <v>57</v>
      </c>
      <c r="GJ214" s="132">
        <f t="shared" si="174"/>
        <v>52</v>
      </c>
      <c r="GK214" s="132">
        <f t="shared" si="174"/>
        <v>58</v>
      </c>
      <c r="GL214" s="132">
        <f t="shared" si="174"/>
        <v>66</v>
      </c>
      <c r="GM214" s="132">
        <f t="shared" si="174"/>
        <v>71</v>
      </c>
      <c r="GN214" s="132">
        <f t="shared" si="174"/>
        <v>70</v>
      </c>
      <c r="GO214" s="132">
        <f t="shared" si="174"/>
        <v>76</v>
      </c>
      <c r="GP214" s="132">
        <f t="shared" si="174"/>
        <v>71</v>
      </c>
      <c r="GQ214" s="132">
        <f t="shared" si="174"/>
        <v>82</v>
      </c>
      <c r="GR214" s="132">
        <f t="shared" si="166"/>
        <v>71</v>
      </c>
      <c r="GS214" s="132">
        <f t="shared" si="166"/>
        <v>67</v>
      </c>
      <c r="GT214" s="132">
        <f t="shared" ref="GT214:HK215" si="177">SUM(GN200:GT200)</f>
        <v>69</v>
      </c>
      <c r="GU214" s="132">
        <f t="shared" si="177"/>
        <v>69</v>
      </c>
      <c r="GV214" s="132">
        <f t="shared" si="177"/>
        <v>61</v>
      </c>
      <c r="GW214" s="132">
        <f t="shared" si="177"/>
        <v>64</v>
      </c>
      <c r="GX214" s="132">
        <f t="shared" si="177"/>
        <v>51</v>
      </c>
      <c r="GY214" s="132">
        <f t="shared" si="177"/>
        <v>53</v>
      </c>
      <c r="GZ214" s="132">
        <f t="shared" si="177"/>
        <v>51</v>
      </c>
      <c r="HA214" s="132">
        <f t="shared" si="177"/>
        <v>47</v>
      </c>
      <c r="HB214" s="132">
        <f t="shared" si="177"/>
        <v>49</v>
      </c>
      <c r="HC214" s="132">
        <f t="shared" si="177"/>
        <v>48</v>
      </c>
      <c r="HD214" s="132">
        <f t="shared" si="177"/>
        <v>46</v>
      </c>
      <c r="HE214" s="132">
        <f t="shared" si="177"/>
        <v>52</v>
      </c>
      <c r="HF214" s="132">
        <f t="shared" si="177"/>
        <v>56</v>
      </c>
      <c r="HG214" s="132">
        <f t="shared" si="177"/>
        <v>63</v>
      </c>
      <c r="HH214" s="132">
        <f t="shared" si="177"/>
        <v>69</v>
      </c>
      <c r="HI214" s="132">
        <f t="shared" si="177"/>
        <v>74</v>
      </c>
      <c r="HJ214" s="132">
        <f t="shared" si="177"/>
        <v>87</v>
      </c>
      <c r="HK214" s="132">
        <f t="shared" si="177"/>
        <v>92</v>
      </c>
      <c r="HL214" s="132">
        <f t="shared" si="175"/>
        <v>107</v>
      </c>
      <c r="HM214" s="132">
        <f t="shared" si="175"/>
        <v>112</v>
      </c>
      <c r="HN214" s="132">
        <f t="shared" si="175"/>
        <v>113</v>
      </c>
      <c r="HO214" s="132">
        <f t="shared" si="175"/>
        <v>112</v>
      </c>
      <c r="HP214" s="132">
        <f t="shared" si="175"/>
        <v>114</v>
      </c>
      <c r="HQ214" s="132">
        <f t="shared" si="175"/>
        <v>123</v>
      </c>
      <c r="HR214" s="132">
        <f t="shared" si="175"/>
        <v>123</v>
      </c>
      <c r="HS214" s="132">
        <f t="shared" si="175"/>
        <v>114</v>
      </c>
      <c r="HT214" s="132">
        <f t="shared" si="175"/>
        <v>116</v>
      </c>
      <c r="HU214" s="132">
        <f t="shared" si="175"/>
        <v>128</v>
      </c>
      <c r="HV214" s="132">
        <f t="shared" si="175"/>
        <v>142</v>
      </c>
      <c r="HW214" s="132">
        <f t="shared" si="175"/>
        <v>145</v>
      </c>
      <c r="HX214" s="132">
        <f t="shared" si="175"/>
        <v>120</v>
      </c>
      <c r="HY214" s="132">
        <f t="shared" si="175"/>
        <v>108</v>
      </c>
      <c r="HZ214" s="132">
        <f t="shared" si="175"/>
        <v>93</v>
      </c>
      <c r="IA214" s="132">
        <f t="shared" si="169"/>
        <v>77</v>
      </c>
    </row>
    <row r="215" spans="2:235" x14ac:dyDescent="0.25">
      <c r="B215" s="132" t="s">
        <v>212</v>
      </c>
      <c r="I215" s="132">
        <f t="shared" si="173"/>
        <v>1</v>
      </c>
      <c r="J215" s="132">
        <f t="shared" si="173"/>
        <v>1</v>
      </c>
      <c r="K215" s="132">
        <f t="shared" si="173"/>
        <v>1</v>
      </c>
      <c r="L215" s="132">
        <f t="shared" ref="L215:BS215" si="178">SUM(F201:L201)</f>
        <v>1</v>
      </c>
      <c r="M215" s="132">
        <f t="shared" si="178"/>
        <v>1</v>
      </c>
      <c r="N215" s="132">
        <f t="shared" si="178"/>
        <v>0</v>
      </c>
      <c r="O215" s="132">
        <f t="shared" si="178"/>
        <v>1</v>
      </c>
      <c r="P215" s="132">
        <f t="shared" si="178"/>
        <v>1</v>
      </c>
      <c r="Q215" s="132">
        <f t="shared" si="178"/>
        <v>1</v>
      </c>
      <c r="R215" s="132">
        <f t="shared" si="178"/>
        <v>1</v>
      </c>
      <c r="S215" s="132">
        <f t="shared" si="178"/>
        <v>1</v>
      </c>
      <c r="T215" s="132">
        <f t="shared" si="178"/>
        <v>1</v>
      </c>
      <c r="U215" s="132">
        <f t="shared" si="178"/>
        <v>1</v>
      </c>
      <c r="V215" s="132">
        <f t="shared" si="178"/>
        <v>1</v>
      </c>
      <c r="W215" s="132">
        <f t="shared" si="178"/>
        <v>1</v>
      </c>
      <c r="X215" s="132">
        <f t="shared" si="178"/>
        <v>1</v>
      </c>
      <c r="Y215" s="132">
        <f t="shared" si="178"/>
        <v>2</v>
      </c>
      <c r="Z215" s="132">
        <f t="shared" si="178"/>
        <v>2</v>
      </c>
      <c r="AA215" s="132">
        <f t="shared" si="178"/>
        <v>4</v>
      </c>
      <c r="AB215" s="132">
        <f t="shared" si="178"/>
        <v>5</v>
      </c>
      <c r="AC215" s="132">
        <f t="shared" si="178"/>
        <v>6</v>
      </c>
      <c r="AD215" s="132">
        <f t="shared" si="178"/>
        <v>6</v>
      </c>
      <c r="AE215" s="132">
        <f t="shared" si="178"/>
        <v>6</v>
      </c>
      <c r="AF215" s="132">
        <f t="shared" si="178"/>
        <v>6</v>
      </c>
      <c r="AG215" s="132">
        <f t="shared" si="178"/>
        <v>9</v>
      </c>
      <c r="AH215" s="132">
        <f t="shared" si="178"/>
        <v>12</v>
      </c>
      <c r="AI215" s="132">
        <f t="shared" si="178"/>
        <v>12</v>
      </c>
      <c r="AJ215" s="132">
        <f t="shared" si="178"/>
        <v>13</v>
      </c>
      <c r="AK215" s="132">
        <f t="shared" si="178"/>
        <v>18</v>
      </c>
      <c r="AL215" s="132">
        <f t="shared" si="178"/>
        <v>21</v>
      </c>
      <c r="AM215" s="132">
        <f t="shared" si="178"/>
        <v>23</v>
      </c>
      <c r="AN215" s="132">
        <f t="shared" si="178"/>
        <v>29</v>
      </c>
      <c r="AO215" s="132">
        <f t="shared" si="178"/>
        <v>33</v>
      </c>
      <c r="AP215" s="132">
        <f t="shared" si="178"/>
        <v>44</v>
      </c>
      <c r="AQ215" s="132">
        <f t="shared" si="178"/>
        <v>55</v>
      </c>
      <c r="AR215" s="132">
        <f t="shared" si="178"/>
        <v>66</v>
      </c>
      <c r="AS215" s="132">
        <f t="shared" si="178"/>
        <v>84</v>
      </c>
      <c r="AT215" s="132">
        <f t="shared" si="178"/>
        <v>101</v>
      </c>
      <c r="AU215" s="132">
        <f t="shared" si="178"/>
        <v>129</v>
      </c>
      <c r="AV215" s="132">
        <f t="shared" si="178"/>
        <v>153</v>
      </c>
      <c r="AW215" s="132">
        <f t="shared" si="178"/>
        <v>171</v>
      </c>
      <c r="AX215" s="132">
        <f t="shared" si="178"/>
        <v>189</v>
      </c>
      <c r="AY215" s="132">
        <f t="shared" si="178"/>
        <v>223</v>
      </c>
      <c r="AZ215" s="132">
        <f t="shared" si="178"/>
        <v>239</v>
      </c>
      <c r="BA215" s="132">
        <f t="shared" si="178"/>
        <v>262</v>
      </c>
      <c r="BB215" s="132">
        <f t="shared" si="178"/>
        <v>292</v>
      </c>
      <c r="BC215" s="132">
        <f t="shared" si="178"/>
        <v>318</v>
      </c>
      <c r="BD215" s="132">
        <f t="shared" si="178"/>
        <v>344</v>
      </c>
      <c r="BE215" s="132">
        <f t="shared" si="178"/>
        <v>389</v>
      </c>
      <c r="BF215" s="132">
        <f t="shared" si="178"/>
        <v>423</v>
      </c>
      <c r="BG215" s="132">
        <f t="shared" si="178"/>
        <v>449</v>
      </c>
      <c r="BH215" s="132">
        <f t="shared" si="178"/>
        <v>462</v>
      </c>
      <c r="BI215" s="132">
        <f t="shared" si="178"/>
        <v>477</v>
      </c>
      <c r="BJ215" s="132">
        <f t="shared" si="178"/>
        <v>489</v>
      </c>
      <c r="BK215" s="132">
        <f t="shared" si="178"/>
        <v>502</v>
      </c>
      <c r="BL215" s="132">
        <f t="shared" si="178"/>
        <v>492</v>
      </c>
      <c r="BM215" s="132">
        <f t="shared" si="178"/>
        <v>502</v>
      </c>
      <c r="BN215" s="132">
        <f t="shared" si="178"/>
        <v>525</v>
      </c>
      <c r="BO215" s="132">
        <f t="shared" si="178"/>
        <v>518</v>
      </c>
      <c r="BP215" s="132">
        <f t="shared" si="178"/>
        <v>528</v>
      </c>
      <c r="BQ215" s="132">
        <f t="shared" si="178"/>
        <v>530</v>
      </c>
      <c r="BR215" s="132">
        <f t="shared" si="178"/>
        <v>557</v>
      </c>
      <c r="BS215" s="132">
        <f t="shared" si="178"/>
        <v>568</v>
      </c>
      <c r="BT215" s="132">
        <f t="shared" si="171"/>
        <v>557</v>
      </c>
      <c r="BU215" s="132">
        <f t="shared" si="164"/>
        <v>532</v>
      </c>
      <c r="BV215" s="132">
        <f t="shared" ref="BV215:BX215" si="179">SUM(BP201:BV201)</f>
        <v>548</v>
      </c>
      <c r="BW215" s="132">
        <f t="shared" si="179"/>
        <v>518</v>
      </c>
      <c r="BX215" s="132">
        <f t="shared" si="179"/>
        <v>527</v>
      </c>
      <c r="BY215" s="132">
        <f t="shared" si="176"/>
        <v>493</v>
      </c>
      <c r="BZ215" s="132">
        <f t="shared" si="176"/>
        <v>486</v>
      </c>
      <c r="CA215" s="132">
        <f t="shared" si="176"/>
        <v>482</v>
      </c>
      <c r="CB215" s="132">
        <f t="shared" si="176"/>
        <v>472</v>
      </c>
      <c r="CC215" s="132">
        <f t="shared" si="176"/>
        <v>448</v>
      </c>
      <c r="CD215" s="132">
        <f t="shared" si="176"/>
        <v>443</v>
      </c>
      <c r="CE215" s="132">
        <f t="shared" si="176"/>
        <v>418</v>
      </c>
      <c r="CF215" s="132">
        <f t="shared" si="176"/>
        <v>414</v>
      </c>
      <c r="CG215" s="132">
        <f t="shared" si="176"/>
        <v>383</v>
      </c>
      <c r="CH215" s="132">
        <f t="shared" si="176"/>
        <v>343</v>
      </c>
      <c r="CI215" s="132">
        <f t="shared" si="176"/>
        <v>332</v>
      </c>
      <c r="CJ215" s="132">
        <f t="shared" si="176"/>
        <v>314</v>
      </c>
      <c r="CK215" s="132">
        <f t="shared" si="176"/>
        <v>283</v>
      </c>
      <c r="CL215" s="132">
        <f t="shared" si="176"/>
        <v>253</v>
      </c>
      <c r="CM215" s="132">
        <f t="shared" si="176"/>
        <v>228</v>
      </c>
      <c r="CN215" s="132">
        <f t="shared" si="176"/>
        <v>212</v>
      </c>
      <c r="CO215" s="132">
        <f t="shared" si="176"/>
        <v>200</v>
      </c>
      <c r="CP215" s="132">
        <f t="shared" si="176"/>
        <v>180</v>
      </c>
      <c r="CQ215" s="132">
        <f t="shared" si="176"/>
        <v>179</v>
      </c>
      <c r="CR215" s="132">
        <f t="shared" si="176"/>
        <v>177</v>
      </c>
      <c r="CS215" s="132">
        <f t="shared" si="176"/>
        <v>158</v>
      </c>
      <c r="CT215" s="132">
        <f t="shared" si="176"/>
        <v>153</v>
      </c>
      <c r="CU215" s="132">
        <f t="shared" si="176"/>
        <v>156</v>
      </c>
      <c r="CV215" s="132">
        <f t="shared" si="176"/>
        <v>151</v>
      </c>
      <c r="CW215" s="132">
        <f t="shared" si="176"/>
        <v>141</v>
      </c>
      <c r="CX215" s="132">
        <f t="shared" si="176"/>
        <v>127</v>
      </c>
      <c r="CY215" s="132">
        <f t="shared" si="176"/>
        <v>124</v>
      </c>
      <c r="CZ215" s="132">
        <f t="shared" si="176"/>
        <v>130</v>
      </c>
      <c r="DA215" s="132">
        <f t="shared" si="176"/>
        <v>116</v>
      </c>
      <c r="DB215" s="132">
        <f t="shared" si="176"/>
        <v>100</v>
      </c>
      <c r="DC215" s="132">
        <f t="shared" si="176"/>
        <v>93</v>
      </c>
      <c r="DD215" s="132">
        <f t="shared" si="176"/>
        <v>92</v>
      </c>
      <c r="DE215" s="132">
        <f t="shared" si="176"/>
        <v>92</v>
      </c>
      <c r="DF215" s="132">
        <f t="shared" si="176"/>
        <v>82</v>
      </c>
      <c r="DG215" s="132">
        <f t="shared" si="176"/>
        <v>79</v>
      </c>
      <c r="DH215" s="132">
        <f t="shared" si="176"/>
        <v>81</v>
      </c>
      <c r="DI215" s="132">
        <f t="shared" si="176"/>
        <v>78</v>
      </c>
      <c r="DJ215" s="132">
        <f t="shared" si="176"/>
        <v>74</v>
      </c>
      <c r="DK215" s="132">
        <f t="shared" si="176"/>
        <v>68</v>
      </c>
      <c r="DL215" s="132">
        <f t="shared" si="176"/>
        <v>63</v>
      </c>
      <c r="DM215" s="132">
        <f t="shared" si="176"/>
        <v>64</v>
      </c>
      <c r="DN215" s="132">
        <f t="shared" si="176"/>
        <v>59</v>
      </c>
      <c r="DO215" s="132">
        <f t="shared" si="176"/>
        <v>48</v>
      </c>
      <c r="DP215" s="132">
        <f t="shared" si="176"/>
        <v>47</v>
      </c>
      <c r="DQ215" s="132">
        <f t="shared" si="176"/>
        <v>42</v>
      </c>
      <c r="DR215" s="132">
        <f t="shared" si="176"/>
        <v>42</v>
      </c>
      <c r="DS215" s="132">
        <f t="shared" si="176"/>
        <v>42</v>
      </c>
      <c r="DT215" s="132">
        <f t="shared" si="176"/>
        <v>33</v>
      </c>
      <c r="DU215" s="132">
        <f t="shared" si="176"/>
        <v>31</v>
      </c>
      <c r="DV215" s="132">
        <f t="shared" si="176"/>
        <v>30</v>
      </c>
      <c r="DW215" s="132">
        <f t="shared" si="176"/>
        <v>29</v>
      </c>
      <c r="DX215" s="132">
        <f t="shared" si="176"/>
        <v>27</v>
      </c>
      <c r="DY215" s="132">
        <f t="shared" si="176"/>
        <v>29</v>
      </c>
      <c r="DZ215" s="132">
        <f t="shared" si="176"/>
        <v>27</v>
      </c>
      <c r="EA215" s="132">
        <f t="shared" si="176"/>
        <v>26</v>
      </c>
      <c r="EB215" s="132">
        <f t="shared" si="176"/>
        <v>26</v>
      </c>
      <c r="EC215" s="132">
        <f t="shared" si="176"/>
        <v>23</v>
      </c>
      <c r="ED215" s="132">
        <f t="shared" si="176"/>
        <v>19</v>
      </c>
      <c r="EE215" s="132">
        <f t="shared" si="176"/>
        <v>15</v>
      </c>
      <c r="EF215" s="132">
        <f t="shared" si="176"/>
        <v>12</v>
      </c>
      <c r="EG215" s="132">
        <f t="shared" si="176"/>
        <v>13</v>
      </c>
      <c r="EH215" s="132">
        <f t="shared" si="176"/>
        <v>11</v>
      </c>
      <c r="EI215" s="132">
        <f t="shared" si="176"/>
        <v>9</v>
      </c>
      <c r="EJ215" s="132">
        <f t="shared" si="174"/>
        <v>8</v>
      </c>
      <c r="EK215" s="132">
        <f t="shared" si="174"/>
        <v>8</v>
      </c>
      <c r="EL215" s="132">
        <f t="shared" si="174"/>
        <v>9</v>
      </c>
      <c r="EM215" s="132">
        <f t="shared" si="174"/>
        <v>9</v>
      </c>
      <c r="EN215" s="132">
        <f t="shared" si="174"/>
        <v>7</v>
      </c>
      <c r="EO215" s="132">
        <f t="shared" si="174"/>
        <v>8</v>
      </c>
      <c r="EP215" s="132">
        <f t="shared" si="174"/>
        <v>11</v>
      </c>
      <c r="EQ215" s="132">
        <f t="shared" si="174"/>
        <v>15</v>
      </c>
      <c r="ER215" s="132">
        <f t="shared" si="174"/>
        <v>13</v>
      </c>
      <c r="ES215" s="132">
        <f t="shared" si="174"/>
        <v>12</v>
      </c>
      <c r="ET215" s="132">
        <f t="shared" si="174"/>
        <v>11</v>
      </c>
      <c r="EU215" s="132">
        <f t="shared" si="174"/>
        <v>11</v>
      </c>
      <c r="EV215" s="132">
        <f t="shared" si="174"/>
        <v>12</v>
      </c>
      <c r="EW215" s="132">
        <f t="shared" si="174"/>
        <v>7</v>
      </c>
      <c r="EX215" s="132">
        <f t="shared" si="174"/>
        <v>4</v>
      </c>
      <c r="EY215" s="132">
        <f t="shared" si="174"/>
        <v>4</v>
      </c>
      <c r="EZ215" s="132">
        <f t="shared" si="174"/>
        <v>5</v>
      </c>
      <c r="FA215" s="132">
        <f t="shared" si="174"/>
        <v>4</v>
      </c>
      <c r="FB215" s="132">
        <f t="shared" si="174"/>
        <v>4</v>
      </c>
      <c r="FC215" s="132">
        <f t="shared" si="174"/>
        <v>2</v>
      </c>
      <c r="FD215" s="132">
        <f t="shared" si="174"/>
        <v>2</v>
      </c>
      <c r="FE215" s="132">
        <f t="shared" si="174"/>
        <v>1</v>
      </c>
      <c r="FF215" s="132">
        <f t="shared" si="174"/>
        <v>1</v>
      </c>
      <c r="FG215" s="132">
        <f t="shared" si="174"/>
        <v>0</v>
      </c>
      <c r="FH215" s="132">
        <f t="shared" si="174"/>
        <v>1</v>
      </c>
      <c r="FI215" s="132">
        <f t="shared" si="174"/>
        <v>1</v>
      </c>
      <c r="FJ215" s="132">
        <f t="shared" si="174"/>
        <v>2</v>
      </c>
      <c r="FK215" s="132">
        <f t="shared" si="174"/>
        <v>3</v>
      </c>
      <c r="FL215" s="132">
        <f t="shared" si="174"/>
        <v>3</v>
      </c>
      <c r="FM215" s="132">
        <f t="shared" si="174"/>
        <v>4</v>
      </c>
      <c r="FN215" s="132">
        <f t="shared" si="174"/>
        <v>5</v>
      </c>
      <c r="FO215" s="132">
        <f t="shared" si="174"/>
        <v>6</v>
      </c>
      <c r="FP215" s="132">
        <f t="shared" si="174"/>
        <v>6</v>
      </c>
      <c r="FQ215" s="132">
        <f t="shared" si="174"/>
        <v>5</v>
      </c>
      <c r="FR215" s="132">
        <f t="shared" si="174"/>
        <v>5</v>
      </c>
      <c r="FS215" s="132">
        <f t="shared" si="174"/>
        <v>5</v>
      </c>
      <c r="FT215" s="132">
        <f t="shared" si="174"/>
        <v>8</v>
      </c>
      <c r="FU215" s="132">
        <f t="shared" si="174"/>
        <v>8</v>
      </c>
      <c r="FV215" s="132">
        <f t="shared" si="174"/>
        <v>9</v>
      </c>
      <c r="FW215" s="132">
        <f t="shared" si="174"/>
        <v>10</v>
      </c>
      <c r="FX215" s="132">
        <f t="shared" si="174"/>
        <v>10</v>
      </c>
      <c r="FY215" s="132">
        <f t="shared" si="174"/>
        <v>11</v>
      </c>
      <c r="FZ215" s="132">
        <f t="shared" si="174"/>
        <v>12</v>
      </c>
      <c r="GA215" s="132">
        <f t="shared" si="174"/>
        <v>11</v>
      </c>
      <c r="GB215" s="132">
        <f t="shared" si="174"/>
        <v>11</v>
      </c>
      <c r="GC215" s="132">
        <f t="shared" si="174"/>
        <v>10</v>
      </c>
      <c r="GD215" s="132">
        <f t="shared" si="174"/>
        <v>10</v>
      </c>
      <c r="GE215" s="132">
        <f t="shared" si="174"/>
        <v>14</v>
      </c>
      <c r="GF215" s="132">
        <f t="shared" si="174"/>
        <v>18</v>
      </c>
      <c r="GG215" s="132">
        <f t="shared" si="174"/>
        <v>19</v>
      </c>
      <c r="GH215" s="132">
        <f t="shared" si="174"/>
        <v>21</v>
      </c>
      <c r="GI215" s="132">
        <f t="shared" si="174"/>
        <v>24</v>
      </c>
      <c r="GJ215" s="132">
        <f t="shared" si="174"/>
        <v>24</v>
      </c>
      <c r="GK215" s="132">
        <f t="shared" si="174"/>
        <v>27</v>
      </c>
      <c r="GL215" s="132">
        <f t="shared" si="174"/>
        <v>25</v>
      </c>
      <c r="GM215" s="132">
        <f t="shared" si="174"/>
        <v>26</v>
      </c>
      <c r="GN215" s="132">
        <f t="shared" si="174"/>
        <v>29</v>
      </c>
      <c r="GO215" s="132">
        <f t="shared" si="174"/>
        <v>28</v>
      </c>
      <c r="GP215" s="132">
        <f t="shared" si="174"/>
        <v>26</v>
      </c>
      <c r="GQ215" s="132">
        <f t="shared" si="174"/>
        <v>27</v>
      </c>
      <c r="GR215" s="132">
        <f t="shared" si="166"/>
        <v>24</v>
      </c>
      <c r="GS215" s="132">
        <f t="shared" si="166"/>
        <v>25</v>
      </c>
      <c r="GT215" s="132">
        <f t="shared" si="177"/>
        <v>24</v>
      </c>
      <c r="GU215" s="132">
        <f t="shared" si="177"/>
        <v>20</v>
      </c>
      <c r="GV215" s="132">
        <f t="shared" si="177"/>
        <v>16</v>
      </c>
      <c r="GW215" s="132">
        <f t="shared" si="177"/>
        <v>19</v>
      </c>
      <c r="GX215" s="132">
        <f t="shared" si="177"/>
        <v>17</v>
      </c>
      <c r="GY215" s="132">
        <f t="shared" si="177"/>
        <v>19</v>
      </c>
      <c r="GZ215" s="132">
        <f t="shared" si="177"/>
        <v>16</v>
      </c>
      <c r="HA215" s="132">
        <f t="shared" si="177"/>
        <v>12</v>
      </c>
      <c r="HB215" s="132">
        <f t="shared" si="177"/>
        <v>22</v>
      </c>
      <c r="HC215" s="132">
        <f t="shared" si="177"/>
        <v>24</v>
      </c>
      <c r="HD215" s="132">
        <f t="shared" si="177"/>
        <v>22</v>
      </c>
      <c r="HE215" s="132">
        <f t="shared" si="177"/>
        <v>23</v>
      </c>
      <c r="HF215" s="132">
        <f t="shared" si="177"/>
        <v>22</v>
      </c>
      <c r="HG215" s="132">
        <f t="shared" si="177"/>
        <v>24</v>
      </c>
      <c r="HH215" s="132">
        <f t="shared" si="177"/>
        <v>25</v>
      </c>
      <c r="HI215" s="132">
        <f t="shared" si="177"/>
        <v>17</v>
      </c>
      <c r="HJ215" s="132">
        <f t="shared" si="177"/>
        <v>17</v>
      </c>
      <c r="HK215" s="132">
        <f t="shared" si="177"/>
        <v>17</v>
      </c>
      <c r="HL215" s="132">
        <f t="shared" si="175"/>
        <v>25</v>
      </c>
      <c r="HM215" s="132">
        <f t="shared" si="175"/>
        <v>27</v>
      </c>
      <c r="HN215" s="132">
        <f t="shared" si="175"/>
        <v>33</v>
      </c>
      <c r="HO215" s="132">
        <f t="shared" si="175"/>
        <v>36</v>
      </c>
      <c r="HP215" s="132">
        <f t="shared" si="175"/>
        <v>38</v>
      </c>
      <c r="HQ215" s="132">
        <f t="shared" si="175"/>
        <v>47</v>
      </c>
      <c r="HR215" s="132">
        <f t="shared" si="175"/>
        <v>55</v>
      </c>
      <c r="HS215" s="132">
        <f t="shared" si="175"/>
        <v>49</v>
      </c>
      <c r="HT215" s="132">
        <f t="shared" si="175"/>
        <v>52</v>
      </c>
      <c r="HU215" s="132">
        <f>SUM(HO201:HU201)</f>
        <v>58</v>
      </c>
      <c r="HV215" s="132">
        <f t="shared" si="175"/>
        <v>67</v>
      </c>
      <c r="HW215" s="132">
        <f t="shared" si="175"/>
        <v>66</v>
      </c>
      <c r="HX215" s="132">
        <f t="shared" si="175"/>
        <v>56</v>
      </c>
      <c r="HY215" s="132">
        <f t="shared" si="175"/>
        <v>45</v>
      </c>
      <c r="HZ215" s="132">
        <f t="shared" si="175"/>
        <v>41</v>
      </c>
      <c r="IA215" s="132">
        <f t="shared" si="169"/>
        <v>34</v>
      </c>
    </row>
    <row r="216" spans="2:235" ht="15.75" thickBot="1" x14ac:dyDescent="0.3"/>
    <row r="217" spans="2:235" x14ac:dyDescent="0.25">
      <c r="B217" s="346" t="s">
        <v>203</v>
      </c>
      <c r="C217" s="355">
        <v>1772895</v>
      </c>
      <c r="I217" s="7">
        <f>I206/$C217*100000</f>
        <v>0</v>
      </c>
      <c r="J217" s="7">
        <f t="shared" ref="J217:BU221" si="180">J206/$C217*100000</f>
        <v>0</v>
      </c>
      <c r="K217" s="7">
        <f t="shared" si="180"/>
        <v>0</v>
      </c>
      <c r="L217" s="7">
        <f t="shared" si="180"/>
        <v>0</v>
      </c>
      <c r="M217" s="7">
        <f t="shared" si="180"/>
        <v>0</v>
      </c>
      <c r="N217" s="7">
        <f t="shared" si="180"/>
        <v>0</v>
      </c>
      <c r="O217" s="7">
        <f t="shared" si="180"/>
        <v>0</v>
      </c>
      <c r="P217" s="7">
        <f t="shared" si="180"/>
        <v>0</v>
      </c>
      <c r="Q217" s="7">
        <f t="shared" si="180"/>
        <v>0</v>
      </c>
      <c r="R217" s="7">
        <f t="shared" si="180"/>
        <v>0</v>
      </c>
      <c r="S217" s="7">
        <f t="shared" si="180"/>
        <v>0</v>
      </c>
      <c r="T217" s="7">
        <f t="shared" si="180"/>
        <v>0</v>
      </c>
      <c r="U217" s="7">
        <f t="shared" si="180"/>
        <v>0</v>
      </c>
      <c r="V217" s="7">
        <f t="shared" si="180"/>
        <v>0</v>
      </c>
      <c r="W217" s="7">
        <f t="shared" si="180"/>
        <v>0</v>
      </c>
      <c r="X217" s="7">
        <f t="shared" si="180"/>
        <v>0</v>
      </c>
      <c r="Y217" s="7">
        <f t="shared" si="180"/>
        <v>0</v>
      </c>
      <c r="Z217" s="7">
        <f t="shared" si="180"/>
        <v>0</v>
      </c>
      <c r="AA217" s="7">
        <f t="shared" si="180"/>
        <v>0</v>
      </c>
      <c r="AB217" s="7">
        <f t="shared" si="180"/>
        <v>0</v>
      </c>
      <c r="AC217" s="7">
        <f t="shared" si="180"/>
        <v>5.6404919637090746E-2</v>
      </c>
      <c r="AD217" s="7">
        <f t="shared" si="180"/>
        <v>5.6404919637090746E-2</v>
      </c>
      <c r="AE217" s="7">
        <f t="shared" si="180"/>
        <v>5.6404919637090746E-2</v>
      </c>
      <c r="AF217" s="7">
        <f t="shared" si="180"/>
        <v>0.11280983927418149</v>
      </c>
      <c r="AG217" s="7">
        <f t="shared" si="180"/>
        <v>0.16921475891127222</v>
      </c>
      <c r="AH217" s="7">
        <f t="shared" si="180"/>
        <v>0.16921475891127222</v>
      </c>
      <c r="AI217" s="7">
        <f t="shared" si="180"/>
        <v>0.22561967854836298</v>
      </c>
      <c r="AJ217" s="7">
        <f t="shared" si="180"/>
        <v>0.16921475891127222</v>
      </c>
      <c r="AK217" s="7">
        <f t="shared" si="180"/>
        <v>0.22561967854836298</v>
      </c>
      <c r="AL217" s="7">
        <f t="shared" si="180"/>
        <v>0.22561967854836298</v>
      </c>
      <c r="AM217" s="7">
        <f t="shared" si="180"/>
        <v>0.22561967854836298</v>
      </c>
      <c r="AN217" s="7">
        <f t="shared" si="180"/>
        <v>0.28202459818545372</v>
      </c>
      <c r="AO217" s="7">
        <f t="shared" si="180"/>
        <v>0.33842951782254443</v>
      </c>
      <c r="AP217" s="7">
        <f t="shared" si="180"/>
        <v>0.3948344374596352</v>
      </c>
      <c r="AQ217" s="7">
        <f t="shared" si="180"/>
        <v>0.45123935709672597</v>
      </c>
      <c r="AR217" s="7">
        <f t="shared" si="180"/>
        <v>0.45123935709672597</v>
      </c>
      <c r="AS217" s="7">
        <f t="shared" si="180"/>
        <v>0.7332639552821798</v>
      </c>
      <c r="AT217" s="7">
        <f t="shared" si="180"/>
        <v>0.7332639552821798</v>
      </c>
      <c r="AU217" s="7">
        <f t="shared" si="180"/>
        <v>0.7332639552821798</v>
      </c>
      <c r="AV217" s="7">
        <f t="shared" si="180"/>
        <v>0.7332639552821798</v>
      </c>
      <c r="AW217" s="7">
        <f t="shared" si="180"/>
        <v>0.62045411600799816</v>
      </c>
      <c r="AX217" s="7">
        <f t="shared" si="180"/>
        <v>0.67685903564508887</v>
      </c>
      <c r="AY217" s="7">
        <f t="shared" si="180"/>
        <v>0.67685903564508887</v>
      </c>
      <c r="AZ217" s="7">
        <f t="shared" si="180"/>
        <v>0.50764427673381674</v>
      </c>
      <c r="BA217" s="7">
        <f t="shared" si="180"/>
        <v>0.45123935709672597</v>
      </c>
      <c r="BB217" s="7">
        <f t="shared" si="180"/>
        <v>0.56404919637090745</v>
      </c>
      <c r="BC217" s="7">
        <f t="shared" si="180"/>
        <v>0.7896688749192704</v>
      </c>
      <c r="BD217" s="7">
        <f t="shared" si="180"/>
        <v>1.0716934731047243</v>
      </c>
      <c r="BE217" s="7">
        <f t="shared" si="180"/>
        <v>1.0716934731047243</v>
      </c>
      <c r="BF217" s="7">
        <f t="shared" si="180"/>
        <v>1.1280983927418149</v>
      </c>
      <c r="BG217" s="7">
        <f t="shared" si="180"/>
        <v>1.1845033123789057</v>
      </c>
      <c r="BH217" s="7">
        <f t="shared" si="180"/>
        <v>1.2973131516530871</v>
      </c>
      <c r="BI217" s="7">
        <f t="shared" si="180"/>
        <v>1.1280983927418149</v>
      </c>
      <c r="BJ217" s="7">
        <f t="shared" si="180"/>
        <v>1.0716934731047243</v>
      </c>
      <c r="BK217" s="7">
        <f t="shared" si="180"/>
        <v>0.7896688749192704</v>
      </c>
      <c r="BL217" s="7">
        <f t="shared" si="180"/>
        <v>0.67685903564508887</v>
      </c>
      <c r="BM217" s="7">
        <f t="shared" si="180"/>
        <v>0.67685903564508887</v>
      </c>
      <c r="BN217" s="7">
        <f t="shared" si="180"/>
        <v>0.7332639552821798</v>
      </c>
      <c r="BO217" s="7">
        <f t="shared" si="180"/>
        <v>0.7332639552821798</v>
      </c>
      <c r="BP217" s="7">
        <f t="shared" si="180"/>
        <v>0.7332639552821798</v>
      </c>
      <c r="BQ217" s="7">
        <f t="shared" si="180"/>
        <v>0.56404919637090745</v>
      </c>
      <c r="BR217" s="7">
        <f t="shared" si="180"/>
        <v>0.7896688749192704</v>
      </c>
      <c r="BS217" s="7">
        <f t="shared" si="180"/>
        <v>0.84607379455636123</v>
      </c>
      <c r="BT217" s="7">
        <f t="shared" si="180"/>
        <v>0.7896688749192704</v>
      </c>
      <c r="BU217" s="7">
        <f t="shared" si="180"/>
        <v>0.62045411600799816</v>
      </c>
      <c r="BV217" s="7">
        <f t="shared" ref="BV217:EG220" si="181">BV206/$C217*100000</f>
        <v>0.62045411600799816</v>
      </c>
      <c r="BW217" s="7">
        <f t="shared" si="181"/>
        <v>0.62045411600799816</v>
      </c>
      <c r="BX217" s="7">
        <f t="shared" si="181"/>
        <v>0.62045411600799816</v>
      </c>
      <c r="BY217" s="7">
        <f t="shared" si="181"/>
        <v>0.50764427673381674</v>
      </c>
      <c r="BZ217" s="7">
        <f t="shared" si="181"/>
        <v>0.50764427673381674</v>
      </c>
      <c r="CA217" s="7">
        <f t="shared" si="181"/>
        <v>0.56404919637090745</v>
      </c>
      <c r="CB217" s="7">
        <f t="shared" si="181"/>
        <v>0.50764427673381674</v>
      </c>
      <c r="CC217" s="7">
        <f t="shared" si="181"/>
        <v>0.45123935709672597</v>
      </c>
      <c r="CD217" s="7">
        <f t="shared" si="181"/>
        <v>0.3948344374596352</v>
      </c>
      <c r="CE217" s="7">
        <f t="shared" si="181"/>
        <v>0.33842951782254443</v>
      </c>
      <c r="CF217" s="7">
        <f t="shared" si="181"/>
        <v>0.33842951782254443</v>
      </c>
      <c r="CG217" s="7">
        <f t="shared" si="181"/>
        <v>0.28202459818545372</v>
      </c>
      <c r="CH217" s="7">
        <f t="shared" si="181"/>
        <v>0.22561967854836298</v>
      </c>
      <c r="CI217" s="7">
        <f t="shared" si="181"/>
        <v>0.28202459818545372</v>
      </c>
      <c r="CJ217" s="7">
        <f t="shared" si="181"/>
        <v>0.22561967854836298</v>
      </c>
      <c r="CK217" s="7">
        <f t="shared" si="181"/>
        <v>0.22561967854836298</v>
      </c>
      <c r="CL217" s="7">
        <f t="shared" si="181"/>
        <v>0.28202459818545372</v>
      </c>
      <c r="CM217" s="7">
        <f t="shared" si="181"/>
        <v>0.22561967854836298</v>
      </c>
      <c r="CN217" s="7">
        <f t="shared" si="181"/>
        <v>0.28202459818545372</v>
      </c>
      <c r="CO217" s="7">
        <f t="shared" si="181"/>
        <v>0.22561967854836298</v>
      </c>
      <c r="CP217" s="7">
        <f t="shared" si="181"/>
        <v>0.16921475891127222</v>
      </c>
      <c r="CQ217" s="7">
        <f t="shared" si="181"/>
        <v>0.16921475891127222</v>
      </c>
      <c r="CR217" s="7">
        <f t="shared" si="181"/>
        <v>0.33842951782254443</v>
      </c>
      <c r="CS217" s="7">
        <f t="shared" si="181"/>
        <v>0.45123935709672597</v>
      </c>
      <c r="CT217" s="7">
        <f t="shared" si="181"/>
        <v>0.3948344374596352</v>
      </c>
      <c r="CU217" s="7">
        <f t="shared" si="181"/>
        <v>0.45123935709672597</v>
      </c>
      <c r="CV217" s="7">
        <f t="shared" si="181"/>
        <v>0.62045411600799816</v>
      </c>
      <c r="CW217" s="7">
        <f t="shared" si="181"/>
        <v>0.62045411600799816</v>
      </c>
      <c r="CX217" s="7">
        <f t="shared" si="181"/>
        <v>0.7896688749192704</v>
      </c>
      <c r="CY217" s="7">
        <f t="shared" si="181"/>
        <v>0.67685903564508887</v>
      </c>
      <c r="CZ217" s="7">
        <f t="shared" si="181"/>
        <v>0.50764427673381674</v>
      </c>
      <c r="DA217" s="7">
        <f t="shared" si="181"/>
        <v>0.67685903564508887</v>
      </c>
      <c r="DB217" s="7">
        <f t="shared" si="181"/>
        <v>0.7332639552821798</v>
      </c>
      <c r="DC217" s="7">
        <f t="shared" si="181"/>
        <v>0.67685903564508887</v>
      </c>
      <c r="DD217" s="7">
        <f t="shared" si="181"/>
        <v>0.84607379455636123</v>
      </c>
      <c r="DE217" s="7">
        <f t="shared" si="181"/>
        <v>0.7332639552821798</v>
      </c>
      <c r="DF217" s="7">
        <f t="shared" si="181"/>
        <v>0.7896688749192704</v>
      </c>
      <c r="DG217" s="7">
        <f t="shared" si="181"/>
        <v>1.0152885534676335</v>
      </c>
      <c r="DH217" s="7">
        <f t="shared" si="181"/>
        <v>0.95888363383054276</v>
      </c>
      <c r="DI217" s="7">
        <f t="shared" si="181"/>
        <v>0.90247871419345194</v>
      </c>
      <c r="DJ217" s="7">
        <f t="shared" si="181"/>
        <v>1.0152885534676335</v>
      </c>
      <c r="DK217" s="7">
        <f t="shared" si="181"/>
        <v>1.1845033123789057</v>
      </c>
      <c r="DL217" s="7">
        <f t="shared" si="181"/>
        <v>1.1280983927418149</v>
      </c>
      <c r="DM217" s="7">
        <f t="shared" si="181"/>
        <v>1.1845033123789057</v>
      </c>
      <c r="DN217" s="7">
        <f t="shared" si="181"/>
        <v>1.0716934731047243</v>
      </c>
      <c r="DO217" s="7">
        <f t="shared" si="181"/>
        <v>1.1280983927418149</v>
      </c>
      <c r="DP217" s="7">
        <f t="shared" si="181"/>
        <v>1.2973131516530871</v>
      </c>
      <c r="DQ217" s="7">
        <f t="shared" si="181"/>
        <v>1.2973131516530871</v>
      </c>
      <c r="DR217" s="7">
        <f t="shared" si="181"/>
        <v>1.1845033123789057</v>
      </c>
      <c r="DS217" s="7">
        <f t="shared" si="181"/>
        <v>1.2973131516530871</v>
      </c>
      <c r="DT217" s="7">
        <f t="shared" si="181"/>
        <v>1.1845033123789057</v>
      </c>
      <c r="DU217" s="7">
        <f t="shared" si="181"/>
        <v>1.2409082320159963</v>
      </c>
      <c r="DV217" s="7">
        <f t="shared" si="181"/>
        <v>1.1280983927418149</v>
      </c>
      <c r="DW217" s="7">
        <f t="shared" si="181"/>
        <v>1.1845033123789057</v>
      </c>
      <c r="DX217" s="7">
        <f t="shared" si="181"/>
        <v>1.1845033123789057</v>
      </c>
      <c r="DY217" s="7">
        <f t="shared" si="181"/>
        <v>1.4101229909272688</v>
      </c>
      <c r="DZ217" s="7">
        <f t="shared" si="181"/>
        <v>1.4101229909272688</v>
      </c>
      <c r="EA217" s="7">
        <f t="shared" si="181"/>
        <v>1.6357426694756316</v>
      </c>
      <c r="EB217" s="7">
        <f t="shared" si="181"/>
        <v>1.7485525087498133</v>
      </c>
      <c r="EC217" s="7">
        <f t="shared" si="181"/>
        <v>2.2561967854836298</v>
      </c>
      <c r="ED217" s="7">
        <f t="shared" si="181"/>
        <v>2.1433869462094486</v>
      </c>
      <c r="EE217" s="7">
        <f t="shared" si="181"/>
        <v>2.1433869462094486</v>
      </c>
      <c r="EF217" s="7">
        <f t="shared" si="181"/>
        <v>1.9177672676610855</v>
      </c>
      <c r="EG217" s="7">
        <f t="shared" si="181"/>
        <v>1.9741721872981763</v>
      </c>
      <c r="EH217" s="7">
        <f t="shared" ref="EH217:GS223" si="182">EH206/$C217*100000</f>
        <v>1.9177672676610855</v>
      </c>
      <c r="EI217" s="7">
        <f t="shared" si="182"/>
        <v>1.8613623480239947</v>
      </c>
      <c r="EJ217" s="7">
        <f t="shared" si="182"/>
        <v>1.5229328302014502</v>
      </c>
      <c r="EK217" s="7">
        <f t="shared" si="182"/>
        <v>1.4665279105643596</v>
      </c>
      <c r="EL217" s="7">
        <f t="shared" si="182"/>
        <v>1.4101229909272688</v>
      </c>
      <c r="EM217" s="7">
        <f t="shared" si="182"/>
        <v>1.3537180712901777</v>
      </c>
      <c r="EN217" s="7">
        <f t="shared" si="182"/>
        <v>1.3537180712901777</v>
      </c>
      <c r="EO217" s="7">
        <f t="shared" si="182"/>
        <v>1.2409082320159963</v>
      </c>
      <c r="EP217" s="7">
        <f t="shared" si="182"/>
        <v>1.1845033123789057</v>
      </c>
      <c r="EQ217" s="7">
        <f t="shared" si="182"/>
        <v>1.1280983927418149</v>
      </c>
      <c r="ER217" s="7">
        <f t="shared" si="182"/>
        <v>1.0716934731047243</v>
      </c>
      <c r="ES217" s="7">
        <f t="shared" si="182"/>
        <v>1.0152885534676335</v>
      </c>
      <c r="ET217" s="7">
        <f t="shared" si="182"/>
        <v>0.95888363383054276</v>
      </c>
      <c r="EU217" s="7">
        <f t="shared" si="182"/>
        <v>0.7896688749192704</v>
      </c>
      <c r="EV217" s="7">
        <f t="shared" si="182"/>
        <v>0.90247871419345194</v>
      </c>
      <c r="EW217" s="7">
        <f t="shared" si="182"/>
        <v>0.7332639552821798</v>
      </c>
      <c r="EX217" s="7">
        <f t="shared" si="182"/>
        <v>0.62045411600799816</v>
      </c>
      <c r="EY217" s="7">
        <f t="shared" si="182"/>
        <v>0.56404919637090745</v>
      </c>
      <c r="EZ217" s="7">
        <f t="shared" si="182"/>
        <v>0.50764427673381674</v>
      </c>
      <c r="FA217" s="7">
        <f t="shared" si="182"/>
        <v>0.50764427673381674</v>
      </c>
      <c r="FB217" s="7">
        <f t="shared" si="182"/>
        <v>0.50764427673381674</v>
      </c>
      <c r="FC217" s="7">
        <f t="shared" si="182"/>
        <v>0.45123935709672597</v>
      </c>
      <c r="FD217" s="7">
        <f t="shared" si="182"/>
        <v>0.45123935709672597</v>
      </c>
      <c r="FE217" s="7">
        <f t="shared" si="182"/>
        <v>0.45123935709672597</v>
      </c>
      <c r="FF217" s="7">
        <f t="shared" si="182"/>
        <v>0.62045411600799816</v>
      </c>
      <c r="FG217" s="7">
        <f t="shared" si="182"/>
        <v>0.67685903564508887</v>
      </c>
      <c r="FH217" s="7">
        <f t="shared" si="182"/>
        <v>0.62045411600799816</v>
      </c>
      <c r="FI217" s="7">
        <f t="shared" si="182"/>
        <v>0.7332639552821798</v>
      </c>
      <c r="FJ217" s="7">
        <f t="shared" si="182"/>
        <v>0.7332639552821798</v>
      </c>
      <c r="FK217" s="7">
        <f t="shared" si="182"/>
        <v>0.90247871419345194</v>
      </c>
      <c r="FL217" s="7">
        <f t="shared" si="182"/>
        <v>0.95888363383054276</v>
      </c>
      <c r="FM217" s="7">
        <f t="shared" si="182"/>
        <v>0.84607379455636123</v>
      </c>
      <c r="FN217" s="7">
        <f t="shared" si="182"/>
        <v>0.7896688749192704</v>
      </c>
      <c r="FO217" s="7">
        <f t="shared" si="182"/>
        <v>0.84607379455636123</v>
      </c>
      <c r="FP217" s="7">
        <f t="shared" si="182"/>
        <v>0.84607379455636123</v>
      </c>
      <c r="FQ217" s="7">
        <f t="shared" si="182"/>
        <v>0.7896688749192704</v>
      </c>
      <c r="FR217" s="7">
        <f t="shared" si="182"/>
        <v>0.67685903564508887</v>
      </c>
      <c r="FS217" s="7">
        <f t="shared" si="182"/>
        <v>0.84607379455636123</v>
      </c>
      <c r="FT217" s="7">
        <f t="shared" si="182"/>
        <v>0.84607379455636123</v>
      </c>
      <c r="FU217" s="7">
        <f t="shared" si="182"/>
        <v>0.84607379455636123</v>
      </c>
      <c r="FV217" s="7">
        <f t="shared" si="182"/>
        <v>0.90247871419345194</v>
      </c>
      <c r="FW217" s="7">
        <f t="shared" si="182"/>
        <v>0.90247871419345194</v>
      </c>
      <c r="FX217" s="7">
        <f t="shared" si="182"/>
        <v>1.1280983927418149</v>
      </c>
      <c r="FY217" s="7">
        <f t="shared" si="182"/>
        <v>1.2973131516530871</v>
      </c>
      <c r="FZ217" s="7">
        <f t="shared" si="182"/>
        <v>1.2409082320159963</v>
      </c>
      <c r="GA217" s="7">
        <f t="shared" si="182"/>
        <v>1.2409082320159963</v>
      </c>
      <c r="GB217" s="7">
        <f t="shared" si="182"/>
        <v>1.4665279105643596</v>
      </c>
      <c r="GC217" s="7">
        <f t="shared" si="182"/>
        <v>1.9177672676610855</v>
      </c>
      <c r="GD217" s="7">
        <f t="shared" si="182"/>
        <v>2.0305771069352669</v>
      </c>
      <c r="GE217" s="7">
        <f t="shared" si="182"/>
        <v>2.425411544394902</v>
      </c>
      <c r="GF217" s="7">
        <f t="shared" si="182"/>
        <v>2.6510312229432653</v>
      </c>
      <c r="GG217" s="7">
        <f t="shared" si="182"/>
        <v>2.5382213836690837</v>
      </c>
      <c r="GH217" s="7">
        <f t="shared" si="182"/>
        <v>2.8202459818545376</v>
      </c>
      <c r="GI217" s="7">
        <f t="shared" si="182"/>
        <v>2.9330558211287192</v>
      </c>
      <c r="GJ217" s="7">
        <f t="shared" si="182"/>
        <v>2.6510312229432653</v>
      </c>
      <c r="GK217" s="7">
        <f t="shared" si="182"/>
        <v>2.7638410622174465</v>
      </c>
      <c r="GL217" s="7">
        <f t="shared" si="182"/>
        <v>2.2561967854836298</v>
      </c>
      <c r="GM217" s="7">
        <f t="shared" si="182"/>
        <v>2.3126017051207204</v>
      </c>
      <c r="GN217" s="7">
        <f t="shared" si="182"/>
        <v>2.5946263033061743</v>
      </c>
      <c r="GO217" s="7">
        <f t="shared" si="182"/>
        <v>2.5382213836690837</v>
      </c>
      <c r="GP217" s="7">
        <f t="shared" si="182"/>
        <v>2.425411544394902</v>
      </c>
      <c r="GQ217" s="7">
        <f t="shared" si="182"/>
        <v>2.3126017051207204</v>
      </c>
      <c r="GR217" s="7">
        <f t="shared" si="182"/>
        <v>2.1433869462094486</v>
      </c>
      <c r="GS217" s="7">
        <f t="shared" si="182"/>
        <v>2.0869820265723575</v>
      </c>
      <c r="GT217" s="7">
        <f t="shared" ref="GT217:HT226" si="183">GT206/$C217*100000</f>
        <v>1.9177672676610855</v>
      </c>
      <c r="GU217" s="7">
        <f t="shared" si="183"/>
        <v>1.8049574283869039</v>
      </c>
      <c r="GV217" s="7">
        <f t="shared" si="183"/>
        <v>1.6921475891127225</v>
      </c>
      <c r="GW217" s="7">
        <f t="shared" si="183"/>
        <v>1.6921475891127225</v>
      </c>
      <c r="GX217" s="7">
        <f t="shared" si="183"/>
        <v>1.6357426694756316</v>
      </c>
      <c r="GY217" s="7">
        <f t="shared" si="183"/>
        <v>1.9741721872981763</v>
      </c>
      <c r="GZ217" s="7">
        <f t="shared" si="183"/>
        <v>1.9741721872981763</v>
      </c>
      <c r="HA217" s="7">
        <f t="shared" si="183"/>
        <v>2.1997918658465392</v>
      </c>
      <c r="HB217" s="7">
        <f t="shared" si="183"/>
        <v>1.9741721872981763</v>
      </c>
      <c r="HC217" s="7">
        <f t="shared" si="183"/>
        <v>2.0305771069352669</v>
      </c>
      <c r="HD217" s="7">
        <f t="shared" si="183"/>
        <v>2.1433869462094486</v>
      </c>
      <c r="HE217" s="7">
        <f t="shared" si="183"/>
        <v>2.4818164640319926</v>
      </c>
      <c r="HF217" s="7">
        <f t="shared" si="183"/>
        <v>2.3126017051207204</v>
      </c>
      <c r="HG217" s="7">
        <f t="shared" si="183"/>
        <v>2.5946263033061743</v>
      </c>
      <c r="HH217" s="7">
        <f t="shared" si="183"/>
        <v>2.6510312229432653</v>
      </c>
      <c r="HI217" s="7">
        <f t="shared" si="183"/>
        <v>3.2150804193141727</v>
      </c>
      <c r="HJ217" s="7">
        <f t="shared" si="183"/>
        <v>3.6663197764108988</v>
      </c>
      <c r="HK217" s="7">
        <f t="shared" si="183"/>
        <v>3.8919394549592612</v>
      </c>
      <c r="HL217" s="7">
        <f t="shared" si="183"/>
        <v>4.5687984906043511</v>
      </c>
      <c r="HM217" s="7">
        <f t="shared" si="183"/>
        <v>4.9636329280639853</v>
      </c>
      <c r="HN217" s="7">
        <f t="shared" si="183"/>
        <v>5.3584673655236212</v>
      </c>
      <c r="HO217" s="7">
        <f t="shared" si="183"/>
        <v>5.3020624458865306</v>
      </c>
      <c r="HP217" s="7">
        <f t="shared" si="183"/>
        <v>5.0764427673381674</v>
      </c>
      <c r="HQ217" s="7">
        <f t="shared" si="183"/>
        <v>4.9072280084268947</v>
      </c>
      <c r="HR217" s="7">
        <f t="shared" si="183"/>
        <v>4.9636329280639853</v>
      </c>
      <c r="HS217" s="7">
        <f t="shared" si="183"/>
        <v>4.3995837316930784</v>
      </c>
      <c r="HT217" s="7">
        <f>HT206/$C217*100000</f>
        <v>3.835534535322171</v>
      </c>
      <c r="HU217" s="7">
        <f t="shared" ref="HU217:IA226" si="184">HU206/$C217*100000</f>
        <v>3.4971050174996265</v>
      </c>
      <c r="HV217" s="7">
        <f t="shared" si="184"/>
        <v>3.3278902585883539</v>
      </c>
      <c r="HW217" s="7">
        <f t="shared" si="184"/>
        <v>3.2150804193141727</v>
      </c>
      <c r="HX217" s="7">
        <f t="shared" si="184"/>
        <v>2.7074361425803555</v>
      </c>
      <c r="HY217" s="7">
        <f t="shared" si="184"/>
        <v>2.0305771069352669</v>
      </c>
      <c r="HZ217" s="7">
        <f t="shared" si="184"/>
        <v>1.4101229909272688</v>
      </c>
      <c r="IA217" s="7">
        <f>IA206/$C217*100000</f>
        <v>1.2409082320159963</v>
      </c>
    </row>
    <row r="218" spans="2:235" x14ac:dyDescent="0.25">
      <c r="B218" s="347" t="s">
        <v>204</v>
      </c>
      <c r="C218" s="353">
        <v>2002362</v>
      </c>
      <c r="I218" s="7">
        <f t="shared" ref="I218:X226" si="185">I207/$C218*100000</f>
        <v>0</v>
      </c>
      <c r="J218" s="7">
        <f t="shared" si="185"/>
        <v>0</v>
      </c>
      <c r="K218" s="7">
        <f t="shared" si="185"/>
        <v>0</v>
      </c>
      <c r="L218" s="7">
        <f t="shared" si="185"/>
        <v>0</v>
      </c>
      <c r="M218" s="7">
        <f t="shared" si="185"/>
        <v>0</v>
      </c>
      <c r="N218" s="7">
        <f t="shared" si="185"/>
        <v>0</v>
      </c>
      <c r="O218" s="7">
        <f t="shared" si="185"/>
        <v>0</v>
      </c>
      <c r="P218" s="7">
        <f t="shared" si="185"/>
        <v>0</v>
      </c>
      <c r="Q218" s="7">
        <f t="shared" si="185"/>
        <v>0</v>
      </c>
      <c r="R218" s="7">
        <f t="shared" si="185"/>
        <v>0</v>
      </c>
      <c r="S218" s="7">
        <f t="shared" si="185"/>
        <v>0</v>
      </c>
      <c r="T218" s="7">
        <f t="shared" si="185"/>
        <v>0</v>
      </c>
      <c r="U218" s="7">
        <f t="shared" si="185"/>
        <v>0</v>
      </c>
      <c r="V218" s="7">
        <f t="shared" si="185"/>
        <v>0</v>
      </c>
      <c r="W218" s="7">
        <f t="shared" si="185"/>
        <v>0</v>
      </c>
      <c r="X218" s="7">
        <f t="shared" si="185"/>
        <v>4.9941019655786519E-2</v>
      </c>
      <c r="Y218" s="7">
        <f t="shared" si="180"/>
        <v>4.9941019655786519E-2</v>
      </c>
      <c r="Z218" s="7">
        <f t="shared" si="180"/>
        <v>9.9882039311573037E-2</v>
      </c>
      <c r="AA218" s="7">
        <f t="shared" si="180"/>
        <v>0.19976407862314607</v>
      </c>
      <c r="AB218" s="7">
        <f t="shared" si="180"/>
        <v>0.19976407862314607</v>
      </c>
      <c r="AC218" s="7">
        <f t="shared" si="180"/>
        <v>0.29964611793471913</v>
      </c>
      <c r="AD218" s="7">
        <f t="shared" si="180"/>
        <v>0.49941019655786517</v>
      </c>
      <c r="AE218" s="7">
        <f t="shared" si="180"/>
        <v>0.64923325552522471</v>
      </c>
      <c r="AF218" s="7">
        <f t="shared" si="180"/>
        <v>1.0487614127715168</v>
      </c>
      <c r="AG218" s="7">
        <f t="shared" si="180"/>
        <v>1.2485254913946628</v>
      </c>
      <c r="AH218" s="7">
        <f t="shared" si="180"/>
        <v>1.348407530706236</v>
      </c>
      <c r="AI218" s="7">
        <f t="shared" si="180"/>
        <v>1.6979946682967415</v>
      </c>
      <c r="AJ218" s="7">
        <f t="shared" si="180"/>
        <v>1.7978767076083146</v>
      </c>
      <c r="AK218" s="7">
        <f t="shared" si="180"/>
        <v>1.7479356879525281</v>
      </c>
      <c r="AL218" s="7">
        <f t="shared" si="180"/>
        <v>1.6979946682967415</v>
      </c>
      <c r="AM218" s="7">
        <f t="shared" si="180"/>
        <v>1.2984665110504494</v>
      </c>
      <c r="AN218" s="7">
        <f t="shared" si="180"/>
        <v>1.2984665110504494</v>
      </c>
      <c r="AO218" s="7">
        <f t="shared" si="180"/>
        <v>1.2485254913946628</v>
      </c>
      <c r="AP218" s="7">
        <f t="shared" si="180"/>
        <v>0.99882039311573034</v>
      </c>
      <c r="AQ218" s="7">
        <f t="shared" si="180"/>
        <v>0.94887937345994378</v>
      </c>
      <c r="AR218" s="7">
        <f t="shared" si="180"/>
        <v>0.89893835380415732</v>
      </c>
      <c r="AS218" s="7">
        <f t="shared" si="180"/>
        <v>0.89893835380415732</v>
      </c>
      <c r="AT218" s="7">
        <f t="shared" si="180"/>
        <v>1.1985844717388765</v>
      </c>
      <c r="AU218" s="7">
        <f t="shared" si="180"/>
        <v>1.1486434520830899</v>
      </c>
      <c r="AV218" s="7">
        <f t="shared" si="180"/>
        <v>1.0987024324273034</v>
      </c>
      <c r="AW218" s="7">
        <f t="shared" si="180"/>
        <v>1.2485254913946628</v>
      </c>
      <c r="AX218" s="7">
        <f t="shared" si="180"/>
        <v>1.348407530706236</v>
      </c>
      <c r="AY218" s="7">
        <f t="shared" si="180"/>
        <v>1.4982305896735955</v>
      </c>
      <c r="AZ218" s="7">
        <f t="shared" si="180"/>
        <v>1.5981126289851686</v>
      </c>
      <c r="BA218" s="7">
        <f t="shared" si="180"/>
        <v>1.4482895700178089</v>
      </c>
      <c r="BB218" s="7">
        <f t="shared" si="180"/>
        <v>1.3983485503620225</v>
      </c>
      <c r="BC218" s="7">
        <f t="shared" si="180"/>
        <v>1.5981126289851686</v>
      </c>
      <c r="BD218" s="7">
        <f t="shared" si="180"/>
        <v>1.6979946682967415</v>
      </c>
      <c r="BE218" s="7">
        <f t="shared" si="180"/>
        <v>1.6480536486409552</v>
      </c>
      <c r="BF218" s="7">
        <f t="shared" si="180"/>
        <v>1.8478177272641012</v>
      </c>
      <c r="BG218" s="7">
        <f t="shared" si="180"/>
        <v>2.1974048648546067</v>
      </c>
      <c r="BH218" s="7">
        <f t="shared" si="180"/>
        <v>2.1974048648546067</v>
      </c>
      <c r="BI218" s="7">
        <f t="shared" si="180"/>
        <v>2.9964611793471909</v>
      </c>
      <c r="BJ218" s="7">
        <f t="shared" si="180"/>
        <v>3.1462842383145504</v>
      </c>
      <c r="BK218" s="7">
        <f t="shared" si="180"/>
        <v>3.6456944348724156</v>
      </c>
      <c r="BL218" s="7">
        <f t="shared" si="180"/>
        <v>3.7955174938397751</v>
      </c>
      <c r="BM218" s="7">
        <f t="shared" si="180"/>
        <v>3.8953995331513482</v>
      </c>
      <c r="BN218" s="7">
        <f t="shared" si="180"/>
        <v>3.9952815724629214</v>
      </c>
      <c r="BO218" s="7">
        <f t="shared" si="180"/>
        <v>4.5446327886765729</v>
      </c>
      <c r="BP218" s="7">
        <f t="shared" si="180"/>
        <v>4.2949276903976408</v>
      </c>
      <c r="BQ218" s="7">
        <f t="shared" si="180"/>
        <v>4.244986670741854</v>
      </c>
      <c r="BR218" s="7">
        <f t="shared" si="180"/>
        <v>3.7955174938397751</v>
      </c>
      <c r="BS218" s="7">
        <f t="shared" si="180"/>
        <v>3.9453405528071346</v>
      </c>
      <c r="BT218" s="7">
        <f t="shared" si="180"/>
        <v>4.244986670741854</v>
      </c>
      <c r="BU218" s="7">
        <f t="shared" si="180"/>
        <v>4.0452225921187077</v>
      </c>
      <c r="BV218" s="7">
        <f t="shared" si="181"/>
        <v>3.9453405528071346</v>
      </c>
      <c r="BW218" s="7">
        <f t="shared" si="181"/>
        <v>3.7955174938397751</v>
      </c>
      <c r="BX218" s="7">
        <f t="shared" si="181"/>
        <v>4.0452225921187077</v>
      </c>
      <c r="BY218" s="7">
        <f t="shared" si="181"/>
        <v>4.1950456510860672</v>
      </c>
      <c r="BZ218" s="7">
        <f t="shared" si="181"/>
        <v>4.0951636117744936</v>
      </c>
      <c r="CA218" s="7">
        <f t="shared" si="181"/>
        <v>4.0951636117744936</v>
      </c>
      <c r="CB218" s="7">
        <f t="shared" si="181"/>
        <v>4.1950456510860672</v>
      </c>
      <c r="CC218" s="7">
        <f t="shared" si="181"/>
        <v>4.244986670741854</v>
      </c>
      <c r="CD218" s="7">
        <f t="shared" si="181"/>
        <v>4.1451046314302813</v>
      </c>
      <c r="CE218" s="7">
        <f t="shared" si="181"/>
        <v>3.8454585134955619</v>
      </c>
      <c r="CF218" s="7">
        <f t="shared" si="181"/>
        <v>3.6456944348724156</v>
      </c>
      <c r="CG218" s="7">
        <f t="shared" si="181"/>
        <v>3.5458123955608425</v>
      </c>
      <c r="CH218" s="7">
        <f t="shared" si="181"/>
        <v>3.0963432186587641</v>
      </c>
      <c r="CI218" s="7">
        <f t="shared" si="181"/>
        <v>2.7467560810682583</v>
      </c>
      <c r="CJ218" s="7">
        <f t="shared" si="181"/>
        <v>2.397168943477753</v>
      </c>
      <c r="CK218" s="7">
        <f t="shared" si="181"/>
        <v>2.1474638451988204</v>
      </c>
      <c r="CL218" s="7">
        <f t="shared" si="181"/>
        <v>2.397168943477753</v>
      </c>
      <c r="CM218" s="7">
        <f t="shared" si="181"/>
        <v>2.2972869041661799</v>
      </c>
      <c r="CN218" s="7">
        <f t="shared" si="181"/>
        <v>2.2972869041661799</v>
      </c>
      <c r="CO218" s="7">
        <f t="shared" si="181"/>
        <v>1.9976407862314607</v>
      </c>
      <c r="CP218" s="7">
        <f t="shared" si="181"/>
        <v>2.0475818058872468</v>
      </c>
      <c r="CQ218" s="7">
        <f t="shared" si="181"/>
        <v>1.9476997665756741</v>
      </c>
      <c r="CR218" s="7">
        <f t="shared" si="181"/>
        <v>2.1474638451988204</v>
      </c>
      <c r="CS218" s="7">
        <f t="shared" si="181"/>
        <v>1.8478177272641012</v>
      </c>
      <c r="CT218" s="7">
        <f t="shared" si="181"/>
        <v>1.8977587469198876</v>
      </c>
      <c r="CU218" s="7">
        <f t="shared" si="181"/>
        <v>1.6979946682967415</v>
      </c>
      <c r="CV218" s="7">
        <f t="shared" si="181"/>
        <v>1.8478177272641012</v>
      </c>
      <c r="CW218" s="7">
        <f t="shared" si="181"/>
        <v>1.6979946682967415</v>
      </c>
      <c r="CX218" s="7">
        <f t="shared" si="181"/>
        <v>1.7479356879525281</v>
      </c>
      <c r="CY218" s="7">
        <f t="shared" si="181"/>
        <v>1.6979946682967415</v>
      </c>
      <c r="CZ218" s="7">
        <f t="shared" si="181"/>
        <v>1.6480536486409552</v>
      </c>
      <c r="DA218" s="7">
        <f t="shared" si="181"/>
        <v>1.8977587469198876</v>
      </c>
      <c r="DB218" s="7">
        <f t="shared" si="181"/>
        <v>1.9476997665756741</v>
      </c>
      <c r="DC218" s="7">
        <f t="shared" si="181"/>
        <v>1.8977587469198876</v>
      </c>
      <c r="DD218" s="7">
        <f t="shared" si="181"/>
        <v>2.0475818058872468</v>
      </c>
      <c r="DE218" s="7">
        <f t="shared" si="181"/>
        <v>1.9976407862314607</v>
      </c>
      <c r="DF218" s="7">
        <f t="shared" si="181"/>
        <v>1.8977587469198876</v>
      </c>
      <c r="DG218" s="7">
        <f t="shared" si="181"/>
        <v>1.9976407862314607</v>
      </c>
      <c r="DH218" s="7">
        <f t="shared" si="181"/>
        <v>1.8977587469198876</v>
      </c>
      <c r="DI218" s="7">
        <f t="shared" si="181"/>
        <v>2.397168943477753</v>
      </c>
      <c r="DJ218" s="7">
        <f t="shared" si="181"/>
        <v>2.5469920024451125</v>
      </c>
      <c r="DK218" s="7">
        <f t="shared" si="181"/>
        <v>2.4970509827893257</v>
      </c>
      <c r="DL218" s="7">
        <f t="shared" si="181"/>
        <v>2.5469920024451125</v>
      </c>
      <c r="DM218" s="7">
        <f t="shared" si="181"/>
        <v>2.8965791400356178</v>
      </c>
      <c r="DN218" s="7">
        <f t="shared" si="181"/>
        <v>2.9964611793471909</v>
      </c>
      <c r="DO218" s="7">
        <f t="shared" si="181"/>
        <v>3.395989336593483</v>
      </c>
      <c r="DP218" s="7">
        <f t="shared" si="181"/>
        <v>3.2961072972819103</v>
      </c>
      <c r="DQ218" s="7">
        <f t="shared" si="181"/>
        <v>3.395989336593483</v>
      </c>
      <c r="DR218" s="7">
        <f t="shared" si="181"/>
        <v>3.5957534152166293</v>
      </c>
      <c r="DS218" s="7">
        <f t="shared" si="181"/>
        <v>3.6456944348724156</v>
      </c>
      <c r="DT218" s="7">
        <f t="shared" si="181"/>
        <v>3.8953995331513482</v>
      </c>
      <c r="DU218" s="7">
        <f t="shared" si="181"/>
        <v>4.0951636117744936</v>
      </c>
      <c r="DV218" s="7">
        <f t="shared" si="181"/>
        <v>3.8454585134955619</v>
      </c>
      <c r="DW218" s="7">
        <f t="shared" si="181"/>
        <v>3.5957534152166293</v>
      </c>
      <c r="DX218" s="7">
        <f t="shared" si="181"/>
        <v>3.7955174938397751</v>
      </c>
      <c r="DY218" s="7">
        <f t="shared" si="181"/>
        <v>3.9453405528071346</v>
      </c>
      <c r="DZ218" s="7">
        <f t="shared" si="181"/>
        <v>3.8953995331513482</v>
      </c>
      <c r="EA218" s="7">
        <f t="shared" si="181"/>
        <v>3.5458123955608425</v>
      </c>
      <c r="EB218" s="7">
        <f t="shared" si="181"/>
        <v>3.4459303562492698</v>
      </c>
      <c r="EC218" s="7">
        <f t="shared" si="181"/>
        <v>3.3460483169376967</v>
      </c>
      <c r="ED218" s="7">
        <f t="shared" si="181"/>
        <v>3.9952815724629214</v>
      </c>
      <c r="EE218" s="7">
        <f t="shared" si="181"/>
        <v>3.9453405528071346</v>
      </c>
      <c r="EF218" s="7">
        <f t="shared" si="181"/>
        <v>3.7955174938397751</v>
      </c>
      <c r="EG218" s="7">
        <f t="shared" si="181"/>
        <v>4.244986670741854</v>
      </c>
      <c r="EH218" s="7">
        <f t="shared" si="182"/>
        <v>4.1950456510860672</v>
      </c>
      <c r="EI218" s="7">
        <f t="shared" si="182"/>
        <v>3.7455764741839888</v>
      </c>
      <c r="EJ218" s="7">
        <f t="shared" si="182"/>
        <v>3.5458123955608425</v>
      </c>
      <c r="EK218" s="7">
        <f t="shared" si="182"/>
        <v>3.1962252579703372</v>
      </c>
      <c r="EL218" s="7">
        <f t="shared" si="182"/>
        <v>2.8965791400356178</v>
      </c>
      <c r="EM218" s="7">
        <f t="shared" si="182"/>
        <v>2.9964611793471909</v>
      </c>
      <c r="EN218" s="7">
        <f t="shared" si="182"/>
        <v>2.4970509827893257</v>
      </c>
      <c r="EO218" s="7">
        <f t="shared" si="182"/>
        <v>2.397168943477753</v>
      </c>
      <c r="EP218" s="7">
        <f t="shared" si="182"/>
        <v>2.5469920024451125</v>
      </c>
      <c r="EQ218" s="7">
        <f t="shared" si="182"/>
        <v>2.5469920024451125</v>
      </c>
      <c r="ER218" s="7">
        <f t="shared" si="182"/>
        <v>2.2972869041661799</v>
      </c>
      <c r="ES218" s="7">
        <f t="shared" si="182"/>
        <v>2.2473458845103931</v>
      </c>
      <c r="ET218" s="7">
        <f t="shared" si="182"/>
        <v>1.9976407862314607</v>
      </c>
      <c r="EU218" s="7">
        <f t="shared" si="182"/>
        <v>2.1474638451988204</v>
      </c>
      <c r="EV218" s="7">
        <f t="shared" si="182"/>
        <v>2.1974048648546067</v>
      </c>
      <c r="EW218" s="7">
        <f t="shared" si="182"/>
        <v>2.2473458845103931</v>
      </c>
      <c r="EX218" s="7">
        <f t="shared" si="182"/>
        <v>2.5969330221008988</v>
      </c>
      <c r="EY218" s="7">
        <f t="shared" si="182"/>
        <v>2.5969330221008988</v>
      </c>
      <c r="EZ218" s="7">
        <f t="shared" si="182"/>
        <v>2.5969330221008988</v>
      </c>
      <c r="FA218" s="7">
        <f t="shared" si="182"/>
        <v>2.4970509827893257</v>
      </c>
      <c r="FB218" s="7">
        <f t="shared" si="182"/>
        <v>2.5469920024451125</v>
      </c>
      <c r="FC218" s="7">
        <f t="shared" si="182"/>
        <v>2.5969330221008988</v>
      </c>
      <c r="FD218" s="7">
        <f t="shared" si="182"/>
        <v>2.8965791400356178</v>
      </c>
      <c r="FE218" s="7">
        <f t="shared" si="182"/>
        <v>2.8965791400356178</v>
      </c>
      <c r="FF218" s="7">
        <f t="shared" si="182"/>
        <v>3.1962252579703372</v>
      </c>
      <c r="FG218" s="7">
        <f t="shared" si="182"/>
        <v>3.7455764741839888</v>
      </c>
      <c r="FH218" s="7">
        <f t="shared" si="182"/>
        <v>4.3948097297092135</v>
      </c>
      <c r="FI218" s="7">
        <f t="shared" si="182"/>
        <v>4.6445148279881465</v>
      </c>
      <c r="FJ218" s="7">
        <f t="shared" si="182"/>
        <v>5.2438070638575844</v>
      </c>
      <c r="FK218" s="7">
        <f t="shared" si="182"/>
        <v>5.3936301228249439</v>
      </c>
      <c r="FL218" s="7">
        <f t="shared" si="182"/>
        <v>5.7931582800712356</v>
      </c>
      <c r="FM218" s="7">
        <f t="shared" si="182"/>
        <v>6.0428633783501686</v>
      </c>
      <c r="FN218" s="7">
        <f t="shared" si="182"/>
        <v>6.6421556142196065</v>
      </c>
      <c r="FO218" s="7">
        <f t="shared" si="182"/>
        <v>6.7420376535311801</v>
      </c>
      <c r="FP218" s="7">
        <f t="shared" si="182"/>
        <v>6.9418017321543255</v>
      </c>
      <c r="FQ218" s="7">
        <f t="shared" si="182"/>
        <v>6.9917427518101123</v>
      </c>
      <c r="FR218" s="7">
        <f t="shared" si="182"/>
        <v>6.9917427518101123</v>
      </c>
      <c r="FS218" s="7">
        <f t="shared" si="182"/>
        <v>7.5910349876795502</v>
      </c>
      <c r="FT218" s="7">
        <f t="shared" si="182"/>
        <v>7.5910349876795502</v>
      </c>
      <c r="FU218" s="7">
        <f t="shared" si="182"/>
        <v>7.5910349876795502</v>
      </c>
      <c r="FV218" s="7">
        <f t="shared" si="182"/>
        <v>7.9905631449258427</v>
      </c>
      <c r="FW218" s="7">
        <f t="shared" si="182"/>
        <v>8.9394425183857873</v>
      </c>
      <c r="FX218" s="7">
        <f t="shared" si="182"/>
        <v>10.287850049092022</v>
      </c>
      <c r="FY218" s="7">
        <f t="shared" si="182"/>
        <v>11.536375540486684</v>
      </c>
      <c r="FZ218" s="7">
        <f t="shared" si="182"/>
        <v>11.985844717388764</v>
      </c>
      <c r="GA218" s="7">
        <f t="shared" si="182"/>
        <v>12.984665110504494</v>
      </c>
      <c r="GB218" s="7">
        <f t="shared" si="182"/>
        <v>13.434134287406573</v>
      </c>
      <c r="GC218" s="7">
        <f t="shared" si="182"/>
        <v>14.482895700178089</v>
      </c>
      <c r="GD218" s="7">
        <f t="shared" si="182"/>
        <v>15.082187936047529</v>
      </c>
      <c r="GE218" s="7">
        <f t="shared" si="182"/>
        <v>16.280772407786404</v>
      </c>
      <c r="GF218" s="7">
        <f t="shared" si="182"/>
        <v>17.029887702623199</v>
      </c>
      <c r="GG218" s="7">
        <f t="shared" si="182"/>
        <v>18.478177272641013</v>
      </c>
      <c r="GH218" s="7">
        <f t="shared" si="182"/>
        <v>19.476997665756741</v>
      </c>
      <c r="GI218" s="7">
        <f t="shared" si="182"/>
        <v>20.825405196462977</v>
      </c>
      <c r="GJ218" s="7">
        <f t="shared" si="182"/>
        <v>21.274874373365055</v>
      </c>
      <c r="GK218" s="7">
        <f t="shared" si="182"/>
        <v>22.523399864759718</v>
      </c>
      <c r="GL218" s="7">
        <f t="shared" si="182"/>
        <v>21.774284569922923</v>
      </c>
      <c r="GM218" s="7">
        <f t="shared" si="182"/>
        <v>21.824225589578706</v>
      </c>
      <c r="GN218" s="7">
        <f t="shared" si="182"/>
        <v>22.323635786136574</v>
      </c>
      <c r="GO218" s="7">
        <f t="shared" si="182"/>
        <v>22.922928022006012</v>
      </c>
      <c r="GP218" s="7">
        <f t="shared" si="182"/>
        <v>23.122692100629155</v>
      </c>
      <c r="GQ218" s="7">
        <f t="shared" si="182"/>
        <v>23.622102297187023</v>
      </c>
      <c r="GR218" s="7">
        <f t="shared" si="182"/>
        <v>22.223753746825</v>
      </c>
      <c r="GS218" s="7">
        <f t="shared" si="182"/>
        <v>22.373576805792361</v>
      </c>
      <c r="GT218" s="7">
        <f t="shared" si="183"/>
        <v>22.872987002350225</v>
      </c>
      <c r="GU218" s="7">
        <f t="shared" si="183"/>
        <v>22.023989668201853</v>
      </c>
      <c r="GV218" s="7">
        <f t="shared" si="183"/>
        <v>21.075110294741911</v>
      </c>
      <c r="GW218" s="7">
        <f t="shared" si="183"/>
        <v>20.62564111783983</v>
      </c>
      <c r="GX218" s="7">
        <f t="shared" si="183"/>
        <v>20.875346216118764</v>
      </c>
      <c r="GY218" s="7">
        <f t="shared" si="183"/>
        <v>21.674402530611349</v>
      </c>
      <c r="GZ218" s="7">
        <f t="shared" si="183"/>
        <v>21.674402530611349</v>
      </c>
      <c r="HA218" s="7">
        <f t="shared" si="183"/>
        <v>22.223753746825</v>
      </c>
      <c r="HB218" s="7">
        <f t="shared" si="183"/>
        <v>22.573340884415504</v>
      </c>
      <c r="HC218" s="7">
        <f t="shared" si="183"/>
        <v>23.67204331684281</v>
      </c>
      <c r="HD218" s="7">
        <f t="shared" si="183"/>
        <v>24.121512493744888</v>
      </c>
      <c r="HE218" s="7">
        <f t="shared" si="183"/>
        <v>24.271335552712248</v>
      </c>
      <c r="HF218" s="7">
        <f t="shared" si="183"/>
        <v>25.619743083418484</v>
      </c>
      <c r="HG218" s="7">
        <f t="shared" si="183"/>
        <v>28.166735085863596</v>
      </c>
      <c r="HH218" s="7">
        <f t="shared" si="183"/>
        <v>30.11443485243927</v>
      </c>
      <c r="HI218" s="7">
        <f t="shared" si="183"/>
        <v>32.861190933507523</v>
      </c>
      <c r="HJ218" s="7">
        <f t="shared" si="183"/>
        <v>36.057416191477863</v>
      </c>
      <c r="HK218" s="7">
        <f t="shared" si="183"/>
        <v>38.504526154611405</v>
      </c>
      <c r="HL218" s="7">
        <f t="shared" si="183"/>
        <v>42.5996897663859</v>
      </c>
      <c r="HM218" s="7">
        <f t="shared" si="183"/>
        <v>46.195443181602528</v>
      </c>
      <c r="HN218" s="7">
        <f t="shared" si="183"/>
        <v>50.44042985234438</v>
      </c>
      <c r="HO218" s="7">
        <f t="shared" si="183"/>
        <v>53.58671409065893</v>
      </c>
      <c r="HP218" s="7">
        <f t="shared" si="183"/>
        <v>54.885180601709379</v>
      </c>
      <c r="HQ218" s="7">
        <f t="shared" si="183"/>
        <v>54.285888365839938</v>
      </c>
      <c r="HR218" s="7">
        <f t="shared" si="183"/>
        <v>53.936301228249441</v>
      </c>
      <c r="HS218" s="7">
        <f t="shared" si="183"/>
        <v>49.841137616474946</v>
      </c>
      <c r="HT218" s="7">
        <f t="shared" si="183"/>
        <v>44.996858709863652</v>
      </c>
      <c r="HU218" s="7">
        <f t="shared" si="184"/>
        <v>38.055056977709327</v>
      </c>
      <c r="HV218" s="7">
        <f t="shared" si="184"/>
        <v>32.012193599359158</v>
      </c>
      <c r="HW218" s="7">
        <f t="shared" si="184"/>
        <v>26.81832755515736</v>
      </c>
      <c r="HX218" s="7">
        <f t="shared" si="184"/>
        <v>21.574520491299776</v>
      </c>
      <c r="HY218" s="7">
        <f t="shared" si="184"/>
        <v>16.081008329163257</v>
      </c>
      <c r="HZ218" s="7">
        <f t="shared" si="184"/>
        <v>12.335431854979269</v>
      </c>
      <c r="IA218" s="7">
        <f t="shared" si="184"/>
        <v>9.1891476166647195</v>
      </c>
    </row>
    <row r="219" spans="2:235" x14ac:dyDescent="0.25">
      <c r="B219" s="347" t="s">
        <v>205</v>
      </c>
      <c r="C219" s="353">
        <v>2233550</v>
      </c>
      <c r="I219" s="7">
        <f t="shared" si="185"/>
        <v>0</v>
      </c>
      <c r="J219" s="7">
        <f t="shared" si="185"/>
        <v>4.4771775872489983E-2</v>
      </c>
      <c r="K219" s="7">
        <f t="shared" si="185"/>
        <v>4.4771775872489983E-2</v>
      </c>
      <c r="L219" s="7">
        <f t="shared" si="185"/>
        <v>4.4771775872489983E-2</v>
      </c>
      <c r="M219" s="7">
        <f t="shared" si="185"/>
        <v>4.4771775872489983E-2</v>
      </c>
      <c r="N219" s="7">
        <f t="shared" si="185"/>
        <v>4.4771775872489983E-2</v>
      </c>
      <c r="O219" s="7">
        <f t="shared" si="185"/>
        <v>4.4771775872489983E-2</v>
      </c>
      <c r="P219" s="7">
        <f t="shared" si="185"/>
        <v>4.4771775872489983E-2</v>
      </c>
      <c r="Q219" s="7">
        <f t="shared" si="185"/>
        <v>0</v>
      </c>
      <c r="R219" s="7">
        <f t="shared" si="185"/>
        <v>0</v>
      </c>
      <c r="S219" s="7">
        <f t="shared" si="185"/>
        <v>0</v>
      </c>
      <c r="T219" s="7">
        <f t="shared" si="185"/>
        <v>0</v>
      </c>
      <c r="U219" s="7">
        <f t="shared" si="185"/>
        <v>4.4771775872489983E-2</v>
      </c>
      <c r="V219" s="7">
        <f t="shared" si="185"/>
        <v>4.4771775872489983E-2</v>
      </c>
      <c r="W219" s="7">
        <f t="shared" si="185"/>
        <v>8.9543551744979966E-2</v>
      </c>
      <c r="X219" s="7">
        <f t="shared" si="185"/>
        <v>0.13431532761746995</v>
      </c>
      <c r="Y219" s="7">
        <f t="shared" si="180"/>
        <v>0.13431532761746995</v>
      </c>
      <c r="Z219" s="7">
        <f t="shared" si="180"/>
        <v>0.22385887936244991</v>
      </c>
      <c r="AA219" s="7">
        <f t="shared" si="180"/>
        <v>0.2686306552349399</v>
      </c>
      <c r="AB219" s="7">
        <f t="shared" si="180"/>
        <v>0.4029459828524099</v>
      </c>
      <c r="AC219" s="7">
        <f t="shared" si="180"/>
        <v>0.62680486221485976</v>
      </c>
      <c r="AD219" s="7">
        <f t="shared" si="180"/>
        <v>0.76112018983232976</v>
      </c>
      <c r="AE219" s="7">
        <f t="shared" si="180"/>
        <v>1.0745226209397596</v>
      </c>
      <c r="AF219" s="7">
        <f t="shared" si="180"/>
        <v>1.3879250520471895</v>
      </c>
      <c r="AG219" s="7">
        <f t="shared" si="180"/>
        <v>1.4774686037921696</v>
      </c>
      <c r="AH219" s="7">
        <f t="shared" si="180"/>
        <v>2.1938170177520093</v>
      </c>
      <c r="AI219" s="7">
        <f t="shared" si="180"/>
        <v>2.4624476729869489</v>
      </c>
      <c r="AJ219" s="7">
        <f t="shared" si="180"/>
        <v>2.5519912247319292</v>
      </c>
      <c r="AK219" s="7">
        <f t="shared" si="180"/>
        <v>2.6863065523493987</v>
      </c>
      <c r="AL219" s="7">
        <f t="shared" si="180"/>
        <v>3.0892525352018088</v>
      </c>
      <c r="AM219" s="7">
        <f t="shared" si="180"/>
        <v>3.5817420697991986</v>
      </c>
      <c r="AN219" s="7">
        <f t="shared" si="180"/>
        <v>4.7010364666114484</v>
      </c>
      <c r="AO219" s="7">
        <f t="shared" si="180"/>
        <v>5.1487542253363481</v>
      </c>
      <c r="AP219" s="7">
        <f t="shared" si="180"/>
        <v>6.4919075015110472</v>
      </c>
      <c r="AQ219" s="7">
        <f t="shared" si="180"/>
        <v>7.8798325535582361</v>
      </c>
      <c r="AR219" s="7">
        <f t="shared" si="180"/>
        <v>9.670703588457835</v>
      </c>
      <c r="AS219" s="7">
        <f t="shared" si="180"/>
        <v>10.700454433525106</v>
      </c>
      <c r="AT219" s="7">
        <f t="shared" si="180"/>
        <v>12.580869020169686</v>
      </c>
      <c r="AU219" s="7">
        <f t="shared" si="180"/>
        <v>14.147881175706834</v>
      </c>
      <c r="AV219" s="7">
        <f t="shared" si="180"/>
        <v>15.177632020774105</v>
      </c>
      <c r="AW219" s="7">
        <f t="shared" si="180"/>
        <v>15.177632020774105</v>
      </c>
      <c r="AX219" s="7">
        <f t="shared" si="180"/>
        <v>15.491034451881536</v>
      </c>
      <c r="AY219" s="7">
        <f t="shared" si="180"/>
        <v>16.252154641713865</v>
      </c>
      <c r="AZ219" s="7">
        <f t="shared" si="180"/>
        <v>16.655100624566273</v>
      </c>
      <c r="BA219" s="7">
        <f t="shared" si="180"/>
        <v>16.207382865841375</v>
      </c>
      <c r="BB219" s="7">
        <f t="shared" si="180"/>
        <v>16.878959503928723</v>
      </c>
      <c r="BC219" s="7">
        <f t="shared" si="180"/>
        <v>17.013274831546191</v>
      </c>
      <c r="BD219" s="7">
        <f t="shared" si="180"/>
        <v>18.356428107720891</v>
      </c>
      <c r="BE219" s="7">
        <f t="shared" si="180"/>
        <v>18.848917642318284</v>
      </c>
      <c r="BF219" s="7">
        <f t="shared" si="180"/>
        <v>19.833896711513063</v>
      </c>
      <c r="BG219" s="7">
        <f t="shared" si="180"/>
        <v>21.49045241879519</v>
      </c>
      <c r="BH219" s="7">
        <f t="shared" si="180"/>
        <v>22.430659712117482</v>
      </c>
      <c r="BI219" s="7">
        <f t="shared" si="180"/>
        <v>23.057464574332343</v>
      </c>
      <c r="BJ219" s="7">
        <f t="shared" si="180"/>
        <v>24.042443643527122</v>
      </c>
      <c r="BK219" s="7">
        <f t="shared" si="180"/>
        <v>25.698999350809249</v>
      </c>
      <c r="BL219" s="7">
        <f t="shared" si="180"/>
        <v>27.848044592688769</v>
      </c>
      <c r="BM219" s="7">
        <f t="shared" si="180"/>
        <v>29.415056748225918</v>
      </c>
      <c r="BN219" s="7">
        <f t="shared" si="180"/>
        <v>30.131405162185757</v>
      </c>
      <c r="BO219" s="7">
        <f t="shared" si="180"/>
        <v>30.892525352018087</v>
      </c>
      <c r="BP219" s="7">
        <f t="shared" si="180"/>
        <v>31.69841731772291</v>
      </c>
      <c r="BQ219" s="7">
        <f t="shared" si="180"/>
        <v>33.265429473260056</v>
      </c>
      <c r="BR219" s="7">
        <f t="shared" si="180"/>
        <v>33.354973025005037</v>
      </c>
      <c r="BS219" s="7">
        <f t="shared" si="180"/>
        <v>32.638624611045195</v>
      </c>
      <c r="BT219" s="7">
        <f t="shared" si="180"/>
        <v>31.922276197085356</v>
      </c>
      <c r="BU219" s="7">
        <f t="shared" si="180"/>
        <v>31.608873765977929</v>
      </c>
      <c r="BV219" s="7">
        <f t="shared" si="181"/>
        <v>31.071612455508049</v>
      </c>
      <c r="BW219" s="7">
        <f t="shared" si="181"/>
        <v>31.250699558998008</v>
      </c>
      <c r="BX219" s="7">
        <f t="shared" si="181"/>
        <v>29.952318058695798</v>
      </c>
      <c r="BY219" s="7">
        <f t="shared" si="181"/>
        <v>28.743480110138567</v>
      </c>
      <c r="BZ219" s="7">
        <f t="shared" si="181"/>
        <v>28.385305903158653</v>
      </c>
      <c r="CA219" s="7">
        <f t="shared" si="181"/>
        <v>27.713729265071301</v>
      </c>
      <c r="CB219" s="7">
        <f t="shared" si="181"/>
        <v>27.266011506346398</v>
      </c>
      <c r="CC219" s="7">
        <f t="shared" si="181"/>
        <v>26.415347764769091</v>
      </c>
      <c r="CD219" s="7">
        <f t="shared" si="181"/>
        <v>24.355846074634552</v>
      </c>
      <c r="CE219" s="7">
        <f t="shared" si="181"/>
        <v>23.012692798459852</v>
      </c>
      <c r="CF219" s="7">
        <f t="shared" si="181"/>
        <v>21.311365315305231</v>
      </c>
      <c r="CG219" s="7">
        <f t="shared" si="181"/>
        <v>20.236842694365471</v>
      </c>
      <c r="CH219" s="7">
        <f t="shared" si="181"/>
        <v>18.266884555975913</v>
      </c>
      <c r="CI219" s="7">
        <f t="shared" si="181"/>
        <v>16.789415952183745</v>
      </c>
      <c r="CJ219" s="7">
        <f t="shared" si="181"/>
        <v>15.849208658861455</v>
      </c>
      <c r="CK219" s="7">
        <f t="shared" si="181"/>
        <v>14.729914262049203</v>
      </c>
      <c r="CL219" s="7">
        <f t="shared" si="181"/>
        <v>14.237424727451815</v>
      </c>
      <c r="CM219" s="7">
        <f t="shared" si="181"/>
        <v>13.386760985874504</v>
      </c>
      <c r="CN219" s="7">
        <f t="shared" si="181"/>
        <v>12.177923037317276</v>
      </c>
      <c r="CO219" s="7">
        <f t="shared" si="181"/>
        <v>11.819748830337357</v>
      </c>
      <c r="CP219" s="7">
        <f t="shared" si="181"/>
        <v>11.103400416377516</v>
      </c>
      <c r="CQ219" s="7">
        <f t="shared" si="181"/>
        <v>10.655682657652616</v>
      </c>
      <c r="CR219" s="7">
        <f t="shared" si="181"/>
        <v>9.8497906919477956</v>
      </c>
      <c r="CS219" s="7">
        <f t="shared" si="181"/>
        <v>8.7752680710080373</v>
      </c>
      <c r="CT219" s="7">
        <f t="shared" si="181"/>
        <v>8.6409527433905673</v>
      </c>
      <c r="CU219" s="7">
        <f t="shared" si="181"/>
        <v>8.7752680710080373</v>
      </c>
      <c r="CV219" s="7">
        <f t="shared" si="181"/>
        <v>8.0141478811757061</v>
      </c>
      <c r="CW219" s="7">
        <f t="shared" si="181"/>
        <v>7.8798325535582361</v>
      </c>
      <c r="CX219" s="7">
        <f t="shared" si="181"/>
        <v>7.9693761053032173</v>
      </c>
      <c r="CY219" s="7">
        <f t="shared" si="181"/>
        <v>7.9693761053032173</v>
      </c>
      <c r="CZ219" s="7">
        <f t="shared" si="181"/>
        <v>8.0589196570481967</v>
      </c>
      <c r="DA219" s="7">
        <f t="shared" si="181"/>
        <v>7.8798325535582361</v>
      </c>
      <c r="DB219" s="7">
        <f t="shared" si="181"/>
        <v>7.342571243088357</v>
      </c>
      <c r="DC219" s="7">
        <f t="shared" si="181"/>
        <v>7.2530276913433775</v>
      </c>
      <c r="DD219" s="7">
        <f t="shared" si="181"/>
        <v>6.8053099326184778</v>
      </c>
      <c r="DE219" s="7">
        <f t="shared" si="181"/>
        <v>6.7157663808734966</v>
      </c>
      <c r="DF219" s="7">
        <f t="shared" si="181"/>
        <v>7.1187123637259075</v>
      </c>
      <c r="DG219" s="7">
        <f t="shared" si="181"/>
        <v>8.3723220881556255</v>
      </c>
      <c r="DH219" s="7">
        <f t="shared" si="181"/>
        <v>8.9991269503704867</v>
      </c>
      <c r="DI219" s="7">
        <f t="shared" si="181"/>
        <v>9.670703588457835</v>
      </c>
      <c r="DJ219" s="7">
        <f t="shared" si="181"/>
        <v>10.252736674800206</v>
      </c>
      <c r="DK219" s="7">
        <f t="shared" si="181"/>
        <v>10.879541537015067</v>
      </c>
      <c r="DL219" s="7">
        <f t="shared" si="181"/>
        <v>10.789997985270086</v>
      </c>
      <c r="DM219" s="7">
        <f t="shared" si="181"/>
        <v>10.610910881780125</v>
      </c>
      <c r="DN219" s="7">
        <f t="shared" si="181"/>
        <v>10.028877795437756</v>
      </c>
      <c r="DO219" s="7">
        <f t="shared" si="181"/>
        <v>9.8945624678202861</v>
      </c>
      <c r="DP219" s="7">
        <f t="shared" si="181"/>
        <v>9.6259318125853461</v>
      </c>
      <c r="DQ219" s="7">
        <f t="shared" si="181"/>
        <v>9.3125293814779155</v>
      </c>
      <c r="DR219" s="7">
        <f t="shared" si="181"/>
        <v>8.9543551744979961</v>
      </c>
      <c r="DS219" s="7">
        <f t="shared" si="181"/>
        <v>8.7304962951355467</v>
      </c>
      <c r="DT219" s="7">
        <f t="shared" si="181"/>
        <v>8.8648116227530167</v>
      </c>
      <c r="DU219" s="7">
        <f t="shared" si="181"/>
        <v>8.2827785364106461</v>
      </c>
      <c r="DV219" s="7">
        <f t="shared" si="181"/>
        <v>8.0589196570481967</v>
      </c>
      <c r="DW219" s="7">
        <f t="shared" si="181"/>
        <v>8.0141478811757061</v>
      </c>
      <c r="DX219" s="7">
        <f t="shared" si="181"/>
        <v>8.3275503122831367</v>
      </c>
      <c r="DY219" s="7">
        <f t="shared" si="181"/>
        <v>8.0589196570481967</v>
      </c>
      <c r="DZ219" s="7">
        <f t="shared" si="181"/>
        <v>8.2380067605381573</v>
      </c>
      <c r="EA219" s="7">
        <f t="shared" si="181"/>
        <v>8.4170938640281179</v>
      </c>
      <c r="EB219" s="7">
        <f t="shared" si="181"/>
        <v>8.7304962951355467</v>
      </c>
      <c r="EC219" s="7">
        <f t="shared" si="181"/>
        <v>9.0886705021154661</v>
      </c>
      <c r="ED219" s="7">
        <f t="shared" si="181"/>
        <v>8.8648116227530167</v>
      </c>
      <c r="EE219" s="7">
        <f t="shared" si="181"/>
        <v>8.1036914329206873</v>
      </c>
      <c r="EF219" s="7">
        <f t="shared" si="181"/>
        <v>8.2827785364106461</v>
      </c>
      <c r="EG219" s="7">
        <f t="shared" si="181"/>
        <v>8.3275503122831367</v>
      </c>
      <c r="EH219" s="7">
        <f t="shared" si="182"/>
        <v>7.6559736741957867</v>
      </c>
      <c r="EI219" s="7">
        <f t="shared" si="182"/>
        <v>7.342571243088357</v>
      </c>
      <c r="EJ219" s="7">
        <f t="shared" si="182"/>
        <v>6.8948534843634572</v>
      </c>
      <c r="EK219" s="7">
        <f t="shared" si="182"/>
        <v>6.4023639497660669</v>
      </c>
      <c r="EL219" s="7">
        <f t="shared" si="182"/>
        <v>6.2680486221485969</v>
      </c>
      <c r="EM219" s="7">
        <f t="shared" si="182"/>
        <v>5.6860155358062281</v>
      </c>
      <c r="EN219" s="7">
        <f t="shared" si="182"/>
        <v>5.0144388977188781</v>
      </c>
      <c r="EO219" s="7">
        <f t="shared" si="182"/>
        <v>4.7458082424839381</v>
      </c>
      <c r="EP219" s="7">
        <f t="shared" si="182"/>
        <v>4.4324058113765084</v>
      </c>
      <c r="EQ219" s="7">
        <f t="shared" si="182"/>
        <v>3.939916276779118</v>
      </c>
      <c r="ER219" s="7">
        <f t="shared" si="182"/>
        <v>4.1190033802690786</v>
      </c>
      <c r="ES219" s="7">
        <f t="shared" si="182"/>
        <v>4.1637751561415683</v>
      </c>
      <c r="ET219" s="7">
        <f t="shared" si="182"/>
        <v>4.3428622596315281</v>
      </c>
      <c r="EU219" s="7">
        <f t="shared" si="182"/>
        <v>4.6562646907389578</v>
      </c>
      <c r="EV219" s="7">
        <f t="shared" si="182"/>
        <v>4.4771775872489981</v>
      </c>
      <c r="EW219" s="7">
        <f t="shared" si="182"/>
        <v>4.7010364666114484</v>
      </c>
      <c r="EX219" s="7">
        <f t="shared" si="182"/>
        <v>5.1487542253363481</v>
      </c>
      <c r="EY219" s="7">
        <f t="shared" si="182"/>
        <v>5.0592106735913678</v>
      </c>
      <c r="EZ219" s="7">
        <f t="shared" si="182"/>
        <v>5.2830695529538181</v>
      </c>
      <c r="FA219" s="7">
        <f t="shared" si="182"/>
        <v>4.8801235701014081</v>
      </c>
      <c r="FB219" s="7">
        <f t="shared" si="182"/>
        <v>4.5667211389939784</v>
      </c>
      <c r="FC219" s="7">
        <f t="shared" si="182"/>
        <v>5.1039824494638584</v>
      </c>
      <c r="FD219" s="7">
        <f t="shared" si="182"/>
        <v>5.2830695529538181</v>
      </c>
      <c r="FE219" s="7">
        <f t="shared" si="182"/>
        <v>5.4173848805712881</v>
      </c>
      <c r="FF219" s="7">
        <f t="shared" si="182"/>
        <v>5.5964719840612478</v>
      </c>
      <c r="FG219" s="7">
        <f t="shared" si="182"/>
        <v>5.6412437599337375</v>
      </c>
      <c r="FH219" s="7">
        <f t="shared" si="182"/>
        <v>6.3575921738935772</v>
      </c>
      <c r="FI219" s="7">
        <f t="shared" si="182"/>
        <v>6.8500817084909675</v>
      </c>
      <c r="FJ219" s="7">
        <f t="shared" si="182"/>
        <v>7.2530276913433775</v>
      </c>
      <c r="FK219" s="7">
        <f t="shared" si="182"/>
        <v>8.1036914329206873</v>
      </c>
      <c r="FL219" s="7">
        <f t="shared" si="182"/>
        <v>9.7602471402028161</v>
      </c>
      <c r="FM219" s="7">
        <f t="shared" si="182"/>
        <v>10.521367330035146</v>
      </c>
      <c r="FN219" s="7">
        <f t="shared" si="182"/>
        <v>10.789997985270086</v>
      </c>
      <c r="FO219" s="7">
        <f t="shared" si="182"/>
        <v>11.237715743994986</v>
      </c>
      <c r="FP219" s="7">
        <f t="shared" si="182"/>
        <v>12.357010140807235</v>
      </c>
      <c r="FQ219" s="7">
        <f t="shared" si="182"/>
        <v>13.386760985874504</v>
      </c>
      <c r="FR219" s="7">
        <f t="shared" si="182"/>
        <v>14.550827158559246</v>
      </c>
      <c r="FS219" s="7">
        <f t="shared" si="182"/>
        <v>15.311947348391573</v>
      </c>
      <c r="FT219" s="7">
        <f t="shared" si="182"/>
        <v>16.073067538223903</v>
      </c>
      <c r="FU219" s="7">
        <f t="shared" si="182"/>
        <v>17.684851469633543</v>
      </c>
      <c r="FV219" s="7">
        <f t="shared" si="182"/>
        <v>20.012983815003022</v>
      </c>
      <c r="FW219" s="7">
        <f t="shared" si="182"/>
        <v>21.579995970540171</v>
      </c>
      <c r="FX219" s="7">
        <f t="shared" si="182"/>
        <v>24.848335609231938</v>
      </c>
      <c r="FY219" s="7">
        <f t="shared" si="182"/>
        <v>26.28103243715162</v>
      </c>
      <c r="FZ219" s="7">
        <f t="shared" si="182"/>
        <v>28.340534127286155</v>
      </c>
      <c r="GA219" s="7">
        <f t="shared" si="182"/>
        <v>31.922276197085356</v>
      </c>
      <c r="GB219" s="7">
        <f t="shared" si="182"/>
        <v>35.50401826688455</v>
      </c>
      <c r="GC219" s="7">
        <f t="shared" si="182"/>
        <v>37.921694163999014</v>
      </c>
      <c r="GD219" s="7">
        <f t="shared" si="182"/>
        <v>41.100490250945803</v>
      </c>
      <c r="GE219" s="7">
        <f t="shared" si="182"/>
        <v>44.144971010275121</v>
      </c>
      <c r="GF219" s="7">
        <f t="shared" si="182"/>
        <v>48.35351794228918</v>
      </c>
      <c r="GG219" s="7">
        <f t="shared" si="182"/>
        <v>51.845716460343404</v>
      </c>
      <c r="GH219" s="7">
        <f t="shared" si="182"/>
        <v>54.576794788565287</v>
      </c>
      <c r="GI219" s="7">
        <f t="shared" si="182"/>
        <v>56.188578719974934</v>
      </c>
      <c r="GJ219" s="7">
        <f t="shared" si="182"/>
        <v>57.26310134091468</v>
      </c>
      <c r="GK219" s="7">
        <f t="shared" si="182"/>
        <v>57.755590875512077</v>
      </c>
      <c r="GL219" s="7">
        <f t="shared" si="182"/>
        <v>57.710819099639586</v>
      </c>
      <c r="GM219" s="7">
        <f t="shared" si="182"/>
        <v>57.934677979002032</v>
      </c>
      <c r="GN219" s="7">
        <f t="shared" si="182"/>
        <v>57.173557789169706</v>
      </c>
      <c r="GO219" s="7">
        <f t="shared" si="182"/>
        <v>55.651317409505047</v>
      </c>
      <c r="GP219" s="7">
        <f t="shared" si="182"/>
        <v>55.651317409505047</v>
      </c>
      <c r="GQ219" s="7">
        <f t="shared" si="182"/>
        <v>55.427458530142601</v>
      </c>
      <c r="GR219" s="7">
        <f t="shared" si="182"/>
        <v>54.173848805712886</v>
      </c>
      <c r="GS219" s="7">
        <f t="shared" si="182"/>
        <v>52.382977770813277</v>
      </c>
      <c r="GT219" s="7">
        <f t="shared" si="183"/>
        <v>50.45779140829621</v>
      </c>
      <c r="GU219" s="7">
        <f t="shared" si="183"/>
        <v>50.278704304806247</v>
      </c>
      <c r="GV219" s="7">
        <f t="shared" si="183"/>
        <v>50.144388977188775</v>
      </c>
      <c r="GW219" s="7">
        <f t="shared" si="183"/>
        <v>48.666920373396614</v>
      </c>
      <c r="GX219" s="7">
        <f t="shared" si="183"/>
        <v>49.651899442591393</v>
      </c>
      <c r="GY219" s="7">
        <f t="shared" si="183"/>
        <v>51.308455149873517</v>
      </c>
      <c r="GZ219" s="7">
        <f t="shared" si="183"/>
        <v>52.293434219068295</v>
      </c>
      <c r="HA219" s="7">
        <f t="shared" si="183"/>
        <v>54.487251236820306</v>
      </c>
      <c r="HB219" s="7">
        <f t="shared" si="183"/>
        <v>55.740860961250029</v>
      </c>
      <c r="HC219" s="7">
        <f t="shared" si="183"/>
        <v>56.904927133934763</v>
      </c>
      <c r="HD219" s="7">
        <f t="shared" si="183"/>
        <v>58.919657048196811</v>
      </c>
      <c r="HE219" s="7">
        <f t="shared" si="183"/>
        <v>59.63600546215666</v>
      </c>
      <c r="HF219" s="7">
        <f t="shared" si="183"/>
        <v>61.426876497056256</v>
      </c>
      <c r="HG219" s="7">
        <f t="shared" si="183"/>
        <v>67.739696895077344</v>
      </c>
      <c r="HH219" s="7">
        <f t="shared" si="183"/>
        <v>72.485505137561276</v>
      </c>
      <c r="HI219" s="7">
        <f t="shared" si="183"/>
        <v>76.291106086722934</v>
      </c>
      <c r="HJ219" s="7">
        <f t="shared" si="183"/>
        <v>79.604217501287181</v>
      </c>
      <c r="HK219" s="7">
        <f t="shared" si="183"/>
        <v>85.290233037093415</v>
      </c>
      <c r="HL219" s="7">
        <f t="shared" si="183"/>
        <v>90.841933245282178</v>
      </c>
      <c r="HM219" s="7">
        <f t="shared" si="183"/>
        <v>97.065210091558271</v>
      </c>
      <c r="HN219" s="7">
        <f t="shared" si="183"/>
        <v>100.15446262676009</v>
      </c>
      <c r="HO219" s="7">
        <f t="shared" si="183"/>
        <v>104.58686843813659</v>
      </c>
      <c r="HP219" s="7">
        <f t="shared" si="183"/>
        <v>107.67612097333841</v>
      </c>
      <c r="HQ219" s="7">
        <f t="shared" si="183"/>
        <v>109.51176378411051</v>
      </c>
      <c r="HR219" s="7">
        <f t="shared" si="183"/>
        <v>107.45226209397595</v>
      </c>
      <c r="HS219" s="7">
        <f t="shared" si="183"/>
        <v>101.18421347182736</v>
      </c>
      <c r="HT219" s="7">
        <f t="shared" si="183"/>
        <v>91.468738107497032</v>
      </c>
      <c r="HU219" s="7">
        <f t="shared" si="184"/>
        <v>80.141478811757068</v>
      </c>
      <c r="HV219" s="7">
        <f t="shared" si="184"/>
        <v>67.471066239842401</v>
      </c>
      <c r="HW219" s="7">
        <f t="shared" si="184"/>
        <v>55.964719840612482</v>
      </c>
      <c r="HX219" s="7">
        <f t="shared" si="184"/>
        <v>43.518166148060267</v>
      </c>
      <c r="HY219" s="7">
        <f t="shared" si="184"/>
        <v>31.429786662487967</v>
      </c>
      <c r="HZ219" s="7">
        <f t="shared" si="184"/>
        <v>23.281323453694789</v>
      </c>
      <c r="IA219" s="7">
        <f t="shared" si="184"/>
        <v>17.326677262653622</v>
      </c>
    </row>
    <row r="220" spans="2:235" x14ac:dyDescent="0.25">
      <c r="B220" s="347" t="s">
        <v>206</v>
      </c>
      <c r="C220" s="353">
        <v>2147931</v>
      </c>
      <c r="I220" s="7">
        <f t="shared" si="185"/>
        <v>0</v>
      </c>
      <c r="J220" s="7">
        <f t="shared" si="180"/>
        <v>0</v>
      </c>
      <c r="K220" s="7">
        <f t="shared" si="180"/>
        <v>0</v>
      </c>
      <c r="L220" s="7">
        <f t="shared" si="180"/>
        <v>0</v>
      </c>
      <c r="M220" s="7">
        <f t="shared" si="180"/>
        <v>0</v>
      </c>
      <c r="N220" s="7">
        <f t="shared" si="180"/>
        <v>0</v>
      </c>
      <c r="O220" s="7">
        <f t="shared" si="180"/>
        <v>0</v>
      </c>
      <c r="P220" s="7">
        <f t="shared" si="180"/>
        <v>0</v>
      </c>
      <c r="Q220" s="7">
        <f t="shared" si="180"/>
        <v>0</v>
      </c>
      <c r="R220" s="7">
        <f t="shared" si="180"/>
        <v>0</v>
      </c>
      <c r="S220" s="7">
        <f t="shared" si="180"/>
        <v>0</v>
      </c>
      <c r="T220" s="7">
        <f t="shared" si="180"/>
        <v>0</v>
      </c>
      <c r="U220" s="7">
        <f t="shared" si="180"/>
        <v>0</v>
      </c>
      <c r="V220" s="7">
        <f t="shared" si="180"/>
        <v>0</v>
      </c>
      <c r="W220" s="7">
        <f t="shared" si="180"/>
        <v>0</v>
      </c>
      <c r="X220" s="7">
        <f t="shared" si="180"/>
        <v>4.6556430350881847E-2</v>
      </c>
      <c r="Y220" s="7">
        <f t="shared" si="180"/>
        <v>9.3112860701763694E-2</v>
      </c>
      <c r="Z220" s="7">
        <f t="shared" si="180"/>
        <v>0.18622572140352739</v>
      </c>
      <c r="AA220" s="7">
        <f t="shared" si="180"/>
        <v>0.23278215175440925</v>
      </c>
      <c r="AB220" s="7">
        <f t="shared" si="180"/>
        <v>0.37245144280705478</v>
      </c>
      <c r="AC220" s="7">
        <f t="shared" si="180"/>
        <v>0.79145931596499142</v>
      </c>
      <c r="AD220" s="7">
        <f t="shared" si="180"/>
        <v>0.83801574631587328</v>
      </c>
      <c r="AE220" s="7">
        <f t="shared" si="180"/>
        <v>1.0242414677194007</v>
      </c>
      <c r="AF220" s="7">
        <f t="shared" si="180"/>
        <v>1.25702361947381</v>
      </c>
      <c r="AG220" s="7">
        <f t="shared" si="180"/>
        <v>1.7691443533335105</v>
      </c>
      <c r="AH220" s="7">
        <f t="shared" si="180"/>
        <v>2.1881522264914466</v>
      </c>
      <c r="AI220" s="7">
        <f t="shared" si="180"/>
        <v>2.6537165300002652</v>
      </c>
      <c r="AJ220" s="7">
        <f t="shared" si="180"/>
        <v>2.5606036692985019</v>
      </c>
      <c r="AK220" s="7">
        <f t="shared" si="180"/>
        <v>3.2123936942108475</v>
      </c>
      <c r="AL220" s="7">
        <f t="shared" si="180"/>
        <v>4.0038530101758392</v>
      </c>
      <c r="AM220" s="7">
        <f t="shared" si="180"/>
        <v>5.3074330600005304</v>
      </c>
      <c r="AN220" s="7">
        <f t="shared" si="180"/>
        <v>7.123133843684923</v>
      </c>
      <c r="AO220" s="7">
        <f t="shared" si="180"/>
        <v>8.5198267542113779</v>
      </c>
      <c r="AP220" s="7">
        <f t="shared" si="180"/>
        <v>10.05618895579048</v>
      </c>
      <c r="AQ220" s="7">
        <f t="shared" si="180"/>
        <v>12.570236194738101</v>
      </c>
      <c r="AR220" s="7">
        <f t="shared" si="180"/>
        <v>15.037727003334837</v>
      </c>
      <c r="AS220" s="7">
        <f t="shared" si="180"/>
        <v>17.272435660177166</v>
      </c>
      <c r="AT220" s="7">
        <f t="shared" si="180"/>
        <v>18.576015710001858</v>
      </c>
      <c r="AU220" s="7">
        <f t="shared" si="180"/>
        <v>20.252047202633605</v>
      </c>
      <c r="AV220" s="7">
        <f t="shared" si="180"/>
        <v>21.415957961405649</v>
      </c>
      <c r="AW220" s="7">
        <f t="shared" si="180"/>
        <v>22.11430441666888</v>
      </c>
      <c r="AX220" s="7">
        <f t="shared" si="180"/>
        <v>22.300530138072407</v>
      </c>
      <c r="AY220" s="7">
        <f t="shared" si="180"/>
        <v>22.905763732633869</v>
      </c>
      <c r="AZ220" s="7">
        <f t="shared" si="180"/>
        <v>23.045433023686513</v>
      </c>
      <c r="BA220" s="7">
        <f t="shared" si="180"/>
        <v>22.393642998774169</v>
      </c>
      <c r="BB220" s="7">
        <f t="shared" si="180"/>
        <v>21.648740113160059</v>
      </c>
      <c r="BC220" s="7">
        <f t="shared" si="180"/>
        <v>22.300530138072407</v>
      </c>
      <c r="BD220" s="7">
        <f t="shared" si="180"/>
        <v>23.278215175440923</v>
      </c>
      <c r="BE220" s="7">
        <f t="shared" si="180"/>
        <v>24.255900212809443</v>
      </c>
      <c r="BF220" s="7">
        <f t="shared" si="180"/>
        <v>24.674908085967381</v>
      </c>
      <c r="BG220" s="7">
        <f t="shared" si="180"/>
        <v>24.349013073511205</v>
      </c>
      <c r="BH220" s="7">
        <f t="shared" si="180"/>
        <v>25.419810971581491</v>
      </c>
      <c r="BI220" s="7">
        <f t="shared" si="180"/>
        <v>26.397496008950007</v>
      </c>
      <c r="BJ220" s="7">
        <f t="shared" si="180"/>
        <v>25.606036692985018</v>
      </c>
      <c r="BK220" s="7">
        <f t="shared" si="180"/>
        <v>26.723391021406179</v>
      </c>
      <c r="BL220" s="7">
        <f t="shared" si="180"/>
        <v>26.397496008950007</v>
      </c>
      <c r="BM220" s="7">
        <f t="shared" si="180"/>
        <v>26.304383148248245</v>
      </c>
      <c r="BN220" s="7">
        <f t="shared" si="180"/>
        <v>27.561406767722051</v>
      </c>
      <c r="BO220" s="7">
        <f t="shared" si="180"/>
        <v>27.375181046318524</v>
      </c>
      <c r="BP220" s="7">
        <f t="shared" si="180"/>
        <v>28.445978944388813</v>
      </c>
      <c r="BQ220" s="7">
        <f t="shared" si="180"/>
        <v>30.168566867371439</v>
      </c>
      <c r="BR220" s="7">
        <f t="shared" si="180"/>
        <v>29.749558994213501</v>
      </c>
      <c r="BS220" s="7">
        <f t="shared" si="180"/>
        <v>30.215123297722318</v>
      </c>
      <c r="BT220" s="7">
        <f t="shared" si="180"/>
        <v>30.168566867371439</v>
      </c>
      <c r="BU220" s="7">
        <f t="shared" si="180"/>
        <v>30.680687601231138</v>
      </c>
      <c r="BV220" s="7">
        <f t="shared" si="181"/>
        <v>30.587574740529373</v>
      </c>
      <c r="BW220" s="7">
        <f t="shared" si="181"/>
        <v>29.377107551406446</v>
      </c>
      <c r="BX220" s="7">
        <f t="shared" si="181"/>
        <v>27.375181046318524</v>
      </c>
      <c r="BY220" s="7">
        <f t="shared" si="181"/>
        <v>26.257826717897363</v>
      </c>
      <c r="BZ220" s="7">
        <f t="shared" si="181"/>
        <v>24.442125934212974</v>
      </c>
      <c r="CA220" s="7">
        <f t="shared" si="181"/>
        <v>22.905763732633869</v>
      </c>
      <c r="CB220" s="7">
        <f t="shared" si="181"/>
        <v>20.345160063335367</v>
      </c>
      <c r="CC220" s="7">
        <f t="shared" si="181"/>
        <v>19.18124930456332</v>
      </c>
      <c r="CD220" s="7">
        <f t="shared" si="181"/>
        <v>17.6914435333351</v>
      </c>
      <c r="CE220" s="7">
        <f t="shared" si="181"/>
        <v>17.458661381580693</v>
      </c>
      <c r="CF220" s="7">
        <f t="shared" si="181"/>
        <v>16.015412040703357</v>
      </c>
      <c r="CG220" s="7">
        <f t="shared" si="181"/>
        <v>14.991170572983956</v>
      </c>
      <c r="CH220" s="7">
        <f t="shared" si="181"/>
        <v>14.385936978422492</v>
      </c>
      <c r="CI220" s="7">
        <f t="shared" si="181"/>
        <v>13.175469789299562</v>
      </c>
      <c r="CJ220" s="7">
        <f t="shared" si="181"/>
        <v>12.896131207194273</v>
      </c>
      <c r="CK220" s="7">
        <f t="shared" si="181"/>
        <v>11.592551157369579</v>
      </c>
      <c r="CL220" s="7">
        <f t="shared" si="181"/>
        <v>10.661422550351944</v>
      </c>
      <c r="CM220" s="7">
        <f t="shared" si="181"/>
        <v>9.7768503736851873</v>
      </c>
      <c r="CN220" s="7">
        <f t="shared" si="181"/>
        <v>9.2647296398254877</v>
      </c>
      <c r="CO220" s="7">
        <f t="shared" si="181"/>
        <v>9.4043989308781342</v>
      </c>
      <c r="CP220" s="7">
        <f t="shared" si="181"/>
        <v>9.125060348772843</v>
      </c>
      <c r="CQ220" s="7">
        <f t="shared" si="181"/>
        <v>8.5663831845622607</v>
      </c>
      <c r="CR220" s="7">
        <f t="shared" si="181"/>
        <v>8.3801574631587332</v>
      </c>
      <c r="CS220" s="7">
        <f t="shared" si="181"/>
        <v>7.7749238685972681</v>
      </c>
      <c r="CT220" s="7">
        <f t="shared" si="181"/>
        <v>7.9145931596499137</v>
      </c>
      <c r="CU220" s="7">
        <f t="shared" si="181"/>
        <v>7.9145931596499137</v>
      </c>
      <c r="CV220" s="7">
        <f t="shared" si="181"/>
        <v>7.0300209829831601</v>
      </c>
      <c r="CW220" s="7">
        <f t="shared" si="181"/>
        <v>7.2162467043866867</v>
      </c>
      <c r="CX220" s="7">
        <f t="shared" si="181"/>
        <v>6.9834645526322765</v>
      </c>
      <c r="CY220" s="7">
        <f t="shared" si="181"/>
        <v>6.7041259705269862</v>
      </c>
      <c r="CZ220" s="7">
        <f t="shared" si="181"/>
        <v>6.4713438187725769</v>
      </c>
      <c r="DA220" s="7">
        <f t="shared" si="181"/>
        <v>6.1920052366672866</v>
      </c>
      <c r="DB220" s="7">
        <f t="shared" si="181"/>
        <v>5.9592230849128764</v>
      </c>
      <c r="DC220" s="7">
        <f t="shared" si="181"/>
        <v>5.8195537938602309</v>
      </c>
      <c r="DD220" s="7">
        <f t="shared" si="181"/>
        <v>5.5402152117549397</v>
      </c>
      <c r="DE220" s="7">
        <f t="shared" si="181"/>
        <v>5.5402152117549397</v>
      </c>
      <c r="DF220" s="7">
        <f t="shared" si="181"/>
        <v>5.6333280724567034</v>
      </c>
      <c r="DG220" s="7">
        <f t="shared" si="181"/>
        <v>6.3316745277199313</v>
      </c>
      <c r="DH220" s="7">
        <f t="shared" si="181"/>
        <v>6.6110131098252225</v>
      </c>
      <c r="DI220" s="7">
        <f t="shared" si="181"/>
        <v>7.4955852864919779</v>
      </c>
      <c r="DJ220" s="7">
        <f t="shared" si="181"/>
        <v>8.2404881721060868</v>
      </c>
      <c r="DK220" s="7">
        <f t="shared" si="181"/>
        <v>8.8922781970184328</v>
      </c>
      <c r="DL220" s="7">
        <f t="shared" si="181"/>
        <v>8.9853910577201965</v>
      </c>
      <c r="DM220" s="7">
        <f t="shared" si="181"/>
        <v>9.125060348772843</v>
      </c>
      <c r="DN220" s="7">
        <f t="shared" si="181"/>
        <v>8.8922781970184328</v>
      </c>
      <c r="DO220" s="7">
        <f t="shared" si="181"/>
        <v>9.0785039184219603</v>
      </c>
      <c r="DP220" s="7">
        <f t="shared" si="181"/>
        <v>8.8457217666675501</v>
      </c>
      <c r="DQ220" s="7">
        <f t="shared" si="181"/>
        <v>8.1939317417552058</v>
      </c>
      <c r="DR220" s="7">
        <f t="shared" si="181"/>
        <v>7.7283674382463863</v>
      </c>
      <c r="DS220" s="7">
        <f t="shared" si="181"/>
        <v>7.8680367292990319</v>
      </c>
      <c r="DT220" s="7">
        <f t="shared" si="181"/>
        <v>7.9611495900007956</v>
      </c>
      <c r="DU220" s="7">
        <f t="shared" si="181"/>
        <v>7.9611495900007956</v>
      </c>
      <c r="DV220" s="7">
        <f t="shared" si="181"/>
        <v>7.9145931596499137</v>
      </c>
      <c r="DW220" s="7">
        <f t="shared" si="181"/>
        <v>7.7749238685972681</v>
      </c>
      <c r="DX220" s="7">
        <f t="shared" si="181"/>
        <v>7.8680367292990319</v>
      </c>
      <c r="DY220" s="7">
        <f t="shared" si="181"/>
        <v>8.0077060203516783</v>
      </c>
      <c r="DZ220" s="7">
        <f t="shared" si="181"/>
        <v>7.6818110078955044</v>
      </c>
      <c r="EA220" s="7">
        <f t="shared" si="181"/>
        <v>7.5421417168428597</v>
      </c>
      <c r="EB220" s="7">
        <f t="shared" si="181"/>
        <v>7.7283674382463863</v>
      </c>
      <c r="EC220" s="7">
        <f t="shared" si="181"/>
        <v>7.7749238685972681</v>
      </c>
      <c r="ED220" s="7">
        <f t="shared" si="181"/>
        <v>7.6818110078955044</v>
      </c>
      <c r="EE220" s="7">
        <f t="shared" si="181"/>
        <v>7.82148029894815</v>
      </c>
      <c r="EF220" s="7">
        <f t="shared" si="181"/>
        <v>7.5886981471937416</v>
      </c>
      <c r="EG220" s="7">
        <f t="shared" ref="EG220:GR224" si="186">EG209/$C220*100000</f>
        <v>7.8680367292990319</v>
      </c>
      <c r="EH220" s="7">
        <f t="shared" si="186"/>
        <v>7.82148029894815</v>
      </c>
      <c r="EI220" s="7">
        <f t="shared" si="186"/>
        <v>7.076577413334042</v>
      </c>
      <c r="EJ220" s="7">
        <f t="shared" si="186"/>
        <v>6.5644566794743406</v>
      </c>
      <c r="EK220" s="7">
        <f t="shared" si="186"/>
        <v>6.1920052366672866</v>
      </c>
      <c r="EL220" s="7">
        <f t="shared" si="186"/>
        <v>5.5402152117549397</v>
      </c>
      <c r="EM220" s="7">
        <f t="shared" si="186"/>
        <v>5.7264409331584671</v>
      </c>
      <c r="EN220" s="7">
        <f t="shared" si="186"/>
        <v>5.400545920702295</v>
      </c>
      <c r="EO220" s="7">
        <f t="shared" si="186"/>
        <v>5.074650908246122</v>
      </c>
      <c r="EP220" s="7">
        <f t="shared" si="186"/>
        <v>5.1677637689478848</v>
      </c>
      <c r="EQ220" s="7">
        <f t="shared" si="186"/>
        <v>5.4471023510531769</v>
      </c>
      <c r="ER220" s="7">
        <f t="shared" si="186"/>
        <v>5.6333280724567034</v>
      </c>
      <c r="ES220" s="7">
        <f t="shared" si="186"/>
        <v>5.3539894903514123</v>
      </c>
      <c r="ET220" s="7">
        <f t="shared" si="186"/>
        <v>5.1212073385970038</v>
      </c>
      <c r="EU220" s="7">
        <f t="shared" si="186"/>
        <v>5.074650908246122</v>
      </c>
      <c r="EV220" s="7">
        <f t="shared" si="186"/>
        <v>4.7487558957899481</v>
      </c>
      <c r="EW220" s="7">
        <f t="shared" si="186"/>
        <v>4.6556430350881852</v>
      </c>
      <c r="EX220" s="7">
        <f t="shared" si="186"/>
        <v>3.910740149474075</v>
      </c>
      <c r="EY220" s="7">
        <f t="shared" si="186"/>
        <v>3.724514428070548</v>
      </c>
      <c r="EZ220" s="7">
        <f t="shared" si="186"/>
        <v>3.724514428070548</v>
      </c>
      <c r="FA220" s="7">
        <f t="shared" si="186"/>
        <v>3.2123936942108475</v>
      </c>
      <c r="FB220" s="7">
        <f t="shared" si="186"/>
        <v>2.8864986817546745</v>
      </c>
      <c r="FC220" s="7">
        <f t="shared" si="186"/>
        <v>3.0727244031582024</v>
      </c>
      <c r="FD220" s="7">
        <f t="shared" si="186"/>
        <v>3.0261679728073201</v>
      </c>
      <c r="FE220" s="7">
        <f t="shared" si="186"/>
        <v>3.6779579977196661</v>
      </c>
      <c r="FF220" s="7">
        <f t="shared" si="186"/>
        <v>3.8176272887723113</v>
      </c>
      <c r="FG220" s="7">
        <f t="shared" si="186"/>
        <v>4.5625301743864215</v>
      </c>
      <c r="FH220" s="7">
        <f t="shared" si="186"/>
        <v>5.4471023510531769</v>
      </c>
      <c r="FI220" s="7">
        <f t="shared" si="186"/>
        <v>6.098892375965522</v>
      </c>
      <c r="FJ220" s="7">
        <f t="shared" si="186"/>
        <v>6.8903516919305128</v>
      </c>
      <c r="FK220" s="7">
        <f t="shared" si="186"/>
        <v>8.0077060203516783</v>
      </c>
      <c r="FL220" s="7">
        <f t="shared" si="186"/>
        <v>8.8457217666675501</v>
      </c>
      <c r="FM220" s="7">
        <f t="shared" si="186"/>
        <v>9.0785039184219603</v>
      </c>
      <c r="FN220" s="7">
        <f t="shared" si="186"/>
        <v>9.4975117915798961</v>
      </c>
      <c r="FO220" s="7">
        <f t="shared" si="186"/>
        <v>9.7302939433343063</v>
      </c>
      <c r="FP220" s="7">
        <f t="shared" si="186"/>
        <v>10.33552753789577</v>
      </c>
      <c r="FQ220" s="7">
        <f t="shared" si="186"/>
        <v>10.987317562808117</v>
      </c>
      <c r="FR220" s="7">
        <f t="shared" si="186"/>
        <v>11.452881866316934</v>
      </c>
      <c r="FS220" s="7">
        <f t="shared" si="186"/>
        <v>11.778776878773108</v>
      </c>
      <c r="FT220" s="7">
        <f t="shared" si="186"/>
        <v>12.942687637545154</v>
      </c>
      <c r="FU220" s="7">
        <f t="shared" si="186"/>
        <v>13.408251941053972</v>
      </c>
      <c r="FV220" s="7">
        <f t="shared" si="186"/>
        <v>14.292824117720729</v>
      </c>
      <c r="FW220" s="7">
        <f t="shared" si="186"/>
        <v>14.898057712282192</v>
      </c>
      <c r="FX220" s="7">
        <f t="shared" si="186"/>
        <v>16.713758495966584</v>
      </c>
      <c r="FY220" s="7">
        <f t="shared" si="186"/>
        <v>18.063894976142159</v>
      </c>
      <c r="FZ220" s="7">
        <f t="shared" si="186"/>
        <v>19.833039329475668</v>
      </c>
      <c r="GA220" s="7">
        <f t="shared" si="186"/>
        <v>20.671055075791539</v>
      </c>
      <c r="GB220" s="7">
        <f t="shared" si="186"/>
        <v>22.067747986317997</v>
      </c>
      <c r="GC220" s="7">
        <f t="shared" si="186"/>
        <v>23.883448770002389</v>
      </c>
      <c r="GD220" s="7">
        <f t="shared" si="186"/>
        <v>26.21127028754648</v>
      </c>
      <c r="GE220" s="7">
        <f t="shared" si="186"/>
        <v>29.004656108599391</v>
      </c>
      <c r="GF220" s="7">
        <f t="shared" si="186"/>
        <v>30.634131170880256</v>
      </c>
      <c r="GG220" s="7">
        <f t="shared" si="186"/>
        <v>31.704929068950538</v>
      </c>
      <c r="GH220" s="7">
        <f t="shared" si="186"/>
        <v>32.217049802810244</v>
      </c>
      <c r="GI220" s="7">
        <f t="shared" si="186"/>
        <v>33.799968434740222</v>
      </c>
      <c r="GJ220" s="7">
        <f t="shared" si="186"/>
        <v>33.939637725792871</v>
      </c>
      <c r="GK220" s="7">
        <f t="shared" si="186"/>
        <v>32.822283397371706</v>
      </c>
      <c r="GL220" s="7">
        <f t="shared" si="186"/>
        <v>30.960026183336428</v>
      </c>
      <c r="GM220" s="7">
        <f t="shared" si="186"/>
        <v>30.447905449476728</v>
      </c>
      <c r="GN220" s="7">
        <f t="shared" si="186"/>
        <v>30.634131170880256</v>
      </c>
      <c r="GO220" s="7">
        <f t="shared" si="186"/>
        <v>31.844598360003182</v>
      </c>
      <c r="GP220" s="7">
        <f t="shared" si="186"/>
        <v>30.354792588774966</v>
      </c>
      <c r="GQ220" s="7">
        <f t="shared" si="186"/>
        <v>30.122010437020556</v>
      </c>
      <c r="GR220" s="7">
        <f t="shared" si="186"/>
        <v>30.634131170880256</v>
      </c>
      <c r="GS220" s="7">
        <f t="shared" si="182"/>
        <v>29.097768969301157</v>
      </c>
      <c r="GT220" s="7">
        <f t="shared" si="183"/>
        <v>29.423663981757329</v>
      </c>
      <c r="GU220" s="7">
        <f t="shared" si="183"/>
        <v>28.445978944388813</v>
      </c>
      <c r="GV220" s="7">
        <f t="shared" si="183"/>
        <v>27.282068185616762</v>
      </c>
      <c r="GW220" s="7">
        <f t="shared" si="183"/>
        <v>27.561406767722051</v>
      </c>
      <c r="GX220" s="7">
        <f t="shared" si="183"/>
        <v>27.654519628423817</v>
      </c>
      <c r="GY220" s="7">
        <f t="shared" si="183"/>
        <v>28.026971071230872</v>
      </c>
      <c r="GZ220" s="7">
        <f t="shared" si="183"/>
        <v>29.516776842459091</v>
      </c>
      <c r="HA220" s="7">
        <f t="shared" si="183"/>
        <v>29.283994690704684</v>
      </c>
      <c r="HB220" s="7">
        <f t="shared" si="183"/>
        <v>29.935784715617029</v>
      </c>
      <c r="HC220" s="7">
        <f t="shared" si="183"/>
        <v>30.7738004619329</v>
      </c>
      <c r="HD220" s="7">
        <f t="shared" si="183"/>
        <v>31.565259777897889</v>
      </c>
      <c r="HE220" s="7">
        <f t="shared" si="183"/>
        <v>31.611816208248772</v>
      </c>
      <c r="HF220" s="7">
        <f t="shared" si="183"/>
        <v>31.099695474389073</v>
      </c>
      <c r="HG220" s="7">
        <f t="shared" si="183"/>
        <v>32.636057675968175</v>
      </c>
      <c r="HH220" s="7">
        <f t="shared" si="183"/>
        <v>35.429443497021083</v>
      </c>
      <c r="HI220" s="7">
        <f t="shared" si="183"/>
        <v>37.896934305617826</v>
      </c>
      <c r="HJ220" s="7">
        <f t="shared" si="183"/>
        <v>39.247070785793397</v>
      </c>
      <c r="HK220" s="7">
        <f t="shared" si="183"/>
        <v>43.018141644214829</v>
      </c>
      <c r="HL220" s="7">
        <f t="shared" si="183"/>
        <v>46.556430350881847</v>
      </c>
      <c r="HM220" s="7">
        <f t="shared" si="183"/>
        <v>51.67763768947885</v>
      </c>
      <c r="HN220" s="7">
        <f t="shared" si="183"/>
        <v>54.890031383689696</v>
      </c>
      <c r="HO220" s="7">
        <f t="shared" si="183"/>
        <v>58.009312217198783</v>
      </c>
      <c r="HP220" s="7">
        <f t="shared" si="183"/>
        <v>58.800771533163775</v>
      </c>
      <c r="HQ220" s="7">
        <f t="shared" si="183"/>
        <v>60.337133734742878</v>
      </c>
      <c r="HR220" s="7">
        <f t="shared" si="183"/>
        <v>57.962755786847907</v>
      </c>
      <c r="HS220" s="7">
        <f t="shared" si="183"/>
        <v>54.983144244391461</v>
      </c>
      <c r="HT220" s="7">
        <f t="shared" si="183"/>
        <v>49.536041893338293</v>
      </c>
      <c r="HU220" s="7">
        <f t="shared" si="184"/>
        <v>44.135495972635994</v>
      </c>
      <c r="HV220" s="7">
        <f t="shared" si="184"/>
        <v>36.872692837898427</v>
      </c>
      <c r="HW220" s="7">
        <f t="shared" si="184"/>
        <v>31.006582613687311</v>
      </c>
      <c r="HX220" s="7">
        <f t="shared" si="184"/>
        <v>24.209343782458561</v>
      </c>
      <c r="HY220" s="7">
        <f t="shared" si="184"/>
        <v>18.203564267194803</v>
      </c>
      <c r="HZ220" s="7">
        <f t="shared" si="184"/>
        <v>13.547921232106617</v>
      </c>
      <c r="IA220" s="7">
        <f t="shared" si="184"/>
        <v>10.149301816492244</v>
      </c>
    </row>
    <row r="221" spans="2:235" x14ac:dyDescent="0.25">
      <c r="B221" s="347" t="s">
        <v>207</v>
      </c>
      <c r="C221" s="353">
        <v>2208076</v>
      </c>
      <c r="I221" s="7">
        <f t="shared" si="185"/>
        <v>4.5288296236180275E-2</v>
      </c>
      <c r="J221" s="7">
        <f t="shared" si="180"/>
        <v>4.5288296236180275E-2</v>
      </c>
      <c r="K221" s="7">
        <f t="shared" si="180"/>
        <v>0</v>
      </c>
      <c r="L221" s="7">
        <f t="shared" si="180"/>
        <v>4.5288296236180275E-2</v>
      </c>
      <c r="M221" s="7">
        <f t="shared" si="180"/>
        <v>4.5288296236180275E-2</v>
      </c>
      <c r="N221" s="7">
        <f t="shared" si="180"/>
        <v>0.13586488870854083</v>
      </c>
      <c r="O221" s="7">
        <f t="shared" si="180"/>
        <v>0.13586488870854083</v>
      </c>
      <c r="P221" s="7">
        <f t="shared" si="180"/>
        <v>0.22644148118090138</v>
      </c>
      <c r="Q221" s="7">
        <f t="shared" si="180"/>
        <v>0.22644148118090138</v>
      </c>
      <c r="R221" s="7">
        <f t="shared" si="180"/>
        <v>0.27172977741708165</v>
      </c>
      <c r="S221" s="7">
        <f t="shared" si="180"/>
        <v>0.22644148118090138</v>
      </c>
      <c r="T221" s="7">
        <f t="shared" si="180"/>
        <v>0.22644148118090138</v>
      </c>
      <c r="U221" s="7">
        <f t="shared" si="180"/>
        <v>0.13586488870854083</v>
      </c>
      <c r="V221" s="7">
        <f t="shared" si="180"/>
        <v>0.1811531849447211</v>
      </c>
      <c r="W221" s="7">
        <f t="shared" si="180"/>
        <v>0.1811531849447211</v>
      </c>
      <c r="X221" s="7">
        <f t="shared" si="180"/>
        <v>0.1811531849447211</v>
      </c>
      <c r="Y221" s="7">
        <f t="shared" si="180"/>
        <v>0.1811531849447211</v>
      </c>
      <c r="Z221" s="7">
        <f t="shared" si="180"/>
        <v>0.22644148118090138</v>
      </c>
      <c r="AA221" s="7">
        <f t="shared" si="180"/>
        <v>0.45288296236180275</v>
      </c>
      <c r="AB221" s="7">
        <f t="shared" si="180"/>
        <v>0.72461273977888441</v>
      </c>
      <c r="AC221" s="7">
        <f t="shared" si="180"/>
        <v>1.0869191096683266</v>
      </c>
      <c r="AD221" s="7">
        <f t="shared" si="180"/>
        <v>1.4492254795577688</v>
      </c>
      <c r="AE221" s="7">
        <f t="shared" si="180"/>
        <v>2.2644148118090137</v>
      </c>
      <c r="AF221" s="7">
        <f t="shared" si="180"/>
        <v>3.623063698894422</v>
      </c>
      <c r="AG221" s="7">
        <f t="shared" si="180"/>
        <v>4.8458476972712896</v>
      </c>
      <c r="AH221" s="7">
        <f t="shared" si="180"/>
        <v>5.5251721408139938</v>
      </c>
      <c r="AI221" s="7">
        <f t="shared" si="180"/>
        <v>5.7969019182310753</v>
      </c>
      <c r="AJ221" s="7">
        <f t="shared" si="180"/>
        <v>6.5215146580099601</v>
      </c>
      <c r="AK221" s="7">
        <f t="shared" si="180"/>
        <v>7.2461273977888441</v>
      </c>
      <c r="AL221" s="7">
        <f t="shared" si="180"/>
        <v>8.1518933225124499</v>
      </c>
      <c r="AM221" s="7">
        <f t="shared" ref="AM221:CX226" si="187">AM210/$C221*100000</f>
        <v>8.0613167300400885</v>
      </c>
      <c r="AN221" s="7">
        <f t="shared" si="187"/>
        <v>9.1935241359445961</v>
      </c>
      <c r="AO221" s="7">
        <f t="shared" si="187"/>
        <v>10.461596430557645</v>
      </c>
      <c r="AP221" s="7">
        <f t="shared" si="187"/>
        <v>12.499569761185755</v>
      </c>
      <c r="AQ221" s="7">
        <f t="shared" si="187"/>
        <v>13.767642055798806</v>
      </c>
      <c r="AR221" s="7">
        <f t="shared" si="187"/>
        <v>16.167921756316357</v>
      </c>
      <c r="AS221" s="7">
        <f t="shared" si="187"/>
        <v>18.432336568125372</v>
      </c>
      <c r="AT221" s="7">
        <f t="shared" si="187"/>
        <v>20.742039676170567</v>
      </c>
      <c r="AU221" s="7">
        <f t="shared" si="187"/>
        <v>22.689436414326316</v>
      </c>
      <c r="AV221" s="7">
        <f t="shared" si="187"/>
        <v>24.772698041190608</v>
      </c>
      <c r="AW221" s="7">
        <f t="shared" si="187"/>
        <v>26.674806483110185</v>
      </c>
      <c r="AX221" s="7">
        <f t="shared" si="187"/>
        <v>28.259896851376492</v>
      </c>
      <c r="AY221" s="7">
        <f t="shared" si="187"/>
        <v>29.120374479863919</v>
      </c>
      <c r="AZ221" s="7">
        <f t="shared" si="187"/>
        <v>28.758068109974474</v>
      </c>
      <c r="BA221" s="7">
        <f t="shared" si="187"/>
        <v>28.984509591155376</v>
      </c>
      <c r="BB221" s="7">
        <f t="shared" si="187"/>
        <v>29.935563812115163</v>
      </c>
      <c r="BC221" s="7">
        <f t="shared" si="187"/>
        <v>30.479023366949324</v>
      </c>
      <c r="BD221" s="7">
        <f t="shared" si="187"/>
        <v>30.977194625547309</v>
      </c>
      <c r="BE221" s="7">
        <f t="shared" si="187"/>
        <v>30.841329736838766</v>
      </c>
      <c r="BF221" s="7">
        <f t="shared" si="187"/>
        <v>31.792383957798553</v>
      </c>
      <c r="BG221" s="7">
        <f t="shared" si="187"/>
        <v>32.51699669757744</v>
      </c>
      <c r="BH221" s="7">
        <f t="shared" si="187"/>
        <v>32.42642010510508</v>
      </c>
      <c r="BI221" s="7">
        <f t="shared" si="187"/>
        <v>32.969879659939245</v>
      </c>
      <c r="BJ221" s="7">
        <f t="shared" si="187"/>
        <v>32.924591363703058</v>
      </c>
      <c r="BK221" s="7">
        <f t="shared" si="187"/>
        <v>33.739780695954302</v>
      </c>
      <c r="BL221" s="7">
        <f t="shared" si="187"/>
        <v>35.823042322818594</v>
      </c>
      <c r="BM221" s="7">
        <f t="shared" si="187"/>
        <v>36.955249728723111</v>
      </c>
      <c r="BN221" s="7">
        <f t="shared" si="187"/>
        <v>37.861015653446714</v>
      </c>
      <c r="BO221" s="7">
        <f t="shared" si="187"/>
        <v>38.223322023336152</v>
      </c>
      <c r="BP221" s="7">
        <f t="shared" si="187"/>
        <v>39.129087948059762</v>
      </c>
      <c r="BQ221" s="7">
        <f t="shared" si="187"/>
        <v>39.355529429240661</v>
      </c>
      <c r="BR221" s="7">
        <f t="shared" si="187"/>
        <v>38.721493281934137</v>
      </c>
      <c r="BS221" s="7">
        <f t="shared" si="187"/>
        <v>37.226979506140182</v>
      </c>
      <c r="BT221" s="7">
        <f t="shared" si="187"/>
        <v>36.0494838039995</v>
      </c>
      <c r="BU221" s="7">
        <f t="shared" si="187"/>
        <v>34.645546620677912</v>
      </c>
      <c r="BV221" s="7">
        <f t="shared" si="187"/>
        <v>34.419105139497006</v>
      </c>
      <c r="BW221" s="7">
        <f t="shared" si="187"/>
        <v>31.656519069090013</v>
      </c>
      <c r="BX221" s="7">
        <f t="shared" si="187"/>
        <v>30.388446774476964</v>
      </c>
      <c r="BY221" s="7">
        <f t="shared" si="187"/>
        <v>28.576914925029758</v>
      </c>
      <c r="BZ221" s="7">
        <f t="shared" si="187"/>
        <v>28.03345537019559</v>
      </c>
      <c r="CA221" s="7">
        <f t="shared" si="187"/>
        <v>26.403076705693099</v>
      </c>
      <c r="CB221" s="7">
        <f t="shared" si="187"/>
        <v>25.950193743331297</v>
      </c>
      <c r="CC221" s="7">
        <f t="shared" si="187"/>
        <v>24.863274633662968</v>
      </c>
      <c r="CD221" s="7">
        <f t="shared" si="187"/>
        <v>24.274526782592627</v>
      </c>
      <c r="CE221" s="7">
        <f t="shared" si="187"/>
        <v>23.142319376688121</v>
      </c>
      <c r="CF221" s="7">
        <f t="shared" si="187"/>
        <v>22.055400267019795</v>
      </c>
      <c r="CG221" s="7">
        <f t="shared" si="187"/>
        <v>20.425021602517305</v>
      </c>
      <c r="CH221" s="7">
        <f t="shared" si="187"/>
        <v>18.839931234250994</v>
      </c>
      <c r="CI221" s="7">
        <f t="shared" si="187"/>
        <v>17.073687681039964</v>
      </c>
      <c r="CJ221" s="7">
        <f t="shared" si="187"/>
        <v>16.122633460080177</v>
      </c>
      <c r="CK221" s="7">
        <f t="shared" si="187"/>
        <v>14.809272869230952</v>
      </c>
      <c r="CL221" s="7">
        <f t="shared" si="187"/>
        <v>14.084660129452066</v>
      </c>
      <c r="CM221" s="7">
        <f t="shared" si="187"/>
        <v>13.586488870854083</v>
      </c>
      <c r="CN221" s="7">
        <f t="shared" si="187"/>
        <v>13.0883176122561</v>
      </c>
      <c r="CO221" s="7">
        <f t="shared" si="187"/>
        <v>12.861876131075197</v>
      </c>
      <c r="CP221" s="7">
        <f t="shared" si="187"/>
        <v>12.227839983768675</v>
      </c>
      <c r="CQ221" s="7">
        <f t="shared" si="187"/>
        <v>11.231497466572709</v>
      </c>
      <c r="CR221" s="7">
        <f t="shared" si="187"/>
        <v>10.235154949376742</v>
      </c>
      <c r="CS221" s="7">
        <f t="shared" si="187"/>
        <v>9.4652539133616784</v>
      </c>
      <c r="CT221" s="7">
        <f t="shared" si="187"/>
        <v>8.6953528773466129</v>
      </c>
      <c r="CU221" s="7">
        <f t="shared" si="187"/>
        <v>8.0160284338039087</v>
      </c>
      <c r="CV221" s="7">
        <f t="shared" si="187"/>
        <v>6.9291093241355819</v>
      </c>
      <c r="CW221" s="7">
        <f t="shared" si="187"/>
        <v>6.8385327316632214</v>
      </c>
      <c r="CX221" s="7">
        <f t="shared" si="187"/>
        <v>6.7479561391908609</v>
      </c>
      <c r="CY221" s="7">
        <f t="shared" ref="CY221:FJ226" si="188">CY210/$C221*100000</f>
        <v>6.6573795467185004</v>
      </c>
      <c r="CZ221" s="7">
        <f t="shared" si="188"/>
        <v>6.4309380655375987</v>
      </c>
      <c r="DA221" s="7">
        <f t="shared" si="188"/>
        <v>6.2950731768290584</v>
      </c>
      <c r="DB221" s="7">
        <f t="shared" si="188"/>
        <v>5.9780551031757962</v>
      </c>
      <c r="DC221" s="7">
        <f t="shared" si="188"/>
        <v>6.3403614730652382</v>
      </c>
      <c r="DD221" s="7">
        <f t="shared" si="188"/>
        <v>6.1139199918843374</v>
      </c>
      <c r="DE221" s="7">
        <f t="shared" si="188"/>
        <v>5.9780551031757962</v>
      </c>
      <c r="DF221" s="7">
        <f t="shared" si="188"/>
        <v>6.0686316956481567</v>
      </c>
      <c r="DG221" s="7">
        <f t="shared" si="188"/>
        <v>6.1139199918843374</v>
      </c>
      <c r="DH221" s="7">
        <f t="shared" si="188"/>
        <v>6.1139199918843374</v>
      </c>
      <c r="DI221" s="7">
        <f t="shared" si="188"/>
        <v>6.2497848805928777</v>
      </c>
      <c r="DJ221" s="7">
        <f t="shared" si="188"/>
        <v>6.2950731768290584</v>
      </c>
      <c r="DK221" s="7">
        <f t="shared" si="188"/>
        <v>7.4725688789697449</v>
      </c>
      <c r="DL221" s="7">
        <f t="shared" si="188"/>
        <v>7.5631454714421062</v>
      </c>
      <c r="DM221" s="7">
        <f t="shared" si="188"/>
        <v>7.970740137567728</v>
      </c>
      <c r="DN221" s="7">
        <f t="shared" si="188"/>
        <v>7.6990103601506474</v>
      </c>
      <c r="DO221" s="7">
        <f t="shared" si="188"/>
        <v>7.8801635450953675</v>
      </c>
      <c r="DP221" s="7">
        <f t="shared" si="188"/>
        <v>8.1066050262762701</v>
      </c>
      <c r="DQ221" s="7">
        <f t="shared" si="188"/>
        <v>8.1066050262762701</v>
      </c>
      <c r="DR221" s="7">
        <f t="shared" si="188"/>
        <v>7.789586952623007</v>
      </c>
      <c r="DS221" s="7">
        <f t="shared" si="188"/>
        <v>8.1518933225124499</v>
      </c>
      <c r="DT221" s="7">
        <f t="shared" si="188"/>
        <v>8.0160284338039087</v>
      </c>
      <c r="DU221" s="7">
        <f t="shared" si="188"/>
        <v>8.4689113961657121</v>
      </c>
      <c r="DV221" s="7">
        <f t="shared" si="188"/>
        <v>8.2877582112209893</v>
      </c>
      <c r="DW221" s="7">
        <f t="shared" si="188"/>
        <v>8.0160284338039087</v>
      </c>
      <c r="DX221" s="7">
        <f t="shared" si="188"/>
        <v>8.1066050262762701</v>
      </c>
      <c r="DY221" s="7">
        <f t="shared" si="188"/>
        <v>7.8348752488591877</v>
      </c>
      <c r="DZ221" s="7">
        <f t="shared" si="188"/>
        <v>7.5631454714421062</v>
      </c>
      <c r="EA221" s="7">
        <f t="shared" si="188"/>
        <v>7.3819922864973844</v>
      </c>
      <c r="EB221" s="7">
        <f t="shared" si="188"/>
        <v>7.2008391015526643</v>
      </c>
      <c r="EC221" s="7">
        <f t="shared" si="188"/>
        <v>7.2461273977888441</v>
      </c>
      <c r="ED221" s="7">
        <f t="shared" si="188"/>
        <v>7.2461273977888441</v>
      </c>
      <c r="EE221" s="7">
        <f t="shared" si="188"/>
        <v>7.0649742128441231</v>
      </c>
      <c r="EF221" s="7">
        <f t="shared" si="188"/>
        <v>6.5668029542461399</v>
      </c>
      <c r="EG221" s="7">
        <f t="shared" si="188"/>
        <v>6.1592082881205172</v>
      </c>
      <c r="EH221" s="7">
        <f t="shared" si="186"/>
        <v>6.2497848805928777</v>
      </c>
      <c r="EI221" s="7">
        <f t="shared" si="186"/>
        <v>5.9780551031757962</v>
      </c>
      <c r="EJ221" s="7">
        <f t="shared" si="186"/>
        <v>5.5704604370501736</v>
      </c>
      <c r="EK221" s="7">
        <f t="shared" si="186"/>
        <v>5.2081540671607316</v>
      </c>
      <c r="EL221" s="7">
        <f t="shared" si="186"/>
        <v>4.8005594010351089</v>
      </c>
      <c r="EM221" s="7">
        <f t="shared" si="186"/>
        <v>4.6194062160903888</v>
      </c>
      <c r="EN221" s="7">
        <f t="shared" si="186"/>
        <v>4.8458476972712896</v>
      </c>
      <c r="EO221" s="7">
        <f t="shared" si="186"/>
        <v>3.985370068783864</v>
      </c>
      <c r="EP221" s="7">
        <f t="shared" si="186"/>
        <v>4.2570998462009459</v>
      </c>
      <c r="EQ221" s="7">
        <f t="shared" si="186"/>
        <v>4.3476764386733064</v>
      </c>
      <c r="ER221" s="7">
        <f t="shared" si="186"/>
        <v>4.3929647349094862</v>
      </c>
      <c r="ES221" s="7">
        <f t="shared" si="186"/>
        <v>4.1665232537285855</v>
      </c>
      <c r="ET221" s="7">
        <f t="shared" si="186"/>
        <v>4.2118115499647661</v>
      </c>
      <c r="EU221" s="7">
        <f t="shared" si="186"/>
        <v>3.9400817725476838</v>
      </c>
      <c r="EV221" s="7">
        <f t="shared" si="186"/>
        <v>4.075946661256225</v>
      </c>
      <c r="EW221" s="7">
        <f t="shared" si="186"/>
        <v>3.5777754026582418</v>
      </c>
      <c r="EX221" s="7">
        <f t="shared" si="186"/>
        <v>3.4419105139497015</v>
      </c>
      <c r="EY221" s="7">
        <f t="shared" si="186"/>
        <v>3.1248924402964389</v>
      </c>
      <c r="EZ221" s="7">
        <f t="shared" si="186"/>
        <v>2.8531626628793574</v>
      </c>
      <c r="FA221" s="7">
        <f t="shared" si="186"/>
        <v>2.7172977741708166</v>
      </c>
      <c r="FB221" s="7">
        <f t="shared" si="186"/>
        <v>2.7625860704069969</v>
      </c>
      <c r="FC221" s="7">
        <f t="shared" si="186"/>
        <v>3.0796041440602586</v>
      </c>
      <c r="FD221" s="7">
        <f t="shared" si="186"/>
        <v>3.2607573290049801</v>
      </c>
      <c r="FE221" s="7">
        <f t="shared" si="186"/>
        <v>3.4871988101858808</v>
      </c>
      <c r="FF221" s="7">
        <f t="shared" si="186"/>
        <v>4.4382530311456669</v>
      </c>
      <c r="FG221" s="7">
        <f t="shared" si="186"/>
        <v>5.1628657709245509</v>
      </c>
      <c r="FH221" s="7">
        <f t="shared" si="186"/>
        <v>5.479883844577814</v>
      </c>
      <c r="FI221" s="7">
        <f t="shared" si="186"/>
        <v>6.0686316956481567</v>
      </c>
      <c r="FJ221" s="7">
        <f t="shared" si="186"/>
        <v>6.4762263617737803</v>
      </c>
      <c r="FK221" s="7">
        <f t="shared" si="186"/>
        <v>7.2008391015526643</v>
      </c>
      <c r="FL221" s="7">
        <f t="shared" si="186"/>
        <v>8.0613167300400885</v>
      </c>
      <c r="FM221" s="7">
        <f t="shared" si="186"/>
        <v>7.6537220639144667</v>
      </c>
      <c r="FN221" s="7">
        <f t="shared" si="186"/>
        <v>7.970740137567728</v>
      </c>
      <c r="FO221" s="7">
        <f t="shared" si="186"/>
        <v>8.2424699149848113</v>
      </c>
      <c r="FP221" s="7">
        <f t="shared" si="186"/>
        <v>8.4236230999295323</v>
      </c>
      <c r="FQ221" s="7">
        <f t="shared" si="186"/>
        <v>8.8765060622913339</v>
      </c>
      <c r="FR221" s="7">
        <f t="shared" si="186"/>
        <v>8.9217943585275155</v>
      </c>
      <c r="FS221" s="7">
        <f t="shared" si="186"/>
        <v>9.6011188020702178</v>
      </c>
      <c r="FT221" s="7">
        <f t="shared" si="186"/>
        <v>10.552173023030004</v>
      </c>
      <c r="FU221" s="7">
        <f t="shared" si="186"/>
        <v>10.642749615502364</v>
      </c>
      <c r="FV221" s="7">
        <f t="shared" si="186"/>
        <v>11.457938947753609</v>
      </c>
      <c r="FW221" s="7">
        <f t="shared" si="186"/>
        <v>12.046686798823954</v>
      </c>
      <c r="FX221" s="7">
        <f t="shared" si="186"/>
        <v>13.04302931601992</v>
      </c>
      <c r="FY221" s="7">
        <f t="shared" si="186"/>
        <v>14.220525018160608</v>
      </c>
      <c r="FZ221" s="7">
        <f t="shared" si="186"/>
        <v>14.58283138805005</v>
      </c>
      <c r="GA221" s="7">
        <f t="shared" si="186"/>
        <v>15.805615386426918</v>
      </c>
      <c r="GB221" s="7">
        <f t="shared" si="186"/>
        <v>18.02474190199975</v>
      </c>
      <c r="GC221" s="7">
        <f t="shared" si="186"/>
        <v>18.885219530487177</v>
      </c>
      <c r="GD221" s="7">
        <f t="shared" si="186"/>
        <v>20.243868417572582</v>
      </c>
      <c r="GE221" s="7">
        <f t="shared" si="186"/>
        <v>20.832616268642926</v>
      </c>
      <c r="GF221" s="7">
        <f t="shared" si="186"/>
        <v>22.010111970783615</v>
      </c>
      <c r="GG221" s="7">
        <f t="shared" si="186"/>
        <v>23.142319376688121</v>
      </c>
      <c r="GH221" s="7">
        <f t="shared" si="186"/>
        <v>23.731067227758462</v>
      </c>
      <c r="GI221" s="7">
        <f t="shared" si="186"/>
        <v>24.274526782592627</v>
      </c>
      <c r="GJ221" s="7">
        <f t="shared" si="186"/>
        <v>24.727409744954432</v>
      </c>
      <c r="GK221" s="7">
        <f t="shared" si="186"/>
        <v>24.682121448718249</v>
      </c>
      <c r="GL221" s="7">
        <f t="shared" si="186"/>
        <v>24.908562929899151</v>
      </c>
      <c r="GM221" s="7">
        <f t="shared" si="186"/>
        <v>24.093373597647908</v>
      </c>
      <c r="GN221" s="7">
        <f t="shared" si="186"/>
        <v>23.821643820230825</v>
      </c>
      <c r="GO221" s="7">
        <f t="shared" si="186"/>
        <v>23.278184265396661</v>
      </c>
      <c r="GP221" s="7">
        <f t="shared" si="186"/>
        <v>21.240210934768548</v>
      </c>
      <c r="GQ221" s="7">
        <f t="shared" si="186"/>
        <v>21.240210934768548</v>
      </c>
      <c r="GR221" s="7">
        <f t="shared" si="186"/>
        <v>20.470309898753484</v>
      </c>
      <c r="GS221" s="7">
        <f t="shared" si="182"/>
        <v>19.655120566502237</v>
      </c>
      <c r="GT221" s="7">
        <f t="shared" si="183"/>
        <v>19.428679085321338</v>
      </c>
      <c r="GU221" s="7">
        <f t="shared" si="183"/>
        <v>18.522913160597735</v>
      </c>
      <c r="GV221" s="7">
        <f t="shared" si="183"/>
        <v>18.432336568125372</v>
      </c>
      <c r="GW221" s="7">
        <f t="shared" si="183"/>
        <v>19.383390789085158</v>
      </c>
      <c r="GX221" s="7">
        <f t="shared" si="183"/>
        <v>19.292814196612799</v>
      </c>
      <c r="GY221" s="7">
        <f t="shared" si="183"/>
        <v>19.609832270266057</v>
      </c>
      <c r="GZ221" s="7">
        <f t="shared" si="183"/>
        <v>20.334445010044945</v>
      </c>
      <c r="HA221" s="7">
        <f t="shared" si="183"/>
        <v>20.198580121336402</v>
      </c>
      <c r="HB221" s="7">
        <f t="shared" si="183"/>
        <v>20.742039676170567</v>
      </c>
      <c r="HC221" s="7">
        <f t="shared" si="183"/>
        <v>20.062715232627863</v>
      </c>
      <c r="HD221" s="7">
        <f t="shared" si="183"/>
        <v>20.153291825100222</v>
      </c>
      <c r="HE221" s="7">
        <f t="shared" si="183"/>
        <v>19.655120566502237</v>
      </c>
      <c r="HF221" s="7">
        <f t="shared" si="183"/>
        <v>19.7456971589746</v>
      </c>
      <c r="HG221" s="7">
        <f t="shared" si="183"/>
        <v>21.330787527240911</v>
      </c>
      <c r="HH221" s="7">
        <f t="shared" si="183"/>
        <v>23.731067227758462</v>
      </c>
      <c r="HI221" s="7">
        <f t="shared" si="183"/>
        <v>25.678463965914215</v>
      </c>
      <c r="HJ221" s="7">
        <f t="shared" si="183"/>
        <v>30.297870182004605</v>
      </c>
      <c r="HK221" s="7">
        <f t="shared" si="183"/>
        <v>33.920933880899028</v>
      </c>
      <c r="HL221" s="7">
        <f t="shared" si="183"/>
        <v>38.495051800753231</v>
      </c>
      <c r="HM221" s="7">
        <f t="shared" si="183"/>
        <v>42.072827203411478</v>
      </c>
      <c r="HN221" s="7">
        <f t="shared" si="183"/>
        <v>44.563683496401389</v>
      </c>
      <c r="HO221" s="7">
        <f t="shared" si="183"/>
        <v>47.099828085627486</v>
      </c>
      <c r="HP221" s="7">
        <f t="shared" si="183"/>
        <v>49.409531193672684</v>
      </c>
      <c r="HQ221" s="7">
        <f t="shared" si="183"/>
        <v>47.507422751753111</v>
      </c>
      <c r="HR221" s="7">
        <f t="shared" si="183"/>
        <v>47.416846159280752</v>
      </c>
      <c r="HS221" s="7">
        <f t="shared" si="183"/>
        <v>44.473106903929029</v>
      </c>
      <c r="HT221" s="7">
        <f t="shared" si="183"/>
        <v>41.529367648577313</v>
      </c>
      <c r="HU221" s="7">
        <f t="shared" si="184"/>
        <v>36.547655062597485</v>
      </c>
      <c r="HV221" s="7">
        <f t="shared" si="184"/>
        <v>32.969879659939245</v>
      </c>
      <c r="HW221" s="7">
        <f t="shared" si="184"/>
        <v>27.988167073959414</v>
      </c>
      <c r="HX221" s="7">
        <f t="shared" si="184"/>
        <v>23.504625746577563</v>
      </c>
      <c r="HY221" s="7">
        <f t="shared" si="184"/>
        <v>16.847246199859065</v>
      </c>
      <c r="HZ221" s="7">
        <f t="shared" si="184"/>
        <v>12.590146353658117</v>
      </c>
      <c r="IA221" s="7">
        <f t="shared" si="184"/>
        <v>9.2388124321807776</v>
      </c>
    </row>
    <row r="222" spans="2:235" x14ac:dyDescent="0.25">
      <c r="B222" s="347" t="s">
        <v>208</v>
      </c>
      <c r="C222" s="353">
        <v>2532418</v>
      </c>
      <c r="I222" s="7">
        <f t="shared" si="185"/>
        <v>0.11846385549305052</v>
      </c>
      <c r="J222" s="7">
        <f t="shared" si="185"/>
        <v>0.11846385549305052</v>
      </c>
      <c r="K222" s="7">
        <f t="shared" si="185"/>
        <v>0.11846385549305052</v>
      </c>
      <c r="L222" s="7">
        <f t="shared" si="185"/>
        <v>7.8975903662033678E-2</v>
      </c>
      <c r="M222" s="7">
        <f t="shared" si="185"/>
        <v>7.8975903662033678E-2</v>
      </c>
      <c r="N222" s="7">
        <f t="shared" si="185"/>
        <v>7.8975903662033678E-2</v>
      </c>
      <c r="O222" s="7">
        <f t="shared" si="185"/>
        <v>3.9487951831016839E-2</v>
      </c>
      <c r="P222" s="7">
        <f t="shared" si="185"/>
        <v>3.9487951831016839E-2</v>
      </c>
      <c r="Q222" s="7">
        <f t="shared" si="185"/>
        <v>3.9487951831016839E-2</v>
      </c>
      <c r="R222" s="7">
        <f t="shared" si="185"/>
        <v>7.8975903662033678E-2</v>
      </c>
      <c r="S222" s="7">
        <f t="shared" si="185"/>
        <v>7.8975903662033678E-2</v>
      </c>
      <c r="T222" s="7">
        <f t="shared" si="185"/>
        <v>7.8975903662033678E-2</v>
      </c>
      <c r="U222" s="7">
        <f t="shared" si="185"/>
        <v>7.8975903662033678E-2</v>
      </c>
      <c r="V222" s="7">
        <f t="shared" si="185"/>
        <v>0.19743975915508419</v>
      </c>
      <c r="W222" s="7">
        <f t="shared" si="185"/>
        <v>0.31590361464813471</v>
      </c>
      <c r="X222" s="7">
        <f t="shared" si="185"/>
        <v>0.35539156647915154</v>
      </c>
      <c r="Y222" s="7">
        <f t="shared" ref="Y222:CJ226" si="189">Y211/$C222*100000</f>
        <v>0.35539156647915154</v>
      </c>
      <c r="Z222" s="7">
        <f t="shared" si="189"/>
        <v>0.67129518112728626</v>
      </c>
      <c r="AA222" s="7">
        <f t="shared" si="189"/>
        <v>0.82924698845135358</v>
      </c>
      <c r="AB222" s="7">
        <f t="shared" si="189"/>
        <v>1.1451506030994885</v>
      </c>
      <c r="AC222" s="7">
        <f t="shared" si="189"/>
        <v>1.5005421695786398</v>
      </c>
      <c r="AD222" s="7">
        <f t="shared" si="189"/>
        <v>2.2508132543679595</v>
      </c>
      <c r="AE222" s="7">
        <f t="shared" si="189"/>
        <v>2.6456927726781281</v>
      </c>
      <c r="AF222" s="7">
        <f t="shared" si="189"/>
        <v>3.9093072312706671</v>
      </c>
      <c r="AG222" s="7">
        <f t="shared" si="189"/>
        <v>4.6990662678910038</v>
      </c>
      <c r="AH222" s="7">
        <f t="shared" si="189"/>
        <v>5.7257530154974416</v>
      </c>
      <c r="AI222" s="7">
        <f t="shared" si="189"/>
        <v>6.5944879557798126</v>
      </c>
      <c r="AJ222" s="7">
        <f t="shared" si="189"/>
        <v>7.8975903662033682</v>
      </c>
      <c r="AK222" s="7">
        <f t="shared" si="189"/>
        <v>9.0822289211338738</v>
      </c>
      <c r="AL222" s="7">
        <f t="shared" si="189"/>
        <v>10.345843379726411</v>
      </c>
      <c r="AM222" s="7">
        <f t="shared" si="189"/>
        <v>11.214578320008782</v>
      </c>
      <c r="AN222" s="7">
        <f t="shared" si="189"/>
        <v>13.346927718883693</v>
      </c>
      <c r="AO222" s="7">
        <f t="shared" si="189"/>
        <v>15.558253021420633</v>
      </c>
      <c r="AP222" s="7">
        <f t="shared" si="189"/>
        <v>18.006506034943676</v>
      </c>
      <c r="AQ222" s="7">
        <f t="shared" si="189"/>
        <v>20.889126518607906</v>
      </c>
      <c r="AR222" s="7">
        <f t="shared" si="189"/>
        <v>23.811234954103156</v>
      </c>
      <c r="AS222" s="7">
        <f t="shared" si="189"/>
        <v>27.088734956077548</v>
      </c>
      <c r="AT222" s="7">
        <f t="shared" si="189"/>
        <v>30.405722909882964</v>
      </c>
      <c r="AU222" s="7">
        <f t="shared" si="189"/>
        <v>35.065301225942953</v>
      </c>
      <c r="AV222" s="7">
        <f t="shared" si="189"/>
        <v>37.158162672986847</v>
      </c>
      <c r="AW222" s="7">
        <f t="shared" si="189"/>
        <v>40.435662674961243</v>
      </c>
      <c r="AX222" s="7">
        <f t="shared" si="189"/>
        <v>41.580813278060731</v>
      </c>
      <c r="AY222" s="7">
        <f t="shared" si="189"/>
        <v>43.989578339752754</v>
      </c>
      <c r="AZ222" s="7">
        <f t="shared" si="189"/>
        <v>45.450632557500384</v>
      </c>
      <c r="BA222" s="7">
        <f t="shared" si="189"/>
        <v>45.845512075810547</v>
      </c>
      <c r="BB222" s="7">
        <f t="shared" si="189"/>
        <v>46.595783160599872</v>
      </c>
      <c r="BC222" s="7">
        <f t="shared" si="189"/>
        <v>47.148614486234102</v>
      </c>
      <c r="BD222" s="7">
        <f t="shared" si="189"/>
        <v>46.674759064261899</v>
      </c>
      <c r="BE222" s="7">
        <f t="shared" si="189"/>
        <v>46.477319305106818</v>
      </c>
      <c r="BF222" s="7">
        <f t="shared" si="189"/>
        <v>46.240391594120716</v>
      </c>
      <c r="BG222" s="7">
        <f t="shared" si="189"/>
        <v>46.200903642289703</v>
      </c>
      <c r="BH222" s="7">
        <f t="shared" si="189"/>
        <v>46.200903642289703</v>
      </c>
      <c r="BI222" s="7">
        <f t="shared" si="189"/>
        <v>46.003463883134614</v>
      </c>
      <c r="BJ222" s="7">
        <f t="shared" si="189"/>
        <v>46.793222919754953</v>
      </c>
      <c r="BK222" s="7">
        <f t="shared" si="189"/>
        <v>48.530692800319692</v>
      </c>
      <c r="BL222" s="7">
        <f t="shared" si="189"/>
        <v>51.334337380321891</v>
      </c>
      <c r="BM222" s="7">
        <f t="shared" si="189"/>
        <v>51.531777139476972</v>
      </c>
      <c r="BN222" s="7">
        <f t="shared" si="189"/>
        <v>53.150783164548663</v>
      </c>
      <c r="BO222" s="7">
        <f t="shared" si="189"/>
        <v>53.229759068210697</v>
      </c>
      <c r="BP222" s="7">
        <f t="shared" si="189"/>
        <v>53.269247020041718</v>
      </c>
      <c r="BQ222" s="7">
        <f t="shared" si="189"/>
        <v>53.743102442013921</v>
      </c>
      <c r="BR222" s="7">
        <f t="shared" si="189"/>
        <v>53.071807260886629</v>
      </c>
      <c r="BS222" s="7">
        <f t="shared" si="189"/>
        <v>51.571265091307993</v>
      </c>
      <c r="BT222" s="7">
        <f t="shared" si="189"/>
        <v>51.413313283983925</v>
      </c>
      <c r="BU222" s="7">
        <f t="shared" si="187"/>
        <v>51.097409669335796</v>
      </c>
      <c r="BV222" s="7">
        <f t="shared" si="187"/>
        <v>50.426114488208505</v>
      </c>
      <c r="BW222" s="7">
        <f t="shared" si="187"/>
        <v>48.056837378347495</v>
      </c>
      <c r="BX222" s="7">
        <f t="shared" si="187"/>
        <v>45.806024123979533</v>
      </c>
      <c r="BY222" s="7">
        <f t="shared" si="187"/>
        <v>44.265994002569876</v>
      </c>
      <c r="BZ222" s="7">
        <f t="shared" si="187"/>
        <v>41.9756927963709</v>
      </c>
      <c r="CA222" s="7">
        <f t="shared" si="187"/>
        <v>40.159247012144128</v>
      </c>
      <c r="CB222" s="7">
        <f t="shared" si="187"/>
        <v>37.197650624817861</v>
      </c>
      <c r="CC222" s="7">
        <f t="shared" si="187"/>
        <v>34.472981948477702</v>
      </c>
      <c r="CD222" s="7">
        <f t="shared" si="187"/>
        <v>33.169879538054147</v>
      </c>
      <c r="CE222" s="7">
        <f t="shared" si="187"/>
        <v>30.761114476362117</v>
      </c>
      <c r="CF222" s="7">
        <f t="shared" si="187"/>
        <v>27.76003013720484</v>
      </c>
      <c r="CG222" s="7">
        <f t="shared" si="187"/>
        <v>25.82512049748501</v>
      </c>
      <c r="CH222" s="7">
        <f t="shared" si="187"/>
        <v>22.942500013820784</v>
      </c>
      <c r="CI222" s="7">
        <f t="shared" si="187"/>
        <v>20.415271096635706</v>
      </c>
      <c r="CJ222" s="7">
        <f t="shared" si="187"/>
        <v>19.822951819170456</v>
      </c>
      <c r="CK222" s="7">
        <f t="shared" si="187"/>
        <v>17.295722901985375</v>
      </c>
      <c r="CL222" s="7">
        <f t="shared" si="187"/>
        <v>16.62442772085809</v>
      </c>
      <c r="CM222" s="7">
        <f t="shared" si="187"/>
        <v>15.518765069589616</v>
      </c>
      <c r="CN222" s="7">
        <f t="shared" si="187"/>
        <v>14.492078321983181</v>
      </c>
      <c r="CO222" s="7">
        <f t="shared" si="187"/>
        <v>14.255150610997079</v>
      </c>
      <c r="CP222" s="7">
        <f t="shared" si="187"/>
        <v>13.544367478038774</v>
      </c>
      <c r="CQ222" s="7">
        <f t="shared" si="187"/>
        <v>13.307439767052674</v>
      </c>
      <c r="CR222" s="7">
        <f t="shared" si="187"/>
        <v>13.22846386339064</v>
      </c>
      <c r="CS222" s="7">
        <f t="shared" si="187"/>
        <v>12.991536152404541</v>
      </c>
      <c r="CT222" s="7">
        <f t="shared" si="187"/>
        <v>12.399216874939286</v>
      </c>
      <c r="CU222" s="7">
        <f t="shared" si="187"/>
        <v>11.885873501136068</v>
      </c>
      <c r="CV222" s="7">
        <f t="shared" si="187"/>
        <v>10.74072289803658</v>
      </c>
      <c r="CW222" s="7">
        <f t="shared" si="187"/>
        <v>10.661746994374546</v>
      </c>
      <c r="CX222" s="7">
        <f t="shared" si="187"/>
        <v>9.7535241022611583</v>
      </c>
      <c r="CY222" s="7">
        <f t="shared" si="188"/>
        <v>9.2796686802889568</v>
      </c>
      <c r="CZ222" s="7">
        <f t="shared" si="188"/>
        <v>8.7268373546547213</v>
      </c>
      <c r="DA222" s="7">
        <f t="shared" si="188"/>
        <v>8.4899096436686214</v>
      </c>
      <c r="DB222" s="7">
        <f t="shared" si="188"/>
        <v>8.3319578363445537</v>
      </c>
      <c r="DC222" s="7">
        <f t="shared" si="188"/>
        <v>8.1740060290204841</v>
      </c>
      <c r="DD222" s="7">
        <f t="shared" si="188"/>
        <v>7.8975903662033682</v>
      </c>
      <c r="DE222" s="7">
        <f t="shared" si="188"/>
        <v>8.3714457881755688</v>
      </c>
      <c r="DF222" s="7">
        <f t="shared" si="188"/>
        <v>8.2529819326825198</v>
      </c>
      <c r="DG222" s="7">
        <f t="shared" si="188"/>
        <v>8.4504216918376027</v>
      </c>
      <c r="DH222" s="7">
        <f t="shared" si="188"/>
        <v>8.4899096436686214</v>
      </c>
      <c r="DI222" s="7">
        <f t="shared" si="188"/>
        <v>8.7268373546547213</v>
      </c>
      <c r="DJ222" s="7">
        <f t="shared" si="188"/>
        <v>9.0822289211338738</v>
      </c>
      <c r="DK222" s="7">
        <f t="shared" si="188"/>
        <v>8.8058132583167552</v>
      </c>
      <c r="DL222" s="7">
        <f t="shared" si="188"/>
        <v>8.5293975954996366</v>
      </c>
      <c r="DM222" s="7">
        <f t="shared" si="188"/>
        <v>8.2529819326825198</v>
      </c>
      <c r="DN222" s="7">
        <f t="shared" si="188"/>
        <v>7.7396385588793004</v>
      </c>
      <c r="DO222" s="7">
        <f t="shared" si="188"/>
        <v>7.6606626552172674</v>
      </c>
      <c r="DP222" s="7">
        <f t="shared" si="188"/>
        <v>7.1078313295830302</v>
      </c>
      <c r="DQ222" s="7">
        <f t="shared" si="188"/>
        <v>6.8314156667659134</v>
      </c>
      <c r="DR222" s="7">
        <f t="shared" si="188"/>
        <v>6.8314156667659134</v>
      </c>
      <c r="DS222" s="7">
        <f t="shared" si="188"/>
        <v>6.7129518112728626</v>
      </c>
      <c r="DT222" s="7">
        <f t="shared" si="188"/>
        <v>6.239096389300661</v>
      </c>
      <c r="DU222" s="7">
        <f t="shared" si="188"/>
        <v>6.4760241002867618</v>
      </c>
      <c r="DV222" s="7">
        <f t="shared" si="188"/>
        <v>6.8709036185969294</v>
      </c>
      <c r="DW222" s="7">
        <f t="shared" si="188"/>
        <v>7.0683433777520142</v>
      </c>
      <c r="DX222" s="7">
        <f t="shared" si="188"/>
        <v>6.9893674740899812</v>
      </c>
      <c r="DY222" s="7">
        <f t="shared" si="188"/>
        <v>7.1868072332450641</v>
      </c>
      <c r="DZ222" s="7">
        <f t="shared" si="188"/>
        <v>7.1868072332450641</v>
      </c>
      <c r="EA222" s="7">
        <f t="shared" si="188"/>
        <v>6.9893674740899812</v>
      </c>
      <c r="EB222" s="7">
        <f t="shared" si="188"/>
        <v>6.436536148455744</v>
      </c>
      <c r="EC222" s="7">
        <f t="shared" si="188"/>
        <v>6.2785843411316771</v>
      </c>
      <c r="ED222" s="7">
        <f t="shared" si="188"/>
        <v>6.3575602447937101</v>
      </c>
      <c r="EE222" s="7">
        <f t="shared" si="188"/>
        <v>6.5155120521177778</v>
      </c>
      <c r="EF222" s="7">
        <f t="shared" si="188"/>
        <v>6.239096389300661</v>
      </c>
      <c r="EG222" s="7">
        <f t="shared" si="188"/>
        <v>5.9231927746525255</v>
      </c>
      <c r="EH222" s="7">
        <f t="shared" si="186"/>
        <v>6.0021686783145594</v>
      </c>
      <c r="EI222" s="7">
        <f t="shared" si="186"/>
        <v>6.0811445819765932</v>
      </c>
      <c r="EJ222" s="7">
        <f t="shared" si="186"/>
        <v>5.5283132563423578</v>
      </c>
      <c r="EK222" s="7">
        <f t="shared" si="186"/>
        <v>4.8175301233840546</v>
      </c>
      <c r="EL222" s="7">
        <f t="shared" si="186"/>
        <v>3.9487951831016841</v>
      </c>
      <c r="EM222" s="7">
        <f t="shared" si="186"/>
        <v>3.4749397611294817</v>
      </c>
      <c r="EN222" s="7">
        <f t="shared" si="186"/>
        <v>3.0800602428193136</v>
      </c>
      <c r="EO222" s="7">
        <f t="shared" si="186"/>
        <v>2.7641566281711789</v>
      </c>
      <c r="EP222" s="7">
        <f t="shared" si="186"/>
        <v>2.2508132543679595</v>
      </c>
      <c r="EQ222" s="7">
        <f t="shared" si="186"/>
        <v>2.211325302536943</v>
      </c>
      <c r="ER222" s="7">
        <f t="shared" si="186"/>
        <v>2.5667168690160942</v>
      </c>
      <c r="ES222" s="7">
        <f t="shared" si="186"/>
        <v>2.685180724509145</v>
      </c>
      <c r="ET222" s="7">
        <f t="shared" si="186"/>
        <v>2.8036445800021954</v>
      </c>
      <c r="EU222" s="7">
        <f t="shared" si="186"/>
        <v>3.0010843391572797</v>
      </c>
      <c r="EV222" s="7">
        <f t="shared" si="186"/>
        <v>3.0405722909882966</v>
      </c>
      <c r="EW222" s="7">
        <f t="shared" si="186"/>
        <v>3.2775000019743974</v>
      </c>
      <c r="EX222" s="7">
        <f t="shared" si="186"/>
        <v>3.0010843391572797</v>
      </c>
      <c r="EY222" s="7">
        <f t="shared" si="186"/>
        <v>2.8826204836642293</v>
      </c>
      <c r="EZ222" s="7">
        <f t="shared" si="186"/>
        <v>2.7641566281711789</v>
      </c>
      <c r="FA222" s="7">
        <f t="shared" si="186"/>
        <v>2.685180724509145</v>
      </c>
      <c r="FB222" s="7">
        <f t="shared" si="186"/>
        <v>2.685180724509145</v>
      </c>
      <c r="FC222" s="7">
        <f t="shared" si="186"/>
        <v>2.8431325318332124</v>
      </c>
      <c r="FD222" s="7">
        <f t="shared" si="186"/>
        <v>3.1195481946503305</v>
      </c>
      <c r="FE222" s="7">
        <f t="shared" si="186"/>
        <v>3.2775000019743974</v>
      </c>
      <c r="FF222" s="7">
        <f t="shared" si="186"/>
        <v>3.3959638574674482</v>
      </c>
      <c r="FG222" s="7">
        <f t="shared" si="186"/>
        <v>3.9487951831016841</v>
      </c>
      <c r="FH222" s="7">
        <f t="shared" si="186"/>
        <v>4.2646987977498183</v>
      </c>
      <c r="FI222" s="7">
        <f t="shared" si="186"/>
        <v>4.7385542197220207</v>
      </c>
      <c r="FJ222" s="7">
        <f t="shared" si="186"/>
        <v>5.1334337380321884</v>
      </c>
      <c r="FK222" s="7">
        <f t="shared" si="186"/>
        <v>5.3308734971872731</v>
      </c>
      <c r="FL222" s="7">
        <f t="shared" si="186"/>
        <v>5.7257530154974416</v>
      </c>
      <c r="FM222" s="7">
        <f t="shared" si="186"/>
        <v>6.0811445819765932</v>
      </c>
      <c r="FN222" s="7">
        <f t="shared" si="186"/>
        <v>6.7129518112728626</v>
      </c>
      <c r="FO222" s="7">
        <f t="shared" si="186"/>
        <v>7.2262951850760819</v>
      </c>
      <c r="FP222" s="7">
        <f t="shared" si="186"/>
        <v>7.5027108478931996</v>
      </c>
      <c r="FQ222" s="7">
        <f t="shared" si="186"/>
        <v>8.2529819326825198</v>
      </c>
      <c r="FR222" s="7">
        <f t="shared" si="186"/>
        <v>8.8453012101477722</v>
      </c>
      <c r="FS222" s="7">
        <f t="shared" si="186"/>
        <v>9.5955722949370905</v>
      </c>
      <c r="FT222" s="7">
        <f t="shared" si="186"/>
        <v>9.5955722949370905</v>
      </c>
      <c r="FU222" s="7">
        <f t="shared" si="186"/>
        <v>9.7535241022611583</v>
      </c>
      <c r="FV222" s="7">
        <f t="shared" si="186"/>
        <v>10.701234946205563</v>
      </c>
      <c r="FW222" s="7">
        <f t="shared" si="186"/>
        <v>11.451506030994883</v>
      </c>
      <c r="FX222" s="7">
        <f t="shared" si="186"/>
        <v>12.241265067615219</v>
      </c>
      <c r="FY222" s="7">
        <f t="shared" si="186"/>
        <v>13.031024104235556</v>
      </c>
      <c r="FZ222" s="7">
        <f t="shared" si="186"/>
        <v>13.939246996348944</v>
      </c>
      <c r="GA222" s="7">
        <f t="shared" si="186"/>
        <v>15.360813262265548</v>
      </c>
      <c r="GB222" s="7">
        <f t="shared" si="186"/>
        <v>16.62442772085809</v>
      </c>
      <c r="GC222" s="7">
        <f t="shared" si="186"/>
        <v>17.848554227619609</v>
      </c>
      <c r="GD222" s="7">
        <f t="shared" si="186"/>
        <v>18.954216878888083</v>
      </c>
      <c r="GE222" s="7">
        <f t="shared" si="186"/>
        <v>19.467560252691303</v>
      </c>
      <c r="GF222" s="7">
        <f t="shared" si="186"/>
        <v>19.704487963677401</v>
      </c>
      <c r="GG222" s="7">
        <f t="shared" si="186"/>
        <v>20.415271096635706</v>
      </c>
      <c r="GH222" s="7">
        <f t="shared" si="186"/>
        <v>21.520933747904177</v>
      </c>
      <c r="GI222" s="7">
        <f t="shared" si="186"/>
        <v>22.429156640017563</v>
      </c>
      <c r="GJ222" s="7">
        <f t="shared" si="186"/>
        <v>22.073765073538414</v>
      </c>
      <c r="GK222" s="7">
        <f t="shared" si="186"/>
        <v>21.994789169876377</v>
      </c>
      <c r="GL222" s="7">
        <f t="shared" si="186"/>
        <v>22.073765073538414</v>
      </c>
      <c r="GM222" s="7">
        <f t="shared" si="186"/>
        <v>22.705572302834682</v>
      </c>
      <c r="GN222" s="7">
        <f t="shared" si="186"/>
        <v>22.350180736355529</v>
      </c>
      <c r="GO222" s="7">
        <f t="shared" si="186"/>
        <v>21.48144579607316</v>
      </c>
      <c r="GP222" s="7">
        <f t="shared" si="186"/>
        <v>20.770662663114859</v>
      </c>
      <c r="GQ222" s="7">
        <f t="shared" si="186"/>
        <v>20.454759048466723</v>
      </c>
      <c r="GR222" s="7">
        <f t="shared" si="186"/>
        <v>20.573222903959774</v>
      </c>
      <c r="GS222" s="7">
        <f t="shared" si="182"/>
        <v>20.336295192973669</v>
      </c>
      <c r="GT222" s="7">
        <f t="shared" si="183"/>
        <v>20.059879530156554</v>
      </c>
      <c r="GU222" s="7">
        <f t="shared" si="183"/>
        <v>18.9937048307191</v>
      </c>
      <c r="GV222" s="7">
        <f t="shared" si="183"/>
        <v>19.309608445367235</v>
      </c>
      <c r="GW222" s="7">
        <f t="shared" si="183"/>
        <v>18.638313264239947</v>
      </c>
      <c r="GX222" s="7">
        <f t="shared" si="183"/>
        <v>18.322409649591815</v>
      </c>
      <c r="GY222" s="7">
        <f t="shared" si="183"/>
        <v>17.690602420295544</v>
      </c>
      <c r="GZ222" s="7">
        <f t="shared" si="183"/>
        <v>17.572138564802493</v>
      </c>
      <c r="HA222" s="7">
        <f t="shared" si="183"/>
        <v>17.572138564802493</v>
      </c>
      <c r="HB222" s="7">
        <f t="shared" si="183"/>
        <v>18.440873505084863</v>
      </c>
      <c r="HC222" s="7">
        <f t="shared" si="183"/>
        <v>18.638313264239947</v>
      </c>
      <c r="HD222" s="7">
        <f t="shared" si="183"/>
        <v>18.756777119732998</v>
      </c>
      <c r="HE222" s="7">
        <f t="shared" si="183"/>
        <v>19.704487963677401</v>
      </c>
      <c r="HF222" s="7">
        <f t="shared" si="183"/>
        <v>20.336295192973669</v>
      </c>
      <c r="HG222" s="7">
        <f t="shared" si="183"/>
        <v>22.073765073538414</v>
      </c>
      <c r="HH222" s="7">
        <f t="shared" si="183"/>
        <v>23.060963869313834</v>
      </c>
      <c r="HI222" s="7">
        <f t="shared" si="183"/>
        <v>24.482530135230437</v>
      </c>
      <c r="HJ222" s="7">
        <f t="shared" si="183"/>
        <v>26.575391582274332</v>
      </c>
      <c r="HK222" s="7">
        <f t="shared" si="183"/>
        <v>29.813403632417714</v>
      </c>
      <c r="HL222" s="7">
        <f t="shared" si="183"/>
        <v>31.590361464813473</v>
      </c>
      <c r="HM222" s="7">
        <f t="shared" si="183"/>
        <v>34.433493996646682</v>
      </c>
      <c r="HN222" s="7">
        <f t="shared" si="183"/>
        <v>36.013012069887353</v>
      </c>
      <c r="HO222" s="7">
        <f t="shared" si="183"/>
        <v>38.856144601720572</v>
      </c>
      <c r="HP222" s="7">
        <f t="shared" si="183"/>
        <v>40.593614482285311</v>
      </c>
      <c r="HQ222" s="7">
        <f t="shared" si="183"/>
        <v>40.672590385947338</v>
      </c>
      <c r="HR222" s="7">
        <f t="shared" si="183"/>
        <v>40.159247012144128</v>
      </c>
      <c r="HS222" s="7">
        <f t="shared" si="183"/>
        <v>39.172048216368701</v>
      </c>
      <c r="HT222" s="7">
        <f t="shared" si="183"/>
        <v>36.131475925380407</v>
      </c>
      <c r="HU222" s="7">
        <f t="shared" si="184"/>
        <v>33.011927730730079</v>
      </c>
      <c r="HV222" s="7">
        <f t="shared" si="184"/>
        <v>29.615963873262629</v>
      </c>
      <c r="HW222" s="7">
        <f t="shared" si="184"/>
        <v>25.706656641991962</v>
      </c>
      <c r="HX222" s="7">
        <f t="shared" si="184"/>
        <v>20.928614470438923</v>
      </c>
      <c r="HY222" s="7">
        <f t="shared" si="184"/>
        <v>15.676716876913686</v>
      </c>
      <c r="HZ222" s="7">
        <f t="shared" si="184"/>
        <v>11.569969886487934</v>
      </c>
      <c r="IA222" s="7">
        <f t="shared" si="184"/>
        <v>8.7268373546547213</v>
      </c>
    </row>
    <row r="223" spans="2:235" x14ac:dyDescent="0.25">
      <c r="B223" s="347" t="s">
        <v>209</v>
      </c>
      <c r="C223" s="353">
        <v>2113846</v>
      </c>
      <c r="I223" s="7">
        <f t="shared" si="185"/>
        <v>9.4614271805987762E-2</v>
      </c>
      <c r="J223" s="7">
        <f t="shared" si="185"/>
        <v>9.4614271805987762E-2</v>
      </c>
      <c r="K223" s="7">
        <f t="shared" si="185"/>
        <v>9.4614271805987762E-2</v>
      </c>
      <c r="L223" s="7">
        <f t="shared" si="185"/>
        <v>0.2365356795149694</v>
      </c>
      <c r="M223" s="7">
        <f t="shared" si="185"/>
        <v>0.2365356795149694</v>
      </c>
      <c r="N223" s="7">
        <f t="shared" si="185"/>
        <v>0.2365356795149694</v>
      </c>
      <c r="O223" s="7">
        <f t="shared" si="185"/>
        <v>0.14192140770898165</v>
      </c>
      <c r="P223" s="7">
        <f t="shared" si="185"/>
        <v>0.18922854361197552</v>
      </c>
      <c r="Q223" s="7">
        <f t="shared" si="185"/>
        <v>0.2365356795149694</v>
      </c>
      <c r="R223" s="7">
        <f t="shared" si="185"/>
        <v>0.2838428154179633</v>
      </c>
      <c r="S223" s="7">
        <f t="shared" si="185"/>
        <v>0.18922854361197552</v>
      </c>
      <c r="T223" s="7">
        <f t="shared" si="185"/>
        <v>0.18922854361197552</v>
      </c>
      <c r="U223" s="7">
        <f t="shared" si="185"/>
        <v>0.2838428154179633</v>
      </c>
      <c r="V223" s="7">
        <f t="shared" si="185"/>
        <v>0.2838428154179633</v>
      </c>
      <c r="W223" s="7">
        <f t="shared" si="185"/>
        <v>0.2838428154179633</v>
      </c>
      <c r="X223" s="7">
        <f t="shared" si="185"/>
        <v>0.2838428154179633</v>
      </c>
      <c r="Y223" s="7">
        <f t="shared" si="189"/>
        <v>0.2838428154179633</v>
      </c>
      <c r="Z223" s="7">
        <f t="shared" si="189"/>
        <v>0.4257642231269449</v>
      </c>
      <c r="AA223" s="7">
        <f t="shared" si="189"/>
        <v>0.5676856308359266</v>
      </c>
      <c r="AB223" s="7">
        <f t="shared" si="189"/>
        <v>0.61499276673892045</v>
      </c>
      <c r="AC223" s="7">
        <f t="shared" si="189"/>
        <v>0.89883558215688364</v>
      </c>
      <c r="AD223" s="7">
        <f t="shared" si="189"/>
        <v>1.0407569898658653</v>
      </c>
      <c r="AE223" s="7">
        <f t="shared" si="189"/>
        <v>1.3719069411868225</v>
      </c>
      <c r="AF223" s="7">
        <f t="shared" si="189"/>
        <v>2.0815139797317306</v>
      </c>
      <c r="AG223" s="7">
        <f t="shared" si="189"/>
        <v>3.1222709695975959</v>
      </c>
      <c r="AH223" s="7">
        <f t="shared" si="189"/>
        <v>3.8791851440454979</v>
      </c>
      <c r="AI223" s="7">
        <f t="shared" si="189"/>
        <v>5.0145564057173511</v>
      </c>
      <c r="AJ223" s="7">
        <f t="shared" si="189"/>
        <v>6.3391562110011792</v>
      </c>
      <c r="AK223" s="7">
        <f t="shared" si="189"/>
        <v>7.9002916957999778</v>
      </c>
      <c r="AL223" s="7">
        <f t="shared" si="189"/>
        <v>9.4141200446957818</v>
      </c>
      <c r="AM223" s="7">
        <f t="shared" si="189"/>
        <v>10.502184170464641</v>
      </c>
      <c r="AN223" s="7">
        <f t="shared" si="189"/>
        <v>12.914848101517329</v>
      </c>
      <c r="AO223" s="7">
        <f t="shared" si="189"/>
        <v>15.895197663405943</v>
      </c>
      <c r="AP223" s="7">
        <f t="shared" si="189"/>
        <v>19.490539992033479</v>
      </c>
      <c r="AQ223" s="7">
        <f t="shared" si="189"/>
        <v>22.991268048855027</v>
      </c>
      <c r="AR223" s="7">
        <f t="shared" si="189"/>
        <v>27.248910280124473</v>
      </c>
      <c r="AS223" s="7">
        <f t="shared" si="189"/>
        <v>30.702331201043027</v>
      </c>
      <c r="AT223" s="7">
        <f t="shared" si="189"/>
        <v>36.284573237596305</v>
      </c>
      <c r="AU223" s="7">
        <f t="shared" si="189"/>
        <v>41.535665322828628</v>
      </c>
      <c r="AV223" s="7">
        <f t="shared" si="189"/>
        <v>44.232172069299274</v>
      </c>
      <c r="AW223" s="7">
        <f t="shared" si="189"/>
        <v>45.982536097710053</v>
      </c>
      <c r="AX223" s="7">
        <f t="shared" si="189"/>
        <v>48.016742941538787</v>
      </c>
      <c r="AY223" s="7">
        <f t="shared" si="189"/>
        <v>49.861721241755546</v>
      </c>
      <c r="AZ223" s="7">
        <f t="shared" si="189"/>
        <v>51.091706775233384</v>
      </c>
      <c r="BA223" s="7">
        <f t="shared" si="189"/>
        <v>47.780207262023815</v>
      </c>
      <c r="BB223" s="7">
        <f t="shared" si="189"/>
        <v>47.023293087575915</v>
      </c>
      <c r="BC223" s="7">
        <f t="shared" si="189"/>
        <v>47.685592990217827</v>
      </c>
      <c r="BD223" s="7">
        <f t="shared" si="189"/>
        <v>47.496364446605853</v>
      </c>
      <c r="BE223" s="7">
        <f t="shared" si="189"/>
        <v>47.590978718411847</v>
      </c>
      <c r="BF223" s="7">
        <f t="shared" si="189"/>
        <v>45.651386146389093</v>
      </c>
      <c r="BG223" s="7">
        <f t="shared" si="189"/>
        <v>44.326786341105262</v>
      </c>
      <c r="BH223" s="7">
        <f t="shared" si="189"/>
        <v>45.698693282292091</v>
      </c>
      <c r="BI223" s="7">
        <f t="shared" si="189"/>
        <v>45.083700515553161</v>
      </c>
      <c r="BJ223" s="7">
        <f t="shared" si="189"/>
        <v>42.765650856306465</v>
      </c>
      <c r="BK223" s="7">
        <f t="shared" si="189"/>
        <v>42.860265128112452</v>
      </c>
      <c r="BL223" s="7">
        <f t="shared" si="189"/>
        <v>40.636829740671743</v>
      </c>
      <c r="BM223" s="7">
        <f t="shared" si="189"/>
        <v>40.021836973932821</v>
      </c>
      <c r="BN223" s="7">
        <f t="shared" si="189"/>
        <v>39.785301294417856</v>
      </c>
      <c r="BO223" s="7">
        <f t="shared" si="189"/>
        <v>38.791851440454984</v>
      </c>
      <c r="BP223" s="7">
        <f t="shared" si="189"/>
        <v>37.467251635171152</v>
      </c>
      <c r="BQ223" s="7">
        <f t="shared" si="189"/>
        <v>37.798401586492105</v>
      </c>
      <c r="BR223" s="7">
        <f t="shared" si="189"/>
        <v>36.09534469398433</v>
      </c>
      <c r="BS223" s="7">
        <f t="shared" si="189"/>
        <v>35.71688760676038</v>
      </c>
      <c r="BT223" s="7">
        <f t="shared" si="189"/>
        <v>35.527659063148405</v>
      </c>
      <c r="BU223" s="7">
        <f t="shared" si="189"/>
        <v>35.622273334954393</v>
      </c>
      <c r="BV223" s="7">
        <f t="shared" si="187"/>
        <v>35.574966199051396</v>
      </c>
      <c r="BW223" s="7">
        <f t="shared" si="187"/>
        <v>32.97307372438673</v>
      </c>
      <c r="BX223" s="7">
        <f t="shared" si="187"/>
        <v>31.45924537549093</v>
      </c>
      <c r="BY223" s="7">
        <f t="shared" si="187"/>
        <v>29.89810989069213</v>
      </c>
      <c r="BZ223" s="7">
        <f t="shared" si="187"/>
        <v>28.715431493117286</v>
      </c>
      <c r="CA223" s="7">
        <f t="shared" si="187"/>
        <v>26.965067464706511</v>
      </c>
      <c r="CB223" s="7">
        <f t="shared" si="187"/>
        <v>24.694324941362805</v>
      </c>
      <c r="CC223" s="7">
        <f t="shared" si="187"/>
        <v>22.896653777049039</v>
      </c>
      <c r="CD223" s="7">
        <f t="shared" si="187"/>
        <v>22.565503825728083</v>
      </c>
      <c r="CE223" s="7">
        <f t="shared" si="187"/>
        <v>20.673218389608326</v>
      </c>
      <c r="CF223" s="7">
        <f t="shared" si="187"/>
        <v>19.395925720227492</v>
      </c>
      <c r="CG223" s="7">
        <f t="shared" si="187"/>
        <v>17.69286882771971</v>
      </c>
      <c r="CH223" s="7">
        <f t="shared" si="187"/>
        <v>15.942504799308937</v>
      </c>
      <c r="CI223" s="7">
        <f t="shared" si="187"/>
        <v>15.043669217152054</v>
      </c>
      <c r="CJ223" s="7">
        <f t="shared" si="187"/>
        <v>13.860990819577207</v>
      </c>
      <c r="CK223" s="7">
        <f t="shared" si="187"/>
        <v>12.631005286099366</v>
      </c>
      <c r="CL223" s="7">
        <f t="shared" si="187"/>
        <v>12.44177674248739</v>
      </c>
      <c r="CM223" s="7">
        <f t="shared" si="187"/>
        <v>12.157933927069427</v>
      </c>
      <c r="CN223" s="7">
        <f t="shared" si="187"/>
        <v>11.542941160330507</v>
      </c>
      <c r="CO223" s="7">
        <f t="shared" si="187"/>
        <v>11.306405480815537</v>
      </c>
      <c r="CP223" s="7">
        <f t="shared" si="187"/>
        <v>10.596798442270629</v>
      </c>
      <c r="CQ223" s="7">
        <f t="shared" si="187"/>
        <v>10.076419947337696</v>
      </c>
      <c r="CR223" s="7">
        <f t="shared" si="187"/>
        <v>9.3195057728897943</v>
      </c>
      <c r="CS223" s="7">
        <f t="shared" si="187"/>
        <v>8.6098987343448865</v>
      </c>
      <c r="CT223" s="7">
        <f t="shared" si="187"/>
        <v>7.9002916957999778</v>
      </c>
      <c r="CU223" s="7">
        <f t="shared" si="187"/>
        <v>7.7583702880909957</v>
      </c>
      <c r="CV223" s="7">
        <f t="shared" si="187"/>
        <v>7.4272203367700387</v>
      </c>
      <c r="CW223" s="7">
        <f t="shared" si="187"/>
        <v>7.0960703854490816</v>
      </c>
      <c r="CX223" s="7">
        <f t="shared" si="187"/>
        <v>6.7176132982251309</v>
      </c>
      <c r="CY223" s="7">
        <f t="shared" si="188"/>
        <v>6.6703061623221362</v>
      </c>
      <c r="CZ223" s="7">
        <f t="shared" si="188"/>
        <v>6.6703061623221362</v>
      </c>
      <c r="DA223" s="7">
        <f t="shared" si="188"/>
        <v>6.5756918905161488</v>
      </c>
      <c r="DB223" s="7">
        <f t="shared" si="188"/>
        <v>6.5756918905161488</v>
      </c>
      <c r="DC223" s="7">
        <f t="shared" si="188"/>
        <v>6.2445419391951917</v>
      </c>
      <c r="DD223" s="7">
        <f t="shared" si="188"/>
        <v>6.2445419391951917</v>
      </c>
      <c r="DE223" s="7">
        <f t="shared" si="188"/>
        <v>6.6703061623221362</v>
      </c>
      <c r="DF223" s="7">
        <f t="shared" si="188"/>
        <v>6.1026205314862105</v>
      </c>
      <c r="DG223" s="7">
        <f t="shared" si="188"/>
        <v>5.7241634442622598</v>
      </c>
      <c r="DH223" s="7">
        <f t="shared" si="188"/>
        <v>5.6768563083592651</v>
      </c>
      <c r="DI223" s="7">
        <f t="shared" si="188"/>
        <v>5.866084851971241</v>
      </c>
      <c r="DJ223" s="7">
        <f t="shared" si="188"/>
        <v>6.1499276673892034</v>
      </c>
      <c r="DK223" s="7">
        <f t="shared" si="188"/>
        <v>6.0553133955832168</v>
      </c>
      <c r="DL223" s="7">
        <f t="shared" si="188"/>
        <v>5.7241634442622598</v>
      </c>
      <c r="DM223" s="7">
        <f t="shared" si="188"/>
        <v>5.9133919878742347</v>
      </c>
      <c r="DN223" s="7">
        <f t="shared" si="188"/>
        <v>6.0553133955832168</v>
      </c>
      <c r="DO223" s="7">
        <f t="shared" si="188"/>
        <v>5.8187777160682472</v>
      </c>
      <c r="DP223" s="7">
        <f t="shared" si="188"/>
        <v>5.0145564057173511</v>
      </c>
      <c r="DQ223" s="7">
        <f t="shared" si="188"/>
        <v>4.5414850466874128</v>
      </c>
      <c r="DR223" s="7">
        <f t="shared" si="188"/>
        <v>4.352256503075437</v>
      </c>
      <c r="DS223" s="7">
        <f t="shared" si="188"/>
        <v>4.2103350953664558</v>
      </c>
      <c r="DT223" s="7">
        <f t="shared" si="188"/>
        <v>4.1157208235604674</v>
      </c>
      <c r="DU223" s="7">
        <f t="shared" si="188"/>
        <v>3.926492279948492</v>
      </c>
      <c r="DV223" s="7">
        <f t="shared" si="188"/>
        <v>4.0684136876574737</v>
      </c>
      <c r="DW223" s="7">
        <f t="shared" si="188"/>
        <v>4.4468707748814245</v>
      </c>
      <c r="DX223" s="7">
        <f t="shared" si="188"/>
        <v>4.7780207262023824</v>
      </c>
      <c r="DY223" s="7">
        <f t="shared" si="188"/>
        <v>4.8726349980083699</v>
      </c>
      <c r="DZ223" s="7">
        <f t="shared" si="188"/>
        <v>4.7307135902993878</v>
      </c>
      <c r="EA223" s="7">
        <f t="shared" si="188"/>
        <v>4.683406454396394</v>
      </c>
      <c r="EB223" s="7">
        <f t="shared" si="188"/>
        <v>4.5414850466874128</v>
      </c>
      <c r="EC223" s="7">
        <f t="shared" si="188"/>
        <v>4.4468707748814245</v>
      </c>
      <c r="ED223" s="7">
        <f t="shared" si="188"/>
        <v>4.4468707748814245</v>
      </c>
      <c r="EE223" s="7">
        <f t="shared" si="188"/>
        <v>4.0684136876574737</v>
      </c>
      <c r="EF223" s="7">
        <f t="shared" si="188"/>
        <v>3.6899566004335225</v>
      </c>
      <c r="EG223" s="7">
        <f t="shared" si="188"/>
        <v>3.7372637363365162</v>
      </c>
      <c r="EH223" s="7">
        <f t="shared" si="186"/>
        <v>3.2641923773065775</v>
      </c>
      <c r="EI223" s="7">
        <f t="shared" si="186"/>
        <v>3.1222709695975959</v>
      </c>
      <c r="EJ223" s="7">
        <f t="shared" si="186"/>
        <v>2.8857352900826267</v>
      </c>
      <c r="EK223" s="7">
        <f t="shared" si="186"/>
        <v>2.4126639310526881</v>
      </c>
      <c r="EL223" s="7">
        <f t="shared" si="186"/>
        <v>2.2234353874407122</v>
      </c>
      <c r="EM223" s="7">
        <f t="shared" si="186"/>
        <v>2.0815139797317306</v>
      </c>
      <c r="EN223" s="7">
        <f t="shared" si="186"/>
        <v>1.7976711643137673</v>
      </c>
      <c r="EO223" s="7">
        <f t="shared" si="186"/>
        <v>1.8922854361197552</v>
      </c>
      <c r="EP223" s="7">
        <f t="shared" si="186"/>
        <v>1.9868997079257429</v>
      </c>
      <c r="EQ223" s="7">
        <f t="shared" si="186"/>
        <v>1.8922854361197552</v>
      </c>
      <c r="ER223" s="7">
        <f t="shared" si="186"/>
        <v>1.6557497566047856</v>
      </c>
      <c r="ES223" s="7">
        <f t="shared" si="186"/>
        <v>1.5138283488958042</v>
      </c>
      <c r="ET223" s="7">
        <f t="shared" si="186"/>
        <v>1.4665212129928102</v>
      </c>
      <c r="EU223" s="7">
        <f t="shared" si="186"/>
        <v>1.5138283488958042</v>
      </c>
      <c r="EV223" s="7">
        <f t="shared" si="186"/>
        <v>1.4665212129928102</v>
      </c>
      <c r="EW223" s="7">
        <f t="shared" si="186"/>
        <v>1.3719069411868225</v>
      </c>
      <c r="EX223" s="7">
        <f t="shared" si="186"/>
        <v>1.2299855334778409</v>
      </c>
      <c r="EY223" s="7">
        <f t="shared" si="186"/>
        <v>1.4192140770898163</v>
      </c>
      <c r="EZ223" s="7">
        <f t="shared" si="186"/>
        <v>1.5138283488958042</v>
      </c>
      <c r="FA223" s="7">
        <f t="shared" si="186"/>
        <v>1.7030568925077796</v>
      </c>
      <c r="FB223" s="7">
        <f t="shared" si="186"/>
        <v>1.8922854361197552</v>
      </c>
      <c r="FC223" s="7">
        <f t="shared" si="186"/>
        <v>1.7030568925077796</v>
      </c>
      <c r="FD223" s="7">
        <f t="shared" si="186"/>
        <v>1.7030568925077796</v>
      </c>
      <c r="FE223" s="7">
        <f t="shared" si="186"/>
        <v>1.7503640284107735</v>
      </c>
      <c r="FF223" s="7">
        <f t="shared" si="186"/>
        <v>1.6084426207017917</v>
      </c>
      <c r="FG223" s="7">
        <f t="shared" si="186"/>
        <v>1.7503640284107735</v>
      </c>
      <c r="FH223" s="7">
        <f t="shared" si="186"/>
        <v>2.0815139797317306</v>
      </c>
      <c r="FI223" s="7">
        <f t="shared" si="186"/>
        <v>2.2707425233437064</v>
      </c>
      <c r="FJ223" s="7">
        <f t="shared" si="186"/>
        <v>2.9803495618886142</v>
      </c>
      <c r="FK223" s="7">
        <f t="shared" si="186"/>
        <v>3.4061137850155592</v>
      </c>
      <c r="FL223" s="7">
        <f t="shared" si="186"/>
        <v>4.0684136876574737</v>
      </c>
      <c r="FM223" s="7">
        <f t="shared" si="186"/>
        <v>4.6360993184934003</v>
      </c>
      <c r="FN223" s="7">
        <f t="shared" si="186"/>
        <v>5.0145564057173511</v>
      </c>
      <c r="FO223" s="7">
        <f t="shared" si="186"/>
        <v>5.2510920852323206</v>
      </c>
      <c r="FP223" s="7">
        <f t="shared" si="186"/>
        <v>5.5349349006502839</v>
      </c>
      <c r="FQ223" s="7">
        <f t="shared" si="186"/>
        <v>5.9606991237772284</v>
      </c>
      <c r="FR223" s="7">
        <f t="shared" si="186"/>
        <v>6.1499276673892034</v>
      </c>
      <c r="FS223" s="7">
        <f t="shared" si="186"/>
        <v>6.1026205314862105</v>
      </c>
      <c r="FT223" s="7">
        <f t="shared" si="186"/>
        <v>6.3391562110011792</v>
      </c>
      <c r="FU223" s="7">
        <f t="shared" si="186"/>
        <v>6.7176132982251309</v>
      </c>
      <c r="FV223" s="7">
        <f t="shared" si="186"/>
        <v>7.2852989290610575</v>
      </c>
      <c r="FW223" s="7">
        <f t="shared" si="186"/>
        <v>7.521834608576027</v>
      </c>
      <c r="FX223" s="7">
        <f t="shared" si="186"/>
        <v>8.0422131035089599</v>
      </c>
      <c r="FY223" s="7">
        <f t="shared" si="186"/>
        <v>9.0356629574718319</v>
      </c>
      <c r="FZ223" s="7">
        <f t="shared" si="186"/>
        <v>9.4614271805987755</v>
      </c>
      <c r="GA223" s="7">
        <f t="shared" si="186"/>
        <v>9.8871914037257209</v>
      </c>
      <c r="GB223" s="7">
        <f t="shared" si="186"/>
        <v>10.502184170464641</v>
      </c>
      <c r="GC223" s="7">
        <f t="shared" si="186"/>
        <v>10.691412714076616</v>
      </c>
      <c r="GD223" s="7">
        <f t="shared" si="186"/>
        <v>11.069869801300568</v>
      </c>
      <c r="GE223" s="7">
        <f t="shared" si="186"/>
        <v>11.117176937203562</v>
      </c>
      <c r="GF223" s="7">
        <f t="shared" si="186"/>
        <v>11.684862568039488</v>
      </c>
      <c r="GG223" s="7">
        <f t="shared" si="186"/>
        <v>12.347162470681402</v>
      </c>
      <c r="GH223" s="7">
        <f t="shared" si="186"/>
        <v>12.725619557905354</v>
      </c>
      <c r="GI223" s="7">
        <f t="shared" si="186"/>
        <v>12.489083878390383</v>
      </c>
      <c r="GJ223" s="7">
        <f t="shared" si="186"/>
        <v>12.725619557905354</v>
      </c>
      <c r="GK223" s="7">
        <f t="shared" si="186"/>
        <v>12.631005286099366</v>
      </c>
      <c r="GL223" s="7">
        <f t="shared" si="186"/>
        <v>13.198690916935293</v>
      </c>
      <c r="GM223" s="7">
        <f t="shared" si="186"/>
        <v>12.536391014293379</v>
      </c>
      <c r="GN223" s="7">
        <f t="shared" si="186"/>
        <v>12.06331965526344</v>
      </c>
      <c r="GO223" s="7">
        <f t="shared" si="186"/>
        <v>12.110626791166434</v>
      </c>
      <c r="GP223" s="7">
        <f t="shared" si="186"/>
        <v>12.157933927069427</v>
      </c>
      <c r="GQ223" s="7">
        <f t="shared" si="186"/>
        <v>11.542941160330507</v>
      </c>
      <c r="GR223" s="7">
        <f t="shared" si="186"/>
        <v>11.401019752621524</v>
      </c>
      <c r="GS223" s="7">
        <f t="shared" si="182"/>
        <v>11.211791209009549</v>
      </c>
      <c r="GT223" s="7">
        <f t="shared" si="183"/>
        <v>10.644105578173622</v>
      </c>
      <c r="GU223" s="7">
        <f t="shared" si="183"/>
        <v>11.069869801300568</v>
      </c>
      <c r="GV223" s="7">
        <f t="shared" si="183"/>
        <v>10.596798442270629</v>
      </c>
      <c r="GW223" s="7">
        <f t="shared" si="183"/>
        <v>10.265648490949671</v>
      </c>
      <c r="GX223" s="7">
        <f t="shared" si="183"/>
        <v>10.12372708324069</v>
      </c>
      <c r="GY223" s="7">
        <f t="shared" si="183"/>
        <v>10.73871984997961</v>
      </c>
      <c r="GZ223" s="7">
        <f t="shared" si="183"/>
        <v>10.029112811434702</v>
      </c>
      <c r="HA223" s="7">
        <f t="shared" si="183"/>
        <v>10.73871984997961</v>
      </c>
      <c r="HB223" s="7">
        <f t="shared" si="183"/>
        <v>10.97525552949458</v>
      </c>
      <c r="HC223" s="7">
        <f t="shared" si="183"/>
        <v>11.164484073106555</v>
      </c>
      <c r="HD223" s="7">
        <f t="shared" si="183"/>
        <v>11.44832688852452</v>
      </c>
      <c r="HE223" s="7">
        <f t="shared" si="183"/>
        <v>12.016012519360446</v>
      </c>
      <c r="HF223" s="7">
        <f t="shared" si="183"/>
        <v>11.826783975748469</v>
      </c>
      <c r="HG223" s="7">
        <f t="shared" si="183"/>
        <v>12.44177674248739</v>
      </c>
      <c r="HH223" s="7">
        <f t="shared" si="183"/>
        <v>13.719069411868224</v>
      </c>
      <c r="HI223" s="7">
        <f t="shared" si="183"/>
        <v>14.428676450413134</v>
      </c>
      <c r="HJ223" s="7">
        <f t="shared" si="183"/>
        <v>15.232897760764029</v>
      </c>
      <c r="HK223" s="7">
        <f t="shared" si="183"/>
        <v>17.267104604592767</v>
      </c>
      <c r="HL223" s="7">
        <f t="shared" si="183"/>
        <v>18.875547225294557</v>
      </c>
      <c r="HM223" s="7">
        <f t="shared" si="183"/>
        <v>20.767832661414314</v>
      </c>
      <c r="HN223" s="7">
        <f t="shared" si="183"/>
        <v>22.66011809753407</v>
      </c>
      <c r="HO223" s="7">
        <f t="shared" si="183"/>
        <v>23.085882320661014</v>
      </c>
      <c r="HP223" s="7">
        <f t="shared" si="183"/>
        <v>24.079332174623882</v>
      </c>
      <c r="HQ223" s="7">
        <f t="shared" si="183"/>
        <v>24.978167756780767</v>
      </c>
      <c r="HR223" s="7">
        <f t="shared" si="183"/>
        <v>24.032025038720892</v>
      </c>
      <c r="HS223" s="7">
        <f t="shared" si="183"/>
        <v>22.518196689825086</v>
      </c>
      <c r="HT223" s="7">
        <f t="shared" si="183"/>
        <v>19.963611351063417</v>
      </c>
      <c r="HU223" s="7">
        <f t="shared" si="184"/>
        <v>17.598254555913723</v>
      </c>
      <c r="HV223" s="7">
        <f t="shared" si="184"/>
        <v>16.273654750629895</v>
      </c>
      <c r="HW223" s="7">
        <f t="shared" si="184"/>
        <v>13.813683683674212</v>
      </c>
      <c r="HX223" s="7">
        <f t="shared" si="184"/>
        <v>11.022562665397574</v>
      </c>
      <c r="HY223" s="7">
        <f t="shared" si="184"/>
        <v>8.4206701907329116</v>
      </c>
      <c r="HZ223" s="7">
        <f t="shared" si="184"/>
        <v>6.6229990264191425</v>
      </c>
      <c r="IA223" s="7">
        <f t="shared" si="184"/>
        <v>5.6295491724562714</v>
      </c>
    </row>
    <row r="224" spans="2:235" x14ac:dyDescent="0.25">
      <c r="B224" s="347" t="s">
        <v>210</v>
      </c>
      <c r="C224" s="353">
        <v>1574419</v>
      </c>
      <c r="I224" s="7">
        <f t="shared" si="185"/>
        <v>0</v>
      </c>
      <c r="J224" s="7">
        <f t="shared" si="185"/>
        <v>0</v>
      </c>
      <c r="K224" s="7">
        <f t="shared" si="185"/>
        <v>0.12703098730388798</v>
      </c>
      <c r="L224" s="7">
        <f t="shared" si="185"/>
        <v>0.12703098730388798</v>
      </c>
      <c r="M224" s="7">
        <f t="shared" si="185"/>
        <v>0.19054648095583196</v>
      </c>
      <c r="N224" s="7">
        <f t="shared" si="185"/>
        <v>0.19054648095583196</v>
      </c>
      <c r="O224" s="7">
        <f t="shared" si="185"/>
        <v>0.19054648095583196</v>
      </c>
      <c r="P224" s="7">
        <f t="shared" si="185"/>
        <v>0.19054648095583196</v>
      </c>
      <c r="Q224" s="7">
        <f t="shared" si="185"/>
        <v>0.25406197460777596</v>
      </c>
      <c r="R224" s="7">
        <f t="shared" si="185"/>
        <v>0.12703098730388798</v>
      </c>
      <c r="S224" s="7">
        <f t="shared" si="185"/>
        <v>0.25406197460777596</v>
      </c>
      <c r="T224" s="7">
        <f t="shared" si="185"/>
        <v>0.25406197460777596</v>
      </c>
      <c r="U224" s="7">
        <f t="shared" si="185"/>
        <v>0.38109296191166392</v>
      </c>
      <c r="V224" s="7">
        <f t="shared" si="185"/>
        <v>0.63515493651943988</v>
      </c>
      <c r="W224" s="7">
        <f t="shared" si="185"/>
        <v>0.69867043017138386</v>
      </c>
      <c r="X224" s="7">
        <f t="shared" si="185"/>
        <v>0.63515493651943988</v>
      </c>
      <c r="Y224" s="7">
        <f t="shared" si="189"/>
        <v>0.88921691112721579</v>
      </c>
      <c r="Z224" s="7">
        <f t="shared" si="189"/>
        <v>0.95273240477915977</v>
      </c>
      <c r="AA224" s="7">
        <f t="shared" si="189"/>
        <v>1.1432788857349918</v>
      </c>
      <c r="AB224" s="7">
        <f t="shared" si="189"/>
        <v>1.5878873412985999</v>
      </c>
      <c r="AC224" s="7">
        <f t="shared" si="189"/>
        <v>2.0324957968622077</v>
      </c>
      <c r="AD224" s="7">
        <f t="shared" si="189"/>
        <v>2.5406197460777595</v>
      </c>
      <c r="AE224" s="7">
        <f t="shared" si="189"/>
        <v>2.8581972143374794</v>
      </c>
      <c r="AF224" s="7">
        <f t="shared" si="189"/>
        <v>3.7474141254646951</v>
      </c>
      <c r="AG224" s="7">
        <f t="shared" si="189"/>
        <v>4.5731155429399672</v>
      </c>
      <c r="AH224" s="7">
        <f t="shared" si="189"/>
        <v>5.144754985807463</v>
      </c>
      <c r="AI224" s="7">
        <f t="shared" si="189"/>
        <v>6.0974873905866227</v>
      </c>
      <c r="AJ224" s="7">
        <f t="shared" si="189"/>
        <v>6.9231888080618944</v>
      </c>
      <c r="AK224" s="7">
        <f t="shared" si="189"/>
        <v>8.3205296684046619</v>
      </c>
      <c r="AL224" s="7">
        <f t="shared" si="189"/>
        <v>11.051695895438254</v>
      </c>
      <c r="AM224" s="7">
        <f t="shared" si="189"/>
        <v>12.004428300217414</v>
      </c>
      <c r="AN224" s="7">
        <f t="shared" si="189"/>
        <v>16.514028349505438</v>
      </c>
      <c r="AO224" s="7">
        <f t="shared" si="189"/>
        <v>20.896597411489569</v>
      </c>
      <c r="AP224" s="7">
        <f t="shared" si="189"/>
        <v>26.104867890948977</v>
      </c>
      <c r="AQ224" s="7">
        <f t="shared" si="189"/>
        <v>31.313138370408389</v>
      </c>
      <c r="AR224" s="7">
        <f t="shared" si="189"/>
        <v>37.09304829273529</v>
      </c>
      <c r="AS224" s="7">
        <f t="shared" si="189"/>
        <v>42.936473708714132</v>
      </c>
      <c r="AT224" s="7">
        <f t="shared" si="189"/>
        <v>49.542085048516306</v>
      </c>
      <c r="AU224" s="7">
        <f t="shared" si="189"/>
        <v>59.641048539175401</v>
      </c>
      <c r="AV224" s="7">
        <f t="shared" si="189"/>
        <v>65.61150494245814</v>
      </c>
      <c r="AW224" s="7">
        <f t="shared" si="189"/>
        <v>69.485950055226724</v>
      </c>
      <c r="AX224" s="7">
        <f t="shared" si="189"/>
        <v>72.661724737823931</v>
      </c>
      <c r="AY224" s="7">
        <f t="shared" si="189"/>
        <v>77.679448736327501</v>
      </c>
      <c r="AZ224" s="7">
        <f t="shared" si="189"/>
        <v>78.822727622062487</v>
      </c>
      <c r="BA224" s="7">
        <f t="shared" si="189"/>
        <v>79.838975520493591</v>
      </c>
      <c r="BB224" s="7">
        <f t="shared" si="189"/>
        <v>78.822727622062487</v>
      </c>
      <c r="BC224" s="7">
        <f t="shared" si="189"/>
        <v>78.187572685543046</v>
      </c>
      <c r="BD224" s="7">
        <f t="shared" si="189"/>
        <v>79.457882558581929</v>
      </c>
      <c r="BE224" s="7">
        <f t="shared" si="189"/>
        <v>80.156552988753319</v>
      </c>
      <c r="BF224" s="7">
        <f t="shared" si="189"/>
        <v>77.425386761719722</v>
      </c>
      <c r="BG224" s="7">
        <f t="shared" si="189"/>
        <v>74.821251521990021</v>
      </c>
      <c r="BH224" s="7">
        <f t="shared" si="189"/>
        <v>72.598209244171983</v>
      </c>
      <c r="BI224" s="7">
        <f t="shared" si="189"/>
        <v>67.199392283756737</v>
      </c>
      <c r="BJ224" s="7">
        <f t="shared" si="189"/>
        <v>63.070885196380374</v>
      </c>
      <c r="BK224" s="7">
        <f t="shared" si="189"/>
        <v>60.339718969346784</v>
      </c>
      <c r="BL224" s="7">
        <f t="shared" si="189"/>
        <v>58.624800640744297</v>
      </c>
      <c r="BM224" s="7">
        <f t="shared" si="189"/>
        <v>55.258479477191273</v>
      </c>
      <c r="BN224" s="7">
        <f t="shared" si="189"/>
        <v>54.623324540671831</v>
      </c>
      <c r="BO224" s="7">
        <f t="shared" si="189"/>
        <v>52.781375224765448</v>
      </c>
      <c r="BP224" s="7">
        <f t="shared" si="189"/>
        <v>52.082704794594072</v>
      </c>
      <c r="BQ224" s="7">
        <f t="shared" si="189"/>
        <v>53.035437199373227</v>
      </c>
      <c r="BR224" s="7">
        <f t="shared" si="189"/>
        <v>52.019189300942124</v>
      </c>
      <c r="BS224" s="7">
        <f t="shared" si="189"/>
        <v>49.478569554864364</v>
      </c>
      <c r="BT224" s="7">
        <f t="shared" si="189"/>
        <v>49.542085048516306</v>
      </c>
      <c r="BU224" s="7">
        <f t="shared" si="189"/>
        <v>47.319042770698267</v>
      </c>
      <c r="BV224" s="7">
        <f t="shared" si="187"/>
        <v>46.429825859571054</v>
      </c>
      <c r="BW224" s="7">
        <f t="shared" si="187"/>
        <v>41.539132848371366</v>
      </c>
      <c r="BX224" s="7">
        <f t="shared" si="187"/>
        <v>38.807966621337776</v>
      </c>
      <c r="BY224" s="7">
        <f t="shared" si="187"/>
        <v>34.615944040309472</v>
      </c>
      <c r="BZ224" s="7">
        <f t="shared" si="187"/>
        <v>33.155087686314765</v>
      </c>
      <c r="CA224" s="7">
        <f t="shared" si="187"/>
        <v>29.852282016413675</v>
      </c>
      <c r="CB224" s="7">
        <f t="shared" si="187"/>
        <v>28.772518624330626</v>
      </c>
      <c r="CC224" s="7">
        <f t="shared" si="187"/>
        <v>26.295414371904808</v>
      </c>
      <c r="CD224" s="7">
        <f t="shared" si="187"/>
        <v>26.80353832112036</v>
      </c>
      <c r="CE224" s="7">
        <f t="shared" si="187"/>
        <v>24.389949562346491</v>
      </c>
      <c r="CF224" s="7">
        <f t="shared" si="187"/>
        <v>23.691279132175108</v>
      </c>
      <c r="CG224" s="7">
        <f t="shared" si="187"/>
        <v>21.214174879749294</v>
      </c>
      <c r="CH224" s="7">
        <f t="shared" si="187"/>
        <v>19.943865006710411</v>
      </c>
      <c r="CI224" s="7">
        <f t="shared" si="187"/>
        <v>18.864101614627362</v>
      </c>
      <c r="CJ224" s="7">
        <f t="shared" si="187"/>
        <v>18.355977665411814</v>
      </c>
      <c r="CK224" s="7">
        <f t="shared" si="187"/>
        <v>16.005904400289882</v>
      </c>
      <c r="CL224" s="7">
        <f t="shared" si="187"/>
        <v>15.75184242568211</v>
      </c>
      <c r="CM224" s="7">
        <f t="shared" si="187"/>
        <v>14.926141008206837</v>
      </c>
      <c r="CN224" s="7">
        <f t="shared" si="187"/>
        <v>13.909893109775734</v>
      </c>
      <c r="CO224" s="7">
        <f t="shared" si="187"/>
        <v>13.528800147864068</v>
      </c>
      <c r="CP224" s="7">
        <f t="shared" si="187"/>
        <v>12.512552249432964</v>
      </c>
      <c r="CQ224" s="7">
        <f t="shared" si="187"/>
        <v>11.940912806565469</v>
      </c>
      <c r="CR224" s="7">
        <f t="shared" si="187"/>
        <v>11.813881819261582</v>
      </c>
      <c r="CS224" s="7">
        <f t="shared" si="187"/>
        <v>11.051695895438254</v>
      </c>
      <c r="CT224" s="7">
        <f t="shared" si="187"/>
        <v>10.098963490659095</v>
      </c>
      <c r="CU224" s="7">
        <f t="shared" si="187"/>
        <v>10.03544799700715</v>
      </c>
      <c r="CV224" s="7">
        <f t="shared" si="187"/>
        <v>9.5908395414435432</v>
      </c>
      <c r="CW224" s="7">
        <f t="shared" si="187"/>
        <v>9.3367775668357655</v>
      </c>
      <c r="CX224" s="7">
        <f t="shared" si="187"/>
        <v>9.0192000985760465</v>
      </c>
      <c r="CY224" s="7">
        <f t="shared" si="188"/>
        <v>8.8286536176202137</v>
      </c>
      <c r="CZ224" s="7">
        <f t="shared" si="188"/>
        <v>8.8286536176202137</v>
      </c>
      <c r="DA224" s="7">
        <f t="shared" si="188"/>
        <v>8.0029522001449411</v>
      </c>
      <c r="DB224" s="7">
        <f t="shared" si="188"/>
        <v>7.3042817699735583</v>
      </c>
      <c r="DC224" s="7">
        <f t="shared" si="188"/>
        <v>6.9231888080618944</v>
      </c>
      <c r="DD224" s="7">
        <f t="shared" si="188"/>
        <v>6.2245183778905107</v>
      </c>
      <c r="DE224" s="7">
        <f t="shared" si="188"/>
        <v>6.2880338715424546</v>
      </c>
      <c r="DF224" s="7">
        <f t="shared" si="188"/>
        <v>5.5258479477191269</v>
      </c>
      <c r="DG224" s="7">
        <f t="shared" si="188"/>
        <v>5.144754985807463</v>
      </c>
      <c r="DH224" s="7">
        <f t="shared" si="188"/>
        <v>5.4623324540671829</v>
      </c>
      <c r="DI224" s="7">
        <f t="shared" si="188"/>
        <v>5.9704564032827347</v>
      </c>
      <c r="DJ224" s="7">
        <f t="shared" si="188"/>
        <v>5.9069409096307908</v>
      </c>
      <c r="DK224" s="7">
        <f t="shared" si="188"/>
        <v>6.0974873905866227</v>
      </c>
      <c r="DL224" s="7">
        <f t="shared" si="188"/>
        <v>5.6528789350230149</v>
      </c>
      <c r="DM224" s="7">
        <f t="shared" si="188"/>
        <v>5.7163944286749588</v>
      </c>
      <c r="DN224" s="7">
        <f t="shared" si="188"/>
        <v>5.4623324540671829</v>
      </c>
      <c r="DO224" s="7">
        <f t="shared" si="188"/>
        <v>4.9542085048516311</v>
      </c>
      <c r="DP224" s="7">
        <f t="shared" si="188"/>
        <v>4.5096000492880233</v>
      </c>
      <c r="DQ224" s="7">
        <f t="shared" si="188"/>
        <v>3.8744451127685835</v>
      </c>
      <c r="DR224" s="7">
        <f t="shared" si="188"/>
        <v>4.4460845556360793</v>
      </c>
      <c r="DS224" s="7">
        <f t="shared" si="188"/>
        <v>4.3825690619841353</v>
      </c>
      <c r="DT224" s="7">
        <f t="shared" si="188"/>
        <v>3.9379606064205275</v>
      </c>
      <c r="DU224" s="7">
        <f t="shared" si="188"/>
        <v>3.6838986318127516</v>
      </c>
      <c r="DV224" s="7">
        <f t="shared" si="188"/>
        <v>3.4298366572049757</v>
      </c>
      <c r="DW224" s="7">
        <f t="shared" si="188"/>
        <v>3.5568676445088632</v>
      </c>
      <c r="DX224" s="7">
        <f t="shared" si="188"/>
        <v>3.8109296191166391</v>
      </c>
      <c r="DY224" s="7">
        <f t="shared" si="188"/>
        <v>2.8581972143374794</v>
      </c>
      <c r="DZ224" s="7">
        <f t="shared" si="188"/>
        <v>2.7311662270335915</v>
      </c>
      <c r="EA224" s="7">
        <f t="shared" si="188"/>
        <v>2.5406197460777595</v>
      </c>
      <c r="EB224" s="7">
        <f t="shared" si="188"/>
        <v>2.7946817206855354</v>
      </c>
      <c r="EC224" s="7">
        <f t="shared" si="188"/>
        <v>3.1122591889452553</v>
      </c>
      <c r="ED224" s="7">
        <f t="shared" si="188"/>
        <v>2.5406197460777595</v>
      </c>
      <c r="EE224" s="7">
        <f t="shared" si="188"/>
        <v>2.6041352397297035</v>
      </c>
      <c r="EF224" s="7">
        <f t="shared" si="188"/>
        <v>2.5406197460777595</v>
      </c>
      <c r="EG224" s="7">
        <f t="shared" si="188"/>
        <v>2.2230422778180396</v>
      </c>
      <c r="EH224" s="7">
        <f t="shared" si="186"/>
        <v>2.2230422778180396</v>
      </c>
      <c r="EI224" s="7">
        <f t="shared" si="186"/>
        <v>1.7784338222544316</v>
      </c>
      <c r="EJ224" s="7">
        <f t="shared" ref="EJ224:GU226" si="190">EJ213/$C224*100000</f>
        <v>1.3973408603427677</v>
      </c>
      <c r="EK224" s="7">
        <f t="shared" si="190"/>
        <v>1.2067943793869358</v>
      </c>
      <c r="EL224" s="7">
        <f t="shared" si="190"/>
        <v>0.88921691112721579</v>
      </c>
      <c r="EM224" s="7">
        <f t="shared" si="190"/>
        <v>0.69867043017138386</v>
      </c>
      <c r="EN224" s="7">
        <f t="shared" si="190"/>
        <v>0.88921691112721579</v>
      </c>
      <c r="EO224" s="7">
        <f t="shared" si="190"/>
        <v>1.1432788857349918</v>
      </c>
      <c r="EP224" s="7">
        <f t="shared" si="190"/>
        <v>1.0162478984311039</v>
      </c>
      <c r="EQ224" s="7">
        <f t="shared" si="190"/>
        <v>0.95273240477915977</v>
      </c>
      <c r="ER224" s="7">
        <f t="shared" si="190"/>
        <v>0.95273240477915977</v>
      </c>
      <c r="ES224" s="7">
        <f t="shared" si="190"/>
        <v>0.95273240477915977</v>
      </c>
      <c r="ET224" s="7">
        <f t="shared" si="190"/>
        <v>1.0797633920830478</v>
      </c>
      <c r="EU224" s="7">
        <f t="shared" si="190"/>
        <v>0.95273240477915977</v>
      </c>
      <c r="EV224" s="7">
        <f t="shared" si="190"/>
        <v>0.88921691112721579</v>
      </c>
      <c r="EW224" s="7">
        <f t="shared" si="190"/>
        <v>1.0162478984311039</v>
      </c>
      <c r="EX224" s="7">
        <f t="shared" si="190"/>
        <v>1.2067943793869358</v>
      </c>
      <c r="EY224" s="7">
        <f t="shared" si="190"/>
        <v>1.2067943793869358</v>
      </c>
      <c r="EZ224" s="7">
        <f t="shared" si="190"/>
        <v>0.95273240477915977</v>
      </c>
      <c r="FA224" s="7">
        <f t="shared" si="190"/>
        <v>0.88921691112721579</v>
      </c>
      <c r="FB224" s="7">
        <f t="shared" si="190"/>
        <v>0.95273240477915977</v>
      </c>
      <c r="FC224" s="7">
        <f t="shared" si="190"/>
        <v>1.0162478984311039</v>
      </c>
      <c r="FD224" s="7">
        <f t="shared" si="190"/>
        <v>1.1432788857349918</v>
      </c>
      <c r="FE224" s="7">
        <f t="shared" si="190"/>
        <v>1.2067943793869358</v>
      </c>
      <c r="FF224" s="7">
        <f t="shared" si="190"/>
        <v>1.3338253666908237</v>
      </c>
      <c r="FG224" s="7">
        <f t="shared" si="190"/>
        <v>1.5243718476466557</v>
      </c>
      <c r="FH224" s="7">
        <f t="shared" si="190"/>
        <v>2.0960112905141517</v>
      </c>
      <c r="FI224" s="7">
        <f t="shared" si="190"/>
        <v>2.2230422778180396</v>
      </c>
      <c r="FJ224" s="7">
        <f t="shared" si="190"/>
        <v>2.2230422778180396</v>
      </c>
      <c r="FK224" s="7">
        <f t="shared" si="190"/>
        <v>2.4771042524258156</v>
      </c>
      <c r="FL224" s="7">
        <f t="shared" si="190"/>
        <v>2.6676507333816475</v>
      </c>
      <c r="FM224" s="7">
        <f t="shared" si="190"/>
        <v>2.9852282016413674</v>
      </c>
      <c r="FN224" s="7">
        <f t="shared" si="190"/>
        <v>3.4933521508569192</v>
      </c>
      <c r="FO224" s="7">
        <f t="shared" si="190"/>
        <v>3.3663211635530312</v>
      </c>
      <c r="FP224" s="7">
        <f t="shared" si="190"/>
        <v>3.5568676445088632</v>
      </c>
      <c r="FQ224" s="7">
        <f t="shared" si="190"/>
        <v>3.4933521508569192</v>
      </c>
      <c r="FR224" s="7">
        <f t="shared" si="190"/>
        <v>3.3663211635530312</v>
      </c>
      <c r="FS224" s="7">
        <f t="shared" si="190"/>
        <v>3.5568676445088632</v>
      </c>
      <c r="FT224" s="7">
        <f t="shared" si="190"/>
        <v>3.6838986318127516</v>
      </c>
      <c r="FU224" s="7">
        <f t="shared" si="190"/>
        <v>3.3663211635530312</v>
      </c>
      <c r="FV224" s="7">
        <f t="shared" si="190"/>
        <v>3.8744451127685835</v>
      </c>
      <c r="FW224" s="7">
        <f t="shared" si="190"/>
        <v>3.9379606064205275</v>
      </c>
      <c r="FX224" s="7">
        <f t="shared" si="190"/>
        <v>4.4460845556360793</v>
      </c>
      <c r="FY224" s="7">
        <f t="shared" si="190"/>
        <v>4.9542085048516311</v>
      </c>
      <c r="FZ224" s="7">
        <f t="shared" si="190"/>
        <v>5.5258479477191269</v>
      </c>
      <c r="GA224" s="7">
        <f t="shared" si="190"/>
        <v>5.7799099223269028</v>
      </c>
      <c r="GB224" s="7">
        <f t="shared" si="190"/>
        <v>6.4785803524982866</v>
      </c>
      <c r="GC224" s="7">
        <f t="shared" si="190"/>
        <v>6.1610028842385658</v>
      </c>
      <c r="GD224" s="7">
        <f t="shared" si="190"/>
        <v>6.7961578207580065</v>
      </c>
      <c r="GE224" s="7">
        <f t="shared" si="190"/>
        <v>7.3042817699735583</v>
      </c>
      <c r="GF224" s="7">
        <f t="shared" si="190"/>
        <v>7.1137352890177263</v>
      </c>
      <c r="GG224" s="7">
        <f t="shared" si="190"/>
        <v>6.6056113398021745</v>
      </c>
      <c r="GH224" s="7">
        <f t="shared" si="190"/>
        <v>7.3042817699735583</v>
      </c>
      <c r="GI224" s="7">
        <f t="shared" si="190"/>
        <v>7.4948282509293902</v>
      </c>
      <c r="GJ224" s="7">
        <f t="shared" si="190"/>
        <v>7.8124057191891101</v>
      </c>
      <c r="GK224" s="7">
        <f t="shared" si="190"/>
        <v>7.6218592382332782</v>
      </c>
      <c r="GL224" s="7">
        <f t="shared" si="190"/>
        <v>7.3677972636255031</v>
      </c>
      <c r="GM224" s="7">
        <f t="shared" si="190"/>
        <v>7.875921212841055</v>
      </c>
      <c r="GN224" s="7">
        <f t="shared" si="190"/>
        <v>7.939436706492998</v>
      </c>
      <c r="GO224" s="7">
        <f t="shared" si="190"/>
        <v>7.5583437445813351</v>
      </c>
      <c r="GP224" s="7">
        <f t="shared" si="190"/>
        <v>7.748890225537167</v>
      </c>
      <c r="GQ224" s="7">
        <f t="shared" si="190"/>
        <v>7.4313127572774462</v>
      </c>
      <c r="GR224" s="7">
        <f t="shared" si="190"/>
        <v>7.6853747318852221</v>
      </c>
      <c r="GS224" s="7">
        <f t="shared" si="190"/>
        <v>7.4313127572774462</v>
      </c>
      <c r="GT224" s="7">
        <f t="shared" si="190"/>
        <v>6.6691268334541176</v>
      </c>
      <c r="GU224" s="7">
        <f t="shared" si="190"/>
        <v>6.4150648588463426</v>
      </c>
      <c r="GV224" s="7">
        <f t="shared" si="183"/>
        <v>5.9704564032827347</v>
      </c>
      <c r="GW224" s="7">
        <f t="shared" si="183"/>
        <v>5.335301466763295</v>
      </c>
      <c r="GX224" s="7">
        <f t="shared" si="183"/>
        <v>5.9069409096307908</v>
      </c>
      <c r="GY224" s="7">
        <f t="shared" si="183"/>
        <v>5.4623324540671829</v>
      </c>
      <c r="GZ224" s="7">
        <f t="shared" si="183"/>
        <v>5.335301466763295</v>
      </c>
      <c r="HA224" s="7">
        <f t="shared" si="183"/>
        <v>5.8434254159788468</v>
      </c>
      <c r="HB224" s="7">
        <f t="shared" si="183"/>
        <v>6.0974873905866227</v>
      </c>
      <c r="HC224" s="7">
        <f t="shared" si="183"/>
        <v>6.0974873905866227</v>
      </c>
      <c r="HD224" s="7">
        <f t="shared" si="183"/>
        <v>6.2245183778905107</v>
      </c>
      <c r="HE224" s="7">
        <f t="shared" si="183"/>
        <v>5.7799099223269028</v>
      </c>
      <c r="HF224" s="7">
        <f t="shared" si="183"/>
        <v>5.5258479477191269</v>
      </c>
      <c r="HG224" s="7">
        <f t="shared" si="183"/>
        <v>5.5893634413710709</v>
      </c>
      <c r="HH224" s="7">
        <f t="shared" si="183"/>
        <v>5.9704564032827347</v>
      </c>
      <c r="HI224" s="7">
        <f t="shared" si="183"/>
        <v>6.7326423271060625</v>
      </c>
      <c r="HJ224" s="7">
        <f t="shared" si="183"/>
        <v>7.8124057191891101</v>
      </c>
      <c r="HK224" s="7">
        <f t="shared" si="183"/>
        <v>9.2732620731838225</v>
      </c>
      <c r="HL224" s="7">
        <f t="shared" si="183"/>
        <v>10.67060293352659</v>
      </c>
      <c r="HM224" s="7">
        <f t="shared" si="183"/>
        <v>11.62333533830575</v>
      </c>
      <c r="HN224" s="7">
        <f t="shared" si="183"/>
        <v>12.957160704996573</v>
      </c>
      <c r="HO224" s="7">
        <f t="shared" si="183"/>
        <v>13.909893109775734</v>
      </c>
      <c r="HP224" s="7">
        <f t="shared" si="183"/>
        <v>14.100439590731566</v>
      </c>
      <c r="HQ224" s="7">
        <f t="shared" si="183"/>
        <v>14.48153255264323</v>
      </c>
      <c r="HR224" s="7">
        <f t="shared" si="183"/>
        <v>13.719346628819903</v>
      </c>
      <c r="HS224" s="7">
        <f t="shared" si="183"/>
        <v>12.703098730388799</v>
      </c>
      <c r="HT224" s="7">
        <f t="shared" si="183"/>
        <v>12.194974781173245</v>
      </c>
      <c r="HU224" s="7">
        <f t="shared" si="184"/>
        <v>11.813881819261582</v>
      </c>
      <c r="HV224" s="7">
        <f t="shared" si="184"/>
        <v>11.242242376394085</v>
      </c>
      <c r="HW224" s="7">
        <f t="shared" si="184"/>
        <v>10.353025465266869</v>
      </c>
      <c r="HX224" s="7">
        <f t="shared" si="184"/>
        <v>8.3840451620566068</v>
      </c>
      <c r="HY224" s="7">
        <f t="shared" si="184"/>
        <v>6.7326423271060625</v>
      </c>
      <c r="HZ224" s="7">
        <f t="shared" si="184"/>
        <v>5.5258479477191269</v>
      </c>
      <c r="IA224" s="7">
        <f t="shared" si="184"/>
        <v>4.5731155429399672</v>
      </c>
    </row>
    <row r="225" spans="2:235" x14ac:dyDescent="0.25">
      <c r="B225" s="347" t="s">
        <v>211</v>
      </c>
      <c r="C225" s="353">
        <v>692257</v>
      </c>
      <c r="I225" s="7">
        <f t="shared" si="185"/>
        <v>0.43336506528644708</v>
      </c>
      <c r="J225" s="7">
        <f t="shared" si="185"/>
        <v>0.57782008704859611</v>
      </c>
      <c r="K225" s="7">
        <f t="shared" si="185"/>
        <v>0.57782008704859611</v>
      </c>
      <c r="L225" s="7">
        <f t="shared" si="185"/>
        <v>0.57782008704859611</v>
      </c>
      <c r="M225" s="7">
        <f t="shared" si="185"/>
        <v>0.43336506528644708</v>
      </c>
      <c r="N225" s="7">
        <f t="shared" si="185"/>
        <v>0.28891004352429805</v>
      </c>
      <c r="O225" s="7">
        <f t="shared" si="185"/>
        <v>0.28891004352429805</v>
      </c>
      <c r="P225" s="7">
        <f t="shared" si="185"/>
        <v>0.14445502176214903</v>
      </c>
      <c r="Q225" s="7">
        <f t="shared" si="185"/>
        <v>0</v>
      </c>
      <c r="R225" s="7">
        <f t="shared" si="185"/>
        <v>0</v>
      </c>
      <c r="S225" s="7">
        <f t="shared" si="185"/>
        <v>0</v>
      </c>
      <c r="T225" s="7">
        <f t="shared" si="185"/>
        <v>0</v>
      </c>
      <c r="U225" s="7">
        <f t="shared" si="185"/>
        <v>0</v>
      </c>
      <c r="V225" s="7">
        <f t="shared" si="185"/>
        <v>0</v>
      </c>
      <c r="W225" s="7">
        <f t="shared" si="185"/>
        <v>0</v>
      </c>
      <c r="X225" s="7">
        <f t="shared" si="185"/>
        <v>0</v>
      </c>
      <c r="Y225" s="7">
        <f t="shared" si="189"/>
        <v>0.14445502176214903</v>
      </c>
      <c r="Z225" s="7">
        <f t="shared" si="189"/>
        <v>0.28891004352429805</v>
      </c>
      <c r="AA225" s="7">
        <f t="shared" si="189"/>
        <v>0.57782008704859611</v>
      </c>
      <c r="AB225" s="7">
        <f t="shared" si="189"/>
        <v>0.57782008704859611</v>
      </c>
      <c r="AC225" s="7">
        <f t="shared" si="189"/>
        <v>1.1556401740971922</v>
      </c>
      <c r="AD225" s="7">
        <f t="shared" si="189"/>
        <v>2.3112803481943844</v>
      </c>
      <c r="AE225" s="7">
        <f t="shared" si="189"/>
        <v>3.1780104787672787</v>
      </c>
      <c r="AF225" s="7">
        <f t="shared" si="189"/>
        <v>4.9114707399130673</v>
      </c>
      <c r="AG225" s="7">
        <f t="shared" si="189"/>
        <v>7.2227510881074517</v>
      </c>
      <c r="AH225" s="7">
        <f t="shared" si="189"/>
        <v>8.0894812186803442</v>
      </c>
      <c r="AI225" s="7">
        <f t="shared" si="189"/>
        <v>10.111851523350431</v>
      </c>
      <c r="AJ225" s="7">
        <f t="shared" si="189"/>
        <v>11.98976680625837</v>
      </c>
      <c r="AK225" s="7">
        <f t="shared" si="189"/>
        <v>14.301047154452755</v>
      </c>
      <c r="AL225" s="7">
        <f t="shared" si="189"/>
        <v>16.901237546171437</v>
      </c>
      <c r="AM225" s="7">
        <f t="shared" si="189"/>
        <v>19.356972916127969</v>
      </c>
      <c r="AN225" s="7">
        <f t="shared" si="189"/>
        <v>23.97953361251674</v>
      </c>
      <c r="AO225" s="7">
        <f t="shared" si="189"/>
        <v>28.891004352429807</v>
      </c>
      <c r="AP225" s="7">
        <f t="shared" si="189"/>
        <v>36.547120505823699</v>
      </c>
      <c r="AQ225" s="7">
        <f t="shared" si="189"/>
        <v>44.781056746266195</v>
      </c>
      <c r="AR225" s="7">
        <f t="shared" si="189"/>
        <v>53.73726809551944</v>
      </c>
      <c r="AS225" s="7">
        <f t="shared" si="189"/>
        <v>62.982389488296974</v>
      </c>
      <c r="AT225" s="7">
        <f t="shared" si="189"/>
        <v>72.371965902836664</v>
      </c>
      <c r="AU225" s="7">
        <f t="shared" si="189"/>
        <v>83.928367643808585</v>
      </c>
      <c r="AV225" s="7">
        <f t="shared" si="189"/>
        <v>95.918134450066958</v>
      </c>
      <c r="AW225" s="7">
        <f t="shared" si="189"/>
        <v>107.47453619103888</v>
      </c>
      <c r="AX225" s="7">
        <f t="shared" si="189"/>
        <v>115.99738247500568</v>
      </c>
      <c r="AY225" s="7">
        <f t="shared" si="189"/>
        <v>124.23131871544817</v>
      </c>
      <c r="AZ225" s="7">
        <f t="shared" si="189"/>
        <v>135.64326543465793</v>
      </c>
      <c r="BA225" s="7">
        <f t="shared" si="189"/>
        <v>140.69919119633315</v>
      </c>
      <c r="BB225" s="7">
        <f t="shared" si="189"/>
        <v>155.72251345959666</v>
      </c>
      <c r="BC225" s="7">
        <f t="shared" si="189"/>
        <v>164.1009047218013</v>
      </c>
      <c r="BD225" s="7">
        <f t="shared" si="189"/>
        <v>173.63493615810313</v>
      </c>
      <c r="BE225" s="7">
        <f t="shared" si="189"/>
        <v>179.26868200682696</v>
      </c>
      <c r="BF225" s="7">
        <f t="shared" si="189"/>
        <v>188.51380339960448</v>
      </c>
      <c r="BG225" s="7">
        <f t="shared" si="189"/>
        <v>184.90242785555074</v>
      </c>
      <c r="BH225" s="7">
        <f t="shared" si="189"/>
        <v>185.0468828773129</v>
      </c>
      <c r="BI225" s="7">
        <f t="shared" si="189"/>
        <v>178.40195187625406</v>
      </c>
      <c r="BJ225" s="7">
        <f t="shared" si="189"/>
        <v>173.34602611457885</v>
      </c>
      <c r="BK225" s="7">
        <f t="shared" si="189"/>
        <v>171.46811083167088</v>
      </c>
      <c r="BL225" s="7">
        <f t="shared" si="189"/>
        <v>172.19038594048166</v>
      </c>
      <c r="BM225" s="7">
        <f t="shared" si="189"/>
        <v>169.15683048347651</v>
      </c>
      <c r="BN225" s="7">
        <f t="shared" si="189"/>
        <v>172.47929598400594</v>
      </c>
      <c r="BO225" s="7">
        <f t="shared" si="189"/>
        <v>173.77939117986529</v>
      </c>
      <c r="BP225" s="7">
        <f t="shared" si="189"/>
        <v>173.63493615810313</v>
      </c>
      <c r="BQ225" s="7">
        <f t="shared" si="189"/>
        <v>178.97977196330265</v>
      </c>
      <c r="BR225" s="7">
        <f t="shared" si="189"/>
        <v>177.10185668039472</v>
      </c>
      <c r="BS225" s="7">
        <f t="shared" si="189"/>
        <v>174.93503135396247</v>
      </c>
      <c r="BT225" s="7">
        <f t="shared" si="189"/>
        <v>174.93503135396247</v>
      </c>
      <c r="BU225" s="7">
        <f t="shared" si="189"/>
        <v>165.68990996118495</v>
      </c>
      <c r="BV225" s="7">
        <f t="shared" si="187"/>
        <v>163.81199467827699</v>
      </c>
      <c r="BW225" s="7">
        <f t="shared" si="187"/>
        <v>154.133508220213</v>
      </c>
      <c r="BX225" s="7">
        <f t="shared" si="187"/>
        <v>150.23322263263498</v>
      </c>
      <c r="BY225" s="7">
        <f t="shared" si="187"/>
        <v>146.33293704505698</v>
      </c>
      <c r="BZ225" s="7">
        <f t="shared" si="187"/>
        <v>143.1549265662897</v>
      </c>
      <c r="CA225" s="7">
        <f t="shared" si="187"/>
        <v>132.46525495589066</v>
      </c>
      <c r="CB225" s="7">
        <f t="shared" si="187"/>
        <v>132.17634491236637</v>
      </c>
      <c r="CC225" s="7">
        <f t="shared" si="187"/>
        <v>126.10923399835609</v>
      </c>
      <c r="CD225" s="7">
        <f t="shared" si="187"/>
        <v>126.83150910716685</v>
      </c>
      <c r="CE225" s="7">
        <f t="shared" si="187"/>
        <v>119.3198479755351</v>
      </c>
      <c r="CF225" s="7">
        <f t="shared" si="187"/>
        <v>109.64136151747111</v>
      </c>
      <c r="CG225" s="7">
        <f t="shared" si="187"/>
        <v>101.84079034231506</v>
      </c>
      <c r="CH225" s="7">
        <f t="shared" si="187"/>
        <v>98.229414798261345</v>
      </c>
      <c r="CI225" s="7">
        <f t="shared" si="187"/>
        <v>93.606854101872571</v>
      </c>
      <c r="CJ225" s="7">
        <f t="shared" si="187"/>
        <v>87.539743187862314</v>
      </c>
      <c r="CK225" s="7">
        <f t="shared" si="187"/>
        <v>76.561161533938986</v>
      </c>
      <c r="CL225" s="7">
        <f t="shared" si="187"/>
        <v>70.494050619928728</v>
      </c>
      <c r="CM225" s="7">
        <f t="shared" si="187"/>
        <v>66.593765032350703</v>
      </c>
      <c r="CN225" s="7">
        <f t="shared" si="187"/>
        <v>64.282484684156316</v>
      </c>
      <c r="CO225" s="7">
        <f t="shared" si="187"/>
        <v>61.393384248913335</v>
      </c>
      <c r="CP225" s="7">
        <f t="shared" si="187"/>
        <v>58.9376488789568</v>
      </c>
      <c r="CQ225" s="7">
        <f t="shared" si="187"/>
        <v>57.493098661335317</v>
      </c>
      <c r="CR225" s="7">
        <f t="shared" si="187"/>
        <v>57.20418861781102</v>
      </c>
      <c r="CS225" s="7">
        <f t="shared" si="187"/>
        <v>54.459543204330188</v>
      </c>
      <c r="CT225" s="7">
        <f t="shared" si="187"/>
        <v>50.125892551465711</v>
      </c>
      <c r="CU225" s="7">
        <f t="shared" si="187"/>
        <v>45.069966789790499</v>
      </c>
      <c r="CV225" s="7">
        <f t="shared" si="187"/>
        <v>40.302951071639576</v>
      </c>
      <c r="CW225" s="7">
        <f t="shared" si="187"/>
        <v>37.991670723445196</v>
      </c>
      <c r="CX225" s="7">
        <f t="shared" si="187"/>
        <v>37.124940592872299</v>
      </c>
      <c r="CY225" s="7">
        <f t="shared" si="188"/>
        <v>36.258210462299402</v>
      </c>
      <c r="CZ225" s="7">
        <f t="shared" si="188"/>
        <v>36.402665484061551</v>
      </c>
      <c r="DA225" s="7">
        <f t="shared" si="188"/>
        <v>36.402665484061551</v>
      </c>
      <c r="DB225" s="7">
        <f t="shared" si="188"/>
        <v>34.669205222915771</v>
      </c>
      <c r="DC225" s="7">
        <f t="shared" si="188"/>
        <v>33.513565048818577</v>
      </c>
      <c r="DD225" s="7">
        <f t="shared" si="188"/>
        <v>30.191099548289145</v>
      </c>
      <c r="DE225" s="7">
        <f t="shared" si="188"/>
        <v>29.4688244394784</v>
      </c>
      <c r="DF225" s="7">
        <f t="shared" si="188"/>
        <v>27.013089069521868</v>
      </c>
      <c r="DG225" s="7">
        <f t="shared" si="188"/>
        <v>23.257258503705994</v>
      </c>
      <c r="DH225" s="7">
        <f t="shared" si="188"/>
        <v>20.368158068463011</v>
      </c>
      <c r="DI225" s="7">
        <f t="shared" si="188"/>
        <v>19.356972916127969</v>
      </c>
      <c r="DJ225" s="7">
        <f t="shared" si="188"/>
        <v>17.623512654982182</v>
      </c>
      <c r="DK225" s="7">
        <f t="shared" si="188"/>
        <v>17.912422698506479</v>
      </c>
      <c r="DL225" s="7">
        <f t="shared" si="188"/>
        <v>15.456687328549947</v>
      </c>
      <c r="DM225" s="7">
        <f t="shared" si="188"/>
        <v>14.301047154452755</v>
      </c>
      <c r="DN225" s="7">
        <f t="shared" si="188"/>
        <v>12.856496936831263</v>
      </c>
      <c r="DO225" s="7">
        <f t="shared" si="188"/>
        <v>12.134221828020518</v>
      </c>
      <c r="DP225" s="7">
        <f t="shared" si="188"/>
        <v>10.40076156687473</v>
      </c>
      <c r="DQ225" s="7">
        <f t="shared" si="188"/>
        <v>8.9562113492532394</v>
      </c>
      <c r="DR225" s="7">
        <f t="shared" si="188"/>
        <v>9.2451213927775377</v>
      </c>
      <c r="DS225" s="7">
        <f t="shared" si="188"/>
        <v>9.5340314363018361</v>
      </c>
      <c r="DT225" s="7">
        <f t="shared" si="188"/>
        <v>8.6673013057289428</v>
      </c>
      <c r="DU225" s="7">
        <f t="shared" si="188"/>
        <v>8.3783912622046444</v>
      </c>
      <c r="DV225" s="7">
        <f t="shared" si="188"/>
        <v>7.6561161533938993</v>
      </c>
      <c r="DW225" s="7">
        <f t="shared" si="188"/>
        <v>8.9562113492532394</v>
      </c>
      <c r="DX225" s="7">
        <f t="shared" si="188"/>
        <v>9.9673965015882828</v>
      </c>
      <c r="DY225" s="7">
        <f t="shared" si="188"/>
        <v>9.9673965015882828</v>
      </c>
      <c r="DZ225" s="7">
        <f t="shared" si="188"/>
        <v>9.2451213927775377</v>
      </c>
      <c r="EA225" s="7">
        <f t="shared" si="188"/>
        <v>8.8117563274910911</v>
      </c>
      <c r="EB225" s="7">
        <f t="shared" si="188"/>
        <v>9.1006663710153877</v>
      </c>
      <c r="EC225" s="7">
        <f t="shared" si="188"/>
        <v>8.6673013057289428</v>
      </c>
      <c r="ED225" s="7">
        <f t="shared" si="188"/>
        <v>7.2227510881074517</v>
      </c>
      <c r="EE225" s="7">
        <f t="shared" si="188"/>
        <v>6.3560209575345574</v>
      </c>
      <c r="EF225" s="7">
        <f t="shared" si="188"/>
        <v>4.9114707399130673</v>
      </c>
      <c r="EG225" s="7">
        <f t="shared" si="188"/>
        <v>5.6337458487238123</v>
      </c>
      <c r="EH225" s="7">
        <f t="shared" si="188"/>
        <v>5.344835805199514</v>
      </c>
      <c r="EI225" s="7">
        <f t="shared" si="188"/>
        <v>4.7670157181509181</v>
      </c>
      <c r="EJ225" s="7">
        <f t="shared" si="188"/>
        <v>4.9114707399130673</v>
      </c>
      <c r="EK225" s="7">
        <f t="shared" si="188"/>
        <v>4.7670157181509181</v>
      </c>
      <c r="EL225" s="7">
        <f t="shared" si="188"/>
        <v>4.6225606963887689</v>
      </c>
      <c r="EM225" s="7">
        <f t="shared" si="188"/>
        <v>4.0447406093401721</v>
      </c>
      <c r="EN225" s="7">
        <f t="shared" si="188"/>
        <v>3.1780104787672787</v>
      </c>
      <c r="EO225" s="7">
        <f t="shared" si="188"/>
        <v>3.3224655005294279</v>
      </c>
      <c r="EP225" s="7">
        <f t="shared" si="188"/>
        <v>2.6001903917186824</v>
      </c>
      <c r="EQ225" s="7">
        <f t="shared" si="188"/>
        <v>2.7446454134808316</v>
      </c>
      <c r="ER225" s="7">
        <f t="shared" si="188"/>
        <v>2.8891004352429803</v>
      </c>
      <c r="ES225" s="7">
        <f t="shared" si="188"/>
        <v>2.7446454134808316</v>
      </c>
      <c r="ET225" s="7">
        <f t="shared" si="188"/>
        <v>2.8891004352429803</v>
      </c>
      <c r="EU225" s="7">
        <f t="shared" si="188"/>
        <v>2.7446454134808316</v>
      </c>
      <c r="EV225" s="7">
        <f t="shared" si="188"/>
        <v>2.6001903917186824</v>
      </c>
      <c r="EW225" s="7">
        <f t="shared" si="188"/>
        <v>2.6001903917186824</v>
      </c>
      <c r="EX225" s="7">
        <f t="shared" si="188"/>
        <v>2.022370304670086</v>
      </c>
      <c r="EY225" s="7">
        <f t="shared" si="188"/>
        <v>2.022370304670086</v>
      </c>
      <c r="EZ225" s="7">
        <f t="shared" si="188"/>
        <v>1.7334602611457883</v>
      </c>
      <c r="FA225" s="7">
        <f t="shared" si="188"/>
        <v>1.7334602611457883</v>
      </c>
      <c r="FB225" s="7">
        <f t="shared" si="188"/>
        <v>1.7334602611457883</v>
      </c>
      <c r="FC225" s="7">
        <f t="shared" si="188"/>
        <v>1.3000951958593412</v>
      </c>
      <c r="FD225" s="7">
        <f t="shared" si="188"/>
        <v>1.1556401740971922</v>
      </c>
      <c r="FE225" s="7">
        <f t="shared" si="188"/>
        <v>1.1556401740971922</v>
      </c>
      <c r="FF225" s="7">
        <f t="shared" si="188"/>
        <v>0.86673013057289416</v>
      </c>
      <c r="FG225" s="7">
        <f t="shared" si="188"/>
        <v>0.72227510881074508</v>
      </c>
      <c r="FH225" s="7">
        <f t="shared" si="188"/>
        <v>0.57782008704859611</v>
      </c>
      <c r="FI225" s="7">
        <f t="shared" si="188"/>
        <v>1.011185152335043</v>
      </c>
      <c r="FJ225" s="7">
        <f t="shared" si="188"/>
        <v>1.4445502176214902</v>
      </c>
      <c r="FK225" s="7">
        <f t="shared" si="190"/>
        <v>1.7334602611457883</v>
      </c>
      <c r="FL225" s="7">
        <f t="shared" si="190"/>
        <v>2.022370304670086</v>
      </c>
      <c r="FM225" s="7">
        <f t="shared" si="190"/>
        <v>2.3112803481943844</v>
      </c>
      <c r="FN225" s="7">
        <f t="shared" si="190"/>
        <v>3.4669205222915767</v>
      </c>
      <c r="FO225" s="7">
        <f t="shared" si="190"/>
        <v>3.4669205222915767</v>
      </c>
      <c r="FP225" s="7">
        <f t="shared" si="190"/>
        <v>3.7558305658158746</v>
      </c>
      <c r="FQ225" s="7">
        <f t="shared" si="190"/>
        <v>3.7558305658158746</v>
      </c>
      <c r="FR225" s="7">
        <f t="shared" si="190"/>
        <v>3.9002855875780238</v>
      </c>
      <c r="FS225" s="7">
        <f t="shared" si="190"/>
        <v>3.4669205222915767</v>
      </c>
      <c r="FT225" s="7">
        <f t="shared" si="190"/>
        <v>3.7558305658158746</v>
      </c>
      <c r="FU225" s="7">
        <f t="shared" si="190"/>
        <v>2.8891004352429803</v>
      </c>
      <c r="FV225" s="7">
        <f t="shared" si="190"/>
        <v>4.0447406093401721</v>
      </c>
      <c r="FW225" s="7">
        <f t="shared" si="190"/>
        <v>4.1891956311023222</v>
      </c>
      <c r="FX225" s="7">
        <f t="shared" si="190"/>
        <v>4.7670157181509181</v>
      </c>
      <c r="FY225" s="7">
        <f t="shared" si="190"/>
        <v>5.2003807834373648</v>
      </c>
      <c r="FZ225" s="7">
        <f t="shared" si="190"/>
        <v>6.7893860228210041</v>
      </c>
      <c r="GA225" s="7">
        <f t="shared" si="190"/>
        <v>6.7893860228210041</v>
      </c>
      <c r="GB225" s="7">
        <f t="shared" si="190"/>
        <v>8.3783912622046444</v>
      </c>
      <c r="GC225" s="7">
        <f t="shared" si="190"/>
        <v>8.5228462839667927</v>
      </c>
      <c r="GD225" s="7">
        <f t="shared" si="190"/>
        <v>8.8117563274910911</v>
      </c>
      <c r="GE225" s="7">
        <f t="shared" si="190"/>
        <v>8.6673013057289428</v>
      </c>
      <c r="GF225" s="7">
        <f t="shared" si="190"/>
        <v>8.2339362404424943</v>
      </c>
      <c r="GG225" s="7">
        <f t="shared" si="190"/>
        <v>7.8005711751560476</v>
      </c>
      <c r="GH225" s="7">
        <f t="shared" si="190"/>
        <v>8.5228462839667927</v>
      </c>
      <c r="GI225" s="7">
        <f t="shared" si="190"/>
        <v>8.2339362404424943</v>
      </c>
      <c r="GJ225" s="7">
        <f t="shared" si="190"/>
        <v>7.5116611316317492</v>
      </c>
      <c r="GK225" s="7">
        <f t="shared" si="190"/>
        <v>8.3783912622046444</v>
      </c>
      <c r="GL225" s="7">
        <f t="shared" si="190"/>
        <v>9.5340314363018361</v>
      </c>
      <c r="GM225" s="7">
        <f t="shared" si="190"/>
        <v>10.256306545112581</v>
      </c>
      <c r="GN225" s="7">
        <f t="shared" si="190"/>
        <v>10.111851523350431</v>
      </c>
      <c r="GO225" s="7">
        <f t="shared" si="190"/>
        <v>10.978581653923326</v>
      </c>
      <c r="GP225" s="7">
        <f t="shared" si="190"/>
        <v>10.256306545112581</v>
      </c>
      <c r="GQ225" s="7">
        <f t="shared" si="190"/>
        <v>11.845311784496221</v>
      </c>
      <c r="GR225" s="7">
        <f t="shared" si="190"/>
        <v>10.256306545112581</v>
      </c>
      <c r="GS225" s="7">
        <f t="shared" si="190"/>
        <v>9.6784864580639844</v>
      </c>
      <c r="GT225" s="7">
        <f t="shared" si="190"/>
        <v>9.9673965015882828</v>
      </c>
      <c r="GU225" s="7">
        <f t="shared" si="190"/>
        <v>9.9673965015882828</v>
      </c>
      <c r="GV225" s="7">
        <f t="shared" si="183"/>
        <v>8.8117563274910911</v>
      </c>
      <c r="GW225" s="7">
        <f t="shared" si="183"/>
        <v>9.2451213927775377</v>
      </c>
      <c r="GX225" s="7">
        <f t="shared" si="183"/>
        <v>7.3672061098696</v>
      </c>
      <c r="GY225" s="7">
        <f t="shared" si="183"/>
        <v>7.6561161533938993</v>
      </c>
      <c r="GZ225" s="7">
        <f t="shared" si="183"/>
        <v>7.3672061098696</v>
      </c>
      <c r="HA225" s="7">
        <f t="shared" si="183"/>
        <v>6.7893860228210041</v>
      </c>
      <c r="HB225" s="7">
        <f t="shared" si="183"/>
        <v>7.0782960663453034</v>
      </c>
      <c r="HC225" s="7">
        <f t="shared" si="183"/>
        <v>6.9338410445831533</v>
      </c>
      <c r="HD225" s="7">
        <f t="shared" si="183"/>
        <v>6.6449310010588558</v>
      </c>
      <c r="HE225" s="7">
        <f t="shared" si="183"/>
        <v>7.5116611316317492</v>
      </c>
      <c r="HF225" s="7">
        <f t="shared" si="183"/>
        <v>8.0894812186803442</v>
      </c>
      <c r="HG225" s="7">
        <f t="shared" si="183"/>
        <v>9.1006663710153877</v>
      </c>
      <c r="HH225" s="7">
        <f t="shared" si="183"/>
        <v>9.9673965015882828</v>
      </c>
      <c r="HI225" s="7">
        <f t="shared" si="183"/>
        <v>10.689671610399028</v>
      </c>
      <c r="HJ225" s="7">
        <f t="shared" si="183"/>
        <v>12.567586893306965</v>
      </c>
      <c r="HK225" s="7">
        <f t="shared" si="183"/>
        <v>13.289862002117712</v>
      </c>
      <c r="HL225" s="7">
        <f t="shared" si="183"/>
        <v>15.456687328549947</v>
      </c>
      <c r="HM225" s="7">
        <f t="shared" si="183"/>
        <v>16.178962437360688</v>
      </c>
      <c r="HN225" s="7">
        <f t="shared" si="183"/>
        <v>16.32341745912284</v>
      </c>
      <c r="HO225" s="7">
        <f t="shared" si="183"/>
        <v>16.178962437360688</v>
      </c>
      <c r="HP225" s="7">
        <f t="shared" si="183"/>
        <v>16.467872480884989</v>
      </c>
      <c r="HQ225" s="7">
        <f t="shared" si="183"/>
        <v>17.76796767674433</v>
      </c>
      <c r="HR225" s="7">
        <f t="shared" si="183"/>
        <v>17.76796767674433</v>
      </c>
      <c r="HS225" s="7">
        <f t="shared" si="183"/>
        <v>16.467872480884989</v>
      </c>
      <c r="HT225" s="7">
        <f t="shared" si="183"/>
        <v>16.756782524409289</v>
      </c>
      <c r="HU225" s="7">
        <f t="shared" si="184"/>
        <v>18.490242785555075</v>
      </c>
      <c r="HV225" s="7">
        <f t="shared" si="184"/>
        <v>20.512613090225162</v>
      </c>
      <c r="HW225" s="7">
        <f t="shared" si="184"/>
        <v>20.945978155511607</v>
      </c>
      <c r="HX225" s="7">
        <f t="shared" si="184"/>
        <v>17.334602611457886</v>
      </c>
      <c r="HY225" s="7">
        <f t="shared" si="184"/>
        <v>15.601142350312095</v>
      </c>
      <c r="HZ225" s="7">
        <f t="shared" si="184"/>
        <v>13.43431702387986</v>
      </c>
      <c r="IA225" s="7">
        <f t="shared" si="184"/>
        <v>11.123036675685475</v>
      </c>
    </row>
    <row r="226" spans="2:235" ht="15.75" thickBot="1" x14ac:dyDescent="0.3">
      <c r="B226" s="348" t="s">
        <v>212</v>
      </c>
      <c r="C226" s="354">
        <v>129831</v>
      </c>
      <c r="I226" s="7">
        <f t="shared" si="185"/>
        <v>0.77023207092296908</v>
      </c>
      <c r="J226" s="7">
        <f t="shared" si="185"/>
        <v>0.77023207092296908</v>
      </c>
      <c r="K226" s="7">
        <f t="shared" si="185"/>
        <v>0.77023207092296908</v>
      </c>
      <c r="L226" s="7">
        <f t="shared" si="185"/>
        <v>0.77023207092296908</v>
      </c>
      <c r="M226" s="7">
        <f t="shared" si="185"/>
        <v>0.77023207092296908</v>
      </c>
      <c r="N226" s="7">
        <f t="shared" si="185"/>
        <v>0</v>
      </c>
      <c r="O226" s="7">
        <f t="shared" si="185"/>
        <v>0.77023207092296908</v>
      </c>
      <c r="P226" s="7">
        <f t="shared" si="185"/>
        <v>0.77023207092296908</v>
      </c>
      <c r="Q226" s="7">
        <f t="shared" si="185"/>
        <v>0.77023207092296908</v>
      </c>
      <c r="R226" s="7">
        <f t="shared" si="185"/>
        <v>0.77023207092296908</v>
      </c>
      <c r="S226" s="7">
        <f t="shared" si="185"/>
        <v>0.77023207092296908</v>
      </c>
      <c r="T226" s="7">
        <f t="shared" si="185"/>
        <v>0.77023207092296908</v>
      </c>
      <c r="U226" s="7">
        <f t="shared" si="185"/>
        <v>0.77023207092296908</v>
      </c>
      <c r="V226" s="7">
        <f t="shared" si="185"/>
        <v>0.77023207092296908</v>
      </c>
      <c r="W226" s="7">
        <f t="shared" si="185"/>
        <v>0.77023207092296908</v>
      </c>
      <c r="X226" s="7">
        <f t="shared" si="185"/>
        <v>0.77023207092296908</v>
      </c>
      <c r="Y226" s="7">
        <f t="shared" si="189"/>
        <v>1.5404641418459382</v>
      </c>
      <c r="Z226" s="7">
        <f t="shared" si="189"/>
        <v>1.5404641418459382</v>
      </c>
      <c r="AA226" s="7">
        <f t="shared" si="189"/>
        <v>3.0809282836918763</v>
      </c>
      <c r="AB226" s="7">
        <f t="shared" si="189"/>
        <v>3.8511603546148456</v>
      </c>
      <c r="AC226" s="7">
        <f t="shared" si="189"/>
        <v>4.621392425537814</v>
      </c>
      <c r="AD226" s="7">
        <f t="shared" si="189"/>
        <v>4.621392425537814</v>
      </c>
      <c r="AE226" s="7">
        <f t="shared" si="189"/>
        <v>4.621392425537814</v>
      </c>
      <c r="AF226" s="7">
        <f t="shared" si="189"/>
        <v>4.621392425537814</v>
      </c>
      <c r="AG226" s="7">
        <f t="shared" si="189"/>
        <v>6.9320886383067215</v>
      </c>
      <c r="AH226" s="7">
        <f t="shared" si="189"/>
        <v>9.2427848510756281</v>
      </c>
      <c r="AI226" s="7">
        <f t="shared" si="189"/>
        <v>9.2427848510756281</v>
      </c>
      <c r="AJ226" s="7">
        <f t="shared" si="189"/>
        <v>10.013016921998599</v>
      </c>
      <c r="AK226" s="7">
        <f t="shared" si="189"/>
        <v>13.864177276613443</v>
      </c>
      <c r="AL226" s="7">
        <f t="shared" si="189"/>
        <v>16.17487348938235</v>
      </c>
      <c r="AM226" s="7">
        <f t="shared" si="189"/>
        <v>17.715337631228291</v>
      </c>
      <c r="AN226" s="7">
        <f t="shared" si="189"/>
        <v>22.336730056766104</v>
      </c>
      <c r="AO226" s="7">
        <f t="shared" si="189"/>
        <v>25.417658340457979</v>
      </c>
      <c r="AP226" s="7">
        <f t="shared" si="189"/>
        <v>33.890211120610644</v>
      </c>
      <c r="AQ226" s="7">
        <f t="shared" si="189"/>
        <v>42.362763900763298</v>
      </c>
      <c r="AR226" s="7">
        <f t="shared" si="189"/>
        <v>50.835316680915959</v>
      </c>
      <c r="AS226" s="7">
        <f t="shared" si="189"/>
        <v>64.699493957529398</v>
      </c>
      <c r="AT226" s="7">
        <f t="shared" si="189"/>
        <v>77.793439163219873</v>
      </c>
      <c r="AU226" s="7">
        <f t="shared" si="189"/>
        <v>99.359937149063015</v>
      </c>
      <c r="AV226" s="7">
        <f t="shared" si="189"/>
        <v>117.84550685121427</v>
      </c>
      <c r="AW226" s="7">
        <f t="shared" si="189"/>
        <v>131.7096841278277</v>
      </c>
      <c r="AX226" s="7">
        <f t="shared" si="189"/>
        <v>145.57386140444115</v>
      </c>
      <c r="AY226" s="7">
        <f t="shared" si="189"/>
        <v>171.76175181582209</v>
      </c>
      <c r="AZ226" s="7">
        <f t="shared" si="189"/>
        <v>184.08546495058962</v>
      </c>
      <c r="BA226" s="7">
        <f t="shared" si="189"/>
        <v>201.80080258181792</v>
      </c>
      <c r="BB226" s="7">
        <f t="shared" si="189"/>
        <v>224.90776470950698</v>
      </c>
      <c r="BC226" s="7">
        <f t="shared" si="189"/>
        <v>244.93379855350418</v>
      </c>
      <c r="BD226" s="7">
        <f t="shared" si="189"/>
        <v>264.95983239750137</v>
      </c>
      <c r="BE226" s="7">
        <f t="shared" si="189"/>
        <v>299.62027558903497</v>
      </c>
      <c r="BF226" s="7">
        <f t="shared" si="189"/>
        <v>325.80816600041595</v>
      </c>
      <c r="BG226" s="7">
        <f t="shared" si="189"/>
        <v>345.83419984441315</v>
      </c>
      <c r="BH226" s="7">
        <f t="shared" si="189"/>
        <v>355.84721676641169</v>
      </c>
      <c r="BI226" s="7">
        <f t="shared" si="189"/>
        <v>367.40069783025626</v>
      </c>
      <c r="BJ226" s="7">
        <f t="shared" si="189"/>
        <v>376.64348268133188</v>
      </c>
      <c r="BK226" s="7">
        <f t="shared" si="189"/>
        <v>386.65649960333047</v>
      </c>
      <c r="BL226" s="7">
        <f t="shared" si="189"/>
        <v>378.95417889410078</v>
      </c>
      <c r="BM226" s="7">
        <f t="shared" si="189"/>
        <v>386.65649960333047</v>
      </c>
      <c r="BN226" s="7">
        <f t="shared" si="189"/>
        <v>404.37183723455877</v>
      </c>
      <c r="BO226" s="7">
        <f t="shared" si="189"/>
        <v>398.98021273809798</v>
      </c>
      <c r="BP226" s="7">
        <f t="shared" si="189"/>
        <v>406.68253344732767</v>
      </c>
      <c r="BQ226" s="7">
        <f t="shared" si="189"/>
        <v>408.22299758917359</v>
      </c>
      <c r="BR226" s="7">
        <f t="shared" si="189"/>
        <v>429.01926350409383</v>
      </c>
      <c r="BS226" s="7">
        <f t="shared" si="189"/>
        <v>437.49181628424645</v>
      </c>
      <c r="BT226" s="7">
        <f t="shared" si="189"/>
        <v>429.01926350409383</v>
      </c>
      <c r="BU226" s="7">
        <f t="shared" si="189"/>
        <v>409.7634617310195</v>
      </c>
      <c r="BV226" s="7">
        <f t="shared" si="189"/>
        <v>422.08717486578701</v>
      </c>
      <c r="BW226" s="7">
        <f t="shared" si="189"/>
        <v>398.98021273809798</v>
      </c>
      <c r="BX226" s="7">
        <f t="shared" si="189"/>
        <v>405.91230137640468</v>
      </c>
      <c r="BY226" s="7">
        <f t="shared" si="189"/>
        <v>379.72441096502376</v>
      </c>
      <c r="BZ226" s="7">
        <f t="shared" si="189"/>
        <v>374.33278646856297</v>
      </c>
      <c r="CA226" s="7">
        <f t="shared" si="189"/>
        <v>371.25185818487108</v>
      </c>
      <c r="CB226" s="7">
        <f t="shared" si="189"/>
        <v>363.54953747564139</v>
      </c>
      <c r="CC226" s="7">
        <f t="shared" si="189"/>
        <v>345.06396777349011</v>
      </c>
      <c r="CD226" s="7">
        <f t="shared" si="189"/>
        <v>341.21280741887534</v>
      </c>
      <c r="CE226" s="7">
        <f t="shared" si="189"/>
        <v>321.95700564580108</v>
      </c>
      <c r="CF226" s="7">
        <f t="shared" si="189"/>
        <v>318.87607736210924</v>
      </c>
      <c r="CG226" s="7">
        <f t="shared" si="187"/>
        <v>294.99888316349717</v>
      </c>
      <c r="CH226" s="7">
        <f t="shared" si="187"/>
        <v>264.18960032657839</v>
      </c>
      <c r="CI226" s="7">
        <f t="shared" si="187"/>
        <v>255.71704754642576</v>
      </c>
      <c r="CJ226" s="7">
        <f t="shared" si="187"/>
        <v>241.85287026981229</v>
      </c>
      <c r="CK226" s="7">
        <f t="shared" si="187"/>
        <v>217.97567607120027</v>
      </c>
      <c r="CL226" s="7">
        <f t="shared" si="187"/>
        <v>194.86871394351118</v>
      </c>
      <c r="CM226" s="7">
        <f t="shared" si="187"/>
        <v>175.61291217043697</v>
      </c>
      <c r="CN226" s="7">
        <f t="shared" si="187"/>
        <v>163.28919903566944</v>
      </c>
      <c r="CO226" s="7">
        <f t="shared" si="187"/>
        <v>154.04641418459383</v>
      </c>
      <c r="CP226" s="7">
        <f t="shared" si="187"/>
        <v>138.64177276613444</v>
      </c>
      <c r="CQ226" s="7">
        <f t="shared" si="187"/>
        <v>137.87154069521148</v>
      </c>
      <c r="CR226" s="7">
        <f t="shared" si="187"/>
        <v>136.33107655336553</v>
      </c>
      <c r="CS226" s="7">
        <f t="shared" si="187"/>
        <v>121.6966672058291</v>
      </c>
      <c r="CT226" s="7">
        <f t="shared" si="187"/>
        <v>117.84550685121427</v>
      </c>
      <c r="CU226" s="7">
        <f t="shared" si="187"/>
        <v>120.15620306398318</v>
      </c>
      <c r="CV226" s="7">
        <f t="shared" si="187"/>
        <v>116.30504270936832</v>
      </c>
      <c r="CW226" s="7">
        <f t="shared" si="187"/>
        <v>108.60272200013866</v>
      </c>
      <c r="CX226" s="7">
        <f t="shared" si="187"/>
        <v>97.819473007217084</v>
      </c>
      <c r="CY226" s="7">
        <f t="shared" si="188"/>
        <v>95.508776794448167</v>
      </c>
      <c r="CZ226" s="7">
        <f t="shared" si="188"/>
        <v>100.13016921998597</v>
      </c>
      <c r="DA226" s="7">
        <f t="shared" si="188"/>
        <v>89.346920227064416</v>
      </c>
      <c r="DB226" s="7">
        <f t="shared" si="188"/>
        <v>77.023207092296914</v>
      </c>
      <c r="DC226" s="7">
        <f t="shared" si="188"/>
        <v>71.631582595836136</v>
      </c>
      <c r="DD226" s="7">
        <f t="shared" si="188"/>
        <v>70.861350524913163</v>
      </c>
      <c r="DE226" s="7">
        <f t="shared" si="188"/>
        <v>70.861350524913163</v>
      </c>
      <c r="DF226" s="7">
        <f t="shared" si="188"/>
        <v>63.159029815683461</v>
      </c>
      <c r="DG226" s="7">
        <f t="shared" si="188"/>
        <v>60.848333602914551</v>
      </c>
      <c r="DH226" s="7">
        <f t="shared" si="188"/>
        <v>62.388797744760502</v>
      </c>
      <c r="DI226" s="7">
        <f t="shared" si="188"/>
        <v>60.078101531991592</v>
      </c>
      <c r="DJ226" s="7">
        <f t="shared" si="188"/>
        <v>56.997173248299717</v>
      </c>
      <c r="DK226" s="7">
        <f t="shared" si="188"/>
        <v>52.375780822761897</v>
      </c>
      <c r="DL226" s="7">
        <f t="shared" si="188"/>
        <v>48.524620468147056</v>
      </c>
      <c r="DM226" s="7">
        <f t="shared" si="188"/>
        <v>49.294852539070021</v>
      </c>
      <c r="DN226" s="7">
        <f t="shared" si="188"/>
        <v>45.443692184455173</v>
      </c>
      <c r="DO226" s="7">
        <f t="shared" si="188"/>
        <v>36.971139404302512</v>
      </c>
      <c r="DP226" s="7">
        <f t="shared" si="188"/>
        <v>36.200907333379547</v>
      </c>
      <c r="DQ226" s="7">
        <f t="shared" si="188"/>
        <v>32.349746978764699</v>
      </c>
      <c r="DR226" s="7">
        <f t="shared" si="188"/>
        <v>32.349746978764699</v>
      </c>
      <c r="DS226" s="7">
        <f t="shared" si="188"/>
        <v>32.349746978764699</v>
      </c>
      <c r="DT226" s="7">
        <f t="shared" si="188"/>
        <v>25.417658340457979</v>
      </c>
      <c r="DU226" s="7">
        <f t="shared" si="188"/>
        <v>23.877194198612042</v>
      </c>
      <c r="DV226" s="7">
        <f t="shared" si="188"/>
        <v>23.106962127689073</v>
      </c>
      <c r="DW226" s="7">
        <f t="shared" si="188"/>
        <v>22.336730056766104</v>
      </c>
      <c r="DX226" s="7">
        <f t="shared" si="188"/>
        <v>20.796265914920166</v>
      </c>
      <c r="DY226" s="7">
        <f t="shared" si="188"/>
        <v>22.336730056766104</v>
      </c>
      <c r="DZ226" s="7">
        <f t="shared" si="188"/>
        <v>20.796265914920166</v>
      </c>
      <c r="EA226" s="7">
        <f t="shared" si="188"/>
        <v>20.026033843997197</v>
      </c>
      <c r="EB226" s="7">
        <f t="shared" si="188"/>
        <v>20.026033843997197</v>
      </c>
      <c r="EC226" s="7">
        <f t="shared" si="188"/>
        <v>17.715337631228291</v>
      </c>
      <c r="ED226" s="7">
        <f t="shared" si="188"/>
        <v>14.634409347536414</v>
      </c>
      <c r="EE226" s="7">
        <f t="shared" si="188"/>
        <v>11.553481063844536</v>
      </c>
      <c r="EF226" s="7">
        <f t="shared" si="188"/>
        <v>9.2427848510756281</v>
      </c>
      <c r="EG226" s="7">
        <f t="shared" si="188"/>
        <v>10.013016921998599</v>
      </c>
      <c r="EH226" s="7">
        <f t="shared" si="188"/>
        <v>8.472552780152661</v>
      </c>
      <c r="EI226" s="7">
        <f t="shared" si="188"/>
        <v>6.9320886383067215</v>
      </c>
      <c r="EJ226" s="7">
        <f t="shared" si="188"/>
        <v>6.1618565673837526</v>
      </c>
      <c r="EK226" s="7">
        <f t="shared" si="188"/>
        <v>6.1618565673837526</v>
      </c>
      <c r="EL226" s="7">
        <f t="shared" si="188"/>
        <v>6.9320886383067215</v>
      </c>
      <c r="EM226" s="7">
        <f t="shared" si="188"/>
        <v>6.9320886383067215</v>
      </c>
      <c r="EN226" s="7">
        <f t="shared" si="188"/>
        <v>5.3916244964607829</v>
      </c>
      <c r="EO226" s="7">
        <f t="shared" si="188"/>
        <v>6.1618565673837526</v>
      </c>
      <c r="EP226" s="7">
        <f t="shared" si="188"/>
        <v>8.472552780152661</v>
      </c>
      <c r="EQ226" s="7">
        <f t="shared" si="188"/>
        <v>11.553481063844536</v>
      </c>
      <c r="ER226" s="7">
        <f t="shared" si="188"/>
        <v>10.013016921998599</v>
      </c>
      <c r="ES226" s="7">
        <f t="shared" si="188"/>
        <v>9.2427848510756281</v>
      </c>
      <c r="ET226" s="7">
        <f t="shared" si="188"/>
        <v>8.472552780152661</v>
      </c>
      <c r="EU226" s="7">
        <f t="shared" si="188"/>
        <v>8.472552780152661</v>
      </c>
      <c r="EV226" s="7">
        <f t="shared" si="188"/>
        <v>9.2427848510756281</v>
      </c>
      <c r="EW226" s="7">
        <f t="shared" si="188"/>
        <v>5.3916244964607829</v>
      </c>
      <c r="EX226" s="7">
        <f t="shared" ref="EX226:HI226" si="191">EX215/$C226*100000</f>
        <v>3.0809282836918763</v>
      </c>
      <c r="EY226" s="7">
        <f t="shared" si="191"/>
        <v>3.0809282836918763</v>
      </c>
      <c r="EZ226" s="7">
        <f t="shared" si="191"/>
        <v>3.8511603546148456</v>
      </c>
      <c r="FA226" s="7">
        <f t="shared" si="191"/>
        <v>3.0809282836918763</v>
      </c>
      <c r="FB226" s="7">
        <f t="shared" si="191"/>
        <v>3.0809282836918763</v>
      </c>
      <c r="FC226" s="7">
        <f t="shared" si="191"/>
        <v>1.5404641418459382</v>
      </c>
      <c r="FD226" s="7">
        <f t="shared" si="191"/>
        <v>1.5404641418459382</v>
      </c>
      <c r="FE226" s="7">
        <f t="shared" si="191"/>
        <v>0.77023207092296908</v>
      </c>
      <c r="FF226" s="7">
        <f t="shared" si="191"/>
        <v>0.77023207092296908</v>
      </c>
      <c r="FG226" s="7">
        <f t="shared" si="191"/>
        <v>0</v>
      </c>
      <c r="FH226" s="7">
        <f t="shared" si="191"/>
        <v>0.77023207092296908</v>
      </c>
      <c r="FI226" s="7">
        <f t="shared" si="191"/>
        <v>0.77023207092296908</v>
      </c>
      <c r="FJ226" s="7">
        <f t="shared" si="191"/>
        <v>1.5404641418459382</v>
      </c>
      <c r="FK226" s="7">
        <f t="shared" si="191"/>
        <v>2.310696212768907</v>
      </c>
      <c r="FL226" s="7">
        <f t="shared" si="191"/>
        <v>2.310696212768907</v>
      </c>
      <c r="FM226" s="7">
        <f t="shared" si="191"/>
        <v>3.0809282836918763</v>
      </c>
      <c r="FN226" s="7">
        <f t="shared" si="191"/>
        <v>3.8511603546148456</v>
      </c>
      <c r="FO226" s="7">
        <f t="shared" si="191"/>
        <v>4.621392425537814</v>
      </c>
      <c r="FP226" s="7">
        <f t="shared" si="191"/>
        <v>4.621392425537814</v>
      </c>
      <c r="FQ226" s="7">
        <f t="shared" si="191"/>
        <v>3.8511603546148456</v>
      </c>
      <c r="FR226" s="7">
        <f t="shared" si="191"/>
        <v>3.8511603546148456</v>
      </c>
      <c r="FS226" s="7">
        <f t="shared" si="191"/>
        <v>3.8511603546148456</v>
      </c>
      <c r="FT226" s="7">
        <f t="shared" si="191"/>
        <v>6.1618565673837526</v>
      </c>
      <c r="FU226" s="7">
        <f t="shared" si="191"/>
        <v>6.1618565673837526</v>
      </c>
      <c r="FV226" s="7">
        <f t="shared" si="191"/>
        <v>6.9320886383067215</v>
      </c>
      <c r="FW226" s="7">
        <f t="shared" si="191"/>
        <v>7.7023207092296913</v>
      </c>
      <c r="FX226" s="7">
        <f t="shared" si="191"/>
        <v>7.7023207092296913</v>
      </c>
      <c r="FY226" s="7">
        <f t="shared" si="191"/>
        <v>8.472552780152661</v>
      </c>
      <c r="FZ226" s="7">
        <f t="shared" si="191"/>
        <v>9.2427848510756281</v>
      </c>
      <c r="GA226" s="7">
        <f t="shared" si="191"/>
        <v>8.472552780152661</v>
      </c>
      <c r="GB226" s="7">
        <f t="shared" si="191"/>
        <v>8.472552780152661</v>
      </c>
      <c r="GC226" s="7">
        <f t="shared" si="191"/>
        <v>7.7023207092296913</v>
      </c>
      <c r="GD226" s="7">
        <f t="shared" si="191"/>
        <v>7.7023207092296913</v>
      </c>
      <c r="GE226" s="7">
        <f t="shared" si="191"/>
        <v>10.783248992921566</v>
      </c>
      <c r="GF226" s="7">
        <f t="shared" si="191"/>
        <v>13.864177276613443</v>
      </c>
      <c r="GG226" s="7">
        <f t="shared" si="191"/>
        <v>14.634409347536414</v>
      </c>
      <c r="GH226" s="7">
        <f t="shared" si="191"/>
        <v>16.17487348938235</v>
      </c>
      <c r="GI226" s="7">
        <f t="shared" si="191"/>
        <v>18.485569702151256</v>
      </c>
      <c r="GJ226" s="7">
        <f t="shared" si="191"/>
        <v>18.485569702151256</v>
      </c>
      <c r="GK226" s="7">
        <f t="shared" si="191"/>
        <v>20.796265914920166</v>
      </c>
      <c r="GL226" s="7">
        <f t="shared" si="191"/>
        <v>19.255801773074229</v>
      </c>
      <c r="GM226" s="7">
        <f t="shared" si="191"/>
        <v>20.026033843997197</v>
      </c>
      <c r="GN226" s="7">
        <f t="shared" si="191"/>
        <v>22.336730056766104</v>
      </c>
      <c r="GO226" s="7">
        <f t="shared" si="191"/>
        <v>21.566497985843132</v>
      </c>
      <c r="GP226" s="7">
        <f t="shared" si="191"/>
        <v>20.026033843997197</v>
      </c>
      <c r="GQ226" s="7">
        <f t="shared" si="191"/>
        <v>20.796265914920166</v>
      </c>
      <c r="GR226" s="7">
        <f t="shared" si="191"/>
        <v>18.485569702151256</v>
      </c>
      <c r="GS226" s="7">
        <f t="shared" si="191"/>
        <v>19.255801773074229</v>
      </c>
      <c r="GT226" s="7">
        <f t="shared" si="190"/>
        <v>18.485569702151256</v>
      </c>
      <c r="GU226" s="7">
        <f t="shared" si="190"/>
        <v>15.404641418459383</v>
      </c>
      <c r="GV226" s="7">
        <f t="shared" si="183"/>
        <v>12.323713134767505</v>
      </c>
      <c r="GW226" s="7">
        <f t="shared" si="183"/>
        <v>14.634409347536414</v>
      </c>
      <c r="GX226" s="7">
        <f t="shared" si="183"/>
        <v>13.093945205690474</v>
      </c>
      <c r="GY226" s="7">
        <f t="shared" si="183"/>
        <v>14.634409347536414</v>
      </c>
      <c r="GZ226" s="7">
        <f t="shared" si="183"/>
        <v>12.323713134767505</v>
      </c>
      <c r="HA226" s="7">
        <f t="shared" si="183"/>
        <v>9.2427848510756281</v>
      </c>
      <c r="HB226" s="7">
        <f t="shared" si="183"/>
        <v>16.945105560305322</v>
      </c>
      <c r="HC226" s="7">
        <f t="shared" si="183"/>
        <v>18.485569702151256</v>
      </c>
      <c r="HD226" s="7">
        <f t="shared" si="183"/>
        <v>16.945105560305322</v>
      </c>
      <c r="HE226" s="7">
        <f t="shared" si="183"/>
        <v>17.715337631228291</v>
      </c>
      <c r="HF226" s="7">
        <f t="shared" si="183"/>
        <v>16.945105560305322</v>
      </c>
      <c r="HG226" s="7">
        <f t="shared" si="183"/>
        <v>18.485569702151256</v>
      </c>
      <c r="HH226" s="7">
        <f t="shared" si="183"/>
        <v>19.255801773074229</v>
      </c>
      <c r="HI226" s="7">
        <f t="shared" si="183"/>
        <v>13.093945205690474</v>
      </c>
      <c r="HJ226" s="7">
        <f t="shared" si="183"/>
        <v>13.093945205690474</v>
      </c>
      <c r="HK226" s="7">
        <f t="shared" si="183"/>
        <v>13.093945205690474</v>
      </c>
      <c r="HL226" s="7">
        <f t="shared" si="183"/>
        <v>19.255801773074229</v>
      </c>
      <c r="HM226" s="7">
        <f t="shared" ref="HM226:HT226" si="192">HM215/$C226*100000</f>
        <v>20.796265914920166</v>
      </c>
      <c r="HN226" s="7">
        <f t="shared" si="192"/>
        <v>25.417658340457979</v>
      </c>
      <c r="HO226" s="7">
        <f t="shared" si="192"/>
        <v>27.728354553226886</v>
      </c>
      <c r="HP226" s="7">
        <f t="shared" si="192"/>
        <v>29.268818695072827</v>
      </c>
      <c r="HQ226" s="7">
        <f t="shared" si="192"/>
        <v>36.200907333379547</v>
      </c>
      <c r="HR226" s="7">
        <f t="shared" si="192"/>
        <v>42.362763900763298</v>
      </c>
      <c r="HS226" s="7">
        <f t="shared" si="192"/>
        <v>37.741371475225485</v>
      </c>
      <c r="HT226" s="7">
        <f>HT215/$C226*100000</f>
        <v>40.052067687994395</v>
      </c>
      <c r="HU226" s="7">
        <f t="shared" si="184"/>
        <v>44.673460113532208</v>
      </c>
      <c r="HV226" s="7">
        <f t="shared" si="184"/>
        <v>51.605548751838931</v>
      </c>
      <c r="HW226" s="7">
        <f t="shared" si="184"/>
        <v>50.835316680915959</v>
      </c>
      <c r="HX226" s="7">
        <f t="shared" si="184"/>
        <v>43.132995971686263</v>
      </c>
      <c r="HY226" s="7">
        <f t="shared" si="184"/>
        <v>34.660443191533609</v>
      </c>
      <c r="HZ226" s="7">
        <f t="shared" si="184"/>
        <v>31.57951490784173</v>
      </c>
      <c r="IA226" s="7">
        <f>IA215/$C226*100000</f>
        <v>26.187890411380948</v>
      </c>
    </row>
    <row r="227" spans="2:235" ht="15.75" thickBot="1" x14ac:dyDescent="0.3"/>
    <row r="228" spans="2:235" ht="15.75" thickBot="1" x14ac:dyDescent="0.3">
      <c r="HR228" s="40"/>
      <c r="HS228" s="314">
        <v>30</v>
      </c>
      <c r="HT228" s="314">
        <v>31</v>
      </c>
      <c r="HU228" s="314">
        <v>32</v>
      </c>
      <c r="HV228" s="314">
        <v>33</v>
      </c>
      <c r="HW228" s="314">
        <v>34</v>
      </c>
      <c r="HX228" s="314">
        <v>35</v>
      </c>
      <c r="HY228" s="314">
        <v>36</v>
      </c>
      <c r="HZ228" s="255">
        <v>37</v>
      </c>
      <c r="IA228" s="255">
        <v>38</v>
      </c>
    </row>
    <row r="229" spans="2:235" x14ac:dyDescent="0.25">
      <c r="HR229" s="256" t="s">
        <v>203</v>
      </c>
      <c r="HS229" s="277">
        <f t="shared" ref="HS229:HS238" si="193">FW217</f>
        <v>0.90247871419345194</v>
      </c>
      <c r="HT229" s="278">
        <f t="shared" ref="HT229:HT238" si="194">GD217</f>
        <v>2.0305771069352669</v>
      </c>
      <c r="HU229" s="278">
        <f t="shared" ref="HU229:HU238" si="195">GK217</f>
        <v>2.7638410622174465</v>
      </c>
      <c r="HV229" s="278">
        <f t="shared" ref="HV229:HV238" si="196">GR217</f>
        <v>2.1433869462094486</v>
      </c>
      <c r="HW229" s="278">
        <f t="shared" ref="HW229:HW238" si="197">GY217</f>
        <v>1.9741721872981763</v>
      </c>
      <c r="HX229" s="278">
        <f t="shared" ref="HX229:HX238" si="198">HF217</f>
        <v>2.3126017051207204</v>
      </c>
      <c r="HY229" s="278">
        <f t="shared" ref="HY229:HY238" si="199">HM217</f>
        <v>4.9636329280639853</v>
      </c>
      <c r="HZ229" s="278">
        <f t="shared" ref="HZ229:HZ238" si="200">HT217</f>
        <v>3.835534535322171</v>
      </c>
      <c r="IA229" s="264">
        <f t="shared" ref="IA229:IA238" si="201">IA217</f>
        <v>1.2409082320159963</v>
      </c>
    </row>
    <row r="230" spans="2:235" x14ac:dyDescent="0.25">
      <c r="HR230" s="256" t="s">
        <v>204</v>
      </c>
      <c r="HS230" s="279">
        <f t="shared" si="193"/>
        <v>8.9394425183857873</v>
      </c>
      <c r="HT230" s="41">
        <f t="shared" si="194"/>
        <v>15.082187936047529</v>
      </c>
      <c r="HU230" s="41">
        <f t="shared" si="195"/>
        <v>22.523399864759718</v>
      </c>
      <c r="HV230" s="41">
        <f t="shared" si="196"/>
        <v>22.223753746825</v>
      </c>
      <c r="HW230" s="41">
        <f t="shared" si="197"/>
        <v>21.674402530611349</v>
      </c>
      <c r="HX230" s="41">
        <f t="shared" si="198"/>
        <v>25.619743083418484</v>
      </c>
      <c r="HY230" s="41">
        <f t="shared" si="199"/>
        <v>46.195443181602528</v>
      </c>
      <c r="HZ230" s="41">
        <f t="shared" si="200"/>
        <v>44.996858709863652</v>
      </c>
      <c r="IA230" s="266">
        <f t="shared" si="201"/>
        <v>9.1891476166647195</v>
      </c>
    </row>
    <row r="231" spans="2:235" x14ac:dyDescent="0.25">
      <c r="HR231" s="256" t="s">
        <v>205</v>
      </c>
      <c r="HS231" s="279">
        <f t="shared" si="193"/>
        <v>21.579995970540171</v>
      </c>
      <c r="HT231" s="41">
        <f t="shared" si="194"/>
        <v>41.100490250945803</v>
      </c>
      <c r="HU231" s="41">
        <f t="shared" si="195"/>
        <v>57.755590875512077</v>
      </c>
      <c r="HV231" s="41">
        <f t="shared" si="196"/>
        <v>54.173848805712886</v>
      </c>
      <c r="HW231" s="41">
        <f t="shared" si="197"/>
        <v>51.308455149873517</v>
      </c>
      <c r="HX231" s="41">
        <f t="shared" si="198"/>
        <v>61.426876497056256</v>
      </c>
      <c r="HY231" s="41">
        <f t="shared" si="199"/>
        <v>97.065210091558271</v>
      </c>
      <c r="HZ231" s="41">
        <f t="shared" si="200"/>
        <v>91.468738107497032</v>
      </c>
      <c r="IA231" s="266">
        <f t="shared" si="201"/>
        <v>17.326677262653622</v>
      </c>
    </row>
    <row r="232" spans="2:235" x14ac:dyDescent="0.25">
      <c r="HR232" s="256" t="s">
        <v>206</v>
      </c>
      <c r="HS232" s="279">
        <f t="shared" si="193"/>
        <v>14.898057712282192</v>
      </c>
      <c r="HT232" s="41">
        <f t="shared" si="194"/>
        <v>26.21127028754648</v>
      </c>
      <c r="HU232" s="41">
        <f t="shared" si="195"/>
        <v>32.822283397371706</v>
      </c>
      <c r="HV232" s="41">
        <f t="shared" si="196"/>
        <v>30.634131170880256</v>
      </c>
      <c r="HW232" s="41">
        <f t="shared" si="197"/>
        <v>28.026971071230872</v>
      </c>
      <c r="HX232" s="41">
        <f t="shared" si="198"/>
        <v>31.099695474389073</v>
      </c>
      <c r="HY232" s="41">
        <f t="shared" si="199"/>
        <v>51.67763768947885</v>
      </c>
      <c r="HZ232" s="41">
        <f t="shared" si="200"/>
        <v>49.536041893338293</v>
      </c>
      <c r="IA232" s="266">
        <f t="shared" si="201"/>
        <v>10.149301816492244</v>
      </c>
    </row>
    <row r="233" spans="2:235" x14ac:dyDescent="0.25">
      <c r="HR233" s="256" t="s">
        <v>207</v>
      </c>
      <c r="HS233" s="279">
        <f t="shared" si="193"/>
        <v>12.046686798823954</v>
      </c>
      <c r="HT233" s="41">
        <f t="shared" si="194"/>
        <v>20.243868417572582</v>
      </c>
      <c r="HU233" s="41">
        <f t="shared" si="195"/>
        <v>24.682121448718249</v>
      </c>
      <c r="HV233" s="41">
        <f t="shared" si="196"/>
        <v>20.470309898753484</v>
      </c>
      <c r="HW233" s="41">
        <f t="shared" si="197"/>
        <v>19.609832270266057</v>
      </c>
      <c r="HX233" s="41">
        <f t="shared" si="198"/>
        <v>19.7456971589746</v>
      </c>
      <c r="HY233" s="41">
        <f t="shared" si="199"/>
        <v>42.072827203411478</v>
      </c>
      <c r="HZ233" s="41">
        <f t="shared" si="200"/>
        <v>41.529367648577313</v>
      </c>
      <c r="IA233" s="266">
        <f t="shared" si="201"/>
        <v>9.2388124321807776</v>
      </c>
    </row>
    <row r="234" spans="2:235" x14ac:dyDescent="0.25">
      <c r="HR234" s="256" t="s">
        <v>208</v>
      </c>
      <c r="HS234" s="279">
        <f t="shared" si="193"/>
        <v>11.451506030994883</v>
      </c>
      <c r="HT234" s="41">
        <f t="shared" si="194"/>
        <v>18.954216878888083</v>
      </c>
      <c r="HU234" s="41">
        <f t="shared" si="195"/>
        <v>21.994789169876377</v>
      </c>
      <c r="HV234" s="41">
        <f t="shared" si="196"/>
        <v>20.573222903959774</v>
      </c>
      <c r="HW234" s="41">
        <f t="shared" si="197"/>
        <v>17.690602420295544</v>
      </c>
      <c r="HX234" s="41">
        <f t="shared" si="198"/>
        <v>20.336295192973669</v>
      </c>
      <c r="HY234" s="41">
        <f t="shared" si="199"/>
        <v>34.433493996646682</v>
      </c>
      <c r="HZ234" s="41">
        <f t="shared" si="200"/>
        <v>36.131475925380407</v>
      </c>
      <c r="IA234" s="266">
        <f t="shared" si="201"/>
        <v>8.7268373546547213</v>
      </c>
    </row>
    <row r="235" spans="2:235" x14ac:dyDescent="0.25">
      <c r="HR235" s="256" t="s">
        <v>209</v>
      </c>
      <c r="HS235" s="279">
        <f t="shared" si="193"/>
        <v>7.521834608576027</v>
      </c>
      <c r="HT235" s="41">
        <f t="shared" si="194"/>
        <v>11.069869801300568</v>
      </c>
      <c r="HU235" s="41">
        <f t="shared" si="195"/>
        <v>12.631005286099366</v>
      </c>
      <c r="HV235" s="41">
        <f t="shared" si="196"/>
        <v>11.401019752621524</v>
      </c>
      <c r="HW235" s="41">
        <f t="shared" si="197"/>
        <v>10.73871984997961</v>
      </c>
      <c r="HX235" s="41">
        <f t="shared" si="198"/>
        <v>11.826783975748469</v>
      </c>
      <c r="HY235" s="41">
        <f t="shared" si="199"/>
        <v>20.767832661414314</v>
      </c>
      <c r="HZ235" s="41">
        <f t="shared" si="200"/>
        <v>19.963611351063417</v>
      </c>
      <c r="IA235" s="266">
        <f t="shared" si="201"/>
        <v>5.6295491724562714</v>
      </c>
    </row>
    <row r="236" spans="2:235" x14ac:dyDescent="0.25">
      <c r="HR236" s="256" t="s">
        <v>210</v>
      </c>
      <c r="HS236" s="279">
        <f t="shared" si="193"/>
        <v>3.9379606064205275</v>
      </c>
      <c r="HT236" s="41">
        <f t="shared" si="194"/>
        <v>6.7961578207580065</v>
      </c>
      <c r="HU236" s="41">
        <f t="shared" si="195"/>
        <v>7.6218592382332782</v>
      </c>
      <c r="HV236" s="41">
        <f t="shared" si="196"/>
        <v>7.6853747318852221</v>
      </c>
      <c r="HW236" s="41">
        <f t="shared" si="197"/>
        <v>5.4623324540671829</v>
      </c>
      <c r="HX236" s="41">
        <f t="shared" si="198"/>
        <v>5.5258479477191269</v>
      </c>
      <c r="HY236" s="41">
        <f t="shared" si="199"/>
        <v>11.62333533830575</v>
      </c>
      <c r="HZ236" s="41">
        <f t="shared" si="200"/>
        <v>12.194974781173245</v>
      </c>
      <c r="IA236" s="266">
        <f t="shared" si="201"/>
        <v>4.5731155429399672</v>
      </c>
    </row>
    <row r="237" spans="2:235" x14ac:dyDescent="0.25">
      <c r="HR237" s="256" t="s">
        <v>211</v>
      </c>
      <c r="HS237" s="279">
        <f t="shared" si="193"/>
        <v>4.1891956311023222</v>
      </c>
      <c r="HT237" s="41">
        <f t="shared" si="194"/>
        <v>8.8117563274910911</v>
      </c>
      <c r="HU237" s="41">
        <f t="shared" si="195"/>
        <v>8.3783912622046444</v>
      </c>
      <c r="HV237" s="41">
        <f t="shared" si="196"/>
        <v>10.256306545112581</v>
      </c>
      <c r="HW237" s="41">
        <f t="shared" si="197"/>
        <v>7.6561161533938993</v>
      </c>
      <c r="HX237" s="41">
        <f t="shared" si="198"/>
        <v>8.0894812186803442</v>
      </c>
      <c r="HY237" s="41">
        <f t="shared" si="199"/>
        <v>16.178962437360688</v>
      </c>
      <c r="HZ237" s="41">
        <f t="shared" si="200"/>
        <v>16.756782524409289</v>
      </c>
      <c r="IA237" s="266">
        <f t="shared" si="201"/>
        <v>11.123036675685475</v>
      </c>
    </row>
    <row r="238" spans="2:235" ht="15.75" thickBot="1" x14ac:dyDescent="0.3">
      <c r="HR238" s="257" t="s">
        <v>212</v>
      </c>
      <c r="HS238" s="280">
        <f t="shared" si="193"/>
        <v>7.7023207092296913</v>
      </c>
      <c r="HT238" s="281">
        <f t="shared" si="194"/>
        <v>7.7023207092296913</v>
      </c>
      <c r="HU238" s="281">
        <f t="shared" si="195"/>
        <v>20.796265914920166</v>
      </c>
      <c r="HV238" s="281">
        <f t="shared" si="196"/>
        <v>18.485569702151256</v>
      </c>
      <c r="HW238" s="281">
        <f t="shared" si="197"/>
        <v>14.634409347536414</v>
      </c>
      <c r="HX238" s="281">
        <f t="shared" si="198"/>
        <v>16.945105560305322</v>
      </c>
      <c r="HY238" s="281">
        <f t="shared" si="199"/>
        <v>20.796265914920166</v>
      </c>
      <c r="HZ238" s="281">
        <f t="shared" si="200"/>
        <v>40.052067687994395</v>
      </c>
      <c r="IA238" s="271">
        <f t="shared" si="201"/>
        <v>26.187890411380948</v>
      </c>
    </row>
    <row r="239" spans="2:235" x14ac:dyDescent="0.25">
      <c r="HJ239" s="6"/>
      <c r="HK239" s="6"/>
      <c r="HL239" s="6"/>
      <c r="HM239" s="6"/>
      <c r="HN239" s="6"/>
      <c r="HO239" s="6"/>
      <c r="HP239" s="6"/>
      <c r="HQ239" s="6"/>
    </row>
    <row r="240" spans="2:235" x14ac:dyDescent="0.25">
      <c r="B240" s="132" t="s">
        <v>203</v>
      </c>
      <c r="C240" s="132">
        <v>1772895</v>
      </c>
      <c r="I240" s="7">
        <f t="shared" ref="I240:BT243" si="202">I206/$C240*100000/7</f>
        <v>0</v>
      </c>
      <c r="J240" s="7">
        <f t="shared" si="202"/>
        <v>0</v>
      </c>
      <c r="K240" s="7">
        <f t="shared" si="202"/>
        <v>0</v>
      </c>
      <c r="L240" s="7">
        <f t="shared" si="202"/>
        <v>0</v>
      </c>
      <c r="M240" s="7">
        <f t="shared" si="202"/>
        <v>0</v>
      </c>
      <c r="N240" s="7">
        <f t="shared" si="202"/>
        <v>0</v>
      </c>
      <c r="O240" s="7">
        <f t="shared" si="202"/>
        <v>0</v>
      </c>
      <c r="P240" s="7">
        <f t="shared" si="202"/>
        <v>0</v>
      </c>
      <c r="Q240" s="7">
        <f t="shared" si="202"/>
        <v>0</v>
      </c>
      <c r="R240" s="7">
        <f>R206/$C240*100000/7</f>
        <v>0</v>
      </c>
      <c r="S240" s="7">
        <f t="shared" si="202"/>
        <v>0</v>
      </c>
      <c r="T240" s="7">
        <f t="shared" si="202"/>
        <v>0</v>
      </c>
      <c r="U240" s="7">
        <f t="shared" si="202"/>
        <v>0</v>
      </c>
      <c r="V240" s="7">
        <f t="shared" si="202"/>
        <v>0</v>
      </c>
      <c r="W240" s="7">
        <f t="shared" si="202"/>
        <v>0</v>
      </c>
      <c r="X240" s="7">
        <f t="shared" si="202"/>
        <v>0</v>
      </c>
      <c r="Y240" s="7">
        <f t="shared" si="202"/>
        <v>0</v>
      </c>
      <c r="Z240" s="7">
        <f t="shared" si="202"/>
        <v>0</v>
      </c>
      <c r="AA240" s="7">
        <f t="shared" si="202"/>
        <v>0</v>
      </c>
      <c r="AB240" s="7">
        <f t="shared" si="202"/>
        <v>0</v>
      </c>
      <c r="AC240" s="7">
        <f t="shared" si="202"/>
        <v>8.0578456624415349E-3</v>
      </c>
      <c r="AD240" s="7">
        <f t="shared" si="202"/>
        <v>8.0578456624415349E-3</v>
      </c>
      <c r="AE240" s="7">
        <f t="shared" si="202"/>
        <v>8.0578456624415349E-3</v>
      </c>
      <c r="AF240" s="7">
        <f t="shared" si="202"/>
        <v>1.611569132488307E-2</v>
      </c>
      <c r="AG240" s="7">
        <f t="shared" si="202"/>
        <v>2.4173536987324603E-2</v>
      </c>
      <c r="AH240" s="7">
        <f t="shared" si="202"/>
        <v>2.4173536987324603E-2</v>
      </c>
      <c r="AI240" s="7">
        <f t="shared" si="202"/>
        <v>3.223138264976614E-2</v>
      </c>
      <c r="AJ240" s="7">
        <f t="shared" si="202"/>
        <v>2.4173536987324603E-2</v>
      </c>
      <c r="AK240" s="7">
        <f t="shared" si="202"/>
        <v>3.223138264976614E-2</v>
      </c>
      <c r="AL240" s="7">
        <f t="shared" si="202"/>
        <v>3.223138264976614E-2</v>
      </c>
      <c r="AM240" s="7">
        <f t="shared" si="202"/>
        <v>3.223138264976614E-2</v>
      </c>
      <c r="AN240" s="7">
        <f t="shared" si="202"/>
        <v>4.0289228312207673E-2</v>
      </c>
      <c r="AO240" s="7">
        <f t="shared" si="202"/>
        <v>4.8347073974649206E-2</v>
      </c>
      <c r="AP240" s="7">
        <f t="shared" si="202"/>
        <v>5.6404919637090746E-2</v>
      </c>
      <c r="AQ240" s="7">
        <f t="shared" si="202"/>
        <v>6.4462765299532279E-2</v>
      </c>
      <c r="AR240" s="7">
        <f t="shared" si="202"/>
        <v>6.4462765299532279E-2</v>
      </c>
      <c r="AS240" s="7">
        <f t="shared" si="202"/>
        <v>0.10475199361173997</v>
      </c>
      <c r="AT240" s="7">
        <f t="shared" si="202"/>
        <v>0.10475199361173997</v>
      </c>
      <c r="AU240" s="7">
        <f t="shared" si="202"/>
        <v>0.10475199361173997</v>
      </c>
      <c r="AV240" s="7">
        <f t="shared" si="202"/>
        <v>0.10475199361173997</v>
      </c>
      <c r="AW240" s="7">
        <f t="shared" si="202"/>
        <v>8.8636302286856886E-2</v>
      </c>
      <c r="AX240" s="7">
        <f t="shared" si="202"/>
        <v>9.6694147949298412E-2</v>
      </c>
      <c r="AY240" s="7">
        <f t="shared" si="202"/>
        <v>9.6694147949298412E-2</v>
      </c>
      <c r="AZ240" s="7">
        <f t="shared" si="202"/>
        <v>7.2520610961973819E-2</v>
      </c>
      <c r="BA240" s="7">
        <f t="shared" si="202"/>
        <v>6.4462765299532279E-2</v>
      </c>
      <c r="BB240" s="7">
        <f t="shared" si="202"/>
        <v>8.0578456624415346E-2</v>
      </c>
      <c r="BC240" s="7">
        <f t="shared" si="202"/>
        <v>0.11280983927418149</v>
      </c>
      <c r="BD240" s="7">
        <f t="shared" si="202"/>
        <v>0.15309906758638919</v>
      </c>
      <c r="BE240" s="7">
        <f t="shared" si="202"/>
        <v>0.15309906758638919</v>
      </c>
      <c r="BF240" s="7">
        <f t="shared" si="202"/>
        <v>0.16115691324883069</v>
      </c>
      <c r="BG240" s="7">
        <f t="shared" si="202"/>
        <v>0.16921475891127225</v>
      </c>
      <c r="BH240" s="7">
        <f t="shared" si="202"/>
        <v>0.1853304502361553</v>
      </c>
      <c r="BI240" s="7">
        <f t="shared" si="202"/>
        <v>0.16115691324883069</v>
      </c>
      <c r="BJ240" s="7">
        <f t="shared" si="202"/>
        <v>0.15309906758638919</v>
      </c>
      <c r="BK240" s="7">
        <f t="shared" si="202"/>
        <v>0.11280983927418149</v>
      </c>
      <c r="BL240" s="7">
        <f t="shared" si="202"/>
        <v>9.6694147949298412E-2</v>
      </c>
      <c r="BM240" s="7">
        <f t="shared" si="202"/>
        <v>9.6694147949298412E-2</v>
      </c>
      <c r="BN240" s="7">
        <f t="shared" si="202"/>
        <v>0.10475199361173997</v>
      </c>
      <c r="BO240" s="7">
        <f t="shared" si="202"/>
        <v>0.10475199361173997</v>
      </c>
      <c r="BP240" s="7">
        <f t="shared" si="202"/>
        <v>0.10475199361173997</v>
      </c>
      <c r="BQ240" s="7">
        <f t="shared" si="202"/>
        <v>8.0578456624415346E-2</v>
      </c>
      <c r="BR240" s="7">
        <f t="shared" si="202"/>
        <v>0.11280983927418149</v>
      </c>
      <c r="BS240" s="7">
        <f t="shared" si="202"/>
        <v>0.12086768493662303</v>
      </c>
      <c r="BT240" s="7">
        <f t="shared" si="202"/>
        <v>0.11280983927418149</v>
      </c>
      <c r="BU240" s="7">
        <f t="shared" ref="BU240:EF243" si="203">BU206/$C240*100000/7</f>
        <v>8.8636302286856886E-2</v>
      </c>
      <c r="BV240" s="7">
        <f t="shared" si="203"/>
        <v>8.8636302286856886E-2</v>
      </c>
      <c r="BW240" s="7">
        <f t="shared" si="203"/>
        <v>8.8636302286856886E-2</v>
      </c>
      <c r="BX240" s="7">
        <f t="shared" si="203"/>
        <v>8.8636302286856886E-2</v>
      </c>
      <c r="BY240" s="7">
        <f t="shared" si="203"/>
        <v>7.2520610961973819E-2</v>
      </c>
      <c r="BZ240" s="7">
        <f t="shared" si="203"/>
        <v>7.2520610961973819E-2</v>
      </c>
      <c r="CA240" s="7">
        <f t="shared" si="203"/>
        <v>8.0578456624415346E-2</v>
      </c>
      <c r="CB240" s="7">
        <f t="shared" si="203"/>
        <v>7.2520610961973819E-2</v>
      </c>
      <c r="CC240" s="7">
        <f t="shared" si="203"/>
        <v>6.4462765299532279E-2</v>
      </c>
      <c r="CD240" s="7">
        <f t="shared" si="203"/>
        <v>5.6404919637090746E-2</v>
      </c>
      <c r="CE240" s="7">
        <f t="shared" si="203"/>
        <v>4.8347073974649206E-2</v>
      </c>
      <c r="CF240" s="7">
        <f t="shared" si="203"/>
        <v>4.8347073974649206E-2</v>
      </c>
      <c r="CG240" s="7">
        <f t="shared" si="203"/>
        <v>4.0289228312207673E-2</v>
      </c>
      <c r="CH240" s="7">
        <f t="shared" si="203"/>
        <v>3.223138264976614E-2</v>
      </c>
      <c r="CI240" s="7">
        <f t="shared" si="203"/>
        <v>4.0289228312207673E-2</v>
      </c>
      <c r="CJ240" s="7">
        <f t="shared" si="203"/>
        <v>3.223138264976614E-2</v>
      </c>
      <c r="CK240" s="7">
        <f t="shared" si="203"/>
        <v>3.223138264976614E-2</v>
      </c>
      <c r="CL240" s="7">
        <f t="shared" si="203"/>
        <v>4.0289228312207673E-2</v>
      </c>
      <c r="CM240" s="7">
        <f t="shared" si="203"/>
        <v>3.223138264976614E-2</v>
      </c>
      <c r="CN240" s="7">
        <f t="shared" si="203"/>
        <v>4.0289228312207673E-2</v>
      </c>
      <c r="CO240" s="7">
        <f t="shared" si="203"/>
        <v>3.223138264976614E-2</v>
      </c>
      <c r="CP240" s="7">
        <f t="shared" si="203"/>
        <v>2.4173536987324603E-2</v>
      </c>
      <c r="CQ240" s="7">
        <f t="shared" si="203"/>
        <v>2.4173536987324603E-2</v>
      </c>
      <c r="CR240" s="7">
        <f t="shared" si="203"/>
        <v>4.8347073974649206E-2</v>
      </c>
      <c r="CS240" s="7">
        <f t="shared" si="203"/>
        <v>6.4462765299532279E-2</v>
      </c>
      <c r="CT240" s="7">
        <f t="shared" si="203"/>
        <v>5.6404919637090746E-2</v>
      </c>
      <c r="CU240" s="7">
        <f t="shared" si="203"/>
        <v>6.4462765299532279E-2</v>
      </c>
      <c r="CV240" s="7">
        <f t="shared" si="203"/>
        <v>8.8636302286856886E-2</v>
      </c>
      <c r="CW240" s="7">
        <f t="shared" si="203"/>
        <v>8.8636302286856886E-2</v>
      </c>
      <c r="CX240" s="7">
        <f t="shared" si="203"/>
        <v>0.11280983927418149</v>
      </c>
      <c r="CY240" s="7">
        <f t="shared" si="203"/>
        <v>9.6694147949298412E-2</v>
      </c>
      <c r="CZ240" s="7">
        <f t="shared" si="203"/>
        <v>7.2520610961973819E-2</v>
      </c>
      <c r="DA240" s="7">
        <f t="shared" si="203"/>
        <v>9.6694147949298412E-2</v>
      </c>
      <c r="DB240" s="7">
        <f t="shared" si="203"/>
        <v>0.10475199361173997</v>
      </c>
      <c r="DC240" s="7">
        <f t="shared" si="203"/>
        <v>9.6694147949298412E-2</v>
      </c>
      <c r="DD240" s="7">
        <f t="shared" si="203"/>
        <v>0.12086768493662303</v>
      </c>
      <c r="DE240" s="7">
        <f t="shared" si="203"/>
        <v>0.10475199361173997</v>
      </c>
      <c r="DF240" s="7">
        <f t="shared" si="203"/>
        <v>0.11280983927418149</v>
      </c>
      <c r="DG240" s="7">
        <f t="shared" si="203"/>
        <v>0.14504122192394764</v>
      </c>
      <c r="DH240" s="7">
        <f t="shared" si="203"/>
        <v>0.13698337626150611</v>
      </c>
      <c r="DI240" s="7">
        <f t="shared" si="203"/>
        <v>0.12892553059906456</v>
      </c>
      <c r="DJ240" s="7">
        <f t="shared" si="203"/>
        <v>0.14504122192394764</v>
      </c>
      <c r="DK240" s="7">
        <f t="shared" si="203"/>
        <v>0.16921475891127225</v>
      </c>
      <c r="DL240" s="7">
        <f t="shared" si="203"/>
        <v>0.16115691324883069</v>
      </c>
      <c r="DM240" s="7">
        <f t="shared" si="203"/>
        <v>0.16921475891127225</v>
      </c>
      <c r="DN240" s="7">
        <f t="shared" si="203"/>
        <v>0.15309906758638919</v>
      </c>
      <c r="DO240" s="7">
        <f t="shared" si="203"/>
        <v>0.16115691324883069</v>
      </c>
      <c r="DP240" s="7">
        <f t="shared" si="203"/>
        <v>0.1853304502361553</v>
      </c>
      <c r="DQ240" s="7">
        <f t="shared" si="203"/>
        <v>0.1853304502361553</v>
      </c>
      <c r="DR240" s="7">
        <f t="shared" si="203"/>
        <v>0.16921475891127225</v>
      </c>
      <c r="DS240" s="7">
        <f t="shared" si="203"/>
        <v>0.1853304502361553</v>
      </c>
      <c r="DT240" s="7">
        <f t="shared" si="203"/>
        <v>0.16921475891127225</v>
      </c>
      <c r="DU240" s="7">
        <f t="shared" si="203"/>
        <v>0.17727260457371377</v>
      </c>
      <c r="DV240" s="7">
        <f t="shared" si="203"/>
        <v>0.16115691324883069</v>
      </c>
      <c r="DW240" s="7">
        <f t="shared" si="203"/>
        <v>0.16921475891127225</v>
      </c>
      <c r="DX240" s="7">
        <f t="shared" si="203"/>
        <v>0.16921475891127225</v>
      </c>
      <c r="DY240" s="7">
        <f t="shared" si="203"/>
        <v>0.20144614156103841</v>
      </c>
      <c r="DZ240" s="7">
        <f t="shared" si="203"/>
        <v>0.20144614156103841</v>
      </c>
      <c r="EA240" s="7">
        <f t="shared" si="203"/>
        <v>0.23367752421080451</v>
      </c>
      <c r="EB240" s="7">
        <f t="shared" si="203"/>
        <v>0.24979321553568762</v>
      </c>
      <c r="EC240" s="7">
        <f t="shared" si="203"/>
        <v>0.32231382649766138</v>
      </c>
      <c r="ED240" s="7">
        <f t="shared" si="203"/>
        <v>0.30619813517277839</v>
      </c>
      <c r="EE240" s="7">
        <f t="shared" si="203"/>
        <v>0.30619813517277839</v>
      </c>
      <c r="EF240" s="7">
        <f t="shared" si="203"/>
        <v>0.27396675252301222</v>
      </c>
      <c r="EG240" s="7">
        <f t="shared" ref="EG240:GR243" si="204">EG206/$C240*100000/7</f>
        <v>0.28202459818545378</v>
      </c>
      <c r="EH240" s="7">
        <f t="shared" si="204"/>
        <v>0.27396675252301222</v>
      </c>
      <c r="EI240" s="7">
        <f t="shared" si="204"/>
        <v>0.26590890686057067</v>
      </c>
      <c r="EJ240" s="7">
        <f t="shared" si="204"/>
        <v>0.21756183288592146</v>
      </c>
      <c r="EK240" s="7">
        <f t="shared" si="204"/>
        <v>0.20950398722347993</v>
      </c>
      <c r="EL240" s="7">
        <f t="shared" si="204"/>
        <v>0.20144614156103841</v>
      </c>
      <c r="EM240" s="7">
        <f t="shared" si="204"/>
        <v>0.19338829589859682</v>
      </c>
      <c r="EN240" s="7">
        <f t="shared" si="204"/>
        <v>0.19338829589859682</v>
      </c>
      <c r="EO240" s="7">
        <f t="shared" si="204"/>
        <v>0.17727260457371377</v>
      </c>
      <c r="EP240" s="7">
        <f t="shared" si="204"/>
        <v>0.16921475891127225</v>
      </c>
      <c r="EQ240" s="7">
        <f t="shared" si="204"/>
        <v>0.16115691324883069</v>
      </c>
      <c r="ER240" s="7">
        <f t="shared" si="204"/>
        <v>0.15309906758638919</v>
      </c>
      <c r="ES240" s="7">
        <f t="shared" si="204"/>
        <v>0.14504122192394764</v>
      </c>
      <c r="ET240" s="7">
        <f t="shared" si="204"/>
        <v>0.13698337626150611</v>
      </c>
      <c r="EU240" s="7">
        <f t="shared" si="204"/>
        <v>0.11280983927418149</v>
      </c>
      <c r="EV240" s="7">
        <f t="shared" si="204"/>
        <v>0.12892553059906456</v>
      </c>
      <c r="EW240" s="7">
        <f t="shared" si="204"/>
        <v>0.10475199361173997</v>
      </c>
      <c r="EX240" s="7">
        <f t="shared" si="204"/>
        <v>8.8636302286856886E-2</v>
      </c>
      <c r="EY240" s="7">
        <f t="shared" si="204"/>
        <v>8.0578456624415346E-2</v>
      </c>
      <c r="EZ240" s="7">
        <f t="shared" si="204"/>
        <v>7.2520610961973819E-2</v>
      </c>
      <c r="FA240" s="7">
        <f t="shared" si="204"/>
        <v>7.2520610961973819E-2</v>
      </c>
      <c r="FB240" s="7">
        <f t="shared" si="204"/>
        <v>7.2520610961973819E-2</v>
      </c>
      <c r="FC240" s="7">
        <f t="shared" si="204"/>
        <v>6.4462765299532279E-2</v>
      </c>
      <c r="FD240" s="7">
        <f t="shared" si="204"/>
        <v>6.4462765299532279E-2</v>
      </c>
      <c r="FE240" s="7">
        <f t="shared" si="204"/>
        <v>6.4462765299532279E-2</v>
      </c>
      <c r="FF240" s="7">
        <f t="shared" si="204"/>
        <v>8.8636302286856886E-2</v>
      </c>
      <c r="FG240" s="7">
        <f t="shared" si="204"/>
        <v>9.6694147949298412E-2</v>
      </c>
      <c r="FH240" s="7">
        <f t="shared" si="204"/>
        <v>8.8636302286856886E-2</v>
      </c>
      <c r="FI240" s="7">
        <f t="shared" si="204"/>
        <v>0.10475199361173997</v>
      </c>
      <c r="FJ240" s="7">
        <f t="shared" si="204"/>
        <v>0.10475199361173997</v>
      </c>
      <c r="FK240" s="7">
        <f t="shared" si="204"/>
        <v>0.12892553059906456</v>
      </c>
      <c r="FL240" s="7">
        <f t="shared" si="204"/>
        <v>0.13698337626150611</v>
      </c>
      <c r="FM240" s="7">
        <f t="shared" si="204"/>
        <v>0.12086768493662303</v>
      </c>
      <c r="FN240" s="7">
        <f t="shared" si="204"/>
        <v>0.11280983927418149</v>
      </c>
      <c r="FO240" s="7">
        <f t="shared" si="204"/>
        <v>0.12086768493662303</v>
      </c>
      <c r="FP240" s="7">
        <f t="shared" si="204"/>
        <v>0.12086768493662303</v>
      </c>
      <c r="FQ240" s="7">
        <f t="shared" si="204"/>
        <v>0.11280983927418149</v>
      </c>
      <c r="FR240" s="7">
        <f t="shared" si="204"/>
        <v>9.6694147949298412E-2</v>
      </c>
      <c r="FS240" s="7">
        <f t="shared" si="204"/>
        <v>0.12086768493662303</v>
      </c>
      <c r="FT240" s="7">
        <f t="shared" si="204"/>
        <v>0.12086768493662303</v>
      </c>
      <c r="FU240" s="7">
        <f t="shared" si="204"/>
        <v>0.12086768493662303</v>
      </c>
      <c r="FV240" s="7">
        <f t="shared" si="204"/>
        <v>0.12892553059906456</v>
      </c>
      <c r="FW240" s="7">
        <f t="shared" si="204"/>
        <v>0.12892553059906456</v>
      </c>
      <c r="FX240" s="7">
        <f t="shared" si="204"/>
        <v>0.16115691324883069</v>
      </c>
      <c r="FY240" s="7">
        <f t="shared" si="204"/>
        <v>0.1853304502361553</v>
      </c>
      <c r="FZ240" s="7">
        <f t="shared" si="204"/>
        <v>0.17727260457371377</v>
      </c>
      <c r="GA240" s="7">
        <f t="shared" si="204"/>
        <v>0.17727260457371377</v>
      </c>
      <c r="GB240" s="7">
        <f t="shared" si="204"/>
        <v>0.20950398722347993</v>
      </c>
      <c r="GC240" s="7">
        <f t="shared" si="204"/>
        <v>0.27396675252301222</v>
      </c>
      <c r="GD240" s="7">
        <f t="shared" si="204"/>
        <v>0.29008244384789528</v>
      </c>
      <c r="GE240" s="7">
        <f t="shared" si="204"/>
        <v>0.34648736348498599</v>
      </c>
      <c r="GF240" s="7">
        <f t="shared" si="204"/>
        <v>0.3787187461347522</v>
      </c>
      <c r="GG240" s="7">
        <f t="shared" si="204"/>
        <v>0.3626030548098691</v>
      </c>
      <c r="GH240" s="7">
        <f t="shared" si="204"/>
        <v>0.40289228312207681</v>
      </c>
      <c r="GI240" s="7">
        <f t="shared" si="204"/>
        <v>0.41900797444695986</v>
      </c>
      <c r="GJ240" s="7">
        <f t="shared" si="204"/>
        <v>0.3787187461347522</v>
      </c>
      <c r="GK240" s="7">
        <f t="shared" si="204"/>
        <v>0.3948344374596352</v>
      </c>
      <c r="GL240" s="7">
        <f t="shared" si="204"/>
        <v>0.32231382649766138</v>
      </c>
      <c r="GM240" s="7">
        <f t="shared" si="204"/>
        <v>0.33037167216010294</v>
      </c>
      <c r="GN240" s="7">
        <f t="shared" si="204"/>
        <v>0.37066090047231059</v>
      </c>
      <c r="GO240" s="7">
        <f t="shared" si="204"/>
        <v>0.3626030548098691</v>
      </c>
      <c r="GP240" s="7">
        <f t="shared" si="204"/>
        <v>0.34648736348498599</v>
      </c>
      <c r="GQ240" s="7">
        <f t="shared" si="204"/>
        <v>0.33037167216010294</v>
      </c>
      <c r="GR240" s="7">
        <f t="shared" si="204"/>
        <v>0.30619813517277839</v>
      </c>
      <c r="GS240" s="7">
        <f t="shared" ref="GS240:HZ242" si="205">GS206/$C240*100000/7</f>
        <v>0.29814028951033678</v>
      </c>
      <c r="GT240" s="7">
        <f t="shared" si="205"/>
        <v>0.27396675252301222</v>
      </c>
      <c r="GU240" s="7">
        <f t="shared" si="205"/>
        <v>0.25785106119812912</v>
      </c>
      <c r="GV240" s="7">
        <f t="shared" si="205"/>
        <v>0.24173536987324606</v>
      </c>
      <c r="GW240" s="7">
        <f t="shared" si="205"/>
        <v>0.24173536987324606</v>
      </c>
      <c r="GX240" s="7">
        <f t="shared" si="205"/>
        <v>0.23367752421080451</v>
      </c>
      <c r="GY240" s="7">
        <f t="shared" si="205"/>
        <v>0.28202459818545378</v>
      </c>
      <c r="GZ240" s="7">
        <f t="shared" si="205"/>
        <v>0.28202459818545378</v>
      </c>
      <c r="HA240" s="7">
        <f t="shared" si="205"/>
        <v>0.31425598083521988</v>
      </c>
      <c r="HB240" s="7">
        <f t="shared" si="205"/>
        <v>0.28202459818545378</v>
      </c>
      <c r="HC240" s="7">
        <f t="shared" si="205"/>
        <v>0.29008244384789528</v>
      </c>
      <c r="HD240" s="7">
        <f t="shared" si="205"/>
        <v>0.30619813517277839</v>
      </c>
      <c r="HE240" s="7">
        <f t="shared" si="205"/>
        <v>0.35454520914742754</v>
      </c>
      <c r="HF240" s="7">
        <f t="shared" si="205"/>
        <v>0.33037167216010294</v>
      </c>
      <c r="HG240" s="7">
        <f t="shared" si="205"/>
        <v>0.37066090047231059</v>
      </c>
      <c r="HH240" s="7">
        <f t="shared" si="205"/>
        <v>0.3787187461347522</v>
      </c>
      <c r="HI240" s="7">
        <f t="shared" si="205"/>
        <v>0.45929720275916752</v>
      </c>
      <c r="HJ240" s="7">
        <f t="shared" si="205"/>
        <v>0.52375996805869984</v>
      </c>
      <c r="HK240" s="7">
        <f t="shared" si="205"/>
        <v>0.55599135070846584</v>
      </c>
      <c r="HL240" s="7">
        <f t="shared" si="205"/>
        <v>0.65268549865776448</v>
      </c>
      <c r="HM240" s="7">
        <f t="shared" si="205"/>
        <v>0.70909041829485508</v>
      </c>
      <c r="HN240" s="7">
        <f t="shared" si="205"/>
        <v>0.76549533793194591</v>
      </c>
      <c r="HO240" s="7">
        <f t="shared" si="205"/>
        <v>0.75743749226950441</v>
      </c>
      <c r="HP240" s="7">
        <f t="shared" si="205"/>
        <v>0.72520610961973819</v>
      </c>
      <c r="HQ240" s="7">
        <f t="shared" si="205"/>
        <v>0.70103257263241348</v>
      </c>
      <c r="HR240" s="7">
        <f t="shared" si="205"/>
        <v>0.70909041829485508</v>
      </c>
      <c r="HS240" s="7">
        <f t="shared" si="205"/>
        <v>0.62851196167043977</v>
      </c>
      <c r="HT240" s="7">
        <f t="shared" si="205"/>
        <v>0.54793350504602445</v>
      </c>
      <c r="HU240" s="7">
        <f t="shared" si="205"/>
        <v>0.49958643107137524</v>
      </c>
      <c r="HV240" s="7">
        <f t="shared" si="205"/>
        <v>0.47541289408405057</v>
      </c>
      <c r="HW240" s="7">
        <f t="shared" si="205"/>
        <v>0.45929720275916752</v>
      </c>
      <c r="HX240" s="7">
        <f t="shared" si="205"/>
        <v>0.38677659179719365</v>
      </c>
      <c r="HY240" s="7">
        <f t="shared" si="205"/>
        <v>0.29008244384789528</v>
      </c>
      <c r="HZ240" s="7">
        <f t="shared" si="205"/>
        <v>0.20144614156103841</v>
      </c>
      <c r="IA240" s="7">
        <f>IA206/$C240*100000/7</f>
        <v>0.17727260457371377</v>
      </c>
    </row>
    <row r="241" spans="2:235" x14ac:dyDescent="0.25">
      <c r="B241" s="132" t="s">
        <v>204</v>
      </c>
      <c r="C241" s="132">
        <v>2002362</v>
      </c>
      <c r="I241" s="7">
        <f t="shared" si="202"/>
        <v>0</v>
      </c>
      <c r="J241" s="7">
        <f t="shared" si="202"/>
        <v>0</v>
      </c>
      <c r="K241" s="7">
        <f t="shared" si="202"/>
        <v>0</v>
      </c>
      <c r="L241" s="7">
        <f t="shared" si="202"/>
        <v>0</v>
      </c>
      <c r="M241" s="7">
        <f t="shared" si="202"/>
        <v>0</v>
      </c>
      <c r="N241" s="7">
        <f t="shared" si="202"/>
        <v>0</v>
      </c>
      <c r="O241" s="7">
        <f t="shared" si="202"/>
        <v>0</v>
      </c>
      <c r="P241" s="7">
        <f t="shared" si="202"/>
        <v>0</v>
      </c>
      <c r="Q241" s="7">
        <f t="shared" si="202"/>
        <v>0</v>
      </c>
      <c r="R241" s="7">
        <f t="shared" si="202"/>
        <v>0</v>
      </c>
      <c r="S241" s="7">
        <f t="shared" si="202"/>
        <v>0</v>
      </c>
      <c r="T241" s="7">
        <f t="shared" si="202"/>
        <v>0</v>
      </c>
      <c r="U241" s="7">
        <f t="shared" si="202"/>
        <v>0</v>
      </c>
      <c r="V241" s="7">
        <f t="shared" si="202"/>
        <v>0</v>
      </c>
      <c r="W241" s="7">
        <f t="shared" si="202"/>
        <v>0</v>
      </c>
      <c r="X241" s="7">
        <f t="shared" si="202"/>
        <v>7.1344313793980738E-3</v>
      </c>
      <c r="Y241" s="7">
        <f t="shared" si="202"/>
        <v>7.1344313793980738E-3</v>
      </c>
      <c r="Z241" s="7">
        <f t="shared" si="202"/>
        <v>1.4268862758796148E-2</v>
      </c>
      <c r="AA241" s="7">
        <f t="shared" si="202"/>
        <v>2.8537725517592295E-2</v>
      </c>
      <c r="AB241" s="7">
        <f t="shared" si="202"/>
        <v>2.8537725517592295E-2</v>
      </c>
      <c r="AC241" s="7">
        <f t="shared" si="202"/>
        <v>4.2806588276388446E-2</v>
      </c>
      <c r="AD241" s="7">
        <f t="shared" si="202"/>
        <v>7.1344313793980735E-2</v>
      </c>
      <c r="AE241" s="7">
        <f t="shared" si="202"/>
        <v>9.2747607932174958E-2</v>
      </c>
      <c r="AF241" s="7">
        <f t="shared" si="202"/>
        <v>0.14982305896735953</v>
      </c>
      <c r="AG241" s="7">
        <f t="shared" si="202"/>
        <v>0.17836078448495182</v>
      </c>
      <c r="AH241" s="7">
        <f t="shared" si="202"/>
        <v>0.19262964724374801</v>
      </c>
      <c r="AI241" s="7">
        <f t="shared" si="202"/>
        <v>0.24257066689953449</v>
      </c>
      <c r="AJ241" s="7">
        <f t="shared" si="202"/>
        <v>0.25683952965833068</v>
      </c>
      <c r="AK241" s="7">
        <f t="shared" si="202"/>
        <v>0.24970509827893259</v>
      </c>
      <c r="AL241" s="7">
        <f t="shared" si="202"/>
        <v>0.24257066689953449</v>
      </c>
      <c r="AM241" s="7">
        <f t="shared" si="202"/>
        <v>0.18549521586434992</v>
      </c>
      <c r="AN241" s="7">
        <f t="shared" si="202"/>
        <v>0.18549521586434992</v>
      </c>
      <c r="AO241" s="7">
        <f t="shared" si="202"/>
        <v>0.17836078448495182</v>
      </c>
      <c r="AP241" s="7">
        <f t="shared" si="202"/>
        <v>0.14268862758796147</v>
      </c>
      <c r="AQ241" s="7">
        <f t="shared" si="202"/>
        <v>0.1355541962085634</v>
      </c>
      <c r="AR241" s="7">
        <f t="shared" si="202"/>
        <v>0.12841976482916534</v>
      </c>
      <c r="AS241" s="7">
        <f t="shared" si="202"/>
        <v>0.12841976482916534</v>
      </c>
      <c r="AT241" s="7">
        <f t="shared" si="202"/>
        <v>0.17122635310555379</v>
      </c>
      <c r="AU241" s="7">
        <f t="shared" si="202"/>
        <v>0.16409192172615569</v>
      </c>
      <c r="AV241" s="7">
        <f t="shared" si="202"/>
        <v>0.15695749034675763</v>
      </c>
      <c r="AW241" s="7">
        <f t="shared" si="202"/>
        <v>0.17836078448495182</v>
      </c>
      <c r="AX241" s="7">
        <f t="shared" si="202"/>
        <v>0.19262964724374801</v>
      </c>
      <c r="AY241" s="7">
        <f t="shared" si="202"/>
        <v>0.2140329413819422</v>
      </c>
      <c r="AZ241" s="7">
        <f t="shared" si="202"/>
        <v>0.22830180414073836</v>
      </c>
      <c r="BA241" s="7">
        <f t="shared" si="202"/>
        <v>0.20689851000254414</v>
      </c>
      <c r="BB241" s="7">
        <f t="shared" si="202"/>
        <v>0.19976407862314607</v>
      </c>
      <c r="BC241" s="7">
        <f t="shared" si="202"/>
        <v>0.22830180414073836</v>
      </c>
      <c r="BD241" s="7">
        <f t="shared" si="202"/>
        <v>0.24257066689953449</v>
      </c>
      <c r="BE241" s="7">
        <f t="shared" si="202"/>
        <v>0.23543623552013646</v>
      </c>
      <c r="BF241" s="7">
        <f t="shared" si="202"/>
        <v>0.26397396103772874</v>
      </c>
      <c r="BG241" s="7">
        <f t="shared" si="202"/>
        <v>0.31391498069351526</v>
      </c>
      <c r="BH241" s="7">
        <f t="shared" si="202"/>
        <v>0.31391498069351526</v>
      </c>
      <c r="BI241" s="7">
        <f t="shared" si="202"/>
        <v>0.42806588276388441</v>
      </c>
      <c r="BJ241" s="7">
        <f t="shared" si="202"/>
        <v>0.4494691769020786</v>
      </c>
      <c r="BK241" s="7">
        <f t="shared" si="202"/>
        <v>0.52081349069605942</v>
      </c>
      <c r="BL241" s="7">
        <f t="shared" si="202"/>
        <v>0.54221678483425362</v>
      </c>
      <c r="BM241" s="7">
        <f t="shared" si="202"/>
        <v>0.55648564759304975</v>
      </c>
      <c r="BN241" s="7">
        <f t="shared" si="202"/>
        <v>0.57075451035184588</v>
      </c>
      <c r="BO241" s="7">
        <f t="shared" si="202"/>
        <v>0.64923325552522471</v>
      </c>
      <c r="BP241" s="7">
        <f t="shared" si="202"/>
        <v>0.61356109862823438</v>
      </c>
      <c r="BQ241" s="7">
        <f t="shared" si="202"/>
        <v>0.60642666724883632</v>
      </c>
      <c r="BR241" s="7">
        <f t="shared" si="202"/>
        <v>0.54221678483425362</v>
      </c>
      <c r="BS241" s="7">
        <f t="shared" si="202"/>
        <v>0.56362007897244781</v>
      </c>
      <c r="BT241" s="7">
        <f t="shared" si="202"/>
        <v>0.60642666724883632</v>
      </c>
      <c r="BU241" s="7">
        <f t="shared" si="203"/>
        <v>0.57788894173124394</v>
      </c>
      <c r="BV241" s="7">
        <f t="shared" si="203"/>
        <v>0.56362007897244781</v>
      </c>
      <c r="BW241" s="7">
        <f t="shared" si="203"/>
        <v>0.54221678483425362</v>
      </c>
      <c r="BX241" s="7">
        <f t="shared" si="203"/>
        <v>0.57788894173124394</v>
      </c>
      <c r="BY241" s="7">
        <f t="shared" si="203"/>
        <v>0.59929223586943814</v>
      </c>
      <c r="BZ241" s="7">
        <f t="shared" si="203"/>
        <v>0.5850233731106419</v>
      </c>
      <c r="CA241" s="7">
        <f t="shared" si="203"/>
        <v>0.5850233731106419</v>
      </c>
      <c r="CB241" s="7">
        <f t="shared" si="203"/>
        <v>0.59929223586943814</v>
      </c>
      <c r="CC241" s="7">
        <f t="shared" si="203"/>
        <v>0.60642666724883632</v>
      </c>
      <c r="CD241" s="7">
        <f t="shared" si="203"/>
        <v>0.59215780449004018</v>
      </c>
      <c r="CE241" s="7">
        <f t="shared" si="203"/>
        <v>0.54935121621365168</v>
      </c>
      <c r="CF241" s="7">
        <f t="shared" si="203"/>
        <v>0.52081349069605942</v>
      </c>
      <c r="CG241" s="7">
        <f t="shared" si="203"/>
        <v>0.50654462793726318</v>
      </c>
      <c r="CH241" s="7">
        <f t="shared" si="203"/>
        <v>0.44233474552268059</v>
      </c>
      <c r="CI241" s="7">
        <f t="shared" si="203"/>
        <v>0.39239372586689403</v>
      </c>
      <c r="CJ241" s="7">
        <f t="shared" si="203"/>
        <v>0.34245270621110757</v>
      </c>
      <c r="CK241" s="7">
        <f t="shared" si="203"/>
        <v>0.30678054931411719</v>
      </c>
      <c r="CL241" s="7">
        <f t="shared" si="203"/>
        <v>0.34245270621110757</v>
      </c>
      <c r="CM241" s="7">
        <f t="shared" si="203"/>
        <v>0.32818384345231139</v>
      </c>
      <c r="CN241" s="7">
        <f t="shared" si="203"/>
        <v>0.32818384345231139</v>
      </c>
      <c r="CO241" s="7">
        <f t="shared" si="203"/>
        <v>0.28537725517592294</v>
      </c>
      <c r="CP241" s="7">
        <f t="shared" si="203"/>
        <v>0.29251168655532095</v>
      </c>
      <c r="CQ241" s="7">
        <f t="shared" si="203"/>
        <v>0.27824282379652487</v>
      </c>
      <c r="CR241" s="7">
        <f t="shared" si="203"/>
        <v>0.30678054931411719</v>
      </c>
      <c r="CS241" s="7">
        <f t="shared" si="203"/>
        <v>0.26397396103772874</v>
      </c>
      <c r="CT241" s="7">
        <f t="shared" si="203"/>
        <v>0.27110839241712681</v>
      </c>
      <c r="CU241" s="7">
        <f t="shared" si="203"/>
        <v>0.24257066689953449</v>
      </c>
      <c r="CV241" s="7">
        <f t="shared" si="203"/>
        <v>0.26397396103772874</v>
      </c>
      <c r="CW241" s="7">
        <f t="shared" si="203"/>
        <v>0.24257066689953449</v>
      </c>
      <c r="CX241" s="7">
        <f t="shared" si="203"/>
        <v>0.24970509827893259</v>
      </c>
      <c r="CY241" s="7">
        <f t="shared" si="203"/>
        <v>0.24257066689953449</v>
      </c>
      <c r="CZ241" s="7">
        <f t="shared" si="203"/>
        <v>0.23543623552013646</v>
      </c>
      <c r="DA241" s="7">
        <f t="shared" si="203"/>
        <v>0.27110839241712681</v>
      </c>
      <c r="DB241" s="7">
        <f t="shared" si="203"/>
        <v>0.27824282379652487</v>
      </c>
      <c r="DC241" s="7">
        <f t="shared" si="203"/>
        <v>0.27110839241712681</v>
      </c>
      <c r="DD241" s="7">
        <f t="shared" si="203"/>
        <v>0.29251168655532095</v>
      </c>
      <c r="DE241" s="7">
        <f t="shared" si="203"/>
        <v>0.28537725517592294</v>
      </c>
      <c r="DF241" s="7">
        <f t="shared" si="203"/>
        <v>0.27110839241712681</v>
      </c>
      <c r="DG241" s="7">
        <f t="shared" si="203"/>
        <v>0.28537725517592294</v>
      </c>
      <c r="DH241" s="7">
        <f t="shared" si="203"/>
        <v>0.27110839241712681</v>
      </c>
      <c r="DI241" s="7">
        <f t="shared" si="203"/>
        <v>0.34245270621110757</v>
      </c>
      <c r="DJ241" s="7">
        <f t="shared" si="203"/>
        <v>0.36385600034930177</v>
      </c>
      <c r="DK241" s="7">
        <f t="shared" si="203"/>
        <v>0.35672156896990365</v>
      </c>
      <c r="DL241" s="7">
        <f t="shared" si="203"/>
        <v>0.36385600034930177</v>
      </c>
      <c r="DM241" s="7">
        <f t="shared" si="203"/>
        <v>0.41379702000508828</v>
      </c>
      <c r="DN241" s="7">
        <f t="shared" si="203"/>
        <v>0.42806588276388441</v>
      </c>
      <c r="DO241" s="7">
        <f t="shared" si="203"/>
        <v>0.48514133379906899</v>
      </c>
      <c r="DP241" s="7">
        <f t="shared" si="203"/>
        <v>0.47087247104027291</v>
      </c>
      <c r="DQ241" s="7">
        <f t="shared" si="203"/>
        <v>0.48514133379906899</v>
      </c>
      <c r="DR241" s="7">
        <f t="shared" si="203"/>
        <v>0.51367905931666136</v>
      </c>
      <c r="DS241" s="7">
        <f t="shared" si="203"/>
        <v>0.52081349069605942</v>
      </c>
      <c r="DT241" s="7">
        <f t="shared" si="203"/>
        <v>0.55648564759304975</v>
      </c>
      <c r="DU241" s="7">
        <f t="shared" si="203"/>
        <v>0.5850233731106419</v>
      </c>
      <c r="DV241" s="7">
        <f t="shared" si="203"/>
        <v>0.54935121621365168</v>
      </c>
      <c r="DW241" s="7">
        <f t="shared" si="203"/>
        <v>0.51367905931666136</v>
      </c>
      <c r="DX241" s="7">
        <f t="shared" si="203"/>
        <v>0.54221678483425362</v>
      </c>
      <c r="DY241" s="7">
        <f t="shared" si="203"/>
        <v>0.56362007897244781</v>
      </c>
      <c r="DZ241" s="7">
        <f t="shared" si="203"/>
        <v>0.55648564759304975</v>
      </c>
      <c r="EA241" s="7">
        <f t="shared" si="203"/>
        <v>0.50654462793726318</v>
      </c>
      <c r="EB241" s="7">
        <f t="shared" si="203"/>
        <v>0.49227576517846711</v>
      </c>
      <c r="EC241" s="7">
        <f t="shared" si="203"/>
        <v>0.47800690241967098</v>
      </c>
      <c r="ED241" s="7">
        <f t="shared" si="203"/>
        <v>0.57075451035184588</v>
      </c>
      <c r="EE241" s="7">
        <f t="shared" si="203"/>
        <v>0.56362007897244781</v>
      </c>
      <c r="EF241" s="7">
        <f t="shared" si="203"/>
        <v>0.54221678483425362</v>
      </c>
      <c r="EG241" s="7">
        <f t="shared" si="204"/>
        <v>0.60642666724883632</v>
      </c>
      <c r="EH241" s="7">
        <f t="shared" si="204"/>
        <v>0.59929223586943814</v>
      </c>
      <c r="EI241" s="7">
        <f t="shared" si="204"/>
        <v>0.53508235345485555</v>
      </c>
      <c r="EJ241" s="7">
        <f t="shared" si="204"/>
        <v>0.50654462793726318</v>
      </c>
      <c r="EK241" s="7">
        <f t="shared" si="204"/>
        <v>0.45660360828147672</v>
      </c>
      <c r="EL241" s="7">
        <f t="shared" si="204"/>
        <v>0.41379702000508828</v>
      </c>
      <c r="EM241" s="7">
        <f t="shared" si="204"/>
        <v>0.42806588276388441</v>
      </c>
      <c r="EN241" s="7">
        <f t="shared" si="204"/>
        <v>0.35672156896990365</v>
      </c>
      <c r="EO241" s="7">
        <f t="shared" si="204"/>
        <v>0.34245270621110757</v>
      </c>
      <c r="EP241" s="7">
        <f t="shared" si="204"/>
        <v>0.36385600034930177</v>
      </c>
      <c r="EQ241" s="7">
        <f t="shared" si="204"/>
        <v>0.36385600034930177</v>
      </c>
      <c r="ER241" s="7">
        <f t="shared" si="204"/>
        <v>0.32818384345231139</v>
      </c>
      <c r="ES241" s="7">
        <f t="shared" si="204"/>
        <v>0.32104941207291332</v>
      </c>
      <c r="ET241" s="7">
        <f t="shared" si="204"/>
        <v>0.28537725517592294</v>
      </c>
      <c r="EU241" s="7">
        <f t="shared" si="204"/>
        <v>0.30678054931411719</v>
      </c>
      <c r="EV241" s="7">
        <f t="shared" si="204"/>
        <v>0.31391498069351526</v>
      </c>
      <c r="EW241" s="7">
        <f t="shared" si="204"/>
        <v>0.32104941207291332</v>
      </c>
      <c r="EX241" s="7">
        <f t="shared" si="204"/>
        <v>0.37099043172869983</v>
      </c>
      <c r="EY241" s="7">
        <f t="shared" si="204"/>
        <v>0.37099043172869983</v>
      </c>
      <c r="EZ241" s="7">
        <f t="shared" si="204"/>
        <v>0.37099043172869983</v>
      </c>
      <c r="FA241" s="7">
        <f t="shared" si="204"/>
        <v>0.35672156896990365</v>
      </c>
      <c r="FB241" s="7">
        <f t="shared" si="204"/>
        <v>0.36385600034930177</v>
      </c>
      <c r="FC241" s="7">
        <f t="shared" si="204"/>
        <v>0.37099043172869983</v>
      </c>
      <c r="FD241" s="7">
        <f t="shared" si="204"/>
        <v>0.41379702000508828</v>
      </c>
      <c r="FE241" s="7">
        <f t="shared" si="204"/>
        <v>0.41379702000508828</v>
      </c>
      <c r="FF241" s="7">
        <f t="shared" si="204"/>
        <v>0.45660360828147672</v>
      </c>
      <c r="FG241" s="7">
        <f t="shared" si="204"/>
        <v>0.53508235345485555</v>
      </c>
      <c r="FH241" s="7">
        <f t="shared" si="204"/>
        <v>0.62782996138703051</v>
      </c>
      <c r="FI241" s="7">
        <f t="shared" si="204"/>
        <v>0.66350211828402095</v>
      </c>
      <c r="FJ241" s="7">
        <f t="shared" si="204"/>
        <v>0.74911529483679773</v>
      </c>
      <c r="FK241" s="7">
        <f t="shared" si="204"/>
        <v>0.77051858897499204</v>
      </c>
      <c r="FL241" s="7">
        <f t="shared" si="204"/>
        <v>0.82759404001017656</v>
      </c>
      <c r="FM241" s="7">
        <f t="shared" si="204"/>
        <v>0.86326619690716699</v>
      </c>
      <c r="FN241" s="7">
        <f t="shared" si="204"/>
        <v>0.94887937345994378</v>
      </c>
      <c r="FO241" s="7">
        <f t="shared" si="204"/>
        <v>0.96314823621874002</v>
      </c>
      <c r="FP241" s="7">
        <f t="shared" si="204"/>
        <v>0.99168596173633217</v>
      </c>
      <c r="FQ241" s="7">
        <f t="shared" si="204"/>
        <v>0.99882039311573034</v>
      </c>
      <c r="FR241" s="7">
        <f t="shared" si="204"/>
        <v>0.99882039311573034</v>
      </c>
      <c r="FS241" s="7">
        <f t="shared" si="204"/>
        <v>1.0844335696685072</v>
      </c>
      <c r="FT241" s="7">
        <f t="shared" si="204"/>
        <v>1.0844335696685072</v>
      </c>
      <c r="FU241" s="7">
        <f t="shared" si="204"/>
        <v>1.0844335696685072</v>
      </c>
      <c r="FV241" s="7">
        <f t="shared" si="204"/>
        <v>1.1415090207036918</v>
      </c>
      <c r="FW241" s="7">
        <f t="shared" si="204"/>
        <v>1.2770632169122553</v>
      </c>
      <c r="FX241" s="7">
        <f t="shared" si="204"/>
        <v>1.4696928641560032</v>
      </c>
      <c r="FY241" s="7">
        <f t="shared" si="204"/>
        <v>1.6480536486409549</v>
      </c>
      <c r="FZ241" s="7">
        <f t="shared" si="204"/>
        <v>1.7122635310555376</v>
      </c>
      <c r="GA241" s="7">
        <f t="shared" si="204"/>
        <v>1.8549521586434992</v>
      </c>
      <c r="GB241" s="7">
        <f t="shared" si="204"/>
        <v>1.9191620410580819</v>
      </c>
      <c r="GC241" s="7">
        <f t="shared" si="204"/>
        <v>2.0689851000254413</v>
      </c>
      <c r="GD241" s="7">
        <f t="shared" si="204"/>
        <v>2.1545982765782186</v>
      </c>
      <c r="GE241" s="7">
        <f t="shared" si="204"/>
        <v>2.3258246296837721</v>
      </c>
      <c r="GF241" s="7">
        <f t="shared" si="204"/>
        <v>2.4328411003747425</v>
      </c>
      <c r="GG241" s="7">
        <f t="shared" si="204"/>
        <v>2.6397396103772874</v>
      </c>
      <c r="GH241" s="7">
        <f t="shared" si="204"/>
        <v>2.7824282379652487</v>
      </c>
      <c r="GI241" s="7">
        <f t="shared" si="204"/>
        <v>2.9750578852089968</v>
      </c>
      <c r="GJ241" s="7">
        <f t="shared" si="204"/>
        <v>3.0392677676235791</v>
      </c>
      <c r="GK241" s="7">
        <f t="shared" si="204"/>
        <v>3.2176285521085313</v>
      </c>
      <c r="GL241" s="7">
        <f t="shared" si="204"/>
        <v>3.1106120814175604</v>
      </c>
      <c r="GM241" s="7">
        <f t="shared" si="204"/>
        <v>3.1177465127969581</v>
      </c>
      <c r="GN241" s="7">
        <f t="shared" si="204"/>
        <v>3.189090826590939</v>
      </c>
      <c r="GO241" s="7">
        <f t="shared" si="204"/>
        <v>3.2747040031437158</v>
      </c>
      <c r="GP241" s="7">
        <f t="shared" si="204"/>
        <v>3.3032417286613081</v>
      </c>
      <c r="GQ241" s="7">
        <f t="shared" si="204"/>
        <v>3.3745860424552889</v>
      </c>
      <c r="GR241" s="7">
        <f t="shared" si="204"/>
        <v>3.1748219638321431</v>
      </c>
      <c r="GS241" s="7">
        <f t="shared" si="205"/>
        <v>3.1962252579703372</v>
      </c>
      <c r="GT241" s="7">
        <f t="shared" si="205"/>
        <v>3.2675695717643181</v>
      </c>
      <c r="GU241" s="7">
        <f t="shared" si="205"/>
        <v>3.1462842383145504</v>
      </c>
      <c r="GV241" s="7">
        <f t="shared" si="205"/>
        <v>3.0107300421059873</v>
      </c>
      <c r="GW241" s="7">
        <f t="shared" si="205"/>
        <v>2.9465201596914041</v>
      </c>
      <c r="GX241" s="7">
        <f t="shared" si="205"/>
        <v>2.982192316588395</v>
      </c>
      <c r="GY241" s="7">
        <f t="shared" si="205"/>
        <v>3.0963432186587641</v>
      </c>
      <c r="GZ241" s="7">
        <f t="shared" si="205"/>
        <v>3.0963432186587641</v>
      </c>
      <c r="HA241" s="7">
        <f t="shared" si="205"/>
        <v>3.1748219638321431</v>
      </c>
      <c r="HB241" s="7">
        <f t="shared" si="205"/>
        <v>3.224762983487929</v>
      </c>
      <c r="HC241" s="7">
        <f t="shared" si="205"/>
        <v>3.3817204738346871</v>
      </c>
      <c r="HD241" s="7">
        <f t="shared" si="205"/>
        <v>3.4459303562492698</v>
      </c>
      <c r="HE241" s="7">
        <f t="shared" si="205"/>
        <v>3.4673336503874639</v>
      </c>
      <c r="HF241" s="7">
        <f t="shared" si="205"/>
        <v>3.659963297631212</v>
      </c>
      <c r="HG241" s="7">
        <f t="shared" si="205"/>
        <v>4.0238192979805136</v>
      </c>
      <c r="HH241" s="7">
        <f t="shared" si="205"/>
        <v>4.3020621217770385</v>
      </c>
      <c r="HI241" s="7">
        <f t="shared" si="205"/>
        <v>4.6944558476439315</v>
      </c>
      <c r="HJ241" s="7">
        <f t="shared" si="205"/>
        <v>5.1510594559254086</v>
      </c>
      <c r="HK241" s="7">
        <f t="shared" si="205"/>
        <v>5.5006465935159152</v>
      </c>
      <c r="HL241" s="7">
        <f t="shared" si="205"/>
        <v>6.0856699666265568</v>
      </c>
      <c r="HM241" s="7">
        <f t="shared" si="205"/>
        <v>6.5993490259432184</v>
      </c>
      <c r="HN241" s="7">
        <f t="shared" si="205"/>
        <v>7.205775693192054</v>
      </c>
      <c r="HO241" s="7">
        <f t="shared" si="205"/>
        <v>7.6552448700941325</v>
      </c>
      <c r="HP241" s="7">
        <f t="shared" si="205"/>
        <v>7.8407400859584824</v>
      </c>
      <c r="HQ241" s="7">
        <f t="shared" si="205"/>
        <v>7.7551269094057051</v>
      </c>
      <c r="HR241" s="7">
        <f t="shared" si="205"/>
        <v>7.7051858897499201</v>
      </c>
      <c r="HS241" s="7">
        <f t="shared" si="205"/>
        <v>7.1201625166392777</v>
      </c>
      <c r="HT241" s="7">
        <f t="shared" si="205"/>
        <v>6.4281226728376648</v>
      </c>
      <c r="HU241" s="7">
        <f t="shared" si="205"/>
        <v>5.4364367111013321</v>
      </c>
      <c r="HV241" s="7">
        <f t="shared" si="205"/>
        <v>4.5731705141941656</v>
      </c>
      <c r="HW241" s="7">
        <f t="shared" si="205"/>
        <v>3.8311896507367655</v>
      </c>
      <c r="HX241" s="7">
        <f t="shared" si="205"/>
        <v>3.0820743558999681</v>
      </c>
      <c r="HY241" s="7">
        <f t="shared" si="205"/>
        <v>2.2972869041661794</v>
      </c>
      <c r="HZ241" s="7">
        <f t="shared" si="205"/>
        <v>1.7622045507113242</v>
      </c>
      <c r="IA241" s="7">
        <f t="shared" ref="IA241:IA249" si="206">IA207/$C241*100000/7</f>
        <v>1.3127353738092455</v>
      </c>
    </row>
    <row r="242" spans="2:235" x14ac:dyDescent="0.25">
      <c r="B242" s="132" t="s">
        <v>205</v>
      </c>
      <c r="C242" s="132">
        <v>2233550</v>
      </c>
      <c r="I242" s="7">
        <f t="shared" si="202"/>
        <v>0</v>
      </c>
      <c r="J242" s="7">
        <f t="shared" si="202"/>
        <v>6.395967981784283E-3</v>
      </c>
      <c r="K242" s="7">
        <f t="shared" si="202"/>
        <v>6.395967981784283E-3</v>
      </c>
      <c r="L242" s="7">
        <f t="shared" si="202"/>
        <v>6.395967981784283E-3</v>
      </c>
      <c r="M242" s="7">
        <f t="shared" si="202"/>
        <v>6.395967981784283E-3</v>
      </c>
      <c r="N242" s="7">
        <f t="shared" si="202"/>
        <v>6.395967981784283E-3</v>
      </c>
      <c r="O242" s="7">
        <f t="shared" si="202"/>
        <v>6.395967981784283E-3</v>
      </c>
      <c r="P242" s="7">
        <f t="shared" si="202"/>
        <v>6.395967981784283E-3</v>
      </c>
      <c r="Q242" s="7">
        <f t="shared" si="202"/>
        <v>0</v>
      </c>
      <c r="R242" s="7">
        <f t="shared" si="202"/>
        <v>0</v>
      </c>
      <c r="S242" s="7">
        <f t="shared" si="202"/>
        <v>0</v>
      </c>
      <c r="T242" s="7">
        <f t="shared" si="202"/>
        <v>0</v>
      </c>
      <c r="U242" s="7">
        <f t="shared" si="202"/>
        <v>6.395967981784283E-3</v>
      </c>
      <c r="V242" s="7">
        <f t="shared" si="202"/>
        <v>6.395967981784283E-3</v>
      </c>
      <c r="W242" s="7">
        <f t="shared" si="202"/>
        <v>1.2791935963568566E-2</v>
      </c>
      <c r="X242" s="7">
        <f t="shared" si="202"/>
        <v>1.9187903945352851E-2</v>
      </c>
      <c r="Y242" s="7">
        <f t="shared" si="202"/>
        <v>1.9187903945352851E-2</v>
      </c>
      <c r="Z242" s="7">
        <f t="shared" si="202"/>
        <v>3.1979839908921413E-2</v>
      </c>
      <c r="AA242" s="7">
        <f t="shared" si="202"/>
        <v>3.8375807890705702E-2</v>
      </c>
      <c r="AB242" s="7">
        <f t="shared" si="202"/>
        <v>5.7563711836058559E-2</v>
      </c>
      <c r="AC242" s="7">
        <f t="shared" si="202"/>
        <v>8.9543551744979966E-2</v>
      </c>
      <c r="AD242" s="7">
        <f t="shared" si="202"/>
        <v>0.10873145569033282</v>
      </c>
      <c r="AE242" s="7">
        <f t="shared" si="202"/>
        <v>0.15350323156282281</v>
      </c>
      <c r="AF242" s="7">
        <f t="shared" si="202"/>
        <v>0.19827500743531279</v>
      </c>
      <c r="AG242" s="7">
        <f t="shared" si="202"/>
        <v>0.21106694339888138</v>
      </c>
      <c r="AH242" s="7">
        <f t="shared" si="202"/>
        <v>0.31340243110742988</v>
      </c>
      <c r="AI242" s="7">
        <f t="shared" si="202"/>
        <v>0.35177823899813554</v>
      </c>
      <c r="AJ242" s="7">
        <f t="shared" si="202"/>
        <v>0.36457017496170419</v>
      </c>
      <c r="AK242" s="7">
        <f t="shared" si="202"/>
        <v>0.38375807890705699</v>
      </c>
      <c r="AL242" s="7">
        <f t="shared" si="202"/>
        <v>0.44132179074311556</v>
      </c>
      <c r="AM242" s="7">
        <f t="shared" si="202"/>
        <v>0.51167743854274261</v>
      </c>
      <c r="AN242" s="7">
        <f t="shared" si="202"/>
        <v>0.6715766380873498</v>
      </c>
      <c r="AO242" s="7">
        <f t="shared" si="202"/>
        <v>0.73553631790519258</v>
      </c>
      <c r="AP242" s="7">
        <f t="shared" si="202"/>
        <v>0.92741535735872105</v>
      </c>
      <c r="AQ242" s="7">
        <f t="shared" si="202"/>
        <v>1.1256903647940337</v>
      </c>
      <c r="AR242" s="7">
        <f t="shared" si="202"/>
        <v>1.3815290840654051</v>
      </c>
      <c r="AS242" s="7">
        <f t="shared" si="202"/>
        <v>1.5286363476464437</v>
      </c>
      <c r="AT242" s="7">
        <f t="shared" si="202"/>
        <v>1.7972670028813837</v>
      </c>
      <c r="AU242" s="7">
        <f t="shared" si="202"/>
        <v>2.0211258822438336</v>
      </c>
      <c r="AV242" s="7">
        <f t="shared" si="202"/>
        <v>2.168233145824872</v>
      </c>
      <c r="AW242" s="7">
        <f t="shared" si="202"/>
        <v>2.168233145824872</v>
      </c>
      <c r="AX242" s="7">
        <f t="shared" si="202"/>
        <v>2.2130049216973622</v>
      </c>
      <c r="AY242" s="7">
        <f t="shared" si="202"/>
        <v>2.3217363773876949</v>
      </c>
      <c r="AZ242" s="7">
        <f t="shared" si="202"/>
        <v>2.3793000892237535</v>
      </c>
      <c r="BA242" s="7">
        <f t="shared" si="202"/>
        <v>2.3153404094059105</v>
      </c>
      <c r="BB242" s="7">
        <f t="shared" si="202"/>
        <v>2.4112799291326747</v>
      </c>
      <c r="BC242" s="7">
        <f t="shared" si="202"/>
        <v>2.4304678330780272</v>
      </c>
      <c r="BD242" s="7">
        <f t="shared" si="202"/>
        <v>2.6223468725315557</v>
      </c>
      <c r="BE242" s="7">
        <f t="shared" si="202"/>
        <v>2.6927025203311836</v>
      </c>
      <c r="BF242" s="7">
        <f t="shared" si="202"/>
        <v>2.8334138159304376</v>
      </c>
      <c r="BG242" s="7">
        <f t="shared" si="202"/>
        <v>3.0700646312564559</v>
      </c>
      <c r="BH242" s="7">
        <f t="shared" si="202"/>
        <v>3.2043799588739259</v>
      </c>
      <c r="BI242" s="7">
        <f t="shared" si="202"/>
        <v>3.2939235106189062</v>
      </c>
      <c r="BJ242" s="7">
        <f t="shared" si="202"/>
        <v>3.4346348062181602</v>
      </c>
      <c r="BK242" s="7">
        <f t="shared" si="202"/>
        <v>3.6712856215441785</v>
      </c>
      <c r="BL242" s="7">
        <f t="shared" si="202"/>
        <v>3.9782920846698242</v>
      </c>
      <c r="BM242" s="7">
        <f t="shared" si="202"/>
        <v>4.2021509640322741</v>
      </c>
      <c r="BN242" s="7">
        <f t="shared" si="202"/>
        <v>4.3044864517408223</v>
      </c>
      <c r="BO242" s="7">
        <f t="shared" si="202"/>
        <v>4.4132179074311555</v>
      </c>
      <c r="BP242" s="7">
        <f t="shared" si="202"/>
        <v>4.5283453311032726</v>
      </c>
      <c r="BQ242" s="7">
        <f t="shared" si="202"/>
        <v>4.7522042104657221</v>
      </c>
      <c r="BR242" s="7">
        <f t="shared" si="202"/>
        <v>4.7649961464292909</v>
      </c>
      <c r="BS242" s="7">
        <f t="shared" si="202"/>
        <v>4.6626606587207418</v>
      </c>
      <c r="BT242" s="7">
        <f t="shared" si="202"/>
        <v>4.5603251710121935</v>
      </c>
      <c r="BU242" s="7">
        <f t="shared" si="203"/>
        <v>4.5155533951397038</v>
      </c>
      <c r="BV242" s="7">
        <f t="shared" si="203"/>
        <v>4.4388017793582923</v>
      </c>
      <c r="BW242" s="7">
        <f t="shared" si="203"/>
        <v>4.4643856512854301</v>
      </c>
      <c r="BX242" s="7">
        <f t="shared" si="203"/>
        <v>4.2789025798136855</v>
      </c>
      <c r="BY242" s="7">
        <f t="shared" si="203"/>
        <v>4.1062114443055098</v>
      </c>
      <c r="BZ242" s="7">
        <f t="shared" si="203"/>
        <v>4.0550437004512361</v>
      </c>
      <c r="CA242" s="7">
        <f t="shared" si="203"/>
        <v>3.9591041807244713</v>
      </c>
      <c r="CB242" s="7">
        <f t="shared" si="203"/>
        <v>3.8951445009066283</v>
      </c>
      <c r="CC242" s="7">
        <f t="shared" si="203"/>
        <v>3.7736211092527272</v>
      </c>
      <c r="CD242" s="7">
        <f t="shared" si="203"/>
        <v>3.4794065820906503</v>
      </c>
      <c r="CE242" s="7">
        <f t="shared" si="203"/>
        <v>3.2875275426371218</v>
      </c>
      <c r="CF242" s="7">
        <f t="shared" si="203"/>
        <v>3.0444807593293186</v>
      </c>
      <c r="CG242" s="7">
        <f t="shared" si="203"/>
        <v>2.8909775277664957</v>
      </c>
      <c r="CH242" s="7">
        <f t="shared" si="203"/>
        <v>2.6095549365679878</v>
      </c>
      <c r="CI242" s="7">
        <f t="shared" si="203"/>
        <v>2.3984879931691063</v>
      </c>
      <c r="CJ242" s="7">
        <f t="shared" si="203"/>
        <v>2.2641726655516363</v>
      </c>
      <c r="CK242" s="7">
        <f t="shared" si="203"/>
        <v>2.104273466007029</v>
      </c>
      <c r="CL242" s="7">
        <f t="shared" si="203"/>
        <v>2.033917818207402</v>
      </c>
      <c r="CM242" s="7">
        <f t="shared" si="203"/>
        <v>1.9123944265535007</v>
      </c>
      <c r="CN242" s="7">
        <f t="shared" si="203"/>
        <v>1.7397032910453252</v>
      </c>
      <c r="CO242" s="7">
        <f t="shared" si="203"/>
        <v>1.688535547191051</v>
      </c>
      <c r="CP242" s="7">
        <f t="shared" si="203"/>
        <v>1.5862000594825023</v>
      </c>
      <c r="CQ242" s="7">
        <f t="shared" si="203"/>
        <v>1.5222403796646593</v>
      </c>
      <c r="CR242" s="7">
        <f t="shared" si="203"/>
        <v>1.4071129559925422</v>
      </c>
      <c r="CS242" s="7">
        <f t="shared" si="203"/>
        <v>1.2536097244297195</v>
      </c>
      <c r="CT242" s="7">
        <f t="shared" si="203"/>
        <v>1.2344218204843667</v>
      </c>
      <c r="CU242" s="7">
        <f t="shared" si="203"/>
        <v>1.2536097244297195</v>
      </c>
      <c r="CV242" s="7">
        <f t="shared" si="203"/>
        <v>1.1448782687393866</v>
      </c>
      <c r="CW242" s="7">
        <f t="shared" si="203"/>
        <v>1.1256903647940337</v>
      </c>
      <c r="CX242" s="7">
        <f t="shared" si="203"/>
        <v>1.1384823007576024</v>
      </c>
      <c r="CY242" s="7">
        <f t="shared" si="203"/>
        <v>1.1384823007576024</v>
      </c>
      <c r="CZ242" s="7">
        <f t="shared" si="203"/>
        <v>1.151274236721171</v>
      </c>
      <c r="DA242" s="7">
        <f t="shared" si="203"/>
        <v>1.1256903647940337</v>
      </c>
      <c r="DB242" s="7">
        <f t="shared" si="203"/>
        <v>1.0489387490126225</v>
      </c>
      <c r="DC242" s="7">
        <f t="shared" si="203"/>
        <v>1.0361468130490539</v>
      </c>
      <c r="DD242" s="7">
        <f t="shared" si="203"/>
        <v>0.97218713323121109</v>
      </c>
      <c r="DE242" s="7">
        <f t="shared" si="203"/>
        <v>0.95939519726764233</v>
      </c>
      <c r="DF242" s="7">
        <f t="shared" si="203"/>
        <v>1.016958909103701</v>
      </c>
      <c r="DG242" s="7">
        <f t="shared" si="203"/>
        <v>1.1960460125936607</v>
      </c>
      <c r="DH242" s="7">
        <f t="shared" si="203"/>
        <v>1.285589564338641</v>
      </c>
      <c r="DI242" s="7">
        <f t="shared" si="203"/>
        <v>1.3815290840654051</v>
      </c>
      <c r="DJ242" s="7">
        <f t="shared" si="203"/>
        <v>1.4646766678286007</v>
      </c>
      <c r="DK242" s="7">
        <f t="shared" si="203"/>
        <v>1.554220219573581</v>
      </c>
      <c r="DL242" s="7">
        <f t="shared" si="203"/>
        <v>1.5414282836100122</v>
      </c>
      <c r="DM242" s="7">
        <f t="shared" si="203"/>
        <v>1.5158444116828751</v>
      </c>
      <c r="DN242" s="7">
        <f t="shared" si="203"/>
        <v>1.4326968279196794</v>
      </c>
      <c r="DO242" s="7">
        <f t="shared" si="203"/>
        <v>1.4135089239743266</v>
      </c>
      <c r="DP242" s="7">
        <f t="shared" si="203"/>
        <v>1.3751331160836209</v>
      </c>
      <c r="DQ242" s="7">
        <f t="shared" si="203"/>
        <v>1.3303613402111307</v>
      </c>
      <c r="DR242" s="7">
        <f t="shared" si="203"/>
        <v>1.2791935963568566</v>
      </c>
      <c r="DS242" s="7">
        <f t="shared" si="203"/>
        <v>1.2472137564479353</v>
      </c>
      <c r="DT242" s="7">
        <f t="shared" si="203"/>
        <v>1.2664016603932882</v>
      </c>
      <c r="DU242" s="7">
        <f t="shared" si="203"/>
        <v>1.1832540766300923</v>
      </c>
      <c r="DV242" s="7">
        <f t="shared" si="203"/>
        <v>1.151274236721171</v>
      </c>
      <c r="DW242" s="7">
        <f t="shared" si="203"/>
        <v>1.1448782687393866</v>
      </c>
      <c r="DX242" s="7">
        <f t="shared" si="203"/>
        <v>1.1896500446118767</v>
      </c>
      <c r="DY242" s="7">
        <f t="shared" si="203"/>
        <v>1.151274236721171</v>
      </c>
      <c r="DZ242" s="7">
        <f t="shared" si="203"/>
        <v>1.1768581086483081</v>
      </c>
      <c r="EA242" s="7">
        <f t="shared" si="203"/>
        <v>1.2024419805754454</v>
      </c>
      <c r="EB242" s="7">
        <f t="shared" si="203"/>
        <v>1.2472137564479353</v>
      </c>
      <c r="EC242" s="7">
        <f t="shared" si="203"/>
        <v>1.2983815003022094</v>
      </c>
      <c r="ED242" s="7">
        <f t="shared" si="203"/>
        <v>1.2664016603932882</v>
      </c>
      <c r="EE242" s="7">
        <f t="shared" si="203"/>
        <v>1.1576702047029552</v>
      </c>
      <c r="EF242" s="7">
        <f t="shared" si="203"/>
        <v>1.1832540766300923</v>
      </c>
      <c r="EG242" s="7">
        <f t="shared" si="204"/>
        <v>1.1896500446118767</v>
      </c>
      <c r="EH242" s="7">
        <f t="shared" si="204"/>
        <v>1.0937105248851124</v>
      </c>
      <c r="EI242" s="7">
        <f t="shared" si="204"/>
        <v>1.0489387490126225</v>
      </c>
      <c r="EJ242" s="7">
        <f t="shared" si="204"/>
        <v>0.98497906919477962</v>
      </c>
      <c r="EK242" s="7">
        <f t="shared" si="204"/>
        <v>0.9146234213951524</v>
      </c>
      <c r="EL242" s="7">
        <f t="shared" si="204"/>
        <v>0.89543551744979955</v>
      </c>
      <c r="EM242" s="7">
        <f t="shared" si="204"/>
        <v>0.81228793368660401</v>
      </c>
      <c r="EN242" s="7">
        <f t="shared" si="204"/>
        <v>0.71634841395983972</v>
      </c>
      <c r="EO242" s="7">
        <f t="shared" si="204"/>
        <v>0.67797260606913401</v>
      </c>
      <c r="EP242" s="7">
        <f t="shared" si="204"/>
        <v>0.63320083019664408</v>
      </c>
      <c r="EQ242" s="7">
        <f t="shared" si="204"/>
        <v>0.56284518239701686</v>
      </c>
      <c r="ER242" s="7">
        <f t="shared" si="204"/>
        <v>0.58842905432415404</v>
      </c>
      <c r="ES242" s="7">
        <f t="shared" si="204"/>
        <v>0.59482502230593837</v>
      </c>
      <c r="ET242" s="7">
        <f t="shared" si="204"/>
        <v>0.62040889423307544</v>
      </c>
      <c r="EU242" s="7">
        <f t="shared" si="204"/>
        <v>0.66518067010556536</v>
      </c>
      <c r="EV242" s="7">
        <f t="shared" si="204"/>
        <v>0.63959679817842829</v>
      </c>
      <c r="EW242" s="7">
        <f t="shared" si="204"/>
        <v>0.6715766380873498</v>
      </c>
      <c r="EX242" s="7">
        <f t="shared" si="204"/>
        <v>0.73553631790519258</v>
      </c>
      <c r="EY242" s="7">
        <f t="shared" si="204"/>
        <v>0.72274438194162394</v>
      </c>
      <c r="EZ242" s="7">
        <f t="shared" si="204"/>
        <v>0.75472422185054544</v>
      </c>
      <c r="FA242" s="7">
        <f t="shared" si="204"/>
        <v>0.69716051001448687</v>
      </c>
      <c r="FB242" s="7">
        <f t="shared" si="204"/>
        <v>0.65238873414199694</v>
      </c>
      <c r="FC242" s="7">
        <f t="shared" si="204"/>
        <v>0.72914034992340837</v>
      </c>
      <c r="FD242" s="7">
        <f t="shared" si="204"/>
        <v>0.75472422185054544</v>
      </c>
      <c r="FE242" s="7">
        <f t="shared" si="204"/>
        <v>0.7739121257958983</v>
      </c>
      <c r="FF242" s="7">
        <f t="shared" si="204"/>
        <v>0.79949599772303537</v>
      </c>
      <c r="FG242" s="7">
        <f t="shared" si="204"/>
        <v>0.80589196570481969</v>
      </c>
      <c r="FH242" s="7">
        <f t="shared" si="204"/>
        <v>0.90822745341336819</v>
      </c>
      <c r="FI242" s="7">
        <f t="shared" si="204"/>
        <v>0.97858310121299541</v>
      </c>
      <c r="FJ242" s="7">
        <f t="shared" si="204"/>
        <v>1.0361468130490539</v>
      </c>
      <c r="FK242" s="7">
        <f t="shared" si="204"/>
        <v>1.1576702047029552</v>
      </c>
      <c r="FL242" s="7">
        <f t="shared" si="204"/>
        <v>1.3943210200289737</v>
      </c>
      <c r="FM242" s="7">
        <f t="shared" si="204"/>
        <v>1.5030524757193064</v>
      </c>
      <c r="FN242" s="7">
        <f t="shared" si="204"/>
        <v>1.5414282836100122</v>
      </c>
      <c r="FO242" s="7">
        <f t="shared" si="204"/>
        <v>1.6053879634278552</v>
      </c>
      <c r="FP242" s="7">
        <f t="shared" si="204"/>
        <v>1.7652871629724622</v>
      </c>
      <c r="FQ242" s="7">
        <f t="shared" si="204"/>
        <v>1.9123944265535007</v>
      </c>
      <c r="FR242" s="7">
        <f t="shared" si="204"/>
        <v>2.0786895940798922</v>
      </c>
      <c r="FS242" s="7">
        <f t="shared" si="204"/>
        <v>2.1874210497702249</v>
      </c>
      <c r="FT242" s="7">
        <f t="shared" si="204"/>
        <v>2.2961525054605576</v>
      </c>
      <c r="FU242" s="7">
        <f t="shared" si="204"/>
        <v>2.5264073528047919</v>
      </c>
      <c r="FV242" s="7">
        <f t="shared" si="204"/>
        <v>2.8589976878575745</v>
      </c>
      <c r="FW242" s="7">
        <f t="shared" si="204"/>
        <v>3.0828565672200243</v>
      </c>
      <c r="FX242" s="7">
        <f t="shared" si="204"/>
        <v>3.5497622298902769</v>
      </c>
      <c r="FY242" s="7">
        <f t="shared" si="204"/>
        <v>3.7544332053073743</v>
      </c>
      <c r="FZ242" s="7">
        <f t="shared" si="204"/>
        <v>4.0486477324694503</v>
      </c>
      <c r="GA242" s="7">
        <f t="shared" si="204"/>
        <v>4.5603251710121935</v>
      </c>
      <c r="GB242" s="7">
        <f t="shared" si="204"/>
        <v>5.0720026095549358</v>
      </c>
      <c r="GC242" s="7">
        <f t="shared" si="204"/>
        <v>5.4173848805712881</v>
      </c>
      <c r="GD242" s="7">
        <f t="shared" si="204"/>
        <v>5.8714986072779718</v>
      </c>
      <c r="GE242" s="7">
        <f t="shared" si="204"/>
        <v>6.3064244300393026</v>
      </c>
      <c r="GF242" s="7">
        <f t="shared" si="204"/>
        <v>6.9076454203270261</v>
      </c>
      <c r="GG242" s="7">
        <f t="shared" si="204"/>
        <v>7.4065309229062004</v>
      </c>
      <c r="GH242" s="7">
        <f t="shared" si="204"/>
        <v>7.7966849697950407</v>
      </c>
      <c r="GI242" s="7">
        <f t="shared" si="204"/>
        <v>8.0269398171392758</v>
      </c>
      <c r="GJ242" s="7">
        <f t="shared" si="204"/>
        <v>8.1804430487020969</v>
      </c>
      <c r="GK242" s="7">
        <f t="shared" si="204"/>
        <v>8.2507986965017253</v>
      </c>
      <c r="GL242" s="7">
        <f t="shared" si="204"/>
        <v>8.2444027285199404</v>
      </c>
      <c r="GM242" s="7">
        <f t="shared" si="204"/>
        <v>8.2763825684288612</v>
      </c>
      <c r="GN242" s="7">
        <f t="shared" si="204"/>
        <v>8.167651112738529</v>
      </c>
      <c r="GO242" s="7">
        <f t="shared" si="204"/>
        <v>7.9501882013578635</v>
      </c>
      <c r="GP242" s="7">
        <f t="shared" si="204"/>
        <v>7.9501882013578635</v>
      </c>
      <c r="GQ242" s="7">
        <f t="shared" si="204"/>
        <v>7.9182083614489427</v>
      </c>
      <c r="GR242" s="7">
        <f t="shared" si="204"/>
        <v>7.7391212579589839</v>
      </c>
      <c r="GS242" s="7">
        <f t="shared" si="205"/>
        <v>7.483282538687611</v>
      </c>
      <c r="GT242" s="7">
        <f t="shared" si="205"/>
        <v>7.208255915470887</v>
      </c>
      <c r="GU242" s="7">
        <f t="shared" si="205"/>
        <v>7.1826720435437492</v>
      </c>
      <c r="GV242" s="7">
        <f t="shared" si="205"/>
        <v>7.1634841395983964</v>
      </c>
      <c r="GW242" s="7">
        <f t="shared" si="205"/>
        <v>6.9524171961995167</v>
      </c>
      <c r="GX242" s="7">
        <f t="shared" si="205"/>
        <v>7.0931284917987707</v>
      </c>
      <c r="GY242" s="7">
        <f t="shared" si="205"/>
        <v>7.3297793071247881</v>
      </c>
      <c r="GZ242" s="7">
        <f t="shared" si="205"/>
        <v>7.4704906027240421</v>
      </c>
      <c r="HA242" s="7">
        <f t="shared" si="205"/>
        <v>7.7838930338314727</v>
      </c>
      <c r="HB242" s="7">
        <f t="shared" si="205"/>
        <v>7.9629801373214324</v>
      </c>
      <c r="HC242" s="7">
        <f t="shared" si="205"/>
        <v>8.1292753048478232</v>
      </c>
      <c r="HD242" s="7">
        <f t="shared" si="205"/>
        <v>8.4170938640281161</v>
      </c>
      <c r="HE242" s="7">
        <f t="shared" si="205"/>
        <v>8.5194293517366653</v>
      </c>
      <c r="HF242" s="7">
        <f t="shared" si="205"/>
        <v>8.7752680710080373</v>
      </c>
      <c r="HG242" s="7">
        <f t="shared" si="205"/>
        <v>9.6770995564396198</v>
      </c>
      <c r="HH242" s="7">
        <f t="shared" si="205"/>
        <v>10.355072162508753</v>
      </c>
      <c r="HI242" s="7">
        <f t="shared" si="205"/>
        <v>10.89872944096042</v>
      </c>
      <c r="HJ242" s="7">
        <f t="shared" si="205"/>
        <v>11.372031071612454</v>
      </c>
      <c r="HK242" s="7">
        <f t="shared" si="205"/>
        <v>12.184319005299059</v>
      </c>
      <c r="HL242" s="7">
        <f t="shared" si="205"/>
        <v>12.977419035040311</v>
      </c>
      <c r="HM242" s="7">
        <f t="shared" si="205"/>
        <v>13.866458584508324</v>
      </c>
      <c r="HN242" s="7">
        <f t="shared" si="205"/>
        <v>14.307780375251442</v>
      </c>
      <c r="HO242" s="7">
        <f t="shared" si="205"/>
        <v>14.940981205448084</v>
      </c>
      <c r="HP242" s="7">
        <f t="shared" si="205"/>
        <v>15.382302996191202</v>
      </c>
      <c r="HQ242" s="7">
        <f t="shared" si="205"/>
        <v>15.644537683444359</v>
      </c>
      <c r="HR242" s="7">
        <f t="shared" si="205"/>
        <v>15.350323156282277</v>
      </c>
      <c r="HS242" s="7">
        <f t="shared" si="205"/>
        <v>14.45488763883248</v>
      </c>
      <c r="HT242" s="7">
        <f t="shared" si="205"/>
        <v>13.066962586785291</v>
      </c>
      <c r="HU242" s="7">
        <f t="shared" si="205"/>
        <v>11.448782687393868</v>
      </c>
      <c r="HV242" s="7">
        <f t="shared" si="205"/>
        <v>9.6387237485489141</v>
      </c>
      <c r="HW242" s="7">
        <f t="shared" si="205"/>
        <v>7.9949599772303541</v>
      </c>
      <c r="HX242" s="7">
        <f t="shared" si="205"/>
        <v>6.2168808782943241</v>
      </c>
      <c r="HY242" s="7">
        <f t="shared" si="205"/>
        <v>4.4899695232125669</v>
      </c>
      <c r="HZ242" s="7">
        <f t="shared" si="205"/>
        <v>3.325903350527827</v>
      </c>
      <c r="IA242" s="7">
        <f t="shared" si="206"/>
        <v>2.4752396089505173</v>
      </c>
    </row>
    <row r="243" spans="2:235" x14ac:dyDescent="0.25">
      <c r="B243" s="132" t="s">
        <v>206</v>
      </c>
      <c r="C243" s="132">
        <v>2147931</v>
      </c>
      <c r="I243" s="7">
        <f t="shared" si="202"/>
        <v>0</v>
      </c>
      <c r="J243" s="7">
        <f t="shared" si="202"/>
        <v>0</v>
      </c>
      <c r="K243" s="7">
        <f t="shared" si="202"/>
        <v>0</v>
      </c>
      <c r="L243" s="7">
        <f t="shared" si="202"/>
        <v>0</v>
      </c>
      <c r="M243" s="7">
        <f t="shared" si="202"/>
        <v>0</v>
      </c>
      <c r="N243" s="7">
        <f t="shared" si="202"/>
        <v>0</v>
      </c>
      <c r="O243" s="7">
        <f t="shared" si="202"/>
        <v>0</v>
      </c>
      <c r="P243" s="7">
        <f t="shared" si="202"/>
        <v>0</v>
      </c>
      <c r="Q243" s="7">
        <f t="shared" si="202"/>
        <v>0</v>
      </c>
      <c r="R243" s="7">
        <f t="shared" si="202"/>
        <v>0</v>
      </c>
      <c r="S243" s="7">
        <f t="shared" si="202"/>
        <v>0</v>
      </c>
      <c r="T243" s="7">
        <f t="shared" si="202"/>
        <v>0</v>
      </c>
      <c r="U243" s="7">
        <f t="shared" si="202"/>
        <v>0</v>
      </c>
      <c r="V243" s="7">
        <f t="shared" si="202"/>
        <v>0</v>
      </c>
      <c r="W243" s="7">
        <f t="shared" si="202"/>
        <v>0</v>
      </c>
      <c r="X243" s="7">
        <f t="shared" si="202"/>
        <v>6.6509186215545496E-3</v>
      </c>
      <c r="Y243" s="7">
        <f t="shared" si="202"/>
        <v>1.3301837243109099E-2</v>
      </c>
      <c r="Z243" s="7">
        <f t="shared" si="202"/>
        <v>2.6603674486218198E-2</v>
      </c>
      <c r="AA243" s="7">
        <f t="shared" si="202"/>
        <v>3.3254593107772748E-2</v>
      </c>
      <c r="AB243" s="7">
        <f t="shared" si="202"/>
        <v>5.3207348972436397E-2</v>
      </c>
      <c r="AC243" s="7">
        <f t="shared" si="202"/>
        <v>0.11306561656642734</v>
      </c>
      <c r="AD243" s="7">
        <f t="shared" si="202"/>
        <v>0.11971653518798189</v>
      </c>
      <c r="AE243" s="7">
        <f t="shared" si="202"/>
        <v>0.14632020967420009</v>
      </c>
      <c r="AF243" s="7">
        <f t="shared" si="202"/>
        <v>0.17957480278197285</v>
      </c>
      <c r="AG243" s="7">
        <f t="shared" si="202"/>
        <v>0.25273490761907291</v>
      </c>
      <c r="AH243" s="7">
        <f t="shared" si="202"/>
        <v>0.31259317521306379</v>
      </c>
      <c r="AI243" s="7">
        <f t="shared" si="202"/>
        <v>0.37910236142860931</v>
      </c>
      <c r="AJ243" s="7">
        <f t="shared" si="202"/>
        <v>0.3658005241855003</v>
      </c>
      <c r="AK243" s="7">
        <f t="shared" si="202"/>
        <v>0.45891338488726391</v>
      </c>
      <c r="AL243" s="7">
        <f t="shared" si="202"/>
        <v>0.57197900145369129</v>
      </c>
      <c r="AM243" s="7">
        <f t="shared" si="202"/>
        <v>0.75820472285721863</v>
      </c>
      <c r="AN243" s="7">
        <f t="shared" si="202"/>
        <v>1.0175905490978461</v>
      </c>
      <c r="AO243" s="7">
        <f t="shared" si="202"/>
        <v>1.2171181077444826</v>
      </c>
      <c r="AP243" s="7">
        <f t="shared" si="202"/>
        <v>1.4365984222557828</v>
      </c>
      <c r="AQ243" s="7">
        <f t="shared" si="202"/>
        <v>1.7957480278197286</v>
      </c>
      <c r="AR243" s="7">
        <f t="shared" si="202"/>
        <v>2.1482467147621196</v>
      </c>
      <c r="AS243" s="7">
        <f t="shared" si="202"/>
        <v>2.4674908085967382</v>
      </c>
      <c r="AT243" s="7">
        <f t="shared" si="202"/>
        <v>2.6537165300002656</v>
      </c>
      <c r="AU243" s="7">
        <f t="shared" si="202"/>
        <v>2.8931496003762294</v>
      </c>
      <c r="AV243" s="7">
        <f t="shared" si="202"/>
        <v>3.0594225659150927</v>
      </c>
      <c r="AW243" s="7">
        <f t="shared" si="202"/>
        <v>3.1591863452384112</v>
      </c>
      <c r="AX243" s="7">
        <f t="shared" si="202"/>
        <v>3.1857900197246294</v>
      </c>
      <c r="AY243" s="7">
        <f t="shared" si="202"/>
        <v>3.2722519618048382</v>
      </c>
      <c r="AZ243" s="7">
        <f t="shared" si="202"/>
        <v>3.292204717669502</v>
      </c>
      <c r="BA243" s="7">
        <f t="shared" si="202"/>
        <v>3.1990918569677382</v>
      </c>
      <c r="BB243" s="7">
        <f t="shared" si="202"/>
        <v>3.0926771590228657</v>
      </c>
      <c r="BC243" s="7">
        <f t="shared" si="202"/>
        <v>3.1857900197246294</v>
      </c>
      <c r="BD243" s="7">
        <f t="shared" si="202"/>
        <v>3.325459310777275</v>
      </c>
      <c r="BE243" s="7">
        <f t="shared" si="202"/>
        <v>3.4651286018299206</v>
      </c>
      <c r="BF243" s="7">
        <f t="shared" si="202"/>
        <v>3.5249868694239117</v>
      </c>
      <c r="BG243" s="7">
        <f t="shared" si="202"/>
        <v>3.4784304390730294</v>
      </c>
      <c r="BH243" s="7">
        <f t="shared" si="202"/>
        <v>3.6314015673687843</v>
      </c>
      <c r="BI243" s="7">
        <f t="shared" si="202"/>
        <v>3.7710708584214294</v>
      </c>
      <c r="BJ243" s="7">
        <f t="shared" si="202"/>
        <v>3.6580052418550024</v>
      </c>
      <c r="BK243" s="7">
        <f t="shared" si="202"/>
        <v>3.8176272887723113</v>
      </c>
      <c r="BL243" s="7">
        <f t="shared" si="202"/>
        <v>3.7710708584214294</v>
      </c>
      <c r="BM243" s="7">
        <f t="shared" si="202"/>
        <v>3.7577690211783206</v>
      </c>
      <c r="BN243" s="7">
        <f t="shared" si="202"/>
        <v>3.9373438239602931</v>
      </c>
      <c r="BO243" s="7">
        <f t="shared" si="202"/>
        <v>3.910740149474075</v>
      </c>
      <c r="BP243" s="7">
        <f t="shared" si="202"/>
        <v>4.0637112777698308</v>
      </c>
      <c r="BQ243" s="7">
        <f t="shared" si="202"/>
        <v>4.309795266767348</v>
      </c>
      <c r="BR243" s="7">
        <f t="shared" si="202"/>
        <v>4.2499369991733573</v>
      </c>
      <c r="BS243" s="7">
        <f t="shared" si="202"/>
        <v>4.3164461853889025</v>
      </c>
      <c r="BT243" s="7">
        <f t="shared" si="202"/>
        <v>4.309795266767348</v>
      </c>
      <c r="BU243" s="7">
        <f t="shared" si="203"/>
        <v>4.3829553716044485</v>
      </c>
      <c r="BV243" s="7">
        <f t="shared" si="203"/>
        <v>4.3696535343613387</v>
      </c>
      <c r="BW243" s="7">
        <f t="shared" si="203"/>
        <v>4.196729650200921</v>
      </c>
      <c r="BX243" s="7">
        <f t="shared" si="203"/>
        <v>3.910740149474075</v>
      </c>
      <c r="BY243" s="7">
        <f t="shared" si="203"/>
        <v>3.7511181025567661</v>
      </c>
      <c r="BZ243" s="7">
        <f t="shared" si="203"/>
        <v>3.4917322763161391</v>
      </c>
      <c r="CA243" s="7">
        <f t="shared" si="203"/>
        <v>3.2722519618048382</v>
      </c>
      <c r="CB243" s="7">
        <f t="shared" si="203"/>
        <v>2.9064514376193382</v>
      </c>
      <c r="CC243" s="7">
        <f t="shared" si="203"/>
        <v>2.740178472080474</v>
      </c>
      <c r="CD243" s="7">
        <f t="shared" si="203"/>
        <v>2.5273490761907285</v>
      </c>
      <c r="CE243" s="7">
        <f t="shared" si="203"/>
        <v>2.4940944830829563</v>
      </c>
      <c r="CF243" s="7">
        <f t="shared" si="203"/>
        <v>2.2879160058147652</v>
      </c>
      <c r="CG243" s="7">
        <f t="shared" si="203"/>
        <v>2.1415957961405652</v>
      </c>
      <c r="CH243" s="7">
        <f t="shared" si="203"/>
        <v>2.0551338540603559</v>
      </c>
      <c r="CI243" s="7">
        <f t="shared" si="203"/>
        <v>1.8822099698999375</v>
      </c>
      <c r="CJ243" s="7">
        <f t="shared" si="203"/>
        <v>1.8423044581706105</v>
      </c>
      <c r="CK243" s="7">
        <f t="shared" si="203"/>
        <v>1.6560787367670826</v>
      </c>
      <c r="CL243" s="7">
        <f t="shared" si="203"/>
        <v>1.5230603643359919</v>
      </c>
      <c r="CM243" s="7">
        <f t="shared" si="203"/>
        <v>1.3966929105264554</v>
      </c>
      <c r="CN243" s="7">
        <f t="shared" si="203"/>
        <v>1.3235328056893554</v>
      </c>
      <c r="CO243" s="7">
        <f t="shared" si="203"/>
        <v>1.3434855615540191</v>
      </c>
      <c r="CP243" s="7">
        <f t="shared" si="203"/>
        <v>1.3035800498246919</v>
      </c>
      <c r="CQ243" s="7">
        <f t="shared" si="203"/>
        <v>1.2237690263660372</v>
      </c>
      <c r="CR243" s="7">
        <f t="shared" si="203"/>
        <v>1.1971653518798191</v>
      </c>
      <c r="CS243" s="7">
        <f t="shared" si="203"/>
        <v>1.1107034097996098</v>
      </c>
      <c r="CT243" s="7">
        <f t="shared" si="203"/>
        <v>1.1306561656642733</v>
      </c>
      <c r="CU243" s="7">
        <f t="shared" si="203"/>
        <v>1.1306561656642733</v>
      </c>
      <c r="CV243" s="7">
        <f t="shared" si="203"/>
        <v>1.0042887118547372</v>
      </c>
      <c r="CW243" s="7">
        <f t="shared" si="203"/>
        <v>1.0308923863409551</v>
      </c>
      <c r="CX243" s="7">
        <f t="shared" si="203"/>
        <v>0.99763779323318236</v>
      </c>
      <c r="CY243" s="7">
        <f t="shared" si="203"/>
        <v>0.95773228150385514</v>
      </c>
      <c r="CZ243" s="7">
        <f t="shared" si="203"/>
        <v>0.92447768839608246</v>
      </c>
      <c r="DA243" s="7">
        <f t="shared" si="203"/>
        <v>0.88457217666675525</v>
      </c>
      <c r="DB243" s="7">
        <f t="shared" si="203"/>
        <v>0.85131758355898235</v>
      </c>
      <c r="DC243" s="7">
        <f t="shared" si="203"/>
        <v>0.83136482769431874</v>
      </c>
      <c r="DD243" s="7">
        <f t="shared" si="203"/>
        <v>0.79145931596499142</v>
      </c>
      <c r="DE243" s="7">
        <f t="shared" si="203"/>
        <v>0.79145931596499142</v>
      </c>
      <c r="DF243" s="7">
        <f t="shared" si="203"/>
        <v>0.80476115320810049</v>
      </c>
      <c r="DG243" s="7">
        <f t="shared" si="203"/>
        <v>0.90452493253141875</v>
      </c>
      <c r="DH243" s="7">
        <f t="shared" si="203"/>
        <v>0.94443044426074607</v>
      </c>
      <c r="DI243" s="7">
        <f t="shared" si="203"/>
        <v>1.0707978980702826</v>
      </c>
      <c r="DJ243" s="7">
        <f t="shared" si="203"/>
        <v>1.1772125960151552</v>
      </c>
      <c r="DK243" s="7">
        <f t="shared" si="203"/>
        <v>1.2703254567169189</v>
      </c>
      <c r="DL243" s="7">
        <f t="shared" si="203"/>
        <v>1.2836272939600282</v>
      </c>
      <c r="DM243" s="7">
        <f t="shared" si="203"/>
        <v>1.3035800498246919</v>
      </c>
      <c r="DN243" s="7">
        <f t="shared" si="203"/>
        <v>1.2703254567169189</v>
      </c>
      <c r="DO243" s="7">
        <f t="shared" si="203"/>
        <v>1.2969291312031372</v>
      </c>
      <c r="DP243" s="7">
        <f t="shared" si="203"/>
        <v>1.2636745380953642</v>
      </c>
      <c r="DQ243" s="7">
        <f t="shared" si="203"/>
        <v>1.1705616773936007</v>
      </c>
      <c r="DR243" s="7">
        <f t="shared" si="203"/>
        <v>1.1040524911780552</v>
      </c>
      <c r="DS243" s="7">
        <f t="shared" si="203"/>
        <v>1.1240052470427189</v>
      </c>
      <c r="DT243" s="7">
        <f t="shared" si="203"/>
        <v>1.1373070842858279</v>
      </c>
      <c r="DU243" s="7">
        <f t="shared" si="203"/>
        <v>1.1373070842858279</v>
      </c>
      <c r="DV243" s="7">
        <f t="shared" si="203"/>
        <v>1.1306561656642733</v>
      </c>
      <c r="DW243" s="7">
        <f t="shared" si="203"/>
        <v>1.1107034097996098</v>
      </c>
      <c r="DX243" s="7">
        <f t="shared" si="203"/>
        <v>1.1240052470427189</v>
      </c>
      <c r="DY243" s="7">
        <f t="shared" si="203"/>
        <v>1.1439580029073826</v>
      </c>
      <c r="DZ243" s="7">
        <f t="shared" si="203"/>
        <v>1.0974015725565007</v>
      </c>
      <c r="EA243" s="7">
        <f t="shared" si="203"/>
        <v>1.077448816691837</v>
      </c>
      <c r="EB243" s="7">
        <f t="shared" si="203"/>
        <v>1.1040524911780552</v>
      </c>
      <c r="EC243" s="7">
        <f t="shared" si="203"/>
        <v>1.1107034097996098</v>
      </c>
      <c r="ED243" s="7">
        <f t="shared" si="203"/>
        <v>1.0974015725565007</v>
      </c>
      <c r="EE243" s="7">
        <f t="shared" si="203"/>
        <v>1.1173543284211642</v>
      </c>
      <c r="EF243" s="7">
        <f t="shared" ref="EF243:GQ247" si="207">EF209/$C243*100000/7</f>
        <v>1.0840997353133917</v>
      </c>
      <c r="EG243" s="7">
        <f t="shared" si="204"/>
        <v>1.1240052470427189</v>
      </c>
      <c r="EH243" s="7">
        <f t="shared" si="204"/>
        <v>1.1173543284211642</v>
      </c>
      <c r="EI243" s="7">
        <f t="shared" si="204"/>
        <v>1.0109396304762917</v>
      </c>
      <c r="EJ243" s="7">
        <f t="shared" si="204"/>
        <v>0.93777952563919154</v>
      </c>
      <c r="EK243" s="7">
        <f t="shared" si="204"/>
        <v>0.88457217666675525</v>
      </c>
      <c r="EL243" s="7">
        <f t="shared" si="204"/>
        <v>0.79145931596499142</v>
      </c>
      <c r="EM243" s="7">
        <f t="shared" si="204"/>
        <v>0.81806299045120956</v>
      </c>
      <c r="EN243" s="7">
        <f t="shared" si="204"/>
        <v>0.77150656010032781</v>
      </c>
      <c r="EO243" s="7">
        <f t="shared" si="204"/>
        <v>0.72495012974944595</v>
      </c>
      <c r="EP243" s="7">
        <f t="shared" si="204"/>
        <v>0.73825196699255502</v>
      </c>
      <c r="EQ243" s="7">
        <f t="shared" si="204"/>
        <v>0.77815747872188246</v>
      </c>
      <c r="ER243" s="7">
        <f t="shared" si="204"/>
        <v>0.80476115320810049</v>
      </c>
      <c r="ES243" s="7">
        <f t="shared" si="204"/>
        <v>0.76485564147877316</v>
      </c>
      <c r="ET243" s="7">
        <f t="shared" si="204"/>
        <v>0.7316010483710006</v>
      </c>
      <c r="EU243" s="7">
        <f t="shared" si="204"/>
        <v>0.72495012974944595</v>
      </c>
      <c r="EV243" s="7">
        <f t="shared" si="204"/>
        <v>0.67839369939856398</v>
      </c>
      <c r="EW243" s="7">
        <f t="shared" si="204"/>
        <v>0.66509186215545502</v>
      </c>
      <c r="EX243" s="7">
        <f t="shared" si="204"/>
        <v>0.55867716421058211</v>
      </c>
      <c r="EY243" s="7">
        <f t="shared" si="204"/>
        <v>0.53207348972436397</v>
      </c>
      <c r="EZ243" s="7">
        <f t="shared" si="204"/>
        <v>0.53207348972436397</v>
      </c>
      <c r="FA243" s="7">
        <f t="shared" si="204"/>
        <v>0.45891338488726391</v>
      </c>
      <c r="FB243" s="7">
        <f t="shared" si="204"/>
        <v>0.41235695453638205</v>
      </c>
      <c r="FC243" s="7">
        <f t="shared" si="204"/>
        <v>0.43896062902260036</v>
      </c>
      <c r="FD243" s="7">
        <f t="shared" si="204"/>
        <v>0.43230971040104571</v>
      </c>
      <c r="FE243" s="7">
        <f t="shared" si="204"/>
        <v>0.52542257110280943</v>
      </c>
      <c r="FF243" s="7">
        <f t="shared" si="204"/>
        <v>0.54537532696747304</v>
      </c>
      <c r="FG243" s="7">
        <f t="shared" si="204"/>
        <v>0.65179002491234594</v>
      </c>
      <c r="FH243" s="7">
        <f t="shared" si="204"/>
        <v>0.77815747872188246</v>
      </c>
      <c r="FI243" s="7">
        <f t="shared" si="204"/>
        <v>0.87127033942364596</v>
      </c>
      <c r="FJ243" s="7">
        <f t="shared" si="204"/>
        <v>0.98433595599007329</v>
      </c>
      <c r="FK243" s="7">
        <f t="shared" si="204"/>
        <v>1.1439580029073826</v>
      </c>
      <c r="FL243" s="7">
        <f t="shared" si="204"/>
        <v>1.2636745380953642</v>
      </c>
      <c r="FM243" s="7">
        <f t="shared" si="204"/>
        <v>1.2969291312031372</v>
      </c>
      <c r="FN243" s="7">
        <f t="shared" si="204"/>
        <v>1.356787398797128</v>
      </c>
      <c r="FO243" s="7">
        <f t="shared" si="204"/>
        <v>1.390041991904901</v>
      </c>
      <c r="FP243" s="7">
        <f t="shared" si="204"/>
        <v>1.47650393398511</v>
      </c>
      <c r="FQ243" s="7">
        <f t="shared" si="204"/>
        <v>1.569616794686874</v>
      </c>
      <c r="FR243" s="7">
        <f t="shared" si="204"/>
        <v>1.6361259809024191</v>
      </c>
      <c r="FS243" s="7">
        <f t="shared" si="204"/>
        <v>1.6826824112533012</v>
      </c>
      <c r="FT243" s="7">
        <f t="shared" si="204"/>
        <v>1.8489553767921649</v>
      </c>
      <c r="FU243" s="7">
        <f t="shared" si="204"/>
        <v>1.9154645630077103</v>
      </c>
      <c r="FV243" s="7">
        <f t="shared" si="204"/>
        <v>2.041832016817247</v>
      </c>
      <c r="FW243" s="7">
        <f t="shared" si="204"/>
        <v>2.1282939588974559</v>
      </c>
      <c r="FX243" s="7">
        <f t="shared" si="204"/>
        <v>2.3876797851380833</v>
      </c>
      <c r="FY243" s="7">
        <f t="shared" si="204"/>
        <v>2.5805564251631656</v>
      </c>
      <c r="FZ243" s="7">
        <f t="shared" si="204"/>
        <v>2.8332913327822382</v>
      </c>
      <c r="GA243" s="7">
        <f t="shared" si="204"/>
        <v>2.9530078679702201</v>
      </c>
      <c r="GB243" s="7">
        <f t="shared" si="204"/>
        <v>3.1525354266168568</v>
      </c>
      <c r="GC243" s="7">
        <f t="shared" si="204"/>
        <v>3.4119212528574843</v>
      </c>
      <c r="GD243" s="7">
        <f t="shared" si="204"/>
        <v>3.7444671839352113</v>
      </c>
      <c r="GE243" s="7">
        <f t="shared" si="204"/>
        <v>4.1435223012284847</v>
      </c>
      <c r="GF243" s="7">
        <f t="shared" si="204"/>
        <v>4.3763044529828941</v>
      </c>
      <c r="GG243" s="7">
        <f t="shared" si="204"/>
        <v>4.5292755812786485</v>
      </c>
      <c r="GH243" s="7">
        <f t="shared" si="204"/>
        <v>4.6024356861157489</v>
      </c>
      <c r="GI243" s="7">
        <f t="shared" si="204"/>
        <v>4.8285669192486029</v>
      </c>
      <c r="GJ243" s="7">
        <f t="shared" si="204"/>
        <v>4.8485196751132671</v>
      </c>
      <c r="GK243" s="7">
        <f t="shared" si="204"/>
        <v>4.6888976281959582</v>
      </c>
      <c r="GL243" s="7">
        <f t="shared" si="204"/>
        <v>4.422860883333775</v>
      </c>
      <c r="GM243" s="7">
        <f t="shared" si="204"/>
        <v>4.3497007784966755</v>
      </c>
      <c r="GN243" s="7">
        <f t="shared" si="204"/>
        <v>4.3763044529828941</v>
      </c>
      <c r="GO243" s="7">
        <f t="shared" si="204"/>
        <v>4.5492283371433118</v>
      </c>
      <c r="GP243" s="7">
        <f t="shared" si="204"/>
        <v>4.3363989412535666</v>
      </c>
      <c r="GQ243" s="7">
        <f t="shared" si="204"/>
        <v>4.3031443481457936</v>
      </c>
      <c r="GR243" s="7">
        <f t="shared" ref="GR243:HZ249" si="208">GR209/$C243*100000/7</f>
        <v>4.3763044529828941</v>
      </c>
      <c r="GS243" s="7">
        <f t="shared" si="208"/>
        <v>4.1568241384715936</v>
      </c>
      <c r="GT243" s="7">
        <f t="shared" si="208"/>
        <v>4.2033805688224755</v>
      </c>
      <c r="GU243" s="7">
        <f t="shared" si="208"/>
        <v>4.0637112777698308</v>
      </c>
      <c r="GV243" s="7">
        <f t="shared" si="208"/>
        <v>3.8974383122309662</v>
      </c>
      <c r="GW243" s="7">
        <f t="shared" si="208"/>
        <v>3.9373438239602931</v>
      </c>
      <c r="GX243" s="7">
        <f t="shared" si="208"/>
        <v>3.9506456612034024</v>
      </c>
      <c r="GY243" s="7">
        <f t="shared" si="208"/>
        <v>4.0038530101758392</v>
      </c>
      <c r="GZ243" s="7">
        <f t="shared" si="208"/>
        <v>4.2166824060655843</v>
      </c>
      <c r="HA243" s="7">
        <f t="shared" si="208"/>
        <v>4.1834278129578122</v>
      </c>
      <c r="HB243" s="7">
        <f t="shared" si="208"/>
        <v>4.2765406736595759</v>
      </c>
      <c r="HC243" s="7">
        <f t="shared" si="208"/>
        <v>4.3962572088475573</v>
      </c>
      <c r="HD243" s="7">
        <f t="shared" si="208"/>
        <v>4.5093228254139843</v>
      </c>
      <c r="HE243" s="7">
        <f t="shared" si="208"/>
        <v>4.5159737440355388</v>
      </c>
      <c r="HF243" s="7">
        <f t="shared" si="208"/>
        <v>4.4428136391984392</v>
      </c>
      <c r="HG243" s="7">
        <f t="shared" si="208"/>
        <v>4.6622939537097396</v>
      </c>
      <c r="HH243" s="7">
        <f t="shared" si="208"/>
        <v>5.0613490710030122</v>
      </c>
      <c r="HI243" s="7">
        <f t="shared" si="208"/>
        <v>5.4138477579454038</v>
      </c>
      <c r="HJ243" s="7">
        <f t="shared" si="208"/>
        <v>5.6067243979704857</v>
      </c>
      <c r="HK243" s="7">
        <f t="shared" si="208"/>
        <v>6.1454488063164039</v>
      </c>
      <c r="HL243" s="7">
        <f t="shared" si="208"/>
        <v>6.6509186215545499</v>
      </c>
      <c r="HM243" s="7">
        <f t="shared" si="208"/>
        <v>7.38251966992555</v>
      </c>
      <c r="HN243" s="7">
        <f t="shared" si="208"/>
        <v>7.8414330548128133</v>
      </c>
      <c r="HO243" s="7">
        <f t="shared" si="208"/>
        <v>8.2870446024569695</v>
      </c>
      <c r="HP243" s="7">
        <f t="shared" si="208"/>
        <v>8.4001102190233965</v>
      </c>
      <c r="HQ243" s="7">
        <f t="shared" si="208"/>
        <v>8.6195905335346961</v>
      </c>
      <c r="HR243" s="7">
        <f t="shared" si="208"/>
        <v>8.2803936838354151</v>
      </c>
      <c r="HS243" s="7">
        <f t="shared" si="208"/>
        <v>7.854734892055923</v>
      </c>
      <c r="HT243" s="7">
        <f t="shared" si="208"/>
        <v>7.076577413334042</v>
      </c>
      <c r="HU243" s="7">
        <f t="shared" si="208"/>
        <v>6.3050708532337136</v>
      </c>
      <c r="HV243" s="7">
        <f t="shared" si="208"/>
        <v>5.2675275482712038</v>
      </c>
      <c r="HW243" s="7">
        <f t="shared" si="208"/>
        <v>4.4295118019553303</v>
      </c>
      <c r="HX243" s="7">
        <f t="shared" si="208"/>
        <v>3.4584776832083657</v>
      </c>
      <c r="HY243" s="7">
        <f t="shared" si="208"/>
        <v>2.6005091810278289</v>
      </c>
      <c r="HZ243" s="7">
        <f t="shared" si="208"/>
        <v>1.9354173188723738</v>
      </c>
      <c r="IA243" s="7">
        <f t="shared" si="206"/>
        <v>1.4499002594988919</v>
      </c>
    </row>
    <row r="244" spans="2:235" x14ac:dyDescent="0.25">
      <c r="B244" s="132" t="s">
        <v>207</v>
      </c>
      <c r="C244" s="132">
        <v>2208076</v>
      </c>
      <c r="I244" s="7">
        <f t="shared" ref="I244:BT247" si="209">I210/$C244*100000/7</f>
        <v>6.4697566051686107E-3</v>
      </c>
      <c r="J244" s="7">
        <f t="shared" si="209"/>
        <v>6.4697566051686107E-3</v>
      </c>
      <c r="K244" s="7">
        <f t="shared" si="209"/>
        <v>0</v>
      </c>
      <c r="L244" s="7">
        <f t="shared" si="209"/>
        <v>6.4697566051686107E-3</v>
      </c>
      <c r="M244" s="7">
        <f t="shared" si="209"/>
        <v>6.4697566051686107E-3</v>
      </c>
      <c r="N244" s="7">
        <f t="shared" si="209"/>
        <v>1.9409269815505833E-2</v>
      </c>
      <c r="O244" s="7">
        <f t="shared" si="209"/>
        <v>1.9409269815505833E-2</v>
      </c>
      <c r="P244" s="7">
        <f t="shared" si="209"/>
        <v>3.2348783025843056E-2</v>
      </c>
      <c r="Q244" s="7">
        <f t="shared" si="209"/>
        <v>3.2348783025843056E-2</v>
      </c>
      <c r="R244" s="7">
        <f t="shared" si="209"/>
        <v>3.8818539631011666E-2</v>
      </c>
      <c r="S244" s="7">
        <f t="shared" si="209"/>
        <v>3.2348783025843056E-2</v>
      </c>
      <c r="T244" s="7">
        <f t="shared" si="209"/>
        <v>3.2348783025843056E-2</v>
      </c>
      <c r="U244" s="7">
        <f t="shared" si="209"/>
        <v>1.9409269815505833E-2</v>
      </c>
      <c r="V244" s="7">
        <f t="shared" si="209"/>
        <v>2.5879026420674443E-2</v>
      </c>
      <c r="W244" s="7">
        <f t="shared" si="209"/>
        <v>2.5879026420674443E-2</v>
      </c>
      <c r="X244" s="7">
        <f t="shared" si="209"/>
        <v>2.5879026420674443E-2</v>
      </c>
      <c r="Y244" s="7">
        <f t="shared" si="209"/>
        <v>2.5879026420674443E-2</v>
      </c>
      <c r="Z244" s="7">
        <f t="shared" si="209"/>
        <v>3.2348783025843056E-2</v>
      </c>
      <c r="AA244" s="7">
        <f t="shared" si="209"/>
        <v>6.4697566051686112E-2</v>
      </c>
      <c r="AB244" s="7">
        <f t="shared" si="209"/>
        <v>0.10351610568269777</v>
      </c>
      <c r="AC244" s="7">
        <f t="shared" si="209"/>
        <v>0.15527415852404666</v>
      </c>
      <c r="AD244" s="7">
        <f t="shared" si="209"/>
        <v>0.20703221136539554</v>
      </c>
      <c r="AE244" s="7">
        <f t="shared" si="209"/>
        <v>0.32348783025843053</v>
      </c>
      <c r="AF244" s="7">
        <f t="shared" si="209"/>
        <v>0.51758052841348889</v>
      </c>
      <c r="AG244" s="7">
        <f t="shared" si="209"/>
        <v>0.69226395675304142</v>
      </c>
      <c r="AH244" s="7">
        <f t="shared" si="209"/>
        <v>0.78931030583057049</v>
      </c>
      <c r="AI244" s="7">
        <f t="shared" si="209"/>
        <v>0.82812884546158216</v>
      </c>
      <c r="AJ244" s="7">
        <f t="shared" si="209"/>
        <v>0.93164495114428003</v>
      </c>
      <c r="AK244" s="7">
        <f t="shared" si="209"/>
        <v>1.0351610568269778</v>
      </c>
      <c r="AL244" s="7">
        <f t="shared" si="209"/>
        <v>1.16455618893035</v>
      </c>
      <c r="AM244" s="7">
        <f t="shared" si="209"/>
        <v>1.1516166757200126</v>
      </c>
      <c r="AN244" s="7">
        <f t="shared" si="209"/>
        <v>1.3133605908492281</v>
      </c>
      <c r="AO244" s="7">
        <f t="shared" si="209"/>
        <v>1.4945137757939493</v>
      </c>
      <c r="AP244" s="7">
        <f t="shared" si="209"/>
        <v>1.7856528230265365</v>
      </c>
      <c r="AQ244" s="7">
        <f t="shared" si="209"/>
        <v>1.9668060079712579</v>
      </c>
      <c r="AR244" s="7">
        <f t="shared" si="209"/>
        <v>2.309703108045194</v>
      </c>
      <c r="AS244" s="7">
        <f t="shared" si="209"/>
        <v>2.6331909383036245</v>
      </c>
      <c r="AT244" s="7">
        <f t="shared" si="209"/>
        <v>2.9631485251672238</v>
      </c>
      <c r="AU244" s="7">
        <f t="shared" si="209"/>
        <v>3.2413480591894737</v>
      </c>
      <c r="AV244" s="7">
        <f t="shared" si="209"/>
        <v>3.5389568630272299</v>
      </c>
      <c r="AW244" s="7">
        <f t="shared" si="209"/>
        <v>3.8106866404443123</v>
      </c>
      <c r="AX244" s="7">
        <f t="shared" si="209"/>
        <v>4.0371281216252131</v>
      </c>
      <c r="AY244" s="7">
        <f t="shared" si="209"/>
        <v>4.1600534971234167</v>
      </c>
      <c r="AZ244" s="7">
        <f t="shared" si="209"/>
        <v>4.1082954442820681</v>
      </c>
      <c r="BA244" s="7">
        <f t="shared" si="209"/>
        <v>4.1406442273079112</v>
      </c>
      <c r="BB244" s="7">
        <f t="shared" si="209"/>
        <v>4.2765091160164515</v>
      </c>
      <c r="BC244" s="7">
        <f t="shared" si="209"/>
        <v>4.3541461952784752</v>
      </c>
      <c r="BD244" s="7">
        <f t="shared" si="209"/>
        <v>4.4253135179353302</v>
      </c>
      <c r="BE244" s="7">
        <f t="shared" si="209"/>
        <v>4.4059042481198238</v>
      </c>
      <c r="BF244" s="7">
        <f t="shared" si="209"/>
        <v>4.541769136828365</v>
      </c>
      <c r="BG244" s="7">
        <f t="shared" si="209"/>
        <v>4.6452852425110631</v>
      </c>
      <c r="BH244" s="7">
        <f t="shared" si="209"/>
        <v>4.6323457293007255</v>
      </c>
      <c r="BI244" s="7">
        <f t="shared" si="209"/>
        <v>4.7099828085627493</v>
      </c>
      <c r="BJ244" s="7">
        <f t="shared" si="209"/>
        <v>4.7035130519575796</v>
      </c>
      <c r="BK244" s="7">
        <f t="shared" si="209"/>
        <v>4.8199686708506144</v>
      </c>
      <c r="BL244" s="7">
        <f t="shared" si="209"/>
        <v>5.1175774746883702</v>
      </c>
      <c r="BM244" s="7">
        <f t="shared" si="209"/>
        <v>5.2793213898175875</v>
      </c>
      <c r="BN244" s="7">
        <f t="shared" si="209"/>
        <v>5.408716521920959</v>
      </c>
      <c r="BO244" s="7">
        <f t="shared" si="209"/>
        <v>5.4604745747623076</v>
      </c>
      <c r="BP244" s="7">
        <f t="shared" si="209"/>
        <v>5.58986970686568</v>
      </c>
      <c r="BQ244" s="7">
        <f t="shared" si="209"/>
        <v>5.6222184898915231</v>
      </c>
      <c r="BR244" s="7">
        <f t="shared" si="209"/>
        <v>5.5316418974191626</v>
      </c>
      <c r="BS244" s="7">
        <f t="shared" si="209"/>
        <v>5.3181399294485976</v>
      </c>
      <c r="BT244" s="7">
        <f t="shared" si="209"/>
        <v>5.1499262577142142</v>
      </c>
      <c r="BU244" s="7">
        <f t="shared" ref="BU244:EF246" si="210">BU210/$C244*100000/7</f>
        <v>4.9493638029539877</v>
      </c>
      <c r="BV244" s="7">
        <f t="shared" si="210"/>
        <v>4.9170150199281437</v>
      </c>
      <c r="BW244" s="7">
        <f t="shared" si="210"/>
        <v>4.5223598670128586</v>
      </c>
      <c r="BX244" s="7">
        <f t="shared" si="210"/>
        <v>4.3412066820681376</v>
      </c>
      <c r="BY244" s="7">
        <f t="shared" si="210"/>
        <v>4.0824164178613938</v>
      </c>
      <c r="BZ244" s="7">
        <f t="shared" si="210"/>
        <v>4.00477933859937</v>
      </c>
      <c r="CA244" s="7">
        <f t="shared" si="210"/>
        <v>3.7718681008132999</v>
      </c>
      <c r="CB244" s="7">
        <f t="shared" si="210"/>
        <v>3.7071705347616137</v>
      </c>
      <c r="CC244" s="7">
        <f t="shared" si="210"/>
        <v>3.551896376237567</v>
      </c>
      <c r="CD244" s="7">
        <f t="shared" si="210"/>
        <v>3.4677895403703753</v>
      </c>
      <c r="CE244" s="7">
        <f t="shared" si="210"/>
        <v>3.3060456252411603</v>
      </c>
      <c r="CF244" s="7">
        <f t="shared" si="210"/>
        <v>3.1507714667171136</v>
      </c>
      <c r="CG244" s="7">
        <f t="shared" si="210"/>
        <v>2.9178602289310436</v>
      </c>
      <c r="CH244" s="7">
        <f t="shared" si="210"/>
        <v>2.6914187477501419</v>
      </c>
      <c r="CI244" s="7">
        <f t="shared" si="210"/>
        <v>2.4390982401485664</v>
      </c>
      <c r="CJ244" s="7">
        <f t="shared" si="210"/>
        <v>2.3032333514400252</v>
      </c>
      <c r="CK244" s="7">
        <f t="shared" si="210"/>
        <v>2.1156104098901358</v>
      </c>
      <c r="CL244" s="7">
        <f t="shared" si="210"/>
        <v>2.0120943042074382</v>
      </c>
      <c r="CM244" s="7">
        <f t="shared" si="210"/>
        <v>1.9409269815505834</v>
      </c>
      <c r="CN244" s="7">
        <f t="shared" si="210"/>
        <v>1.8697596588937286</v>
      </c>
      <c r="CO244" s="7">
        <f t="shared" si="210"/>
        <v>1.8374108758678853</v>
      </c>
      <c r="CP244" s="7">
        <f t="shared" si="210"/>
        <v>1.746834283395525</v>
      </c>
      <c r="CQ244" s="7">
        <f t="shared" si="210"/>
        <v>1.6044996380818155</v>
      </c>
      <c r="CR244" s="7">
        <f t="shared" si="210"/>
        <v>1.462164992768106</v>
      </c>
      <c r="CS244" s="7">
        <f t="shared" si="210"/>
        <v>1.3521791304802397</v>
      </c>
      <c r="CT244" s="7">
        <f t="shared" si="210"/>
        <v>1.2421932681923733</v>
      </c>
      <c r="CU244" s="7">
        <f t="shared" si="210"/>
        <v>1.145146919114844</v>
      </c>
      <c r="CV244" s="7">
        <f t="shared" si="210"/>
        <v>0.98987276059079743</v>
      </c>
      <c r="CW244" s="7">
        <f t="shared" si="210"/>
        <v>0.97693324738046017</v>
      </c>
      <c r="CX244" s="7">
        <f t="shared" si="210"/>
        <v>0.96399373417012302</v>
      </c>
      <c r="CY244" s="7">
        <f t="shared" si="210"/>
        <v>0.95105422095978576</v>
      </c>
      <c r="CZ244" s="7">
        <f t="shared" si="210"/>
        <v>0.91870543793394266</v>
      </c>
      <c r="DA244" s="7">
        <f t="shared" si="210"/>
        <v>0.89929616811843693</v>
      </c>
      <c r="DB244" s="7">
        <f t="shared" si="210"/>
        <v>0.85400787188225658</v>
      </c>
      <c r="DC244" s="7">
        <f t="shared" si="210"/>
        <v>0.90576592472360551</v>
      </c>
      <c r="DD244" s="7">
        <f t="shared" si="210"/>
        <v>0.87341714169776252</v>
      </c>
      <c r="DE244" s="7">
        <f t="shared" si="210"/>
        <v>0.85400787188225658</v>
      </c>
      <c r="DF244" s="7">
        <f t="shared" si="210"/>
        <v>0.86694738509259384</v>
      </c>
      <c r="DG244" s="7">
        <f t="shared" si="210"/>
        <v>0.87341714169776252</v>
      </c>
      <c r="DH244" s="7">
        <f t="shared" si="210"/>
        <v>0.87341714169776252</v>
      </c>
      <c r="DI244" s="7">
        <f t="shared" si="210"/>
        <v>0.89282641151326825</v>
      </c>
      <c r="DJ244" s="7">
        <f t="shared" si="210"/>
        <v>0.89929616811843693</v>
      </c>
      <c r="DK244" s="7">
        <f t="shared" si="210"/>
        <v>1.0675098398528207</v>
      </c>
      <c r="DL244" s="7">
        <f t="shared" si="210"/>
        <v>1.080449353063158</v>
      </c>
      <c r="DM244" s="7">
        <f t="shared" si="210"/>
        <v>1.1386771625096754</v>
      </c>
      <c r="DN244" s="7">
        <f t="shared" si="210"/>
        <v>1.099858622878664</v>
      </c>
      <c r="DO244" s="7">
        <f t="shared" si="210"/>
        <v>1.1257376492993383</v>
      </c>
      <c r="DP244" s="7">
        <f t="shared" si="210"/>
        <v>1.1580864323251814</v>
      </c>
      <c r="DQ244" s="7">
        <f t="shared" si="210"/>
        <v>1.1580864323251814</v>
      </c>
      <c r="DR244" s="7">
        <f t="shared" si="210"/>
        <v>1.1127981360890009</v>
      </c>
      <c r="DS244" s="7">
        <f t="shared" si="210"/>
        <v>1.16455618893035</v>
      </c>
      <c r="DT244" s="7">
        <f t="shared" si="210"/>
        <v>1.145146919114844</v>
      </c>
      <c r="DU244" s="7">
        <f t="shared" si="210"/>
        <v>1.2098444851665302</v>
      </c>
      <c r="DV244" s="7">
        <f t="shared" si="210"/>
        <v>1.1839654587458557</v>
      </c>
      <c r="DW244" s="7">
        <f t="shared" si="210"/>
        <v>1.145146919114844</v>
      </c>
      <c r="DX244" s="7">
        <f t="shared" si="210"/>
        <v>1.1580864323251814</v>
      </c>
      <c r="DY244" s="7">
        <f t="shared" si="210"/>
        <v>1.1192678926941697</v>
      </c>
      <c r="DZ244" s="7">
        <f t="shared" si="210"/>
        <v>1.080449353063158</v>
      </c>
      <c r="EA244" s="7">
        <f t="shared" si="210"/>
        <v>1.0545703266424835</v>
      </c>
      <c r="EB244" s="7">
        <f t="shared" si="210"/>
        <v>1.0286913002218092</v>
      </c>
      <c r="EC244" s="7">
        <f t="shared" si="210"/>
        <v>1.0351610568269778</v>
      </c>
      <c r="ED244" s="7">
        <f t="shared" si="210"/>
        <v>1.0351610568269778</v>
      </c>
      <c r="EE244" s="7">
        <f t="shared" si="210"/>
        <v>1.0092820304063033</v>
      </c>
      <c r="EF244" s="7">
        <f t="shared" si="207"/>
        <v>0.93811470774944861</v>
      </c>
      <c r="EG244" s="7">
        <f t="shared" si="207"/>
        <v>0.87988689830293099</v>
      </c>
      <c r="EH244" s="7">
        <f t="shared" si="207"/>
        <v>0.89282641151326825</v>
      </c>
      <c r="EI244" s="7">
        <f t="shared" si="207"/>
        <v>0.85400787188225658</v>
      </c>
      <c r="EJ244" s="7">
        <f t="shared" si="207"/>
        <v>0.79578006243573907</v>
      </c>
      <c r="EK244" s="7">
        <f t="shared" si="207"/>
        <v>0.74402200959439024</v>
      </c>
      <c r="EL244" s="7">
        <f t="shared" si="207"/>
        <v>0.68579420014787273</v>
      </c>
      <c r="EM244" s="7">
        <f t="shared" si="207"/>
        <v>0.65991517372719843</v>
      </c>
      <c r="EN244" s="7">
        <f t="shared" si="207"/>
        <v>0.69226395675304142</v>
      </c>
      <c r="EO244" s="7">
        <f t="shared" si="207"/>
        <v>0.56933858125483772</v>
      </c>
      <c r="EP244" s="7">
        <f t="shared" si="207"/>
        <v>0.60815712088584939</v>
      </c>
      <c r="EQ244" s="7">
        <f t="shared" si="207"/>
        <v>0.62109663409618665</v>
      </c>
      <c r="ER244" s="7">
        <f t="shared" si="207"/>
        <v>0.62756639070135523</v>
      </c>
      <c r="ES244" s="7">
        <f t="shared" si="207"/>
        <v>0.59521760767551224</v>
      </c>
      <c r="ET244" s="7">
        <f t="shared" si="207"/>
        <v>0.60168736428068093</v>
      </c>
      <c r="EU244" s="7">
        <f t="shared" si="207"/>
        <v>0.56286882464966914</v>
      </c>
      <c r="EV244" s="7">
        <f t="shared" si="207"/>
        <v>0.58227809446517498</v>
      </c>
      <c r="EW244" s="7">
        <f t="shared" si="207"/>
        <v>0.51111077180832021</v>
      </c>
      <c r="EX244" s="7">
        <f t="shared" si="207"/>
        <v>0.49170150199281448</v>
      </c>
      <c r="EY244" s="7">
        <f t="shared" si="207"/>
        <v>0.44641320575663412</v>
      </c>
      <c r="EZ244" s="7">
        <f t="shared" si="207"/>
        <v>0.40759466612562251</v>
      </c>
      <c r="FA244" s="7">
        <f t="shared" si="207"/>
        <v>0.38818539631011667</v>
      </c>
      <c r="FB244" s="7">
        <f t="shared" si="207"/>
        <v>0.39465515291528525</v>
      </c>
      <c r="FC244" s="7">
        <f t="shared" si="207"/>
        <v>0.43994344915146549</v>
      </c>
      <c r="FD244" s="7">
        <f t="shared" si="207"/>
        <v>0.46582247557214002</v>
      </c>
      <c r="FE244" s="7">
        <f t="shared" si="207"/>
        <v>0.498171258597983</v>
      </c>
      <c r="FF244" s="7">
        <f t="shared" si="207"/>
        <v>0.6340361473065238</v>
      </c>
      <c r="FG244" s="7">
        <f t="shared" si="207"/>
        <v>0.73755225298922156</v>
      </c>
      <c r="FH244" s="7">
        <f t="shared" si="207"/>
        <v>0.78284054922540203</v>
      </c>
      <c r="FI244" s="7">
        <f t="shared" si="207"/>
        <v>0.86694738509259384</v>
      </c>
      <c r="FJ244" s="7">
        <f t="shared" si="207"/>
        <v>0.92517519453911146</v>
      </c>
      <c r="FK244" s="7">
        <f t="shared" si="207"/>
        <v>1.0286913002218092</v>
      </c>
      <c r="FL244" s="7">
        <f t="shared" si="207"/>
        <v>1.1516166757200126</v>
      </c>
      <c r="FM244" s="7">
        <f t="shared" si="207"/>
        <v>1.0933888662734952</v>
      </c>
      <c r="FN244" s="7">
        <f t="shared" si="207"/>
        <v>1.1386771625096754</v>
      </c>
      <c r="FO244" s="7">
        <f t="shared" si="207"/>
        <v>1.1774957021406873</v>
      </c>
      <c r="FP244" s="7">
        <f t="shared" si="207"/>
        <v>1.2033747285613619</v>
      </c>
      <c r="FQ244" s="7">
        <f t="shared" si="207"/>
        <v>1.2680722946130476</v>
      </c>
      <c r="FR244" s="7">
        <f t="shared" si="207"/>
        <v>1.2745420512182164</v>
      </c>
      <c r="FS244" s="7">
        <f t="shared" si="207"/>
        <v>1.3715884002957455</v>
      </c>
      <c r="FT244" s="7">
        <f t="shared" si="207"/>
        <v>1.5074532890042864</v>
      </c>
      <c r="FU244" s="7">
        <f t="shared" si="207"/>
        <v>1.5203928022146234</v>
      </c>
      <c r="FV244" s="7">
        <f t="shared" si="207"/>
        <v>1.6368484211076584</v>
      </c>
      <c r="FW244" s="7">
        <f t="shared" si="207"/>
        <v>1.7209552569748505</v>
      </c>
      <c r="FX244" s="7">
        <f t="shared" si="207"/>
        <v>1.8632899022885601</v>
      </c>
      <c r="FY244" s="7">
        <f t="shared" si="207"/>
        <v>2.0315035740229441</v>
      </c>
      <c r="FZ244" s="7">
        <f t="shared" si="207"/>
        <v>2.0832616268642927</v>
      </c>
      <c r="GA244" s="7">
        <f t="shared" si="207"/>
        <v>2.2579450552038454</v>
      </c>
      <c r="GB244" s="7">
        <f t="shared" si="207"/>
        <v>2.5749631288571071</v>
      </c>
      <c r="GC244" s="7">
        <f t="shared" si="207"/>
        <v>2.6978885043553111</v>
      </c>
      <c r="GD244" s="7">
        <f t="shared" si="207"/>
        <v>2.8919812025103688</v>
      </c>
      <c r="GE244" s="7">
        <f t="shared" si="207"/>
        <v>2.976088038377561</v>
      </c>
      <c r="GF244" s="7">
        <f t="shared" si="207"/>
        <v>3.1443017101119453</v>
      </c>
      <c r="GG244" s="7">
        <f t="shared" si="207"/>
        <v>3.3060456252411603</v>
      </c>
      <c r="GH244" s="7">
        <f t="shared" si="207"/>
        <v>3.3901524611083516</v>
      </c>
      <c r="GI244" s="7">
        <f t="shared" si="207"/>
        <v>3.4677895403703753</v>
      </c>
      <c r="GJ244" s="7">
        <f t="shared" si="207"/>
        <v>3.5324871064220615</v>
      </c>
      <c r="GK244" s="7">
        <f t="shared" si="207"/>
        <v>3.5260173498168927</v>
      </c>
      <c r="GL244" s="7">
        <f t="shared" si="207"/>
        <v>3.5583661328427358</v>
      </c>
      <c r="GM244" s="7">
        <f t="shared" si="207"/>
        <v>3.441910513949701</v>
      </c>
      <c r="GN244" s="7">
        <f t="shared" si="207"/>
        <v>3.4030919743186892</v>
      </c>
      <c r="GO244" s="7">
        <f t="shared" si="207"/>
        <v>3.3254548950566658</v>
      </c>
      <c r="GP244" s="7">
        <f t="shared" si="207"/>
        <v>3.0343158478240784</v>
      </c>
      <c r="GQ244" s="7">
        <f t="shared" si="207"/>
        <v>3.0343158478240784</v>
      </c>
      <c r="GR244" s="7">
        <f t="shared" si="208"/>
        <v>2.9243299855362119</v>
      </c>
      <c r="GS244" s="7">
        <f t="shared" si="208"/>
        <v>2.8078743666431767</v>
      </c>
      <c r="GT244" s="7">
        <f t="shared" si="208"/>
        <v>2.775525583617334</v>
      </c>
      <c r="GU244" s="7">
        <f t="shared" si="208"/>
        <v>2.6461304515139621</v>
      </c>
      <c r="GV244" s="7">
        <f t="shared" si="208"/>
        <v>2.6331909383036245</v>
      </c>
      <c r="GW244" s="7">
        <f t="shared" si="208"/>
        <v>2.7690558270121657</v>
      </c>
      <c r="GX244" s="7">
        <f t="shared" si="208"/>
        <v>2.7561163138018285</v>
      </c>
      <c r="GY244" s="7">
        <f t="shared" si="208"/>
        <v>2.8014046100380083</v>
      </c>
      <c r="GZ244" s="7">
        <f t="shared" si="208"/>
        <v>2.9049207157207064</v>
      </c>
      <c r="HA244" s="7">
        <f t="shared" si="208"/>
        <v>2.8855114459052005</v>
      </c>
      <c r="HB244" s="7">
        <f t="shared" si="208"/>
        <v>2.9631485251672238</v>
      </c>
      <c r="HC244" s="7">
        <f t="shared" si="208"/>
        <v>2.8661021760896945</v>
      </c>
      <c r="HD244" s="7">
        <f t="shared" si="208"/>
        <v>2.8790416893000317</v>
      </c>
      <c r="HE244" s="7">
        <f t="shared" si="208"/>
        <v>2.8078743666431767</v>
      </c>
      <c r="HF244" s="7">
        <f t="shared" si="208"/>
        <v>2.8208138798535143</v>
      </c>
      <c r="HG244" s="7">
        <f t="shared" si="208"/>
        <v>3.047255361034416</v>
      </c>
      <c r="HH244" s="7">
        <f t="shared" si="208"/>
        <v>3.3901524611083516</v>
      </c>
      <c r="HI244" s="7">
        <f t="shared" si="208"/>
        <v>3.6683519951306023</v>
      </c>
      <c r="HJ244" s="7">
        <f t="shared" si="208"/>
        <v>4.3282671688578009</v>
      </c>
      <c r="HK244" s="7">
        <f t="shared" si="208"/>
        <v>4.8458476972712896</v>
      </c>
      <c r="HL244" s="7">
        <f t="shared" si="208"/>
        <v>5.4992931143933186</v>
      </c>
      <c r="HM244" s="7">
        <f t="shared" si="208"/>
        <v>6.0104038862016393</v>
      </c>
      <c r="HN244" s="7">
        <f t="shared" si="208"/>
        <v>6.3662404994859125</v>
      </c>
      <c r="HO244" s="7">
        <f t="shared" si="208"/>
        <v>6.7285468693753554</v>
      </c>
      <c r="HP244" s="7">
        <f t="shared" si="208"/>
        <v>7.0585044562389552</v>
      </c>
      <c r="HQ244" s="7">
        <f t="shared" si="208"/>
        <v>6.7867746788218728</v>
      </c>
      <c r="HR244" s="7">
        <f t="shared" si="208"/>
        <v>6.7738351656115361</v>
      </c>
      <c r="HS244" s="7">
        <f t="shared" si="208"/>
        <v>6.3533009862755758</v>
      </c>
      <c r="HT244" s="7">
        <f t="shared" si="208"/>
        <v>5.9327668069396164</v>
      </c>
      <c r="HU244" s="7">
        <f t="shared" si="208"/>
        <v>5.2210935803710692</v>
      </c>
      <c r="HV244" s="7">
        <f t="shared" si="208"/>
        <v>4.7099828085627493</v>
      </c>
      <c r="HW244" s="7">
        <f t="shared" si="208"/>
        <v>3.9983095819942021</v>
      </c>
      <c r="HX244" s="7">
        <f t="shared" si="208"/>
        <v>3.3578036780825089</v>
      </c>
      <c r="HY244" s="7">
        <f t="shared" si="208"/>
        <v>2.4067494571227237</v>
      </c>
      <c r="HZ244" s="7">
        <f t="shared" si="208"/>
        <v>1.7985923362368739</v>
      </c>
      <c r="IA244" s="7">
        <f t="shared" si="206"/>
        <v>1.3198303474543969</v>
      </c>
    </row>
    <row r="245" spans="2:235" x14ac:dyDescent="0.25">
      <c r="B245" s="132" t="s">
        <v>208</v>
      </c>
      <c r="C245" s="132">
        <v>2532418</v>
      </c>
      <c r="I245" s="7">
        <f t="shared" si="209"/>
        <v>1.6923407927578647E-2</v>
      </c>
      <c r="J245" s="7">
        <f t="shared" si="209"/>
        <v>1.6923407927578647E-2</v>
      </c>
      <c r="K245" s="7">
        <f t="shared" si="209"/>
        <v>1.6923407927578647E-2</v>
      </c>
      <c r="L245" s="7">
        <f t="shared" si="209"/>
        <v>1.1282271951719098E-2</v>
      </c>
      <c r="M245" s="7">
        <f t="shared" si="209"/>
        <v>1.1282271951719098E-2</v>
      </c>
      <c r="N245" s="7">
        <f t="shared" si="209"/>
        <v>1.1282271951719098E-2</v>
      </c>
      <c r="O245" s="7">
        <f t="shared" si="209"/>
        <v>5.6411359758595488E-3</v>
      </c>
      <c r="P245" s="7">
        <f t="shared" si="209"/>
        <v>5.6411359758595488E-3</v>
      </c>
      <c r="Q245" s="7">
        <f t="shared" si="209"/>
        <v>5.6411359758595488E-3</v>
      </c>
      <c r="R245" s="7">
        <f t="shared" si="209"/>
        <v>1.1282271951719098E-2</v>
      </c>
      <c r="S245" s="7">
        <f t="shared" si="209"/>
        <v>1.1282271951719098E-2</v>
      </c>
      <c r="T245" s="7">
        <f t="shared" si="209"/>
        <v>1.1282271951719098E-2</v>
      </c>
      <c r="U245" s="7">
        <f t="shared" si="209"/>
        <v>1.1282271951719098E-2</v>
      </c>
      <c r="V245" s="7">
        <f t="shared" si="209"/>
        <v>2.820567987929774E-2</v>
      </c>
      <c r="W245" s="7">
        <f t="shared" si="209"/>
        <v>4.512908780687639E-2</v>
      </c>
      <c r="X245" s="7">
        <f t="shared" si="209"/>
        <v>5.0770223782735935E-2</v>
      </c>
      <c r="Y245" s="7">
        <f t="shared" si="209"/>
        <v>5.0770223782735935E-2</v>
      </c>
      <c r="Z245" s="7">
        <f t="shared" si="209"/>
        <v>9.5899311589612318E-2</v>
      </c>
      <c r="AA245" s="7">
        <f t="shared" si="209"/>
        <v>0.11846385549305051</v>
      </c>
      <c r="AB245" s="7">
        <f t="shared" si="209"/>
        <v>0.16359294329992694</v>
      </c>
      <c r="AC245" s="7">
        <f t="shared" si="209"/>
        <v>0.21436316708266284</v>
      </c>
      <c r="AD245" s="7">
        <f t="shared" si="209"/>
        <v>0.32154475062399424</v>
      </c>
      <c r="AE245" s="7">
        <f t="shared" si="209"/>
        <v>0.37795611038258975</v>
      </c>
      <c r="AF245" s="7">
        <f t="shared" si="209"/>
        <v>0.55847246161009534</v>
      </c>
      <c r="AG245" s="7">
        <f t="shared" si="209"/>
        <v>0.67129518112728626</v>
      </c>
      <c r="AH245" s="7">
        <f t="shared" si="209"/>
        <v>0.81796471649963454</v>
      </c>
      <c r="AI245" s="7">
        <f t="shared" si="209"/>
        <v>0.94206970796854461</v>
      </c>
      <c r="AJ245" s="7">
        <f t="shared" si="209"/>
        <v>1.1282271951719098</v>
      </c>
      <c r="AK245" s="7">
        <f t="shared" si="209"/>
        <v>1.2974612744476963</v>
      </c>
      <c r="AL245" s="7">
        <f t="shared" si="209"/>
        <v>1.4779776256752015</v>
      </c>
      <c r="AM245" s="7">
        <f t="shared" si="209"/>
        <v>1.6020826171441116</v>
      </c>
      <c r="AN245" s="7">
        <f t="shared" si="209"/>
        <v>1.9067039598405275</v>
      </c>
      <c r="AO245" s="7">
        <f t="shared" si="209"/>
        <v>2.222607574488662</v>
      </c>
      <c r="AP245" s="7">
        <f t="shared" si="209"/>
        <v>2.5723580049919539</v>
      </c>
      <c r="AQ245" s="7">
        <f t="shared" si="209"/>
        <v>2.9841609312297011</v>
      </c>
      <c r="AR245" s="7">
        <f t="shared" si="209"/>
        <v>3.4016049934433079</v>
      </c>
      <c r="AS245" s="7">
        <f t="shared" si="209"/>
        <v>3.8698192794396498</v>
      </c>
      <c r="AT245" s="7">
        <f t="shared" si="209"/>
        <v>4.3436747014118522</v>
      </c>
      <c r="AU245" s="7">
        <f t="shared" si="209"/>
        <v>5.0093287465632788</v>
      </c>
      <c r="AV245" s="7">
        <f t="shared" si="209"/>
        <v>5.3083089532838352</v>
      </c>
      <c r="AW245" s="7">
        <f t="shared" si="209"/>
        <v>5.776523239280178</v>
      </c>
      <c r="AX245" s="7">
        <f t="shared" si="209"/>
        <v>5.9401161825801045</v>
      </c>
      <c r="AY245" s="7">
        <f t="shared" si="209"/>
        <v>6.2842254771075359</v>
      </c>
      <c r="AZ245" s="7">
        <f t="shared" si="209"/>
        <v>6.4929475082143409</v>
      </c>
      <c r="BA245" s="7">
        <f t="shared" si="209"/>
        <v>6.5493588679729351</v>
      </c>
      <c r="BB245" s="7">
        <f t="shared" si="209"/>
        <v>6.6565404515142674</v>
      </c>
      <c r="BC245" s="7">
        <f t="shared" si="209"/>
        <v>6.7355163551763004</v>
      </c>
      <c r="BD245" s="7">
        <f t="shared" si="209"/>
        <v>6.6678227234659859</v>
      </c>
      <c r="BE245" s="7">
        <f t="shared" si="209"/>
        <v>6.6396170435866884</v>
      </c>
      <c r="BF245" s="7">
        <f t="shared" si="209"/>
        <v>6.6057702277315311</v>
      </c>
      <c r="BG245" s="7">
        <f t="shared" si="209"/>
        <v>6.6001290917556714</v>
      </c>
      <c r="BH245" s="7">
        <f t="shared" si="209"/>
        <v>6.6001290917556714</v>
      </c>
      <c r="BI245" s="7">
        <f t="shared" si="209"/>
        <v>6.5719234118763739</v>
      </c>
      <c r="BJ245" s="7">
        <f t="shared" si="209"/>
        <v>6.684746131393565</v>
      </c>
      <c r="BK245" s="7">
        <f t="shared" si="209"/>
        <v>6.9329561143313843</v>
      </c>
      <c r="BL245" s="7">
        <f t="shared" si="209"/>
        <v>7.3334767686174134</v>
      </c>
      <c r="BM245" s="7">
        <f t="shared" si="209"/>
        <v>7.3616824484967101</v>
      </c>
      <c r="BN245" s="7">
        <f t="shared" si="209"/>
        <v>7.592969023506952</v>
      </c>
      <c r="BO245" s="7">
        <f t="shared" si="209"/>
        <v>7.6042512954586714</v>
      </c>
      <c r="BP245" s="7">
        <f t="shared" si="209"/>
        <v>7.6098924314345311</v>
      </c>
      <c r="BQ245" s="7">
        <f t="shared" si="209"/>
        <v>7.6775860631448456</v>
      </c>
      <c r="BR245" s="7">
        <f t="shared" si="209"/>
        <v>7.5816867515552326</v>
      </c>
      <c r="BS245" s="7">
        <f t="shared" si="209"/>
        <v>7.3673235844725706</v>
      </c>
      <c r="BT245" s="7">
        <f t="shared" si="209"/>
        <v>7.3447590405691319</v>
      </c>
      <c r="BU245" s="7">
        <f t="shared" si="210"/>
        <v>7.299629952762257</v>
      </c>
      <c r="BV245" s="7">
        <f t="shared" si="210"/>
        <v>7.2037306411726432</v>
      </c>
      <c r="BW245" s="7">
        <f t="shared" si="210"/>
        <v>6.8652624826210706</v>
      </c>
      <c r="BX245" s="7">
        <f t="shared" si="210"/>
        <v>6.5437177319970763</v>
      </c>
      <c r="BY245" s="7">
        <f t="shared" si="210"/>
        <v>6.3237134289385537</v>
      </c>
      <c r="BZ245" s="7">
        <f t="shared" si="210"/>
        <v>5.9965275423386997</v>
      </c>
      <c r="CA245" s="7">
        <f t="shared" si="210"/>
        <v>5.737035287449161</v>
      </c>
      <c r="CB245" s="7">
        <f t="shared" si="210"/>
        <v>5.313950089259694</v>
      </c>
      <c r="CC245" s="7">
        <f t="shared" si="210"/>
        <v>4.9247117069253861</v>
      </c>
      <c r="CD245" s="7">
        <f t="shared" si="210"/>
        <v>4.7385542197220207</v>
      </c>
      <c r="CE245" s="7">
        <f t="shared" si="210"/>
        <v>4.3944449251945885</v>
      </c>
      <c r="CF245" s="7">
        <f t="shared" si="210"/>
        <v>3.9657185910292627</v>
      </c>
      <c r="CG245" s="7">
        <f t="shared" si="210"/>
        <v>3.6893029282121441</v>
      </c>
      <c r="CH245" s="7">
        <f t="shared" si="210"/>
        <v>3.2775000019743978</v>
      </c>
      <c r="CI245" s="7">
        <f t="shared" si="210"/>
        <v>2.9164672995193865</v>
      </c>
      <c r="CJ245" s="7">
        <f t="shared" si="210"/>
        <v>2.8318502598814939</v>
      </c>
      <c r="CK245" s="7">
        <f t="shared" si="210"/>
        <v>2.4708175574264821</v>
      </c>
      <c r="CL245" s="7">
        <f t="shared" si="210"/>
        <v>2.3749182458368701</v>
      </c>
      <c r="CM245" s="7">
        <f t="shared" si="210"/>
        <v>2.2169664385128023</v>
      </c>
      <c r="CN245" s="7">
        <f t="shared" si="210"/>
        <v>2.0702969031404543</v>
      </c>
      <c r="CO245" s="7">
        <f t="shared" si="210"/>
        <v>2.0364500872852971</v>
      </c>
      <c r="CP245" s="7">
        <f t="shared" si="210"/>
        <v>1.9349096397198249</v>
      </c>
      <c r="CQ245" s="7">
        <f t="shared" si="210"/>
        <v>1.9010628238646679</v>
      </c>
      <c r="CR245" s="7">
        <f t="shared" si="210"/>
        <v>1.8897805519129487</v>
      </c>
      <c r="CS245" s="7">
        <f t="shared" si="210"/>
        <v>1.8559337360577914</v>
      </c>
      <c r="CT245" s="7">
        <f t="shared" si="210"/>
        <v>1.7713166964198981</v>
      </c>
      <c r="CU245" s="7">
        <f t="shared" si="210"/>
        <v>1.6979819287337239</v>
      </c>
      <c r="CV245" s="7">
        <f t="shared" si="210"/>
        <v>1.5343889854337971</v>
      </c>
      <c r="CW245" s="7">
        <f t="shared" si="210"/>
        <v>1.5231067134820779</v>
      </c>
      <c r="CX245" s="7">
        <f t="shared" si="210"/>
        <v>1.3933605860373084</v>
      </c>
      <c r="CY245" s="7">
        <f t="shared" si="210"/>
        <v>1.3256669543269939</v>
      </c>
      <c r="CZ245" s="7">
        <f t="shared" si="210"/>
        <v>1.2466910506649602</v>
      </c>
      <c r="DA245" s="7">
        <f t="shared" si="210"/>
        <v>1.212844234809803</v>
      </c>
      <c r="DB245" s="7">
        <f t="shared" si="210"/>
        <v>1.1902796909063649</v>
      </c>
      <c r="DC245" s="7">
        <f t="shared" si="210"/>
        <v>1.1677151470029263</v>
      </c>
      <c r="DD245" s="7">
        <f t="shared" si="210"/>
        <v>1.1282271951719098</v>
      </c>
      <c r="DE245" s="7">
        <f t="shared" si="210"/>
        <v>1.1959208268822241</v>
      </c>
      <c r="DF245" s="7">
        <f t="shared" si="210"/>
        <v>1.1789974189546457</v>
      </c>
      <c r="DG245" s="7">
        <f t="shared" si="210"/>
        <v>1.2072030988339433</v>
      </c>
      <c r="DH245" s="7">
        <f t="shared" si="210"/>
        <v>1.212844234809803</v>
      </c>
      <c r="DI245" s="7">
        <f t="shared" si="210"/>
        <v>1.2466910506649602</v>
      </c>
      <c r="DJ245" s="7">
        <f t="shared" si="210"/>
        <v>1.2974612744476963</v>
      </c>
      <c r="DK245" s="7">
        <f t="shared" si="210"/>
        <v>1.2579733226166794</v>
      </c>
      <c r="DL245" s="7">
        <f t="shared" si="210"/>
        <v>1.2184853707856624</v>
      </c>
      <c r="DM245" s="7">
        <f t="shared" si="210"/>
        <v>1.1789974189546457</v>
      </c>
      <c r="DN245" s="7">
        <f t="shared" si="210"/>
        <v>1.1056626512684715</v>
      </c>
      <c r="DO245" s="7">
        <f t="shared" si="210"/>
        <v>1.0943803793167526</v>
      </c>
      <c r="DP245" s="7">
        <f t="shared" si="210"/>
        <v>1.0154044756547187</v>
      </c>
      <c r="DQ245" s="7">
        <f t="shared" si="210"/>
        <v>0.97591652382370186</v>
      </c>
      <c r="DR245" s="7">
        <f t="shared" si="210"/>
        <v>0.97591652382370186</v>
      </c>
      <c r="DS245" s="7">
        <f t="shared" si="210"/>
        <v>0.95899311589612324</v>
      </c>
      <c r="DT245" s="7">
        <f t="shared" si="210"/>
        <v>0.89129948418580873</v>
      </c>
      <c r="DU245" s="7">
        <f t="shared" si="210"/>
        <v>0.92514630004096599</v>
      </c>
      <c r="DV245" s="7">
        <f t="shared" si="210"/>
        <v>0.98155765979956133</v>
      </c>
      <c r="DW245" s="7">
        <f t="shared" si="210"/>
        <v>1.0097633396788592</v>
      </c>
      <c r="DX245" s="7">
        <f t="shared" si="210"/>
        <v>0.99848106772714018</v>
      </c>
      <c r="DY245" s="7">
        <f t="shared" si="210"/>
        <v>1.0266867476064376</v>
      </c>
      <c r="DZ245" s="7">
        <f t="shared" si="210"/>
        <v>1.0266867476064376</v>
      </c>
      <c r="EA245" s="7">
        <f t="shared" si="210"/>
        <v>0.99848106772714018</v>
      </c>
      <c r="EB245" s="7">
        <f t="shared" si="210"/>
        <v>0.9195051640651063</v>
      </c>
      <c r="EC245" s="7">
        <f t="shared" si="210"/>
        <v>0.8969406201616682</v>
      </c>
      <c r="ED245" s="7">
        <f t="shared" si="210"/>
        <v>0.90822289211338714</v>
      </c>
      <c r="EE245" s="7">
        <f t="shared" si="210"/>
        <v>0.93078743601682545</v>
      </c>
      <c r="EF245" s="7">
        <f t="shared" si="207"/>
        <v>0.89129948418580873</v>
      </c>
      <c r="EG245" s="7">
        <f t="shared" si="207"/>
        <v>0.84617039637893221</v>
      </c>
      <c r="EH245" s="7">
        <f t="shared" si="207"/>
        <v>0.85745266833065137</v>
      </c>
      <c r="EI245" s="7">
        <f t="shared" si="207"/>
        <v>0.86873494028237042</v>
      </c>
      <c r="EJ245" s="7">
        <f t="shared" si="207"/>
        <v>0.78975903662033686</v>
      </c>
      <c r="EK245" s="7">
        <f t="shared" si="207"/>
        <v>0.68821858905486499</v>
      </c>
      <c r="EL245" s="7">
        <f t="shared" si="207"/>
        <v>0.56411359758595492</v>
      </c>
      <c r="EM245" s="7">
        <f t="shared" si="207"/>
        <v>0.49641996587564025</v>
      </c>
      <c r="EN245" s="7">
        <f t="shared" si="207"/>
        <v>0.44000860611704479</v>
      </c>
      <c r="EO245" s="7">
        <f t="shared" si="207"/>
        <v>0.39487951831016843</v>
      </c>
      <c r="EP245" s="7">
        <f t="shared" si="207"/>
        <v>0.32154475062399424</v>
      </c>
      <c r="EQ245" s="7">
        <f t="shared" si="207"/>
        <v>0.31590361464813471</v>
      </c>
      <c r="ER245" s="7">
        <f t="shared" si="207"/>
        <v>0.36667383843087059</v>
      </c>
      <c r="ES245" s="7">
        <f t="shared" si="207"/>
        <v>0.38359724635844927</v>
      </c>
      <c r="ET245" s="7">
        <f t="shared" si="207"/>
        <v>0.4005206542860279</v>
      </c>
      <c r="EU245" s="7">
        <f t="shared" si="207"/>
        <v>0.42872633416532568</v>
      </c>
      <c r="EV245" s="7">
        <f t="shared" si="207"/>
        <v>0.43436747014118521</v>
      </c>
      <c r="EW245" s="7">
        <f t="shared" si="207"/>
        <v>0.46821428599634246</v>
      </c>
      <c r="EX245" s="7">
        <f t="shared" si="207"/>
        <v>0.42872633416532568</v>
      </c>
      <c r="EY245" s="7">
        <f t="shared" si="207"/>
        <v>0.41180292623774706</v>
      </c>
      <c r="EZ245" s="7">
        <f t="shared" si="207"/>
        <v>0.39487951831016843</v>
      </c>
      <c r="FA245" s="7">
        <f t="shared" si="207"/>
        <v>0.38359724635844927</v>
      </c>
      <c r="FB245" s="7">
        <f t="shared" si="207"/>
        <v>0.38359724635844927</v>
      </c>
      <c r="FC245" s="7">
        <f t="shared" si="207"/>
        <v>0.40616179026188748</v>
      </c>
      <c r="FD245" s="7">
        <f t="shared" si="207"/>
        <v>0.44564974209290437</v>
      </c>
      <c r="FE245" s="7">
        <f t="shared" si="207"/>
        <v>0.46821428599634246</v>
      </c>
      <c r="FF245" s="7">
        <f t="shared" si="207"/>
        <v>0.4851376939239212</v>
      </c>
      <c r="FG245" s="7">
        <f t="shared" si="207"/>
        <v>0.56411359758595492</v>
      </c>
      <c r="FH245" s="7">
        <f t="shared" si="207"/>
        <v>0.60924268539283122</v>
      </c>
      <c r="FI245" s="7">
        <f t="shared" si="207"/>
        <v>0.67693631710314583</v>
      </c>
      <c r="FJ245" s="7">
        <f t="shared" si="207"/>
        <v>0.73334767686174118</v>
      </c>
      <c r="FK245" s="7">
        <f t="shared" si="207"/>
        <v>0.76155335674103897</v>
      </c>
      <c r="FL245" s="7">
        <f t="shared" si="207"/>
        <v>0.81796471649963454</v>
      </c>
      <c r="FM245" s="7">
        <f t="shared" si="207"/>
        <v>0.86873494028237042</v>
      </c>
      <c r="FN245" s="7">
        <f t="shared" si="207"/>
        <v>0.95899311589612324</v>
      </c>
      <c r="FO245" s="7">
        <f t="shared" si="207"/>
        <v>1.0323278835822973</v>
      </c>
      <c r="FP245" s="7">
        <f t="shared" si="207"/>
        <v>1.0718158354133143</v>
      </c>
      <c r="FQ245" s="7">
        <f t="shared" si="207"/>
        <v>1.1789974189546457</v>
      </c>
      <c r="FR245" s="7">
        <f t="shared" si="207"/>
        <v>1.2636144585925388</v>
      </c>
      <c r="FS245" s="7">
        <f t="shared" si="207"/>
        <v>1.3707960421338701</v>
      </c>
      <c r="FT245" s="7">
        <f t="shared" si="207"/>
        <v>1.3707960421338701</v>
      </c>
      <c r="FU245" s="7">
        <f t="shared" si="207"/>
        <v>1.3933605860373084</v>
      </c>
      <c r="FV245" s="7">
        <f t="shared" si="207"/>
        <v>1.5287478494579376</v>
      </c>
      <c r="FW245" s="7">
        <f t="shared" si="207"/>
        <v>1.6359294329992691</v>
      </c>
      <c r="FX245" s="7">
        <f t="shared" si="207"/>
        <v>1.7487521525164598</v>
      </c>
      <c r="FY245" s="7">
        <f t="shared" si="207"/>
        <v>1.8615748720336509</v>
      </c>
      <c r="FZ245" s="7">
        <f t="shared" si="207"/>
        <v>1.9913209994784205</v>
      </c>
      <c r="GA245" s="7">
        <f t="shared" si="207"/>
        <v>2.194401894609364</v>
      </c>
      <c r="GB245" s="7">
        <f t="shared" si="207"/>
        <v>2.3749182458368701</v>
      </c>
      <c r="GC245" s="7">
        <f t="shared" si="207"/>
        <v>2.5497934610885156</v>
      </c>
      <c r="GD245" s="7">
        <f t="shared" si="207"/>
        <v>2.7077452684125833</v>
      </c>
      <c r="GE245" s="7">
        <f t="shared" si="207"/>
        <v>2.7810800360987575</v>
      </c>
      <c r="GF245" s="7">
        <f t="shared" si="207"/>
        <v>2.8149268519539143</v>
      </c>
      <c r="GG245" s="7">
        <f t="shared" si="207"/>
        <v>2.9164672995193865</v>
      </c>
      <c r="GH245" s="7">
        <f t="shared" si="207"/>
        <v>3.0744191068434539</v>
      </c>
      <c r="GI245" s="7">
        <f t="shared" si="207"/>
        <v>3.2041652342882232</v>
      </c>
      <c r="GJ245" s="7">
        <f t="shared" si="207"/>
        <v>3.1533950105054878</v>
      </c>
      <c r="GK245" s="7">
        <f t="shared" si="207"/>
        <v>3.1421127385537679</v>
      </c>
      <c r="GL245" s="7">
        <f t="shared" si="207"/>
        <v>3.1533950105054878</v>
      </c>
      <c r="GM245" s="7">
        <f t="shared" si="207"/>
        <v>3.2436531861192401</v>
      </c>
      <c r="GN245" s="7">
        <f t="shared" si="207"/>
        <v>3.1928829623365043</v>
      </c>
      <c r="GO245" s="7">
        <f t="shared" si="207"/>
        <v>3.0687779708675942</v>
      </c>
      <c r="GP245" s="7">
        <f t="shared" si="207"/>
        <v>2.9672375233021229</v>
      </c>
      <c r="GQ245" s="7">
        <f t="shared" si="207"/>
        <v>2.9221084354952462</v>
      </c>
      <c r="GR245" s="7">
        <f t="shared" si="208"/>
        <v>2.9390318434228249</v>
      </c>
      <c r="GS245" s="7">
        <f t="shared" si="208"/>
        <v>2.9051850275676672</v>
      </c>
      <c r="GT245" s="7">
        <f t="shared" si="208"/>
        <v>2.8656970757366507</v>
      </c>
      <c r="GU245" s="7">
        <f t="shared" si="208"/>
        <v>2.713386404388443</v>
      </c>
      <c r="GV245" s="7">
        <f t="shared" si="208"/>
        <v>2.7585154921953192</v>
      </c>
      <c r="GW245" s="7">
        <f t="shared" si="208"/>
        <v>2.6626161806057067</v>
      </c>
      <c r="GX245" s="7">
        <f t="shared" si="208"/>
        <v>2.617487092798831</v>
      </c>
      <c r="GY245" s="7">
        <f t="shared" si="208"/>
        <v>2.5272289171850777</v>
      </c>
      <c r="GZ245" s="7">
        <f t="shared" si="208"/>
        <v>2.5103055092574991</v>
      </c>
      <c r="HA245" s="7">
        <f t="shared" si="208"/>
        <v>2.5103055092574991</v>
      </c>
      <c r="HB245" s="7">
        <f t="shared" si="208"/>
        <v>2.6344105007264091</v>
      </c>
      <c r="HC245" s="7">
        <f t="shared" si="208"/>
        <v>2.6626161806057067</v>
      </c>
      <c r="HD245" s="7">
        <f t="shared" si="208"/>
        <v>2.6795395885332853</v>
      </c>
      <c r="HE245" s="7">
        <f t="shared" si="208"/>
        <v>2.8149268519539143</v>
      </c>
      <c r="HF245" s="7">
        <f t="shared" si="208"/>
        <v>2.9051850275676672</v>
      </c>
      <c r="HG245" s="7">
        <f t="shared" si="208"/>
        <v>3.1533950105054878</v>
      </c>
      <c r="HH245" s="7">
        <f t="shared" si="208"/>
        <v>3.2944234099019765</v>
      </c>
      <c r="HI245" s="7">
        <f t="shared" si="208"/>
        <v>3.4975043050329195</v>
      </c>
      <c r="HJ245" s="7">
        <f t="shared" si="208"/>
        <v>3.796484511753476</v>
      </c>
      <c r="HK245" s="7">
        <f t="shared" si="208"/>
        <v>4.2590576617739595</v>
      </c>
      <c r="HL245" s="7">
        <f t="shared" si="208"/>
        <v>4.5129087806876393</v>
      </c>
      <c r="HM245" s="7">
        <f t="shared" si="208"/>
        <v>4.9190705709495264</v>
      </c>
      <c r="HN245" s="7">
        <f t="shared" si="208"/>
        <v>5.1447160099839078</v>
      </c>
      <c r="HO245" s="7">
        <f t="shared" si="208"/>
        <v>5.5508778002457957</v>
      </c>
      <c r="HP245" s="7">
        <f t="shared" si="208"/>
        <v>5.7990877831836158</v>
      </c>
      <c r="HQ245" s="7">
        <f t="shared" si="208"/>
        <v>5.8103700551353343</v>
      </c>
      <c r="HR245" s="7">
        <f t="shared" si="208"/>
        <v>5.737035287449161</v>
      </c>
      <c r="HS245" s="7">
        <f t="shared" si="208"/>
        <v>5.5960068880526714</v>
      </c>
      <c r="HT245" s="7">
        <f t="shared" si="208"/>
        <v>5.1616394179114868</v>
      </c>
      <c r="HU245" s="7">
        <f t="shared" si="208"/>
        <v>4.7159896758185829</v>
      </c>
      <c r="HV245" s="7">
        <f t="shared" si="208"/>
        <v>4.2308519818946611</v>
      </c>
      <c r="HW245" s="7">
        <f t="shared" si="208"/>
        <v>3.6723795202845659</v>
      </c>
      <c r="HX245" s="7">
        <f t="shared" si="208"/>
        <v>2.9898020672055603</v>
      </c>
      <c r="HY245" s="7">
        <f t="shared" si="208"/>
        <v>2.2395309824162406</v>
      </c>
      <c r="HZ245" s="7">
        <f t="shared" si="208"/>
        <v>1.6528528409268477</v>
      </c>
      <c r="IA245" s="7">
        <f t="shared" si="206"/>
        <v>1.2466910506649602</v>
      </c>
    </row>
    <row r="246" spans="2:235" x14ac:dyDescent="0.25">
      <c r="B246" s="132" t="s">
        <v>209</v>
      </c>
      <c r="C246" s="132">
        <v>2113846</v>
      </c>
      <c r="I246" s="7">
        <f t="shared" si="209"/>
        <v>1.3516324543712538E-2</v>
      </c>
      <c r="J246" s="7">
        <f t="shared" si="209"/>
        <v>1.3516324543712538E-2</v>
      </c>
      <c r="K246" s="7">
        <f t="shared" si="209"/>
        <v>1.3516324543712538E-2</v>
      </c>
      <c r="L246" s="7">
        <f t="shared" si="209"/>
        <v>3.3790811359281345E-2</v>
      </c>
      <c r="M246" s="7">
        <f t="shared" si="209"/>
        <v>3.3790811359281345E-2</v>
      </c>
      <c r="N246" s="7">
        <f t="shared" si="209"/>
        <v>3.3790811359281345E-2</v>
      </c>
      <c r="O246" s="7">
        <f t="shared" si="209"/>
        <v>2.0274486815568808E-2</v>
      </c>
      <c r="P246" s="7">
        <f t="shared" si="209"/>
        <v>2.7032649087425076E-2</v>
      </c>
      <c r="Q246" s="7">
        <f t="shared" si="209"/>
        <v>3.3790811359281345E-2</v>
      </c>
      <c r="R246" s="7">
        <f t="shared" si="209"/>
        <v>4.0548973631137616E-2</v>
      </c>
      <c r="S246" s="7">
        <f t="shared" si="209"/>
        <v>2.7032649087425076E-2</v>
      </c>
      <c r="T246" s="7">
        <f t="shared" si="209"/>
        <v>2.7032649087425076E-2</v>
      </c>
      <c r="U246" s="7">
        <f t="shared" si="209"/>
        <v>4.0548973631137616E-2</v>
      </c>
      <c r="V246" s="7">
        <f t="shared" si="209"/>
        <v>4.0548973631137616E-2</v>
      </c>
      <c r="W246" s="7">
        <f t="shared" si="209"/>
        <v>4.0548973631137616E-2</v>
      </c>
      <c r="X246" s="7">
        <f t="shared" si="209"/>
        <v>4.0548973631137616E-2</v>
      </c>
      <c r="Y246" s="7">
        <f t="shared" si="209"/>
        <v>4.0548973631137616E-2</v>
      </c>
      <c r="Z246" s="7">
        <f t="shared" si="209"/>
        <v>6.0823460446706411E-2</v>
      </c>
      <c r="AA246" s="7">
        <f t="shared" si="209"/>
        <v>8.1097947262275233E-2</v>
      </c>
      <c r="AB246" s="7">
        <f t="shared" si="209"/>
        <v>8.7856109534131491E-2</v>
      </c>
      <c r="AC246" s="7">
        <f t="shared" si="209"/>
        <v>0.12840508316526908</v>
      </c>
      <c r="AD246" s="7">
        <f t="shared" si="209"/>
        <v>0.14867956998083789</v>
      </c>
      <c r="AE246" s="7">
        <f t="shared" si="209"/>
        <v>0.1959867058838318</v>
      </c>
      <c r="AF246" s="7">
        <f t="shared" si="209"/>
        <v>0.29735913996167579</v>
      </c>
      <c r="AG246" s="7">
        <f t="shared" si="209"/>
        <v>0.44603870994251371</v>
      </c>
      <c r="AH246" s="7">
        <f t="shared" si="209"/>
        <v>0.55416930629221395</v>
      </c>
      <c r="AI246" s="7">
        <f t="shared" si="209"/>
        <v>0.71636520081676447</v>
      </c>
      <c r="AJ246" s="7">
        <f t="shared" si="209"/>
        <v>0.90559374442873986</v>
      </c>
      <c r="AK246" s="7">
        <f t="shared" si="209"/>
        <v>1.1286130993999968</v>
      </c>
      <c r="AL246" s="7">
        <f t="shared" si="209"/>
        <v>1.3448742920993975</v>
      </c>
      <c r="AM246" s="7">
        <f t="shared" si="209"/>
        <v>1.5003120243520915</v>
      </c>
      <c r="AN246" s="7">
        <f t="shared" si="209"/>
        <v>1.8449783002167612</v>
      </c>
      <c r="AO246" s="7">
        <f t="shared" si="209"/>
        <v>2.270742523343706</v>
      </c>
      <c r="AP246" s="7">
        <f t="shared" si="209"/>
        <v>2.7843628560047828</v>
      </c>
      <c r="AQ246" s="7">
        <f t="shared" si="209"/>
        <v>3.2844668641221468</v>
      </c>
      <c r="AR246" s="7">
        <f t="shared" si="209"/>
        <v>3.8927014685892103</v>
      </c>
      <c r="AS246" s="7">
        <f t="shared" si="209"/>
        <v>4.3860473144347178</v>
      </c>
      <c r="AT246" s="7">
        <f t="shared" si="209"/>
        <v>5.183510462513758</v>
      </c>
      <c r="AU246" s="7">
        <f t="shared" si="209"/>
        <v>5.9336664746898036</v>
      </c>
      <c r="AV246" s="7">
        <f t="shared" si="209"/>
        <v>6.3188817241856103</v>
      </c>
      <c r="AW246" s="7">
        <f t="shared" si="209"/>
        <v>6.5689337282442937</v>
      </c>
      <c r="AX246" s="7">
        <f t="shared" si="209"/>
        <v>6.8595347059341121</v>
      </c>
      <c r="AY246" s="7">
        <f t="shared" si="209"/>
        <v>7.1231030345365065</v>
      </c>
      <c r="AZ246" s="7">
        <f t="shared" si="209"/>
        <v>7.2988152536047695</v>
      </c>
      <c r="BA246" s="7">
        <f t="shared" si="209"/>
        <v>6.8257438945748303</v>
      </c>
      <c r="BB246" s="7">
        <f t="shared" si="209"/>
        <v>6.7176132982251309</v>
      </c>
      <c r="BC246" s="7">
        <f t="shared" si="209"/>
        <v>6.8122275700311183</v>
      </c>
      <c r="BD246" s="7">
        <f t="shared" si="209"/>
        <v>6.7851949209436935</v>
      </c>
      <c r="BE246" s="7">
        <f t="shared" si="209"/>
        <v>6.7987112454874064</v>
      </c>
      <c r="BF246" s="7">
        <f t="shared" si="209"/>
        <v>6.521626592341299</v>
      </c>
      <c r="BG246" s="7">
        <f t="shared" si="209"/>
        <v>6.3323980487293232</v>
      </c>
      <c r="BH246" s="7">
        <f t="shared" si="209"/>
        <v>6.5283847546131559</v>
      </c>
      <c r="BI246" s="7">
        <f t="shared" si="209"/>
        <v>6.4405286450790227</v>
      </c>
      <c r="BJ246" s="7">
        <f t="shared" si="209"/>
        <v>6.1093786937580665</v>
      </c>
      <c r="BK246" s="7">
        <f t="shared" si="209"/>
        <v>6.1228950183017785</v>
      </c>
      <c r="BL246" s="7">
        <f t="shared" si="209"/>
        <v>5.8052613915245344</v>
      </c>
      <c r="BM246" s="7">
        <f t="shared" si="209"/>
        <v>5.7174052819904029</v>
      </c>
      <c r="BN246" s="7">
        <f t="shared" si="209"/>
        <v>5.683614470631122</v>
      </c>
      <c r="BO246" s="7">
        <f t="shared" si="209"/>
        <v>5.5416930629221408</v>
      </c>
      <c r="BP246" s="7">
        <f t="shared" si="209"/>
        <v>5.352464519310165</v>
      </c>
      <c r="BQ246" s="7">
        <f t="shared" si="209"/>
        <v>5.3997716552131578</v>
      </c>
      <c r="BR246" s="7">
        <f t="shared" si="209"/>
        <v>5.1564778134263332</v>
      </c>
      <c r="BS246" s="7">
        <f t="shared" si="209"/>
        <v>5.1024125152514825</v>
      </c>
      <c r="BT246" s="7">
        <f t="shared" si="209"/>
        <v>5.0753798661640577</v>
      </c>
      <c r="BU246" s="7">
        <f t="shared" si="210"/>
        <v>5.0888961907077706</v>
      </c>
      <c r="BV246" s="7">
        <f t="shared" si="210"/>
        <v>5.0821380284359137</v>
      </c>
      <c r="BW246" s="7">
        <f t="shared" si="210"/>
        <v>4.7104391034838189</v>
      </c>
      <c r="BX246" s="7">
        <f t="shared" si="210"/>
        <v>4.4941779107844182</v>
      </c>
      <c r="BY246" s="7">
        <f t="shared" si="210"/>
        <v>4.2711585558131615</v>
      </c>
      <c r="BZ246" s="7">
        <f t="shared" si="210"/>
        <v>4.1022044990167554</v>
      </c>
      <c r="CA246" s="7">
        <f t="shared" si="210"/>
        <v>3.852152494958073</v>
      </c>
      <c r="CB246" s="7">
        <f t="shared" si="210"/>
        <v>3.5277607059089719</v>
      </c>
      <c r="CC246" s="7">
        <f t="shared" si="210"/>
        <v>3.270950539578434</v>
      </c>
      <c r="CD246" s="7">
        <f t="shared" si="210"/>
        <v>3.2236434036754402</v>
      </c>
      <c r="CE246" s="7">
        <f t="shared" si="210"/>
        <v>2.9533169128011894</v>
      </c>
      <c r="CF246" s="7">
        <f t="shared" si="210"/>
        <v>2.7708465314610704</v>
      </c>
      <c r="CG246" s="7">
        <f t="shared" si="210"/>
        <v>2.5275526896742444</v>
      </c>
      <c r="CH246" s="7">
        <f t="shared" si="210"/>
        <v>2.2775006856155624</v>
      </c>
      <c r="CI246" s="7">
        <f t="shared" si="210"/>
        <v>2.1490956024502936</v>
      </c>
      <c r="CJ246" s="7">
        <f t="shared" si="210"/>
        <v>1.9801415456538867</v>
      </c>
      <c r="CK246" s="7">
        <f t="shared" si="210"/>
        <v>1.8044293265856237</v>
      </c>
      <c r="CL246" s="7">
        <f t="shared" si="210"/>
        <v>1.7773966774981986</v>
      </c>
      <c r="CM246" s="7">
        <f t="shared" si="210"/>
        <v>1.7368477038670611</v>
      </c>
      <c r="CN246" s="7">
        <f t="shared" si="210"/>
        <v>1.6489915943329296</v>
      </c>
      <c r="CO246" s="7">
        <f t="shared" si="210"/>
        <v>1.6152007829736481</v>
      </c>
      <c r="CP246" s="7">
        <f t="shared" si="210"/>
        <v>1.5138283488958042</v>
      </c>
      <c r="CQ246" s="7">
        <f t="shared" si="210"/>
        <v>1.4394885639053852</v>
      </c>
      <c r="CR246" s="7">
        <f t="shared" si="210"/>
        <v>1.3313579675556848</v>
      </c>
      <c r="CS246" s="7">
        <f t="shared" si="210"/>
        <v>1.2299855334778409</v>
      </c>
      <c r="CT246" s="7">
        <f t="shared" si="210"/>
        <v>1.1286130993999968</v>
      </c>
      <c r="CU246" s="7">
        <f t="shared" si="210"/>
        <v>1.1083386125844279</v>
      </c>
      <c r="CV246" s="7">
        <f t="shared" si="210"/>
        <v>1.0610314766814342</v>
      </c>
      <c r="CW246" s="7">
        <f t="shared" si="210"/>
        <v>1.0137243407784402</v>
      </c>
      <c r="CX246" s="7">
        <f t="shared" si="210"/>
        <v>0.95965904260359014</v>
      </c>
      <c r="CY246" s="7">
        <f t="shared" si="210"/>
        <v>0.9529008803317337</v>
      </c>
      <c r="CZ246" s="7">
        <f t="shared" si="210"/>
        <v>0.9529008803317337</v>
      </c>
      <c r="DA246" s="7">
        <f t="shared" si="210"/>
        <v>0.93938455578802127</v>
      </c>
      <c r="DB246" s="7">
        <f t="shared" si="210"/>
        <v>0.93938455578802127</v>
      </c>
      <c r="DC246" s="7">
        <f t="shared" si="210"/>
        <v>0.89207741988502742</v>
      </c>
      <c r="DD246" s="7">
        <f t="shared" si="210"/>
        <v>0.89207741988502742</v>
      </c>
      <c r="DE246" s="7">
        <f t="shared" si="210"/>
        <v>0.9529008803317337</v>
      </c>
      <c r="DF246" s="7">
        <f t="shared" si="210"/>
        <v>0.87180293306945866</v>
      </c>
      <c r="DG246" s="7">
        <f t="shared" si="210"/>
        <v>0.81773763489460849</v>
      </c>
      <c r="DH246" s="7">
        <f t="shared" si="210"/>
        <v>0.81097947262275216</v>
      </c>
      <c r="DI246" s="7">
        <f t="shared" si="210"/>
        <v>0.83801212171017725</v>
      </c>
      <c r="DJ246" s="7">
        <f t="shared" si="210"/>
        <v>0.87856109534131477</v>
      </c>
      <c r="DK246" s="7">
        <f t="shared" si="210"/>
        <v>0.86504477079760245</v>
      </c>
      <c r="DL246" s="7">
        <f t="shared" si="210"/>
        <v>0.81773763489460849</v>
      </c>
      <c r="DM246" s="7">
        <f t="shared" si="210"/>
        <v>0.84477028398203358</v>
      </c>
      <c r="DN246" s="7">
        <f t="shared" si="210"/>
        <v>0.86504477079760245</v>
      </c>
      <c r="DO246" s="7">
        <f t="shared" si="210"/>
        <v>0.83125395943832103</v>
      </c>
      <c r="DP246" s="7">
        <f t="shared" si="210"/>
        <v>0.71636520081676447</v>
      </c>
      <c r="DQ246" s="7">
        <f t="shared" si="210"/>
        <v>0.64878357809820186</v>
      </c>
      <c r="DR246" s="7">
        <f t="shared" si="210"/>
        <v>0.62175092901077667</v>
      </c>
      <c r="DS246" s="7">
        <f t="shared" si="210"/>
        <v>0.60147644219520802</v>
      </c>
      <c r="DT246" s="7">
        <f t="shared" si="210"/>
        <v>0.58796011765149536</v>
      </c>
      <c r="DU246" s="7">
        <f t="shared" si="210"/>
        <v>0.56092746856407028</v>
      </c>
      <c r="DV246" s="7">
        <f t="shared" si="210"/>
        <v>0.58120195537963915</v>
      </c>
      <c r="DW246" s="7">
        <f t="shared" si="210"/>
        <v>0.63526725355448921</v>
      </c>
      <c r="DX246" s="7">
        <f t="shared" si="210"/>
        <v>0.68257438945748317</v>
      </c>
      <c r="DY246" s="7">
        <f t="shared" si="210"/>
        <v>0.69609071400119571</v>
      </c>
      <c r="DZ246" s="7">
        <f t="shared" si="210"/>
        <v>0.67581622718562684</v>
      </c>
      <c r="EA246" s="7">
        <f t="shared" si="210"/>
        <v>0.66905806491377062</v>
      </c>
      <c r="EB246" s="7">
        <f t="shared" si="210"/>
        <v>0.64878357809820186</v>
      </c>
      <c r="EC246" s="7">
        <f t="shared" si="210"/>
        <v>0.63526725355448921</v>
      </c>
      <c r="ED246" s="7">
        <f t="shared" si="210"/>
        <v>0.63526725355448921</v>
      </c>
      <c r="EE246" s="7">
        <f t="shared" si="210"/>
        <v>0.58120195537963915</v>
      </c>
      <c r="EF246" s="7">
        <f t="shared" si="207"/>
        <v>0.52713665720478897</v>
      </c>
      <c r="EG246" s="7">
        <f t="shared" si="207"/>
        <v>0.53389481947664519</v>
      </c>
      <c r="EH246" s="7">
        <f t="shared" si="207"/>
        <v>0.46631319675808253</v>
      </c>
      <c r="EI246" s="7">
        <f t="shared" si="207"/>
        <v>0.44603870994251371</v>
      </c>
      <c r="EJ246" s="7">
        <f t="shared" si="207"/>
        <v>0.41224789858323241</v>
      </c>
      <c r="EK246" s="7">
        <f t="shared" si="207"/>
        <v>0.34466627586466975</v>
      </c>
      <c r="EL246" s="7">
        <f t="shared" si="207"/>
        <v>0.3176336267772446</v>
      </c>
      <c r="EM246" s="7">
        <f t="shared" si="207"/>
        <v>0.29735913996167579</v>
      </c>
      <c r="EN246" s="7">
        <f t="shared" si="207"/>
        <v>0.25681016633053816</v>
      </c>
      <c r="EO246" s="7">
        <f t="shared" si="207"/>
        <v>0.27032649087425076</v>
      </c>
      <c r="EP246" s="7">
        <f t="shared" si="207"/>
        <v>0.28384281541796325</v>
      </c>
      <c r="EQ246" s="7">
        <f t="shared" si="207"/>
        <v>0.27032649087425076</v>
      </c>
      <c r="ER246" s="7">
        <f t="shared" si="207"/>
        <v>0.23653567951496937</v>
      </c>
      <c r="ES246" s="7">
        <f t="shared" si="207"/>
        <v>0.21626119269940061</v>
      </c>
      <c r="ET246" s="7">
        <f t="shared" si="207"/>
        <v>0.20950303042754431</v>
      </c>
      <c r="EU246" s="7">
        <f t="shared" si="207"/>
        <v>0.21626119269940061</v>
      </c>
      <c r="EV246" s="7">
        <f t="shared" si="207"/>
        <v>0.20950303042754431</v>
      </c>
      <c r="EW246" s="7">
        <f t="shared" si="207"/>
        <v>0.1959867058838318</v>
      </c>
      <c r="EX246" s="7">
        <f t="shared" si="207"/>
        <v>0.17571221906826298</v>
      </c>
      <c r="EY246" s="7">
        <f t="shared" si="207"/>
        <v>0.20274486815568804</v>
      </c>
      <c r="EZ246" s="7">
        <f t="shared" si="207"/>
        <v>0.21626119269940061</v>
      </c>
      <c r="FA246" s="7">
        <f t="shared" si="207"/>
        <v>0.24329384178682564</v>
      </c>
      <c r="FB246" s="7">
        <f t="shared" si="207"/>
        <v>0.27032649087425076</v>
      </c>
      <c r="FC246" s="7">
        <f t="shared" si="207"/>
        <v>0.24329384178682564</v>
      </c>
      <c r="FD246" s="7">
        <f t="shared" si="207"/>
        <v>0.24329384178682564</v>
      </c>
      <c r="FE246" s="7">
        <f t="shared" si="207"/>
        <v>0.25005200405868194</v>
      </c>
      <c r="FF246" s="7">
        <f t="shared" si="207"/>
        <v>0.2297775172431131</v>
      </c>
      <c r="FG246" s="7">
        <f t="shared" si="207"/>
        <v>0.25005200405868194</v>
      </c>
      <c r="FH246" s="7">
        <f t="shared" si="207"/>
        <v>0.29735913996167579</v>
      </c>
      <c r="FI246" s="7">
        <f t="shared" si="207"/>
        <v>0.32439178904910093</v>
      </c>
      <c r="FJ246" s="7">
        <f t="shared" si="207"/>
        <v>0.4257642231269449</v>
      </c>
      <c r="FK246" s="7">
        <f t="shared" si="207"/>
        <v>0.48658768357365129</v>
      </c>
      <c r="FL246" s="7">
        <f t="shared" si="207"/>
        <v>0.58120195537963915</v>
      </c>
      <c r="FM246" s="7">
        <f t="shared" si="207"/>
        <v>0.6622999026419143</v>
      </c>
      <c r="FN246" s="7">
        <f t="shared" si="207"/>
        <v>0.71636520081676447</v>
      </c>
      <c r="FO246" s="7">
        <f t="shared" si="207"/>
        <v>0.75015601217604577</v>
      </c>
      <c r="FP246" s="7">
        <f t="shared" si="207"/>
        <v>0.7907049858071834</v>
      </c>
      <c r="FQ246" s="7">
        <f t="shared" si="207"/>
        <v>0.85152844625388979</v>
      </c>
      <c r="FR246" s="7">
        <f t="shared" si="207"/>
        <v>0.87856109534131477</v>
      </c>
      <c r="FS246" s="7">
        <f t="shared" si="207"/>
        <v>0.87180293306945866</v>
      </c>
      <c r="FT246" s="7">
        <f t="shared" si="207"/>
        <v>0.90559374442873986</v>
      </c>
      <c r="FU246" s="7">
        <f t="shared" si="207"/>
        <v>0.95965904260359014</v>
      </c>
      <c r="FV246" s="7">
        <f t="shared" si="207"/>
        <v>1.0407569898658653</v>
      </c>
      <c r="FW246" s="7">
        <f t="shared" si="207"/>
        <v>1.0745478012251468</v>
      </c>
      <c r="FX246" s="7">
        <f t="shared" si="207"/>
        <v>1.1488875862155656</v>
      </c>
      <c r="FY246" s="7">
        <f t="shared" si="207"/>
        <v>1.2908089939245475</v>
      </c>
      <c r="FZ246" s="7">
        <f t="shared" si="207"/>
        <v>1.3516324543712537</v>
      </c>
      <c r="GA246" s="7">
        <f t="shared" si="207"/>
        <v>1.4124559148179601</v>
      </c>
      <c r="GB246" s="7">
        <f t="shared" si="207"/>
        <v>1.5003120243520915</v>
      </c>
      <c r="GC246" s="7">
        <f t="shared" si="207"/>
        <v>1.5273446734395166</v>
      </c>
      <c r="GD246" s="7">
        <f t="shared" si="207"/>
        <v>1.5814099716143668</v>
      </c>
      <c r="GE246" s="7">
        <f t="shared" si="207"/>
        <v>1.588168133886223</v>
      </c>
      <c r="GF246" s="7">
        <f t="shared" si="207"/>
        <v>1.6692660811484983</v>
      </c>
      <c r="GG246" s="7">
        <f t="shared" si="207"/>
        <v>1.763880352954486</v>
      </c>
      <c r="GH246" s="7">
        <f t="shared" si="207"/>
        <v>1.8179456511293364</v>
      </c>
      <c r="GI246" s="7">
        <f t="shared" si="207"/>
        <v>1.7841548397700548</v>
      </c>
      <c r="GJ246" s="7">
        <f t="shared" si="207"/>
        <v>1.8179456511293364</v>
      </c>
      <c r="GK246" s="7">
        <f t="shared" si="207"/>
        <v>1.8044293265856237</v>
      </c>
      <c r="GL246" s="7">
        <f t="shared" si="207"/>
        <v>1.885527273847899</v>
      </c>
      <c r="GM246" s="7">
        <f t="shared" si="207"/>
        <v>1.7909130020419113</v>
      </c>
      <c r="GN246" s="7">
        <f t="shared" si="207"/>
        <v>1.7233313793233485</v>
      </c>
      <c r="GO246" s="7">
        <f t="shared" si="207"/>
        <v>1.7300895415952049</v>
      </c>
      <c r="GP246" s="7">
        <f t="shared" si="207"/>
        <v>1.7368477038670611</v>
      </c>
      <c r="GQ246" s="7">
        <f t="shared" si="207"/>
        <v>1.6489915943329296</v>
      </c>
      <c r="GR246" s="7">
        <f t="shared" si="208"/>
        <v>1.6287171075173605</v>
      </c>
      <c r="GS246" s="7">
        <f t="shared" si="208"/>
        <v>1.6016844584299357</v>
      </c>
      <c r="GT246" s="7">
        <f t="shared" si="208"/>
        <v>1.5205865111676604</v>
      </c>
      <c r="GU246" s="7">
        <f t="shared" si="208"/>
        <v>1.5814099716143668</v>
      </c>
      <c r="GV246" s="7">
        <f t="shared" si="208"/>
        <v>1.5138283488958042</v>
      </c>
      <c r="GW246" s="7">
        <f t="shared" si="208"/>
        <v>1.46652121299281</v>
      </c>
      <c r="GX246" s="7">
        <f t="shared" si="208"/>
        <v>1.4462467261772414</v>
      </c>
      <c r="GY246" s="7">
        <f t="shared" si="208"/>
        <v>1.5341028357113728</v>
      </c>
      <c r="GZ246" s="7">
        <f t="shared" si="208"/>
        <v>1.4327304016335289</v>
      </c>
      <c r="HA246" s="7">
        <f t="shared" si="208"/>
        <v>1.5341028357113728</v>
      </c>
      <c r="HB246" s="7">
        <f t="shared" si="208"/>
        <v>1.5678936470706544</v>
      </c>
      <c r="HC246" s="7">
        <f t="shared" si="208"/>
        <v>1.5949262961580792</v>
      </c>
      <c r="HD246" s="7">
        <f t="shared" si="208"/>
        <v>1.635475269789217</v>
      </c>
      <c r="HE246" s="7">
        <f t="shared" si="208"/>
        <v>1.7165732170514922</v>
      </c>
      <c r="HF246" s="7">
        <f t="shared" si="208"/>
        <v>1.6895405679640672</v>
      </c>
      <c r="HG246" s="7">
        <f t="shared" si="208"/>
        <v>1.7773966774981986</v>
      </c>
      <c r="HH246" s="7">
        <f t="shared" si="208"/>
        <v>1.9598670588383178</v>
      </c>
      <c r="HI246" s="7">
        <f t="shared" si="208"/>
        <v>2.0612394929161622</v>
      </c>
      <c r="HJ246" s="7">
        <f t="shared" si="208"/>
        <v>2.1761282515377185</v>
      </c>
      <c r="HK246" s="7">
        <f t="shared" si="208"/>
        <v>2.4667292292275382</v>
      </c>
      <c r="HL246" s="7">
        <f t="shared" si="208"/>
        <v>2.6965067464706509</v>
      </c>
      <c r="HM246" s="7">
        <f t="shared" si="208"/>
        <v>2.9668332373449018</v>
      </c>
      <c r="HN246" s="7">
        <f t="shared" si="208"/>
        <v>3.2371597282191531</v>
      </c>
      <c r="HO246" s="7">
        <f t="shared" si="208"/>
        <v>3.2979831886658593</v>
      </c>
      <c r="HP246" s="7">
        <f t="shared" si="208"/>
        <v>3.4399045963748405</v>
      </c>
      <c r="HQ246" s="7">
        <f t="shared" si="208"/>
        <v>3.5683096795401097</v>
      </c>
      <c r="HR246" s="7">
        <f t="shared" si="208"/>
        <v>3.4331464341029845</v>
      </c>
      <c r="HS246" s="7">
        <f t="shared" si="208"/>
        <v>3.2168852414035838</v>
      </c>
      <c r="HT246" s="7">
        <f t="shared" si="208"/>
        <v>2.8519444787233454</v>
      </c>
      <c r="HU246" s="7">
        <f t="shared" si="208"/>
        <v>2.514036365130532</v>
      </c>
      <c r="HV246" s="7">
        <f t="shared" si="208"/>
        <v>2.3248078215185566</v>
      </c>
      <c r="HW246" s="7">
        <f t="shared" si="208"/>
        <v>1.9733833833820302</v>
      </c>
      <c r="HX246" s="7">
        <f t="shared" si="208"/>
        <v>1.5746518093425106</v>
      </c>
      <c r="HY246" s="7">
        <f t="shared" si="208"/>
        <v>1.202952884390416</v>
      </c>
      <c r="HZ246" s="7">
        <f t="shared" si="208"/>
        <v>0.94614271805987749</v>
      </c>
      <c r="IA246" s="7">
        <f t="shared" si="206"/>
        <v>0.80422131035089595</v>
      </c>
    </row>
    <row r="247" spans="2:235" x14ac:dyDescent="0.25">
      <c r="B247" s="132" t="s">
        <v>210</v>
      </c>
      <c r="C247" s="132">
        <v>1574419</v>
      </c>
      <c r="I247" s="7">
        <f t="shared" si="209"/>
        <v>0</v>
      </c>
      <c r="J247" s="7">
        <f t="shared" si="209"/>
        <v>0</v>
      </c>
      <c r="K247" s="7">
        <f t="shared" si="209"/>
        <v>1.8147283900555426E-2</v>
      </c>
      <c r="L247" s="7">
        <f t="shared" si="209"/>
        <v>1.8147283900555426E-2</v>
      </c>
      <c r="M247" s="7">
        <f t="shared" si="209"/>
        <v>2.7220925850833137E-2</v>
      </c>
      <c r="N247" s="7">
        <f t="shared" si="209"/>
        <v>2.7220925850833137E-2</v>
      </c>
      <c r="O247" s="7">
        <f t="shared" si="209"/>
        <v>2.7220925850833137E-2</v>
      </c>
      <c r="P247" s="7">
        <f t="shared" si="209"/>
        <v>2.7220925850833137E-2</v>
      </c>
      <c r="Q247" s="7">
        <f t="shared" si="209"/>
        <v>3.6294567801110851E-2</v>
      </c>
      <c r="R247" s="7">
        <f t="shared" si="209"/>
        <v>1.8147283900555426E-2</v>
      </c>
      <c r="S247" s="7">
        <f t="shared" si="209"/>
        <v>3.6294567801110851E-2</v>
      </c>
      <c r="T247" s="7">
        <f t="shared" si="209"/>
        <v>3.6294567801110851E-2</v>
      </c>
      <c r="U247" s="7">
        <f t="shared" si="209"/>
        <v>5.4441851701666273E-2</v>
      </c>
      <c r="V247" s="7">
        <f t="shared" si="209"/>
        <v>9.0736419502777124E-2</v>
      </c>
      <c r="W247" s="7">
        <f t="shared" si="209"/>
        <v>9.9810061453054835E-2</v>
      </c>
      <c r="X247" s="7">
        <f t="shared" si="209"/>
        <v>9.0736419502777124E-2</v>
      </c>
      <c r="Y247" s="7">
        <f t="shared" si="209"/>
        <v>0.12703098730388798</v>
      </c>
      <c r="Z247" s="7">
        <f t="shared" si="209"/>
        <v>0.13610462925416569</v>
      </c>
      <c r="AA247" s="7">
        <f t="shared" si="209"/>
        <v>0.16332555510499883</v>
      </c>
      <c r="AB247" s="7">
        <f t="shared" si="209"/>
        <v>0.22684104875694283</v>
      </c>
      <c r="AC247" s="7">
        <f t="shared" si="209"/>
        <v>0.29035654240888681</v>
      </c>
      <c r="AD247" s="7">
        <f t="shared" si="209"/>
        <v>0.3629456780111085</v>
      </c>
      <c r="AE247" s="7">
        <f t="shared" si="209"/>
        <v>0.40831388776249705</v>
      </c>
      <c r="AF247" s="7">
        <f t="shared" si="209"/>
        <v>0.53534487506638506</v>
      </c>
      <c r="AG247" s="7">
        <f t="shared" si="209"/>
        <v>0.65330222041999531</v>
      </c>
      <c r="AH247" s="7">
        <f t="shared" si="209"/>
        <v>0.7349649979724947</v>
      </c>
      <c r="AI247" s="7">
        <f t="shared" si="209"/>
        <v>0.87106962722666037</v>
      </c>
      <c r="AJ247" s="7">
        <f t="shared" si="209"/>
        <v>0.98902697258027061</v>
      </c>
      <c r="AK247" s="7">
        <f t="shared" si="209"/>
        <v>1.1886470954863804</v>
      </c>
      <c r="AL247" s="7">
        <f t="shared" si="209"/>
        <v>1.5788136993483219</v>
      </c>
      <c r="AM247" s="7">
        <f t="shared" si="209"/>
        <v>1.7149183286024878</v>
      </c>
      <c r="AN247" s="7">
        <f t="shared" si="209"/>
        <v>2.3591469070722053</v>
      </c>
      <c r="AO247" s="7">
        <f t="shared" si="209"/>
        <v>2.9852282016413669</v>
      </c>
      <c r="AP247" s="7">
        <f t="shared" si="209"/>
        <v>3.7292668415641397</v>
      </c>
      <c r="AQ247" s="7">
        <f t="shared" si="209"/>
        <v>4.4733054814869124</v>
      </c>
      <c r="AR247" s="7">
        <f t="shared" si="209"/>
        <v>5.2990068989621841</v>
      </c>
      <c r="AS247" s="7">
        <f t="shared" si="209"/>
        <v>6.1337819583877335</v>
      </c>
      <c r="AT247" s="7">
        <f t="shared" si="209"/>
        <v>7.0774407212166155</v>
      </c>
      <c r="AU247" s="7">
        <f t="shared" si="209"/>
        <v>8.5201497913107715</v>
      </c>
      <c r="AV247" s="7">
        <f t="shared" si="209"/>
        <v>9.3730721346368764</v>
      </c>
      <c r="AW247" s="7">
        <f t="shared" si="209"/>
        <v>9.9265642936038176</v>
      </c>
      <c r="AX247" s="7">
        <f t="shared" si="209"/>
        <v>10.380246391117705</v>
      </c>
      <c r="AY247" s="7">
        <f t="shared" si="209"/>
        <v>11.097064105189643</v>
      </c>
      <c r="AZ247" s="7">
        <f t="shared" si="209"/>
        <v>11.26038966029464</v>
      </c>
      <c r="BA247" s="7">
        <f t="shared" si="209"/>
        <v>11.405567931499084</v>
      </c>
      <c r="BB247" s="7">
        <f t="shared" si="209"/>
        <v>11.26038966029464</v>
      </c>
      <c r="BC247" s="7">
        <f t="shared" si="209"/>
        <v>11.169653240791863</v>
      </c>
      <c r="BD247" s="7">
        <f t="shared" si="209"/>
        <v>11.351126079797419</v>
      </c>
      <c r="BE247" s="7">
        <f t="shared" si="209"/>
        <v>11.450936141250475</v>
      </c>
      <c r="BF247" s="7">
        <f t="shared" si="209"/>
        <v>11.060769537388532</v>
      </c>
      <c r="BG247" s="7">
        <f t="shared" si="209"/>
        <v>10.688750217427145</v>
      </c>
      <c r="BH247" s="7">
        <f t="shared" si="209"/>
        <v>10.371172749167426</v>
      </c>
      <c r="BI247" s="7">
        <f t="shared" si="209"/>
        <v>9.59991318339382</v>
      </c>
      <c r="BJ247" s="7">
        <f t="shared" si="209"/>
        <v>9.0101264566257679</v>
      </c>
      <c r="BK247" s="7">
        <f t="shared" si="209"/>
        <v>8.6199598527638255</v>
      </c>
      <c r="BL247" s="7">
        <f t="shared" si="209"/>
        <v>8.3749715201063282</v>
      </c>
      <c r="BM247" s="7">
        <f t="shared" si="209"/>
        <v>7.8940684967416104</v>
      </c>
      <c r="BN247" s="7">
        <f t="shared" si="209"/>
        <v>7.8033320772388333</v>
      </c>
      <c r="BO247" s="7">
        <f t="shared" si="209"/>
        <v>7.5401964606807779</v>
      </c>
      <c r="BP247" s="7">
        <f t="shared" si="209"/>
        <v>7.4403863992277248</v>
      </c>
      <c r="BQ247" s="7">
        <f t="shared" si="209"/>
        <v>7.5764910284818896</v>
      </c>
      <c r="BR247" s="7">
        <f t="shared" si="209"/>
        <v>7.4313127572774462</v>
      </c>
      <c r="BS247" s="7">
        <f t="shared" si="209"/>
        <v>7.0683670792663378</v>
      </c>
      <c r="BT247" s="7">
        <f t="shared" ref="BT247:EE249" si="211">BT213/$C247*100000/7</f>
        <v>7.0774407212166155</v>
      </c>
      <c r="BU247" s="7">
        <f t="shared" si="211"/>
        <v>6.7598632529568956</v>
      </c>
      <c r="BV247" s="7">
        <f t="shared" si="211"/>
        <v>6.6328322656530077</v>
      </c>
      <c r="BW247" s="7">
        <f t="shared" si="211"/>
        <v>5.9341618354816239</v>
      </c>
      <c r="BX247" s="7">
        <f t="shared" si="211"/>
        <v>5.5439952316196823</v>
      </c>
      <c r="BY247" s="7">
        <f t="shared" si="211"/>
        <v>4.9451348629013534</v>
      </c>
      <c r="BZ247" s="7">
        <f t="shared" si="211"/>
        <v>4.736441098044966</v>
      </c>
      <c r="CA247" s="7">
        <f t="shared" si="211"/>
        <v>4.2646117166305251</v>
      </c>
      <c r="CB247" s="7">
        <f t="shared" si="211"/>
        <v>4.110359803475804</v>
      </c>
      <c r="CC247" s="7">
        <f t="shared" si="211"/>
        <v>3.7564877674149728</v>
      </c>
      <c r="CD247" s="7">
        <f t="shared" si="211"/>
        <v>3.8290769030171945</v>
      </c>
      <c r="CE247" s="7">
        <f t="shared" si="211"/>
        <v>3.4842785089066415</v>
      </c>
      <c r="CF247" s="7">
        <f t="shared" si="211"/>
        <v>3.3844684474535867</v>
      </c>
      <c r="CG247" s="7">
        <f t="shared" si="211"/>
        <v>3.0305964113927564</v>
      </c>
      <c r="CH247" s="7">
        <f t="shared" si="211"/>
        <v>2.8491235723872017</v>
      </c>
      <c r="CI247" s="7">
        <f t="shared" si="211"/>
        <v>2.6948716592324802</v>
      </c>
      <c r="CJ247" s="7">
        <f t="shared" si="211"/>
        <v>2.6222825236302589</v>
      </c>
      <c r="CK247" s="7">
        <f t="shared" si="211"/>
        <v>2.2865577714699832</v>
      </c>
      <c r="CL247" s="7">
        <f t="shared" si="211"/>
        <v>2.2502632036688728</v>
      </c>
      <c r="CM247" s="7">
        <f t="shared" si="211"/>
        <v>2.1323058583152625</v>
      </c>
      <c r="CN247" s="7">
        <f t="shared" si="211"/>
        <v>1.9871275871108192</v>
      </c>
      <c r="CO247" s="7">
        <f t="shared" si="211"/>
        <v>1.9326857354091527</v>
      </c>
      <c r="CP247" s="7">
        <f t="shared" si="211"/>
        <v>1.7875074642047093</v>
      </c>
      <c r="CQ247" s="7">
        <f t="shared" si="211"/>
        <v>1.7058446866522099</v>
      </c>
      <c r="CR247" s="7">
        <f t="shared" si="211"/>
        <v>1.6876974027516545</v>
      </c>
      <c r="CS247" s="7">
        <f t="shared" si="211"/>
        <v>1.5788136993483219</v>
      </c>
      <c r="CT247" s="7">
        <f t="shared" si="211"/>
        <v>1.4427090700941565</v>
      </c>
      <c r="CU247" s="7">
        <f t="shared" si="211"/>
        <v>1.4336354281438786</v>
      </c>
      <c r="CV247" s="7">
        <f t="shared" si="211"/>
        <v>1.3701199344919348</v>
      </c>
      <c r="CW247" s="7">
        <f t="shared" si="211"/>
        <v>1.3338253666908237</v>
      </c>
      <c r="CX247" s="7">
        <f t="shared" si="211"/>
        <v>1.2884571569394352</v>
      </c>
      <c r="CY247" s="7">
        <f t="shared" si="211"/>
        <v>1.2612362310886021</v>
      </c>
      <c r="CZ247" s="7">
        <f t="shared" si="211"/>
        <v>1.2612362310886021</v>
      </c>
      <c r="DA247" s="7">
        <f t="shared" si="211"/>
        <v>1.1432788857349916</v>
      </c>
      <c r="DB247" s="7">
        <f t="shared" si="211"/>
        <v>1.043468824281937</v>
      </c>
      <c r="DC247" s="7">
        <f t="shared" si="211"/>
        <v>0.98902697258027061</v>
      </c>
      <c r="DD247" s="7">
        <f t="shared" si="211"/>
        <v>0.88921691112721579</v>
      </c>
      <c r="DE247" s="7">
        <f t="shared" si="211"/>
        <v>0.8982905530774935</v>
      </c>
      <c r="DF247" s="7">
        <f t="shared" si="211"/>
        <v>0.78940684967416097</v>
      </c>
      <c r="DG247" s="7">
        <f t="shared" si="211"/>
        <v>0.7349649979724947</v>
      </c>
      <c r="DH247" s="7">
        <f t="shared" si="211"/>
        <v>0.78033320772388326</v>
      </c>
      <c r="DI247" s="7">
        <f t="shared" si="211"/>
        <v>0.85292234332610495</v>
      </c>
      <c r="DJ247" s="7">
        <f t="shared" si="211"/>
        <v>0.84384870137582724</v>
      </c>
      <c r="DK247" s="7">
        <f t="shared" si="211"/>
        <v>0.87106962722666037</v>
      </c>
      <c r="DL247" s="7">
        <f t="shared" si="211"/>
        <v>0.80755413357471639</v>
      </c>
      <c r="DM247" s="7">
        <f t="shared" si="211"/>
        <v>0.8166277755249941</v>
      </c>
      <c r="DN247" s="7">
        <f t="shared" si="211"/>
        <v>0.78033320772388326</v>
      </c>
      <c r="DO247" s="7">
        <f t="shared" si="211"/>
        <v>0.70774407212166157</v>
      </c>
      <c r="DP247" s="7">
        <f t="shared" si="211"/>
        <v>0.64422857846971759</v>
      </c>
      <c r="DQ247" s="7">
        <f t="shared" si="211"/>
        <v>0.55349215896694048</v>
      </c>
      <c r="DR247" s="7">
        <f t="shared" si="211"/>
        <v>0.63515493651943988</v>
      </c>
      <c r="DS247" s="7">
        <f t="shared" si="211"/>
        <v>0.62608129456916217</v>
      </c>
      <c r="DT247" s="7">
        <f t="shared" si="211"/>
        <v>0.5625658009172182</v>
      </c>
      <c r="DU247" s="7">
        <f t="shared" si="211"/>
        <v>0.52627123311610735</v>
      </c>
      <c r="DV247" s="7">
        <f t="shared" si="211"/>
        <v>0.48997666531499651</v>
      </c>
      <c r="DW247" s="7">
        <f t="shared" si="211"/>
        <v>0.50812394921555193</v>
      </c>
      <c r="DX247" s="7">
        <f t="shared" si="211"/>
        <v>0.54441851701666277</v>
      </c>
      <c r="DY247" s="7">
        <f t="shared" si="211"/>
        <v>0.40831388776249705</v>
      </c>
      <c r="DZ247" s="7">
        <f t="shared" si="211"/>
        <v>0.39016660386194163</v>
      </c>
      <c r="EA247" s="7">
        <f t="shared" si="211"/>
        <v>0.3629456780111085</v>
      </c>
      <c r="EB247" s="7">
        <f t="shared" si="211"/>
        <v>0.39924024581221934</v>
      </c>
      <c r="EC247" s="7">
        <f t="shared" si="211"/>
        <v>0.4446084555636079</v>
      </c>
      <c r="ED247" s="7">
        <f t="shared" si="211"/>
        <v>0.3629456780111085</v>
      </c>
      <c r="EE247" s="7">
        <f t="shared" si="211"/>
        <v>0.37201931996138621</v>
      </c>
      <c r="EF247" s="7">
        <f t="shared" si="207"/>
        <v>0.3629456780111085</v>
      </c>
      <c r="EG247" s="7">
        <f t="shared" si="207"/>
        <v>0.31757746825971994</v>
      </c>
      <c r="EH247" s="7">
        <f t="shared" si="207"/>
        <v>0.31757746825971994</v>
      </c>
      <c r="EI247" s="7">
        <f t="shared" si="207"/>
        <v>0.25406197460777596</v>
      </c>
      <c r="EJ247" s="7">
        <f t="shared" si="207"/>
        <v>0.19962012290610967</v>
      </c>
      <c r="EK247" s="7">
        <f t="shared" si="207"/>
        <v>0.17239919705527654</v>
      </c>
      <c r="EL247" s="7">
        <f t="shared" si="207"/>
        <v>0.12703098730388798</v>
      </c>
      <c r="EM247" s="7">
        <f t="shared" si="207"/>
        <v>9.9810061453054835E-2</v>
      </c>
      <c r="EN247" s="7">
        <f t="shared" si="207"/>
        <v>0.12703098730388798</v>
      </c>
      <c r="EO247" s="7">
        <f t="shared" si="207"/>
        <v>0.16332555510499883</v>
      </c>
      <c r="EP247" s="7">
        <f t="shared" si="207"/>
        <v>0.1451782712044434</v>
      </c>
      <c r="EQ247" s="7">
        <f t="shared" si="207"/>
        <v>0.13610462925416569</v>
      </c>
      <c r="ER247" s="7">
        <f t="shared" si="207"/>
        <v>0.13610462925416569</v>
      </c>
      <c r="ES247" s="7">
        <f t="shared" si="207"/>
        <v>0.13610462925416569</v>
      </c>
      <c r="ET247" s="7">
        <f t="shared" si="207"/>
        <v>0.15425191315472112</v>
      </c>
      <c r="EU247" s="7">
        <f t="shared" si="207"/>
        <v>0.13610462925416569</v>
      </c>
      <c r="EV247" s="7">
        <f t="shared" si="207"/>
        <v>0.12703098730388798</v>
      </c>
      <c r="EW247" s="7">
        <f t="shared" si="207"/>
        <v>0.1451782712044434</v>
      </c>
      <c r="EX247" s="7">
        <f t="shared" si="207"/>
        <v>0.17239919705527654</v>
      </c>
      <c r="EY247" s="7">
        <f t="shared" si="207"/>
        <v>0.17239919705527654</v>
      </c>
      <c r="EZ247" s="7">
        <f t="shared" si="207"/>
        <v>0.13610462925416569</v>
      </c>
      <c r="FA247" s="7">
        <f t="shared" si="207"/>
        <v>0.12703098730388798</v>
      </c>
      <c r="FB247" s="7">
        <f t="shared" si="207"/>
        <v>0.13610462925416569</v>
      </c>
      <c r="FC247" s="7">
        <f t="shared" si="207"/>
        <v>0.1451782712044434</v>
      </c>
      <c r="FD247" s="7">
        <f t="shared" si="207"/>
        <v>0.16332555510499883</v>
      </c>
      <c r="FE247" s="7">
        <f t="shared" si="207"/>
        <v>0.17239919705527654</v>
      </c>
      <c r="FF247" s="7">
        <f t="shared" si="207"/>
        <v>0.19054648095583196</v>
      </c>
      <c r="FG247" s="7">
        <f t="shared" si="207"/>
        <v>0.21776740680666509</v>
      </c>
      <c r="FH247" s="7">
        <f t="shared" si="207"/>
        <v>0.29943018435916452</v>
      </c>
      <c r="FI247" s="7">
        <f t="shared" si="207"/>
        <v>0.31757746825971994</v>
      </c>
      <c r="FJ247" s="7">
        <f t="shared" si="207"/>
        <v>0.31757746825971994</v>
      </c>
      <c r="FK247" s="7">
        <f t="shared" si="207"/>
        <v>0.35387203606083079</v>
      </c>
      <c r="FL247" s="7">
        <f t="shared" si="207"/>
        <v>0.38109296191166392</v>
      </c>
      <c r="FM247" s="7">
        <f t="shared" si="207"/>
        <v>0.42646117166305247</v>
      </c>
      <c r="FN247" s="7">
        <f t="shared" si="207"/>
        <v>0.49905030726527416</v>
      </c>
      <c r="FO247" s="7">
        <f t="shared" si="207"/>
        <v>0.48090302336471874</v>
      </c>
      <c r="FP247" s="7">
        <f t="shared" si="207"/>
        <v>0.50812394921555193</v>
      </c>
      <c r="FQ247" s="7">
        <f t="shared" si="207"/>
        <v>0.49905030726527416</v>
      </c>
      <c r="FR247" s="7">
        <f t="shared" si="207"/>
        <v>0.48090302336471874</v>
      </c>
      <c r="FS247" s="7">
        <f t="shared" si="207"/>
        <v>0.50812394921555193</v>
      </c>
      <c r="FT247" s="7">
        <f t="shared" si="207"/>
        <v>0.52627123311610735</v>
      </c>
      <c r="FU247" s="7">
        <f t="shared" si="207"/>
        <v>0.48090302336471874</v>
      </c>
      <c r="FV247" s="7">
        <f t="shared" si="207"/>
        <v>0.55349215896694048</v>
      </c>
      <c r="FW247" s="7">
        <f t="shared" si="207"/>
        <v>0.5625658009172182</v>
      </c>
      <c r="FX247" s="7">
        <f t="shared" si="207"/>
        <v>0.63515493651943988</v>
      </c>
      <c r="FY247" s="7">
        <f t="shared" si="207"/>
        <v>0.70774407212166157</v>
      </c>
      <c r="FZ247" s="7">
        <f t="shared" si="207"/>
        <v>0.78940684967416097</v>
      </c>
      <c r="GA247" s="7">
        <f t="shared" si="207"/>
        <v>0.82570141747527181</v>
      </c>
      <c r="GB247" s="7">
        <f t="shared" si="207"/>
        <v>0.92551147892832664</v>
      </c>
      <c r="GC247" s="7">
        <f t="shared" si="207"/>
        <v>0.88014326917693797</v>
      </c>
      <c r="GD247" s="7">
        <f t="shared" si="207"/>
        <v>0.97087968867971519</v>
      </c>
      <c r="GE247" s="7">
        <f t="shared" si="207"/>
        <v>1.043468824281937</v>
      </c>
      <c r="GF247" s="7">
        <f t="shared" si="207"/>
        <v>1.0162478984311039</v>
      </c>
      <c r="GG247" s="7">
        <f t="shared" si="207"/>
        <v>0.94365876282888206</v>
      </c>
      <c r="GH247" s="7">
        <f t="shared" si="207"/>
        <v>1.043468824281937</v>
      </c>
      <c r="GI247" s="7">
        <f t="shared" si="207"/>
        <v>1.0706897501327701</v>
      </c>
      <c r="GJ247" s="7">
        <f t="shared" si="207"/>
        <v>1.1160579598841587</v>
      </c>
      <c r="GK247" s="7">
        <f t="shared" si="207"/>
        <v>1.0888370340333255</v>
      </c>
      <c r="GL247" s="7">
        <f t="shared" si="207"/>
        <v>1.0525424662322147</v>
      </c>
      <c r="GM247" s="7">
        <f t="shared" si="207"/>
        <v>1.1251316018344364</v>
      </c>
      <c r="GN247" s="7">
        <f t="shared" si="207"/>
        <v>1.1342052437847141</v>
      </c>
      <c r="GO247" s="7">
        <f t="shared" si="207"/>
        <v>1.0797633920830478</v>
      </c>
      <c r="GP247" s="7">
        <f t="shared" ref="GP247:JA247" si="212">GP213/$C247*100000/7</f>
        <v>1.106984317933881</v>
      </c>
      <c r="GQ247" s="7">
        <f t="shared" si="212"/>
        <v>1.0616161081824924</v>
      </c>
      <c r="GR247" s="7">
        <f t="shared" si="208"/>
        <v>1.0979106759836033</v>
      </c>
      <c r="GS247" s="7">
        <f t="shared" si="208"/>
        <v>1.0616161081824924</v>
      </c>
      <c r="GT247" s="7">
        <f t="shared" si="208"/>
        <v>0.95273240477915966</v>
      </c>
      <c r="GU247" s="7">
        <f t="shared" si="208"/>
        <v>0.91643783697804893</v>
      </c>
      <c r="GV247" s="7">
        <f t="shared" si="208"/>
        <v>0.85292234332610495</v>
      </c>
      <c r="GW247" s="7">
        <f t="shared" si="208"/>
        <v>0.76218592382332784</v>
      </c>
      <c r="GX247" s="7">
        <f t="shared" si="208"/>
        <v>0.84384870137582724</v>
      </c>
      <c r="GY247" s="7">
        <f t="shared" si="208"/>
        <v>0.78033320772388326</v>
      </c>
      <c r="GZ247" s="7">
        <f t="shared" si="208"/>
        <v>0.76218592382332784</v>
      </c>
      <c r="HA247" s="7">
        <f t="shared" si="208"/>
        <v>0.83477505942554953</v>
      </c>
      <c r="HB247" s="7">
        <f t="shared" si="208"/>
        <v>0.87106962722666037</v>
      </c>
      <c r="HC247" s="7">
        <f t="shared" si="208"/>
        <v>0.87106962722666037</v>
      </c>
      <c r="HD247" s="7">
        <f t="shared" si="208"/>
        <v>0.88921691112721579</v>
      </c>
      <c r="HE247" s="7">
        <f t="shared" si="208"/>
        <v>0.82570141747527181</v>
      </c>
      <c r="HF247" s="7">
        <f t="shared" si="208"/>
        <v>0.78940684967416097</v>
      </c>
      <c r="HG247" s="7">
        <f t="shared" si="208"/>
        <v>0.79848049162443868</v>
      </c>
      <c r="HH247" s="7">
        <f t="shared" si="208"/>
        <v>0.85292234332610495</v>
      </c>
      <c r="HI247" s="7">
        <f t="shared" si="208"/>
        <v>0.96180604672943748</v>
      </c>
      <c r="HJ247" s="7">
        <f t="shared" si="208"/>
        <v>1.1160579598841587</v>
      </c>
      <c r="HK247" s="7">
        <f t="shared" si="208"/>
        <v>1.324751724740546</v>
      </c>
      <c r="HL247" s="7">
        <f t="shared" si="208"/>
        <v>1.5243718476466557</v>
      </c>
      <c r="HM247" s="7">
        <f t="shared" si="208"/>
        <v>1.6604764769008216</v>
      </c>
      <c r="HN247" s="7">
        <f t="shared" si="208"/>
        <v>1.8510229578566533</v>
      </c>
      <c r="HO247" s="7">
        <f t="shared" si="208"/>
        <v>1.9871275871108192</v>
      </c>
      <c r="HP247" s="7">
        <f t="shared" si="208"/>
        <v>2.0143485129616523</v>
      </c>
      <c r="HQ247" s="7">
        <f t="shared" si="208"/>
        <v>2.0687903646633186</v>
      </c>
      <c r="HR247" s="7">
        <f t="shared" si="208"/>
        <v>1.959906661259986</v>
      </c>
      <c r="HS247" s="7">
        <f t="shared" si="208"/>
        <v>1.8147283900555427</v>
      </c>
      <c r="HT247" s="7">
        <f t="shared" si="208"/>
        <v>1.7421392544533207</v>
      </c>
      <c r="HU247" s="7">
        <f t="shared" si="208"/>
        <v>1.6876974027516545</v>
      </c>
      <c r="HV247" s="7">
        <f t="shared" si="208"/>
        <v>1.6060346251991551</v>
      </c>
      <c r="HW247" s="7">
        <f t="shared" si="208"/>
        <v>1.4790036378952671</v>
      </c>
      <c r="HX247" s="7">
        <f t="shared" si="208"/>
        <v>1.1977207374366581</v>
      </c>
      <c r="HY247" s="7">
        <f t="shared" si="208"/>
        <v>0.96180604672943748</v>
      </c>
      <c r="HZ247" s="7">
        <f t="shared" si="208"/>
        <v>0.78940684967416097</v>
      </c>
      <c r="IA247" s="7">
        <f t="shared" si="206"/>
        <v>0.65330222041999531</v>
      </c>
    </row>
    <row r="248" spans="2:235" x14ac:dyDescent="0.25">
      <c r="B248" s="132" t="s">
        <v>211</v>
      </c>
      <c r="C248" s="132">
        <v>692257</v>
      </c>
      <c r="I248" s="7">
        <f t="shared" ref="I248:BT249" si="213">I214/$C248*100000/7</f>
        <v>6.1909295040921013E-2</v>
      </c>
      <c r="J248" s="7">
        <f t="shared" si="213"/>
        <v>8.2545726721228022E-2</v>
      </c>
      <c r="K248" s="7">
        <f t="shared" si="213"/>
        <v>8.2545726721228022E-2</v>
      </c>
      <c r="L248" s="7">
        <f t="shared" si="213"/>
        <v>8.2545726721228022E-2</v>
      </c>
      <c r="M248" s="7">
        <f t="shared" si="213"/>
        <v>6.1909295040921013E-2</v>
      </c>
      <c r="N248" s="7">
        <f t="shared" si="213"/>
        <v>4.1272863360614011E-2</v>
      </c>
      <c r="O248" s="7">
        <f t="shared" si="213"/>
        <v>4.1272863360614011E-2</v>
      </c>
      <c r="P248" s="7">
        <f t="shared" si="213"/>
        <v>2.0636431680307005E-2</v>
      </c>
      <c r="Q248" s="7">
        <f t="shared" si="213"/>
        <v>0</v>
      </c>
      <c r="R248" s="7">
        <f t="shared" si="213"/>
        <v>0</v>
      </c>
      <c r="S248" s="7">
        <f t="shared" si="213"/>
        <v>0</v>
      </c>
      <c r="T248" s="7">
        <f t="shared" si="213"/>
        <v>0</v>
      </c>
      <c r="U248" s="7">
        <f t="shared" si="213"/>
        <v>0</v>
      </c>
      <c r="V248" s="7">
        <f t="shared" si="213"/>
        <v>0</v>
      </c>
      <c r="W248" s="7">
        <f t="shared" si="213"/>
        <v>0</v>
      </c>
      <c r="X248" s="7">
        <f t="shared" si="213"/>
        <v>0</v>
      </c>
      <c r="Y248" s="7">
        <f t="shared" si="213"/>
        <v>2.0636431680307005E-2</v>
      </c>
      <c r="Z248" s="7">
        <f t="shared" si="213"/>
        <v>4.1272863360614011E-2</v>
      </c>
      <c r="AA248" s="7">
        <f t="shared" si="213"/>
        <v>8.2545726721228022E-2</v>
      </c>
      <c r="AB248" s="7">
        <f t="shared" si="213"/>
        <v>8.2545726721228022E-2</v>
      </c>
      <c r="AC248" s="7">
        <f t="shared" si="213"/>
        <v>0.16509145344245604</v>
      </c>
      <c r="AD248" s="7">
        <f t="shared" si="213"/>
        <v>0.33018290688491209</v>
      </c>
      <c r="AE248" s="7">
        <f t="shared" si="213"/>
        <v>0.45400149696675413</v>
      </c>
      <c r="AF248" s="7">
        <f t="shared" si="213"/>
        <v>0.70163867713043815</v>
      </c>
      <c r="AG248" s="7">
        <f t="shared" si="213"/>
        <v>1.0318215840153502</v>
      </c>
      <c r="AH248" s="7">
        <f t="shared" si="213"/>
        <v>1.155640174097192</v>
      </c>
      <c r="AI248" s="7">
        <f t="shared" si="213"/>
        <v>1.4445502176214902</v>
      </c>
      <c r="AJ248" s="7">
        <f t="shared" si="213"/>
        <v>1.7128238294654814</v>
      </c>
      <c r="AK248" s="7">
        <f t="shared" si="213"/>
        <v>2.0430067363503936</v>
      </c>
      <c r="AL248" s="7">
        <f t="shared" si="213"/>
        <v>2.4144625065959198</v>
      </c>
      <c r="AM248" s="7">
        <f t="shared" si="213"/>
        <v>2.7652818451611383</v>
      </c>
      <c r="AN248" s="7">
        <f t="shared" si="213"/>
        <v>3.4256476589309628</v>
      </c>
      <c r="AO248" s="7">
        <f t="shared" si="213"/>
        <v>4.1272863360614007</v>
      </c>
      <c r="AP248" s="7">
        <f t="shared" si="213"/>
        <v>5.221017215117671</v>
      </c>
      <c r="AQ248" s="7">
        <f t="shared" si="213"/>
        <v>6.3972938208951708</v>
      </c>
      <c r="AR248" s="7">
        <f t="shared" si="213"/>
        <v>7.6767525850742055</v>
      </c>
      <c r="AS248" s="7">
        <f t="shared" si="213"/>
        <v>8.9974842126138537</v>
      </c>
      <c r="AT248" s="7">
        <f t="shared" si="213"/>
        <v>10.33885227183381</v>
      </c>
      <c r="AU248" s="7">
        <f t="shared" si="213"/>
        <v>11.98976680625837</v>
      </c>
      <c r="AV248" s="7">
        <f t="shared" si="213"/>
        <v>13.702590635723851</v>
      </c>
      <c r="AW248" s="7">
        <f t="shared" si="213"/>
        <v>15.353505170148411</v>
      </c>
      <c r="AX248" s="7">
        <f t="shared" si="213"/>
        <v>16.571054639286526</v>
      </c>
      <c r="AY248" s="7">
        <f t="shared" si="213"/>
        <v>17.747331245064025</v>
      </c>
      <c r="AZ248" s="7">
        <f t="shared" si="213"/>
        <v>19.377609347808278</v>
      </c>
      <c r="BA248" s="7">
        <f t="shared" si="213"/>
        <v>20.099884456619019</v>
      </c>
      <c r="BB248" s="7">
        <f t="shared" si="213"/>
        <v>22.246073351370949</v>
      </c>
      <c r="BC248" s="7">
        <f t="shared" si="213"/>
        <v>23.442986388828757</v>
      </c>
      <c r="BD248" s="7">
        <f t="shared" si="213"/>
        <v>24.804990879729019</v>
      </c>
      <c r="BE248" s="7">
        <f t="shared" si="213"/>
        <v>25.609811715260996</v>
      </c>
      <c r="BF248" s="7">
        <f t="shared" si="213"/>
        <v>26.93054334280064</v>
      </c>
      <c r="BG248" s="7">
        <f t="shared" si="213"/>
        <v>26.414632550792962</v>
      </c>
      <c r="BH248" s="7">
        <f t="shared" si="213"/>
        <v>26.435268982473271</v>
      </c>
      <c r="BI248" s="7">
        <f t="shared" si="213"/>
        <v>25.485993125179153</v>
      </c>
      <c r="BJ248" s="7">
        <f t="shared" si="213"/>
        <v>24.763718016368408</v>
      </c>
      <c r="BK248" s="7">
        <f t="shared" si="213"/>
        <v>24.495444404524413</v>
      </c>
      <c r="BL248" s="7">
        <f t="shared" si="213"/>
        <v>24.598626562925951</v>
      </c>
      <c r="BM248" s="7">
        <f t="shared" si="213"/>
        <v>24.165261497639502</v>
      </c>
      <c r="BN248" s="7">
        <f t="shared" si="213"/>
        <v>24.639899426286565</v>
      </c>
      <c r="BO248" s="7">
        <f t="shared" si="213"/>
        <v>24.825627311409328</v>
      </c>
      <c r="BP248" s="7">
        <f t="shared" si="213"/>
        <v>24.804990879729019</v>
      </c>
      <c r="BQ248" s="7">
        <f t="shared" si="213"/>
        <v>25.568538851900378</v>
      </c>
      <c r="BR248" s="7">
        <f t="shared" si="213"/>
        <v>25.300265240056387</v>
      </c>
      <c r="BS248" s="7">
        <f t="shared" si="213"/>
        <v>24.990718764851781</v>
      </c>
      <c r="BT248" s="7">
        <f t="shared" si="213"/>
        <v>24.990718764851781</v>
      </c>
      <c r="BU248" s="7">
        <f t="shared" si="211"/>
        <v>23.669987137312138</v>
      </c>
      <c r="BV248" s="7">
        <f t="shared" si="211"/>
        <v>23.401713525468143</v>
      </c>
      <c r="BW248" s="7">
        <f t="shared" si="211"/>
        <v>22.019072602887572</v>
      </c>
      <c r="BX248" s="7">
        <f t="shared" si="211"/>
        <v>21.461888947519281</v>
      </c>
      <c r="BY248" s="7">
        <f t="shared" si="211"/>
        <v>20.904705292150997</v>
      </c>
      <c r="BZ248" s="7">
        <f t="shared" si="211"/>
        <v>20.450703795184243</v>
      </c>
      <c r="CA248" s="7">
        <f t="shared" si="211"/>
        <v>18.923607850841524</v>
      </c>
      <c r="CB248" s="7">
        <f t="shared" si="211"/>
        <v>18.88233498748091</v>
      </c>
      <c r="CC248" s="7">
        <f t="shared" si="211"/>
        <v>18.015604856908013</v>
      </c>
      <c r="CD248" s="7">
        <f t="shared" si="211"/>
        <v>18.11878701530955</v>
      </c>
      <c r="CE248" s="7">
        <f t="shared" si="211"/>
        <v>17.045692567933585</v>
      </c>
      <c r="CF248" s="7">
        <f t="shared" si="211"/>
        <v>15.663051645353017</v>
      </c>
      <c r="CG248" s="7">
        <f t="shared" si="211"/>
        <v>14.548684334616437</v>
      </c>
      <c r="CH248" s="7">
        <f t="shared" si="211"/>
        <v>14.032773542608764</v>
      </c>
      <c r="CI248" s="7">
        <f t="shared" si="211"/>
        <v>13.372407728838938</v>
      </c>
      <c r="CJ248" s="7">
        <f t="shared" si="211"/>
        <v>12.505677598266045</v>
      </c>
      <c r="CK248" s="7">
        <f t="shared" si="211"/>
        <v>10.937308790562712</v>
      </c>
      <c r="CL248" s="7">
        <f t="shared" si="211"/>
        <v>10.070578659989819</v>
      </c>
      <c r="CM248" s="7">
        <f t="shared" si="211"/>
        <v>9.513395004621529</v>
      </c>
      <c r="CN248" s="7">
        <f t="shared" si="211"/>
        <v>9.1832120977366163</v>
      </c>
      <c r="CO248" s="7">
        <f t="shared" si="211"/>
        <v>8.7704834641304767</v>
      </c>
      <c r="CP248" s="7">
        <f t="shared" si="211"/>
        <v>8.4196641255652569</v>
      </c>
      <c r="CQ248" s="7">
        <f t="shared" si="211"/>
        <v>8.2132998087621889</v>
      </c>
      <c r="CR248" s="7">
        <f t="shared" si="211"/>
        <v>8.1720269454015746</v>
      </c>
      <c r="CS248" s="7">
        <f t="shared" si="211"/>
        <v>7.7799347434757413</v>
      </c>
      <c r="CT248" s="7">
        <f t="shared" si="211"/>
        <v>7.1608417930665302</v>
      </c>
      <c r="CU248" s="7">
        <f t="shared" si="211"/>
        <v>6.4385666842557852</v>
      </c>
      <c r="CV248" s="7">
        <f t="shared" si="211"/>
        <v>5.7575644388056535</v>
      </c>
      <c r="CW248" s="7">
        <f t="shared" si="211"/>
        <v>5.4273815319207426</v>
      </c>
      <c r="CX248" s="7">
        <f t="shared" si="211"/>
        <v>5.3035629418388996</v>
      </c>
      <c r="CY248" s="7">
        <f t="shared" si="211"/>
        <v>5.1797443517570576</v>
      </c>
      <c r="CZ248" s="7">
        <f t="shared" si="211"/>
        <v>5.2003807834373648</v>
      </c>
      <c r="DA248" s="7">
        <f t="shared" si="211"/>
        <v>5.2003807834373648</v>
      </c>
      <c r="DB248" s="7">
        <f t="shared" si="211"/>
        <v>4.9527436032736816</v>
      </c>
      <c r="DC248" s="7">
        <f t="shared" si="211"/>
        <v>4.7876521498312252</v>
      </c>
      <c r="DD248" s="7">
        <f t="shared" si="211"/>
        <v>4.3130142211841633</v>
      </c>
      <c r="DE248" s="7">
        <f t="shared" si="211"/>
        <v>4.2098320627826284</v>
      </c>
      <c r="DF248" s="7">
        <f t="shared" si="211"/>
        <v>3.8590127242174099</v>
      </c>
      <c r="DG248" s="7">
        <f t="shared" si="211"/>
        <v>3.3224655005294279</v>
      </c>
      <c r="DH248" s="7">
        <f t="shared" si="211"/>
        <v>2.909736866923287</v>
      </c>
      <c r="DI248" s="7">
        <f t="shared" si="211"/>
        <v>2.7652818451611383</v>
      </c>
      <c r="DJ248" s="7">
        <f t="shared" si="211"/>
        <v>2.5176446649974547</v>
      </c>
      <c r="DK248" s="7">
        <f t="shared" si="211"/>
        <v>2.5589175283580685</v>
      </c>
      <c r="DL248" s="7">
        <f t="shared" si="211"/>
        <v>2.2080981897928496</v>
      </c>
      <c r="DM248" s="7">
        <f t="shared" si="211"/>
        <v>2.0430067363503936</v>
      </c>
      <c r="DN248" s="7">
        <f t="shared" si="211"/>
        <v>1.8366424195473232</v>
      </c>
      <c r="DO248" s="7">
        <f t="shared" si="211"/>
        <v>1.7334602611457883</v>
      </c>
      <c r="DP248" s="7">
        <f t="shared" si="211"/>
        <v>1.4858230809821042</v>
      </c>
      <c r="DQ248" s="7">
        <f t="shared" si="211"/>
        <v>1.2794587641790343</v>
      </c>
      <c r="DR248" s="7">
        <f t="shared" si="211"/>
        <v>1.3207316275396483</v>
      </c>
      <c r="DS248" s="7">
        <f t="shared" si="211"/>
        <v>1.3620044909002622</v>
      </c>
      <c r="DT248" s="7">
        <f t="shared" si="211"/>
        <v>1.2381859008184204</v>
      </c>
      <c r="DU248" s="7">
        <f t="shared" si="211"/>
        <v>1.1969130374578063</v>
      </c>
      <c r="DV248" s="7">
        <f t="shared" si="211"/>
        <v>1.0937308790562714</v>
      </c>
      <c r="DW248" s="7">
        <f t="shared" si="211"/>
        <v>1.2794587641790343</v>
      </c>
      <c r="DX248" s="7">
        <f t="shared" si="211"/>
        <v>1.4239137859411832</v>
      </c>
      <c r="DY248" s="7">
        <f t="shared" si="211"/>
        <v>1.4239137859411832</v>
      </c>
      <c r="DZ248" s="7">
        <f t="shared" si="211"/>
        <v>1.3207316275396483</v>
      </c>
      <c r="EA248" s="7">
        <f t="shared" si="211"/>
        <v>1.2588223324987273</v>
      </c>
      <c r="EB248" s="7">
        <f t="shared" si="211"/>
        <v>1.3000951958593412</v>
      </c>
      <c r="EC248" s="7">
        <f t="shared" si="211"/>
        <v>1.2381859008184204</v>
      </c>
      <c r="ED248" s="7">
        <f t="shared" si="211"/>
        <v>1.0318215840153502</v>
      </c>
      <c r="EE248" s="7">
        <f t="shared" si="211"/>
        <v>0.90800299393350825</v>
      </c>
      <c r="EF248" s="7">
        <f t="shared" ref="EF248:GQ249" si="214">EF214/$C248*100000/7</f>
        <v>0.70163867713043815</v>
      </c>
      <c r="EG248" s="7">
        <f t="shared" si="214"/>
        <v>0.80482083553197314</v>
      </c>
      <c r="EH248" s="7">
        <f t="shared" si="214"/>
        <v>0.76354797217135917</v>
      </c>
      <c r="EI248" s="7">
        <f t="shared" si="214"/>
        <v>0.68100224545013111</v>
      </c>
      <c r="EJ248" s="7">
        <f t="shared" si="214"/>
        <v>0.70163867713043815</v>
      </c>
      <c r="EK248" s="7">
        <f t="shared" si="214"/>
        <v>0.68100224545013111</v>
      </c>
      <c r="EL248" s="7">
        <f t="shared" si="214"/>
        <v>0.66036581376982417</v>
      </c>
      <c r="EM248" s="7">
        <f t="shared" si="214"/>
        <v>0.577820087048596</v>
      </c>
      <c r="EN248" s="7">
        <f t="shared" si="214"/>
        <v>0.45400149696675413</v>
      </c>
      <c r="EO248" s="7">
        <f t="shared" si="214"/>
        <v>0.47463792864706111</v>
      </c>
      <c r="EP248" s="7">
        <f t="shared" si="214"/>
        <v>0.37145577024552606</v>
      </c>
      <c r="EQ248" s="7">
        <f t="shared" si="214"/>
        <v>0.39209220192583311</v>
      </c>
      <c r="ER248" s="7">
        <f t="shared" si="214"/>
        <v>0.41272863360614004</v>
      </c>
      <c r="ES248" s="7">
        <f t="shared" si="214"/>
        <v>0.39209220192583311</v>
      </c>
      <c r="ET248" s="7">
        <f t="shared" si="214"/>
        <v>0.41272863360614004</v>
      </c>
      <c r="EU248" s="7">
        <f t="shared" si="214"/>
        <v>0.39209220192583311</v>
      </c>
      <c r="EV248" s="7">
        <f t="shared" si="214"/>
        <v>0.37145577024552606</v>
      </c>
      <c r="EW248" s="7">
        <f t="shared" si="214"/>
        <v>0.37145577024552606</v>
      </c>
      <c r="EX248" s="7">
        <f t="shared" si="214"/>
        <v>0.288910043524298</v>
      </c>
      <c r="EY248" s="7">
        <f t="shared" si="214"/>
        <v>0.288910043524298</v>
      </c>
      <c r="EZ248" s="7">
        <f t="shared" si="214"/>
        <v>0.24763718016368405</v>
      </c>
      <c r="FA248" s="7">
        <f t="shared" si="214"/>
        <v>0.24763718016368405</v>
      </c>
      <c r="FB248" s="7">
        <f t="shared" si="214"/>
        <v>0.24763718016368405</v>
      </c>
      <c r="FC248" s="7">
        <f t="shared" si="214"/>
        <v>0.18572788512276303</v>
      </c>
      <c r="FD248" s="7">
        <f t="shared" si="214"/>
        <v>0.16509145344245604</v>
      </c>
      <c r="FE248" s="7">
        <f t="shared" si="214"/>
        <v>0.16509145344245604</v>
      </c>
      <c r="FF248" s="7">
        <f t="shared" si="214"/>
        <v>0.12381859008184203</v>
      </c>
      <c r="FG248" s="7">
        <f t="shared" si="214"/>
        <v>0.10318215840153501</v>
      </c>
      <c r="FH248" s="7">
        <f t="shared" si="214"/>
        <v>8.2545726721228022E-2</v>
      </c>
      <c r="FI248" s="7">
        <f t="shared" si="214"/>
        <v>0.144455021762149</v>
      </c>
      <c r="FJ248" s="7">
        <f t="shared" si="214"/>
        <v>0.20636431680307002</v>
      </c>
      <c r="FK248" s="7">
        <f t="shared" si="214"/>
        <v>0.24763718016368405</v>
      </c>
      <c r="FL248" s="7">
        <f t="shared" si="214"/>
        <v>0.288910043524298</v>
      </c>
      <c r="FM248" s="7">
        <f t="shared" si="214"/>
        <v>0.33018290688491209</v>
      </c>
      <c r="FN248" s="7">
        <f t="shared" si="214"/>
        <v>0.4952743603273681</v>
      </c>
      <c r="FO248" s="7">
        <f t="shared" si="214"/>
        <v>0.4952743603273681</v>
      </c>
      <c r="FP248" s="7">
        <f t="shared" si="214"/>
        <v>0.53654722368798213</v>
      </c>
      <c r="FQ248" s="7">
        <f t="shared" si="214"/>
        <v>0.53654722368798213</v>
      </c>
      <c r="FR248" s="7">
        <f t="shared" si="214"/>
        <v>0.55718365536828907</v>
      </c>
      <c r="FS248" s="7">
        <f t="shared" si="214"/>
        <v>0.4952743603273681</v>
      </c>
      <c r="FT248" s="7">
        <f t="shared" si="214"/>
        <v>0.53654722368798213</v>
      </c>
      <c r="FU248" s="7">
        <f t="shared" si="214"/>
        <v>0.41272863360614004</v>
      </c>
      <c r="FV248" s="7">
        <f t="shared" si="214"/>
        <v>0.577820087048596</v>
      </c>
      <c r="FW248" s="7">
        <f t="shared" si="214"/>
        <v>0.59845651872890315</v>
      </c>
      <c r="FX248" s="7">
        <f t="shared" si="214"/>
        <v>0.68100224545013111</v>
      </c>
      <c r="FY248" s="7">
        <f t="shared" si="214"/>
        <v>0.74291154049105212</v>
      </c>
      <c r="FZ248" s="7">
        <f t="shared" si="214"/>
        <v>0.96991228897442916</v>
      </c>
      <c r="GA248" s="7">
        <f t="shared" si="214"/>
        <v>0.96991228897442916</v>
      </c>
      <c r="GB248" s="7">
        <f t="shared" si="214"/>
        <v>1.1969130374578063</v>
      </c>
      <c r="GC248" s="7">
        <f t="shared" si="214"/>
        <v>1.2175494691381132</v>
      </c>
      <c r="GD248" s="7">
        <f t="shared" si="214"/>
        <v>1.2588223324987273</v>
      </c>
      <c r="GE248" s="7">
        <f t="shared" si="214"/>
        <v>1.2381859008184204</v>
      </c>
      <c r="GF248" s="7">
        <f t="shared" si="214"/>
        <v>1.1762766057774992</v>
      </c>
      <c r="GG248" s="7">
        <f t="shared" si="214"/>
        <v>1.1143673107365781</v>
      </c>
      <c r="GH248" s="7">
        <f t="shared" si="214"/>
        <v>1.2175494691381132</v>
      </c>
      <c r="GI248" s="7">
        <f t="shared" si="214"/>
        <v>1.1762766057774992</v>
      </c>
      <c r="GJ248" s="7">
        <f t="shared" si="214"/>
        <v>1.0730944473759643</v>
      </c>
      <c r="GK248" s="7">
        <f t="shared" si="214"/>
        <v>1.1969130374578063</v>
      </c>
      <c r="GL248" s="7">
        <f t="shared" si="214"/>
        <v>1.3620044909002622</v>
      </c>
      <c r="GM248" s="7">
        <f t="shared" si="214"/>
        <v>1.4651866493017973</v>
      </c>
      <c r="GN248" s="7">
        <f t="shared" si="214"/>
        <v>1.4445502176214902</v>
      </c>
      <c r="GO248" s="7">
        <f t="shared" si="214"/>
        <v>1.5683688077033324</v>
      </c>
      <c r="GP248" s="7">
        <f t="shared" si="214"/>
        <v>1.4651866493017973</v>
      </c>
      <c r="GQ248" s="7">
        <f t="shared" si="214"/>
        <v>1.6921873977851745</v>
      </c>
      <c r="GR248" s="7">
        <f t="shared" si="208"/>
        <v>1.4651866493017973</v>
      </c>
      <c r="GS248" s="7">
        <f t="shared" si="208"/>
        <v>1.3826409225805691</v>
      </c>
      <c r="GT248" s="7">
        <f t="shared" si="208"/>
        <v>1.4239137859411832</v>
      </c>
      <c r="GU248" s="7">
        <f t="shared" si="208"/>
        <v>1.4239137859411832</v>
      </c>
      <c r="GV248" s="7">
        <f t="shared" si="208"/>
        <v>1.2588223324987273</v>
      </c>
      <c r="GW248" s="7">
        <f t="shared" si="208"/>
        <v>1.3207316275396483</v>
      </c>
      <c r="GX248" s="7">
        <f t="shared" si="208"/>
        <v>1.0524580156956571</v>
      </c>
      <c r="GY248" s="7">
        <f t="shared" si="208"/>
        <v>1.0937308790562714</v>
      </c>
      <c r="GZ248" s="7">
        <f t="shared" si="208"/>
        <v>1.0524580156956571</v>
      </c>
      <c r="HA248" s="7">
        <f t="shared" si="208"/>
        <v>0.96991228897442916</v>
      </c>
      <c r="HB248" s="7">
        <f t="shared" si="208"/>
        <v>1.0111851523350432</v>
      </c>
      <c r="HC248" s="7">
        <f t="shared" si="208"/>
        <v>0.9905487206547362</v>
      </c>
      <c r="HD248" s="7">
        <f t="shared" si="208"/>
        <v>0.94927585729412223</v>
      </c>
      <c r="HE248" s="7">
        <f t="shared" si="208"/>
        <v>1.0730944473759643</v>
      </c>
      <c r="HF248" s="7">
        <f t="shared" si="208"/>
        <v>1.155640174097192</v>
      </c>
      <c r="HG248" s="7">
        <f t="shared" si="208"/>
        <v>1.3000951958593412</v>
      </c>
      <c r="HH248" s="7">
        <f t="shared" si="208"/>
        <v>1.4239137859411832</v>
      </c>
      <c r="HI248" s="7">
        <f t="shared" si="208"/>
        <v>1.5270959443427183</v>
      </c>
      <c r="HJ248" s="7">
        <f t="shared" si="208"/>
        <v>1.7953695561867093</v>
      </c>
      <c r="HK248" s="7">
        <f t="shared" si="208"/>
        <v>1.8985517145882445</v>
      </c>
      <c r="HL248" s="7">
        <f t="shared" si="208"/>
        <v>2.2080981897928496</v>
      </c>
      <c r="HM248" s="7">
        <f t="shared" si="208"/>
        <v>2.311280348194384</v>
      </c>
      <c r="HN248" s="7">
        <f t="shared" si="208"/>
        <v>2.3319167798746916</v>
      </c>
      <c r="HO248" s="7">
        <f t="shared" si="208"/>
        <v>2.311280348194384</v>
      </c>
      <c r="HP248" s="7">
        <f t="shared" si="208"/>
        <v>2.3525532115549983</v>
      </c>
      <c r="HQ248" s="7">
        <f t="shared" si="208"/>
        <v>2.5382810966777614</v>
      </c>
      <c r="HR248" s="7">
        <f t="shared" si="208"/>
        <v>2.5382810966777614</v>
      </c>
      <c r="HS248" s="7">
        <f t="shared" si="208"/>
        <v>2.3525532115549983</v>
      </c>
      <c r="HT248" s="7">
        <f t="shared" si="208"/>
        <v>2.3938260749156126</v>
      </c>
      <c r="HU248" s="7">
        <f t="shared" si="208"/>
        <v>2.6414632550792967</v>
      </c>
      <c r="HV248" s="7">
        <f t="shared" si="208"/>
        <v>2.9303732986035946</v>
      </c>
      <c r="HW248" s="7">
        <f t="shared" si="208"/>
        <v>2.9922825936445152</v>
      </c>
      <c r="HX248" s="7">
        <f t="shared" si="208"/>
        <v>2.4763718016368408</v>
      </c>
      <c r="HY248" s="7">
        <f t="shared" si="208"/>
        <v>2.2287346214731563</v>
      </c>
      <c r="HZ248" s="7">
        <f t="shared" si="208"/>
        <v>1.9191881462685514</v>
      </c>
      <c r="IA248" s="7">
        <f t="shared" si="206"/>
        <v>1.5890052393836391</v>
      </c>
    </row>
    <row r="249" spans="2:235" x14ac:dyDescent="0.25">
      <c r="B249" s="132" t="s">
        <v>212</v>
      </c>
      <c r="C249" s="132">
        <v>129831</v>
      </c>
      <c r="I249" s="7">
        <f t="shared" si="213"/>
        <v>0.11003315298899559</v>
      </c>
      <c r="J249" s="7">
        <f t="shared" si="213"/>
        <v>0.11003315298899559</v>
      </c>
      <c r="K249" s="7">
        <f t="shared" si="213"/>
        <v>0.11003315298899559</v>
      </c>
      <c r="L249" s="7">
        <f t="shared" si="213"/>
        <v>0.11003315298899559</v>
      </c>
      <c r="M249" s="7">
        <f t="shared" si="213"/>
        <v>0.11003315298899559</v>
      </c>
      <c r="N249" s="7">
        <f t="shared" si="213"/>
        <v>0</v>
      </c>
      <c r="O249" s="7">
        <f t="shared" si="213"/>
        <v>0.11003315298899559</v>
      </c>
      <c r="P249" s="7">
        <f t="shared" si="213"/>
        <v>0.11003315298899559</v>
      </c>
      <c r="Q249" s="7">
        <f t="shared" si="213"/>
        <v>0.11003315298899559</v>
      </c>
      <c r="R249" s="7">
        <f t="shared" si="213"/>
        <v>0.11003315298899559</v>
      </c>
      <c r="S249" s="7">
        <f t="shared" si="213"/>
        <v>0.11003315298899559</v>
      </c>
      <c r="T249" s="7">
        <f t="shared" si="213"/>
        <v>0.11003315298899559</v>
      </c>
      <c r="U249" s="7">
        <f t="shared" si="213"/>
        <v>0.11003315298899559</v>
      </c>
      <c r="V249" s="7">
        <f t="shared" si="213"/>
        <v>0.11003315298899559</v>
      </c>
      <c r="W249" s="7">
        <f t="shared" si="213"/>
        <v>0.11003315298899559</v>
      </c>
      <c r="X249" s="7">
        <f t="shared" si="213"/>
        <v>0.11003315298899559</v>
      </c>
      <c r="Y249" s="7">
        <f t="shared" si="213"/>
        <v>0.22006630597799118</v>
      </c>
      <c r="Z249" s="7">
        <f t="shared" si="213"/>
        <v>0.22006630597799118</v>
      </c>
      <c r="AA249" s="7">
        <f t="shared" si="213"/>
        <v>0.44013261195598236</v>
      </c>
      <c r="AB249" s="7">
        <f t="shared" si="213"/>
        <v>0.55016576494497793</v>
      </c>
      <c r="AC249" s="7">
        <f t="shared" si="213"/>
        <v>0.66019891793397345</v>
      </c>
      <c r="AD249" s="7">
        <f t="shared" si="213"/>
        <v>0.66019891793397345</v>
      </c>
      <c r="AE249" s="7">
        <f t="shared" si="213"/>
        <v>0.66019891793397345</v>
      </c>
      <c r="AF249" s="7">
        <f t="shared" si="213"/>
        <v>0.66019891793397345</v>
      </c>
      <c r="AG249" s="7">
        <f t="shared" si="213"/>
        <v>0.99029837690096023</v>
      </c>
      <c r="AH249" s="7">
        <f t="shared" si="213"/>
        <v>1.3203978358679469</v>
      </c>
      <c r="AI249" s="7">
        <f t="shared" si="213"/>
        <v>1.3203978358679469</v>
      </c>
      <c r="AJ249" s="7">
        <f t="shared" si="213"/>
        <v>1.4304309888569426</v>
      </c>
      <c r="AK249" s="7">
        <f t="shared" si="213"/>
        <v>1.9805967538019205</v>
      </c>
      <c r="AL249" s="7">
        <f t="shared" si="213"/>
        <v>2.310696212768907</v>
      </c>
      <c r="AM249" s="7">
        <f t="shared" si="213"/>
        <v>2.5307625187468985</v>
      </c>
      <c r="AN249" s="7">
        <f t="shared" si="213"/>
        <v>3.1909614366808721</v>
      </c>
      <c r="AO249" s="7">
        <f t="shared" si="213"/>
        <v>3.6310940486368541</v>
      </c>
      <c r="AP249" s="7">
        <f t="shared" si="213"/>
        <v>4.8414587315158064</v>
      </c>
      <c r="AQ249" s="7">
        <f t="shared" si="213"/>
        <v>6.0518234143947565</v>
      </c>
      <c r="AR249" s="7">
        <f t="shared" si="213"/>
        <v>7.2621880972737083</v>
      </c>
      <c r="AS249" s="7">
        <f t="shared" si="213"/>
        <v>9.2427848510756281</v>
      </c>
      <c r="AT249" s="7">
        <f t="shared" si="213"/>
        <v>11.113348451888553</v>
      </c>
      <c r="AU249" s="7">
        <f t="shared" si="213"/>
        <v>14.194276735580431</v>
      </c>
      <c r="AV249" s="7">
        <f t="shared" si="213"/>
        <v>16.835072407316325</v>
      </c>
      <c r="AW249" s="7">
        <f t="shared" si="213"/>
        <v>18.815669161118244</v>
      </c>
      <c r="AX249" s="7">
        <f t="shared" si="213"/>
        <v>20.796265914920163</v>
      </c>
      <c r="AY249" s="7">
        <f t="shared" si="213"/>
        <v>24.537393116546014</v>
      </c>
      <c r="AZ249" s="7">
        <f t="shared" si="213"/>
        <v>26.297923564369945</v>
      </c>
      <c r="BA249" s="7">
        <f t="shared" si="213"/>
        <v>28.828686083116846</v>
      </c>
      <c r="BB249" s="7">
        <f t="shared" si="213"/>
        <v>32.129680672786712</v>
      </c>
      <c r="BC249" s="7">
        <f t="shared" si="213"/>
        <v>34.990542650500593</v>
      </c>
      <c r="BD249" s="7">
        <f t="shared" si="213"/>
        <v>37.851404628214482</v>
      </c>
      <c r="BE249" s="7">
        <f t="shared" si="213"/>
        <v>42.802896512719279</v>
      </c>
      <c r="BF249" s="7">
        <f t="shared" si="213"/>
        <v>46.544023714345137</v>
      </c>
      <c r="BG249" s="7">
        <f t="shared" si="213"/>
        <v>49.404885692059018</v>
      </c>
      <c r="BH249" s="7">
        <f t="shared" si="213"/>
        <v>50.835316680915959</v>
      </c>
      <c r="BI249" s="7">
        <f t="shared" si="213"/>
        <v>52.485813975750894</v>
      </c>
      <c r="BJ249" s="7">
        <f t="shared" si="213"/>
        <v>53.806211811618837</v>
      </c>
      <c r="BK249" s="7">
        <f t="shared" si="213"/>
        <v>55.236642800475785</v>
      </c>
      <c r="BL249" s="7">
        <f t="shared" si="213"/>
        <v>54.136311270585828</v>
      </c>
      <c r="BM249" s="7">
        <f t="shared" si="213"/>
        <v>55.236642800475785</v>
      </c>
      <c r="BN249" s="7">
        <f t="shared" si="213"/>
        <v>57.767405319222682</v>
      </c>
      <c r="BO249" s="7">
        <f t="shared" si="213"/>
        <v>56.99717324829971</v>
      </c>
      <c r="BP249" s="7">
        <f t="shared" si="213"/>
        <v>58.097504778189666</v>
      </c>
      <c r="BQ249" s="7">
        <f t="shared" si="213"/>
        <v>58.317571084167653</v>
      </c>
      <c r="BR249" s="7">
        <f t="shared" si="213"/>
        <v>61.288466214870546</v>
      </c>
      <c r="BS249" s="7">
        <f t="shared" si="213"/>
        <v>62.498830897749492</v>
      </c>
      <c r="BT249" s="7">
        <f t="shared" si="213"/>
        <v>61.288466214870546</v>
      </c>
      <c r="BU249" s="7">
        <f t="shared" si="211"/>
        <v>58.53763739014564</v>
      </c>
      <c r="BV249" s="7">
        <f t="shared" si="211"/>
        <v>60.298167837969572</v>
      </c>
      <c r="BW249" s="7">
        <f t="shared" si="211"/>
        <v>56.99717324829971</v>
      </c>
      <c r="BX249" s="7">
        <f t="shared" si="211"/>
        <v>57.987471625200669</v>
      </c>
      <c r="BY249" s="7">
        <f t="shared" si="211"/>
        <v>54.246344423574826</v>
      </c>
      <c r="BZ249" s="7">
        <f t="shared" si="211"/>
        <v>53.476112352651853</v>
      </c>
      <c r="CA249" s="7">
        <f t="shared" si="211"/>
        <v>53.035979740695872</v>
      </c>
      <c r="CB249" s="7">
        <f t="shared" si="211"/>
        <v>51.935648210805915</v>
      </c>
      <c r="CC249" s="7">
        <f t="shared" si="211"/>
        <v>49.294852539070014</v>
      </c>
      <c r="CD249" s="7">
        <f t="shared" si="211"/>
        <v>48.74468677412505</v>
      </c>
      <c r="CE249" s="7">
        <f t="shared" si="211"/>
        <v>45.993857949400152</v>
      </c>
      <c r="CF249" s="7">
        <f t="shared" si="211"/>
        <v>45.553725337444178</v>
      </c>
      <c r="CG249" s="7">
        <f t="shared" si="211"/>
        <v>42.142697594785311</v>
      </c>
      <c r="CH249" s="7">
        <f t="shared" si="211"/>
        <v>37.741371475225485</v>
      </c>
      <c r="CI249" s="7">
        <f t="shared" si="211"/>
        <v>36.531006792346538</v>
      </c>
      <c r="CJ249" s="7">
        <f t="shared" si="211"/>
        <v>34.550410038544612</v>
      </c>
      <c r="CK249" s="7">
        <f t="shared" si="211"/>
        <v>31.139382295885753</v>
      </c>
      <c r="CL249" s="7">
        <f t="shared" si="211"/>
        <v>27.838387706215883</v>
      </c>
      <c r="CM249" s="7">
        <f t="shared" si="211"/>
        <v>25.087558881490995</v>
      </c>
      <c r="CN249" s="7">
        <f t="shared" si="211"/>
        <v>23.327028433667063</v>
      </c>
      <c r="CO249" s="7">
        <f t="shared" si="211"/>
        <v>22.00663059779912</v>
      </c>
      <c r="CP249" s="7">
        <f t="shared" si="211"/>
        <v>19.805967538019207</v>
      </c>
      <c r="CQ249" s="7">
        <f t="shared" si="211"/>
        <v>19.69593438503021</v>
      </c>
      <c r="CR249" s="7">
        <f t="shared" si="211"/>
        <v>19.475868079052219</v>
      </c>
      <c r="CS249" s="7">
        <f t="shared" si="211"/>
        <v>17.3852381722613</v>
      </c>
      <c r="CT249" s="7">
        <f t="shared" si="211"/>
        <v>16.835072407316325</v>
      </c>
      <c r="CU249" s="7">
        <f t="shared" si="211"/>
        <v>17.165171866283313</v>
      </c>
      <c r="CV249" s="7">
        <f t="shared" si="211"/>
        <v>16.615006101338331</v>
      </c>
      <c r="CW249" s="7">
        <f t="shared" si="211"/>
        <v>15.51467457144838</v>
      </c>
      <c r="CX249" s="7">
        <f t="shared" si="211"/>
        <v>13.97421042960244</v>
      </c>
      <c r="CY249" s="7">
        <f t="shared" si="211"/>
        <v>13.644110970635452</v>
      </c>
      <c r="CZ249" s="7">
        <f t="shared" si="211"/>
        <v>14.304309888569424</v>
      </c>
      <c r="DA249" s="7">
        <f t="shared" si="211"/>
        <v>12.763845746723488</v>
      </c>
      <c r="DB249" s="7">
        <f t="shared" si="211"/>
        <v>11.00331529889956</v>
      </c>
      <c r="DC249" s="7">
        <f t="shared" si="211"/>
        <v>10.233083227976591</v>
      </c>
      <c r="DD249" s="7">
        <f t="shared" si="211"/>
        <v>10.123050074987594</v>
      </c>
      <c r="DE249" s="7">
        <f t="shared" si="211"/>
        <v>10.123050074987594</v>
      </c>
      <c r="DF249" s="7">
        <f t="shared" si="211"/>
        <v>9.0227185450976375</v>
      </c>
      <c r="DG249" s="7">
        <f t="shared" si="211"/>
        <v>8.6926190861306498</v>
      </c>
      <c r="DH249" s="7">
        <f t="shared" si="211"/>
        <v>8.912685392108644</v>
      </c>
      <c r="DI249" s="7">
        <f t="shared" si="211"/>
        <v>8.5825859331416563</v>
      </c>
      <c r="DJ249" s="7">
        <f t="shared" si="211"/>
        <v>8.1424533211856733</v>
      </c>
      <c r="DK249" s="7">
        <f t="shared" si="211"/>
        <v>7.4822544032516998</v>
      </c>
      <c r="DL249" s="7">
        <f t="shared" si="211"/>
        <v>6.9320886383067224</v>
      </c>
      <c r="DM249" s="7">
        <f t="shared" si="211"/>
        <v>7.0421217912957177</v>
      </c>
      <c r="DN249" s="7">
        <f t="shared" si="211"/>
        <v>6.4919560263507394</v>
      </c>
      <c r="DO249" s="7">
        <f t="shared" si="211"/>
        <v>5.2815913434717876</v>
      </c>
      <c r="DP249" s="7">
        <f t="shared" si="211"/>
        <v>5.1715581904827923</v>
      </c>
      <c r="DQ249" s="7">
        <f t="shared" si="211"/>
        <v>4.621392425537814</v>
      </c>
      <c r="DR249" s="7">
        <f t="shared" si="211"/>
        <v>4.621392425537814</v>
      </c>
      <c r="DS249" s="7">
        <f t="shared" si="211"/>
        <v>4.621392425537814</v>
      </c>
      <c r="DT249" s="7">
        <f t="shared" si="211"/>
        <v>3.6310940486368541</v>
      </c>
      <c r="DU249" s="7">
        <f t="shared" si="211"/>
        <v>3.4110277426588631</v>
      </c>
      <c r="DV249" s="7">
        <f t="shared" si="211"/>
        <v>3.3009945896698674</v>
      </c>
      <c r="DW249" s="7">
        <f t="shared" si="211"/>
        <v>3.1909614366808721</v>
      </c>
      <c r="DX249" s="7">
        <f t="shared" si="211"/>
        <v>2.970895130702881</v>
      </c>
      <c r="DY249" s="7">
        <f t="shared" si="211"/>
        <v>3.1909614366808721</v>
      </c>
      <c r="DZ249" s="7">
        <f t="shared" si="211"/>
        <v>2.970895130702881</v>
      </c>
      <c r="EA249" s="7">
        <f t="shared" si="211"/>
        <v>2.8608619777138853</v>
      </c>
      <c r="EB249" s="7">
        <f t="shared" si="211"/>
        <v>2.8608619777138853</v>
      </c>
      <c r="EC249" s="7">
        <f t="shared" si="211"/>
        <v>2.5307625187468985</v>
      </c>
      <c r="ED249" s="7">
        <f t="shared" si="211"/>
        <v>2.0906299067909164</v>
      </c>
      <c r="EE249" s="7">
        <f t="shared" si="211"/>
        <v>1.6504972948349337</v>
      </c>
      <c r="EF249" s="7">
        <f t="shared" si="214"/>
        <v>1.3203978358679469</v>
      </c>
      <c r="EG249" s="7">
        <f t="shared" si="214"/>
        <v>1.4304309888569426</v>
      </c>
      <c r="EH249" s="7">
        <f t="shared" si="214"/>
        <v>1.2103646828789516</v>
      </c>
      <c r="EI249" s="7">
        <f t="shared" si="214"/>
        <v>0.99029837690096023</v>
      </c>
      <c r="EJ249" s="7">
        <f t="shared" si="214"/>
        <v>0.88026522391196471</v>
      </c>
      <c r="EK249" s="7">
        <f t="shared" si="214"/>
        <v>0.88026522391196471</v>
      </c>
      <c r="EL249" s="7">
        <f t="shared" si="214"/>
        <v>0.99029837690096023</v>
      </c>
      <c r="EM249" s="7">
        <f t="shared" si="214"/>
        <v>0.99029837690096023</v>
      </c>
      <c r="EN249" s="7">
        <f t="shared" si="214"/>
        <v>0.77023207092296897</v>
      </c>
      <c r="EO249" s="7">
        <f t="shared" si="214"/>
        <v>0.88026522391196471</v>
      </c>
      <c r="EP249" s="7">
        <f t="shared" si="214"/>
        <v>1.2103646828789516</v>
      </c>
      <c r="EQ249" s="7">
        <f t="shared" si="214"/>
        <v>1.6504972948349337</v>
      </c>
      <c r="ER249" s="7">
        <f t="shared" si="214"/>
        <v>1.4304309888569426</v>
      </c>
      <c r="ES249" s="7">
        <f t="shared" si="214"/>
        <v>1.3203978358679469</v>
      </c>
      <c r="ET249" s="7">
        <f t="shared" si="214"/>
        <v>1.2103646828789516</v>
      </c>
      <c r="EU249" s="7">
        <f t="shared" si="214"/>
        <v>1.2103646828789516</v>
      </c>
      <c r="EV249" s="7">
        <f t="shared" si="214"/>
        <v>1.3203978358679469</v>
      </c>
      <c r="EW249" s="7">
        <f t="shared" si="214"/>
        <v>0.77023207092296897</v>
      </c>
      <c r="EX249" s="7">
        <f t="shared" si="214"/>
        <v>0.44013261195598236</v>
      </c>
      <c r="EY249" s="7">
        <f t="shared" si="214"/>
        <v>0.44013261195598236</v>
      </c>
      <c r="EZ249" s="7">
        <f t="shared" si="214"/>
        <v>0.55016576494497793</v>
      </c>
      <c r="FA249" s="7">
        <f t="shared" si="214"/>
        <v>0.44013261195598236</v>
      </c>
      <c r="FB249" s="7">
        <f t="shared" si="214"/>
        <v>0.44013261195598236</v>
      </c>
      <c r="FC249" s="7">
        <f t="shared" si="214"/>
        <v>0.22006630597799118</v>
      </c>
      <c r="FD249" s="7">
        <f t="shared" si="214"/>
        <v>0.22006630597799118</v>
      </c>
      <c r="FE249" s="7">
        <f t="shared" si="214"/>
        <v>0.11003315298899559</v>
      </c>
      <c r="FF249" s="7">
        <f t="shared" si="214"/>
        <v>0.11003315298899559</v>
      </c>
      <c r="FG249" s="7">
        <f t="shared" si="214"/>
        <v>0</v>
      </c>
      <c r="FH249" s="7">
        <f t="shared" si="214"/>
        <v>0.11003315298899559</v>
      </c>
      <c r="FI249" s="7">
        <f t="shared" si="214"/>
        <v>0.11003315298899559</v>
      </c>
      <c r="FJ249" s="7">
        <f t="shared" si="214"/>
        <v>0.22006630597799118</v>
      </c>
      <c r="FK249" s="7">
        <f t="shared" si="214"/>
        <v>0.33009945896698673</v>
      </c>
      <c r="FL249" s="7">
        <f t="shared" si="214"/>
        <v>0.33009945896698673</v>
      </c>
      <c r="FM249" s="7">
        <f t="shared" si="214"/>
        <v>0.44013261195598236</v>
      </c>
      <c r="FN249" s="7">
        <f t="shared" si="214"/>
        <v>0.55016576494497793</v>
      </c>
      <c r="FO249" s="7">
        <f t="shared" si="214"/>
        <v>0.66019891793397345</v>
      </c>
      <c r="FP249" s="7">
        <f t="shared" si="214"/>
        <v>0.66019891793397345</v>
      </c>
      <c r="FQ249" s="7">
        <f t="shared" si="214"/>
        <v>0.55016576494497793</v>
      </c>
      <c r="FR249" s="7">
        <f t="shared" si="214"/>
        <v>0.55016576494497793</v>
      </c>
      <c r="FS249" s="7">
        <f t="shared" si="214"/>
        <v>0.55016576494497793</v>
      </c>
      <c r="FT249" s="7">
        <f t="shared" si="214"/>
        <v>0.88026522391196471</v>
      </c>
      <c r="FU249" s="7">
        <f t="shared" si="214"/>
        <v>0.88026522391196471</v>
      </c>
      <c r="FV249" s="7">
        <f t="shared" si="214"/>
        <v>0.99029837690096023</v>
      </c>
      <c r="FW249" s="7">
        <f t="shared" si="214"/>
        <v>1.1003315298899559</v>
      </c>
      <c r="FX249" s="7">
        <f t="shared" si="214"/>
        <v>1.1003315298899559</v>
      </c>
      <c r="FY249" s="7">
        <f t="shared" si="214"/>
        <v>1.2103646828789516</v>
      </c>
      <c r="FZ249" s="7">
        <f t="shared" si="214"/>
        <v>1.3203978358679469</v>
      </c>
      <c r="GA249" s="7">
        <f t="shared" si="214"/>
        <v>1.2103646828789516</v>
      </c>
      <c r="GB249" s="7">
        <f t="shared" si="214"/>
        <v>1.2103646828789516</v>
      </c>
      <c r="GC249" s="7">
        <f t="shared" si="214"/>
        <v>1.1003315298899559</v>
      </c>
      <c r="GD249" s="7">
        <f t="shared" si="214"/>
        <v>1.1003315298899559</v>
      </c>
      <c r="GE249" s="7">
        <f t="shared" si="214"/>
        <v>1.5404641418459379</v>
      </c>
      <c r="GF249" s="7">
        <f t="shared" si="214"/>
        <v>1.9805967538019205</v>
      </c>
      <c r="GG249" s="7">
        <f t="shared" si="214"/>
        <v>2.0906299067909164</v>
      </c>
      <c r="GH249" s="7">
        <f t="shared" si="214"/>
        <v>2.310696212768907</v>
      </c>
      <c r="GI249" s="7">
        <f t="shared" si="214"/>
        <v>2.6407956717358938</v>
      </c>
      <c r="GJ249" s="7">
        <f t="shared" si="214"/>
        <v>2.6407956717358938</v>
      </c>
      <c r="GK249" s="7">
        <f t="shared" si="214"/>
        <v>2.970895130702881</v>
      </c>
      <c r="GL249" s="7">
        <f t="shared" si="214"/>
        <v>2.75082882472489</v>
      </c>
      <c r="GM249" s="7">
        <f t="shared" si="214"/>
        <v>2.8608619777138853</v>
      </c>
      <c r="GN249" s="7">
        <f t="shared" si="214"/>
        <v>3.1909614366808721</v>
      </c>
      <c r="GO249" s="7">
        <f t="shared" si="214"/>
        <v>3.0809282836918759</v>
      </c>
      <c r="GP249" s="7">
        <f t="shared" si="214"/>
        <v>2.8608619777138853</v>
      </c>
      <c r="GQ249" s="7">
        <f t="shared" si="214"/>
        <v>2.970895130702881</v>
      </c>
      <c r="GR249" s="7">
        <f t="shared" si="208"/>
        <v>2.6407956717358938</v>
      </c>
      <c r="GS249" s="7">
        <f t="shared" si="208"/>
        <v>2.75082882472489</v>
      </c>
      <c r="GT249" s="7">
        <f t="shared" si="208"/>
        <v>2.6407956717358938</v>
      </c>
      <c r="GU249" s="7">
        <f t="shared" si="208"/>
        <v>2.2006630597799117</v>
      </c>
      <c r="GV249" s="7">
        <f t="shared" si="208"/>
        <v>1.7605304478239294</v>
      </c>
      <c r="GW249" s="7">
        <f t="shared" si="208"/>
        <v>2.0906299067909164</v>
      </c>
      <c r="GX249" s="7">
        <f t="shared" si="208"/>
        <v>1.8705636008129249</v>
      </c>
      <c r="GY249" s="7">
        <f t="shared" si="208"/>
        <v>2.0906299067909164</v>
      </c>
      <c r="GZ249" s="7">
        <f t="shared" si="208"/>
        <v>1.7605304478239294</v>
      </c>
      <c r="HA249" s="7">
        <f t="shared" si="208"/>
        <v>1.3203978358679469</v>
      </c>
      <c r="HB249" s="7">
        <f t="shared" si="208"/>
        <v>2.4207293657579032</v>
      </c>
      <c r="HC249" s="7">
        <f t="shared" si="208"/>
        <v>2.6407956717358938</v>
      </c>
      <c r="HD249" s="7">
        <f t="shared" si="208"/>
        <v>2.4207293657579032</v>
      </c>
      <c r="HE249" s="7">
        <f t="shared" si="208"/>
        <v>2.5307625187468985</v>
      </c>
      <c r="HF249" s="7">
        <f t="shared" si="208"/>
        <v>2.4207293657579032</v>
      </c>
      <c r="HG249" s="7">
        <f t="shared" si="208"/>
        <v>2.6407956717358938</v>
      </c>
      <c r="HH249" s="7">
        <f t="shared" si="208"/>
        <v>2.75082882472489</v>
      </c>
      <c r="HI249" s="7">
        <f t="shared" si="208"/>
        <v>1.8705636008129249</v>
      </c>
      <c r="HJ249" s="7">
        <f t="shared" si="208"/>
        <v>1.8705636008129249</v>
      </c>
      <c r="HK249" s="7">
        <f t="shared" si="208"/>
        <v>1.8705636008129249</v>
      </c>
      <c r="HL249" s="7">
        <f t="shared" si="208"/>
        <v>2.75082882472489</v>
      </c>
      <c r="HM249" s="7">
        <f t="shared" si="208"/>
        <v>2.970895130702881</v>
      </c>
      <c r="HN249" s="7">
        <f t="shared" si="208"/>
        <v>3.6310940486368541</v>
      </c>
      <c r="HO249" s="7">
        <f t="shared" si="208"/>
        <v>3.9611935076038409</v>
      </c>
      <c r="HP249" s="7">
        <f t="shared" si="208"/>
        <v>4.1812598135818329</v>
      </c>
      <c r="HQ249" s="7">
        <f t="shared" si="208"/>
        <v>5.1715581904827923</v>
      </c>
      <c r="HR249" s="7">
        <f t="shared" si="208"/>
        <v>6.0518234143947565</v>
      </c>
      <c r="HS249" s="7">
        <f t="shared" si="208"/>
        <v>5.3916244964607838</v>
      </c>
      <c r="HT249" s="7">
        <f t="shared" si="208"/>
        <v>5.7217239554277706</v>
      </c>
      <c r="HU249" s="7">
        <f t="shared" si="208"/>
        <v>6.3819228733617441</v>
      </c>
      <c r="HV249" s="7">
        <f t="shared" si="208"/>
        <v>7.3722212502627045</v>
      </c>
      <c r="HW249" s="7">
        <f t="shared" si="208"/>
        <v>7.2621880972737083</v>
      </c>
      <c r="HX249" s="7">
        <f t="shared" si="208"/>
        <v>6.1618565673837518</v>
      </c>
      <c r="HY249" s="7">
        <f t="shared" si="208"/>
        <v>4.9514918845048017</v>
      </c>
      <c r="HZ249" s="7">
        <f t="shared" si="208"/>
        <v>4.5113592725488187</v>
      </c>
      <c r="IA249" s="7">
        <f t="shared" si="206"/>
        <v>3.7411272016258499</v>
      </c>
    </row>
    <row r="250" spans="2:235" ht="15.75" thickBot="1" x14ac:dyDescent="0.3"/>
    <row r="251" spans="2:235" ht="15.75" thickBot="1" x14ac:dyDescent="0.3">
      <c r="HI251" s="40"/>
      <c r="HJ251" s="314">
        <v>30</v>
      </c>
      <c r="HK251" s="314">
        <v>31</v>
      </c>
      <c r="HL251" s="314">
        <v>32</v>
      </c>
      <c r="HM251" s="314">
        <v>33</v>
      </c>
      <c r="HN251" s="314">
        <v>34</v>
      </c>
      <c r="HO251" s="314">
        <v>35</v>
      </c>
      <c r="HP251" s="314">
        <v>36</v>
      </c>
      <c r="HQ251" s="255">
        <v>37</v>
      </c>
      <c r="HR251" s="255">
        <v>38</v>
      </c>
      <c r="HU251" s="315">
        <v>7</v>
      </c>
    </row>
    <row r="252" spans="2:235" x14ac:dyDescent="0.25">
      <c r="HI252" s="256" t="s">
        <v>203</v>
      </c>
      <c r="HJ252" s="277">
        <f>FW240</f>
        <v>0.12892553059906456</v>
      </c>
      <c r="HK252" s="278">
        <f>GD240</f>
        <v>0.29008244384789528</v>
      </c>
      <c r="HL252" s="278">
        <f>GK240</f>
        <v>0.3948344374596352</v>
      </c>
      <c r="HM252" s="278">
        <f>GR240</f>
        <v>0.30619813517277839</v>
      </c>
      <c r="HN252" s="278">
        <f>GY240</f>
        <v>0.28202459818545378</v>
      </c>
      <c r="HO252" s="278">
        <f>HF240</f>
        <v>0.33037167216010294</v>
      </c>
      <c r="HP252" s="278">
        <f>HM240</f>
        <v>0.70909041829485508</v>
      </c>
      <c r="HQ252" s="278">
        <f>HT240</f>
        <v>0.54793350504602445</v>
      </c>
      <c r="HR252" s="264">
        <f>IA240</f>
        <v>0.17727260457371377</v>
      </c>
      <c r="HU252" s="132">
        <v>7</v>
      </c>
    </row>
    <row r="253" spans="2:235" x14ac:dyDescent="0.25">
      <c r="HI253" s="256" t="s">
        <v>204</v>
      </c>
      <c r="HJ253" s="279">
        <f t="shared" ref="HJ253:HJ260" si="215">FW241</f>
        <v>1.2770632169122553</v>
      </c>
      <c r="HK253" s="41">
        <f t="shared" ref="HK253:HK260" si="216">GD241</f>
        <v>2.1545982765782186</v>
      </c>
      <c r="HL253" s="41">
        <f t="shared" ref="HL253:HL260" si="217">GK241</f>
        <v>3.2176285521085313</v>
      </c>
      <c r="HM253" s="41">
        <f t="shared" ref="HM253:HM260" si="218">GR241</f>
        <v>3.1748219638321431</v>
      </c>
      <c r="HN253" s="41">
        <f t="shared" ref="HN253:HN260" si="219">GY241</f>
        <v>3.0963432186587641</v>
      </c>
      <c r="HO253" s="41">
        <f t="shared" ref="HO253:HO260" si="220">HF241</f>
        <v>3.659963297631212</v>
      </c>
      <c r="HP253" s="41">
        <f t="shared" ref="HP253:HP260" si="221">HM241</f>
        <v>6.5993490259432184</v>
      </c>
      <c r="HQ253" s="41">
        <f t="shared" ref="HQ253:HQ260" si="222">HT241</f>
        <v>6.4281226728376648</v>
      </c>
      <c r="HR253" s="266">
        <f t="shared" ref="HR253:HR260" si="223">IA241</f>
        <v>1.3127353738092455</v>
      </c>
      <c r="HU253" s="132">
        <v>7</v>
      </c>
    </row>
    <row r="254" spans="2:235" x14ac:dyDescent="0.25">
      <c r="HI254" s="256" t="s">
        <v>205</v>
      </c>
      <c r="HJ254" s="279">
        <f t="shared" si="215"/>
        <v>3.0828565672200243</v>
      </c>
      <c r="HK254" s="41">
        <f t="shared" si="216"/>
        <v>5.8714986072779718</v>
      </c>
      <c r="HL254" s="41">
        <f t="shared" si="217"/>
        <v>8.2507986965017253</v>
      </c>
      <c r="HM254" s="41">
        <f t="shared" si="218"/>
        <v>7.7391212579589839</v>
      </c>
      <c r="HN254" s="41">
        <f t="shared" si="219"/>
        <v>7.3297793071247881</v>
      </c>
      <c r="HO254" s="41">
        <f t="shared" si="220"/>
        <v>8.7752680710080373</v>
      </c>
      <c r="HP254" s="41">
        <f t="shared" si="221"/>
        <v>13.866458584508324</v>
      </c>
      <c r="HQ254" s="41">
        <f t="shared" si="222"/>
        <v>13.066962586785291</v>
      </c>
      <c r="HR254" s="266">
        <f t="shared" si="223"/>
        <v>2.4752396089505173</v>
      </c>
      <c r="HU254" s="132">
        <v>7</v>
      </c>
    </row>
    <row r="255" spans="2:235" x14ac:dyDescent="0.25">
      <c r="HI255" s="256" t="s">
        <v>206</v>
      </c>
      <c r="HJ255" s="279">
        <f t="shared" si="215"/>
        <v>2.1282939588974559</v>
      </c>
      <c r="HK255" s="41">
        <f t="shared" si="216"/>
        <v>3.7444671839352113</v>
      </c>
      <c r="HL255" s="41">
        <f t="shared" si="217"/>
        <v>4.6888976281959582</v>
      </c>
      <c r="HM255" s="41">
        <f t="shared" si="218"/>
        <v>4.3763044529828941</v>
      </c>
      <c r="HN255" s="41">
        <f t="shared" si="219"/>
        <v>4.0038530101758392</v>
      </c>
      <c r="HO255" s="41">
        <f t="shared" si="220"/>
        <v>4.4428136391984392</v>
      </c>
      <c r="HP255" s="41">
        <f t="shared" si="221"/>
        <v>7.38251966992555</v>
      </c>
      <c r="HQ255" s="41">
        <f t="shared" si="222"/>
        <v>7.076577413334042</v>
      </c>
      <c r="HR255" s="266">
        <f t="shared" si="223"/>
        <v>1.4499002594988919</v>
      </c>
      <c r="HU255" s="132">
        <v>7</v>
      </c>
    </row>
    <row r="256" spans="2:235" x14ac:dyDescent="0.25">
      <c r="HI256" s="256" t="s">
        <v>207</v>
      </c>
      <c r="HJ256" s="279">
        <f t="shared" si="215"/>
        <v>1.7209552569748505</v>
      </c>
      <c r="HK256" s="41">
        <f t="shared" si="216"/>
        <v>2.8919812025103688</v>
      </c>
      <c r="HL256" s="41">
        <f t="shared" si="217"/>
        <v>3.5260173498168927</v>
      </c>
      <c r="HM256" s="41">
        <f t="shared" si="218"/>
        <v>2.9243299855362119</v>
      </c>
      <c r="HN256" s="41">
        <f t="shared" si="219"/>
        <v>2.8014046100380083</v>
      </c>
      <c r="HO256" s="41">
        <f t="shared" si="220"/>
        <v>2.8208138798535143</v>
      </c>
      <c r="HP256" s="41">
        <f t="shared" si="221"/>
        <v>6.0104038862016393</v>
      </c>
      <c r="HQ256" s="41">
        <f t="shared" si="222"/>
        <v>5.9327668069396164</v>
      </c>
      <c r="HR256" s="266">
        <f t="shared" si="223"/>
        <v>1.3198303474543969</v>
      </c>
      <c r="HU256" s="132">
        <v>7</v>
      </c>
    </row>
    <row r="257" spans="2:231" x14ac:dyDescent="0.25">
      <c r="HI257" s="256" t="s">
        <v>208</v>
      </c>
      <c r="HJ257" s="279">
        <f t="shared" si="215"/>
        <v>1.6359294329992691</v>
      </c>
      <c r="HK257" s="41">
        <f t="shared" si="216"/>
        <v>2.7077452684125833</v>
      </c>
      <c r="HL257" s="41">
        <f t="shared" si="217"/>
        <v>3.1421127385537679</v>
      </c>
      <c r="HM257" s="41">
        <f t="shared" si="218"/>
        <v>2.9390318434228249</v>
      </c>
      <c r="HN257" s="41">
        <f t="shared" si="219"/>
        <v>2.5272289171850777</v>
      </c>
      <c r="HO257" s="41">
        <f t="shared" si="220"/>
        <v>2.9051850275676672</v>
      </c>
      <c r="HP257" s="41">
        <f t="shared" si="221"/>
        <v>4.9190705709495264</v>
      </c>
      <c r="HQ257" s="41">
        <f t="shared" si="222"/>
        <v>5.1616394179114868</v>
      </c>
      <c r="HR257" s="266">
        <f t="shared" si="223"/>
        <v>1.2466910506649602</v>
      </c>
      <c r="HU257" s="132">
        <v>7</v>
      </c>
    </row>
    <row r="258" spans="2:231" x14ac:dyDescent="0.25">
      <c r="HI258" s="256" t="s">
        <v>209</v>
      </c>
      <c r="HJ258" s="279">
        <f t="shared" si="215"/>
        <v>1.0745478012251468</v>
      </c>
      <c r="HK258" s="41">
        <f t="shared" si="216"/>
        <v>1.5814099716143668</v>
      </c>
      <c r="HL258" s="41">
        <f t="shared" si="217"/>
        <v>1.8044293265856237</v>
      </c>
      <c r="HM258" s="41">
        <f t="shared" si="218"/>
        <v>1.6287171075173605</v>
      </c>
      <c r="HN258" s="41">
        <f t="shared" si="219"/>
        <v>1.5341028357113728</v>
      </c>
      <c r="HO258" s="41">
        <f t="shared" si="220"/>
        <v>1.6895405679640672</v>
      </c>
      <c r="HP258" s="41">
        <f t="shared" si="221"/>
        <v>2.9668332373449018</v>
      </c>
      <c r="HQ258" s="41">
        <f t="shared" si="222"/>
        <v>2.8519444787233454</v>
      </c>
      <c r="HR258" s="266">
        <f t="shared" si="223"/>
        <v>0.80422131035089595</v>
      </c>
      <c r="HU258" s="132">
        <v>7</v>
      </c>
    </row>
    <row r="259" spans="2:231" x14ac:dyDescent="0.25">
      <c r="HI259" s="256" t="s">
        <v>210</v>
      </c>
      <c r="HJ259" s="279">
        <f t="shared" si="215"/>
        <v>0.5625658009172182</v>
      </c>
      <c r="HK259" s="41">
        <f t="shared" si="216"/>
        <v>0.97087968867971519</v>
      </c>
      <c r="HL259" s="41">
        <f t="shared" si="217"/>
        <v>1.0888370340333255</v>
      </c>
      <c r="HM259" s="41">
        <f t="shared" si="218"/>
        <v>1.0979106759836033</v>
      </c>
      <c r="HN259" s="41">
        <f t="shared" si="219"/>
        <v>0.78033320772388326</v>
      </c>
      <c r="HO259" s="41">
        <f t="shared" si="220"/>
        <v>0.78940684967416097</v>
      </c>
      <c r="HP259" s="41">
        <f t="shared" si="221"/>
        <v>1.6604764769008216</v>
      </c>
      <c r="HQ259" s="41">
        <f t="shared" si="222"/>
        <v>1.7421392544533207</v>
      </c>
      <c r="HR259" s="266">
        <f t="shared" si="223"/>
        <v>0.65330222041999531</v>
      </c>
      <c r="HU259" s="132">
        <v>7</v>
      </c>
    </row>
    <row r="260" spans="2:231" x14ac:dyDescent="0.25">
      <c r="HI260" s="256" t="s">
        <v>211</v>
      </c>
      <c r="HJ260" s="279">
        <f t="shared" si="215"/>
        <v>0.59845651872890315</v>
      </c>
      <c r="HK260" s="41">
        <f t="shared" si="216"/>
        <v>1.2588223324987273</v>
      </c>
      <c r="HL260" s="41">
        <f t="shared" si="217"/>
        <v>1.1969130374578063</v>
      </c>
      <c r="HM260" s="41">
        <f t="shared" si="218"/>
        <v>1.4651866493017973</v>
      </c>
      <c r="HN260" s="41">
        <f t="shared" si="219"/>
        <v>1.0937308790562714</v>
      </c>
      <c r="HO260" s="41">
        <f t="shared" si="220"/>
        <v>1.155640174097192</v>
      </c>
      <c r="HP260" s="41">
        <f t="shared" si="221"/>
        <v>2.311280348194384</v>
      </c>
      <c r="HQ260" s="41">
        <f t="shared" si="222"/>
        <v>2.3938260749156126</v>
      </c>
      <c r="HR260" s="266">
        <f t="shared" si="223"/>
        <v>1.5890052393836391</v>
      </c>
      <c r="HU260" s="132">
        <v>7</v>
      </c>
    </row>
    <row r="261" spans="2:231" ht="15.75" thickBot="1" x14ac:dyDescent="0.3">
      <c r="B261" s="132" t="s">
        <v>515</v>
      </c>
      <c r="AK261" s="132">
        <v>1</v>
      </c>
      <c r="AL261" s="132">
        <v>1</v>
      </c>
      <c r="AS261" s="132">
        <v>1</v>
      </c>
      <c r="AT261" s="132">
        <v>1</v>
      </c>
      <c r="AU261" s="132">
        <v>1</v>
      </c>
      <c r="AW261" s="132">
        <v>1</v>
      </c>
      <c r="AX261" s="132">
        <v>2</v>
      </c>
      <c r="AZ261" s="132">
        <v>1</v>
      </c>
      <c r="BA261" s="132">
        <v>3</v>
      </c>
      <c r="BB261" s="132">
        <v>2</v>
      </c>
      <c r="BD261" s="132">
        <v>2</v>
      </c>
      <c r="BF261" s="132">
        <v>1</v>
      </c>
      <c r="BG261" s="132">
        <v>1</v>
      </c>
      <c r="BH261" s="132">
        <v>1</v>
      </c>
      <c r="BI261" s="132">
        <v>1</v>
      </c>
      <c r="BJ261" s="132">
        <v>1</v>
      </c>
      <c r="BK261" s="132">
        <v>3</v>
      </c>
      <c r="BL261" s="132">
        <v>2</v>
      </c>
      <c r="BM261" s="132">
        <v>1</v>
      </c>
      <c r="BO261" s="132">
        <v>1</v>
      </c>
      <c r="BP261" s="132">
        <v>1</v>
      </c>
      <c r="BQ261" s="132">
        <v>1</v>
      </c>
      <c r="BS261" s="132">
        <v>3</v>
      </c>
      <c r="BT261" s="132">
        <v>1</v>
      </c>
      <c r="BU261" s="132">
        <v>2</v>
      </c>
      <c r="BW261" s="132">
        <v>2</v>
      </c>
      <c r="BX261" s="132">
        <v>1</v>
      </c>
      <c r="CC261" s="132">
        <v>1</v>
      </c>
      <c r="CH261" s="132">
        <v>2</v>
      </c>
      <c r="CL261" s="132">
        <v>1</v>
      </c>
      <c r="CQ261" s="132">
        <v>1</v>
      </c>
      <c r="DM261" s="132">
        <v>1</v>
      </c>
      <c r="DN261" s="132">
        <v>1</v>
      </c>
      <c r="HI261" s="257"/>
      <c r="HJ261" s="280"/>
      <c r="HK261" s="281"/>
      <c r="HL261" s="281"/>
      <c r="HM261" s="281"/>
      <c r="HN261" s="281"/>
      <c r="HO261" s="281"/>
      <c r="HP261" s="281"/>
      <c r="HQ261" s="281"/>
      <c r="HR261" s="271"/>
      <c r="HW261" s="132">
        <v>46</v>
      </c>
    </row>
    <row r="262" spans="2:231" x14ac:dyDescent="0.25">
      <c r="B262" s="132" t="s">
        <v>203</v>
      </c>
      <c r="AB262" s="132">
        <v>1</v>
      </c>
      <c r="AE262" s="132">
        <v>1</v>
      </c>
      <c r="AF262" s="132">
        <v>1</v>
      </c>
      <c r="AH262" s="132">
        <v>1</v>
      </c>
      <c r="AJ262" s="132">
        <v>1</v>
      </c>
      <c r="AL262" s="132">
        <v>1</v>
      </c>
      <c r="AM262" s="132">
        <v>2</v>
      </c>
      <c r="AN262" s="132">
        <v>1</v>
      </c>
      <c r="AO262" s="132">
        <v>2</v>
      </c>
      <c r="AP262" s="132">
        <v>1</v>
      </c>
      <c r="AQ262" s="132">
        <v>1</v>
      </c>
      <c r="AR262" s="132">
        <v>5</v>
      </c>
      <c r="AS262" s="132">
        <v>1</v>
      </c>
      <c r="AT262" s="132">
        <v>2</v>
      </c>
      <c r="AU262" s="132">
        <v>1</v>
      </c>
      <c r="AW262" s="132">
        <v>2</v>
      </c>
      <c r="AX262" s="132">
        <v>1</v>
      </c>
      <c r="AY262" s="132">
        <v>2</v>
      </c>
      <c r="BA262" s="132">
        <v>4</v>
      </c>
      <c r="BB262" s="132">
        <v>5</v>
      </c>
      <c r="BC262" s="132">
        <v>5</v>
      </c>
      <c r="BD262" s="132">
        <v>2</v>
      </c>
      <c r="BE262" s="132">
        <v>2</v>
      </c>
      <c r="BF262" s="132">
        <v>3</v>
      </c>
      <c r="BG262" s="132">
        <v>2</v>
      </c>
      <c r="BH262" s="132">
        <v>1</v>
      </c>
      <c r="BI262" s="132">
        <v>4</v>
      </c>
      <c r="BL262" s="132">
        <v>2</v>
      </c>
      <c r="BM262" s="132">
        <v>4</v>
      </c>
      <c r="BN262" s="132">
        <v>2</v>
      </c>
      <c r="BO262" s="132">
        <v>1</v>
      </c>
      <c r="BP262" s="132">
        <v>1</v>
      </c>
      <c r="BQ262" s="132">
        <v>4</v>
      </c>
      <c r="BR262" s="132">
        <v>1</v>
      </c>
      <c r="BS262" s="132">
        <v>1</v>
      </c>
      <c r="BT262" s="132">
        <v>1</v>
      </c>
      <c r="BU262" s="132">
        <v>2</v>
      </c>
      <c r="BV262" s="132">
        <v>1</v>
      </c>
      <c r="BW262" s="132">
        <v>1</v>
      </c>
      <c r="BX262" s="132">
        <v>2</v>
      </c>
      <c r="BY262" s="132">
        <v>1</v>
      </c>
      <c r="BZ262" s="132">
        <v>2</v>
      </c>
      <c r="CB262" s="132">
        <v>1</v>
      </c>
      <c r="CE262" s="132">
        <v>2</v>
      </c>
      <c r="CG262" s="132">
        <v>1</v>
      </c>
      <c r="CH262" s="132">
        <v>1</v>
      </c>
      <c r="CK262" s="132">
        <v>1</v>
      </c>
      <c r="CL262" s="132">
        <v>1</v>
      </c>
      <c r="CM262" s="132">
        <v>1</v>
      </c>
      <c r="CQ262" s="132">
        <v>3</v>
      </c>
      <c r="CR262" s="132">
        <v>3</v>
      </c>
      <c r="CT262" s="132">
        <v>2</v>
      </c>
      <c r="CU262" s="132">
        <v>3</v>
      </c>
      <c r="CW262" s="132">
        <v>3</v>
      </c>
      <c r="CX262" s="132">
        <v>1</v>
      </c>
      <c r="CZ262" s="132">
        <v>3</v>
      </c>
      <c r="DA262" s="132">
        <v>3</v>
      </c>
      <c r="DB262" s="132">
        <v>2</v>
      </c>
      <c r="DC262" s="132">
        <v>3</v>
      </c>
      <c r="DD262" s="132">
        <v>1</v>
      </c>
      <c r="DE262" s="132">
        <v>2</v>
      </c>
      <c r="DF262" s="132">
        <v>4</v>
      </c>
      <c r="DG262" s="132">
        <v>2</v>
      </c>
      <c r="DH262" s="132">
        <v>2</v>
      </c>
      <c r="DI262" s="132">
        <v>4</v>
      </c>
      <c r="DJ262" s="132">
        <v>6</v>
      </c>
      <c r="DL262" s="132">
        <v>3</v>
      </c>
      <c r="DM262" s="132">
        <v>2</v>
      </c>
      <c r="DN262" s="132">
        <v>3</v>
      </c>
      <c r="DO262" s="132">
        <v>5</v>
      </c>
      <c r="DP262" s="132">
        <v>4</v>
      </c>
      <c r="DQ262" s="132">
        <v>4</v>
      </c>
      <c r="DR262" s="132">
        <v>2</v>
      </c>
      <c r="DS262" s="132">
        <v>1</v>
      </c>
      <c r="DT262" s="132">
        <v>3</v>
      </c>
      <c r="DU262" s="132">
        <v>1</v>
      </c>
      <c r="DV262" s="132">
        <v>6</v>
      </c>
      <c r="DW262" s="132">
        <v>4</v>
      </c>
      <c r="DX262" s="132">
        <v>8</v>
      </c>
      <c r="DY262" s="132">
        <v>2</v>
      </c>
      <c r="DZ262" s="132">
        <v>5</v>
      </c>
      <c r="EA262" s="132">
        <v>5</v>
      </c>
      <c r="EB262" s="132">
        <v>10</v>
      </c>
      <c r="EC262" s="132">
        <v>4</v>
      </c>
      <c r="ED262" s="132">
        <v>4</v>
      </c>
      <c r="EE262" s="132">
        <v>4</v>
      </c>
      <c r="EF262" s="132">
        <v>2</v>
      </c>
      <c r="EG262" s="132">
        <v>4</v>
      </c>
      <c r="EH262" s="132">
        <v>4</v>
      </c>
      <c r="EI262" s="132">
        <v>4</v>
      </c>
      <c r="EJ262" s="132">
        <v>3</v>
      </c>
      <c r="EK262" s="132">
        <v>3</v>
      </c>
      <c r="EL262" s="132">
        <v>3</v>
      </c>
      <c r="EM262" s="132">
        <v>3</v>
      </c>
      <c r="EN262" s="132">
        <v>2</v>
      </c>
      <c r="EO262" s="132">
        <v>3</v>
      </c>
      <c r="EP262" s="132">
        <v>3</v>
      </c>
      <c r="EQ262" s="132">
        <v>2</v>
      </c>
      <c r="ER262" s="132">
        <v>2</v>
      </c>
      <c r="ES262" s="132">
        <v>2</v>
      </c>
      <c r="EU262" s="132">
        <v>4</v>
      </c>
      <c r="EV262" s="132">
        <v>1</v>
      </c>
      <c r="EW262" s="132">
        <v>1</v>
      </c>
      <c r="EX262" s="132">
        <v>1</v>
      </c>
      <c r="EY262" s="132">
        <v>1</v>
      </c>
      <c r="EZ262" s="132">
        <v>2</v>
      </c>
      <c r="FB262" s="132">
        <v>3</v>
      </c>
      <c r="FD262" s="132">
        <v>1</v>
      </c>
      <c r="FE262" s="132">
        <v>4</v>
      </c>
      <c r="FF262" s="132">
        <v>2</v>
      </c>
      <c r="FG262" s="132">
        <v>1</v>
      </c>
      <c r="FH262" s="132">
        <v>2</v>
      </c>
      <c r="FI262" s="132">
        <v>3</v>
      </c>
      <c r="FJ262" s="132">
        <v>3</v>
      </c>
      <c r="FK262" s="132">
        <v>2</v>
      </c>
      <c r="FL262" s="132">
        <v>2</v>
      </c>
      <c r="FM262" s="132">
        <v>1</v>
      </c>
      <c r="FN262" s="132">
        <v>2</v>
      </c>
      <c r="FO262" s="132">
        <v>2</v>
      </c>
      <c r="FP262" s="132">
        <v>2</v>
      </c>
      <c r="FQ262" s="132">
        <v>1</v>
      </c>
      <c r="FR262" s="132">
        <v>5</v>
      </c>
      <c r="FS262" s="132">
        <v>2</v>
      </c>
      <c r="FT262" s="132">
        <v>1</v>
      </c>
      <c r="FU262" s="132">
        <v>3</v>
      </c>
      <c r="FV262" s="132">
        <v>2</v>
      </c>
      <c r="FW262" s="132">
        <v>6</v>
      </c>
      <c r="FX262" s="132">
        <v>4</v>
      </c>
      <c r="FY262" s="132">
        <v>4</v>
      </c>
      <c r="FZ262" s="132">
        <v>2</v>
      </c>
      <c r="GA262" s="132">
        <v>5</v>
      </c>
      <c r="GB262" s="132">
        <v>11</v>
      </c>
      <c r="GC262" s="132">
        <v>4</v>
      </c>
      <c r="GD262" s="132">
        <v>13</v>
      </c>
      <c r="GE262" s="132">
        <v>8</v>
      </c>
      <c r="GF262" s="132">
        <v>2</v>
      </c>
      <c r="GG262" s="132">
        <v>7</v>
      </c>
      <c r="GH262" s="132">
        <v>7</v>
      </c>
      <c r="GI262" s="132">
        <v>6</v>
      </c>
      <c r="GJ262" s="132">
        <v>6</v>
      </c>
      <c r="GK262" s="132">
        <v>4</v>
      </c>
      <c r="GL262" s="132">
        <v>9</v>
      </c>
      <c r="GM262" s="132">
        <v>7</v>
      </c>
      <c r="GN262" s="132">
        <v>6</v>
      </c>
      <c r="GO262" s="132">
        <v>5</v>
      </c>
      <c r="GP262" s="132">
        <v>4</v>
      </c>
      <c r="GQ262" s="132">
        <v>3</v>
      </c>
      <c r="GR262" s="132">
        <v>3</v>
      </c>
      <c r="GS262" s="132">
        <v>6</v>
      </c>
      <c r="GT262" s="132">
        <v>5</v>
      </c>
      <c r="GU262" s="132">
        <v>4</v>
      </c>
      <c r="GV262" s="132">
        <v>5</v>
      </c>
      <c r="GW262" s="132">
        <v>3</v>
      </c>
      <c r="GX262" s="132">
        <v>9</v>
      </c>
      <c r="GY262" s="132">
        <v>3</v>
      </c>
      <c r="GZ262" s="132">
        <v>10</v>
      </c>
      <c r="HA262" s="132">
        <v>1</v>
      </c>
      <c r="HB262" s="132">
        <v>5</v>
      </c>
      <c r="HC262" s="132">
        <v>7</v>
      </c>
      <c r="HD262" s="132">
        <v>9</v>
      </c>
      <c r="HE262" s="132">
        <v>6</v>
      </c>
      <c r="HF262" s="132">
        <v>7</v>
      </c>
      <c r="HG262" s="132">
        <v>10</v>
      </c>
      <c r="HH262" s="132">
        <v>11</v>
      </c>
      <c r="HI262" s="132">
        <v>13</v>
      </c>
      <c r="HJ262" s="132">
        <v>11</v>
      </c>
      <c r="HK262" s="132">
        <v>21</v>
      </c>
      <c r="HL262" s="132">
        <v>10</v>
      </c>
      <c r="HM262" s="132">
        <v>15</v>
      </c>
      <c r="HN262" s="132">
        <v>10</v>
      </c>
      <c r="HO262" s="132">
        <v>6</v>
      </c>
      <c r="HP262" s="132">
        <v>7</v>
      </c>
      <c r="HQ262" s="132">
        <v>8</v>
      </c>
      <c r="HR262" s="132">
        <v>9</v>
      </c>
      <c r="HS262" s="132">
        <v>1</v>
      </c>
      <c r="HT262" s="132">
        <v>7</v>
      </c>
      <c r="HW262" s="132">
        <v>655</v>
      </c>
    </row>
    <row r="263" spans="2:231" x14ac:dyDescent="0.25">
      <c r="B263" s="132" t="s">
        <v>205</v>
      </c>
      <c r="I263" s="132">
        <v>1</v>
      </c>
      <c r="T263" s="132">
        <v>1</v>
      </c>
      <c r="V263" s="132">
        <v>1</v>
      </c>
      <c r="W263" s="132">
        <v>1</v>
      </c>
      <c r="Y263" s="132">
        <v>2</v>
      </c>
      <c r="Z263" s="132">
        <v>1</v>
      </c>
      <c r="AA263" s="132">
        <v>4</v>
      </c>
      <c r="AB263" s="132">
        <v>5</v>
      </c>
      <c r="AC263" s="132">
        <v>4</v>
      </c>
      <c r="AD263" s="132">
        <v>8</v>
      </c>
      <c r="AE263" s="132">
        <v>7</v>
      </c>
      <c r="AF263" s="132">
        <v>4</v>
      </c>
      <c r="AG263" s="132">
        <v>17</v>
      </c>
      <c r="AH263" s="132">
        <v>10</v>
      </c>
      <c r="AI263" s="132">
        <v>7</v>
      </c>
      <c r="AJ263" s="132">
        <v>7</v>
      </c>
      <c r="AK263" s="132">
        <v>17</v>
      </c>
      <c r="AL263" s="132">
        <v>18</v>
      </c>
      <c r="AM263" s="132">
        <v>29</v>
      </c>
      <c r="AN263" s="132">
        <v>27</v>
      </c>
      <c r="AO263" s="132">
        <v>40</v>
      </c>
      <c r="AP263" s="132">
        <v>38</v>
      </c>
      <c r="AQ263" s="132">
        <v>47</v>
      </c>
      <c r="AR263" s="132">
        <v>40</v>
      </c>
      <c r="AS263" s="132">
        <v>60</v>
      </c>
      <c r="AT263" s="132">
        <v>64</v>
      </c>
      <c r="AU263" s="132">
        <v>50</v>
      </c>
      <c r="AV263" s="132">
        <v>40</v>
      </c>
      <c r="AW263" s="132">
        <v>45</v>
      </c>
      <c r="AX263" s="132">
        <v>64</v>
      </c>
      <c r="AY263" s="132">
        <v>49</v>
      </c>
      <c r="AZ263" s="132">
        <v>50</v>
      </c>
      <c r="BA263" s="132">
        <v>79</v>
      </c>
      <c r="BB263" s="132">
        <v>53</v>
      </c>
      <c r="BC263" s="132">
        <v>70</v>
      </c>
      <c r="BD263" s="132">
        <v>56</v>
      </c>
      <c r="BE263" s="132">
        <v>86</v>
      </c>
      <c r="BF263" s="132">
        <v>86</v>
      </c>
      <c r="BG263" s="132">
        <v>71</v>
      </c>
      <c r="BH263" s="132">
        <v>93</v>
      </c>
      <c r="BI263" s="132">
        <v>75</v>
      </c>
      <c r="BJ263" s="132">
        <v>107</v>
      </c>
      <c r="BK263" s="132">
        <v>104</v>
      </c>
      <c r="BL263" s="132">
        <v>121</v>
      </c>
      <c r="BM263" s="132">
        <v>102</v>
      </c>
      <c r="BN263" s="132">
        <v>88</v>
      </c>
      <c r="BO263" s="132">
        <v>111</v>
      </c>
      <c r="BP263" s="132">
        <v>110</v>
      </c>
      <c r="BQ263" s="132">
        <v>109</v>
      </c>
      <c r="BR263" s="132">
        <v>88</v>
      </c>
      <c r="BS263" s="132">
        <v>105</v>
      </c>
      <c r="BT263" s="132">
        <v>95</v>
      </c>
      <c r="BU263" s="132">
        <v>76</v>
      </c>
      <c r="BV263" s="132">
        <v>115</v>
      </c>
      <c r="BW263" s="132">
        <v>81</v>
      </c>
      <c r="BX263" s="132">
        <v>82</v>
      </c>
      <c r="BY263" s="132">
        <v>80</v>
      </c>
      <c r="BZ263" s="132">
        <v>90</v>
      </c>
      <c r="CA263" s="132">
        <v>85</v>
      </c>
      <c r="CB263" s="132">
        <v>57</v>
      </c>
      <c r="CC263" s="132">
        <v>69</v>
      </c>
      <c r="CD263" s="132">
        <v>51</v>
      </c>
      <c r="CE263" s="132">
        <v>44</v>
      </c>
      <c r="CF263" s="132">
        <v>56</v>
      </c>
      <c r="CG263" s="132">
        <v>46</v>
      </c>
      <c r="CH263" s="132">
        <v>52</v>
      </c>
      <c r="CI263" s="132">
        <v>36</v>
      </c>
      <c r="CJ263" s="132">
        <v>44</v>
      </c>
      <c r="CK263" s="132">
        <v>40</v>
      </c>
      <c r="CL263" s="132">
        <v>25</v>
      </c>
      <c r="CM263" s="132">
        <v>29</v>
      </c>
      <c r="CN263" s="132">
        <v>38</v>
      </c>
      <c r="CO263" s="132">
        <v>36</v>
      </c>
      <c r="CP263" s="132">
        <v>26</v>
      </c>
      <c r="CQ263" s="132">
        <v>26</v>
      </c>
      <c r="CR263" s="132">
        <v>16</v>
      </c>
      <c r="CS263" s="132">
        <v>22</v>
      </c>
      <c r="CT263" s="132">
        <v>32</v>
      </c>
      <c r="CU263" s="132">
        <v>21</v>
      </c>
      <c r="CV263" s="132">
        <v>33</v>
      </c>
      <c r="CW263" s="132">
        <v>28</v>
      </c>
      <c r="CX263" s="132">
        <v>26</v>
      </c>
      <c r="CY263" s="132">
        <v>18</v>
      </c>
      <c r="CZ263" s="132">
        <v>18</v>
      </c>
      <c r="DA263" s="132">
        <v>20</v>
      </c>
      <c r="DB263" s="132">
        <v>19</v>
      </c>
      <c r="DC263" s="132">
        <v>23</v>
      </c>
      <c r="DD263" s="132">
        <v>26</v>
      </c>
      <c r="DE263" s="132">
        <v>35</v>
      </c>
      <c r="DF263" s="132">
        <v>46</v>
      </c>
      <c r="DG263" s="132">
        <v>32</v>
      </c>
      <c r="DH263" s="132">
        <v>35</v>
      </c>
      <c r="DI263" s="132">
        <v>32</v>
      </c>
      <c r="DJ263" s="132">
        <v>37</v>
      </c>
      <c r="DK263" s="132">
        <v>24</v>
      </c>
      <c r="DL263" s="132">
        <v>31</v>
      </c>
      <c r="DM263" s="132">
        <v>33</v>
      </c>
      <c r="DN263" s="132">
        <v>29</v>
      </c>
      <c r="DO263" s="132">
        <v>29</v>
      </c>
      <c r="DP263" s="132">
        <v>25</v>
      </c>
      <c r="DQ263" s="132">
        <v>29</v>
      </c>
      <c r="DR263" s="132">
        <v>19</v>
      </c>
      <c r="DS263" s="132">
        <v>34</v>
      </c>
      <c r="DT263" s="132">
        <v>20</v>
      </c>
      <c r="DU263" s="132">
        <v>24</v>
      </c>
      <c r="DV263" s="132">
        <v>28</v>
      </c>
      <c r="DW263" s="132">
        <v>32</v>
      </c>
      <c r="DX263" s="132">
        <v>23</v>
      </c>
      <c r="DY263" s="132">
        <v>23</v>
      </c>
      <c r="DZ263" s="132">
        <v>38</v>
      </c>
      <c r="EA263" s="132">
        <v>27</v>
      </c>
      <c r="EB263" s="132">
        <v>32</v>
      </c>
      <c r="EC263" s="132">
        <v>23</v>
      </c>
      <c r="ED263" s="132">
        <v>15</v>
      </c>
      <c r="EE263" s="132">
        <v>27</v>
      </c>
      <c r="EF263" s="132">
        <v>24</v>
      </c>
      <c r="EG263" s="132">
        <v>23</v>
      </c>
      <c r="EH263" s="132">
        <v>20</v>
      </c>
      <c r="EI263" s="132">
        <v>22</v>
      </c>
      <c r="EJ263" s="132">
        <v>12</v>
      </c>
      <c r="EK263" s="132">
        <v>12</v>
      </c>
      <c r="EL263" s="132">
        <v>14</v>
      </c>
      <c r="EM263" s="132">
        <v>9</v>
      </c>
      <c r="EN263" s="132">
        <v>17</v>
      </c>
      <c r="EO263" s="132">
        <v>13</v>
      </c>
      <c r="EP263" s="132">
        <v>11</v>
      </c>
      <c r="EQ263" s="132">
        <v>16</v>
      </c>
      <c r="ER263" s="132">
        <v>13</v>
      </c>
      <c r="ES263" s="132">
        <v>18</v>
      </c>
      <c r="ET263" s="132">
        <v>16</v>
      </c>
      <c r="EU263" s="132">
        <v>13</v>
      </c>
      <c r="EV263" s="132">
        <v>17</v>
      </c>
      <c r="EW263" s="132">
        <v>21</v>
      </c>
      <c r="EX263" s="132">
        <v>14</v>
      </c>
      <c r="EY263" s="132">
        <v>18</v>
      </c>
      <c r="EZ263" s="132">
        <v>10</v>
      </c>
      <c r="FA263" s="132">
        <v>9</v>
      </c>
      <c r="FB263" s="132">
        <v>25</v>
      </c>
      <c r="FC263" s="132">
        <v>22</v>
      </c>
      <c r="FD263" s="132">
        <v>24</v>
      </c>
      <c r="FE263" s="132">
        <v>18</v>
      </c>
      <c r="FF263" s="132">
        <v>19</v>
      </c>
      <c r="FG263" s="132">
        <v>26</v>
      </c>
      <c r="FH263" s="132">
        <v>20</v>
      </c>
      <c r="FI263" s="132">
        <v>34</v>
      </c>
      <c r="FJ263" s="132">
        <v>40</v>
      </c>
      <c r="FK263" s="132">
        <v>61</v>
      </c>
      <c r="FL263" s="132">
        <v>35</v>
      </c>
      <c r="FM263" s="132">
        <v>25</v>
      </c>
      <c r="FN263" s="132">
        <v>35</v>
      </c>
      <c r="FO263" s="132">
        <v>45</v>
      </c>
      <c r="FP263" s="132">
        <v>57</v>
      </c>
      <c r="FQ263" s="132">
        <v>67</v>
      </c>
      <c r="FR263" s="132">
        <v>78</v>
      </c>
      <c r="FS263" s="132">
        <v>52</v>
      </c>
      <c r="FT263" s="132">
        <v>61</v>
      </c>
      <c r="FU263" s="132">
        <v>87</v>
      </c>
      <c r="FV263" s="132">
        <v>80</v>
      </c>
      <c r="FW263" s="132">
        <v>130</v>
      </c>
      <c r="FX263" s="132">
        <v>98</v>
      </c>
      <c r="FY263" s="132">
        <v>124</v>
      </c>
      <c r="FZ263" s="132">
        <v>132</v>
      </c>
      <c r="GA263" s="132">
        <v>141</v>
      </c>
      <c r="GB263" s="132">
        <v>140</v>
      </c>
      <c r="GC263" s="132">
        <v>152</v>
      </c>
      <c r="GD263" s="132">
        <v>197</v>
      </c>
      <c r="GE263" s="132">
        <v>193</v>
      </c>
      <c r="GF263" s="132">
        <v>203</v>
      </c>
      <c r="GG263" s="132">
        <v>193</v>
      </c>
      <c r="GH263" s="132">
        <v>177</v>
      </c>
      <c r="GI263" s="132">
        <v>165</v>
      </c>
      <c r="GJ263" s="132">
        <v>163</v>
      </c>
      <c r="GK263" s="132">
        <v>196</v>
      </c>
      <c r="GL263" s="132">
        <v>197</v>
      </c>
      <c r="GM263" s="132">
        <v>185</v>
      </c>
      <c r="GN263" s="132">
        <v>159</v>
      </c>
      <c r="GO263" s="132">
        <v>178</v>
      </c>
      <c r="GP263" s="132">
        <v>160</v>
      </c>
      <c r="GQ263" s="132">
        <v>135</v>
      </c>
      <c r="GR263" s="132">
        <v>158</v>
      </c>
      <c r="GS263" s="132">
        <v>155</v>
      </c>
      <c r="GT263" s="132">
        <v>181</v>
      </c>
      <c r="GU263" s="132">
        <v>156</v>
      </c>
      <c r="GV263" s="132">
        <v>144</v>
      </c>
      <c r="GW263" s="132">
        <v>182</v>
      </c>
      <c r="GX263" s="132">
        <v>171</v>
      </c>
      <c r="GY263" s="132">
        <v>179</v>
      </c>
      <c r="GZ263" s="132">
        <v>204</v>
      </c>
      <c r="HA263" s="132">
        <v>209</v>
      </c>
      <c r="HB263" s="132">
        <v>182</v>
      </c>
      <c r="HC263" s="132">
        <v>188</v>
      </c>
      <c r="HD263" s="132">
        <v>197</v>
      </c>
      <c r="HE263" s="132">
        <v>208</v>
      </c>
      <c r="HF263" s="132">
        <v>315</v>
      </c>
      <c r="HG263" s="132">
        <v>304</v>
      </c>
      <c r="HH263" s="132">
        <v>288</v>
      </c>
      <c r="HI263" s="132">
        <v>251</v>
      </c>
      <c r="HJ263" s="132">
        <v>304</v>
      </c>
      <c r="HK263" s="132">
        <v>314</v>
      </c>
      <c r="HL263" s="132">
        <v>325</v>
      </c>
      <c r="HM263" s="132">
        <v>344</v>
      </c>
      <c r="HN263" s="132">
        <v>332</v>
      </c>
      <c r="HO263" s="132">
        <v>265</v>
      </c>
      <c r="HP263" s="132">
        <v>182</v>
      </c>
      <c r="HQ263" s="132">
        <v>153</v>
      </c>
      <c r="HR263" s="132">
        <v>111</v>
      </c>
      <c r="HS263" s="132">
        <v>85</v>
      </c>
      <c r="HT263" s="132">
        <v>99</v>
      </c>
      <c r="HU263" s="132">
        <v>13</v>
      </c>
      <c r="HW263" s="132">
        <v>15805</v>
      </c>
    </row>
    <row r="264" spans="2:231" x14ac:dyDescent="0.25">
      <c r="B264" s="132" t="s">
        <v>206</v>
      </c>
      <c r="W264" s="132">
        <v>1</v>
      </c>
      <c r="X264" s="132">
        <v>1</v>
      </c>
      <c r="Y264" s="132">
        <v>2</v>
      </c>
      <c r="Z264" s="132">
        <v>1</v>
      </c>
      <c r="AA264" s="132">
        <v>2</v>
      </c>
      <c r="AB264" s="132">
        <v>9</v>
      </c>
      <c r="AC264" s="132">
        <v>1</v>
      </c>
      <c r="AD264" s="132">
        <v>5</v>
      </c>
      <c r="AE264" s="132">
        <v>6</v>
      </c>
      <c r="AF264" s="132">
        <v>13</v>
      </c>
      <c r="AG264" s="132">
        <v>10</v>
      </c>
      <c r="AH264" s="132">
        <v>13</v>
      </c>
      <c r="AI264" s="132">
        <v>7</v>
      </c>
      <c r="AJ264" s="132">
        <v>15</v>
      </c>
      <c r="AK264" s="132">
        <v>22</v>
      </c>
      <c r="AL264" s="132">
        <v>34</v>
      </c>
      <c r="AM264" s="132">
        <v>52</v>
      </c>
      <c r="AN264" s="132">
        <v>40</v>
      </c>
      <c r="AO264" s="132">
        <v>46</v>
      </c>
      <c r="AP264" s="132">
        <v>61</v>
      </c>
      <c r="AQ264" s="132">
        <v>68</v>
      </c>
      <c r="AR264" s="132">
        <v>70</v>
      </c>
      <c r="AS264" s="132">
        <v>62</v>
      </c>
      <c r="AT264" s="132">
        <v>88</v>
      </c>
      <c r="AU264" s="132">
        <v>65</v>
      </c>
      <c r="AV264" s="132">
        <v>61</v>
      </c>
      <c r="AW264" s="132">
        <v>65</v>
      </c>
      <c r="AX264" s="132">
        <v>81</v>
      </c>
      <c r="AY264" s="132">
        <v>73</v>
      </c>
      <c r="AZ264" s="132">
        <v>48</v>
      </c>
      <c r="BA264" s="132">
        <v>72</v>
      </c>
      <c r="BB264" s="132">
        <v>79</v>
      </c>
      <c r="BC264" s="132">
        <v>82</v>
      </c>
      <c r="BD264" s="132">
        <v>86</v>
      </c>
      <c r="BE264" s="132">
        <v>90</v>
      </c>
      <c r="BF264" s="132">
        <v>66</v>
      </c>
      <c r="BG264" s="132">
        <v>71</v>
      </c>
      <c r="BH264" s="132">
        <v>93</v>
      </c>
      <c r="BI264" s="132">
        <v>62</v>
      </c>
      <c r="BJ264" s="132">
        <v>106</v>
      </c>
      <c r="BK264" s="132">
        <v>79</v>
      </c>
      <c r="BL264" s="132">
        <v>88</v>
      </c>
      <c r="BM264" s="132">
        <v>93</v>
      </c>
      <c r="BN264" s="132">
        <v>67</v>
      </c>
      <c r="BO264" s="132">
        <v>116</v>
      </c>
      <c r="BP264" s="132">
        <v>99</v>
      </c>
      <c r="BQ264" s="132">
        <v>97</v>
      </c>
      <c r="BR264" s="132">
        <v>89</v>
      </c>
      <c r="BS264" s="132">
        <v>87</v>
      </c>
      <c r="BT264" s="132">
        <v>104</v>
      </c>
      <c r="BU264" s="132">
        <v>65</v>
      </c>
      <c r="BV264" s="132">
        <v>90</v>
      </c>
      <c r="BW264" s="132">
        <v>56</v>
      </c>
      <c r="BX264" s="132">
        <v>73</v>
      </c>
      <c r="BY264" s="132">
        <v>50</v>
      </c>
      <c r="BZ264" s="132">
        <v>54</v>
      </c>
      <c r="CA264" s="132">
        <v>49</v>
      </c>
      <c r="CB264" s="132">
        <v>40</v>
      </c>
      <c r="CC264" s="132">
        <v>58</v>
      </c>
      <c r="CD264" s="132">
        <v>51</v>
      </c>
      <c r="CE264" s="132">
        <v>42</v>
      </c>
      <c r="CF264" s="132">
        <v>28</v>
      </c>
      <c r="CG264" s="132">
        <v>41</v>
      </c>
      <c r="CH264" s="132">
        <v>23</v>
      </c>
      <c r="CI264" s="132">
        <v>34</v>
      </c>
      <c r="CJ264" s="132">
        <v>30</v>
      </c>
      <c r="CK264" s="132">
        <v>31</v>
      </c>
      <c r="CL264" s="132">
        <v>23</v>
      </c>
      <c r="CM264" s="132">
        <v>17</v>
      </c>
      <c r="CN264" s="132">
        <v>44</v>
      </c>
      <c r="CO264" s="132">
        <v>17</v>
      </c>
      <c r="CP264" s="132">
        <v>22</v>
      </c>
      <c r="CQ264" s="132">
        <v>26</v>
      </c>
      <c r="CR264" s="132">
        <v>18</v>
      </c>
      <c r="CS264" s="132">
        <v>26</v>
      </c>
      <c r="CT264" s="132">
        <v>17</v>
      </c>
      <c r="CU264" s="132">
        <v>25</v>
      </c>
      <c r="CV264" s="132">
        <v>21</v>
      </c>
      <c r="CW264" s="132">
        <v>17</v>
      </c>
      <c r="CX264" s="132">
        <v>20</v>
      </c>
      <c r="CY264" s="132">
        <v>13</v>
      </c>
      <c r="CZ264" s="132">
        <v>20</v>
      </c>
      <c r="DA264" s="132">
        <v>12</v>
      </c>
      <c r="DB264" s="132">
        <v>22</v>
      </c>
      <c r="DC264" s="132">
        <v>15</v>
      </c>
      <c r="DD264" s="132">
        <v>17</v>
      </c>
      <c r="DE264" s="132">
        <v>22</v>
      </c>
      <c r="DF264" s="132">
        <v>28</v>
      </c>
      <c r="DG264" s="132">
        <v>26</v>
      </c>
      <c r="DH264" s="132">
        <v>31</v>
      </c>
      <c r="DI264" s="132">
        <v>38</v>
      </c>
      <c r="DJ264" s="132">
        <v>29</v>
      </c>
      <c r="DK264" s="132">
        <v>19</v>
      </c>
      <c r="DL264" s="132">
        <v>25</v>
      </c>
      <c r="DM264" s="132">
        <v>23</v>
      </c>
      <c r="DN264" s="132">
        <v>30</v>
      </c>
      <c r="DO264" s="132">
        <v>26</v>
      </c>
      <c r="DP264" s="132">
        <v>24</v>
      </c>
      <c r="DQ264" s="132">
        <v>19</v>
      </c>
      <c r="DR264" s="132">
        <v>22</v>
      </c>
      <c r="DS264" s="132">
        <v>27</v>
      </c>
      <c r="DT264" s="132">
        <v>23</v>
      </c>
      <c r="DU264" s="132">
        <v>29</v>
      </c>
      <c r="DV264" s="132">
        <v>23</v>
      </c>
      <c r="DW264" s="132">
        <v>26</v>
      </c>
      <c r="DX264" s="132">
        <v>22</v>
      </c>
      <c r="DY264" s="132">
        <v>15</v>
      </c>
      <c r="DZ264" s="132">
        <v>24</v>
      </c>
      <c r="EA264" s="132">
        <v>27</v>
      </c>
      <c r="EB264" s="132">
        <v>30</v>
      </c>
      <c r="EC264" s="132">
        <v>21</v>
      </c>
      <c r="ED264" s="132">
        <v>29</v>
      </c>
      <c r="EE264" s="132">
        <v>17</v>
      </c>
      <c r="EF264" s="132">
        <v>21</v>
      </c>
      <c r="EG264" s="132">
        <v>22</v>
      </c>
      <c r="EH264" s="132">
        <v>11</v>
      </c>
      <c r="EI264" s="132">
        <v>19</v>
      </c>
      <c r="EJ264" s="132">
        <v>13</v>
      </c>
      <c r="EK264" s="132">
        <v>14</v>
      </c>
      <c r="EL264" s="132">
        <v>22</v>
      </c>
      <c r="EM264" s="132">
        <v>14</v>
      </c>
      <c r="EN264" s="132">
        <v>16</v>
      </c>
      <c r="EO264" s="132">
        <v>13</v>
      </c>
      <c r="EP264" s="132">
        <v>25</v>
      </c>
      <c r="EQ264" s="132">
        <v>18</v>
      </c>
      <c r="ER264" s="132">
        <v>9</v>
      </c>
      <c r="ES264" s="132">
        <v>16</v>
      </c>
      <c r="ET264" s="132">
        <v>13</v>
      </c>
      <c r="EU264" s="132">
        <v>9</v>
      </c>
      <c r="EV264" s="132">
        <v>11</v>
      </c>
      <c r="EW264" s="132">
        <v>9</v>
      </c>
      <c r="EX264" s="132">
        <v>13</v>
      </c>
      <c r="EY264" s="132">
        <v>9</v>
      </c>
      <c r="EZ264" s="132">
        <v>5</v>
      </c>
      <c r="FA264" s="132">
        <v>6</v>
      </c>
      <c r="FB264" s="132">
        <v>13</v>
      </c>
      <c r="FC264" s="132">
        <v>10</v>
      </c>
      <c r="FD264" s="132">
        <v>23</v>
      </c>
      <c r="FE264" s="132">
        <v>15</v>
      </c>
      <c r="FF264" s="132">
        <v>25</v>
      </c>
      <c r="FG264" s="132">
        <v>24</v>
      </c>
      <c r="FH264" s="132">
        <v>20</v>
      </c>
      <c r="FI264" s="132">
        <v>30</v>
      </c>
      <c r="FJ264" s="132">
        <v>35</v>
      </c>
      <c r="FK264" s="132">
        <v>41</v>
      </c>
      <c r="FL264" s="132">
        <v>21</v>
      </c>
      <c r="FM264" s="132">
        <v>34</v>
      </c>
      <c r="FN264" s="132">
        <v>29</v>
      </c>
      <c r="FO264" s="132">
        <v>33</v>
      </c>
      <c r="FP264" s="132">
        <v>44</v>
      </c>
      <c r="FQ264" s="132">
        <v>44</v>
      </c>
      <c r="FR264" s="132">
        <v>48</v>
      </c>
      <c r="FS264" s="132">
        <v>46</v>
      </c>
      <c r="FT264" s="132">
        <v>44</v>
      </c>
      <c r="FU264" s="132">
        <v>47</v>
      </c>
      <c r="FV264" s="132">
        <v>46</v>
      </c>
      <c r="FW264" s="132">
        <v>82</v>
      </c>
      <c r="FX264" s="132">
        <v>73</v>
      </c>
      <c r="FY264" s="132">
        <v>86</v>
      </c>
      <c r="FZ264" s="132">
        <v>64</v>
      </c>
      <c r="GA264" s="132">
        <v>74</v>
      </c>
      <c r="GB264" s="132">
        <v>86</v>
      </c>
      <c r="GC264" s="132">
        <v>95</v>
      </c>
      <c r="GD264" s="132">
        <v>144</v>
      </c>
      <c r="GE264" s="132">
        <v>109</v>
      </c>
      <c r="GF264" s="132">
        <v>110</v>
      </c>
      <c r="GG264" s="132">
        <v>75</v>
      </c>
      <c r="GH264" s="132">
        <v>108</v>
      </c>
      <c r="GI264" s="132">
        <v>90</v>
      </c>
      <c r="GJ264" s="132">
        <v>73</v>
      </c>
      <c r="GK264" s="132">
        <v>103</v>
      </c>
      <c r="GL264" s="132">
        <v>97</v>
      </c>
      <c r="GM264" s="132">
        <v>113</v>
      </c>
      <c r="GN264" s="132">
        <v>101</v>
      </c>
      <c r="GO264" s="132">
        <v>76</v>
      </c>
      <c r="GP264" s="132">
        <v>83</v>
      </c>
      <c r="GQ264" s="132">
        <v>83</v>
      </c>
      <c r="GR264" s="132">
        <v>69</v>
      </c>
      <c r="GS264" s="132">
        <v>105</v>
      </c>
      <c r="GT264" s="132">
        <v>92</v>
      </c>
      <c r="GU264" s="132">
        <v>76</v>
      </c>
      <c r="GV264" s="132">
        <v>81</v>
      </c>
      <c r="GW264" s="132">
        <v>86</v>
      </c>
      <c r="GX264" s="132">
        <v>92</v>
      </c>
      <c r="GY264" s="132">
        <v>102</v>
      </c>
      <c r="GZ264" s="132">
        <v>99</v>
      </c>
      <c r="HA264" s="132">
        <v>106</v>
      </c>
      <c r="HB264" s="132">
        <v>93</v>
      </c>
      <c r="HC264" s="132">
        <v>99</v>
      </c>
      <c r="HD264" s="132">
        <v>88</v>
      </c>
      <c r="HE264" s="132">
        <v>80</v>
      </c>
      <c r="HF264" s="132">
        <v>133</v>
      </c>
      <c r="HG264" s="132">
        <v>155</v>
      </c>
      <c r="HH264" s="132">
        <v>158</v>
      </c>
      <c r="HI264" s="132">
        <v>121</v>
      </c>
      <c r="HJ264" s="132">
        <v>172</v>
      </c>
      <c r="HK264" s="132">
        <v>155</v>
      </c>
      <c r="HL264" s="132">
        <v>181</v>
      </c>
      <c r="HM264" s="132">
        <v>184</v>
      </c>
      <c r="HN264" s="132">
        <v>188</v>
      </c>
      <c r="HO264" s="132">
        <v>133</v>
      </c>
      <c r="HP264" s="132">
        <v>87</v>
      </c>
      <c r="HQ264" s="132">
        <v>71</v>
      </c>
      <c r="HR264" s="132">
        <v>62</v>
      </c>
      <c r="HS264" s="132">
        <v>55</v>
      </c>
      <c r="HT264" s="132">
        <v>53</v>
      </c>
      <c r="HU264" s="132">
        <v>4</v>
      </c>
      <c r="HW264" s="132">
        <v>10715</v>
      </c>
    </row>
    <row r="265" spans="2:231" x14ac:dyDescent="0.25">
      <c r="B265" s="132" t="s">
        <v>207</v>
      </c>
      <c r="C265" s="132">
        <v>1</v>
      </c>
      <c r="K265" s="132">
        <v>1</v>
      </c>
      <c r="M265" s="132">
        <v>2</v>
      </c>
      <c r="O265" s="132">
        <v>2</v>
      </c>
      <c r="Q265" s="132">
        <v>1</v>
      </c>
      <c r="U265" s="132">
        <v>1</v>
      </c>
      <c r="V265" s="132">
        <v>2</v>
      </c>
      <c r="X265" s="132">
        <v>1</v>
      </c>
      <c r="Y265" s="132">
        <v>1</v>
      </c>
      <c r="Z265" s="132">
        <v>5</v>
      </c>
      <c r="AA265" s="132">
        <v>6</v>
      </c>
      <c r="AB265" s="132">
        <v>9</v>
      </c>
      <c r="AC265" s="132">
        <v>10</v>
      </c>
      <c r="AD265" s="132">
        <v>18</v>
      </c>
      <c r="AE265" s="132">
        <v>31</v>
      </c>
      <c r="AF265" s="132">
        <v>28</v>
      </c>
      <c r="AG265" s="132">
        <v>20</v>
      </c>
      <c r="AH265" s="132">
        <v>12</v>
      </c>
      <c r="AI265" s="132">
        <v>25</v>
      </c>
      <c r="AJ265" s="132">
        <v>26</v>
      </c>
      <c r="AK265" s="132">
        <v>38</v>
      </c>
      <c r="AL265" s="132">
        <v>29</v>
      </c>
      <c r="AM265" s="132">
        <v>53</v>
      </c>
      <c r="AN265" s="132">
        <v>48</v>
      </c>
      <c r="AO265" s="132">
        <v>57</v>
      </c>
      <c r="AP265" s="132">
        <v>53</v>
      </c>
      <c r="AQ265" s="132">
        <v>79</v>
      </c>
      <c r="AR265" s="132">
        <v>88</v>
      </c>
      <c r="AS265" s="132">
        <v>80</v>
      </c>
      <c r="AT265" s="132">
        <v>96</v>
      </c>
      <c r="AU265" s="132">
        <v>94</v>
      </c>
      <c r="AV265" s="132">
        <v>99</v>
      </c>
      <c r="AW265" s="132">
        <v>88</v>
      </c>
      <c r="AX265" s="132">
        <v>98</v>
      </c>
      <c r="AY265" s="132">
        <v>80</v>
      </c>
      <c r="AZ265" s="132">
        <v>85</v>
      </c>
      <c r="BA265" s="132">
        <v>117</v>
      </c>
      <c r="BB265" s="132">
        <v>106</v>
      </c>
      <c r="BC265" s="132">
        <v>110</v>
      </c>
      <c r="BD265" s="132">
        <v>85</v>
      </c>
      <c r="BE265" s="132">
        <v>119</v>
      </c>
      <c r="BF265" s="132">
        <v>96</v>
      </c>
      <c r="BG265" s="132">
        <v>83</v>
      </c>
      <c r="BH265" s="132">
        <v>129</v>
      </c>
      <c r="BI265" s="132">
        <v>105</v>
      </c>
      <c r="BJ265" s="132">
        <v>128</v>
      </c>
      <c r="BK265" s="132">
        <v>131</v>
      </c>
      <c r="BL265" s="132">
        <v>144</v>
      </c>
      <c r="BM265" s="132">
        <v>116</v>
      </c>
      <c r="BN265" s="132">
        <v>91</v>
      </c>
      <c r="BO265" s="132">
        <v>149</v>
      </c>
      <c r="BP265" s="132">
        <v>110</v>
      </c>
      <c r="BQ265" s="132">
        <v>114</v>
      </c>
      <c r="BR265" s="132">
        <v>98</v>
      </c>
      <c r="BS265" s="132">
        <v>118</v>
      </c>
      <c r="BT265" s="132">
        <v>85</v>
      </c>
      <c r="BU265" s="132">
        <v>86</v>
      </c>
      <c r="BV265" s="132">
        <v>88</v>
      </c>
      <c r="BW265" s="132">
        <v>82</v>
      </c>
      <c r="BX265" s="132">
        <v>74</v>
      </c>
      <c r="BY265" s="132">
        <v>86</v>
      </c>
      <c r="BZ265" s="132">
        <v>82</v>
      </c>
      <c r="CA265" s="132">
        <v>75</v>
      </c>
      <c r="CB265" s="132">
        <v>62</v>
      </c>
      <c r="CC265" s="132">
        <v>75</v>
      </c>
      <c r="CD265" s="132">
        <v>57</v>
      </c>
      <c r="CE265" s="132">
        <v>50</v>
      </c>
      <c r="CF265" s="132">
        <v>50</v>
      </c>
      <c r="CG265" s="132">
        <v>47</v>
      </c>
      <c r="CH265" s="132">
        <v>36</v>
      </c>
      <c r="CI265" s="132">
        <v>41</v>
      </c>
      <c r="CJ265" s="132">
        <v>46</v>
      </c>
      <c r="CK265" s="132">
        <v>41</v>
      </c>
      <c r="CL265" s="132">
        <v>39</v>
      </c>
      <c r="CM265" s="132">
        <v>39</v>
      </c>
      <c r="CN265" s="132">
        <v>42</v>
      </c>
      <c r="CO265" s="132">
        <v>22</v>
      </c>
      <c r="CP265" s="132">
        <v>19</v>
      </c>
      <c r="CQ265" s="132">
        <v>24</v>
      </c>
      <c r="CR265" s="132">
        <v>24</v>
      </c>
      <c r="CS265" s="132">
        <v>22</v>
      </c>
      <c r="CT265" s="132">
        <v>24</v>
      </c>
      <c r="CU265" s="132">
        <v>18</v>
      </c>
      <c r="CV265" s="132">
        <v>20</v>
      </c>
      <c r="CW265" s="132">
        <v>17</v>
      </c>
      <c r="CX265" s="132">
        <v>22</v>
      </c>
      <c r="CY265" s="132">
        <v>19</v>
      </c>
      <c r="CZ265" s="132">
        <v>19</v>
      </c>
      <c r="DA265" s="132">
        <v>17</v>
      </c>
      <c r="DB265" s="132">
        <v>26</v>
      </c>
      <c r="DC265" s="132">
        <v>15</v>
      </c>
      <c r="DD265" s="132">
        <v>14</v>
      </c>
      <c r="DE265" s="132">
        <v>24</v>
      </c>
      <c r="DF265" s="132">
        <v>20</v>
      </c>
      <c r="DG265" s="132">
        <v>19</v>
      </c>
      <c r="DH265" s="132">
        <v>20</v>
      </c>
      <c r="DI265" s="132">
        <v>27</v>
      </c>
      <c r="DJ265" s="132">
        <v>41</v>
      </c>
      <c r="DK265" s="132">
        <v>16</v>
      </c>
      <c r="DL265" s="132">
        <v>33</v>
      </c>
      <c r="DM265" s="132">
        <v>14</v>
      </c>
      <c r="DN265" s="132">
        <v>23</v>
      </c>
      <c r="DO265" s="132">
        <v>25</v>
      </c>
      <c r="DP265" s="132">
        <v>27</v>
      </c>
      <c r="DQ265" s="132">
        <v>34</v>
      </c>
      <c r="DR265" s="132">
        <v>24</v>
      </c>
      <c r="DS265" s="132">
        <v>30</v>
      </c>
      <c r="DT265" s="132">
        <v>24</v>
      </c>
      <c r="DU265" s="132">
        <v>19</v>
      </c>
      <c r="DV265" s="132">
        <v>19</v>
      </c>
      <c r="DW265" s="132">
        <v>29</v>
      </c>
      <c r="DX265" s="132">
        <v>28</v>
      </c>
      <c r="DY265" s="132">
        <v>18</v>
      </c>
      <c r="DZ265" s="132">
        <v>26</v>
      </c>
      <c r="EA265" s="132">
        <v>20</v>
      </c>
      <c r="EB265" s="132">
        <v>20</v>
      </c>
      <c r="EC265" s="132">
        <v>19</v>
      </c>
      <c r="ED265" s="132">
        <v>25</v>
      </c>
      <c r="EE265" s="132">
        <v>17</v>
      </c>
      <c r="EF265" s="132">
        <v>9</v>
      </c>
      <c r="EG265" s="132">
        <v>28</v>
      </c>
      <c r="EH265" s="132">
        <v>14</v>
      </c>
      <c r="EI265" s="132">
        <v>11</v>
      </c>
      <c r="EJ265" s="132">
        <v>11</v>
      </c>
      <c r="EK265" s="132">
        <v>16</v>
      </c>
      <c r="EL265" s="132">
        <v>13</v>
      </c>
      <c r="EM265" s="132">
        <v>14</v>
      </c>
      <c r="EN265" s="132">
        <v>9</v>
      </c>
      <c r="EO265" s="132">
        <v>20</v>
      </c>
      <c r="EP265" s="132">
        <v>13</v>
      </c>
      <c r="EQ265" s="132">
        <v>12</v>
      </c>
      <c r="ER265" s="132">
        <v>11</v>
      </c>
      <c r="ES265" s="132">
        <v>14</v>
      </c>
      <c r="ET265" s="132">
        <v>8</v>
      </c>
      <c r="EU265" s="132">
        <v>12</v>
      </c>
      <c r="EV265" s="132">
        <v>9</v>
      </c>
      <c r="EW265" s="132">
        <v>10</v>
      </c>
      <c r="EX265" s="132">
        <v>5</v>
      </c>
      <c r="EY265" s="132">
        <v>5</v>
      </c>
      <c r="EZ265" s="132">
        <v>11</v>
      </c>
      <c r="FA265" s="132">
        <v>9</v>
      </c>
      <c r="FB265" s="132">
        <v>19</v>
      </c>
      <c r="FC265" s="132">
        <v>13</v>
      </c>
      <c r="FD265" s="132">
        <v>15</v>
      </c>
      <c r="FE265" s="132">
        <v>26</v>
      </c>
      <c r="FF265" s="132">
        <v>21</v>
      </c>
      <c r="FG265" s="132">
        <v>18</v>
      </c>
      <c r="FH265" s="132">
        <v>22</v>
      </c>
      <c r="FI265" s="132">
        <v>28</v>
      </c>
      <c r="FJ265" s="132">
        <v>29</v>
      </c>
      <c r="FK265" s="132">
        <v>34</v>
      </c>
      <c r="FL265" s="132">
        <v>17</v>
      </c>
      <c r="FM265" s="132">
        <v>28</v>
      </c>
      <c r="FN265" s="132">
        <v>24</v>
      </c>
      <c r="FO265" s="132">
        <v>26</v>
      </c>
      <c r="FP265" s="132">
        <v>38</v>
      </c>
      <c r="FQ265" s="132">
        <v>30</v>
      </c>
      <c r="FR265" s="132">
        <v>49</v>
      </c>
      <c r="FS265" s="132">
        <v>38</v>
      </c>
      <c r="FT265" s="132">
        <v>30</v>
      </c>
      <c r="FU265" s="132">
        <v>42</v>
      </c>
      <c r="FV265" s="132">
        <v>39</v>
      </c>
      <c r="FW265" s="132">
        <v>60</v>
      </c>
      <c r="FX265" s="132">
        <v>56</v>
      </c>
      <c r="FY265" s="132">
        <v>57</v>
      </c>
      <c r="FZ265" s="132">
        <v>65</v>
      </c>
      <c r="GA265" s="132">
        <v>79</v>
      </c>
      <c r="GB265" s="132">
        <v>61</v>
      </c>
      <c r="GC265" s="132">
        <v>69</v>
      </c>
      <c r="GD265" s="132">
        <v>73</v>
      </c>
      <c r="GE265" s="132">
        <v>82</v>
      </c>
      <c r="GF265" s="132">
        <v>82</v>
      </c>
      <c r="GG265" s="132">
        <v>78</v>
      </c>
      <c r="GH265" s="132">
        <v>91</v>
      </c>
      <c r="GI265" s="132">
        <v>71</v>
      </c>
      <c r="GJ265" s="132">
        <v>68</v>
      </c>
      <c r="GK265" s="132">
        <v>78</v>
      </c>
      <c r="GL265" s="132">
        <v>64</v>
      </c>
      <c r="GM265" s="132">
        <v>76</v>
      </c>
      <c r="GN265" s="132">
        <v>66</v>
      </c>
      <c r="GO265" s="132">
        <v>46</v>
      </c>
      <c r="GP265" s="132">
        <v>71</v>
      </c>
      <c r="GQ265" s="132">
        <v>51</v>
      </c>
      <c r="GR265" s="132">
        <v>60</v>
      </c>
      <c r="GS265" s="132">
        <v>59</v>
      </c>
      <c r="GT265" s="132">
        <v>56</v>
      </c>
      <c r="GU265" s="132">
        <v>64</v>
      </c>
      <c r="GV265" s="132">
        <v>67</v>
      </c>
      <c r="GW265" s="132">
        <v>69</v>
      </c>
      <c r="GX265" s="132">
        <v>58</v>
      </c>
      <c r="GY265" s="132">
        <v>75</v>
      </c>
      <c r="GZ265" s="132">
        <v>56</v>
      </c>
      <c r="HA265" s="132">
        <v>68</v>
      </c>
      <c r="HB265" s="132">
        <v>49</v>
      </c>
      <c r="HC265" s="132">
        <v>67</v>
      </c>
      <c r="HD265" s="132">
        <v>58</v>
      </c>
      <c r="HE265" s="132">
        <v>61</v>
      </c>
      <c r="HF265" s="132">
        <v>109</v>
      </c>
      <c r="HG265" s="132">
        <v>109</v>
      </c>
      <c r="HH265" s="132">
        <v>106</v>
      </c>
      <c r="HI265" s="132">
        <v>146</v>
      </c>
      <c r="HJ265" s="132">
        <v>139</v>
      </c>
      <c r="HK265" s="132">
        <v>153</v>
      </c>
      <c r="HL265" s="132">
        <v>123</v>
      </c>
      <c r="HM265" s="132">
        <v>146</v>
      </c>
      <c r="HN265" s="132">
        <v>129</v>
      </c>
      <c r="HO265" s="132">
        <v>111</v>
      </c>
      <c r="HP265" s="132">
        <v>72</v>
      </c>
      <c r="HQ265" s="132">
        <v>80</v>
      </c>
      <c r="HR265" s="132">
        <v>62</v>
      </c>
      <c r="HS265" s="132">
        <v>53</v>
      </c>
      <c r="HT265" s="132">
        <v>44</v>
      </c>
      <c r="HU265" s="132">
        <v>4</v>
      </c>
      <c r="HW265" s="132">
        <v>10509</v>
      </c>
    </row>
    <row r="266" spans="2:231" x14ac:dyDescent="0.25">
      <c r="B266" s="132" t="s">
        <v>208</v>
      </c>
      <c r="D266" s="132">
        <v>1</v>
      </c>
      <c r="G266" s="132">
        <v>1</v>
      </c>
      <c r="H266" s="132">
        <v>1</v>
      </c>
      <c r="O266" s="132">
        <v>1</v>
      </c>
      <c r="Q266" s="132">
        <v>1</v>
      </c>
      <c r="U266" s="132">
        <v>3</v>
      </c>
      <c r="V266" s="132">
        <v>4</v>
      </c>
      <c r="W266" s="132">
        <v>1</v>
      </c>
      <c r="X266" s="132">
        <v>1</v>
      </c>
      <c r="Y266" s="132">
        <v>8</v>
      </c>
      <c r="Z266" s="132">
        <v>4</v>
      </c>
      <c r="AA266" s="132">
        <v>8</v>
      </c>
      <c r="AB266" s="132">
        <v>12</v>
      </c>
      <c r="AC266" s="132">
        <v>23</v>
      </c>
      <c r="AD266" s="132">
        <v>11</v>
      </c>
      <c r="AE266" s="132">
        <v>33</v>
      </c>
      <c r="AF266" s="132">
        <v>28</v>
      </c>
      <c r="AG266" s="132">
        <v>30</v>
      </c>
      <c r="AH266" s="132">
        <v>30</v>
      </c>
      <c r="AI266" s="132">
        <v>45</v>
      </c>
      <c r="AJ266" s="132">
        <v>53</v>
      </c>
      <c r="AK266" s="132">
        <v>43</v>
      </c>
      <c r="AL266" s="132">
        <v>55</v>
      </c>
      <c r="AM266" s="132">
        <v>82</v>
      </c>
      <c r="AN266" s="132">
        <v>86</v>
      </c>
      <c r="AO266" s="132">
        <v>92</v>
      </c>
      <c r="AP266" s="132">
        <v>118</v>
      </c>
      <c r="AQ266" s="132">
        <v>127</v>
      </c>
      <c r="AR266" s="132">
        <v>126</v>
      </c>
      <c r="AS266" s="132">
        <v>139</v>
      </c>
      <c r="AT266" s="132">
        <v>200</v>
      </c>
      <c r="AU266" s="132">
        <v>139</v>
      </c>
      <c r="AV266" s="132">
        <v>175</v>
      </c>
      <c r="AW266" s="132">
        <v>147</v>
      </c>
      <c r="AX266" s="132">
        <v>188</v>
      </c>
      <c r="AY266" s="132">
        <v>163</v>
      </c>
      <c r="AZ266" s="132">
        <v>149</v>
      </c>
      <c r="BA266" s="132">
        <v>219</v>
      </c>
      <c r="BB266" s="132">
        <v>153</v>
      </c>
      <c r="BC266" s="132">
        <v>163</v>
      </c>
      <c r="BD266" s="132">
        <v>142</v>
      </c>
      <c r="BE266" s="132">
        <v>182</v>
      </c>
      <c r="BF266" s="132">
        <v>162</v>
      </c>
      <c r="BG266" s="132">
        <v>149</v>
      </c>
      <c r="BH266" s="132">
        <v>214</v>
      </c>
      <c r="BI266" s="132">
        <v>173</v>
      </c>
      <c r="BJ266" s="132">
        <v>207</v>
      </c>
      <c r="BK266" s="132">
        <v>213</v>
      </c>
      <c r="BL266" s="132">
        <v>187</v>
      </c>
      <c r="BM266" s="132">
        <v>203</v>
      </c>
      <c r="BN266" s="132">
        <v>151</v>
      </c>
      <c r="BO266" s="132">
        <v>215</v>
      </c>
      <c r="BP266" s="132">
        <v>185</v>
      </c>
      <c r="BQ266" s="132">
        <v>190</v>
      </c>
      <c r="BR266" s="132">
        <v>175</v>
      </c>
      <c r="BS266" s="132">
        <v>183</v>
      </c>
      <c r="BT266" s="132">
        <v>195</v>
      </c>
      <c r="BU266" s="132">
        <v>134</v>
      </c>
      <c r="BV266" s="132">
        <v>155</v>
      </c>
      <c r="BW266" s="132">
        <v>128</v>
      </c>
      <c r="BX266" s="132">
        <v>151</v>
      </c>
      <c r="BY266" s="132">
        <v>117</v>
      </c>
      <c r="BZ266" s="132">
        <v>137</v>
      </c>
      <c r="CA266" s="132">
        <v>120</v>
      </c>
      <c r="CB266" s="132">
        <v>65</v>
      </c>
      <c r="CC266" s="132">
        <v>122</v>
      </c>
      <c r="CD266" s="132">
        <v>67</v>
      </c>
      <c r="CE266" s="132">
        <v>75</v>
      </c>
      <c r="CF266" s="132">
        <v>68</v>
      </c>
      <c r="CG266" s="132">
        <v>64</v>
      </c>
      <c r="CH266" s="132">
        <v>56</v>
      </c>
      <c r="CI266" s="132">
        <v>50</v>
      </c>
      <c r="CJ266" s="132">
        <v>58</v>
      </c>
      <c r="CK266" s="132">
        <v>50</v>
      </c>
      <c r="CL266" s="132">
        <v>47</v>
      </c>
      <c r="CM266" s="132">
        <v>42</v>
      </c>
      <c r="CN266" s="132">
        <v>58</v>
      </c>
      <c r="CO266" s="132">
        <v>38</v>
      </c>
      <c r="CP266" s="132">
        <v>44</v>
      </c>
      <c r="CQ266" s="132">
        <v>56</v>
      </c>
      <c r="CR266" s="132">
        <v>44</v>
      </c>
      <c r="CS266" s="132">
        <v>32</v>
      </c>
      <c r="CT266" s="132">
        <v>29</v>
      </c>
      <c r="CU266" s="132">
        <v>29</v>
      </c>
      <c r="CV266" s="132">
        <v>36</v>
      </c>
      <c r="CW266" s="132">
        <v>21</v>
      </c>
      <c r="CX266" s="132">
        <v>44</v>
      </c>
      <c r="CY266" s="132">
        <v>30</v>
      </c>
      <c r="CZ266" s="132">
        <v>26</v>
      </c>
      <c r="DA266" s="132">
        <v>25</v>
      </c>
      <c r="DB266" s="132">
        <v>25</v>
      </c>
      <c r="DC266" s="132">
        <v>29</v>
      </c>
      <c r="DD266" s="132">
        <v>33</v>
      </c>
      <c r="DE266" s="132">
        <v>41</v>
      </c>
      <c r="DF266" s="132">
        <v>35</v>
      </c>
      <c r="DG266" s="132">
        <v>27</v>
      </c>
      <c r="DH266" s="132">
        <v>31</v>
      </c>
      <c r="DI266" s="132">
        <v>34</v>
      </c>
      <c r="DJ266" s="132">
        <v>22</v>
      </c>
      <c r="DK266" s="132">
        <v>26</v>
      </c>
      <c r="DL266" s="132">
        <v>34</v>
      </c>
      <c r="DM266" s="132">
        <v>22</v>
      </c>
      <c r="DN266" s="132">
        <v>25</v>
      </c>
      <c r="DO266" s="132">
        <v>17</v>
      </c>
      <c r="DP266" s="132">
        <v>27</v>
      </c>
      <c r="DQ266" s="132">
        <v>22</v>
      </c>
      <c r="DR266" s="132">
        <v>23</v>
      </c>
      <c r="DS266" s="132">
        <v>22</v>
      </c>
      <c r="DT266" s="132">
        <v>28</v>
      </c>
      <c r="DU266" s="132">
        <v>35</v>
      </c>
      <c r="DV266" s="132">
        <v>22</v>
      </c>
      <c r="DW266" s="132">
        <v>25</v>
      </c>
      <c r="DX266" s="132">
        <v>27</v>
      </c>
      <c r="DY266" s="132">
        <v>23</v>
      </c>
      <c r="DZ266" s="132">
        <v>17</v>
      </c>
      <c r="EA266" s="132">
        <v>14</v>
      </c>
      <c r="EB266" s="132">
        <v>31</v>
      </c>
      <c r="EC266" s="132">
        <v>24</v>
      </c>
      <c r="ED266" s="132">
        <v>29</v>
      </c>
      <c r="EE266" s="132">
        <v>20</v>
      </c>
      <c r="EF266" s="132">
        <v>15</v>
      </c>
      <c r="EG266" s="132">
        <v>19</v>
      </c>
      <c r="EH266" s="132">
        <v>16</v>
      </c>
      <c r="EI266" s="132">
        <v>17</v>
      </c>
      <c r="EJ266" s="132">
        <v>6</v>
      </c>
      <c r="EK266" s="132">
        <v>7</v>
      </c>
      <c r="EL266" s="132">
        <v>8</v>
      </c>
      <c r="EM266" s="132">
        <v>5</v>
      </c>
      <c r="EN266" s="132">
        <v>11</v>
      </c>
      <c r="EO266" s="132">
        <v>3</v>
      </c>
      <c r="EP266" s="132">
        <v>16</v>
      </c>
      <c r="EQ266" s="132">
        <v>15</v>
      </c>
      <c r="ER266" s="132">
        <v>10</v>
      </c>
      <c r="ES266" s="132">
        <v>11</v>
      </c>
      <c r="ET266" s="132">
        <v>10</v>
      </c>
      <c r="EU266" s="132">
        <v>12</v>
      </c>
      <c r="EV266" s="132">
        <v>9</v>
      </c>
      <c r="EW266" s="132">
        <v>9</v>
      </c>
      <c r="EX266" s="132">
        <v>12</v>
      </c>
      <c r="EY266" s="132">
        <v>7</v>
      </c>
      <c r="EZ266" s="132">
        <v>9</v>
      </c>
      <c r="FA266" s="132">
        <v>10</v>
      </c>
      <c r="FB266" s="132">
        <v>16</v>
      </c>
      <c r="FC266" s="132">
        <v>16</v>
      </c>
      <c r="FD266" s="132">
        <v>13</v>
      </c>
      <c r="FE266" s="132">
        <v>15</v>
      </c>
      <c r="FF266" s="132">
        <v>21</v>
      </c>
      <c r="FG266" s="132">
        <v>17</v>
      </c>
      <c r="FH266" s="132">
        <v>22</v>
      </c>
      <c r="FI266" s="132">
        <v>26</v>
      </c>
      <c r="FJ266" s="132">
        <v>21</v>
      </c>
      <c r="FK266" s="132">
        <v>23</v>
      </c>
      <c r="FL266" s="132">
        <v>24</v>
      </c>
      <c r="FM266" s="132">
        <v>37</v>
      </c>
      <c r="FN266" s="132">
        <v>30</v>
      </c>
      <c r="FO266" s="132">
        <v>29</v>
      </c>
      <c r="FP266" s="132">
        <v>45</v>
      </c>
      <c r="FQ266" s="132">
        <v>36</v>
      </c>
      <c r="FR266" s="132">
        <v>42</v>
      </c>
      <c r="FS266" s="132">
        <v>24</v>
      </c>
      <c r="FT266" s="132">
        <v>41</v>
      </c>
      <c r="FU266" s="132">
        <v>54</v>
      </c>
      <c r="FV266" s="132">
        <v>48</v>
      </c>
      <c r="FW266" s="132">
        <v>64</v>
      </c>
      <c r="FX266" s="132">
        <v>56</v>
      </c>
      <c r="FY266" s="132">
        <v>65</v>
      </c>
      <c r="FZ266" s="132">
        <v>59</v>
      </c>
      <c r="GA266" s="132">
        <v>71</v>
      </c>
      <c r="GB266" s="132">
        <v>84</v>
      </c>
      <c r="GC266" s="132">
        <v>77</v>
      </c>
      <c r="GD266" s="132">
        <v>79</v>
      </c>
      <c r="GE266" s="132">
        <v>63</v>
      </c>
      <c r="GF266" s="132">
        <v>84</v>
      </c>
      <c r="GG266" s="132">
        <v>87</v>
      </c>
      <c r="GH266" s="132">
        <v>96</v>
      </c>
      <c r="GI266" s="132">
        <v>76</v>
      </c>
      <c r="GJ266" s="132">
        <v>74</v>
      </c>
      <c r="GK266" s="132">
        <v>81</v>
      </c>
      <c r="GL266" s="132">
        <v>78</v>
      </c>
      <c r="GM266" s="132">
        <v>74</v>
      </c>
      <c r="GN266" s="132">
        <v>66</v>
      </c>
      <c r="GO266" s="132">
        <v>80</v>
      </c>
      <c r="GP266" s="132">
        <v>68</v>
      </c>
      <c r="GQ266" s="132">
        <v>76</v>
      </c>
      <c r="GR266" s="132">
        <v>74</v>
      </c>
      <c r="GS266" s="132">
        <v>72</v>
      </c>
      <c r="GT266" s="132">
        <v>47</v>
      </c>
      <c r="GU266" s="132">
        <v>74</v>
      </c>
      <c r="GV266" s="132">
        <v>61</v>
      </c>
      <c r="GW266" s="132">
        <v>60</v>
      </c>
      <c r="GX266" s="132">
        <v>61</v>
      </c>
      <c r="GY266" s="132">
        <v>71</v>
      </c>
      <c r="GZ266" s="132">
        <v>71</v>
      </c>
      <c r="HA266" s="132">
        <v>68</v>
      </c>
      <c r="HB266" s="132">
        <v>78</v>
      </c>
      <c r="HC266" s="132">
        <v>63</v>
      </c>
      <c r="HD266" s="132">
        <v>82</v>
      </c>
      <c r="HE266" s="132">
        <v>73</v>
      </c>
      <c r="HF266" s="132">
        <v>111</v>
      </c>
      <c r="HG266" s="132">
        <v>95</v>
      </c>
      <c r="HH266" s="132">
        <v>100</v>
      </c>
      <c r="HI266" s="132">
        <v>128</v>
      </c>
      <c r="HJ266" s="132">
        <v>144</v>
      </c>
      <c r="HK266" s="132">
        <v>127</v>
      </c>
      <c r="HL266" s="132">
        <v>139</v>
      </c>
      <c r="HM266" s="132">
        <v>136</v>
      </c>
      <c r="HN266" s="132">
        <v>132</v>
      </c>
      <c r="HO266" s="132">
        <v>108</v>
      </c>
      <c r="HP266" s="132">
        <v>84</v>
      </c>
      <c r="HQ266" s="132">
        <v>64</v>
      </c>
      <c r="HR266" s="132">
        <v>57</v>
      </c>
      <c r="HS266" s="132">
        <v>56</v>
      </c>
      <c r="HT266" s="132">
        <v>44</v>
      </c>
      <c r="HU266" s="132">
        <v>6</v>
      </c>
      <c r="HW266" s="132">
        <v>13878</v>
      </c>
    </row>
    <row r="267" spans="2:231" x14ac:dyDescent="0.25">
      <c r="B267" s="132" t="s">
        <v>209</v>
      </c>
      <c r="G267" s="132">
        <v>2</v>
      </c>
      <c r="K267" s="132">
        <v>3</v>
      </c>
      <c r="O267" s="132">
        <v>1</v>
      </c>
      <c r="P267" s="132">
        <v>1</v>
      </c>
      <c r="Q267" s="132">
        <v>1</v>
      </c>
      <c r="R267" s="132">
        <v>1</v>
      </c>
      <c r="T267" s="132">
        <v>2</v>
      </c>
      <c r="V267" s="132">
        <v>1</v>
      </c>
      <c r="W267" s="132">
        <v>1</v>
      </c>
      <c r="X267" s="132">
        <v>1</v>
      </c>
      <c r="Y267" s="132">
        <v>4</v>
      </c>
      <c r="Z267" s="132">
        <v>3</v>
      </c>
      <c r="AA267" s="132">
        <v>3</v>
      </c>
      <c r="AB267" s="132">
        <v>6</v>
      </c>
      <c r="AC267" s="132">
        <v>4</v>
      </c>
      <c r="AD267" s="132">
        <v>8</v>
      </c>
      <c r="AE267" s="132">
        <v>16</v>
      </c>
      <c r="AF267" s="132">
        <v>26</v>
      </c>
      <c r="AG267" s="132">
        <v>19</v>
      </c>
      <c r="AH267" s="132">
        <v>27</v>
      </c>
      <c r="AI267" s="132">
        <v>34</v>
      </c>
      <c r="AJ267" s="132">
        <v>37</v>
      </c>
      <c r="AK267" s="132">
        <v>40</v>
      </c>
      <c r="AL267" s="132">
        <v>39</v>
      </c>
      <c r="AM267" s="132">
        <v>77</v>
      </c>
      <c r="AN267" s="132">
        <v>82</v>
      </c>
      <c r="AO267" s="132">
        <v>103</v>
      </c>
      <c r="AP267" s="132">
        <v>108</v>
      </c>
      <c r="AQ267" s="132">
        <v>127</v>
      </c>
      <c r="AR267" s="132">
        <v>113</v>
      </c>
      <c r="AS267" s="132">
        <v>157</v>
      </c>
      <c r="AT267" s="132">
        <v>188</v>
      </c>
      <c r="AU267" s="132">
        <v>139</v>
      </c>
      <c r="AV267" s="132">
        <v>140</v>
      </c>
      <c r="AW267" s="132">
        <v>151</v>
      </c>
      <c r="AX267" s="132">
        <v>166</v>
      </c>
      <c r="AY267" s="132">
        <v>139</v>
      </c>
      <c r="AZ267" s="132">
        <v>87</v>
      </c>
      <c r="BA267" s="132">
        <v>172</v>
      </c>
      <c r="BB267" s="132">
        <v>153</v>
      </c>
      <c r="BC267" s="132">
        <v>136</v>
      </c>
      <c r="BD267" s="132">
        <v>153</v>
      </c>
      <c r="BE267" s="132">
        <v>125</v>
      </c>
      <c r="BF267" s="132">
        <v>111</v>
      </c>
      <c r="BG267" s="132">
        <v>116</v>
      </c>
      <c r="BH267" s="132">
        <v>159</v>
      </c>
      <c r="BI267" s="132">
        <v>104</v>
      </c>
      <c r="BJ267" s="132">
        <v>138</v>
      </c>
      <c r="BK267" s="132">
        <v>106</v>
      </c>
      <c r="BL267" s="132">
        <v>112</v>
      </c>
      <c r="BM267" s="132">
        <v>106</v>
      </c>
      <c r="BN267" s="132">
        <v>95</v>
      </c>
      <c r="BO267" s="132">
        <v>131</v>
      </c>
      <c r="BP267" s="132">
        <v>111</v>
      </c>
      <c r="BQ267" s="132">
        <v>102</v>
      </c>
      <c r="BR267" s="132">
        <v>98</v>
      </c>
      <c r="BS267" s="132">
        <v>108</v>
      </c>
      <c r="BT267" s="132">
        <v>108</v>
      </c>
      <c r="BU267" s="132">
        <v>94</v>
      </c>
      <c r="BV267" s="132">
        <v>76</v>
      </c>
      <c r="BW267" s="132">
        <v>79</v>
      </c>
      <c r="BX267" s="132">
        <v>69</v>
      </c>
      <c r="BY267" s="132">
        <v>73</v>
      </c>
      <c r="BZ267" s="132">
        <v>71</v>
      </c>
      <c r="CA267" s="132">
        <v>60</v>
      </c>
      <c r="CB267" s="132">
        <v>56</v>
      </c>
      <c r="CC267" s="132">
        <v>69</v>
      </c>
      <c r="CD267" s="132">
        <v>39</v>
      </c>
      <c r="CE267" s="132">
        <v>42</v>
      </c>
      <c r="CF267" s="132">
        <v>37</v>
      </c>
      <c r="CG267" s="132">
        <v>34</v>
      </c>
      <c r="CH267" s="132">
        <v>41</v>
      </c>
      <c r="CI267" s="132">
        <v>31</v>
      </c>
      <c r="CJ267" s="132">
        <v>43</v>
      </c>
      <c r="CK267" s="132">
        <v>35</v>
      </c>
      <c r="CL267" s="132">
        <v>36</v>
      </c>
      <c r="CM267" s="132">
        <v>24</v>
      </c>
      <c r="CN267" s="132">
        <v>29</v>
      </c>
      <c r="CO267" s="132">
        <v>26</v>
      </c>
      <c r="CP267" s="132">
        <v>20</v>
      </c>
      <c r="CQ267" s="132">
        <v>27</v>
      </c>
      <c r="CR267" s="132">
        <v>20</v>
      </c>
      <c r="CS267" s="132">
        <v>21</v>
      </c>
      <c r="CT267" s="132">
        <v>21</v>
      </c>
      <c r="CU267" s="132">
        <v>22</v>
      </c>
      <c r="CV267" s="132">
        <v>19</v>
      </c>
      <c r="CW267" s="132">
        <v>12</v>
      </c>
      <c r="CX267" s="132">
        <v>26</v>
      </c>
      <c r="CY267" s="132">
        <v>20</v>
      </c>
      <c r="CZ267" s="132">
        <v>19</v>
      </c>
      <c r="DA267" s="132">
        <v>21</v>
      </c>
      <c r="DB267" s="132">
        <v>15</v>
      </c>
      <c r="DC267" s="132">
        <v>19</v>
      </c>
      <c r="DD267" s="132">
        <v>21</v>
      </c>
      <c r="DE267" s="132">
        <v>14</v>
      </c>
      <c r="DF267" s="132">
        <v>12</v>
      </c>
      <c r="DG267" s="132">
        <v>18</v>
      </c>
      <c r="DH267" s="132">
        <v>25</v>
      </c>
      <c r="DI267" s="132">
        <v>21</v>
      </c>
      <c r="DJ267" s="132">
        <v>17</v>
      </c>
      <c r="DK267" s="132">
        <v>14</v>
      </c>
      <c r="DL267" s="132">
        <v>18</v>
      </c>
      <c r="DM267" s="132">
        <v>15</v>
      </c>
      <c r="DN267" s="132">
        <v>13</v>
      </c>
      <c r="DO267" s="132">
        <v>8</v>
      </c>
      <c r="DP267" s="132">
        <v>11</v>
      </c>
      <c r="DQ267" s="132">
        <v>13</v>
      </c>
      <c r="DR267" s="132">
        <v>11</v>
      </c>
      <c r="DS267" s="132">
        <v>16</v>
      </c>
      <c r="DT267" s="132">
        <v>11</v>
      </c>
      <c r="DU267" s="132">
        <v>16</v>
      </c>
      <c r="DV267" s="132">
        <v>16</v>
      </c>
      <c r="DW267" s="132">
        <v>18</v>
      </c>
      <c r="DX267" s="132">
        <v>15</v>
      </c>
      <c r="DY267" s="132">
        <v>8</v>
      </c>
      <c r="DZ267" s="132">
        <v>15</v>
      </c>
      <c r="EA267" s="132">
        <v>8</v>
      </c>
      <c r="EB267" s="132">
        <v>14</v>
      </c>
      <c r="EC267" s="132">
        <v>16</v>
      </c>
      <c r="ED267" s="132">
        <v>10</v>
      </c>
      <c r="EE267" s="132">
        <v>7</v>
      </c>
      <c r="EF267" s="132">
        <v>9</v>
      </c>
      <c r="EG267" s="132">
        <v>5</v>
      </c>
      <c r="EH267" s="132">
        <v>5</v>
      </c>
      <c r="EI267" s="132">
        <v>9</v>
      </c>
      <c r="EJ267" s="132">
        <v>6</v>
      </c>
      <c r="EK267" s="132">
        <v>6</v>
      </c>
      <c r="EL267" s="132">
        <v>4</v>
      </c>
      <c r="EM267" s="132">
        <v>3</v>
      </c>
      <c r="EN267" s="132">
        <v>7</v>
      </c>
      <c r="EO267" s="132">
        <v>7</v>
      </c>
      <c r="EP267" s="132">
        <v>7</v>
      </c>
      <c r="EQ267" s="132">
        <v>1</v>
      </c>
      <c r="ER267" s="132">
        <v>3</v>
      </c>
      <c r="ES267" s="132">
        <v>3</v>
      </c>
      <c r="ET267" s="132">
        <v>4</v>
      </c>
      <c r="EU267" s="132">
        <v>6</v>
      </c>
      <c r="EV267" s="132">
        <v>5</v>
      </c>
      <c r="EW267" s="132">
        <v>4</v>
      </c>
      <c r="EX267" s="132">
        <v>5</v>
      </c>
      <c r="EY267" s="132">
        <v>5</v>
      </c>
      <c r="EZ267" s="132">
        <v>7</v>
      </c>
      <c r="FA267" s="132">
        <v>8</v>
      </c>
      <c r="FB267" s="132">
        <v>2</v>
      </c>
      <c r="FC267" s="132">
        <v>5</v>
      </c>
      <c r="FD267" s="132">
        <v>5</v>
      </c>
      <c r="FE267" s="132">
        <v>2</v>
      </c>
      <c r="FF267" s="132">
        <v>7</v>
      </c>
      <c r="FG267" s="132">
        <v>14</v>
      </c>
      <c r="FH267" s="132">
        <v>13</v>
      </c>
      <c r="FI267" s="132">
        <v>17</v>
      </c>
      <c r="FJ267" s="132">
        <v>14</v>
      </c>
      <c r="FK267" s="132">
        <v>19</v>
      </c>
      <c r="FL267" s="132">
        <v>14</v>
      </c>
      <c r="FM267" s="132">
        <v>16</v>
      </c>
      <c r="FN267" s="132">
        <v>19</v>
      </c>
      <c r="FO267" s="132">
        <v>18</v>
      </c>
      <c r="FP267" s="132">
        <v>26</v>
      </c>
      <c r="FQ267" s="132">
        <v>18</v>
      </c>
      <c r="FR267" s="132">
        <v>18</v>
      </c>
      <c r="FS267" s="132">
        <v>19</v>
      </c>
      <c r="FT267" s="132">
        <v>24</v>
      </c>
      <c r="FU267" s="132">
        <v>31</v>
      </c>
      <c r="FV267" s="132">
        <v>22</v>
      </c>
      <c r="FW267" s="132">
        <v>37</v>
      </c>
      <c r="FX267" s="132">
        <v>39</v>
      </c>
      <c r="FY267" s="132">
        <v>27</v>
      </c>
      <c r="FZ267" s="132">
        <v>28</v>
      </c>
      <c r="GA267" s="132">
        <v>37</v>
      </c>
      <c r="GB267" s="132">
        <v>35</v>
      </c>
      <c r="GC267" s="132">
        <v>31</v>
      </c>
      <c r="GD267" s="132">
        <v>39</v>
      </c>
      <c r="GE267" s="132">
        <v>51</v>
      </c>
      <c r="GF267" s="132">
        <v>41</v>
      </c>
      <c r="GG267" s="132">
        <v>36</v>
      </c>
      <c r="GH267" s="132">
        <v>31</v>
      </c>
      <c r="GI267" s="132">
        <v>40</v>
      </c>
      <c r="GJ267" s="132">
        <v>29</v>
      </c>
      <c r="GK267" s="132">
        <v>51</v>
      </c>
      <c r="GL267" s="132">
        <v>36</v>
      </c>
      <c r="GM267" s="132">
        <v>32</v>
      </c>
      <c r="GN267" s="132">
        <v>37</v>
      </c>
      <c r="GO267" s="132">
        <v>33</v>
      </c>
      <c r="GP267" s="132">
        <v>27</v>
      </c>
      <c r="GQ267" s="132">
        <v>26</v>
      </c>
      <c r="GR267" s="132">
        <v>45</v>
      </c>
      <c r="GS267" s="132">
        <v>25</v>
      </c>
      <c r="GT267" s="132">
        <v>40</v>
      </c>
      <c r="GU267" s="132">
        <v>27</v>
      </c>
      <c r="GV267" s="132">
        <v>26</v>
      </c>
      <c r="GW267" s="132">
        <v>24</v>
      </c>
      <c r="GX267" s="132">
        <v>38</v>
      </c>
      <c r="GY267" s="132">
        <v>31</v>
      </c>
      <c r="GZ267" s="132">
        <v>40</v>
      </c>
      <c r="HA267" s="132">
        <v>43</v>
      </c>
      <c r="HB267" s="132">
        <v>31</v>
      </c>
      <c r="HC267" s="132">
        <v>32</v>
      </c>
      <c r="HD267" s="132">
        <v>36</v>
      </c>
      <c r="HE267" s="132">
        <v>35</v>
      </c>
      <c r="HF267" s="132">
        <v>45</v>
      </c>
      <c r="HG267" s="132">
        <v>63</v>
      </c>
      <c r="HH267" s="132">
        <v>57</v>
      </c>
      <c r="HI267" s="132">
        <v>47</v>
      </c>
      <c r="HJ267" s="132">
        <v>74</v>
      </c>
      <c r="HK267" s="132">
        <v>64</v>
      </c>
      <c r="HL267" s="132">
        <v>68</v>
      </c>
      <c r="HM267" s="132">
        <v>75</v>
      </c>
      <c r="HN267" s="132">
        <v>61</v>
      </c>
      <c r="HO267" s="132">
        <v>65</v>
      </c>
      <c r="HP267" s="132">
        <v>45</v>
      </c>
      <c r="HQ267" s="132">
        <v>32</v>
      </c>
      <c r="HR267" s="132">
        <v>28</v>
      </c>
      <c r="HS267" s="132">
        <v>17</v>
      </c>
      <c r="HT267" s="132">
        <v>22</v>
      </c>
      <c r="HU267" s="132">
        <v>1</v>
      </c>
      <c r="HW267" s="132">
        <v>8670</v>
      </c>
    </row>
    <row r="268" spans="2:231" x14ac:dyDescent="0.25">
      <c r="B268" s="132" t="s">
        <v>210</v>
      </c>
      <c r="J268" s="132">
        <v>2</v>
      </c>
      <c r="L268" s="132">
        <v>1</v>
      </c>
      <c r="P268" s="132">
        <v>1</v>
      </c>
      <c r="R268" s="132">
        <v>2</v>
      </c>
      <c r="S268" s="132">
        <v>1</v>
      </c>
      <c r="T268" s="132">
        <v>2</v>
      </c>
      <c r="U268" s="132">
        <v>4</v>
      </c>
      <c r="V268" s="132">
        <v>1</v>
      </c>
      <c r="X268" s="132">
        <v>4</v>
      </c>
      <c r="Y268" s="132">
        <v>3</v>
      </c>
      <c r="Z268" s="132">
        <v>4</v>
      </c>
      <c r="AA268" s="132">
        <v>9</v>
      </c>
      <c r="AB268" s="132">
        <v>11</v>
      </c>
      <c r="AC268" s="132">
        <v>9</v>
      </c>
      <c r="AD268" s="132">
        <v>5</v>
      </c>
      <c r="AE268" s="132">
        <v>18</v>
      </c>
      <c r="AF268" s="132">
        <v>16</v>
      </c>
      <c r="AG268" s="132">
        <v>13</v>
      </c>
      <c r="AH268" s="132">
        <v>24</v>
      </c>
      <c r="AI268" s="132">
        <v>24</v>
      </c>
      <c r="AJ268" s="132">
        <v>31</v>
      </c>
      <c r="AK268" s="132">
        <v>48</v>
      </c>
      <c r="AL268" s="132">
        <v>33</v>
      </c>
      <c r="AM268" s="132">
        <v>87</v>
      </c>
      <c r="AN268" s="132">
        <v>82</v>
      </c>
      <c r="AO268" s="132">
        <v>106</v>
      </c>
      <c r="AP268" s="132">
        <v>106</v>
      </c>
      <c r="AQ268" s="132">
        <v>122</v>
      </c>
      <c r="AR268" s="132">
        <v>140</v>
      </c>
      <c r="AS268" s="132">
        <v>137</v>
      </c>
      <c r="AT268" s="132">
        <v>246</v>
      </c>
      <c r="AU268" s="132">
        <v>176</v>
      </c>
      <c r="AV268" s="132">
        <v>167</v>
      </c>
      <c r="AW268" s="132">
        <v>156</v>
      </c>
      <c r="AX268" s="132">
        <v>201</v>
      </c>
      <c r="AY268" s="132">
        <v>158</v>
      </c>
      <c r="AZ268" s="132">
        <v>153</v>
      </c>
      <c r="BA268" s="132">
        <v>230</v>
      </c>
      <c r="BB268" s="132">
        <v>166</v>
      </c>
      <c r="BC268" s="132">
        <v>187</v>
      </c>
      <c r="BD268" s="132">
        <v>167</v>
      </c>
      <c r="BE268" s="132">
        <v>158</v>
      </c>
      <c r="BF268" s="132">
        <v>117</v>
      </c>
      <c r="BG268" s="132">
        <v>118</v>
      </c>
      <c r="BH268" s="132">
        <v>145</v>
      </c>
      <c r="BI268" s="132">
        <v>101</v>
      </c>
      <c r="BJ268" s="132">
        <v>144</v>
      </c>
      <c r="BK268" s="132">
        <v>140</v>
      </c>
      <c r="BL268" s="132">
        <v>105</v>
      </c>
      <c r="BM268" s="132">
        <v>107</v>
      </c>
      <c r="BN268" s="132">
        <v>89</v>
      </c>
      <c r="BO268" s="132">
        <v>134</v>
      </c>
      <c r="BP268" s="132">
        <v>116</v>
      </c>
      <c r="BQ268" s="132">
        <v>128</v>
      </c>
      <c r="BR268" s="132">
        <v>100</v>
      </c>
      <c r="BS268" s="132">
        <v>106</v>
      </c>
      <c r="BT268" s="132">
        <v>72</v>
      </c>
      <c r="BU268" s="132">
        <v>75</v>
      </c>
      <c r="BV268" s="132">
        <v>57</v>
      </c>
      <c r="BW268" s="132">
        <v>73</v>
      </c>
      <c r="BX268" s="132">
        <v>62</v>
      </c>
      <c r="BY268" s="132">
        <v>77</v>
      </c>
      <c r="BZ268" s="132">
        <v>54</v>
      </c>
      <c r="CA268" s="132">
        <v>55</v>
      </c>
      <c r="CB268" s="132">
        <v>36</v>
      </c>
      <c r="CC268" s="132">
        <v>65</v>
      </c>
      <c r="CD268" s="132">
        <v>35</v>
      </c>
      <c r="CE268" s="132">
        <v>51</v>
      </c>
      <c r="CF268" s="132">
        <v>38</v>
      </c>
      <c r="CG268" s="132">
        <v>34</v>
      </c>
      <c r="CH268" s="132">
        <v>38</v>
      </c>
      <c r="CI268" s="132">
        <v>28</v>
      </c>
      <c r="CJ268" s="132">
        <v>28</v>
      </c>
      <c r="CK268" s="132">
        <v>31</v>
      </c>
      <c r="CL268" s="132">
        <v>38</v>
      </c>
      <c r="CM268" s="132">
        <v>22</v>
      </c>
      <c r="CN268" s="132">
        <v>28</v>
      </c>
      <c r="CO268" s="132">
        <v>22</v>
      </c>
      <c r="CP268" s="132">
        <v>19</v>
      </c>
      <c r="CQ268" s="132">
        <v>26</v>
      </c>
      <c r="CR268" s="132">
        <v>19</v>
      </c>
      <c r="CS268" s="132">
        <v>23</v>
      </c>
      <c r="CT268" s="132">
        <v>21</v>
      </c>
      <c r="CU268" s="132">
        <v>21</v>
      </c>
      <c r="CV268" s="132">
        <v>18</v>
      </c>
      <c r="CW268" s="132">
        <v>14</v>
      </c>
      <c r="CX268" s="132">
        <v>23</v>
      </c>
      <c r="CY268" s="132">
        <v>19</v>
      </c>
      <c r="CZ268" s="132">
        <v>10</v>
      </c>
      <c r="DA268" s="132">
        <v>10</v>
      </c>
      <c r="DB268" s="132">
        <v>15</v>
      </c>
      <c r="DC268" s="132">
        <v>7</v>
      </c>
      <c r="DD268" s="132">
        <v>15</v>
      </c>
      <c r="DE268" s="132">
        <v>11</v>
      </c>
      <c r="DF268" s="132">
        <v>13</v>
      </c>
      <c r="DG268" s="132">
        <v>15</v>
      </c>
      <c r="DH268" s="132">
        <v>18</v>
      </c>
      <c r="DI268" s="132">
        <v>14</v>
      </c>
      <c r="DJ268" s="132">
        <v>10</v>
      </c>
      <c r="DK268" s="132">
        <v>8</v>
      </c>
      <c r="DL268" s="132">
        <v>12</v>
      </c>
      <c r="DM268" s="132">
        <v>9</v>
      </c>
      <c r="DN268" s="132">
        <v>7</v>
      </c>
      <c r="DO268" s="132">
        <v>11</v>
      </c>
      <c r="DP268" s="132">
        <v>4</v>
      </c>
      <c r="DQ268" s="132">
        <v>19</v>
      </c>
      <c r="DR268" s="132">
        <v>7</v>
      </c>
      <c r="DS268" s="132">
        <v>5</v>
      </c>
      <c r="DT268" s="132">
        <v>5</v>
      </c>
      <c r="DU268" s="132">
        <v>3</v>
      </c>
      <c r="DV268" s="132">
        <v>13</v>
      </c>
      <c r="DW268" s="132">
        <v>8</v>
      </c>
      <c r="DX268" s="132">
        <v>4</v>
      </c>
      <c r="DY268" s="132">
        <v>5</v>
      </c>
      <c r="DZ268" s="132">
        <v>2</v>
      </c>
      <c r="EA268" s="132">
        <v>9</v>
      </c>
      <c r="EB268" s="132">
        <v>8</v>
      </c>
      <c r="EC268" s="132">
        <v>4</v>
      </c>
      <c r="ED268" s="132">
        <v>9</v>
      </c>
      <c r="EE268" s="132">
        <v>3</v>
      </c>
      <c r="EG268" s="132">
        <v>2</v>
      </c>
      <c r="EH268" s="132">
        <v>2</v>
      </c>
      <c r="EI268" s="132">
        <v>2</v>
      </c>
      <c r="EJ268" s="132">
        <v>1</v>
      </c>
      <c r="EK268" s="132">
        <v>4</v>
      </c>
      <c r="EM268" s="132">
        <v>3</v>
      </c>
      <c r="EN268" s="132">
        <v>6</v>
      </c>
      <c r="EP268" s="132">
        <v>1</v>
      </c>
      <c r="EQ268" s="132">
        <v>1</v>
      </c>
      <c r="ER268" s="132">
        <v>4</v>
      </c>
      <c r="ES268" s="132">
        <v>2</v>
      </c>
      <c r="ET268" s="132">
        <v>1</v>
      </c>
      <c r="EU268" s="132">
        <v>5</v>
      </c>
      <c r="EV268" s="132">
        <v>2</v>
      </c>
      <c r="EW268" s="132">
        <v>4</v>
      </c>
      <c r="EX268" s="132">
        <v>1</v>
      </c>
      <c r="EZ268" s="132">
        <v>1</v>
      </c>
      <c r="FA268" s="132">
        <v>2</v>
      </c>
      <c r="FB268" s="132">
        <v>6</v>
      </c>
      <c r="FC268" s="132">
        <v>4</v>
      </c>
      <c r="FD268" s="132">
        <v>5</v>
      </c>
      <c r="FE268" s="132">
        <v>3</v>
      </c>
      <c r="FF268" s="132">
        <v>3</v>
      </c>
      <c r="FG268" s="132">
        <v>10</v>
      </c>
      <c r="FH268" s="132">
        <v>4</v>
      </c>
      <c r="FI268" s="132">
        <v>6</v>
      </c>
      <c r="FJ268" s="132">
        <v>8</v>
      </c>
      <c r="FK268" s="132">
        <v>8</v>
      </c>
      <c r="FL268" s="132">
        <v>8</v>
      </c>
      <c r="FM268" s="132">
        <v>11</v>
      </c>
      <c r="FN268" s="132">
        <v>8</v>
      </c>
      <c r="FO268" s="132">
        <v>7</v>
      </c>
      <c r="FP268" s="132">
        <v>5</v>
      </c>
      <c r="FQ268" s="132">
        <v>6</v>
      </c>
      <c r="FR268" s="132">
        <v>11</v>
      </c>
      <c r="FS268" s="132">
        <v>10</v>
      </c>
      <c r="FT268" s="132">
        <v>6</v>
      </c>
      <c r="FU268" s="132">
        <v>16</v>
      </c>
      <c r="FV268" s="132">
        <v>8</v>
      </c>
      <c r="FW268" s="132">
        <v>13</v>
      </c>
      <c r="FX268" s="132">
        <v>14</v>
      </c>
      <c r="FY268" s="132">
        <v>20</v>
      </c>
      <c r="FZ268" s="132">
        <v>14</v>
      </c>
      <c r="GA268" s="132">
        <v>17</v>
      </c>
      <c r="GB268" s="132">
        <v>11</v>
      </c>
      <c r="GC268" s="132">
        <v>17</v>
      </c>
      <c r="GD268" s="132">
        <v>21</v>
      </c>
      <c r="GE268" s="132">
        <v>12</v>
      </c>
      <c r="GF268" s="132">
        <v>13</v>
      </c>
      <c r="GG268" s="132">
        <v>25</v>
      </c>
      <c r="GH268" s="132">
        <v>20</v>
      </c>
      <c r="GI268" s="132">
        <v>15</v>
      </c>
      <c r="GJ268" s="132">
        <v>15</v>
      </c>
      <c r="GK268" s="132">
        <v>18</v>
      </c>
      <c r="GL268" s="132">
        <v>19</v>
      </c>
      <c r="GM268" s="132">
        <v>13</v>
      </c>
      <c r="GN268" s="132">
        <v>19</v>
      </c>
      <c r="GO268" s="132">
        <v>23</v>
      </c>
      <c r="GP268" s="132">
        <v>11</v>
      </c>
      <c r="GQ268" s="132">
        <v>19</v>
      </c>
      <c r="GR268" s="132">
        <v>13</v>
      </c>
      <c r="GS268" s="132">
        <v>7</v>
      </c>
      <c r="GT268" s="132">
        <v>9</v>
      </c>
      <c r="GU268" s="132">
        <v>12</v>
      </c>
      <c r="GV268" s="132">
        <v>13</v>
      </c>
      <c r="GW268" s="132">
        <v>20</v>
      </c>
      <c r="GX268" s="132">
        <v>12</v>
      </c>
      <c r="GY268" s="132">
        <v>11</v>
      </c>
      <c r="GZ268" s="132">
        <v>13</v>
      </c>
      <c r="HA268" s="132">
        <v>13</v>
      </c>
      <c r="HB268" s="132">
        <v>11</v>
      </c>
      <c r="HC268" s="132">
        <v>15</v>
      </c>
      <c r="HD268" s="132">
        <v>13</v>
      </c>
      <c r="HE268" s="132">
        <v>7</v>
      </c>
      <c r="HF268" s="132">
        <v>12</v>
      </c>
      <c r="HG268" s="132">
        <v>21</v>
      </c>
      <c r="HH268" s="132">
        <v>24</v>
      </c>
      <c r="HI268" s="132">
        <v>28</v>
      </c>
      <c r="HJ268" s="132">
        <v>34</v>
      </c>
      <c r="HK268" s="132">
        <v>34</v>
      </c>
      <c r="HL268" s="132">
        <v>22</v>
      </c>
      <c r="HM268" s="132">
        <v>27</v>
      </c>
      <c r="HN268" s="132">
        <v>29</v>
      </c>
      <c r="HO268" s="132">
        <v>23</v>
      </c>
      <c r="HP268" s="132">
        <v>19</v>
      </c>
      <c r="HQ268" s="132">
        <v>17</v>
      </c>
      <c r="HR268" s="132">
        <v>18</v>
      </c>
      <c r="HS268" s="132">
        <v>15</v>
      </c>
      <c r="HT268" s="132">
        <v>18</v>
      </c>
      <c r="HU268" s="132">
        <v>1</v>
      </c>
      <c r="HW268" s="132">
        <v>7433</v>
      </c>
    </row>
    <row r="269" spans="2:231" x14ac:dyDescent="0.25">
      <c r="B269" s="132" t="s">
        <v>211</v>
      </c>
      <c r="E269" s="132">
        <v>1</v>
      </c>
      <c r="F269" s="132">
        <v>1</v>
      </c>
      <c r="H269" s="132">
        <v>1</v>
      </c>
      <c r="I269" s="132">
        <v>1</v>
      </c>
      <c r="X269" s="132">
        <v>1</v>
      </c>
      <c r="Y269" s="132">
        <v>1</v>
      </c>
      <c r="Z269" s="132">
        <v>2</v>
      </c>
      <c r="AB269" s="132">
        <v>4</v>
      </c>
      <c r="AC269" s="132">
        <v>8</v>
      </c>
      <c r="AD269" s="132">
        <v>6</v>
      </c>
      <c r="AE269" s="132">
        <v>13</v>
      </c>
      <c r="AF269" s="132">
        <v>17</v>
      </c>
      <c r="AG269" s="132">
        <v>8</v>
      </c>
      <c r="AH269" s="132">
        <v>14</v>
      </c>
      <c r="AI269" s="132">
        <v>17</v>
      </c>
      <c r="AJ269" s="132">
        <v>24</v>
      </c>
      <c r="AK269" s="132">
        <v>24</v>
      </c>
      <c r="AL269" s="132">
        <v>30</v>
      </c>
      <c r="AM269" s="132">
        <v>49</v>
      </c>
      <c r="AN269" s="132">
        <v>42</v>
      </c>
      <c r="AO269" s="132">
        <v>67</v>
      </c>
      <c r="AP269" s="132">
        <v>74</v>
      </c>
      <c r="AQ269" s="132">
        <v>86</v>
      </c>
      <c r="AR269" s="132">
        <v>88</v>
      </c>
      <c r="AS269" s="132">
        <v>95</v>
      </c>
      <c r="AT269" s="132">
        <v>129</v>
      </c>
      <c r="AU269" s="132">
        <v>125</v>
      </c>
      <c r="AV269" s="132">
        <v>147</v>
      </c>
      <c r="AW269" s="132">
        <v>133</v>
      </c>
      <c r="AX269" s="132">
        <v>143</v>
      </c>
      <c r="AY269" s="132">
        <v>167</v>
      </c>
      <c r="AZ269" s="132">
        <v>130</v>
      </c>
      <c r="BA269" s="132">
        <v>233</v>
      </c>
      <c r="BB269" s="132">
        <v>183</v>
      </c>
      <c r="BC269" s="132">
        <v>213</v>
      </c>
      <c r="BD269" s="132">
        <v>172</v>
      </c>
      <c r="BE269" s="132">
        <v>207</v>
      </c>
      <c r="BF269" s="132">
        <v>142</v>
      </c>
      <c r="BG269" s="132">
        <v>131</v>
      </c>
      <c r="BH269" s="132">
        <v>187</v>
      </c>
      <c r="BI269" s="132">
        <v>148</v>
      </c>
      <c r="BJ269" s="132">
        <v>200</v>
      </c>
      <c r="BK269" s="132">
        <v>177</v>
      </c>
      <c r="BL269" s="132">
        <v>186</v>
      </c>
      <c r="BM269" s="132">
        <v>165</v>
      </c>
      <c r="BN269" s="132">
        <v>140</v>
      </c>
      <c r="BO269" s="132">
        <v>186</v>
      </c>
      <c r="BP269" s="132">
        <v>185</v>
      </c>
      <c r="BQ269" s="132">
        <v>187</v>
      </c>
      <c r="BR269" s="132">
        <v>162</v>
      </c>
      <c r="BS269" s="132">
        <v>186</v>
      </c>
      <c r="BT269" s="132">
        <v>101</v>
      </c>
      <c r="BU269" s="132">
        <v>127</v>
      </c>
      <c r="BV269" s="132">
        <v>119</v>
      </c>
      <c r="BW269" s="132">
        <v>158</v>
      </c>
      <c r="BX269" s="132">
        <v>160</v>
      </c>
      <c r="BY269" s="132">
        <v>140</v>
      </c>
      <c r="BZ269" s="132">
        <v>112</v>
      </c>
      <c r="CA269" s="132">
        <v>99</v>
      </c>
      <c r="CB269" s="132">
        <v>85</v>
      </c>
      <c r="CC269" s="132">
        <v>124</v>
      </c>
      <c r="CD269" s="132">
        <v>106</v>
      </c>
      <c r="CE269" s="132">
        <v>93</v>
      </c>
      <c r="CF269" s="132">
        <v>86</v>
      </c>
      <c r="CG269" s="132">
        <v>87</v>
      </c>
      <c r="CH269" s="132">
        <v>67</v>
      </c>
      <c r="CI269" s="132">
        <v>43</v>
      </c>
      <c r="CJ269" s="132">
        <v>48</v>
      </c>
      <c r="CK269" s="132">
        <v>64</v>
      </c>
      <c r="CL269" s="132">
        <v>66</v>
      </c>
      <c r="CM269" s="132">
        <v>70</v>
      </c>
      <c r="CN269" s="132">
        <v>67</v>
      </c>
      <c r="CO269" s="132">
        <v>50</v>
      </c>
      <c r="CP269" s="132">
        <v>33</v>
      </c>
      <c r="CQ269" s="132">
        <v>46</v>
      </c>
      <c r="CR269" s="132">
        <v>45</v>
      </c>
      <c r="CS269" s="132">
        <v>36</v>
      </c>
      <c r="CT269" s="132">
        <v>35</v>
      </c>
      <c r="CU269" s="132">
        <v>34</v>
      </c>
      <c r="CV269" s="132">
        <v>34</v>
      </c>
      <c r="CW269" s="132">
        <v>27</v>
      </c>
      <c r="CX269" s="132">
        <v>40</v>
      </c>
      <c r="CY269" s="132">
        <v>46</v>
      </c>
      <c r="CZ269" s="132">
        <v>36</v>
      </c>
      <c r="DA269" s="132">
        <v>23</v>
      </c>
      <c r="DB269" s="132">
        <v>26</v>
      </c>
      <c r="DC269" s="132">
        <v>11</v>
      </c>
      <c r="DD269" s="132">
        <v>22</v>
      </c>
      <c r="DE269" s="132">
        <v>23</v>
      </c>
      <c r="DF269" s="132">
        <v>20</v>
      </c>
      <c r="DG269" s="132">
        <v>16</v>
      </c>
      <c r="DH269" s="132">
        <v>16</v>
      </c>
      <c r="DI269" s="132">
        <v>14</v>
      </c>
      <c r="DJ269" s="132">
        <v>13</v>
      </c>
      <c r="DK269" s="132">
        <v>5</v>
      </c>
      <c r="DL269" s="132">
        <v>15</v>
      </c>
      <c r="DM269" s="132">
        <v>10</v>
      </c>
      <c r="DN269" s="132">
        <v>11</v>
      </c>
      <c r="DO269" s="132">
        <v>4</v>
      </c>
      <c r="DP269" s="132">
        <v>4</v>
      </c>
      <c r="DQ269" s="132">
        <v>15</v>
      </c>
      <c r="DR269" s="132">
        <v>7</v>
      </c>
      <c r="DS269" s="132">
        <v>9</v>
      </c>
      <c r="DT269" s="132">
        <v>8</v>
      </c>
      <c r="DU269" s="132">
        <v>6</v>
      </c>
      <c r="DV269" s="132">
        <v>13</v>
      </c>
      <c r="DW269" s="132">
        <v>11</v>
      </c>
      <c r="DX269" s="132">
        <v>15</v>
      </c>
      <c r="DY269" s="132">
        <v>2</v>
      </c>
      <c r="DZ269" s="132">
        <v>6</v>
      </c>
      <c r="EA269" s="132">
        <v>10</v>
      </c>
      <c r="EB269" s="132">
        <v>3</v>
      </c>
      <c r="EC269" s="132">
        <v>3</v>
      </c>
      <c r="ED269" s="132">
        <v>5</v>
      </c>
      <c r="EE269" s="132">
        <v>5</v>
      </c>
      <c r="EF269" s="132">
        <v>7</v>
      </c>
      <c r="EG269" s="132">
        <v>4</v>
      </c>
      <c r="EH269" s="132">
        <v>6</v>
      </c>
      <c r="EI269" s="132">
        <v>4</v>
      </c>
      <c r="EJ269" s="132">
        <v>2</v>
      </c>
      <c r="EK269" s="132">
        <v>4</v>
      </c>
      <c r="EL269" s="132">
        <v>1</v>
      </c>
      <c r="EM269" s="132">
        <v>1</v>
      </c>
      <c r="EN269" s="132">
        <v>5</v>
      </c>
      <c r="EO269" s="132">
        <v>1</v>
      </c>
      <c r="EP269" s="132">
        <v>5</v>
      </c>
      <c r="EQ269" s="132">
        <v>3</v>
      </c>
      <c r="ER269" s="132">
        <v>3</v>
      </c>
      <c r="ES269" s="132">
        <v>2</v>
      </c>
      <c r="EU269" s="132">
        <v>4</v>
      </c>
      <c r="EV269" s="132">
        <v>1</v>
      </c>
      <c r="EW269" s="132">
        <v>1</v>
      </c>
      <c r="EX269" s="132">
        <v>3</v>
      </c>
      <c r="EY269" s="132">
        <v>1</v>
      </c>
      <c r="EZ269" s="132">
        <v>2</v>
      </c>
      <c r="FB269" s="132">
        <v>1</v>
      </c>
      <c r="FD269" s="132">
        <v>1</v>
      </c>
      <c r="FE269" s="132">
        <v>1</v>
      </c>
      <c r="FG269" s="132">
        <v>1</v>
      </c>
      <c r="FH269" s="132">
        <v>3</v>
      </c>
      <c r="FI269" s="132">
        <v>4</v>
      </c>
      <c r="FJ269" s="132">
        <v>2</v>
      </c>
      <c r="FK269" s="132">
        <v>3</v>
      </c>
      <c r="FL269" s="132">
        <v>3</v>
      </c>
      <c r="FM269" s="132">
        <v>8</v>
      </c>
      <c r="FN269" s="132">
        <v>1</v>
      </c>
      <c r="FO269" s="132">
        <v>5</v>
      </c>
      <c r="FP269" s="132">
        <v>4</v>
      </c>
      <c r="FQ269" s="132">
        <v>3</v>
      </c>
      <c r="FS269" s="132">
        <v>5</v>
      </c>
      <c r="FT269" s="132">
        <v>2</v>
      </c>
      <c r="FU269" s="132">
        <v>9</v>
      </c>
      <c r="FV269" s="132">
        <v>6</v>
      </c>
      <c r="FW269" s="132">
        <v>8</v>
      </c>
      <c r="FX269" s="132">
        <v>6</v>
      </c>
      <c r="FY269" s="132">
        <v>11</v>
      </c>
      <c r="FZ269" s="132">
        <v>5</v>
      </c>
      <c r="GA269" s="132">
        <v>13</v>
      </c>
      <c r="GB269" s="132">
        <v>10</v>
      </c>
      <c r="GC269" s="132">
        <v>8</v>
      </c>
      <c r="GD269" s="132">
        <v>7</v>
      </c>
      <c r="GE269" s="132">
        <v>3</v>
      </c>
      <c r="GF269" s="132">
        <v>8</v>
      </c>
      <c r="GG269" s="132">
        <v>10</v>
      </c>
      <c r="GH269" s="132">
        <v>11</v>
      </c>
      <c r="GI269" s="132">
        <v>5</v>
      </c>
      <c r="GJ269" s="132">
        <v>14</v>
      </c>
      <c r="GK269" s="132">
        <v>15</v>
      </c>
      <c r="GL269" s="132">
        <v>8</v>
      </c>
      <c r="GM269" s="132">
        <v>7</v>
      </c>
      <c r="GN269" s="132">
        <v>16</v>
      </c>
      <c r="GO269" s="132">
        <v>6</v>
      </c>
      <c r="GP269" s="132">
        <v>16</v>
      </c>
      <c r="GQ269" s="132">
        <v>3</v>
      </c>
      <c r="GR269" s="132">
        <v>11</v>
      </c>
      <c r="GS269" s="132">
        <v>10</v>
      </c>
      <c r="GT269" s="132">
        <v>7</v>
      </c>
      <c r="GU269" s="132">
        <v>8</v>
      </c>
      <c r="GV269" s="132">
        <v>9</v>
      </c>
      <c r="GW269" s="132">
        <v>3</v>
      </c>
      <c r="GX269" s="132">
        <v>5</v>
      </c>
      <c r="GY269" s="132">
        <v>9</v>
      </c>
      <c r="GZ269" s="132">
        <v>6</v>
      </c>
      <c r="HA269" s="132">
        <v>9</v>
      </c>
      <c r="HB269" s="132">
        <v>7</v>
      </c>
      <c r="HC269" s="132">
        <v>7</v>
      </c>
      <c r="HD269" s="132">
        <v>9</v>
      </c>
      <c r="HE269" s="132">
        <v>9</v>
      </c>
      <c r="HF269" s="132">
        <v>15</v>
      </c>
      <c r="HG269" s="132">
        <v>12</v>
      </c>
      <c r="HH269" s="132">
        <v>14</v>
      </c>
      <c r="HI269" s="132">
        <v>19</v>
      </c>
      <c r="HJ269" s="132">
        <v>12</v>
      </c>
      <c r="HK269" s="132">
        <v>23</v>
      </c>
      <c r="HL269" s="132">
        <v>13</v>
      </c>
      <c r="HM269" s="132">
        <v>13</v>
      </c>
      <c r="HN269" s="132">
        <v>10</v>
      </c>
      <c r="HO269" s="132">
        <v>16</v>
      </c>
      <c r="HP269" s="132">
        <v>19</v>
      </c>
      <c r="HQ269" s="132">
        <v>13</v>
      </c>
      <c r="HR269" s="132">
        <v>12</v>
      </c>
      <c r="HS269" s="132">
        <v>8</v>
      </c>
      <c r="HT269" s="132">
        <v>10</v>
      </c>
      <c r="HW269" s="132">
        <v>8503</v>
      </c>
    </row>
    <row r="270" spans="2:231" x14ac:dyDescent="0.25">
      <c r="B270" s="132" t="s">
        <v>212</v>
      </c>
      <c r="F270" s="132">
        <v>1</v>
      </c>
      <c r="N270" s="132">
        <v>1</v>
      </c>
      <c r="U270" s="132">
        <v>1</v>
      </c>
      <c r="X270" s="132">
        <v>1</v>
      </c>
      <c r="Z270" s="132">
        <v>2</v>
      </c>
      <c r="AA270" s="132">
        <v>1</v>
      </c>
      <c r="AB270" s="132">
        <v>2</v>
      </c>
      <c r="AE270" s="132">
        <v>1</v>
      </c>
      <c r="AF270" s="132">
        <v>3</v>
      </c>
      <c r="AG270" s="132">
        <v>5</v>
      </c>
      <c r="AH270" s="132">
        <v>1</v>
      </c>
      <c r="AI270" s="132">
        <v>3</v>
      </c>
      <c r="AJ270" s="132">
        <v>5</v>
      </c>
      <c r="AK270" s="132">
        <v>3</v>
      </c>
      <c r="AL270" s="132">
        <v>3</v>
      </c>
      <c r="AM270" s="132">
        <v>9</v>
      </c>
      <c r="AN270" s="132">
        <v>9</v>
      </c>
      <c r="AO270" s="132">
        <v>12</v>
      </c>
      <c r="AP270" s="132">
        <v>14</v>
      </c>
      <c r="AQ270" s="132">
        <v>16</v>
      </c>
      <c r="AR270" s="132">
        <v>21</v>
      </c>
      <c r="AS270" s="132">
        <v>20</v>
      </c>
      <c r="AT270" s="132">
        <v>37</v>
      </c>
      <c r="AU270" s="132">
        <v>33</v>
      </c>
      <c r="AV270" s="132">
        <v>30</v>
      </c>
      <c r="AW270" s="132">
        <v>32</v>
      </c>
      <c r="AX270" s="132">
        <v>50</v>
      </c>
      <c r="AY270" s="132">
        <v>37</v>
      </c>
      <c r="AZ270" s="132">
        <v>43</v>
      </c>
      <c r="BA270" s="132">
        <v>67</v>
      </c>
      <c r="BB270" s="132">
        <v>59</v>
      </c>
      <c r="BC270" s="132">
        <v>56</v>
      </c>
      <c r="BD270" s="132">
        <v>77</v>
      </c>
      <c r="BE270" s="132">
        <v>84</v>
      </c>
      <c r="BF270" s="132">
        <v>63</v>
      </c>
      <c r="BG270" s="132">
        <v>56</v>
      </c>
      <c r="BH270" s="132">
        <v>82</v>
      </c>
      <c r="BI270" s="132">
        <v>71</v>
      </c>
      <c r="BJ270" s="132">
        <v>69</v>
      </c>
      <c r="BK270" s="132">
        <v>67</v>
      </c>
      <c r="BL270" s="132">
        <v>94</v>
      </c>
      <c r="BM270" s="132">
        <v>86</v>
      </c>
      <c r="BN270" s="132">
        <v>49</v>
      </c>
      <c r="BO270" s="132">
        <v>92</v>
      </c>
      <c r="BP270" s="132">
        <v>73</v>
      </c>
      <c r="BQ270" s="132">
        <v>96</v>
      </c>
      <c r="BR270" s="132">
        <v>78</v>
      </c>
      <c r="BS270" s="132">
        <v>83</v>
      </c>
      <c r="BT270" s="132">
        <v>61</v>
      </c>
      <c r="BU270" s="132">
        <v>65</v>
      </c>
      <c r="BV270" s="132">
        <v>62</v>
      </c>
      <c r="BW270" s="132">
        <v>82</v>
      </c>
      <c r="BX270" s="132">
        <v>62</v>
      </c>
      <c r="BY270" s="132">
        <v>71</v>
      </c>
      <c r="BZ270" s="132">
        <v>79</v>
      </c>
      <c r="CA270" s="132">
        <v>51</v>
      </c>
      <c r="CB270" s="132">
        <v>41</v>
      </c>
      <c r="CC270" s="132">
        <v>57</v>
      </c>
      <c r="CD270" s="132">
        <v>57</v>
      </c>
      <c r="CE270" s="132">
        <v>58</v>
      </c>
      <c r="CF270" s="132">
        <v>40</v>
      </c>
      <c r="CG270" s="132">
        <v>39</v>
      </c>
      <c r="CH270" s="132">
        <v>40</v>
      </c>
      <c r="CI270" s="132">
        <v>23</v>
      </c>
      <c r="CJ270" s="132">
        <v>26</v>
      </c>
      <c r="CK270" s="132">
        <v>27</v>
      </c>
      <c r="CL270" s="132">
        <v>33</v>
      </c>
      <c r="CM270" s="132">
        <v>24</v>
      </c>
      <c r="CN270" s="132">
        <v>27</v>
      </c>
      <c r="CO270" s="132">
        <v>20</v>
      </c>
      <c r="CP270" s="132">
        <v>22</v>
      </c>
      <c r="CQ270" s="132">
        <v>24</v>
      </c>
      <c r="CR270" s="132">
        <v>8</v>
      </c>
      <c r="CS270" s="132">
        <v>28</v>
      </c>
      <c r="CT270" s="132">
        <v>27</v>
      </c>
      <c r="CU270" s="132">
        <v>22</v>
      </c>
      <c r="CV270" s="132">
        <v>10</v>
      </c>
      <c r="CW270" s="132">
        <v>8</v>
      </c>
      <c r="CX270" s="132">
        <v>21</v>
      </c>
      <c r="CY270" s="132">
        <v>14</v>
      </c>
      <c r="CZ270" s="132">
        <v>14</v>
      </c>
      <c r="DA270" s="132">
        <v>11</v>
      </c>
      <c r="DB270" s="132">
        <v>15</v>
      </c>
      <c r="DC270" s="132">
        <v>9</v>
      </c>
      <c r="DD270" s="132">
        <v>8</v>
      </c>
      <c r="DE270" s="132">
        <v>11</v>
      </c>
      <c r="DF270" s="132">
        <v>11</v>
      </c>
      <c r="DG270" s="132">
        <v>16</v>
      </c>
      <c r="DH270" s="132">
        <v>8</v>
      </c>
      <c r="DI270" s="132">
        <v>11</v>
      </c>
      <c r="DJ270" s="132">
        <v>3</v>
      </c>
      <c r="DK270" s="132">
        <v>3</v>
      </c>
      <c r="DL270" s="132">
        <v>12</v>
      </c>
      <c r="DM270" s="132">
        <v>6</v>
      </c>
      <c r="DN270" s="132">
        <v>5</v>
      </c>
      <c r="DO270" s="132">
        <v>7</v>
      </c>
      <c r="DP270" s="132">
        <v>6</v>
      </c>
      <c r="DQ270" s="132">
        <v>3</v>
      </c>
      <c r="DR270" s="132">
        <v>3</v>
      </c>
      <c r="DS270" s="132">
        <v>3</v>
      </c>
      <c r="DT270" s="132">
        <v>4</v>
      </c>
      <c r="DU270" s="132">
        <v>4</v>
      </c>
      <c r="DV270" s="132">
        <v>6</v>
      </c>
      <c r="DW270" s="132">
        <v>4</v>
      </c>
      <c r="DX270" s="132">
        <v>5</v>
      </c>
      <c r="DY270" s="132">
        <v>1</v>
      </c>
      <c r="DZ270" s="132">
        <v>2</v>
      </c>
      <c r="EA270" s="132">
        <v>4</v>
      </c>
      <c r="EB270" s="132">
        <v>1</v>
      </c>
      <c r="EC270" s="132">
        <v>2</v>
      </c>
      <c r="EE270" s="132">
        <v>2</v>
      </c>
      <c r="EF270" s="132">
        <v>2</v>
      </c>
      <c r="EH270" s="132">
        <v>2</v>
      </c>
      <c r="EJ270" s="132">
        <v>2</v>
      </c>
      <c r="EK270" s="132">
        <v>1</v>
      </c>
      <c r="EL270" s="132">
        <v>2</v>
      </c>
      <c r="EN270" s="132">
        <v>1</v>
      </c>
      <c r="EO270" s="132">
        <v>5</v>
      </c>
      <c r="EP270" s="132">
        <v>4</v>
      </c>
      <c r="ES270" s="132">
        <v>1</v>
      </c>
      <c r="EU270" s="132">
        <v>2</v>
      </c>
      <c r="EW270" s="132">
        <v>1</v>
      </c>
      <c r="EY270" s="132">
        <v>1</v>
      </c>
      <c r="FG270" s="132">
        <v>1</v>
      </c>
      <c r="FI270" s="132">
        <v>1</v>
      </c>
      <c r="FJ270" s="132">
        <v>1</v>
      </c>
      <c r="FL270" s="132">
        <v>1</v>
      </c>
      <c r="FM270" s="132">
        <v>1</v>
      </c>
      <c r="FN270" s="132">
        <v>2</v>
      </c>
      <c r="FQ270" s="132">
        <v>1</v>
      </c>
      <c r="FS270" s="132">
        <v>4</v>
      </c>
      <c r="FT270" s="132">
        <v>1</v>
      </c>
      <c r="FU270" s="132">
        <v>3</v>
      </c>
      <c r="FV270" s="132">
        <v>1</v>
      </c>
      <c r="FX270" s="132">
        <v>2</v>
      </c>
      <c r="FY270" s="132">
        <v>1</v>
      </c>
      <c r="FZ270" s="132">
        <v>3</v>
      </c>
      <c r="GA270" s="132">
        <v>1</v>
      </c>
      <c r="GB270" s="132">
        <v>2</v>
      </c>
      <c r="GC270" s="132">
        <v>1</v>
      </c>
      <c r="GD270" s="132">
        <v>4</v>
      </c>
      <c r="GE270" s="132">
        <v>6</v>
      </c>
      <c r="GF270" s="132">
        <v>2</v>
      </c>
      <c r="GG270" s="132">
        <v>5</v>
      </c>
      <c r="GH270" s="132">
        <v>4</v>
      </c>
      <c r="GI270" s="132">
        <v>2</v>
      </c>
      <c r="GJ270" s="132">
        <v>4</v>
      </c>
      <c r="GK270" s="132">
        <v>2</v>
      </c>
      <c r="GL270" s="132">
        <v>7</v>
      </c>
      <c r="GM270" s="132">
        <v>5</v>
      </c>
      <c r="GN270" s="132">
        <v>4</v>
      </c>
      <c r="GO270" s="132">
        <v>2</v>
      </c>
      <c r="GP270" s="132">
        <v>3</v>
      </c>
      <c r="GQ270" s="132">
        <v>1</v>
      </c>
      <c r="GR270" s="132">
        <v>3</v>
      </c>
      <c r="GS270" s="132">
        <v>6</v>
      </c>
      <c r="GT270" s="132">
        <v>1</v>
      </c>
      <c r="GV270" s="132">
        <v>5</v>
      </c>
      <c r="GW270" s="132">
        <v>1</v>
      </c>
      <c r="GX270" s="132">
        <v>3</v>
      </c>
      <c r="GZ270" s="132">
        <v>2</v>
      </c>
      <c r="HA270" s="132">
        <v>11</v>
      </c>
      <c r="HB270" s="132">
        <v>2</v>
      </c>
      <c r="HC270" s="132">
        <v>3</v>
      </c>
      <c r="HD270" s="132">
        <v>2</v>
      </c>
      <c r="HE270" s="132">
        <v>2</v>
      </c>
      <c r="HF270" s="132">
        <v>2</v>
      </c>
      <c r="HG270" s="132">
        <v>3</v>
      </c>
      <c r="HH270" s="132">
        <v>3</v>
      </c>
      <c r="HI270" s="132">
        <v>2</v>
      </c>
      <c r="HJ270" s="132">
        <v>3</v>
      </c>
      <c r="HK270" s="132">
        <v>11</v>
      </c>
      <c r="HL270" s="132">
        <v>3</v>
      </c>
      <c r="HM270" s="132">
        <v>6</v>
      </c>
      <c r="HN270" s="132">
        <v>6</v>
      </c>
      <c r="HO270" s="132">
        <v>4</v>
      </c>
      <c r="HP270" s="132">
        <v>9</v>
      </c>
      <c r="HQ270" s="132">
        <v>12</v>
      </c>
      <c r="HR270" s="132">
        <v>4</v>
      </c>
      <c r="HS270" s="132">
        <v>7</v>
      </c>
      <c r="HT270" s="132">
        <v>2</v>
      </c>
      <c r="HU270" s="132">
        <v>1</v>
      </c>
      <c r="HW270" s="132">
        <v>3448</v>
      </c>
    </row>
    <row r="271" spans="2:231" x14ac:dyDescent="0.25">
      <c r="B271" s="132" t="s">
        <v>516</v>
      </c>
      <c r="AX271" s="132">
        <v>1</v>
      </c>
      <c r="BM271" s="132">
        <v>1</v>
      </c>
      <c r="BR271" s="132">
        <v>1</v>
      </c>
      <c r="DO271" s="132">
        <v>1</v>
      </c>
      <c r="GX271" s="132">
        <v>1</v>
      </c>
      <c r="HC271" s="132">
        <v>1</v>
      </c>
      <c r="HQ271" s="132">
        <v>1</v>
      </c>
      <c r="HW271" s="132">
        <v>7</v>
      </c>
    </row>
    <row r="272" spans="2:231" x14ac:dyDescent="0.25">
      <c r="B272" s="132">
        <v>43739</v>
      </c>
      <c r="W272" s="132">
        <v>1</v>
      </c>
      <c r="Y272" s="132">
        <v>1</v>
      </c>
      <c r="Z272" s="132">
        <v>2</v>
      </c>
      <c r="AB272" s="132">
        <v>2</v>
      </c>
      <c r="AC272" s="132">
        <v>4</v>
      </c>
      <c r="AD272" s="132">
        <v>4</v>
      </c>
      <c r="AE272" s="132">
        <v>8</v>
      </c>
      <c r="AF272" s="132">
        <v>5</v>
      </c>
      <c r="AG272" s="132">
        <v>4</v>
      </c>
      <c r="AH272" s="132">
        <v>7</v>
      </c>
      <c r="AI272" s="132">
        <v>4</v>
      </c>
      <c r="AJ272" s="132">
        <v>3</v>
      </c>
      <c r="AK272" s="132">
        <v>3</v>
      </c>
      <c r="AM272" s="132">
        <v>5</v>
      </c>
      <c r="AN272" s="132">
        <v>3</v>
      </c>
      <c r="AO272" s="132">
        <v>2</v>
      </c>
      <c r="AP272" s="132">
        <v>3</v>
      </c>
      <c r="AQ272" s="132">
        <v>2</v>
      </c>
      <c r="AR272" s="132">
        <v>3</v>
      </c>
      <c r="AS272" s="132">
        <v>6</v>
      </c>
      <c r="AT272" s="132">
        <v>4</v>
      </c>
      <c r="AU272" s="132">
        <v>2</v>
      </c>
      <c r="AV272" s="132">
        <v>5</v>
      </c>
      <c r="AW272" s="132">
        <v>5</v>
      </c>
      <c r="AX272" s="132">
        <v>5</v>
      </c>
      <c r="AY272" s="132">
        <v>5</v>
      </c>
      <c r="AZ272" s="132">
        <v>3</v>
      </c>
      <c r="BA272" s="132">
        <v>3</v>
      </c>
      <c r="BB272" s="132">
        <v>6</v>
      </c>
      <c r="BC272" s="132">
        <v>7</v>
      </c>
      <c r="BD272" s="132">
        <v>4</v>
      </c>
      <c r="BE272" s="132">
        <v>9</v>
      </c>
      <c r="BF272" s="132">
        <v>12</v>
      </c>
      <c r="BG272" s="132">
        <v>3</v>
      </c>
      <c r="BH272" s="132">
        <v>19</v>
      </c>
      <c r="BI272" s="132">
        <v>9</v>
      </c>
      <c r="BJ272" s="132">
        <v>17</v>
      </c>
      <c r="BK272" s="132">
        <v>7</v>
      </c>
      <c r="BL272" s="132">
        <v>11</v>
      </c>
      <c r="BM272" s="132">
        <v>14</v>
      </c>
      <c r="BN272" s="132">
        <v>14</v>
      </c>
      <c r="BO272" s="132">
        <v>14</v>
      </c>
      <c r="BP272" s="132">
        <v>8</v>
      </c>
      <c r="BQ272" s="132">
        <v>8</v>
      </c>
      <c r="BR272" s="132">
        <v>10</v>
      </c>
      <c r="BS272" s="132">
        <v>17</v>
      </c>
      <c r="BT272" s="132">
        <v>10</v>
      </c>
      <c r="BU272" s="132">
        <v>12</v>
      </c>
      <c r="BV272" s="132">
        <v>11</v>
      </c>
      <c r="BW272" s="132">
        <v>13</v>
      </c>
      <c r="BX272" s="132">
        <v>11</v>
      </c>
      <c r="BY272" s="132">
        <v>8</v>
      </c>
      <c r="BZ272" s="132">
        <v>17</v>
      </c>
      <c r="CA272" s="132">
        <v>12</v>
      </c>
      <c r="CB272" s="132">
        <v>13</v>
      </c>
      <c r="CC272" s="132">
        <v>9</v>
      </c>
      <c r="CD272" s="132">
        <v>7</v>
      </c>
      <c r="CE272" s="132">
        <v>7</v>
      </c>
      <c r="CF272" s="132">
        <v>6</v>
      </c>
      <c r="CG272" s="132">
        <v>8</v>
      </c>
      <c r="CH272" s="132">
        <v>5</v>
      </c>
      <c r="CI272" s="132">
        <v>6</v>
      </c>
      <c r="CJ272" s="132">
        <v>4</v>
      </c>
      <c r="CK272" s="132">
        <v>12</v>
      </c>
      <c r="CL272" s="132">
        <v>5</v>
      </c>
      <c r="CM272" s="132">
        <v>6</v>
      </c>
      <c r="CN272" s="132">
        <v>2</v>
      </c>
      <c r="CO272" s="132">
        <v>6</v>
      </c>
      <c r="CP272" s="132">
        <v>4</v>
      </c>
      <c r="CQ272" s="132">
        <v>8</v>
      </c>
      <c r="CR272" s="132">
        <v>6</v>
      </c>
      <c r="CS272" s="132">
        <v>6</v>
      </c>
      <c r="CT272" s="132">
        <v>2</v>
      </c>
      <c r="CU272" s="132">
        <v>5</v>
      </c>
      <c r="CV272" s="132">
        <v>3</v>
      </c>
      <c r="CW272" s="132">
        <v>5</v>
      </c>
      <c r="CX272" s="132">
        <v>7</v>
      </c>
      <c r="CY272" s="132">
        <v>5</v>
      </c>
      <c r="CZ272" s="132">
        <v>11</v>
      </c>
      <c r="DA272" s="132">
        <v>3</v>
      </c>
      <c r="DB272" s="132">
        <v>4</v>
      </c>
      <c r="DC272" s="132">
        <v>6</v>
      </c>
      <c r="DD272" s="132">
        <v>4</v>
      </c>
      <c r="DE272" s="132">
        <v>5</v>
      </c>
      <c r="DF272" s="132">
        <v>7</v>
      </c>
      <c r="DG272" s="132">
        <v>9</v>
      </c>
      <c r="DH272" s="132">
        <v>13</v>
      </c>
      <c r="DI272" s="132">
        <v>7</v>
      </c>
      <c r="DJ272" s="132">
        <v>5</v>
      </c>
      <c r="DK272" s="132">
        <v>5</v>
      </c>
      <c r="DL272" s="132">
        <v>12</v>
      </c>
      <c r="DM272" s="132">
        <v>9</v>
      </c>
      <c r="DN272" s="132">
        <v>17</v>
      </c>
      <c r="DO272" s="132">
        <v>11</v>
      </c>
      <c r="DP272" s="132">
        <v>9</v>
      </c>
      <c r="DQ272" s="132">
        <v>9</v>
      </c>
      <c r="DR272" s="132">
        <v>6</v>
      </c>
      <c r="DS272" s="132">
        <v>17</v>
      </c>
      <c r="DT272" s="132">
        <v>13</v>
      </c>
      <c r="DU272" s="132">
        <v>12</v>
      </c>
      <c r="DV272" s="132">
        <v>6</v>
      </c>
      <c r="DW272" s="132">
        <v>13</v>
      </c>
      <c r="DX272" s="132">
        <v>12</v>
      </c>
      <c r="DY272" s="132">
        <v>5</v>
      </c>
      <c r="DZ272" s="132">
        <v>10</v>
      </c>
      <c r="EA272" s="132">
        <v>11</v>
      </c>
      <c r="EB272" s="132">
        <v>10</v>
      </c>
      <c r="EC272" s="132">
        <v>19</v>
      </c>
      <c r="ED272" s="132">
        <v>12</v>
      </c>
      <c r="EE272" s="132">
        <v>9</v>
      </c>
      <c r="EF272" s="132">
        <v>14</v>
      </c>
      <c r="EG272" s="132">
        <v>9</v>
      </c>
      <c r="EH272" s="132">
        <v>2</v>
      </c>
      <c r="EI272" s="132">
        <v>6</v>
      </c>
      <c r="EJ272" s="132">
        <v>12</v>
      </c>
      <c r="EK272" s="132">
        <v>6</v>
      </c>
      <c r="EL272" s="132">
        <v>11</v>
      </c>
      <c r="EM272" s="132">
        <v>4</v>
      </c>
      <c r="EN272" s="132">
        <v>7</v>
      </c>
      <c r="EO272" s="132">
        <v>5</v>
      </c>
      <c r="EP272" s="132">
        <v>6</v>
      </c>
      <c r="EQ272" s="132">
        <v>7</v>
      </c>
      <c r="ER272" s="132">
        <v>5</v>
      </c>
      <c r="ES272" s="132">
        <v>6</v>
      </c>
      <c r="ET272" s="132">
        <v>7</v>
      </c>
      <c r="EU272" s="132">
        <v>8</v>
      </c>
      <c r="EV272" s="132">
        <v>6</v>
      </c>
      <c r="EW272" s="132">
        <v>13</v>
      </c>
      <c r="EX272" s="132">
        <v>7</v>
      </c>
      <c r="EY272" s="132">
        <v>5</v>
      </c>
      <c r="EZ272" s="132">
        <v>4</v>
      </c>
      <c r="FA272" s="132">
        <v>8</v>
      </c>
      <c r="FB272" s="132">
        <v>8</v>
      </c>
      <c r="FC272" s="132">
        <v>12</v>
      </c>
      <c r="FD272" s="132">
        <v>13</v>
      </c>
      <c r="FE272" s="132">
        <v>13</v>
      </c>
      <c r="FF272" s="132">
        <v>17</v>
      </c>
      <c r="FG272" s="132">
        <v>17</v>
      </c>
      <c r="FH272" s="132">
        <v>13</v>
      </c>
      <c r="FI272" s="132">
        <v>21</v>
      </c>
      <c r="FJ272" s="132">
        <v>15</v>
      </c>
      <c r="FK272" s="132">
        <v>21</v>
      </c>
      <c r="FL272" s="132">
        <v>18</v>
      </c>
      <c r="FM272" s="132">
        <v>28</v>
      </c>
      <c r="FN272" s="132">
        <v>19</v>
      </c>
      <c r="FO272" s="132">
        <v>17</v>
      </c>
      <c r="FP272" s="132">
        <v>22</v>
      </c>
      <c r="FQ272" s="132">
        <v>15</v>
      </c>
      <c r="FR272" s="132">
        <v>33</v>
      </c>
      <c r="FS272" s="132">
        <v>18</v>
      </c>
      <c r="FT272" s="132">
        <v>28</v>
      </c>
      <c r="FU272" s="132">
        <v>27</v>
      </c>
      <c r="FV272" s="132">
        <v>36</v>
      </c>
      <c r="FW272" s="132">
        <v>49</v>
      </c>
      <c r="FX272" s="132">
        <v>40</v>
      </c>
      <c r="FY272" s="132">
        <v>41</v>
      </c>
      <c r="FZ272" s="132">
        <v>37</v>
      </c>
      <c r="GA272" s="132">
        <v>38</v>
      </c>
      <c r="GB272" s="132">
        <v>48</v>
      </c>
      <c r="GC272" s="132">
        <v>48</v>
      </c>
      <c r="GD272" s="132">
        <v>73</v>
      </c>
      <c r="GE272" s="132">
        <v>55</v>
      </c>
      <c r="GF272" s="132">
        <v>71</v>
      </c>
      <c r="GG272" s="132">
        <v>58</v>
      </c>
      <c r="GH272" s="132">
        <v>64</v>
      </c>
      <c r="GI272" s="132">
        <v>57</v>
      </c>
      <c r="GJ272" s="132">
        <v>73</v>
      </c>
      <c r="GK272" s="132">
        <v>57</v>
      </c>
      <c r="GL272" s="132">
        <v>57</v>
      </c>
      <c r="GM272" s="132">
        <v>81</v>
      </c>
      <c r="GN272" s="132">
        <v>70</v>
      </c>
      <c r="GO272" s="132">
        <v>68</v>
      </c>
      <c r="GP272" s="132">
        <v>67</v>
      </c>
      <c r="GQ272" s="132">
        <v>45</v>
      </c>
      <c r="GR272" s="132">
        <v>61</v>
      </c>
      <c r="GS272" s="132">
        <v>66</v>
      </c>
      <c r="GT272" s="132">
        <v>64</v>
      </c>
      <c r="GU272" s="132">
        <v>51</v>
      </c>
      <c r="GV272" s="132">
        <v>59</v>
      </c>
      <c r="GW272" s="132">
        <v>72</v>
      </c>
      <c r="GX272" s="132">
        <v>61</v>
      </c>
      <c r="GY272" s="132">
        <v>61</v>
      </c>
      <c r="GZ272" s="132">
        <v>77</v>
      </c>
      <c r="HA272" s="132">
        <v>71</v>
      </c>
      <c r="HB272" s="132">
        <v>73</v>
      </c>
      <c r="HC272" s="132">
        <v>66</v>
      </c>
      <c r="HD272" s="132">
        <v>77</v>
      </c>
      <c r="HE272" s="132">
        <v>88</v>
      </c>
      <c r="HF272" s="132">
        <v>109</v>
      </c>
      <c r="HG272" s="132">
        <v>111</v>
      </c>
      <c r="HH272" s="132">
        <v>119</v>
      </c>
      <c r="HI272" s="132">
        <v>132</v>
      </c>
      <c r="HJ272" s="132">
        <v>111</v>
      </c>
      <c r="HK272" s="132">
        <v>151</v>
      </c>
      <c r="HL272" s="132">
        <v>144</v>
      </c>
      <c r="HM272" s="132">
        <v>162</v>
      </c>
      <c r="HN272" s="132">
        <v>138</v>
      </c>
      <c r="HO272" s="132">
        <v>103</v>
      </c>
      <c r="HP272" s="132">
        <v>77</v>
      </c>
      <c r="HQ272" s="132">
        <v>55</v>
      </c>
      <c r="HR272" s="132">
        <v>51</v>
      </c>
      <c r="HS272" s="132">
        <v>49</v>
      </c>
      <c r="HT272" s="132">
        <v>46</v>
      </c>
      <c r="HU272" s="132">
        <v>3</v>
      </c>
      <c r="HW272" s="132">
        <v>5109</v>
      </c>
    </row>
  </sheetData>
  <conditionalFormatting sqref="EX104:HW113">
    <cfRule type="colorScale" priority="2">
      <colorScale>
        <cfvo type="min"/>
        <cfvo type="percentile" val="25"/>
        <cfvo type="max"/>
        <color rgb="FFFCFCFF"/>
        <color rgb="FFFFEB84"/>
        <color rgb="FFF8696B"/>
      </colorScale>
    </cfRule>
  </conditionalFormatting>
  <conditionalFormatting sqref="HJ128:HQ137">
    <cfRule type="colorScale" priority="1">
      <colorScale>
        <cfvo type="min"/>
        <cfvo type="percentile" val="50"/>
        <cfvo type="max"/>
        <color theme="8"/>
        <color rgb="FFFFEB84"/>
        <color rgb="FFF8696B"/>
      </colorScale>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F18F9-6961-458D-9CB0-460D884D6AB1}">
  <sheetPr codeName="Sheet1"/>
  <dimension ref="D3:K26"/>
  <sheetViews>
    <sheetView topLeftCell="G13" workbookViewId="0">
      <selection activeCell="I44" sqref="I44"/>
    </sheetView>
  </sheetViews>
  <sheetFormatPr defaultRowHeight="15" x14ac:dyDescent="0.25"/>
  <sheetData>
    <row r="3" spans="4:11" x14ac:dyDescent="0.25">
      <c r="G3" s="2" t="s">
        <v>129</v>
      </c>
      <c r="K3" t="s">
        <v>131</v>
      </c>
    </row>
    <row r="4" spans="4:11" x14ac:dyDescent="0.25">
      <c r="D4" s="14">
        <v>43966</v>
      </c>
      <c r="E4" s="14">
        <v>43980</v>
      </c>
      <c r="F4" s="2">
        <v>1190</v>
      </c>
      <c r="G4" s="2">
        <v>1715</v>
      </c>
      <c r="H4" s="2">
        <v>2291</v>
      </c>
      <c r="K4">
        <v>17424106</v>
      </c>
    </row>
    <row r="5" spans="4:11" x14ac:dyDescent="0.25">
      <c r="D5" s="14">
        <v>43981</v>
      </c>
      <c r="E5" s="14">
        <v>43957</v>
      </c>
      <c r="F5">
        <v>1025</v>
      </c>
      <c r="G5">
        <v>1525</v>
      </c>
      <c r="H5">
        <v>2103</v>
      </c>
      <c r="K5" s="132">
        <v>17424106</v>
      </c>
    </row>
    <row r="19" spans="7:10" x14ac:dyDescent="0.25">
      <c r="I19" t="s">
        <v>131</v>
      </c>
      <c r="J19" s="2" t="s">
        <v>129</v>
      </c>
    </row>
    <row r="20" spans="7:10" x14ac:dyDescent="0.25">
      <c r="H20" s="14">
        <v>43980</v>
      </c>
      <c r="I20">
        <f>G25-J20</f>
        <v>17422391</v>
      </c>
      <c r="J20" s="2">
        <v>1715</v>
      </c>
    </row>
    <row r="21" spans="7:10" x14ac:dyDescent="0.25">
      <c r="H21" s="14">
        <v>43957</v>
      </c>
      <c r="I21" s="132">
        <f>G26-J21</f>
        <v>17422581</v>
      </c>
      <c r="J21" s="132">
        <v>1525</v>
      </c>
    </row>
    <row r="24" spans="7:10" x14ac:dyDescent="0.25">
      <c r="J24" t="s">
        <v>132</v>
      </c>
    </row>
    <row r="25" spans="7:10" x14ac:dyDescent="0.25">
      <c r="G25">
        <v>17424106</v>
      </c>
      <c r="H25" t="s">
        <v>134</v>
      </c>
      <c r="I25">
        <f>G25-J25</f>
        <v>17422391</v>
      </c>
      <c r="J25" s="131">
        <v>1715</v>
      </c>
    </row>
    <row r="26" spans="7:10" x14ac:dyDescent="0.25">
      <c r="G26">
        <v>17424106</v>
      </c>
      <c r="H26" t="s">
        <v>133</v>
      </c>
      <c r="I26">
        <f>G26-J26</f>
        <v>17422581</v>
      </c>
      <c r="J26" s="131">
        <v>1525</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593FF-BCCD-4C40-BC31-EF12425B72E7}">
  <sheetPr codeName="Sheet2"/>
  <dimension ref="A3:AV243"/>
  <sheetViews>
    <sheetView topLeftCell="R29" zoomScaleNormal="100" workbookViewId="0">
      <selection activeCell="W73" sqref="W73"/>
    </sheetView>
  </sheetViews>
  <sheetFormatPr defaultRowHeight="15" x14ac:dyDescent="0.25"/>
  <cols>
    <col min="3" max="3" width="17" bestFit="1" customWidth="1"/>
    <col min="5" max="5" width="14.140625" style="6" customWidth="1"/>
    <col min="11" max="11" width="13.42578125" bestFit="1" customWidth="1"/>
    <col min="12" max="12" width="10" bestFit="1" customWidth="1"/>
    <col min="13" max="13" width="10" customWidth="1"/>
    <col min="14" max="14" width="22.42578125" bestFit="1" customWidth="1"/>
    <col min="15" max="15" width="16.28515625" bestFit="1" customWidth="1"/>
    <col min="16" max="16" width="16.28515625" customWidth="1"/>
    <col min="17" max="17" width="9.85546875" customWidth="1"/>
    <col min="18" max="18" width="9.42578125" bestFit="1" customWidth="1"/>
    <col min="19" max="19" width="14.140625" customWidth="1"/>
    <col min="20" max="21" width="3.7109375" style="2" bestFit="1" customWidth="1"/>
    <col min="23" max="23" width="14.7109375" bestFit="1" customWidth="1"/>
    <col min="24" max="25" width="10.28515625" customWidth="1"/>
    <col min="26" max="26" width="6.42578125" customWidth="1"/>
    <col min="27" max="27" width="10.28515625" customWidth="1"/>
    <col min="28" max="28" width="12" bestFit="1" customWidth="1"/>
  </cols>
  <sheetData>
    <row r="3" spans="2:48" x14ac:dyDescent="0.25">
      <c r="AV3" s="12"/>
    </row>
    <row r="4" spans="2:48" x14ac:dyDescent="0.25">
      <c r="AV4" s="12"/>
    </row>
    <row r="5" spans="2:48" x14ac:dyDescent="0.25">
      <c r="AV5" s="12"/>
    </row>
    <row r="6" spans="2:48" x14ac:dyDescent="0.25">
      <c r="AV6" s="12"/>
    </row>
    <row r="10" spans="2:48" ht="15.75" thickBot="1" x14ac:dyDescent="0.3"/>
    <row r="11" spans="2:48" x14ac:dyDescent="0.25">
      <c r="E11" s="4" t="s">
        <v>62</v>
      </c>
      <c r="F11" s="2" t="s">
        <v>3</v>
      </c>
      <c r="G11" s="101" t="s">
        <v>42</v>
      </c>
      <c r="H11" s="2" t="s">
        <v>0</v>
      </c>
      <c r="I11" s="2" t="s">
        <v>76</v>
      </c>
      <c r="J11" s="2" t="s">
        <v>71</v>
      </c>
      <c r="K11" t="s">
        <v>81</v>
      </c>
      <c r="L11" s="59" t="s">
        <v>82</v>
      </c>
      <c r="M11" s="52"/>
      <c r="N11" s="2" t="s">
        <v>83</v>
      </c>
      <c r="O11" s="2" t="s">
        <v>90</v>
      </c>
      <c r="P11" s="2"/>
      <c r="Q11" s="2"/>
      <c r="R11" s="2" t="s">
        <v>51</v>
      </c>
      <c r="S11" s="3" t="s">
        <v>4</v>
      </c>
      <c r="T11" s="3"/>
      <c r="U11" s="3"/>
    </row>
    <row r="12" spans="2:48" x14ac:dyDescent="0.25">
      <c r="S12" s="1">
        <v>43866</v>
      </c>
      <c r="T12" s="3"/>
      <c r="U12" s="3"/>
    </row>
    <row r="13" spans="2:48" x14ac:dyDescent="0.25">
      <c r="S13" s="1">
        <v>43867</v>
      </c>
      <c r="T13" s="3"/>
      <c r="U13" s="3"/>
    </row>
    <row r="14" spans="2:48" x14ac:dyDescent="0.25">
      <c r="S14" s="1">
        <v>43868</v>
      </c>
      <c r="T14" s="3"/>
      <c r="U14" s="3"/>
    </row>
    <row r="15" spans="2:48" x14ac:dyDescent="0.25">
      <c r="J15" s="2"/>
      <c r="S15" s="1">
        <v>43869</v>
      </c>
      <c r="T15" s="3"/>
      <c r="U15" s="3"/>
      <c r="V15" s="2"/>
      <c r="W15" s="2"/>
      <c r="Y15" s="2"/>
      <c r="Z15" s="2"/>
      <c r="AA15" s="2"/>
    </row>
    <row r="16" spans="2:48" x14ac:dyDescent="0.25">
      <c r="B16">
        <v>-18</v>
      </c>
      <c r="S16" s="1">
        <v>43870</v>
      </c>
      <c r="T16" s="3"/>
      <c r="U16" s="3"/>
    </row>
    <row r="17" spans="1:29" x14ac:dyDescent="0.25">
      <c r="B17">
        <v>-17</v>
      </c>
      <c r="S17" s="1">
        <v>43871</v>
      </c>
      <c r="T17" s="3"/>
      <c r="U17" s="3"/>
    </row>
    <row r="18" spans="1:29" x14ac:dyDescent="0.25">
      <c r="B18">
        <v>-16</v>
      </c>
      <c r="M18" s="71">
        <f>O31</f>
        <v>0</v>
      </c>
      <c r="S18" s="1">
        <v>43872</v>
      </c>
      <c r="T18" s="3"/>
      <c r="U18" s="3"/>
    </row>
    <row r="19" spans="1:29" ht="15.75" thickBot="1" x14ac:dyDescent="0.3">
      <c r="B19">
        <v>-15</v>
      </c>
      <c r="M19" s="71">
        <f>O32</f>
        <v>0</v>
      </c>
      <c r="N19" s="2">
        <v>0</v>
      </c>
      <c r="S19" s="1">
        <v>43873</v>
      </c>
      <c r="T19" s="3"/>
      <c r="U19" s="3"/>
    </row>
    <row r="20" spans="1:29" ht="15.75" thickBot="1" x14ac:dyDescent="0.3">
      <c r="B20">
        <v>-14</v>
      </c>
      <c r="D20" s="15">
        <f t="shared" ref="D20:D51" si="0">G34</f>
        <v>1</v>
      </c>
      <c r="E20" s="29"/>
      <c r="F20" s="23"/>
      <c r="G20" s="23"/>
      <c r="H20" s="23"/>
      <c r="I20" s="23"/>
      <c r="J20" s="23"/>
      <c r="K20" s="23"/>
      <c r="L20" s="23"/>
      <c r="M20" s="102">
        <f>O33</f>
        <v>0</v>
      </c>
      <c r="N20" s="37">
        <f t="shared" ref="N20:N57" si="1">Q34</f>
        <v>3</v>
      </c>
      <c r="O20" s="23"/>
      <c r="P20" s="23"/>
      <c r="Q20" s="23"/>
      <c r="R20" s="23"/>
      <c r="S20" s="103">
        <v>43874</v>
      </c>
      <c r="T20" s="3"/>
      <c r="U20" s="3"/>
    </row>
    <row r="21" spans="1:29" x14ac:dyDescent="0.25">
      <c r="B21">
        <v>-13</v>
      </c>
      <c r="D21">
        <f t="shared" si="0"/>
        <v>8</v>
      </c>
      <c r="M21" s="71">
        <f t="shared" ref="M21:M57" si="2">O34</f>
        <v>3</v>
      </c>
      <c r="N21" s="51">
        <f t="shared" si="1"/>
        <v>4</v>
      </c>
      <c r="S21" s="1">
        <v>43875</v>
      </c>
      <c r="T21" s="3"/>
      <c r="U21" s="3"/>
    </row>
    <row r="22" spans="1:29" x14ac:dyDescent="0.25">
      <c r="B22">
        <v>-12</v>
      </c>
      <c r="D22">
        <f t="shared" si="0"/>
        <v>1</v>
      </c>
      <c r="M22" s="71">
        <f t="shared" si="2"/>
        <v>4</v>
      </c>
      <c r="N22" s="51">
        <f t="shared" si="1"/>
        <v>12</v>
      </c>
      <c r="S22" s="1">
        <v>43876</v>
      </c>
      <c r="T22" s="3"/>
      <c r="U22" s="3"/>
    </row>
    <row r="23" spans="1:29" x14ac:dyDescent="0.25">
      <c r="B23">
        <v>-11</v>
      </c>
      <c r="D23">
        <f t="shared" si="0"/>
        <v>10</v>
      </c>
      <c r="M23" s="71">
        <f t="shared" si="2"/>
        <v>12</v>
      </c>
      <c r="N23" s="51">
        <f t="shared" si="1"/>
        <v>13</v>
      </c>
      <c r="S23" s="1">
        <v>43877</v>
      </c>
      <c r="T23" s="3"/>
      <c r="U23" s="3"/>
      <c r="W23" t="s">
        <v>38</v>
      </c>
    </row>
    <row r="24" spans="1:29" x14ac:dyDescent="0.25">
      <c r="B24">
        <v>-10</v>
      </c>
      <c r="D24">
        <f t="shared" si="0"/>
        <v>14</v>
      </c>
      <c r="K24" s="72">
        <f t="shared" ref="K24:K47" si="3">L42</f>
        <v>1</v>
      </c>
      <c r="M24" s="71">
        <f t="shared" si="2"/>
        <v>13</v>
      </c>
      <c r="N24" s="71">
        <f>Q38</f>
        <v>47</v>
      </c>
      <c r="S24" s="1">
        <v>43878</v>
      </c>
      <c r="T24" s="3"/>
      <c r="U24" s="3"/>
    </row>
    <row r="25" spans="1:29" x14ac:dyDescent="0.25">
      <c r="B25">
        <v>-9</v>
      </c>
      <c r="D25">
        <f t="shared" si="0"/>
        <v>6</v>
      </c>
      <c r="K25" s="72">
        <f t="shared" si="3"/>
        <v>0</v>
      </c>
      <c r="M25" s="71">
        <f t="shared" si="2"/>
        <v>48</v>
      </c>
      <c r="N25" s="51">
        <f t="shared" si="1"/>
        <v>40</v>
      </c>
      <c r="S25" s="1">
        <v>43879</v>
      </c>
      <c r="T25" s="3"/>
      <c r="U25" s="3"/>
    </row>
    <row r="26" spans="1:29" x14ac:dyDescent="0.25">
      <c r="B26">
        <v>-8</v>
      </c>
      <c r="D26">
        <f t="shared" si="0"/>
        <v>13</v>
      </c>
      <c r="K26" s="72">
        <f t="shared" si="3"/>
        <v>2</v>
      </c>
      <c r="M26" s="71">
        <f t="shared" si="2"/>
        <v>40</v>
      </c>
      <c r="N26" s="51">
        <f t="shared" si="1"/>
        <v>41</v>
      </c>
      <c r="S26" s="1">
        <v>43880</v>
      </c>
      <c r="T26" s="3"/>
      <c r="U26" s="3"/>
    </row>
    <row r="27" spans="1:29" x14ac:dyDescent="0.25">
      <c r="B27">
        <v>-7</v>
      </c>
      <c r="D27">
        <f t="shared" si="0"/>
        <v>13</v>
      </c>
      <c r="K27" s="72">
        <f t="shared" si="3"/>
        <v>0</v>
      </c>
      <c r="M27" s="71">
        <f t="shared" si="2"/>
        <v>41</v>
      </c>
      <c r="N27" s="51">
        <f t="shared" si="1"/>
        <v>41</v>
      </c>
      <c r="S27" s="1">
        <v>43881</v>
      </c>
      <c r="T27" s="3"/>
      <c r="U27" s="3"/>
    </row>
    <row r="28" spans="1:29" x14ac:dyDescent="0.25">
      <c r="B28">
        <v>-6</v>
      </c>
      <c r="D28">
        <f t="shared" si="0"/>
        <v>20</v>
      </c>
      <c r="K28" s="72">
        <f t="shared" si="3"/>
        <v>1</v>
      </c>
      <c r="M28" s="71">
        <f t="shared" si="2"/>
        <v>41</v>
      </c>
      <c r="N28" s="51">
        <f t="shared" si="1"/>
        <v>32</v>
      </c>
      <c r="S28" s="1">
        <v>43882</v>
      </c>
      <c r="T28" s="3"/>
      <c r="U28" s="3"/>
      <c r="V28" t="s">
        <v>123</v>
      </c>
    </row>
    <row r="29" spans="1:29" x14ac:dyDescent="0.25">
      <c r="A29" s="17"/>
      <c r="B29" s="17">
        <v>-5</v>
      </c>
      <c r="C29" s="17"/>
      <c r="D29">
        <f t="shared" si="0"/>
        <v>17</v>
      </c>
      <c r="E29" s="41"/>
      <c r="F29" s="17"/>
      <c r="G29" s="17"/>
      <c r="H29" s="17"/>
      <c r="K29" s="72">
        <f t="shared" si="3"/>
        <v>1</v>
      </c>
      <c r="M29" s="71">
        <f t="shared" si="2"/>
        <v>33</v>
      </c>
      <c r="N29" s="51">
        <f t="shared" si="1"/>
        <v>45</v>
      </c>
      <c r="O29" s="17"/>
      <c r="P29" s="17"/>
      <c r="Q29" s="17"/>
      <c r="S29" s="50">
        <v>43883</v>
      </c>
      <c r="T29" s="54"/>
      <c r="U29" s="54"/>
    </row>
    <row r="30" spans="1:29" x14ac:dyDescent="0.25">
      <c r="A30" s="17"/>
      <c r="B30" s="17">
        <v>-4</v>
      </c>
      <c r="C30" s="17"/>
      <c r="D30">
        <f t="shared" si="0"/>
        <v>25</v>
      </c>
      <c r="E30" s="41"/>
      <c r="F30" s="17"/>
      <c r="G30" s="17"/>
      <c r="H30" s="17"/>
      <c r="K30" s="72">
        <f t="shared" si="3"/>
        <v>0</v>
      </c>
      <c r="M30" s="71">
        <f t="shared" si="2"/>
        <v>45</v>
      </c>
      <c r="N30" s="51">
        <f t="shared" si="1"/>
        <v>72</v>
      </c>
      <c r="O30" s="17"/>
      <c r="P30" s="17"/>
      <c r="Q30" s="17"/>
      <c r="S30" s="50">
        <v>43884</v>
      </c>
      <c r="T30" s="54"/>
      <c r="U30" s="54"/>
    </row>
    <row r="31" spans="1:29" x14ac:dyDescent="0.25">
      <c r="A31" s="17"/>
      <c r="B31" s="17">
        <v>-3</v>
      </c>
      <c r="C31" s="17"/>
      <c r="D31">
        <f t="shared" si="0"/>
        <v>47</v>
      </c>
      <c r="E31" s="41"/>
      <c r="F31" s="17"/>
      <c r="G31" s="17"/>
      <c r="H31" s="17"/>
      <c r="K31" s="72">
        <f t="shared" si="3"/>
        <v>5</v>
      </c>
      <c r="L31" s="71"/>
      <c r="M31" s="71">
        <f t="shared" si="2"/>
        <v>71</v>
      </c>
      <c r="N31" s="51">
        <f t="shared" si="1"/>
        <v>76</v>
      </c>
      <c r="O31" s="17"/>
      <c r="P31" s="17"/>
      <c r="Q31" s="17"/>
      <c r="S31" s="50">
        <v>43885</v>
      </c>
      <c r="T31" s="54"/>
      <c r="U31" s="54"/>
    </row>
    <row r="32" spans="1:29" x14ac:dyDescent="0.25">
      <c r="A32" s="17"/>
      <c r="B32" s="17">
        <v>-2</v>
      </c>
      <c r="C32" s="17"/>
      <c r="D32">
        <f t="shared" si="0"/>
        <v>39</v>
      </c>
      <c r="E32" s="41"/>
      <c r="F32" s="17"/>
      <c r="G32" s="17"/>
      <c r="H32" s="17"/>
      <c r="K32" s="72">
        <f t="shared" si="3"/>
        <v>2</v>
      </c>
      <c r="L32" s="71"/>
      <c r="M32" s="71">
        <f t="shared" si="2"/>
        <v>77</v>
      </c>
      <c r="N32" s="51">
        <f t="shared" si="1"/>
        <v>138</v>
      </c>
      <c r="O32" s="17"/>
      <c r="P32" s="17"/>
      <c r="Q32" s="17"/>
      <c r="S32" s="50">
        <v>43886</v>
      </c>
      <c r="T32" s="54"/>
      <c r="U32" s="54"/>
      <c r="AC32" t="s">
        <v>39</v>
      </c>
    </row>
    <row r="33" spans="1:39" x14ac:dyDescent="0.25">
      <c r="A33" s="17"/>
      <c r="B33" s="17">
        <v>-1</v>
      </c>
      <c r="C33" s="17"/>
      <c r="D33">
        <f t="shared" si="0"/>
        <v>54</v>
      </c>
      <c r="E33" s="41"/>
      <c r="F33" s="17"/>
      <c r="G33" s="17"/>
      <c r="H33" s="17"/>
      <c r="K33" s="72">
        <f t="shared" si="3"/>
        <v>8</v>
      </c>
      <c r="L33" s="71"/>
      <c r="M33" s="71">
        <f t="shared" si="2"/>
        <v>136</v>
      </c>
      <c r="N33" s="51">
        <f t="shared" si="1"/>
        <v>169</v>
      </c>
      <c r="O33" s="17"/>
      <c r="P33" s="17"/>
      <c r="Q33" s="17"/>
      <c r="S33" s="50">
        <v>43887</v>
      </c>
      <c r="T33" s="54"/>
      <c r="U33" s="54"/>
      <c r="AI33" s="2"/>
    </row>
    <row r="34" spans="1:39" x14ac:dyDescent="0.25">
      <c r="A34" s="17"/>
      <c r="B34" s="17">
        <v>0</v>
      </c>
      <c r="C34" s="51">
        <v>1</v>
      </c>
      <c r="D34">
        <f t="shared" si="0"/>
        <v>81</v>
      </c>
      <c r="E34" s="52"/>
      <c r="F34" s="51">
        <v>0</v>
      </c>
      <c r="G34" s="51">
        <v>1</v>
      </c>
      <c r="H34" s="44">
        <v>0</v>
      </c>
      <c r="K34" s="72">
        <f t="shared" si="3"/>
        <v>4</v>
      </c>
      <c r="L34" s="71"/>
      <c r="M34" s="71">
        <f t="shared" si="2"/>
        <v>172</v>
      </c>
      <c r="N34" s="51">
        <f t="shared" si="1"/>
        <v>184</v>
      </c>
      <c r="O34" s="51">
        <v>3</v>
      </c>
      <c r="P34" s="71">
        <v>1</v>
      </c>
      <c r="Q34" s="71">
        <v>3</v>
      </c>
      <c r="R34" s="8">
        <f t="shared" ref="R34:R41" si="4">F34+H34+O34</f>
        <v>3</v>
      </c>
      <c r="S34" s="50">
        <v>43888</v>
      </c>
      <c r="T34" s="52">
        <v>1</v>
      </c>
      <c r="U34" s="54"/>
      <c r="V34" s="21" t="s">
        <v>21</v>
      </c>
      <c r="Z34" t="s">
        <v>85</v>
      </c>
      <c r="AA34" s="6"/>
      <c r="AB34" s="3">
        <v>43888</v>
      </c>
      <c r="AC34" s="21" t="s">
        <v>21</v>
      </c>
    </row>
    <row r="35" spans="1:39" x14ac:dyDescent="0.25">
      <c r="A35" s="17"/>
      <c r="B35" s="17"/>
      <c r="C35" s="51">
        <v>2</v>
      </c>
      <c r="D35">
        <f t="shared" si="0"/>
        <v>87</v>
      </c>
      <c r="E35" s="52"/>
      <c r="F35" s="51">
        <v>0</v>
      </c>
      <c r="G35" s="51">
        <v>8</v>
      </c>
      <c r="H35" s="44">
        <f t="shared" ref="H35:H41" si="5">R34</f>
        <v>3</v>
      </c>
      <c r="K35" s="72">
        <f t="shared" si="3"/>
        <v>19</v>
      </c>
      <c r="L35" s="71"/>
      <c r="M35" s="71">
        <f t="shared" si="2"/>
        <v>183</v>
      </c>
      <c r="N35" s="51">
        <f t="shared" si="1"/>
        <v>220</v>
      </c>
      <c r="O35" s="51">
        <v>4</v>
      </c>
      <c r="P35" s="71">
        <v>1</v>
      </c>
      <c r="Q35" s="71">
        <v>4</v>
      </c>
      <c r="R35" s="8">
        <f t="shared" si="4"/>
        <v>7</v>
      </c>
      <c r="S35" s="50">
        <v>43889</v>
      </c>
      <c r="T35" s="52">
        <v>2</v>
      </c>
      <c r="U35" s="54"/>
      <c r="AA35" s="6"/>
      <c r="AB35" s="3">
        <v>43889</v>
      </c>
      <c r="AJ35" s="2"/>
      <c r="AL35" s="2"/>
      <c r="AM35" s="2"/>
    </row>
    <row r="36" spans="1:39" x14ac:dyDescent="0.25">
      <c r="A36" s="17"/>
      <c r="B36" s="17"/>
      <c r="C36" s="51">
        <v>3</v>
      </c>
      <c r="D36">
        <f t="shared" si="0"/>
        <v>90</v>
      </c>
      <c r="E36" s="52"/>
      <c r="F36" s="51">
        <v>0</v>
      </c>
      <c r="G36" s="51">
        <v>1</v>
      </c>
      <c r="H36" s="44">
        <f t="shared" si="5"/>
        <v>7</v>
      </c>
      <c r="K36" s="72">
        <f t="shared" si="3"/>
        <v>15</v>
      </c>
      <c r="L36" s="71"/>
      <c r="M36" s="71">
        <f t="shared" si="2"/>
        <v>217</v>
      </c>
      <c r="N36" s="51">
        <f t="shared" si="1"/>
        <v>222</v>
      </c>
      <c r="O36" s="51">
        <v>12</v>
      </c>
      <c r="P36" s="71">
        <v>4</v>
      </c>
      <c r="Q36" s="71">
        <v>12</v>
      </c>
      <c r="R36" s="8">
        <f t="shared" si="4"/>
        <v>19</v>
      </c>
      <c r="S36" s="50">
        <v>43890</v>
      </c>
      <c r="T36" s="52">
        <v>3</v>
      </c>
      <c r="U36" s="54"/>
      <c r="V36" t="s">
        <v>40</v>
      </c>
      <c r="AA36" s="6"/>
      <c r="AB36" s="3">
        <v>43890</v>
      </c>
      <c r="AC36" t="s">
        <v>40</v>
      </c>
      <c r="AJ36" s="6"/>
      <c r="AL36" s="4"/>
      <c r="AM36" s="2"/>
    </row>
    <row r="37" spans="1:39" x14ac:dyDescent="0.25">
      <c r="A37" s="17"/>
      <c r="B37" s="17"/>
      <c r="C37" s="51">
        <v>4</v>
      </c>
      <c r="D37">
        <f t="shared" si="0"/>
        <v>101</v>
      </c>
      <c r="E37" s="52"/>
      <c r="F37" s="51">
        <v>0</v>
      </c>
      <c r="G37" s="51">
        <v>10</v>
      </c>
      <c r="H37" s="44">
        <f t="shared" si="5"/>
        <v>19</v>
      </c>
      <c r="K37" s="72">
        <f t="shared" si="3"/>
        <v>18</v>
      </c>
      <c r="L37" s="71"/>
      <c r="M37" s="71">
        <f t="shared" si="2"/>
        <v>221</v>
      </c>
      <c r="N37" s="51">
        <f t="shared" si="1"/>
        <v>234</v>
      </c>
      <c r="O37" s="51">
        <v>13</v>
      </c>
      <c r="P37" s="71">
        <v>3</v>
      </c>
      <c r="Q37" s="71">
        <v>13</v>
      </c>
      <c r="R37" s="8">
        <f t="shared" si="4"/>
        <v>32</v>
      </c>
      <c r="S37" s="50">
        <v>43891</v>
      </c>
      <c r="T37" s="52">
        <v>4</v>
      </c>
      <c r="U37" s="54"/>
      <c r="V37" t="s">
        <v>22</v>
      </c>
      <c r="AA37" s="6"/>
      <c r="AB37" s="3">
        <v>43891</v>
      </c>
      <c r="AC37" t="s">
        <v>22</v>
      </c>
      <c r="AJ37" s="6"/>
      <c r="AL37" s="4"/>
      <c r="AM37" s="4"/>
    </row>
    <row r="38" spans="1:39" x14ac:dyDescent="0.25">
      <c r="A38" s="17"/>
      <c r="B38" s="17"/>
      <c r="C38" s="51">
        <v>5</v>
      </c>
      <c r="D38">
        <f t="shared" si="0"/>
        <v>184</v>
      </c>
      <c r="E38" s="52"/>
      <c r="F38" s="51">
        <v>0</v>
      </c>
      <c r="G38" s="51">
        <v>14</v>
      </c>
      <c r="H38" s="44">
        <f t="shared" si="5"/>
        <v>32</v>
      </c>
      <c r="K38" s="72">
        <f t="shared" si="3"/>
        <v>30</v>
      </c>
      <c r="L38" s="71"/>
      <c r="M38" s="71">
        <f t="shared" si="2"/>
        <v>233</v>
      </c>
      <c r="N38" s="51">
        <f t="shared" si="1"/>
        <v>271</v>
      </c>
      <c r="O38" s="51">
        <v>48</v>
      </c>
      <c r="P38" s="71">
        <v>8</v>
      </c>
      <c r="Q38" s="71">
        <v>47</v>
      </c>
      <c r="R38" s="8">
        <f t="shared" si="4"/>
        <v>80</v>
      </c>
      <c r="S38" s="50">
        <v>43892</v>
      </c>
      <c r="T38" s="52">
        <v>5</v>
      </c>
      <c r="U38" s="54"/>
      <c r="AA38" s="6"/>
      <c r="AB38" s="3">
        <v>43892</v>
      </c>
      <c r="AJ38" s="6"/>
      <c r="AL38" s="4"/>
      <c r="AM38" s="4"/>
    </row>
    <row r="39" spans="1:39" x14ac:dyDescent="0.25">
      <c r="A39" s="17"/>
      <c r="B39" s="17"/>
      <c r="C39" s="51">
        <v>6</v>
      </c>
      <c r="D39">
        <f t="shared" si="0"/>
        <v>179</v>
      </c>
      <c r="E39" s="52"/>
      <c r="F39" s="51">
        <v>0</v>
      </c>
      <c r="G39" s="51">
        <v>6</v>
      </c>
      <c r="H39" s="44">
        <f t="shared" si="5"/>
        <v>80</v>
      </c>
      <c r="K39" s="72">
        <f t="shared" si="3"/>
        <v>30</v>
      </c>
      <c r="M39" s="71">
        <f t="shared" si="2"/>
        <v>272</v>
      </c>
      <c r="N39" s="51">
        <f t="shared" si="1"/>
        <v>374</v>
      </c>
      <c r="O39" s="51">
        <v>40</v>
      </c>
      <c r="P39" s="71">
        <v>6</v>
      </c>
      <c r="Q39" s="71">
        <v>40</v>
      </c>
      <c r="R39" s="8">
        <f t="shared" si="4"/>
        <v>120</v>
      </c>
      <c r="S39" s="50">
        <v>43893</v>
      </c>
      <c r="T39" s="52">
        <v>6</v>
      </c>
      <c r="U39" s="54"/>
      <c r="AA39" s="6"/>
      <c r="AB39" s="3">
        <v>43893</v>
      </c>
      <c r="AJ39" s="6"/>
      <c r="AL39" s="4"/>
      <c r="AM39" s="4"/>
    </row>
    <row r="40" spans="1:39" x14ac:dyDescent="0.25">
      <c r="A40" s="17"/>
      <c r="B40" s="17"/>
      <c r="C40" s="51">
        <v>7</v>
      </c>
      <c r="D40">
        <f t="shared" si="0"/>
        <v>246</v>
      </c>
      <c r="E40" s="52"/>
      <c r="F40" s="51">
        <v>0</v>
      </c>
      <c r="G40" s="51">
        <v>13</v>
      </c>
      <c r="H40" s="44">
        <f t="shared" si="5"/>
        <v>120</v>
      </c>
      <c r="K40" s="72">
        <f t="shared" si="3"/>
        <v>43</v>
      </c>
      <c r="M40" s="71">
        <f t="shared" si="2"/>
        <v>374</v>
      </c>
      <c r="N40" s="51">
        <f t="shared" si="1"/>
        <v>461</v>
      </c>
      <c r="O40" s="51">
        <v>41</v>
      </c>
      <c r="P40" s="71">
        <v>15</v>
      </c>
      <c r="Q40" s="71">
        <v>41</v>
      </c>
      <c r="R40" s="8">
        <f t="shared" si="4"/>
        <v>161</v>
      </c>
      <c r="S40" s="50">
        <v>43894</v>
      </c>
      <c r="T40" s="52">
        <v>7</v>
      </c>
      <c r="U40" s="54"/>
      <c r="AA40" s="6"/>
      <c r="AB40" s="3">
        <v>43894</v>
      </c>
      <c r="AJ40" s="6"/>
      <c r="AL40" s="4"/>
      <c r="AM40" s="4"/>
    </row>
    <row r="41" spans="1:39" x14ac:dyDescent="0.25">
      <c r="A41" s="17"/>
      <c r="B41" s="17"/>
      <c r="C41" s="51">
        <v>8</v>
      </c>
      <c r="D41">
        <f t="shared" si="0"/>
        <v>350</v>
      </c>
      <c r="E41" s="52"/>
      <c r="F41" s="51">
        <v>0</v>
      </c>
      <c r="G41" s="51">
        <v>13</v>
      </c>
      <c r="H41" s="44">
        <f t="shared" si="5"/>
        <v>161</v>
      </c>
      <c r="K41" s="72">
        <f t="shared" si="3"/>
        <v>34</v>
      </c>
      <c r="M41" s="71">
        <f t="shared" si="2"/>
        <v>641</v>
      </c>
      <c r="N41" s="51">
        <f t="shared" si="1"/>
        <v>515</v>
      </c>
      <c r="O41" s="51">
        <v>41</v>
      </c>
      <c r="P41" s="71">
        <v>44</v>
      </c>
      <c r="Q41" s="71">
        <v>41</v>
      </c>
      <c r="R41" s="8">
        <f t="shared" si="4"/>
        <v>202</v>
      </c>
      <c r="S41" s="50">
        <v>43895</v>
      </c>
      <c r="T41" s="52">
        <v>8</v>
      </c>
      <c r="U41" s="54"/>
      <c r="AA41" s="6"/>
      <c r="AB41" s="3">
        <v>43895</v>
      </c>
      <c r="AJ41" s="6"/>
      <c r="AL41" s="4"/>
      <c r="AM41" s="4"/>
    </row>
    <row r="42" spans="1:39" x14ac:dyDescent="0.25">
      <c r="A42" s="17">
        <v>1</v>
      </c>
      <c r="B42" s="17"/>
      <c r="C42" s="51">
        <v>9</v>
      </c>
      <c r="D42">
        <f t="shared" si="0"/>
        <v>333</v>
      </c>
      <c r="E42" s="52">
        <v>1</v>
      </c>
      <c r="F42" s="51">
        <v>1</v>
      </c>
      <c r="G42" s="51">
        <v>20</v>
      </c>
      <c r="H42" s="44">
        <f t="shared" ref="H42:H60" si="6">R41-F42-G42</f>
        <v>181</v>
      </c>
      <c r="K42" s="72">
        <f t="shared" si="3"/>
        <v>63</v>
      </c>
      <c r="L42" s="71">
        <v>1</v>
      </c>
      <c r="M42" s="71">
        <f t="shared" si="2"/>
        <v>515</v>
      </c>
      <c r="N42" s="51">
        <f t="shared" si="1"/>
        <v>700</v>
      </c>
      <c r="O42" s="51">
        <v>33</v>
      </c>
      <c r="P42" s="71">
        <v>46</v>
      </c>
      <c r="Q42" s="71">
        <v>32</v>
      </c>
      <c r="R42" s="8">
        <f t="shared" ref="R42:R60" si="7">F42+H42+O42+G42</f>
        <v>235</v>
      </c>
      <c r="S42" s="50">
        <v>43896</v>
      </c>
      <c r="T42" s="52">
        <v>9</v>
      </c>
      <c r="U42" s="54"/>
      <c r="V42" s="21" t="s">
        <v>23</v>
      </c>
      <c r="AA42" s="6"/>
      <c r="AB42" s="3">
        <v>43896</v>
      </c>
      <c r="AC42" s="21" t="s">
        <v>23</v>
      </c>
      <c r="AE42" s="21" t="s">
        <v>24</v>
      </c>
      <c r="AJ42" s="6"/>
      <c r="AL42" s="4"/>
      <c r="AM42" s="4"/>
    </row>
    <row r="43" spans="1:39" x14ac:dyDescent="0.25">
      <c r="A43" s="17">
        <v>2</v>
      </c>
      <c r="B43" s="17"/>
      <c r="C43" s="51">
        <v>10</v>
      </c>
      <c r="D43">
        <f t="shared" si="0"/>
        <v>280</v>
      </c>
      <c r="E43" s="52">
        <v>0</v>
      </c>
      <c r="F43" s="52">
        <f t="shared" ref="F43:F52" si="8">F42+E43</f>
        <v>1</v>
      </c>
      <c r="G43" s="51">
        <v>17</v>
      </c>
      <c r="H43" s="44">
        <f t="shared" si="6"/>
        <v>217</v>
      </c>
      <c r="K43" s="72">
        <f t="shared" si="3"/>
        <v>80</v>
      </c>
      <c r="L43" s="71">
        <v>0</v>
      </c>
      <c r="M43" s="71">
        <f t="shared" si="2"/>
        <v>704</v>
      </c>
      <c r="N43" s="51">
        <f t="shared" si="1"/>
        <v>668</v>
      </c>
      <c r="O43" s="51">
        <v>45</v>
      </c>
      <c r="P43" s="71">
        <v>60</v>
      </c>
      <c r="Q43" s="71">
        <v>45</v>
      </c>
      <c r="R43" s="8">
        <f t="shared" si="7"/>
        <v>280</v>
      </c>
      <c r="S43" s="50">
        <v>43897</v>
      </c>
      <c r="T43" s="52">
        <v>10</v>
      </c>
      <c r="U43" s="54"/>
      <c r="V43" t="s">
        <v>25</v>
      </c>
      <c r="Z43" s="10"/>
      <c r="AA43" s="10"/>
      <c r="AB43" s="3">
        <v>43897</v>
      </c>
      <c r="AC43" t="s">
        <v>25</v>
      </c>
      <c r="AJ43" s="6"/>
      <c r="AL43" s="4"/>
      <c r="AM43" s="4"/>
    </row>
    <row r="44" spans="1:39" ht="15.75" thickBot="1" x14ac:dyDescent="0.3">
      <c r="A44" s="17">
        <v>3</v>
      </c>
      <c r="B44" s="17"/>
      <c r="C44" s="51">
        <v>11</v>
      </c>
      <c r="D44">
        <f t="shared" si="0"/>
        <v>301</v>
      </c>
      <c r="E44" s="52">
        <v>2</v>
      </c>
      <c r="F44" s="52">
        <f t="shared" si="8"/>
        <v>3</v>
      </c>
      <c r="G44" s="51">
        <v>25</v>
      </c>
      <c r="H44" s="44">
        <f t="shared" si="6"/>
        <v>252</v>
      </c>
      <c r="K44" s="72">
        <f t="shared" si="3"/>
        <v>78</v>
      </c>
      <c r="L44" s="71">
        <v>2</v>
      </c>
      <c r="M44" s="71">
        <f t="shared" si="2"/>
        <v>669</v>
      </c>
      <c r="N44" s="51">
        <f t="shared" si="1"/>
        <v>542</v>
      </c>
      <c r="O44" s="51">
        <v>71</v>
      </c>
      <c r="P44" s="71">
        <v>77</v>
      </c>
      <c r="Q44" s="71">
        <v>72</v>
      </c>
      <c r="R44" s="8">
        <f t="shared" si="7"/>
        <v>351</v>
      </c>
      <c r="S44" s="50">
        <v>43898</v>
      </c>
      <c r="T44" s="52">
        <v>11</v>
      </c>
      <c r="U44" s="54"/>
      <c r="Z44" s="10"/>
      <c r="AA44" s="10"/>
      <c r="AB44" s="3">
        <v>43898</v>
      </c>
      <c r="AJ44" s="6"/>
      <c r="AL44" s="4"/>
      <c r="AM44" s="4"/>
    </row>
    <row r="45" spans="1:39" ht="15.75" thickBot="1" x14ac:dyDescent="0.3">
      <c r="A45" s="17">
        <v>4</v>
      </c>
      <c r="B45" s="17"/>
      <c r="C45" s="51">
        <v>12</v>
      </c>
      <c r="D45">
        <f t="shared" si="0"/>
        <v>558</v>
      </c>
      <c r="E45" s="52">
        <v>0</v>
      </c>
      <c r="F45" s="52">
        <f t="shared" si="8"/>
        <v>3</v>
      </c>
      <c r="G45" s="51">
        <v>47</v>
      </c>
      <c r="H45" s="44">
        <f t="shared" si="6"/>
        <v>301</v>
      </c>
      <c r="K45" s="72">
        <f t="shared" si="3"/>
        <v>112</v>
      </c>
      <c r="L45" s="71">
        <v>0</v>
      </c>
      <c r="M45" s="71">
        <f t="shared" si="2"/>
        <v>545</v>
      </c>
      <c r="N45" s="51">
        <f t="shared" si="1"/>
        <v>622</v>
      </c>
      <c r="O45" s="51">
        <v>77</v>
      </c>
      <c r="P45" s="71">
        <v>56</v>
      </c>
      <c r="Q45" s="71">
        <v>76</v>
      </c>
      <c r="R45" s="38">
        <f t="shared" si="7"/>
        <v>428</v>
      </c>
      <c r="S45" s="50">
        <v>43899</v>
      </c>
      <c r="T45" s="52">
        <v>12</v>
      </c>
      <c r="U45" s="54"/>
      <c r="V45" s="48" t="s">
        <v>86</v>
      </c>
      <c r="W45" s="23"/>
      <c r="Y45" s="23"/>
      <c r="Z45" s="49"/>
      <c r="AA45" s="10"/>
      <c r="AB45" s="3">
        <v>43899</v>
      </c>
      <c r="AC45" s="21" t="s">
        <v>26</v>
      </c>
      <c r="AJ45" s="6"/>
      <c r="AL45" s="4"/>
      <c r="AM45" s="4"/>
    </row>
    <row r="46" spans="1:39" x14ac:dyDescent="0.25">
      <c r="A46" s="17">
        <v>5</v>
      </c>
      <c r="B46" s="17"/>
      <c r="C46" s="51">
        <v>13</v>
      </c>
      <c r="D46">
        <f t="shared" si="0"/>
        <v>478</v>
      </c>
      <c r="E46" s="52">
        <v>1</v>
      </c>
      <c r="F46" s="52">
        <f t="shared" si="8"/>
        <v>4</v>
      </c>
      <c r="G46" s="51">
        <v>39</v>
      </c>
      <c r="H46" s="44">
        <f t="shared" si="6"/>
        <v>385</v>
      </c>
      <c r="K46" s="72">
        <f t="shared" si="3"/>
        <v>93</v>
      </c>
      <c r="L46" s="71">
        <v>1</v>
      </c>
      <c r="M46" s="71">
        <f t="shared" si="2"/>
        <v>621</v>
      </c>
      <c r="N46" s="51">
        <f t="shared" si="1"/>
        <v>1128</v>
      </c>
      <c r="O46" s="51">
        <v>136</v>
      </c>
      <c r="P46" s="71">
        <v>61</v>
      </c>
      <c r="Q46" s="71">
        <v>138</v>
      </c>
      <c r="R46" s="8">
        <f t="shared" si="7"/>
        <v>564</v>
      </c>
      <c r="S46" s="50">
        <v>43900</v>
      </c>
      <c r="T46" s="52">
        <v>13</v>
      </c>
      <c r="U46" s="54"/>
      <c r="V46" s="21" t="s">
        <v>27</v>
      </c>
      <c r="Z46" s="10"/>
      <c r="AA46" s="10"/>
      <c r="AB46" s="3">
        <v>43900</v>
      </c>
      <c r="AC46" s="21" t="s">
        <v>27</v>
      </c>
      <c r="AI46" s="5"/>
      <c r="AJ46" s="6"/>
      <c r="AL46" s="4"/>
      <c r="AM46" s="4"/>
    </row>
    <row r="47" spans="1:39" x14ac:dyDescent="0.25">
      <c r="A47" s="17">
        <v>6</v>
      </c>
      <c r="B47" s="17"/>
      <c r="C47" s="51">
        <v>14</v>
      </c>
      <c r="D47">
        <f t="shared" si="0"/>
        <v>512</v>
      </c>
      <c r="E47" s="52">
        <v>1</v>
      </c>
      <c r="F47" s="52">
        <f t="shared" si="8"/>
        <v>5</v>
      </c>
      <c r="G47" s="51">
        <v>54</v>
      </c>
      <c r="H47" s="44">
        <f t="shared" si="6"/>
        <v>505</v>
      </c>
      <c r="K47" s="72">
        <f t="shared" si="3"/>
        <v>132</v>
      </c>
      <c r="L47" s="71">
        <v>1</v>
      </c>
      <c r="M47" s="71">
        <f t="shared" si="2"/>
        <v>1131</v>
      </c>
      <c r="N47" s="51">
        <f t="shared" si="1"/>
        <v>1052</v>
      </c>
      <c r="O47" s="51">
        <v>172</v>
      </c>
      <c r="P47" s="71">
        <v>121</v>
      </c>
      <c r="Q47" s="71">
        <v>169</v>
      </c>
      <c r="R47" s="8">
        <f t="shared" si="7"/>
        <v>736</v>
      </c>
      <c r="S47" s="50">
        <v>43901</v>
      </c>
      <c r="T47" s="52">
        <v>14</v>
      </c>
      <c r="U47" s="54"/>
      <c r="V47" t="s">
        <v>28</v>
      </c>
      <c r="Z47" s="10"/>
      <c r="AA47" s="10"/>
      <c r="AB47" s="3">
        <v>43901</v>
      </c>
      <c r="AC47" t="s">
        <v>28</v>
      </c>
      <c r="AE47" t="s">
        <v>29</v>
      </c>
      <c r="AF47" t="s">
        <v>30</v>
      </c>
      <c r="AG47" t="s">
        <v>31</v>
      </c>
      <c r="AH47" t="s">
        <v>32</v>
      </c>
      <c r="AJ47" s="6"/>
      <c r="AL47" s="4"/>
      <c r="AM47" s="4"/>
    </row>
    <row r="48" spans="1:39" x14ac:dyDescent="0.25">
      <c r="A48" s="17">
        <v>7</v>
      </c>
      <c r="B48" s="17"/>
      <c r="C48" s="51">
        <v>15</v>
      </c>
      <c r="D48">
        <f t="shared" si="0"/>
        <v>490</v>
      </c>
      <c r="E48" s="52">
        <v>0</v>
      </c>
      <c r="F48" s="52">
        <f t="shared" si="8"/>
        <v>5</v>
      </c>
      <c r="G48" s="51">
        <v>81</v>
      </c>
      <c r="H48" s="44">
        <f t="shared" si="6"/>
        <v>650</v>
      </c>
      <c r="K48" s="72">
        <f>L66</f>
        <v>93</v>
      </c>
      <c r="L48" s="71">
        <v>0</v>
      </c>
      <c r="M48" s="71">
        <f t="shared" si="2"/>
        <v>1053</v>
      </c>
      <c r="N48" s="51">
        <f t="shared" si="1"/>
        <v>1056</v>
      </c>
      <c r="O48" s="51">
        <v>183</v>
      </c>
      <c r="P48" s="71">
        <v>111</v>
      </c>
      <c r="Q48" s="71">
        <v>184</v>
      </c>
      <c r="R48" s="8">
        <f t="shared" si="7"/>
        <v>919</v>
      </c>
      <c r="S48" s="50">
        <v>43902</v>
      </c>
      <c r="T48" s="52">
        <v>15</v>
      </c>
      <c r="U48" s="54"/>
      <c r="V48" s="21" t="s">
        <v>87</v>
      </c>
      <c r="Z48" s="10"/>
      <c r="AA48" s="10"/>
      <c r="AB48" s="3">
        <v>43902</v>
      </c>
      <c r="AC48" s="21" t="s">
        <v>33</v>
      </c>
      <c r="AF48" s="21" t="s">
        <v>34</v>
      </c>
      <c r="AJ48" s="6"/>
    </row>
    <row r="49" spans="1:39" x14ac:dyDescent="0.25">
      <c r="A49" s="17">
        <v>8</v>
      </c>
      <c r="B49" s="17"/>
      <c r="C49" s="51">
        <v>16</v>
      </c>
      <c r="D49">
        <f t="shared" si="0"/>
        <v>611</v>
      </c>
      <c r="E49" s="52">
        <v>5</v>
      </c>
      <c r="F49" s="52">
        <f t="shared" si="8"/>
        <v>10</v>
      </c>
      <c r="G49" s="51">
        <v>87</v>
      </c>
      <c r="H49" s="44">
        <f t="shared" si="6"/>
        <v>822</v>
      </c>
      <c r="L49" s="71">
        <v>5</v>
      </c>
      <c r="M49" s="71">
        <f t="shared" si="2"/>
        <v>1050</v>
      </c>
      <c r="N49" s="51">
        <f t="shared" si="1"/>
        <v>1193</v>
      </c>
      <c r="O49" s="51">
        <v>217</v>
      </c>
      <c r="P49" s="71">
        <v>190</v>
      </c>
      <c r="Q49" s="71">
        <v>220</v>
      </c>
      <c r="R49" s="8">
        <f t="shared" si="7"/>
        <v>1136</v>
      </c>
      <c r="S49" s="50">
        <v>43903</v>
      </c>
      <c r="T49" s="52">
        <v>16</v>
      </c>
      <c r="U49" s="54"/>
      <c r="Z49" s="10"/>
      <c r="AA49" s="10"/>
      <c r="AB49" s="3">
        <v>43903</v>
      </c>
      <c r="AJ49" s="6"/>
    </row>
    <row r="50" spans="1:39" ht="15.75" x14ac:dyDescent="0.25">
      <c r="A50" s="17">
        <v>9</v>
      </c>
      <c r="B50" s="17"/>
      <c r="C50" s="51">
        <v>17</v>
      </c>
      <c r="D50">
        <f t="shared" si="0"/>
        <v>340</v>
      </c>
      <c r="E50" s="52">
        <v>2</v>
      </c>
      <c r="F50" s="52">
        <f t="shared" si="8"/>
        <v>12</v>
      </c>
      <c r="G50" s="51">
        <v>90</v>
      </c>
      <c r="H50" s="44">
        <f t="shared" si="6"/>
        <v>1034</v>
      </c>
      <c r="I50" s="2">
        <v>45</v>
      </c>
      <c r="J50" s="4">
        <f t="shared" ref="J50:J62" si="9">I50-I49</f>
        <v>45</v>
      </c>
      <c r="L50" s="71">
        <v>2</v>
      </c>
      <c r="M50" s="71">
        <f t="shared" si="2"/>
        <v>1193</v>
      </c>
      <c r="N50" s="51">
        <f t="shared" si="1"/>
        <v>992</v>
      </c>
      <c r="O50" s="51">
        <v>221</v>
      </c>
      <c r="P50" s="71">
        <v>155</v>
      </c>
      <c r="Q50" s="71">
        <v>222</v>
      </c>
      <c r="R50" s="8">
        <f t="shared" si="7"/>
        <v>1357</v>
      </c>
      <c r="S50" s="50">
        <v>43904</v>
      </c>
      <c r="T50" s="52">
        <v>17</v>
      </c>
      <c r="U50" s="54"/>
      <c r="W50" s="10"/>
      <c r="Z50" s="10"/>
      <c r="AA50" s="18"/>
      <c r="AB50" s="3">
        <v>43904</v>
      </c>
      <c r="AI50" s="4"/>
      <c r="AJ50" s="6"/>
      <c r="AM50" s="22" t="s">
        <v>35</v>
      </c>
    </row>
    <row r="51" spans="1:39" x14ac:dyDescent="0.25">
      <c r="A51" s="17">
        <v>10</v>
      </c>
      <c r="B51" s="17"/>
      <c r="C51" s="51">
        <v>18</v>
      </c>
      <c r="D51">
        <f t="shared" si="0"/>
        <v>300</v>
      </c>
      <c r="E51" s="52">
        <v>8</v>
      </c>
      <c r="F51" s="52">
        <f t="shared" si="8"/>
        <v>20</v>
      </c>
      <c r="G51" s="51">
        <v>101</v>
      </c>
      <c r="H51" s="44">
        <f t="shared" si="6"/>
        <v>1236</v>
      </c>
      <c r="I51" s="2">
        <v>55</v>
      </c>
      <c r="J51" s="4">
        <f t="shared" si="9"/>
        <v>10</v>
      </c>
      <c r="L51" s="71">
        <v>8</v>
      </c>
      <c r="M51" s="71">
        <f t="shared" si="2"/>
        <v>994</v>
      </c>
      <c r="N51" s="51">
        <f t="shared" si="1"/>
        <v>748</v>
      </c>
      <c r="O51" s="51">
        <v>233</v>
      </c>
      <c r="P51" s="71">
        <v>176</v>
      </c>
      <c r="Q51" s="71">
        <v>234</v>
      </c>
      <c r="R51" s="8">
        <f t="shared" si="7"/>
        <v>1590</v>
      </c>
      <c r="S51" s="50">
        <v>43905</v>
      </c>
      <c r="T51" s="52">
        <v>18</v>
      </c>
      <c r="U51" s="54"/>
      <c r="V51" s="21" t="s">
        <v>88</v>
      </c>
      <c r="W51" s="10"/>
      <c r="X51" s="18"/>
      <c r="Y51" s="7"/>
      <c r="Z51" s="10"/>
      <c r="AA51" s="18"/>
      <c r="AB51" s="3">
        <v>43905</v>
      </c>
      <c r="AC51" s="21" t="s">
        <v>36</v>
      </c>
      <c r="AG51" t="s">
        <v>37</v>
      </c>
      <c r="AJ51" s="6"/>
    </row>
    <row r="52" spans="1:39" x14ac:dyDescent="0.25">
      <c r="A52" s="17">
        <v>11</v>
      </c>
      <c r="B52" s="17"/>
      <c r="C52" s="51">
        <v>19</v>
      </c>
      <c r="D52">
        <f t="shared" ref="D52:D115" si="10">G66</f>
        <v>503</v>
      </c>
      <c r="E52" s="52">
        <v>4</v>
      </c>
      <c r="F52" s="52">
        <f t="shared" si="8"/>
        <v>24</v>
      </c>
      <c r="G52" s="51">
        <v>184</v>
      </c>
      <c r="H52" s="44">
        <f t="shared" si="6"/>
        <v>1382</v>
      </c>
      <c r="I52" s="2">
        <v>96</v>
      </c>
      <c r="J52" s="4">
        <f t="shared" si="9"/>
        <v>41</v>
      </c>
      <c r="L52" s="71">
        <v>4</v>
      </c>
      <c r="M52" s="71">
        <f t="shared" si="2"/>
        <v>744</v>
      </c>
      <c r="N52" s="51">
        <f t="shared" si="1"/>
        <v>807</v>
      </c>
      <c r="O52" s="51">
        <v>272</v>
      </c>
      <c r="P52" s="71">
        <v>278</v>
      </c>
      <c r="Q52" s="71">
        <v>271</v>
      </c>
      <c r="R52" s="8">
        <f t="shared" si="7"/>
        <v>1862</v>
      </c>
      <c r="S52" s="50">
        <v>43906</v>
      </c>
      <c r="T52" s="52">
        <v>19</v>
      </c>
      <c r="U52" s="54"/>
      <c r="V52" t="s">
        <v>54</v>
      </c>
      <c r="W52" s="10"/>
      <c r="X52" s="18"/>
      <c r="Y52" s="7"/>
      <c r="Z52" s="10"/>
      <c r="AA52" s="18"/>
      <c r="AB52" s="3">
        <v>43906</v>
      </c>
      <c r="AC52" t="s">
        <v>54</v>
      </c>
      <c r="AJ52" s="6"/>
    </row>
    <row r="53" spans="1:39" x14ac:dyDescent="0.25">
      <c r="A53" s="17">
        <v>12</v>
      </c>
      <c r="B53" s="17"/>
      <c r="C53" s="51">
        <v>20</v>
      </c>
      <c r="D53">
        <f t="shared" si="10"/>
        <v>341</v>
      </c>
      <c r="E53" s="52">
        <v>19</v>
      </c>
      <c r="F53" s="52">
        <f>F52+E53</f>
        <v>43</v>
      </c>
      <c r="G53" s="51">
        <v>179</v>
      </c>
      <c r="H53" s="44">
        <f t="shared" si="6"/>
        <v>1640</v>
      </c>
      <c r="I53" s="2">
        <v>135</v>
      </c>
      <c r="J53" s="4">
        <f t="shared" si="9"/>
        <v>39</v>
      </c>
      <c r="L53" s="71">
        <v>19</v>
      </c>
      <c r="M53" s="71">
        <f t="shared" si="2"/>
        <v>802</v>
      </c>
      <c r="N53" s="51">
        <f t="shared" si="1"/>
        <v>1131</v>
      </c>
      <c r="O53" s="51">
        <v>374</v>
      </c>
      <c r="P53" s="71">
        <v>292</v>
      </c>
      <c r="Q53" s="71">
        <v>374</v>
      </c>
      <c r="R53" s="8">
        <f t="shared" si="7"/>
        <v>2236</v>
      </c>
      <c r="S53" s="50">
        <v>43907</v>
      </c>
      <c r="T53" s="52">
        <v>20</v>
      </c>
      <c r="U53" s="54"/>
      <c r="W53" s="10"/>
      <c r="X53" s="18"/>
      <c r="Y53" s="7"/>
      <c r="Z53" s="10"/>
      <c r="AA53" s="18"/>
      <c r="AB53" s="3">
        <v>43907</v>
      </c>
      <c r="AJ53" s="6"/>
    </row>
    <row r="54" spans="1:39" x14ac:dyDescent="0.25">
      <c r="A54">
        <v>13</v>
      </c>
      <c r="C54" s="2">
        <v>21</v>
      </c>
      <c r="D54">
        <f t="shared" si="10"/>
        <v>363</v>
      </c>
      <c r="E54" s="4">
        <v>15</v>
      </c>
      <c r="F54" s="52">
        <f t="shared" ref="F54:F63" si="11">F53+E54</f>
        <v>58</v>
      </c>
      <c r="G54" s="2">
        <v>246</v>
      </c>
      <c r="H54" s="44">
        <f t="shared" si="6"/>
        <v>1932</v>
      </c>
      <c r="I54" s="2">
        <v>177</v>
      </c>
      <c r="J54" s="4">
        <f t="shared" si="9"/>
        <v>42</v>
      </c>
      <c r="L54" s="71">
        <v>15</v>
      </c>
      <c r="M54" s="71">
        <f t="shared" si="2"/>
        <v>1127</v>
      </c>
      <c r="N54" s="51">
        <f t="shared" si="1"/>
        <v>1042</v>
      </c>
      <c r="O54" s="51">
        <v>641</v>
      </c>
      <c r="P54" s="71">
        <v>346</v>
      </c>
      <c r="Q54" s="71">
        <v>461</v>
      </c>
      <c r="R54" s="8">
        <f t="shared" si="7"/>
        <v>2877</v>
      </c>
      <c r="S54" s="1">
        <v>43908</v>
      </c>
      <c r="T54" s="52">
        <v>21</v>
      </c>
      <c r="U54" s="3"/>
      <c r="W54" s="10"/>
      <c r="X54" s="18"/>
      <c r="Y54" s="7"/>
      <c r="Z54" s="10"/>
      <c r="AA54" s="18"/>
      <c r="AB54" s="3">
        <v>43908</v>
      </c>
      <c r="AC54" t="s">
        <v>488</v>
      </c>
      <c r="AJ54" s="6"/>
    </row>
    <row r="55" spans="1:39" x14ac:dyDescent="0.25">
      <c r="A55">
        <v>14</v>
      </c>
      <c r="C55" s="2">
        <v>22</v>
      </c>
      <c r="D55">
        <f t="shared" si="10"/>
        <v>351</v>
      </c>
      <c r="E55" s="4">
        <v>18</v>
      </c>
      <c r="F55" s="52">
        <f t="shared" si="11"/>
        <v>76</v>
      </c>
      <c r="G55" s="2">
        <v>350</v>
      </c>
      <c r="H55" s="44">
        <f t="shared" si="6"/>
        <v>2451</v>
      </c>
      <c r="I55" s="2">
        <v>210</v>
      </c>
      <c r="J55" s="4">
        <f t="shared" si="9"/>
        <v>33</v>
      </c>
      <c r="L55" s="71">
        <v>18</v>
      </c>
      <c r="M55" s="71">
        <f t="shared" si="2"/>
        <v>1026</v>
      </c>
      <c r="N55" s="51">
        <f t="shared" si="1"/>
        <v>1032</v>
      </c>
      <c r="O55" s="51">
        <v>515</v>
      </c>
      <c r="P55" s="71">
        <v>409</v>
      </c>
      <c r="Q55" s="71">
        <v>515</v>
      </c>
      <c r="R55" s="8">
        <f t="shared" si="7"/>
        <v>3392</v>
      </c>
      <c r="S55" s="1">
        <v>43909</v>
      </c>
      <c r="T55" s="52">
        <v>22</v>
      </c>
      <c r="U55" s="3"/>
      <c r="V55" s="21" t="s">
        <v>52</v>
      </c>
      <c r="W55" s="10"/>
      <c r="X55" s="18"/>
      <c r="Y55" s="7"/>
      <c r="Z55" s="10"/>
      <c r="AA55" s="18"/>
      <c r="AB55" s="3">
        <v>43909</v>
      </c>
      <c r="AC55" s="21" t="s">
        <v>52</v>
      </c>
      <c r="AJ55" s="6"/>
    </row>
    <row r="56" spans="1:39" x14ac:dyDescent="0.25">
      <c r="A56">
        <v>15</v>
      </c>
      <c r="C56" s="2">
        <v>23</v>
      </c>
      <c r="D56">
        <f t="shared" si="10"/>
        <v>334</v>
      </c>
      <c r="E56" s="4">
        <v>30</v>
      </c>
      <c r="F56" s="52">
        <f t="shared" si="11"/>
        <v>106</v>
      </c>
      <c r="G56" s="2">
        <v>333</v>
      </c>
      <c r="H56" s="44">
        <f t="shared" si="6"/>
        <v>2953</v>
      </c>
      <c r="I56" s="2">
        <v>281</v>
      </c>
      <c r="J56" s="4">
        <f t="shared" si="9"/>
        <v>71</v>
      </c>
      <c r="L56" s="71">
        <v>30</v>
      </c>
      <c r="M56" s="71">
        <f t="shared" si="2"/>
        <v>924</v>
      </c>
      <c r="N56" s="51">
        <f t="shared" si="1"/>
        <v>1227</v>
      </c>
      <c r="O56" s="51">
        <v>704</v>
      </c>
      <c r="P56" s="71">
        <v>534</v>
      </c>
      <c r="Q56" s="71">
        <v>700</v>
      </c>
      <c r="R56" s="8">
        <f t="shared" si="7"/>
        <v>4096</v>
      </c>
      <c r="S56" s="1">
        <v>43910</v>
      </c>
      <c r="T56" s="52">
        <v>23</v>
      </c>
      <c r="U56" s="3"/>
      <c r="V56" t="s">
        <v>53</v>
      </c>
      <c r="W56" s="10"/>
      <c r="X56" s="18"/>
      <c r="Y56" s="7"/>
      <c r="Z56" s="10"/>
      <c r="AA56" s="18"/>
      <c r="AB56" s="3">
        <v>43910</v>
      </c>
      <c r="AC56" t="s">
        <v>53</v>
      </c>
      <c r="AE56" s="4"/>
      <c r="AJ56" s="6"/>
    </row>
    <row r="57" spans="1:39" x14ac:dyDescent="0.25">
      <c r="A57">
        <v>16</v>
      </c>
      <c r="C57" s="2">
        <v>24</v>
      </c>
      <c r="D57">
        <f t="shared" si="10"/>
        <v>197</v>
      </c>
      <c r="E57" s="4">
        <v>30</v>
      </c>
      <c r="F57" s="52">
        <f t="shared" si="11"/>
        <v>136</v>
      </c>
      <c r="G57" s="4">
        <v>280</v>
      </c>
      <c r="H57" s="44">
        <f t="shared" si="6"/>
        <v>3680</v>
      </c>
      <c r="I57" s="4">
        <v>354</v>
      </c>
      <c r="J57" s="4">
        <f t="shared" si="9"/>
        <v>73</v>
      </c>
      <c r="L57" s="71">
        <v>30</v>
      </c>
      <c r="M57" s="71">
        <f t="shared" si="2"/>
        <v>832</v>
      </c>
      <c r="N57" s="51">
        <f t="shared" si="1"/>
        <v>1098</v>
      </c>
      <c r="O57" s="51">
        <v>669</v>
      </c>
      <c r="P57" s="71">
        <v>637</v>
      </c>
      <c r="Q57" s="71">
        <v>668</v>
      </c>
      <c r="R57" s="8">
        <f t="shared" si="7"/>
        <v>4765</v>
      </c>
      <c r="S57" s="1">
        <v>43911</v>
      </c>
      <c r="T57" s="52">
        <v>24</v>
      </c>
      <c r="U57" s="3"/>
      <c r="W57" s="10"/>
      <c r="X57" s="18"/>
      <c r="Y57" s="7"/>
      <c r="Z57" s="10"/>
      <c r="AA57" s="18"/>
      <c r="AB57" s="3">
        <v>43911</v>
      </c>
      <c r="AE57" s="4"/>
      <c r="AJ57" s="6"/>
    </row>
    <row r="58" spans="1:39" x14ac:dyDescent="0.25">
      <c r="A58">
        <v>17</v>
      </c>
      <c r="C58" s="2">
        <v>25</v>
      </c>
      <c r="D58">
        <f t="shared" si="10"/>
        <v>215</v>
      </c>
      <c r="E58" s="4">
        <v>43</v>
      </c>
      <c r="F58" s="52">
        <f t="shared" si="11"/>
        <v>179</v>
      </c>
      <c r="G58" s="4">
        <v>301</v>
      </c>
      <c r="H58" s="44">
        <f t="shared" si="6"/>
        <v>4285</v>
      </c>
      <c r="I58" s="4">
        <v>407</v>
      </c>
      <c r="J58" s="4">
        <f t="shared" si="9"/>
        <v>53</v>
      </c>
      <c r="L58" s="71">
        <v>43</v>
      </c>
      <c r="N58" s="51">
        <f>Q72</f>
        <v>854</v>
      </c>
      <c r="O58" s="51">
        <v>545</v>
      </c>
      <c r="P58" s="71">
        <v>573</v>
      </c>
      <c r="Q58" s="71">
        <v>542</v>
      </c>
      <c r="R58" s="8">
        <f t="shared" si="7"/>
        <v>5310</v>
      </c>
      <c r="S58" s="1">
        <v>43912</v>
      </c>
      <c r="T58" s="52">
        <v>25</v>
      </c>
      <c r="U58" s="3"/>
      <c r="V58" t="s">
        <v>57</v>
      </c>
      <c r="W58" s="10"/>
      <c r="X58" s="18"/>
      <c r="Y58" s="7"/>
      <c r="Z58" s="10"/>
      <c r="AA58" s="18"/>
      <c r="AB58" s="3">
        <v>43912</v>
      </c>
      <c r="AC58" t="s">
        <v>57</v>
      </c>
      <c r="AE58" s="4"/>
      <c r="AJ58" s="6"/>
    </row>
    <row r="59" spans="1:39" x14ac:dyDescent="0.25">
      <c r="A59">
        <v>18</v>
      </c>
      <c r="C59" s="2">
        <v>26</v>
      </c>
      <c r="D59">
        <f t="shared" si="10"/>
        <v>313</v>
      </c>
      <c r="E59" s="52">
        <v>34</v>
      </c>
      <c r="F59" s="52">
        <f t="shared" si="11"/>
        <v>213</v>
      </c>
      <c r="G59" s="52">
        <v>558</v>
      </c>
      <c r="H59" s="46">
        <f t="shared" si="6"/>
        <v>4539</v>
      </c>
      <c r="I59" s="4">
        <v>487</v>
      </c>
      <c r="J59" s="4">
        <f t="shared" si="9"/>
        <v>80</v>
      </c>
      <c r="L59" s="71">
        <v>34</v>
      </c>
      <c r="N59" s="51">
        <f>Q73</f>
        <v>774</v>
      </c>
      <c r="O59" s="51">
        <v>621</v>
      </c>
      <c r="P59" s="71">
        <v>545</v>
      </c>
      <c r="Q59" s="71">
        <v>622</v>
      </c>
      <c r="R59" s="8">
        <f t="shared" si="7"/>
        <v>5931</v>
      </c>
      <c r="S59" s="1">
        <v>43913</v>
      </c>
      <c r="T59" s="52">
        <v>26</v>
      </c>
      <c r="V59" s="21" t="s">
        <v>80</v>
      </c>
      <c r="W59" s="10"/>
      <c r="X59" s="18"/>
      <c r="Y59" s="7"/>
      <c r="Z59" s="10"/>
      <c r="AA59" s="18"/>
      <c r="AB59" s="3">
        <v>43913</v>
      </c>
      <c r="AC59" s="21" t="s">
        <v>80</v>
      </c>
      <c r="AE59" s="4"/>
      <c r="AJ59" s="6"/>
    </row>
    <row r="60" spans="1:39" x14ac:dyDescent="0.25">
      <c r="A60">
        <v>19</v>
      </c>
      <c r="C60" s="2">
        <v>27</v>
      </c>
      <c r="D60">
        <f t="shared" si="10"/>
        <v>192</v>
      </c>
      <c r="E60" s="52">
        <v>63</v>
      </c>
      <c r="F60" s="52">
        <f t="shared" si="11"/>
        <v>276</v>
      </c>
      <c r="G60" s="51">
        <v>478</v>
      </c>
      <c r="H60" s="46">
        <f t="shared" si="6"/>
        <v>5177</v>
      </c>
      <c r="I60" s="4">
        <v>546</v>
      </c>
      <c r="J60" s="4">
        <f t="shared" si="9"/>
        <v>59</v>
      </c>
      <c r="L60" s="71">
        <v>63</v>
      </c>
      <c r="N60" s="51">
        <f>Q74</f>
        <v>1089</v>
      </c>
      <c r="O60" s="51">
        <v>1131</v>
      </c>
      <c r="P60" s="71">
        <v>811</v>
      </c>
      <c r="Q60" s="71">
        <v>1128</v>
      </c>
      <c r="R60" s="8">
        <f t="shared" si="7"/>
        <v>7062</v>
      </c>
      <c r="S60" s="1">
        <v>43914</v>
      </c>
      <c r="T60" s="52">
        <v>27</v>
      </c>
      <c r="U60" s="4">
        <v>1</v>
      </c>
      <c r="V60" s="11"/>
      <c r="W60" s="10"/>
      <c r="X60" s="18"/>
      <c r="Y60" s="7"/>
      <c r="Z60" s="10"/>
      <c r="AA60" s="18"/>
      <c r="AB60" s="3">
        <v>43914</v>
      </c>
      <c r="AE60" s="4"/>
      <c r="AJ60" s="6"/>
    </row>
    <row r="61" spans="1:39" x14ac:dyDescent="0.25">
      <c r="A61">
        <v>20</v>
      </c>
      <c r="C61" s="2">
        <v>28</v>
      </c>
      <c r="D61">
        <f t="shared" si="10"/>
        <v>190</v>
      </c>
      <c r="E61" s="52">
        <v>80</v>
      </c>
      <c r="F61" s="52">
        <f t="shared" si="11"/>
        <v>356</v>
      </c>
      <c r="G61" s="51">
        <v>512</v>
      </c>
      <c r="H61" s="2"/>
      <c r="I61" s="4">
        <v>644</v>
      </c>
      <c r="J61" s="4">
        <f t="shared" si="9"/>
        <v>98</v>
      </c>
      <c r="L61" s="71">
        <v>80</v>
      </c>
      <c r="N61" s="51">
        <f t="shared" ref="N61:N74" si="12">Q75</f>
        <v>1344</v>
      </c>
      <c r="O61" s="51">
        <v>1053</v>
      </c>
      <c r="P61" s="71">
        <v>852</v>
      </c>
      <c r="Q61" s="71">
        <v>1052</v>
      </c>
      <c r="R61" s="2"/>
      <c r="S61" s="1">
        <v>43915</v>
      </c>
      <c r="T61" s="52">
        <v>28</v>
      </c>
      <c r="U61" s="4">
        <v>2</v>
      </c>
      <c r="AB61" s="3">
        <v>43915</v>
      </c>
      <c r="AJ61" s="6"/>
    </row>
    <row r="62" spans="1:39" x14ac:dyDescent="0.25">
      <c r="C62" s="2">
        <v>29</v>
      </c>
      <c r="D62">
        <f t="shared" si="10"/>
        <v>187</v>
      </c>
      <c r="E62" s="52">
        <v>78</v>
      </c>
      <c r="F62" s="52">
        <f t="shared" si="11"/>
        <v>434</v>
      </c>
      <c r="G62" s="51">
        <v>490</v>
      </c>
      <c r="H62" s="2"/>
      <c r="I62" s="4">
        <v>761</v>
      </c>
      <c r="J62" s="4">
        <f t="shared" si="9"/>
        <v>117</v>
      </c>
      <c r="L62" s="71">
        <v>78</v>
      </c>
      <c r="M62" s="71"/>
      <c r="N62" s="51">
        <f t="shared" si="12"/>
        <v>1315</v>
      </c>
      <c r="O62" s="51">
        <v>1050</v>
      </c>
      <c r="P62" s="71">
        <v>1019</v>
      </c>
      <c r="Q62" s="71">
        <v>1056</v>
      </c>
      <c r="R62" s="2"/>
      <c r="S62" s="1">
        <v>43916</v>
      </c>
      <c r="T62" s="52">
        <v>29</v>
      </c>
      <c r="U62" s="4">
        <v>3</v>
      </c>
      <c r="Z62" t="s">
        <v>67</v>
      </c>
      <c r="AB62" s="3">
        <v>43916</v>
      </c>
      <c r="AJ62" s="6"/>
    </row>
    <row r="63" spans="1:39" x14ac:dyDescent="0.25">
      <c r="C63" s="2">
        <v>30</v>
      </c>
      <c r="D63">
        <f t="shared" si="10"/>
        <v>171</v>
      </c>
      <c r="E63" s="52">
        <v>112</v>
      </c>
      <c r="F63" s="52">
        <f t="shared" si="11"/>
        <v>546</v>
      </c>
      <c r="G63" s="52">
        <v>611</v>
      </c>
      <c r="H63" s="2">
        <v>349</v>
      </c>
      <c r="I63" s="4">
        <v>809</v>
      </c>
      <c r="J63" s="4">
        <f>I63-I62</f>
        <v>48</v>
      </c>
      <c r="L63" s="71">
        <v>112</v>
      </c>
      <c r="M63" s="71"/>
      <c r="N63" s="51">
        <f t="shared" si="12"/>
        <v>1389</v>
      </c>
      <c r="O63" s="51">
        <v>1193</v>
      </c>
      <c r="P63" s="71">
        <v>1172</v>
      </c>
      <c r="Q63" s="71">
        <v>1193</v>
      </c>
      <c r="R63" s="2"/>
      <c r="S63" s="1">
        <v>43917</v>
      </c>
      <c r="T63" s="52">
        <v>30</v>
      </c>
      <c r="U63" s="4">
        <v>4</v>
      </c>
      <c r="AB63" s="3">
        <v>43917</v>
      </c>
    </row>
    <row r="64" spans="1:39" x14ac:dyDescent="0.25">
      <c r="D64">
        <f t="shared" si="10"/>
        <v>132</v>
      </c>
      <c r="E64" s="4"/>
      <c r="F64" s="2"/>
      <c r="G64" s="2">
        <v>340</v>
      </c>
      <c r="H64" s="2"/>
      <c r="I64" s="4"/>
      <c r="J64" s="4"/>
      <c r="L64" s="72">
        <v>93</v>
      </c>
      <c r="M64" s="72"/>
      <c r="N64" s="51">
        <f t="shared" si="12"/>
        <v>1043</v>
      </c>
      <c r="O64" s="2">
        <v>994</v>
      </c>
      <c r="P64" s="72">
        <v>1159</v>
      </c>
      <c r="Q64" s="72">
        <v>992</v>
      </c>
      <c r="R64" s="2"/>
      <c r="S64" s="1">
        <v>43918</v>
      </c>
      <c r="T64" s="52">
        <v>31</v>
      </c>
      <c r="U64" s="4">
        <v>5</v>
      </c>
      <c r="AB64" s="3">
        <v>43918</v>
      </c>
    </row>
    <row r="65" spans="2:28" x14ac:dyDescent="0.25">
      <c r="B65" s="10"/>
      <c r="C65" s="6"/>
      <c r="D65">
        <f t="shared" si="10"/>
        <v>126</v>
      </c>
      <c r="E65" s="4"/>
      <c r="F65" s="4"/>
      <c r="G65" s="4">
        <v>300</v>
      </c>
      <c r="H65" s="4"/>
      <c r="I65" s="6"/>
      <c r="J65" s="6"/>
      <c r="K65" s="6"/>
      <c r="L65" s="77">
        <v>132</v>
      </c>
      <c r="M65" s="77"/>
      <c r="N65" s="51">
        <f t="shared" si="12"/>
        <v>820</v>
      </c>
      <c r="O65" s="4">
        <v>744</v>
      </c>
      <c r="P65" s="77">
        <v>1104</v>
      </c>
      <c r="Q65" s="77">
        <v>748</v>
      </c>
      <c r="R65" s="4"/>
      <c r="S65" s="1">
        <v>43919</v>
      </c>
      <c r="T65" s="52">
        <v>32</v>
      </c>
      <c r="U65" s="4">
        <v>6</v>
      </c>
      <c r="AB65" s="3">
        <v>43919</v>
      </c>
    </row>
    <row r="66" spans="2:28" ht="15.75" thickBot="1" x14ac:dyDescent="0.3">
      <c r="B66" s="10"/>
      <c r="C66" s="6"/>
      <c r="D66">
        <f t="shared" si="10"/>
        <v>135</v>
      </c>
      <c r="E66" s="4"/>
      <c r="F66" s="4"/>
      <c r="G66" s="4">
        <v>503</v>
      </c>
      <c r="H66" s="4"/>
      <c r="I66" s="6"/>
      <c r="J66" s="6"/>
      <c r="K66" s="6"/>
      <c r="L66" s="78">
        <v>93</v>
      </c>
      <c r="M66" s="82"/>
      <c r="N66" s="51">
        <f t="shared" si="12"/>
        <v>759</v>
      </c>
      <c r="O66" s="4">
        <v>802</v>
      </c>
      <c r="P66" s="77">
        <v>884</v>
      </c>
      <c r="Q66" s="77">
        <v>807</v>
      </c>
      <c r="R66" s="4"/>
      <c r="S66" s="1">
        <v>43920</v>
      </c>
      <c r="T66" s="52">
        <v>33</v>
      </c>
      <c r="U66" s="4">
        <v>7</v>
      </c>
      <c r="AB66" s="3">
        <v>43920</v>
      </c>
    </row>
    <row r="67" spans="2:28" x14ac:dyDescent="0.25">
      <c r="B67" s="10"/>
      <c r="C67" s="6"/>
      <c r="D67">
        <f t="shared" si="10"/>
        <v>159</v>
      </c>
      <c r="F67" s="6"/>
      <c r="G67" s="6">
        <v>341</v>
      </c>
      <c r="H67" s="6"/>
      <c r="I67" s="6"/>
      <c r="J67" s="6"/>
      <c r="K67" s="6"/>
      <c r="L67" s="6"/>
      <c r="M67" s="6"/>
      <c r="N67" s="51">
        <f t="shared" si="12"/>
        <v>804</v>
      </c>
      <c r="O67" s="4">
        <v>1127</v>
      </c>
      <c r="P67" s="77">
        <v>845</v>
      </c>
      <c r="Q67" s="77">
        <v>1131</v>
      </c>
      <c r="R67" s="6"/>
      <c r="S67" s="1">
        <v>43921</v>
      </c>
      <c r="T67" s="52">
        <v>34</v>
      </c>
      <c r="U67" s="4">
        <v>8</v>
      </c>
      <c r="V67" s="21" t="s">
        <v>498</v>
      </c>
      <c r="AB67" s="3">
        <v>43921</v>
      </c>
    </row>
    <row r="68" spans="2:28" x14ac:dyDescent="0.25">
      <c r="B68" s="10"/>
      <c r="C68" s="6"/>
      <c r="D68">
        <f t="shared" si="10"/>
        <v>106</v>
      </c>
      <c r="F68" s="6"/>
      <c r="G68" s="6">
        <v>363</v>
      </c>
      <c r="H68" s="6"/>
      <c r="I68" s="6"/>
      <c r="J68" s="6"/>
      <c r="K68" s="6"/>
      <c r="L68" s="6"/>
      <c r="M68" s="6"/>
      <c r="N68" s="51">
        <f t="shared" si="12"/>
        <v>1098</v>
      </c>
      <c r="O68" s="4">
        <v>1026</v>
      </c>
      <c r="P68" s="77">
        <v>1019</v>
      </c>
      <c r="Q68" s="77">
        <v>1042</v>
      </c>
      <c r="R68" s="6"/>
      <c r="S68" s="1">
        <v>43922</v>
      </c>
      <c r="T68" s="52">
        <v>35</v>
      </c>
      <c r="U68" s="4">
        <v>9</v>
      </c>
      <c r="AB68" s="3">
        <v>43922</v>
      </c>
    </row>
    <row r="69" spans="2:28" x14ac:dyDescent="0.25">
      <c r="B69" s="10"/>
      <c r="C69" s="6"/>
      <c r="D69">
        <f t="shared" si="10"/>
        <v>101</v>
      </c>
      <c r="F69" s="6"/>
      <c r="G69" s="6">
        <v>351</v>
      </c>
      <c r="H69" s="6"/>
      <c r="I69" s="6"/>
      <c r="J69" s="6"/>
      <c r="K69" s="6"/>
      <c r="L69" s="6"/>
      <c r="M69" s="6"/>
      <c r="N69" s="51">
        <f t="shared" si="12"/>
        <v>1158</v>
      </c>
      <c r="O69" s="81">
        <v>924</v>
      </c>
      <c r="P69" s="77">
        <v>1083</v>
      </c>
      <c r="Q69" s="77">
        <v>1032</v>
      </c>
      <c r="R69" s="6"/>
      <c r="S69" s="1">
        <v>43923</v>
      </c>
      <c r="T69" s="52">
        <v>36</v>
      </c>
      <c r="U69" s="4">
        <v>10</v>
      </c>
      <c r="AB69" s="3">
        <v>43923</v>
      </c>
    </row>
    <row r="70" spans="2:28" x14ac:dyDescent="0.25">
      <c r="B70" s="10"/>
      <c r="C70" s="6"/>
      <c r="D70">
        <f t="shared" si="10"/>
        <v>122</v>
      </c>
      <c r="F70" s="6"/>
      <c r="G70" s="6">
        <v>334</v>
      </c>
      <c r="H70" s="6"/>
      <c r="I70" s="6"/>
      <c r="J70" s="6"/>
      <c r="K70" s="6"/>
      <c r="L70" s="6"/>
      <c r="M70" s="6"/>
      <c r="N70" s="51">
        <f t="shared" si="12"/>
        <v>1262</v>
      </c>
      <c r="O70" s="81">
        <v>832</v>
      </c>
      <c r="P70" s="77">
        <v>1026</v>
      </c>
      <c r="Q70" s="77">
        <v>1227</v>
      </c>
      <c r="R70" s="6"/>
      <c r="S70" s="1">
        <v>43924</v>
      </c>
      <c r="T70" s="52">
        <v>37</v>
      </c>
      <c r="U70" s="4">
        <v>11</v>
      </c>
      <c r="AB70" s="3">
        <v>43924</v>
      </c>
    </row>
    <row r="71" spans="2:28" x14ac:dyDescent="0.25">
      <c r="B71" s="10"/>
      <c r="C71" s="6"/>
      <c r="D71">
        <f t="shared" si="10"/>
        <v>71</v>
      </c>
      <c r="F71" s="6"/>
      <c r="G71" s="6">
        <v>197</v>
      </c>
      <c r="H71" s="6"/>
      <c r="I71" s="6"/>
      <c r="J71" s="6"/>
      <c r="K71" s="6"/>
      <c r="L71" s="6"/>
      <c r="M71" s="6"/>
      <c r="N71" s="51">
        <f t="shared" si="12"/>
        <v>982</v>
      </c>
      <c r="O71" s="81"/>
      <c r="P71" s="77">
        <v>904</v>
      </c>
      <c r="Q71" s="77">
        <v>1098</v>
      </c>
      <c r="R71" s="6"/>
      <c r="S71" s="1">
        <v>43925</v>
      </c>
      <c r="T71" s="52">
        <v>38</v>
      </c>
      <c r="U71" s="4">
        <v>12</v>
      </c>
      <c r="AB71" s="3">
        <v>43925</v>
      </c>
    </row>
    <row r="72" spans="2:28" x14ac:dyDescent="0.25">
      <c r="B72" s="10"/>
      <c r="C72" s="6"/>
      <c r="D72">
        <f t="shared" si="10"/>
        <v>60</v>
      </c>
      <c r="F72" s="6"/>
      <c r="G72" s="6">
        <v>215</v>
      </c>
      <c r="H72" s="6"/>
      <c r="I72" s="6"/>
      <c r="J72" s="6"/>
      <c r="K72" s="6"/>
      <c r="L72" s="6"/>
      <c r="M72" s="6"/>
      <c r="N72" s="51">
        <f t="shared" si="12"/>
        <v>611</v>
      </c>
      <c r="O72" s="79"/>
      <c r="P72" s="77"/>
      <c r="Q72" s="80">
        <v>854</v>
      </c>
      <c r="R72" s="6"/>
      <c r="S72" s="1">
        <v>43926</v>
      </c>
      <c r="T72" s="52">
        <v>39</v>
      </c>
      <c r="U72" s="4">
        <v>13</v>
      </c>
      <c r="AB72" s="3">
        <v>43926</v>
      </c>
    </row>
    <row r="73" spans="2:28" x14ac:dyDescent="0.25">
      <c r="B73" s="10"/>
      <c r="C73" s="6"/>
      <c r="D73">
        <f t="shared" si="10"/>
        <v>90</v>
      </c>
      <c r="F73" s="6"/>
      <c r="G73" s="6">
        <v>313</v>
      </c>
      <c r="H73" s="6"/>
      <c r="I73" s="6"/>
      <c r="J73" s="6"/>
      <c r="K73" s="6"/>
      <c r="L73" s="6"/>
      <c r="M73" s="6"/>
      <c r="N73" s="51">
        <f t="shared" si="12"/>
        <v>576</v>
      </c>
      <c r="O73" s="79"/>
      <c r="P73" s="79"/>
      <c r="Q73" s="84">
        <v>774</v>
      </c>
      <c r="R73" s="6"/>
      <c r="S73" s="1">
        <v>43927</v>
      </c>
      <c r="T73" s="52">
        <v>40</v>
      </c>
      <c r="U73" s="4">
        <v>14</v>
      </c>
      <c r="AB73" s="3">
        <v>43927</v>
      </c>
    </row>
    <row r="74" spans="2:28" x14ac:dyDescent="0.25">
      <c r="B74" s="10"/>
      <c r="C74" s="6"/>
      <c r="D74">
        <f t="shared" si="10"/>
        <v>70</v>
      </c>
      <c r="F74" s="6"/>
      <c r="G74" s="6">
        <v>192</v>
      </c>
      <c r="H74" s="6"/>
      <c r="I74" s="6"/>
      <c r="J74" s="6"/>
      <c r="K74" s="6"/>
      <c r="L74" s="6"/>
      <c r="M74" s="6"/>
      <c r="N74" s="51">
        <f t="shared" si="12"/>
        <v>602</v>
      </c>
      <c r="O74" s="79"/>
      <c r="P74" s="79"/>
      <c r="Q74" s="80">
        <v>1089</v>
      </c>
      <c r="R74" s="6"/>
      <c r="S74" s="1">
        <v>43928</v>
      </c>
      <c r="T74" s="52">
        <v>41</v>
      </c>
      <c r="U74" s="4">
        <v>15</v>
      </c>
      <c r="AB74" s="3">
        <v>43928</v>
      </c>
    </row>
    <row r="75" spans="2:28" x14ac:dyDescent="0.25">
      <c r="B75" s="10"/>
      <c r="C75" s="6"/>
      <c r="D75">
        <f t="shared" si="10"/>
        <v>70</v>
      </c>
      <c r="F75" s="6"/>
      <c r="G75" s="6">
        <v>190</v>
      </c>
      <c r="H75" s="6"/>
      <c r="I75" s="6"/>
      <c r="J75" s="6"/>
      <c r="K75" s="6"/>
      <c r="L75" s="6"/>
      <c r="M75" s="6"/>
      <c r="N75" s="51">
        <f>Q89</f>
        <v>110</v>
      </c>
      <c r="O75" s="79"/>
      <c r="P75" s="79"/>
      <c r="Q75" s="80">
        <v>1344</v>
      </c>
      <c r="R75" s="6"/>
      <c r="S75" s="1">
        <v>43929</v>
      </c>
      <c r="T75" s="52">
        <v>42</v>
      </c>
      <c r="U75" s="4">
        <v>16</v>
      </c>
      <c r="W75" t="s">
        <v>67</v>
      </c>
      <c r="AB75" s="3">
        <v>43929</v>
      </c>
    </row>
    <row r="76" spans="2:28" x14ac:dyDescent="0.25">
      <c r="B76" s="10"/>
      <c r="C76" s="6"/>
      <c r="D76">
        <f t="shared" si="10"/>
        <v>77</v>
      </c>
      <c r="F76" s="6"/>
      <c r="G76" s="6">
        <v>187</v>
      </c>
      <c r="H76" s="6"/>
      <c r="I76" s="6"/>
      <c r="J76" s="6"/>
      <c r="K76" s="6"/>
      <c r="L76" s="6"/>
      <c r="M76" s="6"/>
      <c r="N76" s="6"/>
      <c r="O76" s="79"/>
      <c r="P76" s="79"/>
      <c r="Q76" s="81">
        <v>1315</v>
      </c>
      <c r="R76" s="6"/>
      <c r="S76" s="1">
        <v>43930</v>
      </c>
      <c r="T76" s="52">
        <v>43</v>
      </c>
      <c r="U76" s="4">
        <v>17</v>
      </c>
      <c r="AB76" s="3">
        <v>43930</v>
      </c>
    </row>
    <row r="77" spans="2:28" x14ac:dyDescent="0.25">
      <c r="B77" s="10"/>
      <c r="C77" s="6"/>
      <c r="D77" s="132">
        <f t="shared" si="10"/>
        <v>43</v>
      </c>
      <c r="F77" s="6"/>
      <c r="G77" s="6">
        <v>171</v>
      </c>
      <c r="H77" s="6"/>
      <c r="I77" s="6"/>
      <c r="J77" s="6"/>
      <c r="K77" s="6"/>
      <c r="L77" s="6"/>
      <c r="M77" s="6"/>
      <c r="N77" s="6"/>
      <c r="O77" s="79"/>
      <c r="P77" s="79"/>
      <c r="Q77" s="81">
        <v>1389</v>
      </c>
      <c r="R77" s="6"/>
      <c r="S77" s="1">
        <v>43931</v>
      </c>
      <c r="T77" s="52">
        <v>44</v>
      </c>
      <c r="U77" s="4">
        <v>18</v>
      </c>
      <c r="AB77" s="3">
        <v>43931</v>
      </c>
    </row>
    <row r="78" spans="2:28" x14ac:dyDescent="0.25">
      <c r="B78" s="10"/>
      <c r="C78" s="6"/>
      <c r="D78" s="132">
        <f t="shared" si="10"/>
        <v>45</v>
      </c>
      <c r="F78" s="6"/>
      <c r="G78" s="6">
        <v>132</v>
      </c>
      <c r="H78" s="6"/>
      <c r="I78" s="6"/>
      <c r="J78" s="6"/>
      <c r="K78" s="6"/>
      <c r="L78" s="6"/>
      <c r="M78" s="6"/>
      <c r="N78" s="6"/>
      <c r="O78" s="79"/>
      <c r="P78" s="79"/>
      <c r="Q78" s="81">
        <v>1043</v>
      </c>
      <c r="R78" s="6"/>
      <c r="S78" s="1">
        <v>43932</v>
      </c>
      <c r="T78" s="52">
        <v>45</v>
      </c>
      <c r="U78" s="4">
        <v>19</v>
      </c>
      <c r="AB78" s="3">
        <v>43932</v>
      </c>
    </row>
    <row r="79" spans="2:28" x14ac:dyDescent="0.25">
      <c r="B79" s="10"/>
      <c r="C79" s="6"/>
      <c r="D79" s="132">
        <f t="shared" si="10"/>
        <v>31</v>
      </c>
      <c r="F79" s="6"/>
      <c r="G79" s="6">
        <v>126</v>
      </c>
      <c r="H79" s="6"/>
      <c r="I79" s="6"/>
      <c r="J79" s="6"/>
      <c r="K79" s="6"/>
      <c r="L79" s="6"/>
      <c r="M79" s="6"/>
      <c r="N79" s="6"/>
      <c r="O79" s="79"/>
      <c r="P79" s="79"/>
      <c r="Q79" s="81">
        <v>820</v>
      </c>
      <c r="R79" s="6"/>
      <c r="S79" s="1">
        <v>43933</v>
      </c>
      <c r="T79" s="52">
        <v>46</v>
      </c>
      <c r="U79" s="4">
        <v>20</v>
      </c>
      <c r="AB79" s="3">
        <v>43933</v>
      </c>
    </row>
    <row r="80" spans="2:28" x14ac:dyDescent="0.25">
      <c r="B80" s="10"/>
      <c r="C80" s="6"/>
      <c r="D80" s="132">
        <f t="shared" si="10"/>
        <v>38</v>
      </c>
      <c r="F80" s="6"/>
      <c r="G80" s="6">
        <v>135</v>
      </c>
      <c r="H80" s="6"/>
      <c r="I80" s="6"/>
      <c r="J80" s="6"/>
      <c r="K80" s="6"/>
      <c r="L80" s="6"/>
      <c r="M80" s="6"/>
      <c r="N80" s="6"/>
      <c r="O80" s="79"/>
      <c r="P80" s="79"/>
      <c r="Q80" s="79">
        <v>759</v>
      </c>
      <c r="R80" s="6"/>
      <c r="S80" s="1">
        <v>43934</v>
      </c>
      <c r="T80" s="52">
        <v>47</v>
      </c>
      <c r="U80" s="4">
        <v>21</v>
      </c>
      <c r="AB80" s="3">
        <v>43934</v>
      </c>
    </row>
    <row r="81" spans="2:28" x14ac:dyDescent="0.25">
      <c r="B81" s="10"/>
      <c r="C81" s="6"/>
      <c r="D81" s="132">
        <f t="shared" si="10"/>
        <v>60</v>
      </c>
      <c r="F81" s="6"/>
      <c r="G81" s="6">
        <v>159</v>
      </c>
      <c r="H81" s="6"/>
      <c r="I81" s="6"/>
      <c r="J81" s="6"/>
      <c r="K81" s="6"/>
      <c r="L81" s="6"/>
      <c r="M81" s="6"/>
      <c r="N81" s="6"/>
      <c r="O81" s="79"/>
      <c r="P81" s="79"/>
      <c r="Q81" s="79">
        <v>804</v>
      </c>
      <c r="R81" s="6"/>
      <c r="S81" s="1">
        <v>43935</v>
      </c>
      <c r="T81" s="52">
        <v>48</v>
      </c>
      <c r="U81" s="4">
        <v>22</v>
      </c>
      <c r="AB81" s="3">
        <v>43935</v>
      </c>
    </row>
    <row r="82" spans="2:28" x14ac:dyDescent="0.25">
      <c r="B82" s="10"/>
      <c r="C82" s="6"/>
      <c r="D82" s="132">
        <f t="shared" si="10"/>
        <v>39</v>
      </c>
      <c r="F82" s="6"/>
      <c r="G82" s="6">
        <v>106</v>
      </c>
      <c r="H82" s="6"/>
      <c r="I82" s="6"/>
      <c r="J82" s="6"/>
      <c r="K82" s="6"/>
      <c r="L82" s="6"/>
      <c r="M82" s="6"/>
      <c r="N82" s="6"/>
      <c r="O82" s="79"/>
      <c r="P82" s="79"/>
      <c r="Q82" s="79">
        <v>1098</v>
      </c>
      <c r="R82" s="6"/>
      <c r="S82" s="1">
        <v>43936</v>
      </c>
      <c r="T82" s="52">
        <v>49</v>
      </c>
      <c r="U82" s="4">
        <v>23</v>
      </c>
      <c r="AB82" s="3">
        <v>43936</v>
      </c>
    </row>
    <row r="83" spans="2:28" x14ac:dyDescent="0.25">
      <c r="B83" s="10"/>
      <c r="C83" s="6"/>
      <c r="D83" s="132">
        <f t="shared" si="10"/>
        <v>35</v>
      </c>
      <c r="F83" s="6"/>
      <c r="G83" s="6">
        <v>101</v>
      </c>
      <c r="H83" s="6"/>
      <c r="I83" s="6"/>
      <c r="J83" s="6"/>
      <c r="K83" s="6"/>
      <c r="L83" s="6"/>
      <c r="M83" s="6"/>
      <c r="N83" s="6"/>
      <c r="O83" s="79"/>
      <c r="P83" s="79"/>
      <c r="Q83" s="79">
        <v>1158</v>
      </c>
      <c r="R83" s="6"/>
      <c r="S83" s="1">
        <v>43937</v>
      </c>
      <c r="T83" s="52">
        <v>50</v>
      </c>
      <c r="U83" s="4">
        <v>24</v>
      </c>
      <c r="AB83" s="3">
        <v>43937</v>
      </c>
    </row>
    <row r="84" spans="2:28" x14ac:dyDescent="0.25">
      <c r="B84" s="10"/>
      <c r="C84" s="6"/>
      <c r="D84" s="132">
        <f t="shared" si="10"/>
        <v>29</v>
      </c>
      <c r="F84" s="6"/>
      <c r="G84" s="6">
        <v>122</v>
      </c>
      <c r="H84" s="6"/>
      <c r="I84" s="6"/>
      <c r="J84" s="6"/>
      <c r="K84" s="6"/>
      <c r="L84" s="6"/>
      <c r="M84" s="6"/>
      <c r="N84" s="6"/>
      <c r="O84" s="79"/>
      <c r="P84" s="79"/>
      <c r="Q84" s="79">
        <v>1262</v>
      </c>
      <c r="R84" s="6"/>
      <c r="S84" s="1">
        <v>43938</v>
      </c>
      <c r="T84" s="52">
        <v>51</v>
      </c>
      <c r="U84" s="4">
        <v>25</v>
      </c>
      <c r="AB84" s="3">
        <v>43938</v>
      </c>
    </row>
    <row r="85" spans="2:28" x14ac:dyDescent="0.25">
      <c r="B85" s="10"/>
      <c r="C85" s="6"/>
      <c r="D85" s="132">
        <f t="shared" si="10"/>
        <v>16</v>
      </c>
      <c r="F85" s="6"/>
      <c r="G85" s="6">
        <v>71</v>
      </c>
      <c r="H85" s="6"/>
      <c r="I85" s="6"/>
      <c r="J85" s="6"/>
      <c r="K85" s="6"/>
      <c r="L85" s="6"/>
      <c r="M85" s="6"/>
      <c r="N85" s="6"/>
      <c r="O85" s="79"/>
      <c r="P85" s="79"/>
      <c r="Q85" s="79">
        <v>982</v>
      </c>
      <c r="R85" s="6"/>
      <c r="S85" s="1">
        <v>43939</v>
      </c>
      <c r="T85" s="52">
        <v>52</v>
      </c>
      <c r="U85" s="4">
        <v>26</v>
      </c>
      <c r="AB85" s="3">
        <v>43939</v>
      </c>
    </row>
    <row r="86" spans="2:28" x14ac:dyDescent="0.25">
      <c r="B86" s="10"/>
      <c r="C86" s="6"/>
      <c r="D86" s="132">
        <f t="shared" si="10"/>
        <v>33</v>
      </c>
      <c r="F86" s="6"/>
      <c r="G86" s="6">
        <v>60</v>
      </c>
      <c r="H86" s="6"/>
      <c r="I86" s="6"/>
      <c r="J86" s="6"/>
      <c r="K86" s="6"/>
      <c r="L86" s="6"/>
      <c r="M86" s="6"/>
      <c r="N86" s="6"/>
      <c r="O86" s="79"/>
      <c r="P86" s="79"/>
      <c r="Q86" s="79">
        <v>611</v>
      </c>
      <c r="R86" s="6"/>
      <c r="S86" s="1">
        <v>43940</v>
      </c>
      <c r="T86" s="52">
        <v>53</v>
      </c>
      <c r="U86" s="4">
        <v>27</v>
      </c>
      <c r="AB86" s="3">
        <v>43940</v>
      </c>
    </row>
    <row r="87" spans="2:28" x14ac:dyDescent="0.25">
      <c r="C87" s="6"/>
      <c r="D87" s="132">
        <f t="shared" si="10"/>
        <v>32</v>
      </c>
      <c r="F87" s="6"/>
      <c r="G87" s="6">
        <v>90</v>
      </c>
      <c r="H87" s="6"/>
      <c r="I87" s="6"/>
      <c r="J87" s="6"/>
      <c r="K87" s="6"/>
      <c r="L87" s="6"/>
      <c r="M87" s="6"/>
      <c r="N87" s="6"/>
      <c r="O87" s="79"/>
      <c r="P87" s="79"/>
      <c r="Q87" s="79">
        <v>576</v>
      </c>
      <c r="R87" s="6"/>
      <c r="S87" s="1">
        <v>43941</v>
      </c>
      <c r="T87" s="52">
        <v>54</v>
      </c>
      <c r="U87" s="4">
        <v>28</v>
      </c>
      <c r="AB87" s="3">
        <v>43941</v>
      </c>
    </row>
    <row r="88" spans="2:28" x14ac:dyDescent="0.25">
      <c r="C88" s="6"/>
      <c r="D88" s="132">
        <f t="shared" si="10"/>
        <v>15</v>
      </c>
      <c r="F88" s="6"/>
      <c r="G88" s="6">
        <v>70</v>
      </c>
      <c r="H88" s="6"/>
      <c r="I88" s="6"/>
      <c r="J88" s="6"/>
      <c r="K88" s="6"/>
      <c r="L88" s="6"/>
      <c r="M88" s="6"/>
      <c r="N88" s="6"/>
      <c r="O88" s="6"/>
      <c r="P88" s="6"/>
      <c r="Q88" s="6">
        <v>602</v>
      </c>
      <c r="R88" s="6"/>
      <c r="S88" s="1">
        <v>43942</v>
      </c>
      <c r="T88" s="52">
        <v>55</v>
      </c>
      <c r="U88" s="4">
        <v>29</v>
      </c>
      <c r="AB88" s="3">
        <v>43942</v>
      </c>
    </row>
    <row r="89" spans="2:28" x14ac:dyDescent="0.25">
      <c r="C89" s="6"/>
      <c r="D89" s="132">
        <f t="shared" si="10"/>
        <v>36</v>
      </c>
      <c r="F89" s="6"/>
      <c r="G89" s="6">
        <v>70</v>
      </c>
      <c r="H89" s="6"/>
      <c r="I89" s="6"/>
      <c r="J89" s="6"/>
      <c r="K89" s="6"/>
      <c r="L89" s="6"/>
      <c r="M89" s="6"/>
      <c r="N89" s="6"/>
      <c r="O89" s="6"/>
      <c r="P89" s="6"/>
      <c r="Q89" s="6">
        <v>110</v>
      </c>
      <c r="R89" s="6"/>
      <c r="S89" s="1">
        <v>43943</v>
      </c>
      <c r="T89" s="52">
        <v>56</v>
      </c>
      <c r="U89" s="4">
        <v>30</v>
      </c>
      <c r="AB89" s="3">
        <v>43943</v>
      </c>
    </row>
    <row r="90" spans="2:28" x14ac:dyDescent="0.25">
      <c r="C90" s="6"/>
      <c r="D90" s="132">
        <f t="shared" si="10"/>
        <v>26</v>
      </c>
      <c r="F90" s="6"/>
      <c r="G90" s="6">
        <v>77</v>
      </c>
      <c r="H90" s="6"/>
      <c r="I90" s="6"/>
      <c r="J90" s="6"/>
      <c r="K90" s="6"/>
      <c r="L90" s="6"/>
      <c r="M90" s="6"/>
      <c r="N90" s="6"/>
      <c r="O90" s="6"/>
      <c r="P90" s="6"/>
      <c r="Q90" s="6"/>
      <c r="R90" s="6"/>
      <c r="S90" s="1">
        <v>43944</v>
      </c>
      <c r="T90" s="52">
        <v>57</v>
      </c>
      <c r="U90" s="4">
        <v>31</v>
      </c>
      <c r="AB90" s="3">
        <v>43944</v>
      </c>
    </row>
    <row r="91" spans="2:28" x14ac:dyDescent="0.25">
      <c r="C91" s="6"/>
      <c r="D91" s="132">
        <f t="shared" si="10"/>
        <v>27</v>
      </c>
      <c r="F91" s="6"/>
      <c r="G91" s="6">
        <v>43</v>
      </c>
      <c r="H91" s="6"/>
      <c r="I91" s="6"/>
      <c r="J91" s="6"/>
      <c r="K91" s="6"/>
      <c r="L91" s="6"/>
      <c r="M91" s="6"/>
      <c r="N91" s="6"/>
      <c r="O91" s="6"/>
      <c r="P91" s="6"/>
      <c r="Q91" s="6"/>
      <c r="R91" s="6"/>
      <c r="S91" s="1">
        <v>43945</v>
      </c>
      <c r="T91" s="52">
        <v>58</v>
      </c>
      <c r="U91" s="4">
        <v>32</v>
      </c>
      <c r="AB91" s="3">
        <v>43945</v>
      </c>
    </row>
    <row r="92" spans="2:28" x14ac:dyDescent="0.25">
      <c r="C92" s="6"/>
      <c r="D92" s="132">
        <f t="shared" si="10"/>
        <v>16</v>
      </c>
      <c r="F92" s="6"/>
      <c r="G92" s="6">
        <v>45</v>
      </c>
      <c r="H92" s="6"/>
      <c r="I92" s="6"/>
      <c r="J92" s="6"/>
      <c r="K92" s="6"/>
      <c r="L92" s="6"/>
      <c r="M92" s="6"/>
      <c r="N92" s="6"/>
      <c r="O92" s="6"/>
      <c r="P92" s="6"/>
      <c r="Q92" s="6"/>
      <c r="R92" s="6"/>
      <c r="S92" s="1">
        <v>43946</v>
      </c>
      <c r="T92" s="52">
        <v>59</v>
      </c>
      <c r="U92" s="4">
        <v>33</v>
      </c>
      <c r="AB92" s="3">
        <v>43946</v>
      </c>
    </row>
    <row r="93" spans="2:28" x14ac:dyDescent="0.25">
      <c r="C93" s="6"/>
      <c r="D93" s="132">
        <f t="shared" si="10"/>
        <v>13</v>
      </c>
      <c r="F93" s="6"/>
      <c r="G93" s="6">
        <v>31</v>
      </c>
      <c r="H93" s="6"/>
      <c r="I93" s="6"/>
      <c r="J93" s="6"/>
      <c r="K93" s="6"/>
      <c r="L93" s="6"/>
      <c r="M93" s="6"/>
      <c r="N93" s="6"/>
      <c r="O93" s="6"/>
      <c r="P93" s="6"/>
      <c r="Q93" s="6"/>
      <c r="R93" s="6"/>
      <c r="S93" s="1">
        <v>43947</v>
      </c>
      <c r="T93" s="52">
        <v>60</v>
      </c>
      <c r="U93" s="4">
        <v>34</v>
      </c>
      <c r="AB93" s="3">
        <v>43947</v>
      </c>
    </row>
    <row r="94" spans="2:28" x14ac:dyDescent="0.25">
      <c r="C94" s="6"/>
      <c r="D94" s="132">
        <f t="shared" si="10"/>
        <v>22</v>
      </c>
      <c r="F94" s="6"/>
      <c r="G94" s="6">
        <v>38</v>
      </c>
      <c r="H94" s="6"/>
      <c r="I94" s="6"/>
      <c r="J94" s="6"/>
      <c r="K94" s="6"/>
      <c r="L94" s="6"/>
      <c r="M94" s="6"/>
      <c r="N94" s="6"/>
      <c r="O94" s="6"/>
      <c r="P94" s="6"/>
      <c r="Q94" s="6"/>
      <c r="R94" s="6"/>
      <c r="S94" s="1">
        <v>43948</v>
      </c>
      <c r="T94" s="52">
        <v>61</v>
      </c>
      <c r="U94" s="4">
        <v>35</v>
      </c>
      <c r="AB94" s="3">
        <v>43948</v>
      </c>
    </row>
    <row r="95" spans="2:28" x14ac:dyDescent="0.25">
      <c r="C95" s="6"/>
      <c r="D95" s="132">
        <f t="shared" si="10"/>
        <v>10</v>
      </c>
      <c r="F95" s="6"/>
      <c r="G95" s="6">
        <v>60</v>
      </c>
      <c r="H95" s="6"/>
      <c r="I95" s="6"/>
      <c r="J95" s="6"/>
      <c r="K95" s="6"/>
      <c r="L95" s="6"/>
      <c r="M95" s="6"/>
      <c r="N95" s="6"/>
      <c r="O95" s="6"/>
      <c r="P95" s="6"/>
      <c r="Q95" s="6"/>
      <c r="R95" s="6"/>
      <c r="S95" s="1">
        <v>43949</v>
      </c>
      <c r="T95" s="52">
        <v>62</v>
      </c>
      <c r="U95" s="4">
        <v>36</v>
      </c>
      <c r="AB95" s="3">
        <v>43949</v>
      </c>
    </row>
    <row r="96" spans="2:28" x14ac:dyDescent="0.25">
      <c r="C96" s="6"/>
      <c r="D96" s="132">
        <f t="shared" si="10"/>
        <v>19</v>
      </c>
      <c r="F96" s="6"/>
      <c r="G96" s="6">
        <v>39</v>
      </c>
      <c r="H96" s="6"/>
      <c r="I96" s="6"/>
      <c r="J96" s="6"/>
      <c r="K96" s="6"/>
      <c r="L96" s="6"/>
      <c r="M96" s="6"/>
      <c r="N96" s="6"/>
      <c r="O96" s="6"/>
      <c r="P96" s="6"/>
      <c r="Q96" s="6"/>
      <c r="R96" s="6"/>
      <c r="S96" s="1">
        <v>43950</v>
      </c>
      <c r="T96" s="52">
        <v>63</v>
      </c>
      <c r="U96" s="4">
        <v>37</v>
      </c>
      <c r="AB96" s="3">
        <v>43950</v>
      </c>
    </row>
    <row r="97" spans="3:30" x14ac:dyDescent="0.25">
      <c r="C97" s="6"/>
      <c r="D97" s="132">
        <f t="shared" si="10"/>
        <v>11</v>
      </c>
      <c r="F97" s="6"/>
      <c r="G97" s="6">
        <v>35</v>
      </c>
      <c r="H97" s="6"/>
      <c r="I97" s="6"/>
      <c r="J97" s="6"/>
      <c r="K97" s="6"/>
      <c r="L97" s="6"/>
      <c r="M97" s="6"/>
      <c r="N97" s="6"/>
      <c r="O97" s="6"/>
      <c r="P97" s="6"/>
      <c r="Q97" s="6"/>
      <c r="R97" s="6"/>
      <c r="S97" s="1">
        <v>43951</v>
      </c>
      <c r="T97" s="52">
        <v>64</v>
      </c>
      <c r="U97" s="4">
        <v>38</v>
      </c>
      <c r="AB97" s="3">
        <v>43951</v>
      </c>
    </row>
    <row r="98" spans="3:30" x14ac:dyDescent="0.25">
      <c r="C98" s="6"/>
      <c r="D98" s="132">
        <f t="shared" si="10"/>
        <v>10</v>
      </c>
      <c r="F98" s="6"/>
      <c r="G98" s="6">
        <v>29</v>
      </c>
      <c r="H98" s="6"/>
      <c r="I98" s="6"/>
      <c r="J98" s="6"/>
      <c r="K98" s="6"/>
      <c r="L98" s="6"/>
      <c r="M98" s="6"/>
      <c r="N98" s="6"/>
      <c r="O98" s="6"/>
      <c r="P98" s="6"/>
      <c r="Q98" s="6"/>
      <c r="R98" s="6"/>
      <c r="S98" s="1">
        <v>43952</v>
      </c>
      <c r="T98" s="52">
        <v>65</v>
      </c>
      <c r="U98" s="4">
        <v>39</v>
      </c>
      <c r="AB98" s="3">
        <v>43952</v>
      </c>
    </row>
    <row r="99" spans="3:30" x14ac:dyDescent="0.25">
      <c r="C99" s="6"/>
      <c r="D99" s="132">
        <f t="shared" si="10"/>
        <v>8</v>
      </c>
      <c r="F99" s="6"/>
      <c r="G99" s="6">
        <v>16</v>
      </c>
      <c r="H99" s="6"/>
      <c r="I99" s="6"/>
      <c r="J99" s="6"/>
      <c r="K99" s="6"/>
      <c r="L99" s="6"/>
      <c r="M99" s="6"/>
      <c r="N99" s="6"/>
      <c r="O99" s="6"/>
      <c r="P99" s="6"/>
      <c r="Q99" s="6"/>
      <c r="R99" s="6"/>
      <c r="S99" s="1">
        <v>43953</v>
      </c>
      <c r="T99" s="52">
        <v>66</v>
      </c>
      <c r="U99" s="4">
        <v>40</v>
      </c>
      <c r="AB99" s="3">
        <v>43953</v>
      </c>
    </row>
    <row r="100" spans="3:30" x14ac:dyDescent="0.25">
      <c r="C100" s="6"/>
      <c r="D100" s="132">
        <f t="shared" si="10"/>
        <v>6</v>
      </c>
      <c r="F100" s="6"/>
      <c r="G100" s="6">
        <v>33</v>
      </c>
      <c r="H100" s="6"/>
      <c r="I100" s="6"/>
      <c r="J100" s="6"/>
      <c r="K100" s="6"/>
      <c r="L100" s="6"/>
      <c r="M100" s="6"/>
      <c r="N100" s="6"/>
      <c r="O100" s="6"/>
      <c r="P100" s="6"/>
      <c r="Q100" s="6"/>
      <c r="R100" s="6"/>
      <c r="S100" s="1">
        <v>43954</v>
      </c>
      <c r="T100" s="52">
        <v>67</v>
      </c>
      <c r="U100" s="4">
        <v>41</v>
      </c>
      <c r="AB100" s="3">
        <v>43954</v>
      </c>
      <c r="AC100" s="17"/>
      <c r="AD100" s="17"/>
    </row>
    <row r="101" spans="3:30" x14ac:dyDescent="0.25">
      <c r="C101" s="6"/>
      <c r="D101" s="132">
        <f t="shared" si="10"/>
        <v>11</v>
      </c>
      <c r="F101" s="6"/>
      <c r="G101" s="6">
        <v>32</v>
      </c>
      <c r="H101" s="6"/>
      <c r="I101" s="6"/>
      <c r="J101" s="6"/>
      <c r="K101" s="6"/>
      <c r="L101" s="6"/>
      <c r="M101" s="6"/>
      <c r="N101" s="6"/>
      <c r="O101" s="6"/>
      <c r="P101" s="6"/>
      <c r="Q101" s="6"/>
      <c r="R101" s="6"/>
      <c r="S101" s="1">
        <v>43955</v>
      </c>
      <c r="T101" s="52">
        <v>68</v>
      </c>
      <c r="U101" s="4">
        <v>42</v>
      </c>
      <c r="AB101" s="3">
        <v>43955</v>
      </c>
      <c r="AC101" s="17"/>
      <c r="AD101" s="17"/>
    </row>
    <row r="102" spans="3:30" x14ac:dyDescent="0.25">
      <c r="C102" s="41"/>
      <c r="D102" s="132">
        <f t="shared" si="10"/>
        <v>7</v>
      </c>
      <c r="E102" s="41"/>
      <c r="F102" s="41"/>
      <c r="G102" s="41">
        <v>15</v>
      </c>
      <c r="H102" s="6"/>
      <c r="I102" s="6"/>
      <c r="J102" s="6"/>
      <c r="K102" s="6"/>
      <c r="L102" s="6"/>
      <c r="M102" s="6"/>
      <c r="N102" s="6"/>
      <c r="O102" s="41"/>
      <c r="P102" s="41"/>
      <c r="Q102" s="41"/>
      <c r="R102" s="41"/>
      <c r="S102" s="1">
        <v>43956</v>
      </c>
      <c r="T102" s="52">
        <v>69</v>
      </c>
      <c r="U102" s="4">
        <v>43</v>
      </c>
      <c r="V102" s="17"/>
      <c r="W102" s="17"/>
      <c r="X102" s="17"/>
      <c r="Y102" s="16"/>
      <c r="Z102" s="25"/>
      <c r="AA102" s="17"/>
      <c r="AB102" s="3">
        <v>43956</v>
      </c>
      <c r="AC102" s="17"/>
      <c r="AD102" s="17"/>
    </row>
    <row r="103" spans="3:30" x14ac:dyDescent="0.25">
      <c r="C103" s="41"/>
      <c r="D103" s="132">
        <f t="shared" si="10"/>
        <v>9</v>
      </c>
      <c r="E103" s="41"/>
      <c r="F103" s="41"/>
      <c r="G103" s="41">
        <v>36</v>
      </c>
      <c r="H103" s="6"/>
      <c r="I103" s="6"/>
      <c r="J103" s="6"/>
      <c r="K103" s="6"/>
      <c r="L103" s="6"/>
      <c r="M103" s="6"/>
      <c r="N103" s="6"/>
      <c r="O103" s="41"/>
      <c r="P103" s="41"/>
      <c r="Q103" s="41"/>
      <c r="R103" s="41"/>
      <c r="S103" s="1">
        <v>43957</v>
      </c>
      <c r="T103" s="52">
        <v>70</v>
      </c>
      <c r="U103" s="4">
        <v>44</v>
      </c>
      <c r="V103" s="17"/>
      <c r="W103" s="28"/>
      <c r="X103" s="17"/>
      <c r="Y103" s="16"/>
      <c r="Z103" s="17"/>
      <c r="AA103" s="17"/>
      <c r="AB103" s="3">
        <v>43957</v>
      </c>
      <c r="AC103" s="17"/>
      <c r="AD103" s="17"/>
    </row>
    <row r="104" spans="3:30" x14ac:dyDescent="0.25">
      <c r="C104" s="41"/>
      <c r="D104" s="132">
        <f t="shared" si="10"/>
        <v>9</v>
      </c>
      <c r="E104" s="41"/>
      <c r="F104" s="41"/>
      <c r="G104" s="41">
        <v>26</v>
      </c>
      <c r="H104" s="6"/>
      <c r="I104" s="6"/>
      <c r="J104" s="6"/>
      <c r="K104" s="6"/>
      <c r="L104" s="6"/>
      <c r="M104" s="6"/>
      <c r="N104" s="6"/>
      <c r="O104" s="41"/>
      <c r="P104" s="41"/>
      <c r="Q104" s="41"/>
      <c r="R104" s="41"/>
      <c r="S104" s="1">
        <v>43958</v>
      </c>
      <c r="T104" s="52">
        <v>71</v>
      </c>
      <c r="U104" s="4">
        <v>45</v>
      </c>
      <c r="V104" s="17"/>
      <c r="W104" s="28"/>
      <c r="X104" s="17"/>
      <c r="Y104" s="16"/>
      <c r="Z104" s="17"/>
      <c r="AA104" s="17"/>
      <c r="AB104" s="3">
        <v>43958</v>
      </c>
      <c r="AC104" s="17"/>
      <c r="AD104" s="17"/>
    </row>
    <row r="105" spans="3:30" x14ac:dyDescent="0.25">
      <c r="C105" s="41"/>
      <c r="D105" s="132">
        <f t="shared" si="10"/>
        <v>9</v>
      </c>
      <c r="E105" s="41"/>
      <c r="F105" s="41"/>
      <c r="G105" s="41">
        <v>27</v>
      </c>
      <c r="H105" s="6"/>
      <c r="I105" s="6"/>
      <c r="J105" s="6"/>
      <c r="K105" s="6"/>
      <c r="L105" s="6"/>
      <c r="M105" s="6"/>
      <c r="N105" s="6"/>
      <c r="O105" s="41"/>
      <c r="P105" s="41"/>
      <c r="Q105" s="41"/>
      <c r="R105" s="41"/>
      <c r="S105" s="1">
        <v>43959</v>
      </c>
      <c r="T105" s="52">
        <v>72</v>
      </c>
      <c r="U105" s="4">
        <v>46</v>
      </c>
      <c r="V105" s="17"/>
      <c r="W105" s="28"/>
      <c r="X105" s="17"/>
      <c r="Y105" s="16"/>
      <c r="Z105" s="17"/>
      <c r="AA105" s="17"/>
      <c r="AB105" s="3">
        <v>43959</v>
      </c>
      <c r="AC105" s="17"/>
      <c r="AD105" s="17"/>
    </row>
    <row r="106" spans="3:30" x14ac:dyDescent="0.25">
      <c r="C106" s="17"/>
      <c r="D106" s="132">
        <f t="shared" si="10"/>
        <v>4</v>
      </c>
      <c r="E106" s="41"/>
      <c r="F106" s="17"/>
      <c r="G106" s="17">
        <v>16</v>
      </c>
      <c r="O106" s="26"/>
      <c r="P106" s="26"/>
      <c r="Q106" s="26"/>
      <c r="R106" s="17"/>
      <c r="S106" s="1">
        <v>43960</v>
      </c>
      <c r="T106" s="52">
        <v>73</v>
      </c>
      <c r="U106" s="4">
        <v>47</v>
      </c>
      <c r="V106" s="17"/>
      <c r="W106" s="28"/>
      <c r="X106" s="17"/>
      <c r="Y106" s="16"/>
      <c r="Z106" s="17"/>
      <c r="AA106" s="17"/>
      <c r="AB106" s="3">
        <v>43960</v>
      </c>
      <c r="AC106" s="17"/>
      <c r="AD106" s="17"/>
    </row>
    <row r="107" spans="3:30" x14ac:dyDescent="0.25">
      <c r="C107" s="17"/>
      <c r="D107" s="132">
        <f t="shared" si="10"/>
        <v>2</v>
      </c>
      <c r="E107" s="41"/>
      <c r="F107" s="17"/>
      <c r="G107" s="17">
        <v>13</v>
      </c>
      <c r="O107" s="26"/>
      <c r="P107" s="26"/>
      <c r="Q107" s="26"/>
      <c r="R107" s="17"/>
      <c r="S107" s="1">
        <v>43961</v>
      </c>
      <c r="T107" s="52">
        <v>74</v>
      </c>
      <c r="U107" s="4">
        <v>48</v>
      </c>
      <c r="V107" s="17"/>
      <c r="W107" s="28"/>
      <c r="X107" s="17"/>
      <c r="Y107" s="16"/>
      <c r="Z107" s="17"/>
      <c r="AA107" s="17"/>
      <c r="AB107" s="3">
        <v>43961</v>
      </c>
      <c r="AC107" s="17"/>
      <c r="AD107" s="17"/>
    </row>
    <row r="108" spans="3:30" x14ac:dyDescent="0.25">
      <c r="C108" s="17"/>
      <c r="D108" s="132">
        <f t="shared" si="10"/>
        <v>12</v>
      </c>
      <c r="E108" s="41"/>
      <c r="F108" s="17"/>
      <c r="G108" s="17">
        <v>22</v>
      </c>
      <c r="O108" s="26"/>
      <c r="P108" s="26"/>
      <c r="Q108" s="26"/>
      <c r="R108" s="17"/>
      <c r="S108" s="1">
        <v>43962</v>
      </c>
      <c r="T108" s="52">
        <v>75</v>
      </c>
      <c r="U108" s="4">
        <v>49</v>
      </c>
      <c r="V108" s="17" t="s">
        <v>115</v>
      </c>
      <c r="W108" s="28"/>
      <c r="X108" s="17"/>
      <c r="Y108" s="16"/>
      <c r="Z108" s="17"/>
      <c r="AA108" s="17"/>
      <c r="AB108" s="3">
        <v>43962</v>
      </c>
      <c r="AC108" s="17"/>
      <c r="AD108" s="17"/>
    </row>
    <row r="109" spans="3:30" x14ac:dyDescent="0.25">
      <c r="C109" s="17"/>
      <c r="D109" s="132">
        <f t="shared" si="10"/>
        <v>4</v>
      </c>
      <c r="E109" s="41"/>
      <c r="F109" s="17"/>
      <c r="G109" s="17">
        <v>10</v>
      </c>
      <c r="O109" s="26"/>
      <c r="P109" s="26"/>
      <c r="Q109" s="26"/>
      <c r="R109" s="17"/>
      <c r="S109" s="1">
        <v>43963</v>
      </c>
      <c r="T109" s="52">
        <v>76</v>
      </c>
      <c r="U109" s="4">
        <v>50</v>
      </c>
      <c r="V109" s="17"/>
      <c r="W109" s="28"/>
      <c r="X109" s="17"/>
      <c r="Y109" s="16"/>
      <c r="Z109" s="17"/>
      <c r="AA109" s="17"/>
      <c r="AB109" s="3">
        <v>43963</v>
      </c>
      <c r="AC109" s="17"/>
      <c r="AD109" s="17"/>
    </row>
    <row r="110" spans="3:30" x14ac:dyDescent="0.25">
      <c r="C110" s="17"/>
      <c r="D110" s="132">
        <f t="shared" si="10"/>
        <v>2</v>
      </c>
      <c r="E110" s="41"/>
      <c r="F110" s="17"/>
      <c r="G110" s="17">
        <v>19</v>
      </c>
      <c r="O110" s="26"/>
      <c r="P110" s="26"/>
      <c r="Q110" s="26"/>
      <c r="R110" s="17"/>
      <c r="S110" s="1">
        <v>43964</v>
      </c>
      <c r="T110" s="52">
        <v>77</v>
      </c>
      <c r="U110" s="4">
        <v>51</v>
      </c>
      <c r="V110" s="17"/>
      <c r="W110" s="28"/>
      <c r="X110" s="17"/>
      <c r="Y110" s="16"/>
      <c r="Z110" s="17"/>
      <c r="AA110" s="17"/>
      <c r="AB110" s="3">
        <v>43964</v>
      </c>
      <c r="AC110" s="17"/>
      <c r="AD110" s="17"/>
    </row>
    <row r="111" spans="3:30" x14ac:dyDescent="0.25">
      <c r="C111" s="17"/>
      <c r="D111" s="132">
        <f t="shared" si="10"/>
        <v>0</v>
      </c>
      <c r="E111" s="41"/>
      <c r="F111" s="17"/>
      <c r="G111" s="17">
        <v>11</v>
      </c>
      <c r="O111" s="26"/>
      <c r="P111" s="26"/>
      <c r="Q111" s="26"/>
      <c r="R111" s="17"/>
      <c r="S111" s="1">
        <v>43965</v>
      </c>
      <c r="T111" s="52">
        <v>78</v>
      </c>
      <c r="U111" s="4">
        <v>52</v>
      </c>
      <c r="V111" s="17"/>
      <c r="W111" s="28"/>
      <c r="X111" s="17"/>
      <c r="Y111" s="16"/>
      <c r="Z111" s="17"/>
      <c r="AA111" s="17"/>
      <c r="AB111" s="3">
        <v>43965</v>
      </c>
      <c r="AC111" s="17"/>
      <c r="AD111" s="17"/>
    </row>
    <row r="112" spans="3:30" x14ac:dyDescent="0.25">
      <c r="C112" s="17"/>
      <c r="D112" s="132">
        <f t="shared" si="10"/>
        <v>0</v>
      </c>
      <c r="E112" s="41"/>
      <c r="F112" s="17"/>
      <c r="G112" s="17">
        <v>10</v>
      </c>
      <c r="O112" s="26"/>
      <c r="P112" s="26"/>
      <c r="Q112" s="26"/>
      <c r="R112" s="17"/>
      <c r="S112" s="1">
        <v>43966</v>
      </c>
      <c r="T112" s="52">
        <v>79</v>
      </c>
      <c r="U112" s="4">
        <v>53</v>
      </c>
      <c r="V112" s="17"/>
      <c r="W112" s="28"/>
      <c r="X112" s="17"/>
      <c r="Y112" s="16"/>
      <c r="Z112" s="17"/>
      <c r="AA112" s="17"/>
      <c r="AB112" s="3">
        <v>43966</v>
      </c>
      <c r="AC112" s="17"/>
      <c r="AD112" s="17"/>
    </row>
    <row r="113" spans="3:31" x14ac:dyDescent="0.25">
      <c r="C113" s="17"/>
      <c r="D113" s="132">
        <f t="shared" si="10"/>
        <v>0</v>
      </c>
      <c r="E113" s="41"/>
      <c r="F113" s="17"/>
      <c r="G113" s="17">
        <v>8</v>
      </c>
      <c r="O113" s="26"/>
      <c r="P113" s="26"/>
      <c r="Q113" s="26"/>
      <c r="R113" s="17"/>
      <c r="S113" s="1">
        <v>43967</v>
      </c>
      <c r="T113" s="52">
        <v>80</v>
      </c>
      <c r="U113" s="4">
        <v>54</v>
      </c>
      <c r="V113" s="17"/>
      <c r="W113" s="28"/>
      <c r="X113" s="17"/>
      <c r="Y113" s="16"/>
      <c r="Z113" s="17"/>
      <c r="AA113" s="17"/>
      <c r="AB113" s="3">
        <v>43967</v>
      </c>
      <c r="AC113" s="17"/>
      <c r="AD113" s="17"/>
    </row>
    <row r="114" spans="3:31" x14ac:dyDescent="0.25">
      <c r="C114" s="17"/>
      <c r="D114" s="132">
        <f t="shared" si="10"/>
        <v>0</v>
      </c>
      <c r="E114" s="41"/>
      <c r="F114" s="17"/>
      <c r="G114" s="17">
        <v>6</v>
      </c>
      <c r="O114" s="26"/>
      <c r="P114" s="26"/>
      <c r="Q114" s="26"/>
      <c r="R114" s="17"/>
      <c r="S114" s="1">
        <v>43968</v>
      </c>
      <c r="T114" s="52">
        <v>81</v>
      </c>
      <c r="U114" s="4">
        <v>55</v>
      </c>
      <c r="V114" s="17"/>
      <c r="W114" s="28"/>
      <c r="X114" s="17"/>
      <c r="Y114" s="16"/>
      <c r="Z114" s="17"/>
      <c r="AA114" s="17"/>
      <c r="AB114" s="3">
        <v>43968</v>
      </c>
      <c r="AC114" s="17"/>
      <c r="AD114" s="17"/>
    </row>
    <row r="115" spans="3:31" x14ac:dyDescent="0.25">
      <c r="C115" s="17"/>
      <c r="D115" s="132">
        <f t="shared" si="10"/>
        <v>0</v>
      </c>
      <c r="E115" s="41"/>
      <c r="F115" s="17"/>
      <c r="G115" s="17">
        <v>11</v>
      </c>
      <c r="O115" s="17"/>
      <c r="P115" s="17"/>
      <c r="Q115" s="17"/>
      <c r="R115" s="17"/>
      <c r="S115" s="1">
        <v>43969</v>
      </c>
      <c r="T115" s="52">
        <v>82</v>
      </c>
      <c r="U115" s="4">
        <v>56</v>
      </c>
      <c r="V115" s="17"/>
      <c r="W115" s="17"/>
      <c r="X115" s="17"/>
      <c r="Y115" s="24"/>
      <c r="Z115" s="17"/>
      <c r="AA115" s="17"/>
      <c r="AB115" s="3">
        <v>43969</v>
      </c>
      <c r="AC115" s="17"/>
      <c r="AD115" s="17"/>
    </row>
    <row r="116" spans="3:31" x14ac:dyDescent="0.25">
      <c r="C116" s="17"/>
      <c r="D116" s="132">
        <f>G130</f>
        <v>0</v>
      </c>
      <c r="E116" s="41"/>
      <c r="F116" s="17"/>
      <c r="G116" s="17">
        <v>7</v>
      </c>
      <c r="O116" s="17"/>
      <c r="P116" s="17"/>
      <c r="Q116" s="17"/>
      <c r="R116" s="17"/>
      <c r="S116" s="1">
        <v>43970</v>
      </c>
      <c r="T116" s="52">
        <v>83</v>
      </c>
      <c r="U116" s="4">
        <v>57</v>
      </c>
      <c r="V116" s="17"/>
      <c r="W116" s="28"/>
      <c r="X116" s="17"/>
      <c r="Y116" s="17"/>
      <c r="Z116" s="17"/>
      <c r="AA116" s="17"/>
      <c r="AB116" s="3">
        <v>43970</v>
      </c>
      <c r="AC116" s="17"/>
      <c r="AD116" s="17"/>
    </row>
    <row r="117" spans="3:31" x14ac:dyDescent="0.25">
      <c r="C117" s="17"/>
      <c r="D117" s="132">
        <f>G131</f>
        <v>0</v>
      </c>
      <c r="E117" s="41"/>
      <c r="F117" s="17"/>
      <c r="G117" s="17">
        <v>9</v>
      </c>
      <c r="O117" s="17"/>
      <c r="P117" s="17"/>
      <c r="Q117" s="17"/>
      <c r="R117" s="17"/>
      <c r="S117" s="1">
        <v>43971</v>
      </c>
      <c r="T117" s="52">
        <v>84</v>
      </c>
      <c r="U117" s="4">
        <v>58</v>
      </c>
      <c r="V117" s="17"/>
      <c r="W117" s="17"/>
      <c r="X117" s="17"/>
      <c r="Y117" s="17"/>
      <c r="Z117" s="17"/>
      <c r="AA117" s="17"/>
      <c r="AB117" s="3">
        <v>43971</v>
      </c>
      <c r="AC117" s="17"/>
      <c r="AD117" s="17"/>
    </row>
    <row r="118" spans="3:31" x14ac:dyDescent="0.25">
      <c r="C118" s="17"/>
      <c r="E118" s="41"/>
      <c r="F118" s="17"/>
      <c r="G118" s="17">
        <v>9</v>
      </c>
      <c r="O118" s="17"/>
      <c r="P118" s="17"/>
      <c r="Q118" s="17"/>
      <c r="R118" s="17"/>
      <c r="S118" s="1">
        <v>43972</v>
      </c>
      <c r="T118" s="52">
        <v>85</v>
      </c>
      <c r="U118" s="4">
        <v>59</v>
      </c>
      <c r="V118" s="17"/>
      <c r="W118" s="17"/>
      <c r="X118" s="17"/>
      <c r="Y118" s="17"/>
      <c r="Z118" s="17"/>
      <c r="AA118" s="17"/>
      <c r="AB118" s="3">
        <v>43972</v>
      </c>
      <c r="AC118" s="17"/>
      <c r="AD118" s="17"/>
    </row>
    <row r="119" spans="3:31" x14ac:dyDescent="0.25">
      <c r="C119" s="17"/>
      <c r="E119" s="41"/>
      <c r="F119" s="17"/>
      <c r="G119" s="17">
        <v>9</v>
      </c>
      <c r="O119" s="17"/>
      <c r="P119" s="17"/>
      <c r="Q119" s="17"/>
      <c r="R119" s="17"/>
      <c r="S119" s="1">
        <v>43973</v>
      </c>
      <c r="T119" s="52">
        <v>86</v>
      </c>
      <c r="U119" s="4">
        <v>60</v>
      </c>
      <c r="V119" s="17"/>
      <c r="W119" s="17"/>
      <c r="X119" s="17"/>
      <c r="Y119" s="17"/>
      <c r="Z119" s="17"/>
      <c r="AA119" s="17"/>
      <c r="AB119" s="3">
        <v>43973</v>
      </c>
      <c r="AC119" s="17"/>
      <c r="AD119" s="17"/>
    </row>
    <row r="120" spans="3:31" x14ac:dyDescent="0.25">
      <c r="C120" s="17"/>
      <c r="E120" s="41"/>
      <c r="F120" s="17"/>
      <c r="G120" s="17">
        <v>4</v>
      </c>
      <c r="O120" s="17"/>
      <c r="P120" s="17"/>
      <c r="Q120" s="17"/>
      <c r="R120" s="17"/>
      <c r="S120" s="1">
        <v>43974</v>
      </c>
      <c r="T120" s="52">
        <v>87</v>
      </c>
      <c r="U120" s="4">
        <v>61</v>
      </c>
      <c r="V120" s="17"/>
      <c r="W120" s="17"/>
      <c r="X120" s="17"/>
      <c r="Y120" s="17"/>
      <c r="Z120" s="17"/>
      <c r="AA120" s="17"/>
      <c r="AB120" s="3">
        <v>43974</v>
      </c>
      <c r="AC120" s="17"/>
      <c r="AD120" s="17"/>
    </row>
    <row r="121" spans="3:31" x14ac:dyDescent="0.25">
      <c r="C121" s="17"/>
      <c r="E121" s="41"/>
      <c r="F121" s="17"/>
      <c r="G121" s="17">
        <v>2</v>
      </c>
      <c r="O121" s="17"/>
      <c r="P121" s="17"/>
      <c r="Q121" s="17"/>
      <c r="R121" s="17"/>
      <c r="S121" s="1">
        <v>43975</v>
      </c>
      <c r="T121" s="52">
        <v>88</v>
      </c>
      <c r="U121" s="4">
        <v>62</v>
      </c>
      <c r="V121" s="17"/>
      <c r="W121" s="17"/>
      <c r="X121" s="17"/>
      <c r="Y121" s="17"/>
      <c r="Z121" s="17"/>
      <c r="AA121" s="17"/>
      <c r="AB121" s="3">
        <v>43975</v>
      </c>
      <c r="AC121" s="17"/>
      <c r="AD121" s="17"/>
    </row>
    <row r="122" spans="3:31" x14ac:dyDescent="0.25">
      <c r="C122" s="17"/>
      <c r="E122" s="41"/>
      <c r="F122" s="17"/>
      <c r="G122" s="17">
        <v>12</v>
      </c>
      <c r="O122" s="17"/>
      <c r="P122" s="17"/>
      <c r="Q122" s="17"/>
      <c r="R122" s="17"/>
      <c r="S122" s="1">
        <v>43976</v>
      </c>
      <c r="T122" s="52">
        <v>89</v>
      </c>
      <c r="U122" s="4">
        <v>63</v>
      </c>
      <c r="V122" s="17"/>
      <c r="W122" s="17"/>
      <c r="X122" s="17"/>
      <c r="Y122" s="17"/>
      <c r="Z122" s="17"/>
      <c r="AA122" s="17"/>
      <c r="AB122" s="3">
        <v>43976</v>
      </c>
      <c r="AC122" s="17"/>
      <c r="AD122" s="17"/>
      <c r="AE122" s="14"/>
    </row>
    <row r="123" spans="3:31" x14ac:dyDescent="0.25">
      <c r="C123" s="17"/>
      <c r="E123" s="41"/>
      <c r="F123" s="17"/>
      <c r="G123" s="17">
        <v>4</v>
      </c>
      <c r="O123" s="17"/>
      <c r="P123" s="17"/>
      <c r="Q123" s="17"/>
      <c r="R123" s="17"/>
      <c r="S123" s="1">
        <v>43977</v>
      </c>
      <c r="T123" s="52">
        <v>90</v>
      </c>
      <c r="U123" s="4">
        <v>64</v>
      </c>
      <c r="V123" s="17"/>
      <c r="W123" s="17"/>
      <c r="X123" s="17"/>
      <c r="Y123" s="17"/>
      <c r="Z123" s="17"/>
      <c r="AA123" s="17"/>
      <c r="AB123" s="3">
        <v>43977</v>
      </c>
      <c r="AC123" s="17"/>
      <c r="AD123" s="17"/>
    </row>
    <row r="124" spans="3:31" x14ac:dyDescent="0.25">
      <c r="C124" s="17"/>
      <c r="E124" s="41"/>
      <c r="F124" s="17"/>
      <c r="G124" s="17">
        <v>2</v>
      </c>
      <c r="O124" s="17"/>
      <c r="P124" s="17"/>
      <c r="Q124" s="17"/>
      <c r="R124" s="17"/>
      <c r="S124" s="1">
        <v>43978</v>
      </c>
      <c r="T124" s="52">
        <v>91</v>
      </c>
      <c r="U124" s="4">
        <v>65</v>
      </c>
      <c r="V124" s="17"/>
      <c r="W124" s="17"/>
      <c r="X124" s="17"/>
      <c r="Y124" s="17"/>
      <c r="Z124" s="17"/>
      <c r="AA124" s="17"/>
      <c r="AB124" s="3">
        <v>43978</v>
      </c>
      <c r="AC124" s="17"/>
      <c r="AD124" s="17"/>
    </row>
    <row r="125" spans="3:31" x14ac:dyDescent="0.25">
      <c r="C125" s="17"/>
      <c r="E125" s="41"/>
      <c r="F125" s="17"/>
      <c r="G125" s="17">
        <v>0</v>
      </c>
      <c r="O125" s="17"/>
      <c r="P125" s="17"/>
      <c r="Q125" s="17"/>
      <c r="R125" s="17"/>
      <c r="S125" s="1">
        <v>43979</v>
      </c>
      <c r="T125" s="52">
        <v>92</v>
      </c>
      <c r="U125" s="4">
        <v>66</v>
      </c>
      <c r="V125" s="17"/>
      <c r="W125" s="17"/>
      <c r="X125" s="17"/>
      <c r="Y125" s="17"/>
      <c r="Z125" s="17"/>
      <c r="AA125" s="17"/>
      <c r="AB125" s="3">
        <v>43979</v>
      </c>
      <c r="AC125" s="17"/>
      <c r="AD125" s="17"/>
    </row>
    <row r="126" spans="3:31" x14ac:dyDescent="0.25">
      <c r="C126" s="17"/>
      <c r="E126" s="41"/>
      <c r="F126" s="17"/>
      <c r="G126" s="17">
        <v>0</v>
      </c>
      <c r="O126" s="17"/>
      <c r="P126" s="17"/>
      <c r="Q126" s="17"/>
      <c r="R126" s="17"/>
      <c r="S126" s="1">
        <v>43980</v>
      </c>
      <c r="T126" s="52">
        <v>93</v>
      </c>
      <c r="U126" s="4">
        <v>67</v>
      </c>
      <c r="V126" s="17"/>
      <c r="W126" s="17"/>
      <c r="X126" s="17"/>
      <c r="Y126" s="17"/>
      <c r="Z126" s="17"/>
      <c r="AA126" s="17"/>
      <c r="AB126" s="3">
        <v>43980</v>
      </c>
      <c r="AC126" s="17"/>
      <c r="AD126" s="17"/>
    </row>
    <row r="127" spans="3:31" x14ac:dyDescent="0.25">
      <c r="C127" s="17"/>
      <c r="E127" s="41"/>
      <c r="F127" s="17"/>
      <c r="G127" s="17">
        <v>0</v>
      </c>
      <c r="O127" s="17"/>
      <c r="P127" s="17"/>
      <c r="Q127" s="17"/>
      <c r="R127" s="17"/>
      <c r="S127" s="1">
        <v>43981</v>
      </c>
      <c r="T127" s="52">
        <v>94</v>
      </c>
      <c r="U127" s="4">
        <v>68</v>
      </c>
      <c r="V127" s="17"/>
      <c r="W127" s="17"/>
      <c r="X127" s="17"/>
      <c r="Y127" s="17"/>
      <c r="Z127" s="17"/>
      <c r="AA127" s="17"/>
      <c r="AB127" s="3">
        <v>43981</v>
      </c>
      <c r="AC127" s="17"/>
      <c r="AD127" s="17"/>
    </row>
    <row r="128" spans="3:31" x14ac:dyDescent="0.25">
      <c r="C128" s="17"/>
      <c r="E128" s="41"/>
      <c r="F128" s="25"/>
      <c r="G128" s="25"/>
      <c r="O128" s="25"/>
      <c r="P128" s="25"/>
      <c r="Q128" s="25"/>
      <c r="R128" s="25"/>
      <c r="S128" s="1">
        <v>43982</v>
      </c>
      <c r="T128" s="52">
        <v>95</v>
      </c>
      <c r="U128" s="4">
        <v>69</v>
      </c>
      <c r="V128" s="25"/>
      <c r="W128" s="25"/>
      <c r="X128" s="25"/>
      <c r="Y128" s="25"/>
      <c r="Z128" s="25"/>
      <c r="AA128" s="25"/>
      <c r="AB128" s="3">
        <v>43982</v>
      </c>
      <c r="AC128" s="25"/>
      <c r="AD128" s="25"/>
      <c r="AE128" s="14"/>
    </row>
    <row r="129" spans="3:31" x14ac:dyDescent="0.25">
      <c r="C129" s="17"/>
      <c r="E129" s="42"/>
      <c r="F129" s="17"/>
      <c r="G129" s="17"/>
      <c r="O129" s="17"/>
      <c r="P129" s="17"/>
      <c r="Q129" s="17"/>
      <c r="R129" s="17"/>
      <c r="S129" s="1">
        <v>43983</v>
      </c>
      <c r="T129" s="52">
        <v>96</v>
      </c>
      <c r="U129" s="4">
        <v>70</v>
      </c>
      <c r="V129" s="17"/>
      <c r="W129" s="17"/>
      <c r="X129" s="17"/>
      <c r="Y129" s="17"/>
      <c r="Z129" s="17"/>
      <c r="AA129" s="17"/>
      <c r="AB129" s="3">
        <v>43983</v>
      </c>
      <c r="AC129" s="26"/>
      <c r="AD129" s="26"/>
      <c r="AE129" s="20"/>
    </row>
    <row r="130" spans="3:31" x14ac:dyDescent="0.25">
      <c r="C130" s="17"/>
      <c r="E130" s="42"/>
      <c r="F130" s="17"/>
      <c r="G130" s="17"/>
      <c r="O130" s="17"/>
      <c r="P130" s="17"/>
      <c r="Q130" s="17"/>
      <c r="R130" s="17"/>
      <c r="S130" s="1">
        <v>43984</v>
      </c>
      <c r="T130" s="52">
        <v>97</v>
      </c>
      <c r="U130" s="4">
        <v>71</v>
      </c>
      <c r="V130" s="17"/>
      <c r="W130" s="17"/>
      <c r="X130" s="17"/>
      <c r="Y130" s="17"/>
      <c r="Z130" s="17"/>
      <c r="AA130" s="17"/>
      <c r="AB130" s="3">
        <v>43984</v>
      </c>
      <c r="AC130" s="26"/>
      <c r="AD130" s="26"/>
      <c r="AE130" s="20"/>
    </row>
    <row r="131" spans="3:31" x14ac:dyDescent="0.25">
      <c r="C131" s="17"/>
      <c r="E131" s="42"/>
      <c r="F131" s="17"/>
      <c r="G131" s="17"/>
      <c r="O131" s="17"/>
      <c r="P131" s="17"/>
      <c r="Q131" s="17"/>
      <c r="R131" s="17"/>
      <c r="S131" s="1">
        <v>43985</v>
      </c>
      <c r="T131" s="52">
        <v>97</v>
      </c>
      <c r="U131" s="4">
        <v>71</v>
      </c>
      <c r="V131" s="17"/>
      <c r="W131" s="17"/>
      <c r="X131" s="17"/>
      <c r="Y131" s="17"/>
      <c r="Z131" s="17"/>
      <c r="AA131" s="17"/>
      <c r="AB131" s="3">
        <v>43985</v>
      </c>
      <c r="AC131" s="26"/>
      <c r="AD131" s="26"/>
      <c r="AE131" s="20"/>
    </row>
    <row r="132" spans="3:31" x14ac:dyDescent="0.25">
      <c r="C132" s="17"/>
      <c r="E132" s="42"/>
      <c r="F132" s="17"/>
      <c r="G132" s="17"/>
      <c r="O132" s="17"/>
      <c r="P132" s="17"/>
      <c r="Q132" s="17"/>
      <c r="R132" s="17"/>
      <c r="S132" s="1">
        <v>43986</v>
      </c>
      <c r="T132" s="52">
        <v>97</v>
      </c>
      <c r="U132" s="4">
        <v>71</v>
      </c>
      <c r="V132" s="17"/>
      <c r="W132" s="17"/>
      <c r="X132" s="17"/>
      <c r="Y132" s="17"/>
      <c r="Z132" s="17"/>
      <c r="AA132" s="17"/>
      <c r="AB132" s="3">
        <v>43986</v>
      </c>
      <c r="AC132" s="26"/>
      <c r="AD132" s="26"/>
      <c r="AE132" s="20"/>
    </row>
    <row r="133" spans="3:31" x14ac:dyDescent="0.25">
      <c r="C133" s="17"/>
      <c r="E133" s="42"/>
      <c r="F133" s="17"/>
      <c r="G133" s="17"/>
      <c r="O133" s="17"/>
      <c r="P133" s="17"/>
      <c r="Q133" s="17"/>
      <c r="R133" s="17"/>
      <c r="S133" s="1">
        <v>43987</v>
      </c>
      <c r="T133" s="52">
        <v>97</v>
      </c>
      <c r="U133" s="4">
        <v>71</v>
      </c>
      <c r="V133" s="17"/>
      <c r="W133" s="17"/>
      <c r="X133" s="17"/>
      <c r="Y133" s="17"/>
      <c r="Z133" s="17"/>
      <c r="AA133" s="17"/>
      <c r="AB133" s="3">
        <v>43987</v>
      </c>
      <c r="AC133" s="26"/>
      <c r="AD133" s="26"/>
      <c r="AE133" s="20"/>
    </row>
    <row r="134" spans="3:31" x14ac:dyDescent="0.25">
      <c r="C134" s="17"/>
      <c r="E134" s="42"/>
      <c r="F134" s="17"/>
      <c r="G134" s="17"/>
      <c r="O134" s="17"/>
      <c r="P134" s="17"/>
      <c r="Q134" s="17"/>
      <c r="R134" s="17"/>
      <c r="S134" s="1">
        <v>43988</v>
      </c>
      <c r="T134" s="52">
        <v>97</v>
      </c>
      <c r="U134" s="4">
        <v>71</v>
      </c>
      <c r="V134" s="17"/>
      <c r="W134" s="17"/>
      <c r="X134" s="17"/>
      <c r="Y134" s="17"/>
      <c r="Z134" s="17"/>
      <c r="AA134" s="17"/>
      <c r="AB134" s="3">
        <v>43988</v>
      </c>
      <c r="AC134" s="26"/>
      <c r="AD134" s="26"/>
      <c r="AE134" s="20"/>
    </row>
    <row r="135" spans="3:31" x14ac:dyDescent="0.25">
      <c r="C135" s="17"/>
      <c r="E135" s="42"/>
      <c r="F135" s="17"/>
      <c r="G135" s="17"/>
      <c r="O135" s="17"/>
      <c r="P135" s="17"/>
      <c r="Q135" s="17"/>
      <c r="R135" s="17"/>
      <c r="S135" s="1">
        <v>43989</v>
      </c>
      <c r="T135" s="52">
        <v>97</v>
      </c>
      <c r="U135" s="4">
        <v>71</v>
      </c>
      <c r="V135" s="17"/>
      <c r="W135" s="17"/>
      <c r="X135" s="17"/>
      <c r="Y135" s="17"/>
      <c r="Z135" s="17"/>
      <c r="AA135" s="17"/>
      <c r="AB135" s="3">
        <v>43989</v>
      </c>
      <c r="AC135" s="26"/>
      <c r="AD135" s="26"/>
      <c r="AE135" s="20"/>
    </row>
    <row r="136" spans="3:31" x14ac:dyDescent="0.25">
      <c r="C136" s="17"/>
      <c r="E136" s="42"/>
      <c r="F136" s="17"/>
      <c r="G136" s="17"/>
      <c r="O136" s="17"/>
      <c r="P136" s="17"/>
      <c r="Q136" s="17"/>
      <c r="R136" s="17"/>
      <c r="S136" s="1">
        <v>43990</v>
      </c>
      <c r="T136" s="52">
        <v>97</v>
      </c>
      <c r="U136" s="4">
        <v>71</v>
      </c>
      <c r="V136" s="17"/>
      <c r="W136" s="17"/>
      <c r="X136" s="17"/>
      <c r="Y136" s="17"/>
      <c r="Z136" s="17"/>
      <c r="AA136" s="17"/>
      <c r="AB136" s="3">
        <v>43990</v>
      </c>
      <c r="AC136" s="26"/>
      <c r="AD136" s="26"/>
      <c r="AE136" s="20"/>
    </row>
    <row r="137" spans="3:31" x14ac:dyDescent="0.25">
      <c r="C137" s="17"/>
      <c r="E137" s="42"/>
      <c r="F137" s="17"/>
      <c r="G137" s="17"/>
      <c r="O137" s="17"/>
      <c r="P137" s="17"/>
      <c r="Q137" s="17"/>
      <c r="R137" s="17"/>
      <c r="S137" s="1">
        <v>43991</v>
      </c>
      <c r="T137" s="52">
        <v>97</v>
      </c>
      <c r="U137" s="4">
        <v>71</v>
      </c>
      <c r="V137" s="17"/>
      <c r="W137" s="17"/>
      <c r="X137" s="17"/>
      <c r="Y137" s="17"/>
      <c r="Z137" s="17"/>
      <c r="AA137" s="17"/>
      <c r="AB137" s="3">
        <v>43991</v>
      </c>
      <c r="AC137" s="26"/>
      <c r="AD137" s="26"/>
      <c r="AE137" s="20"/>
    </row>
    <row r="138" spans="3:31" x14ac:dyDescent="0.25">
      <c r="C138" s="17"/>
      <c r="E138" s="42"/>
      <c r="F138" s="17"/>
      <c r="G138" s="17"/>
      <c r="O138" s="17"/>
      <c r="P138" s="17"/>
      <c r="Q138" s="17"/>
      <c r="R138" s="17"/>
      <c r="S138" s="1">
        <v>43992</v>
      </c>
      <c r="T138" s="52">
        <v>97</v>
      </c>
      <c r="U138" s="4">
        <v>71</v>
      </c>
      <c r="V138" s="17"/>
      <c r="W138" s="17"/>
      <c r="X138" s="17"/>
      <c r="Y138" s="17"/>
      <c r="Z138" s="17"/>
      <c r="AA138" s="17"/>
      <c r="AB138" s="3">
        <v>43992</v>
      </c>
      <c r="AC138" s="26"/>
      <c r="AD138" s="26"/>
      <c r="AE138" s="20"/>
    </row>
    <row r="139" spans="3:31" x14ac:dyDescent="0.25">
      <c r="C139" s="17"/>
      <c r="E139" s="42"/>
      <c r="F139" s="17"/>
      <c r="G139" s="17"/>
      <c r="O139" s="17"/>
      <c r="P139" s="17"/>
      <c r="Q139" s="17"/>
      <c r="R139" s="17"/>
      <c r="S139" s="1">
        <v>43993</v>
      </c>
      <c r="T139" s="52">
        <v>97</v>
      </c>
      <c r="U139" s="4">
        <v>71</v>
      </c>
      <c r="V139" s="17"/>
      <c r="W139" s="17"/>
      <c r="X139" s="17"/>
      <c r="Y139" s="17"/>
      <c r="Z139" s="17"/>
      <c r="AA139" s="17"/>
      <c r="AB139" s="3">
        <v>43993</v>
      </c>
      <c r="AC139" s="26"/>
      <c r="AD139" s="26"/>
      <c r="AE139" s="20"/>
    </row>
    <row r="140" spans="3:31" x14ac:dyDescent="0.25">
      <c r="C140" s="17"/>
      <c r="E140" s="42"/>
      <c r="F140" s="17"/>
      <c r="G140" s="17"/>
      <c r="O140" s="17"/>
      <c r="P140" s="17"/>
      <c r="Q140" s="17"/>
      <c r="R140" s="17"/>
      <c r="S140" s="1">
        <v>43994</v>
      </c>
      <c r="T140" s="52">
        <v>97</v>
      </c>
      <c r="U140" s="4">
        <v>71</v>
      </c>
      <c r="V140" s="17"/>
      <c r="W140" s="17"/>
      <c r="X140" s="17"/>
      <c r="Y140" s="17"/>
      <c r="Z140" s="17"/>
      <c r="AA140" s="17"/>
      <c r="AB140" s="3">
        <v>43994</v>
      </c>
      <c r="AC140" s="26"/>
      <c r="AD140" s="26"/>
      <c r="AE140" s="20"/>
    </row>
    <row r="141" spans="3:31" x14ac:dyDescent="0.25">
      <c r="C141" s="17"/>
      <c r="E141" s="42"/>
      <c r="F141" s="17"/>
      <c r="G141" s="17"/>
      <c r="O141" s="17"/>
      <c r="P141" s="17"/>
      <c r="Q141" s="17"/>
      <c r="R141" s="17"/>
      <c r="S141" s="1">
        <v>43995</v>
      </c>
      <c r="T141" s="52">
        <v>97</v>
      </c>
      <c r="U141" s="4">
        <v>71</v>
      </c>
      <c r="V141" s="17"/>
      <c r="W141" s="17"/>
      <c r="X141" s="17"/>
      <c r="Y141" s="17"/>
      <c r="Z141" s="17"/>
      <c r="AA141" s="17"/>
      <c r="AB141" s="3">
        <v>43995</v>
      </c>
      <c r="AC141" s="17"/>
      <c r="AD141" s="17"/>
    </row>
    <row r="142" spans="3:31" x14ac:dyDescent="0.25">
      <c r="C142" s="17"/>
      <c r="E142" s="41"/>
      <c r="F142" s="17"/>
      <c r="G142" s="17"/>
      <c r="O142" s="17"/>
      <c r="P142" s="17"/>
      <c r="Q142" s="17"/>
      <c r="R142" s="17"/>
      <c r="S142" s="1">
        <v>43996</v>
      </c>
      <c r="T142" s="52">
        <v>97</v>
      </c>
      <c r="U142" s="4">
        <v>71</v>
      </c>
      <c r="V142" s="17"/>
      <c r="W142" s="17"/>
      <c r="X142" s="17"/>
      <c r="Y142" s="17"/>
      <c r="Z142" s="17"/>
      <c r="AA142" s="17"/>
      <c r="AB142" s="3">
        <v>43996</v>
      </c>
      <c r="AC142" s="17"/>
      <c r="AD142" s="17"/>
    </row>
    <row r="143" spans="3:31" x14ac:dyDescent="0.25">
      <c r="S143" s="1">
        <v>43997</v>
      </c>
      <c r="T143" s="52">
        <v>97</v>
      </c>
      <c r="U143" s="4">
        <v>71</v>
      </c>
      <c r="AB143" s="3">
        <v>43997</v>
      </c>
    </row>
    <row r="144" spans="3:31" x14ac:dyDescent="0.25">
      <c r="S144" s="1">
        <v>43998</v>
      </c>
      <c r="T144" s="52">
        <v>97</v>
      </c>
      <c r="U144" s="4">
        <v>71</v>
      </c>
      <c r="AB144" s="3">
        <v>43998</v>
      </c>
    </row>
    <row r="145" spans="19:28" x14ac:dyDescent="0.25">
      <c r="S145" s="1">
        <v>43999</v>
      </c>
      <c r="T145" s="52">
        <v>97</v>
      </c>
      <c r="U145" s="4">
        <v>71</v>
      </c>
      <c r="AB145" s="3">
        <v>43999</v>
      </c>
    </row>
    <row r="146" spans="19:28" x14ac:dyDescent="0.25">
      <c r="S146" s="1">
        <v>44000</v>
      </c>
      <c r="T146" s="52">
        <v>97</v>
      </c>
      <c r="U146" s="4">
        <v>71</v>
      </c>
      <c r="AB146" s="3">
        <v>44000</v>
      </c>
    </row>
    <row r="147" spans="19:28" x14ac:dyDescent="0.25">
      <c r="S147" s="1">
        <v>44001</v>
      </c>
      <c r="T147" s="52">
        <v>97</v>
      </c>
      <c r="U147" s="4">
        <v>71</v>
      </c>
      <c r="AB147" s="3">
        <v>44001</v>
      </c>
    </row>
    <row r="148" spans="19:28" x14ac:dyDescent="0.25">
      <c r="S148" s="1">
        <v>44002</v>
      </c>
      <c r="T148" s="52">
        <v>97</v>
      </c>
      <c r="U148" s="4">
        <v>71</v>
      </c>
      <c r="AB148" s="3">
        <v>44002</v>
      </c>
    </row>
    <row r="149" spans="19:28" x14ac:dyDescent="0.25">
      <c r="S149" s="1">
        <v>44003</v>
      </c>
      <c r="T149" s="52">
        <v>97</v>
      </c>
      <c r="U149" s="4">
        <v>71</v>
      </c>
      <c r="AB149" s="3">
        <v>44003</v>
      </c>
    </row>
    <row r="150" spans="19:28" x14ac:dyDescent="0.25">
      <c r="S150" s="1">
        <v>44004</v>
      </c>
      <c r="T150" s="52">
        <v>97</v>
      </c>
      <c r="U150" s="4">
        <v>71</v>
      </c>
      <c r="AB150" s="3">
        <v>44004</v>
      </c>
    </row>
    <row r="151" spans="19:28" x14ac:dyDescent="0.25">
      <c r="S151" s="1">
        <v>44005</v>
      </c>
      <c r="T151" s="52">
        <v>97</v>
      </c>
      <c r="U151" s="4">
        <v>71</v>
      </c>
      <c r="AB151" s="3">
        <v>44005</v>
      </c>
    </row>
    <row r="152" spans="19:28" x14ac:dyDescent="0.25">
      <c r="S152" s="1">
        <v>44006</v>
      </c>
      <c r="T152" s="52">
        <v>97</v>
      </c>
      <c r="U152" s="4">
        <v>71</v>
      </c>
      <c r="AB152" s="3">
        <v>44006</v>
      </c>
    </row>
    <row r="153" spans="19:28" x14ac:dyDescent="0.25">
      <c r="S153" s="1">
        <v>44007</v>
      </c>
      <c r="T153" s="52">
        <v>97</v>
      </c>
      <c r="U153" s="4">
        <v>71</v>
      </c>
      <c r="AB153" s="3">
        <v>44007</v>
      </c>
    </row>
    <row r="154" spans="19:28" x14ac:dyDescent="0.25">
      <c r="S154" s="1">
        <v>44008</v>
      </c>
      <c r="T154" s="52">
        <v>97</v>
      </c>
      <c r="U154" s="4">
        <v>71</v>
      </c>
      <c r="AB154" s="3">
        <v>44008</v>
      </c>
    </row>
    <row r="155" spans="19:28" x14ac:dyDescent="0.25">
      <c r="S155" s="1">
        <v>44009</v>
      </c>
      <c r="T155" s="52">
        <v>97</v>
      </c>
      <c r="U155" s="4">
        <v>71</v>
      </c>
      <c r="AB155" s="3">
        <v>44009</v>
      </c>
    </row>
    <row r="156" spans="19:28" x14ac:dyDescent="0.25">
      <c r="S156" s="1">
        <v>44010</v>
      </c>
      <c r="T156" s="52">
        <v>97</v>
      </c>
      <c r="U156" s="4">
        <v>71</v>
      </c>
      <c r="AB156" s="3">
        <v>44010</v>
      </c>
    </row>
    <row r="157" spans="19:28" x14ac:dyDescent="0.25">
      <c r="S157" s="1">
        <v>44011</v>
      </c>
      <c r="T157" s="52">
        <v>97</v>
      </c>
      <c r="U157" s="4">
        <v>71</v>
      </c>
      <c r="AB157" s="3">
        <v>44011</v>
      </c>
    </row>
    <row r="158" spans="19:28" x14ac:dyDescent="0.25">
      <c r="S158" s="1">
        <v>44012</v>
      </c>
      <c r="T158" s="52">
        <v>97</v>
      </c>
      <c r="U158" s="4">
        <v>71</v>
      </c>
      <c r="AB158" s="3">
        <v>44012</v>
      </c>
    </row>
    <row r="159" spans="19:28" x14ac:dyDescent="0.25">
      <c r="S159" s="1">
        <v>44013</v>
      </c>
      <c r="T159" s="52">
        <v>97</v>
      </c>
      <c r="U159" s="4">
        <v>71</v>
      </c>
      <c r="AB159" s="3">
        <v>44013</v>
      </c>
    </row>
    <row r="160" spans="19:28" x14ac:dyDescent="0.25">
      <c r="S160" s="1">
        <v>44014</v>
      </c>
      <c r="T160" s="52">
        <v>97</v>
      </c>
      <c r="U160" s="4">
        <v>71</v>
      </c>
      <c r="AB160" s="3">
        <v>44014</v>
      </c>
    </row>
    <row r="161" spans="19:28" x14ac:dyDescent="0.25">
      <c r="S161" s="1">
        <v>44015</v>
      </c>
      <c r="T161" s="52">
        <v>97</v>
      </c>
      <c r="U161" s="4">
        <v>71</v>
      </c>
      <c r="AB161" s="3">
        <v>44015</v>
      </c>
    </row>
    <row r="162" spans="19:28" x14ac:dyDescent="0.25">
      <c r="S162" s="1">
        <v>44016</v>
      </c>
      <c r="T162" s="52">
        <v>97</v>
      </c>
      <c r="U162" s="4">
        <v>71</v>
      </c>
      <c r="AB162" s="3">
        <v>44016</v>
      </c>
    </row>
    <row r="163" spans="19:28" x14ac:dyDescent="0.25">
      <c r="S163" s="1">
        <v>44017</v>
      </c>
      <c r="T163" s="52">
        <v>97</v>
      </c>
      <c r="U163" s="4">
        <v>71</v>
      </c>
      <c r="AB163" s="3">
        <v>44017</v>
      </c>
    </row>
    <row r="164" spans="19:28" x14ac:dyDescent="0.25">
      <c r="S164" s="1">
        <v>44018</v>
      </c>
      <c r="T164" s="52">
        <v>97</v>
      </c>
      <c r="U164" s="4">
        <v>71</v>
      </c>
      <c r="AB164" s="3">
        <v>44018</v>
      </c>
    </row>
    <row r="165" spans="19:28" x14ac:dyDescent="0.25">
      <c r="S165" s="1">
        <v>44019</v>
      </c>
      <c r="T165" s="52">
        <v>97</v>
      </c>
      <c r="U165" s="4">
        <v>71</v>
      </c>
      <c r="AB165" s="3">
        <v>44019</v>
      </c>
    </row>
    <row r="166" spans="19:28" x14ac:dyDescent="0.25">
      <c r="S166" s="1">
        <v>44020</v>
      </c>
      <c r="T166" s="52">
        <v>97</v>
      </c>
      <c r="U166" s="4">
        <v>71</v>
      </c>
      <c r="AB166" s="3">
        <v>44020</v>
      </c>
    </row>
    <row r="167" spans="19:28" x14ac:dyDescent="0.25">
      <c r="S167" s="1">
        <v>44021</v>
      </c>
      <c r="T167" s="52">
        <v>97</v>
      </c>
      <c r="U167" s="4">
        <v>71</v>
      </c>
      <c r="AB167" s="3">
        <v>44021</v>
      </c>
    </row>
    <row r="168" spans="19:28" x14ac:dyDescent="0.25">
      <c r="S168" s="1">
        <v>44022</v>
      </c>
      <c r="T168" s="52">
        <v>97</v>
      </c>
      <c r="U168" s="4">
        <v>71</v>
      </c>
      <c r="AB168" s="3">
        <v>44022</v>
      </c>
    </row>
    <row r="169" spans="19:28" x14ac:dyDescent="0.25">
      <c r="S169" s="1">
        <v>44023</v>
      </c>
      <c r="T169" s="52">
        <v>97</v>
      </c>
      <c r="U169" s="4">
        <v>71</v>
      </c>
      <c r="AB169" s="3">
        <v>44023</v>
      </c>
    </row>
    <row r="170" spans="19:28" x14ac:dyDescent="0.25">
      <c r="S170" s="1">
        <v>44024</v>
      </c>
      <c r="T170" s="52">
        <v>97</v>
      </c>
      <c r="U170" s="4">
        <v>71</v>
      </c>
      <c r="AB170" s="3">
        <v>44024</v>
      </c>
    </row>
    <row r="171" spans="19:28" x14ac:dyDescent="0.25">
      <c r="S171" s="1">
        <v>44025</v>
      </c>
      <c r="T171" s="52">
        <v>97</v>
      </c>
      <c r="U171" s="4">
        <v>71</v>
      </c>
      <c r="AB171" s="3">
        <v>44025</v>
      </c>
    </row>
    <row r="172" spans="19:28" x14ac:dyDescent="0.25">
      <c r="S172" s="1">
        <v>44026</v>
      </c>
      <c r="T172" s="52">
        <v>97</v>
      </c>
      <c r="U172" s="4">
        <v>71</v>
      </c>
      <c r="AB172" s="3">
        <v>44026</v>
      </c>
    </row>
    <row r="173" spans="19:28" x14ac:dyDescent="0.25">
      <c r="S173" s="1">
        <v>44027</v>
      </c>
      <c r="T173" s="52">
        <v>97</v>
      </c>
      <c r="U173" s="4">
        <v>71</v>
      </c>
      <c r="AB173" s="3">
        <v>44027</v>
      </c>
    </row>
    <row r="174" spans="19:28" x14ac:dyDescent="0.25">
      <c r="S174" s="1">
        <v>44028</v>
      </c>
      <c r="T174" s="52">
        <v>97</v>
      </c>
      <c r="U174" s="4">
        <v>71</v>
      </c>
      <c r="AB174" s="3">
        <v>44028</v>
      </c>
    </row>
    <row r="175" spans="19:28" x14ac:dyDescent="0.25">
      <c r="S175" s="1">
        <v>44029</v>
      </c>
      <c r="T175" s="52">
        <v>97</v>
      </c>
      <c r="U175" s="4">
        <v>71</v>
      </c>
      <c r="AB175" s="3">
        <v>44029</v>
      </c>
    </row>
    <row r="176" spans="19:28" x14ac:dyDescent="0.25">
      <c r="S176" s="1">
        <v>44030</v>
      </c>
      <c r="T176" s="52">
        <v>97</v>
      </c>
      <c r="U176" s="4">
        <v>71</v>
      </c>
      <c r="AB176" s="3">
        <v>44030</v>
      </c>
    </row>
    <row r="177" spans="6:28" x14ac:dyDescent="0.25">
      <c r="S177" s="1">
        <v>44031</v>
      </c>
      <c r="T177" s="52">
        <v>97</v>
      </c>
      <c r="U177" s="4">
        <v>71</v>
      </c>
      <c r="AB177" s="3">
        <v>44031</v>
      </c>
    </row>
    <row r="178" spans="6:28" x14ac:dyDescent="0.25">
      <c r="S178" s="1">
        <v>44032</v>
      </c>
      <c r="T178" s="52">
        <v>97</v>
      </c>
      <c r="U178" s="4">
        <v>71</v>
      </c>
      <c r="AB178" s="3">
        <v>44032</v>
      </c>
    </row>
    <row r="179" spans="6:28" x14ac:dyDescent="0.25">
      <c r="S179" s="1">
        <v>44033</v>
      </c>
      <c r="T179" s="52">
        <v>97</v>
      </c>
      <c r="U179" s="4">
        <v>71</v>
      </c>
      <c r="AB179" s="3">
        <v>44033</v>
      </c>
    </row>
    <row r="180" spans="6:28" x14ac:dyDescent="0.25">
      <c r="S180" s="1">
        <v>44034</v>
      </c>
      <c r="T180" s="52">
        <v>97</v>
      </c>
      <c r="U180" s="4">
        <v>71</v>
      </c>
      <c r="AB180" s="3">
        <v>44034</v>
      </c>
    </row>
    <row r="181" spans="6:28" x14ac:dyDescent="0.25">
      <c r="S181" s="1">
        <v>44035</v>
      </c>
      <c r="T181" s="52">
        <v>97</v>
      </c>
      <c r="U181" s="4">
        <v>71</v>
      </c>
      <c r="AB181" s="3">
        <v>44035</v>
      </c>
    </row>
    <row r="182" spans="6:28" x14ac:dyDescent="0.25">
      <c r="S182" s="1">
        <v>44036</v>
      </c>
      <c r="T182" s="52">
        <v>97</v>
      </c>
      <c r="U182" s="4">
        <v>71</v>
      </c>
      <c r="AB182" s="3">
        <v>44036</v>
      </c>
    </row>
    <row r="183" spans="6:28" x14ac:dyDescent="0.25">
      <c r="S183" s="1">
        <v>44037</v>
      </c>
      <c r="T183" s="52">
        <v>97</v>
      </c>
      <c r="U183" s="4">
        <v>71</v>
      </c>
      <c r="AB183" s="3">
        <v>44037</v>
      </c>
    </row>
    <row r="184" spans="6:28" x14ac:dyDescent="0.25">
      <c r="S184" s="1">
        <v>44038</v>
      </c>
      <c r="T184" s="52">
        <v>97</v>
      </c>
      <c r="U184" s="4">
        <v>71</v>
      </c>
      <c r="AB184" s="3">
        <v>44038</v>
      </c>
    </row>
    <row r="185" spans="6:28" x14ac:dyDescent="0.25">
      <c r="S185" s="1">
        <v>44039</v>
      </c>
      <c r="T185" s="52">
        <v>97</v>
      </c>
      <c r="U185" s="4">
        <v>71</v>
      </c>
      <c r="AB185" s="3">
        <v>44039</v>
      </c>
    </row>
    <row r="186" spans="6:28" x14ac:dyDescent="0.25">
      <c r="F186" s="2"/>
      <c r="S186" s="1">
        <v>44040</v>
      </c>
      <c r="T186" s="52">
        <v>97</v>
      </c>
      <c r="U186" s="4">
        <v>71</v>
      </c>
      <c r="AB186" s="3">
        <v>44040</v>
      </c>
    </row>
    <row r="187" spans="6:28" x14ac:dyDescent="0.25">
      <c r="F187" s="2"/>
      <c r="S187" s="1">
        <v>44041</v>
      </c>
      <c r="T187" s="52">
        <v>97</v>
      </c>
      <c r="U187" s="4">
        <v>71</v>
      </c>
      <c r="AB187" s="3">
        <v>44041</v>
      </c>
    </row>
    <row r="188" spans="6:28" x14ac:dyDescent="0.25">
      <c r="F188" s="2"/>
      <c r="S188" s="1">
        <v>44042</v>
      </c>
      <c r="T188" s="52">
        <v>97</v>
      </c>
      <c r="U188" s="4">
        <v>71</v>
      </c>
      <c r="AB188" s="3">
        <v>44042</v>
      </c>
    </row>
    <row r="189" spans="6:28" x14ac:dyDescent="0.25">
      <c r="F189" s="2"/>
      <c r="S189" s="1">
        <v>44043</v>
      </c>
      <c r="T189" s="52">
        <v>97</v>
      </c>
      <c r="U189" s="4">
        <v>71</v>
      </c>
      <c r="AB189" s="3">
        <v>44043</v>
      </c>
    </row>
    <row r="190" spans="6:28" x14ac:dyDescent="0.25">
      <c r="F190" s="2"/>
      <c r="S190" s="1">
        <v>44044</v>
      </c>
      <c r="T190" s="52">
        <v>97</v>
      </c>
      <c r="U190" s="4">
        <v>71</v>
      </c>
      <c r="AB190" s="3">
        <v>44044</v>
      </c>
    </row>
    <row r="191" spans="6:28" x14ac:dyDescent="0.25">
      <c r="F191" s="2"/>
      <c r="S191" s="1">
        <v>44045</v>
      </c>
      <c r="T191" s="52">
        <v>97</v>
      </c>
      <c r="U191" s="4">
        <v>71</v>
      </c>
      <c r="AB191" s="3">
        <v>44045</v>
      </c>
    </row>
    <row r="192" spans="6:28" x14ac:dyDescent="0.25">
      <c r="F192" s="2"/>
      <c r="S192" s="1">
        <v>44046</v>
      </c>
      <c r="T192" s="52">
        <v>97</v>
      </c>
      <c r="U192" s="4">
        <v>71</v>
      </c>
      <c r="AB192" s="3">
        <v>44046</v>
      </c>
    </row>
    <row r="193" spans="6:28" x14ac:dyDescent="0.25">
      <c r="F193" s="2"/>
      <c r="S193" s="1">
        <v>44047</v>
      </c>
      <c r="T193" s="52">
        <v>97</v>
      </c>
      <c r="U193" s="4">
        <v>71</v>
      </c>
      <c r="AB193" s="3">
        <v>44047</v>
      </c>
    </row>
    <row r="194" spans="6:28" x14ac:dyDescent="0.25">
      <c r="F194" s="2"/>
      <c r="S194" s="1">
        <v>44048</v>
      </c>
      <c r="T194" s="52">
        <v>97</v>
      </c>
      <c r="U194" s="4">
        <v>71</v>
      </c>
      <c r="AB194" s="3">
        <v>44048</v>
      </c>
    </row>
    <row r="195" spans="6:28" x14ac:dyDescent="0.25">
      <c r="F195" s="2"/>
      <c r="S195" s="1">
        <v>44049</v>
      </c>
      <c r="T195" s="52">
        <v>97</v>
      </c>
      <c r="U195" s="4">
        <v>71</v>
      </c>
      <c r="AB195" s="3">
        <v>44049</v>
      </c>
    </row>
    <row r="196" spans="6:28" x14ac:dyDescent="0.25">
      <c r="F196" s="2"/>
      <c r="S196" s="1">
        <v>44050</v>
      </c>
      <c r="T196" s="52">
        <v>97</v>
      </c>
      <c r="U196" s="4">
        <v>71</v>
      </c>
      <c r="AB196" s="3">
        <v>44050</v>
      </c>
    </row>
    <row r="197" spans="6:28" x14ac:dyDescent="0.25">
      <c r="F197" s="2"/>
      <c r="S197" s="1">
        <v>44051</v>
      </c>
      <c r="T197" s="52">
        <v>97</v>
      </c>
      <c r="U197" s="4">
        <v>71</v>
      </c>
      <c r="AB197" s="3">
        <v>44051</v>
      </c>
    </row>
    <row r="198" spans="6:28" x14ac:dyDescent="0.25">
      <c r="F198" s="2"/>
      <c r="S198" s="1">
        <v>44052</v>
      </c>
      <c r="T198" s="52">
        <v>97</v>
      </c>
      <c r="U198" s="4">
        <v>71</v>
      </c>
      <c r="AB198" s="3">
        <v>44052</v>
      </c>
    </row>
    <row r="199" spans="6:28" x14ac:dyDescent="0.25">
      <c r="F199" s="2"/>
      <c r="S199" s="1">
        <v>44053</v>
      </c>
      <c r="T199" s="52">
        <v>97</v>
      </c>
      <c r="U199" s="4">
        <v>71</v>
      </c>
      <c r="AB199" s="3">
        <v>44053</v>
      </c>
    </row>
    <row r="200" spans="6:28" x14ac:dyDescent="0.25">
      <c r="F200" s="2"/>
      <c r="S200" s="1">
        <v>44054</v>
      </c>
      <c r="T200" s="52">
        <v>97</v>
      </c>
      <c r="U200" s="4">
        <v>71</v>
      </c>
      <c r="AB200" s="3">
        <v>44054</v>
      </c>
    </row>
    <row r="201" spans="6:28" x14ac:dyDescent="0.25">
      <c r="F201" s="2"/>
      <c r="S201" s="1">
        <v>44055</v>
      </c>
      <c r="T201" s="52">
        <v>97</v>
      </c>
      <c r="U201" s="4">
        <v>71</v>
      </c>
      <c r="AB201" s="3">
        <v>44055</v>
      </c>
    </row>
    <row r="202" spans="6:28" x14ac:dyDescent="0.25">
      <c r="F202" s="2"/>
      <c r="S202" s="1">
        <v>44056</v>
      </c>
      <c r="T202" s="52">
        <v>97</v>
      </c>
      <c r="U202" s="4">
        <v>71</v>
      </c>
      <c r="AB202" s="3">
        <v>44056</v>
      </c>
    </row>
    <row r="203" spans="6:28" x14ac:dyDescent="0.25">
      <c r="F203" s="2"/>
      <c r="S203" s="1">
        <v>44057</v>
      </c>
      <c r="T203" s="52">
        <v>97</v>
      </c>
      <c r="U203" s="4">
        <v>71</v>
      </c>
      <c r="AB203" s="3">
        <v>44057</v>
      </c>
    </row>
    <row r="204" spans="6:28" x14ac:dyDescent="0.25">
      <c r="F204" s="2"/>
      <c r="S204" s="1">
        <v>44058</v>
      </c>
      <c r="T204" s="52">
        <v>97</v>
      </c>
      <c r="U204" s="4">
        <v>71</v>
      </c>
      <c r="AB204" s="3">
        <v>44058</v>
      </c>
    </row>
    <row r="205" spans="6:28" x14ac:dyDescent="0.25">
      <c r="F205" s="2"/>
      <c r="S205" s="1">
        <v>44059</v>
      </c>
      <c r="T205" s="52">
        <v>97</v>
      </c>
      <c r="U205" s="4">
        <v>71</v>
      </c>
      <c r="AB205" s="3">
        <v>44059</v>
      </c>
    </row>
    <row r="206" spans="6:28" x14ac:dyDescent="0.25">
      <c r="F206" s="2"/>
      <c r="S206" s="1">
        <v>44060</v>
      </c>
      <c r="T206" s="52">
        <v>97</v>
      </c>
      <c r="U206" s="4">
        <v>71</v>
      </c>
      <c r="AB206" s="3">
        <v>44060</v>
      </c>
    </row>
    <row r="207" spans="6:28" x14ac:dyDescent="0.25">
      <c r="F207" s="2"/>
      <c r="S207" s="1">
        <v>44061</v>
      </c>
      <c r="T207" s="52">
        <v>97</v>
      </c>
      <c r="U207" s="4">
        <v>71</v>
      </c>
      <c r="AB207" s="3">
        <v>44061</v>
      </c>
    </row>
    <row r="208" spans="6:28" x14ac:dyDescent="0.25">
      <c r="F208" s="2"/>
      <c r="S208" s="1">
        <v>44062</v>
      </c>
      <c r="T208" s="52">
        <v>97</v>
      </c>
      <c r="U208" s="4">
        <v>71</v>
      </c>
      <c r="AB208" s="3">
        <v>44062</v>
      </c>
    </row>
    <row r="209" spans="6:28" x14ac:dyDescent="0.25">
      <c r="F209" s="2"/>
      <c r="S209" s="1">
        <v>44063</v>
      </c>
      <c r="T209" s="52">
        <v>97</v>
      </c>
      <c r="U209" s="4">
        <v>71</v>
      </c>
      <c r="AB209" s="3">
        <v>44063</v>
      </c>
    </row>
    <row r="210" spans="6:28" x14ac:dyDescent="0.25">
      <c r="S210" s="1">
        <v>44064</v>
      </c>
      <c r="T210" s="52">
        <v>97</v>
      </c>
      <c r="U210" s="4">
        <v>71</v>
      </c>
      <c r="AB210" s="3">
        <v>44064</v>
      </c>
    </row>
    <row r="211" spans="6:28" x14ac:dyDescent="0.25">
      <c r="S211" s="1">
        <v>44065</v>
      </c>
      <c r="T211" s="52">
        <v>97</v>
      </c>
      <c r="U211" s="4">
        <v>71</v>
      </c>
      <c r="AB211" s="3">
        <v>44065</v>
      </c>
    </row>
    <row r="212" spans="6:28" x14ac:dyDescent="0.25">
      <c r="S212" s="1">
        <v>44066</v>
      </c>
      <c r="T212" s="52">
        <v>97</v>
      </c>
      <c r="U212" s="4">
        <v>71</v>
      </c>
      <c r="AB212" s="3">
        <v>44066</v>
      </c>
    </row>
    <row r="213" spans="6:28" x14ac:dyDescent="0.25">
      <c r="S213" s="1">
        <v>44067</v>
      </c>
      <c r="T213" s="52">
        <v>97</v>
      </c>
      <c r="U213" s="4">
        <v>71</v>
      </c>
      <c r="AB213" s="3">
        <v>44067</v>
      </c>
    </row>
    <row r="214" spans="6:28" x14ac:dyDescent="0.25">
      <c r="S214" s="1">
        <v>44068</v>
      </c>
      <c r="T214" s="52">
        <v>97</v>
      </c>
      <c r="U214" s="4">
        <v>71</v>
      </c>
      <c r="AB214" s="3">
        <v>44068</v>
      </c>
    </row>
    <row r="215" spans="6:28" x14ac:dyDescent="0.25">
      <c r="S215" s="1">
        <v>44069</v>
      </c>
      <c r="T215" s="52">
        <v>97</v>
      </c>
      <c r="U215" s="4">
        <v>71</v>
      </c>
      <c r="AB215" s="3">
        <v>44069</v>
      </c>
    </row>
    <row r="216" spans="6:28" x14ac:dyDescent="0.25">
      <c r="S216" s="1">
        <v>44070</v>
      </c>
      <c r="T216" s="52">
        <v>97</v>
      </c>
      <c r="U216" s="4">
        <v>71</v>
      </c>
      <c r="AB216" s="3">
        <v>44070</v>
      </c>
    </row>
    <row r="217" spans="6:28" x14ac:dyDescent="0.25">
      <c r="S217" s="1">
        <v>44071</v>
      </c>
      <c r="T217" s="52">
        <v>97</v>
      </c>
      <c r="U217" s="4">
        <v>71</v>
      </c>
      <c r="AB217" s="3">
        <v>44071</v>
      </c>
    </row>
    <row r="218" spans="6:28" x14ac:dyDescent="0.25">
      <c r="S218" s="1">
        <v>44072</v>
      </c>
      <c r="T218" s="52">
        <v>97</v>
      </c>
      <c r="U218" s="4">
        <v>71</v>
      </c>
      <c r="AB218" s="3">
        <v>44072</v>
      </c>
    </row>
    <row r="219" spans="6:28" x14ac:dyDescent="0.25">
      <c r="S219" s="1">
        <v>44073</v>
      </c>
      <c r="T219" s="52">
        <v>97</v>
      </c>
      <c r="U219" s="4">
        <v>71</v>
      </c>
      <c r="AB219" s="3">
        <v>44073</v>
      </c>
    </row>
    <row r="220" spans="6:28" x14ac:dyDescent="0.25">
      <c r="S220" s="1">
        <v>44074</v>
      </c>
      <c r="T220" s="52">
        <v>97</v>
      </c>
      <c r="U220" s="4">
        <v>71</v>
      </c>
      <c r="AB220" s="3">
        <v>44074</v>
      </c>
    </row>
    <row r="221" spans="6:28" x14ac:dyDescent="0.25">
      <c r="S221" s="1">
        <v>44075</v>
      </c>
      <c r="T221" s="52">
        <v>97</v>
      </c>
      <c r="U221" s="4">
        <v>71</v>
      </c>
      <c r="AB221" s="3">
        <v>44075</v>
      </c>
    </row>
    <row r="222" spans="6:28" x14ac:dyDescent="0.25">
      <c r="S222" s="1">
        <v>44076</v>
      </c>
      <c r="T222" s="52">
        <v>97</v>
      </c>
      <c r="U222" s="4">
        <v>71</v>
      </c>
      <c r="AB222" s="3">
        <v>44076</v>
      </c>
    </row>
    <row r="223" spans="6:28" x14ac:dyDescent="0.25">
      <c r="S223" s="1">
        <v>44077</v>
      </c>
      <c r="T223" s="52">
        <v>97</v>
      </c>
      <c r="U223" s="4">
        <v>71</v>
      </c>
      <c r="AB223" s="3">
        <v>44077</v>
      </c>
    </row>
    <row r="224" spans="6:28" x14ac:dyDescent="0.25">
      <c r="S224" s="1">
        <v>44078</v>
      </c>
      <c r="T224" s="52">
        <v>97</v>
      </c>
      <c r="U224" s="4">
        <v>71</v>
      </c>
      <c r="AB224" s="3">
        <v>44078</v>
      </c>
    </row>
    <row r="225" spans="19:28" x14ac:dyDescent="0.25">
      <c r="S225" s="1">
        <v>44079</v>
      </c>
      <c r="T225" s="52">
        <v>97</v>
      </c>
      <c r="U225" s="4">
        <v>71</v>
      </c>
      <c r="AB225" s="3">
        <v>44079</v>
      </c>
    </row>
    <row r="226" spans="19:28" x14ac:dyDescent="0.25">
      <c r="S226" s="1">
        <v>44080</v>
      </c>
      <c r="T226" s="52">
        <v>97</v>
      </c>
      <c r="U226" s="4">
        <v>71</v>
      </c>
      <c r="AB226" s="3">
        <v>44080</v>
      </c>
    </row>
    <row r="227" spans="19:28" x14ac:dyDescent="0.25">
      <c r="S227" s="1">
        <v>44081</v>
      </c>
      <c r="T227" s="52">
        <v>97</v>
      </c>
      <c r="U227" s="4">
        <v>71</v>
      </c>
      <c r="AB227" s="3">
        <v>44081</v>
      </c>
    </row>
    <row r="228" spans="19:28" x14ac:dyDescent="0.25">
      <c r="S228" s="1">
        <v>44082</v>
      </c>
      <c r="T228" s="52">
        <v>97</v>
      </c>
      <c r="U228" s="4">
        <v>71</v>
      </c>
      <c r="AB228" s="3">
        <v>44082</v>
      </c>
    </row>
    <row r="229" spans="19:28" x14ac:dyDescent="0.25">
      <c r="S229" s="1">
        <v>44083</v>
      </c>
      <c r="T229" s="52">
        <v>97</v>
      </c>
      <c r="U229" s="4">
        <v>71</v>
      </c>
      <c r="AB229" s="3">
        <v>44083</v>
      </c>
    </row>
    <row r="230" spans="19:28" x14ac:dyDescent="0.25">
      <c r="S230" s="1">
        <v>44084</v>
      </c>
      <c r="T230" s="52">
        <v>97</v>
      </c>
      <c r="U230" s="4">
        <v>71</v>
      </c>
      <c r="AB230" s="3">
        <v>44084</v>
      </c>
    </row>
    <row r="231" spans="19:28" x14ac:dyDescent="0.25">
      <c r="S231" s="1">
        <v>44085</v>
      </c>
      <c r="T231" s="52">
        <v>97</v>
      </c>
      <c r="U231" s="4">
        <v>71</v>
      </c>
      <c r="AB231" s="3">
        <v>44085</v>
      </c>
    </row>
    <row r="232" spans="19:28" x14ac:dyDescent="0.25">
      <c r="S232" s="1">
        <v>44086</v>
      </c>
      <c r="T232" s="52">
        <v>97</v>
      </c>
      <c r="U232" s="4">
        <v>71</v>
      </c>
      <c r="AB232" s="3">
        <v>44086</v>
      </c>
    </row>
    <row r="233" spans="19:28" x14ac:dyDescent="0.25">
      <c r="S233" s="1">
        <v>44087</v>
      </c>
      <c r="T233" s="52">
        <v>97</v>
      </c>
      <c r="U233" s="4">
        <v>71</v>
      </c>
      <c r="AB233" s="3">
        <v>44087</v>
      </c>
    </row>
    <row r="234" spans="19:28" x14ac:dyDescent="0.25">
      <c r="S234" s="1">
        <v>44088</v>
      </c>
      <c r="T234" s="52">
        <v>97</v>
      </c>
      <c r="U234" s="4">
        <v>71</v>
      </c>
      <c r="AB234" s="3">
        <v>44088</v>
      </c>
    </row>
    <row r="235" spans="19:28" x14ac:dyDescent="0.25">
      <c r="S235" s="1">
        <v>44089</v>
      </c>
      <c r="T235" s="52">
        <v>97</v>
      </c>
      <c r="U235" s="4">
        <v>71</v>
      </c>
      <c r="AB235" s="3">
        <v>44089</v>
      </c>
    </row>
    <row r="236" spans="19:28" x14ac:dyDescent="0.25">
      <c r="S236" s="1">
        <v>44090</v>
      </c>
      <c r="T236" s="52">
        <v>97</v>
      </c>
      <c r="U236" s="4">
        <v>71</v>
      </c>
      <c r="AB236" s="3">
        <v>44090</v>
      </c>
    </row>
    <row r="237" spans="19:28" x14ac:dyDescent="0.25">
      <c r="S237" s="1">
        <v>44091</v>
      </c>
      <c r="T237" s="52">
        <v>97</v>
      </c>
      <c r="U237" s="4">
        <v>71</v>
      </c>
      <c r="AB237" s="3">
        <v>44091</v>
      </c>
    </row>
    <row r="238" spans="19:28" x14ac:dyDescent="0.25">
      <c r="S238" s="1">
        <v>44092</v>
      </c>
      <c r="T238" s="52">
        <v>97</v>
      </c>
      <c r="U238" s="4">
        <v>71</v>
      </c>
      <c r="AB238" s="3">
        <v>44092</v>
      </c>
    </row>
    <row r="239" spans="19:28" x14ac:dyDescent="0.25">
      <c r="S239" s="1">
        <v>44093</v>
      </c>
      <c r="T239" s="52">
        <v>97</v>
      </c>
      <c r="U239" s="4">
        <v>71</v>
      </c>
      <c r="AB239" s="3">
        <v>44093</v>
      </c>
    </row>
    <row r="240" spans="19:28" x14ac:dyDescent="0.25">
      <c r="S240" s="1">
        <v>44094</v>
      </c>
      <c r="T240" s="52">
        <v>97</v>
      </c>
      <c r="U240" s="4">
        <v>71</v>
      </c>
      <c r="AB240" s="3">
        <v>44094</v>
      </c>
    </row>
    <row r="241" spans="19:28" x14ac:dyDescent="0.25">
      <c r="S241" s="1">
        <v>44095</v>
      </c>
      <c r="T241" s="52">
        <v>97</v>
      </c>
      <c r="U241" s="4">
        <v>71</v>
      </c>
      <c r="AB241" s="3">
        <v>44095</v>
      </c>
    </row>
    <row r="242" spans="19:28" x14ac:dyDescent="0.25">
      <c r="S242" s="1">
        <v>44096</v>
      </c>
      <c r="T242" s="52">
        <v>97</v>
      </c>
      <c r="U242" s="4">
        <v>71</v>
      </c>
      <c r="AB242" s="3">
        <v>44096</v>
      </c>
    </row>
    <row r="243" spans="19:28" x14ac:dyDescent="0.25">
      <c r="S243" s="1">
        <v>44097</v>
      </c>
      <c r="T243" s="52">
        <v>97</v>
      </c>
      <c r="U243" s="4">
        <v>71</v>
      </c>
      <c r="AB243" s="3">
        <v>44097</v>
      </c>
    </row>
  </sheetData>
  <hyperlinks>
    <hyperlink ref="V34" r:id="rId1" xr:uid="{EF52642E-249C-4780-A01D-AEC4D601969C}"/>
    <hyperlink ref="V42" r:id="rId2" xr:uid="{3211CB9E-4F89-4723-B775-E7947264180C}"/>
    <hyperlink ref="V45" r:id="rId3" display="Nieuwe maatregel: stop met handen schudden! " xr:uid="{9BC8C1AB-806C-4CB7-8D09-C31D5AB655C9}"/>
    <hyperlink ref="V46" r:id="rId4" xr:uid="{16847259-809A-4C29-9A38-219F8B35EF56}"/>
    <hyperlink ref="V48" r:id="rId5" display="Uitbreiding maatregelen coronavirus" xr:uid="{E3396BB5-1F8E-4D92-BC8C-6DAA067445E7}"/>
    <hyperlink ref="V51" r:id="rId6" display="Aanvullende maatregelen onderwijs, horeca, sport " xr:uid="{EF370FD1-4755-48DE-BC46-7F40E41FA319}"/>
    <hyperlink ref="V55" r:id="rId7" xr:uid="{B6D35B46-B3DE-4487-B540-8010AC436684}"/>
    <hyperlink ref="V59" r:id="rId8" xr:uid="{0EC29F60-4509-4C48-9F04-9CD0F830C1B8}"/>
    <hyperlink ref="AC34" r:id="rId9" xr:uid="{2510C3B2-70CC-4D26-A963-F10AC93E1A6B}"/>
    <hyperlink ref="AC42" r:id="rId10" xr:uid="{ADA423A5-10C7-4F02-904E-92BE4E8FEE1A}"/>
    <hyperlink ref="AE42" r:id="rId11" display=" Iemand met koorts en luchtwegklachten en die de afgelopen 14 dagen in een gebied is geweest waar COVID-19 wijdverspreid is, kan worden getest op COVID-19.  // Het RIVM Rijksinstituut voor Volksgezondheid en Milieu  adviseert inwoners van de provincie Noord-Brabant bij verkoudheid,  //hoesten of koorts hun sociale contacten te beperken. Dit betekent: blijf thuis. //  Mocht je klachten hebben en toch het huis willen verlaten, probeer dan zo veel mogelijk afstand te houden tot anderen. " xr:uid="{9F93CCC9-27FF-4607-9BE5-F65A36DEAD7F}"/>
    <hyperlink ref="AC45" r:id="rId12" xr:uid="{C2CB69B1-7633-4A45-B194-702AC5D0C7A5}"/>
    <hyperlink ref="AC46" r:id="rId13" xr:uid="{88C9E05C-F723-468C-9856-CDFB3ADCC5A2}"/>
    <hyperlink ref="AC48" r:id="rId14" xr:uid="{8957AD58-92CE-4E64-AB00-E2FE438F47B2}"/>
    <hyperlink ref="AF48" r:id="rId15" xr:uid="{49A4D103-5F9A-42EC-8385-293C9DBF4600}"/>
    <hyperlink ref="AC51" r:id="rId16" xr:uid="{60805190-8A7B-41B1-BE99-10C7CBE5B7A3}"/>
    <hyperlink ref="AC55" r:id="rId17" xr:uid="{018A75D2-8C44-4336-8869-AB96FBC76279}"/>
    <hyperlink ref="AC59" r:id="rId18" xr:uid="{DB6D6466-01E6-4E3E-8BDF-5A6A8974FA3D}"/>
    <hyperlink ref="V67" r:id="rId19" xr:uid="{D0A457DE-FF87-4731-AD3D-BAC9B504A36E}"/>
  </hyperlinks>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1E3E1-7BD1-4EC3-89A2-A3326A667B58}">
  <sheetPr codeName="Sheet4"/>
  <dimension ref="A1:AD154"/>
  <sheetViews>
    <sheetView topLeftCell="A67" zoomScale="80" zoomScaleNormal="80" workbookViewId="0">
      <selection activeCell="D88" sqref="D88"/>
    </sheetView>
  </sheetViews>
  <sheetFormatPr defaultRowHeight="15" x14ac:dyDescent="0.25"/>
  <cols>
    <col min="1" max="1" width="15.28515625" bestFit="1" customWidth="1"/>
    <col min="2" max="2" width="12.28515625" customWidth="1"/>
    <col min="3" max="3" width="10.28515625" bestFit="1" customWidth="1"/>
    <col min="4" max="4" width="9.28515625" bestFit="1" customWidth="1"/>
    <col min="8" max="8" width="9.85546875" bestFit="1" customWidth="1"/>
    <col min="9" max="9" width="17.7109375" bestFit="1" customWidth="1"/>
    <col min="10" max="10" width="10.7109375" bestFit="1" customWidth="1"/>
    <col min="12" max="12" width="9.85546875" bestFit="1" customWidth="1"/>
    <col min="14" max="14" width="9.85546875" bestFit="1" customWidth="1"/>
    <col min="15" max="15" width="14.42578125" bestFit="1" customWidth="1"/>
    <col min="16" max="16" width="9.85546875" bestFit="1" customWidth="1"/>
    <col min="17" max="17" width="9.28515625" bestFit="1" customWidth="1"/>
    <col min="18" max="18" width="9.85546875" bestFit="1" customWidth="1"/>
    <col min="19" max="19" width="7.42578125" customWidth="1"/>
    <col min="22" max="22" width="11.5703125" bestFit="1" customWidth="1"/>
    <col min="37" max="37" width="11.5703125" bestFit="1" customWidth="1"/>
  </cols>
  <sheetData>
    <row r="1" spans="16:23" ht="36" customHeight="1" x14ac:dyDescent="0.25"/>
    <row r="2" spans="16:23" x14ac:dyDescent="0.25">
      <c r="Q2" t="s">
        <v>442</v>
      </c>
    </row>
    <row r="3" spans="16:23" x14ac:dyDescent="0.25">
      <c r="P3" s="132" t="s">
        <v>61</v>
      </c>
      <c r="Q3" s="132" t="s">
        <v>428</v>
      </c>
      <c r="R3" t="s">
        <v>429</v>
      </c>
      <c r="S3" t="s">
        <v>440</v>
      </c>
      <c r="T3" t="s">
        <v>441</v>
      </c>
      <c r="U3" t="s">
        <v>443</v>
      </c>
      <c r="V3" t="s">
        <v>444</v>
      </c>
      <c r="W3" t="s">
        <v>448</v>
      </c>
    </row>
    <row r="4" spans="16:23" x14ac:dyDescent="0.25">
      <c r="P4" s="1" t="s">
        <v>103</v>
      </c>
      <c r="Q4" s="86">
        <v>17080</v>
      </c>
      <c r="R4" s="132">
        <v>595000</v>
      </c>
      <c r="S4" s="132">
        <v>262500</v>
      </c>
      <c r="T4" s="132">
        <v>385000</v>
      </c>
      <c r="U4" s="132">
        <v>180000</v>
      </c>
      <c r="V4" s="132"/>
      <c r="W4">
        <v>490000</v>
      </c>
    </row>
    <row r="5" spans="16:23" x14ac:dyDescent="0.25">
      <c r="P5" s="1" t="s">
        <v>109</v>
      </c>
      <c r="Q5" s="86">
        <v>21338</v>
      </c>
      <c r="R5" s="132">
        <v>595000</v>
      </c>
      <c r="S5" s="132">
        <v>262500</v>
      </c>
      <c r="T5" s="132">
        <v>385000</v>
      </c>
      <c r="U5" s="132">
        <v>180000</v>
      </c>
      <c r="V5" s="132"/>
      <c r="W5" s="132">
        <v>490000</v>
      </c>
    </row>
    <row r="6" spans="16:23" x14ac:dyDescent="0.25">
      <c r="P6" s="1" t="s">
        <v>104</v>
      </c>
      <c r="Q6" s="86">
        <v>24745</v>
      </c>
      <c r="R6" s="132">
        <v>595000</v>
      </c>
      <c r="S6" s="132">
        <v>262500</v>
      </c>
      <c r="T6" s="132">
        <v>385000</v>
      </c>
      <c r="U6" s="132">
        <v>180000</v>
      </c>
      <c r="V6" s="132"/>
      <c r="W6" s="132">
        <v>490000</v>
      </c>
    </row>
    <row r="7" spans="16:23" x14ac:dyDescent="0.25">
      <c r="P7" s="1" t="s">
        <v>105</v>
      </c>
      <c r="Q7" s="86">
        <v>29098</v>
      </c>
      <c r="R7" s="132">
        <v>595000</v>
      </c>
      <c r="S7" s="132">
        <v>262500</v>
      </c>
      <c r="T7" s="132">
        <v>385000</v>
      </c>
      <c r="U7" s="132">
        <v>180000</v>
      </c>
      <c r="V7" s="132"/>
      <c r="W7" s="132">
        <v>490000</v>
      </c>
    </row>
    <row r="8" spans="16:23" x14ac:dyDescent="0.25">
      <c r="P8" s="1" t="s">
        <v>106</v>
      </c>
      <c r="Q8" s="86">
        <v>38960</v>
      </c>
      <c r="R8" s="132">
        <v>595000</v>
      </c>
      <c r="S8" s="132">
        <v>262500</v>
      </c>
      <c r="T8" s="132">
        <v>385000</v>
      </c>
      <c r="U8" s="132">
        <v>180000</v>
      </c>
      <c r="V8" s="132"/>
      <c r="W8" s="132">
        <v>490000</v>
      </c>
    </row>
    <row r="9" spans="16:23" x14ac:dyDescent="0.25">
      <c r="P9" s="1" t="s">
        <v>107</v>
      </c>
      <c r="Q9" s="86">
        <v>40102</v>
      </c>
      <c r="R9" s="132">
        <v>595000</v>
      </c>
      <c r="S9" s="132">
        <v>262500</v>
      </c>
      <c r="T9" s="132">
        <v>385000</v>
      </c>
      <c r="U9" s="132">
        <v>180000</v>
      </c>
      <c r="V9" s="132"/>
      <c r="W9" s="132">
        <v>490000</v>
      </c>
    </row>
    <row r="10" spans="16:23" x14ac:dyDescent="0.25">
      <c r="P10" s="1" t="s">
        <v>108</v>
      </c>
      <c r="Q10" s="86">
        <v>38395</v>
      </c>
      <c r="R10" s="132">
        <v>595000</v>
      </c>
      <c r="S10" s="132">
        <v>262500</v>
      </c>
      <c r="T10" s="132">
        <v>385000</v>
      </c>
      <c r="U10" s="132">
        <v>180000</v>
      </c>
      <c r="V10" s="132"/>
      <c r="W10" s="132">
        <v>490000</v>
      </c>
    </row>
    <row r="11" spans="16:23" x14ac:dyDescent="0.25">
      <c r="P11" s="1" t="s">
        <v>112</v>
      </c>
      <c r="Q11" s="86">
        <v>28954</v>
      </c>
      <c r="R11" s="132">
        <v>595000</v>
      </c>
      <c r="S11" s="132">
        <v>262500</v>
      </c>
      <c r="T11" s="132">
        <v>385000</v>
      </c>
      <c r="U11" s="132">
        <v>180000</v>
      </c>
      <c r="V11" s="132"/>
      <c r="W11" s="132">
        <v>490000</v>
      </c>
    </row>
    <row r="12" spans="16:23" x14ac:dyDescent="0.25">
      <c r="P12" s="1" t="s">
        <v>113</v>
      </c>
      <c r="Q12" s="86">
        <v>29006</v>
      </c>
      <c r="R12" s="132">
        <v>595000</v>
      </c>
      <c r="S12" s="132">
        <v>262500</v>
      </c>
      <c r="T12" s="132">
        <v>385000</v>
      </c>
      <c r="U12" s="132">
        <v>180000</v>
      </c>
      <c r="V12" s="132"/>
      <c r="W12" s="132">
        <v>490000</v>
      </c>
    </row>
    <row r="13" spans="16:23" x14ac:dyDescent="0.25">
      <c r="P13" s="1" t="s">
        <v>114</v>
      </c>
      <c r="Q13" s="86">
        <v>32687</v>
      </c>
      <c r="R13" s="132">
        <v>595000</v>
      </c>
      <c r="S13" s="132">
        <v>262500</v>
      </c>
      <c r="T13" s="132">
        <v>385000</v>
      </c>
      <c r="U13" s="132">
        <v>180000</v>
      </c>
      <c r="V13" s="132"/>
      <c r="W13" s="132">
        <v>490000</v>
      </c>
    </row>
    <row r="14" spans="16:23" x14ac:dyDescent="0.25">
      <c r="P14" s="1" t="s">
        <v>121</v>
      </c>
      <c r="Q14" s="132">
        <v>28836</v>
      </c>
      <c r="R14" s="132">
        <v>595000</v>
      </c>
      <c r="S14" s="132">
        <v>262500</v>
      </c>
      <c r="T14" s="132">
        <v>385000</v>
      </c>
      <c r="U14" s="132">
        <v>180000</v>
      </c>
      <c r="V14" s="132"/>
      <c r="W14" s="132">
        <v>490000</v>
      </c>
    </row>
    <row r="15" spans="16:23" x14ac:dyDescent="0.25">
      <c r="P15" s="1" t="s">
        <v>122</v>
      </c>
      <c r="Q15" s="132">
        <v>33871</v>
      </c>
      <c r="R15" s="132">
        <v>595000</v>
      </c>
      <c r="S15" s="132">
        <v>262500</v>
      </c>
      <c r="T15" s="132">
        <v>385000</v>
      </c>
      <c r="U15" s="132">
        <v>180000</v>
      </c>
      <c r="V15" s="132"/>
      <c r="W15" s="132">
        <v>490000</v>
      </c>
    </row>
    <row r="16" spans="16:23" x14ac:dyDescent="0.25">
      <c r="P16" s="1" t="s">
        <v>128</v>
      </c>
      <c r="Q16" s="132">
        <v>49228</v>
      </c>
      <c r="R16" s="132">
        <v>595000</v>
      </c>
      <c r="S16" s="132">
        <v>262500</v>
      </c>
      <c r="T16" s="132">
        <v>385000</v>
      </c>
      <c r="U16" s="132">
        <v>180000</v>
      </c>
      <c r="V16" s="132"/>
      <c r="W16" s="132">
        <v>490000</v>
      </c>
    </row>
    <row r="17" spans="16:30" x14ac:dyDescent="0.25">
      <c r="P17" s="1" t="s">
        <v>130</v>
      </c>
      <c r="Q17" s="132">
        <v>57501</v>
      </c>
      <c r="R17" s="132">
        <v>595000</v>
      </c>
      <c r="S17" s="132">
        <v>262500</v>
      </c>
      <c r="T17" s="132">
        <v>385000</v>
      </c>
      <c r="U17" s="132">
        <v>180000</v>
      </c>
      <c r="V17" s="132"/>
      <c r="W17" s="132">
        <v>490000</v>
      </c>
    </row>
    <row r="18" spans="16:30" x14ac:dyDescent="0.25">
      <c r="P18" s="1" t="s">
        <v>135</v>
      </c>
      <c r="Q18" s="132">
        <v>61939</v>
      </c>
      <c r="R18" s="132">
        <v>595000</v>
      </c>
      <c r="S18" s="132">
        <v>262500</v>
      </c>
      <c r="T18" s="132">
        <v>385000</v>
      </c>
      <c r="U18" s="132">
        <v>180000</v>
      </c>
      <c r="V18" s="132"/>
      <c r="W18" s="132">
        <v>490000</v>
      </c>
    </row>
    <row r="19" spans="16:30" x14ac:dyDescent="0.25">
      <c r="P19" s="1" t="s">
        <v>136</v>
      </c>
      <c r="Q19" s="132">
        <v>61598</v>
      </c>
      <c r="R19" s="132">
        <v>595000</v>
      </c>
      <c r="S19" s="132">
        <v>262500</v>
      </c>
      <c r="T19" s="132">
        <v>385000</v>
      </c>
      <c r="U19" s="132">
        <v>180000</v>
      </c>
      <c r="V19" s="132"/>
      <c r="W19" s="132">
        <v>490000</v>
      </c>
    </row>
    <row r="20" spans="16:30" x14ac:dyDescent="0.25">
      <c r="P20" s="1" t="s">
        <v>137</v>
      </c>
      <c r="Q20" s="86">
        <v>67758</v>
      </c>
      <c r="R20" s="132">
        <v>595000</v>
      </c>
      <c r="S20" s="132">
        <v>262500</v>
      </c>
      <c r="T20" s="132">
        <v>385000</v>
      </c>
      <c r="U20" s="132">
        <v>180000</v>
      </c>
      <c r="V20" s="132"/>
      <c r="W20" s="132">
        <v>490000</v>
      </c>
    </row>
    <row r="21" spans="16:30" x14ac:dyDescent="0.25">
      <c r="P21" s="1" t="s">
        <v>138</v>
      </c>
      <c r="Q21" s="86">
        <v>75547</v>
      </c>
      <c r="R21" s="132">
        <v>595000</v>
      </c>
      <c r="S21" s="132">
        <v>262500</v>
      </c>
      <c r="T21" s="132">
        <v>385000</v>
      </c>
      <c r="U21" s="132">
        <v>180000</v>
      </c>
      <c r="V21" s="132"/>
      <c r="W21" s="132">
        <v>490000</v>
      </c>
    </row>
    <row r="22" spans="16:30" x14ac:dyDescent="0.25">
      <c r="P22" s="1" t="s">
        <v>139</v>
      </c>
      <c r="Q22" s="86">
        <v>88886</v>
      </c>
      <c r="R22" s="132">
        <v>595000</v>
      </c>
      <c r="S22" s="132">
        <v>262500</v>
      </c>
      <c r="T22" s="132">
        <v>385000</v>
      </c>
      <c r="U22" s="132">
        <v>180000</v>
      </c>
      <c r="V22" s="132"/>
      <c r="W22" s="132">
        <v>490000</v>
      </c>
    </row>
    <row r="23" spans="16:30" x14ac:dyDescent="0.25">
      <c r="P23" s="1" t="s">
        <v>140</v>
      </c>
      <c r="Q23" s="86">
        <v>111764</v>
      </c>
      <c r="R23" s="132">
        <v>595000</v>
      </c>
      <c r="S23" s="132">
        <v>262500</v>
      </c>
      <c r="T23" s="132">
        <v>385000</v>
      </c>
      <c r="U23" s="132">
        <v>180000</v>
      </c>
      <c r="V23" s="132"/>
      <c r="W23" s="132">
        <v>490000</v>
      </c>
    </row>
    <row r="24" spans="16:30" x14ac:dyDescent="0.25">
      <c r="P24" s="132" t="s">
        <v>141</v>
      </c>
      <c r="Q24" s="86">
        <v>101905</v>
      </c>
      <c r="R24" s="132">
        <v>595000</v>
      </c>
      <c r="S24" s="132">
        <v>262500</v>
      </c>
      <c r="T24" s="132">
        <v>385000</v>
      </c>
      <c r="U24" s="132">
        <v>180000</v>
      </c>
      <c r="V24" s="132"/>
      <c r="W24" s="132">
        <v>490000</v>
      </c>
    </row>
    <row r="25" spans="16:30" x14ac:dyDescent="0.25">
      <c r="P25" s="132" t="s">
        <v>142</v>
      </c>
      <c r="Q25" s="132">
        <v>98798</v>
      </c>
      <c r="R25" s="132">
        <v>595000</v>
      </c>
      <c r="S25" s="132">
        <v>262500</v>
      </c>
      <c r="T25" s="132">
        <v>385000</v>
      </c>
      <c r="U25" s="132">
        <v>180000</v>
      </c>
      <c r="V25" s="132"/>
      <c r="W25" s="132">
        <v>490000</v>
      </c>
    </row>
    <row r="26" spans="16:30" x14ac:dyDescent="0.25">
      <c r="P26" s="1" t="s">
        <v>143</v>
      </c>
      <c r="Q26" s="132">
        <v>102487</v>
      </c>
      <c r="R26" s="132">
        <v>595000</v>
      </c>
      <c r="S26" s="132">
        <v>262500</v>
      </c>
      <c r="T26" s="132">
        <v>385000</v>
      </c>
      <c r="U26" s="132">
        <v>180000</v>
      </c>
      <c r="V26" s="132"/>
      <c r="W26" s="132">
        <v>490000</v>
      </c>
    </row>
    <row r="27" spans="16:30" x14ac:dyDescent="0.25">
      <c r="P27" s="132" t="s">
        <v>220</v>
      </c>
      <c r="Q27" s="132">
        <v>140432</v>
      </c>
      <c r="R27" s="132">
        <v>595000</v>
      </c>
      <c r="S27" s="132">
        <v>262500</v>
      </c>
      <c r="T27" s="132">
        <v>385000</v>
      </c>
      <c r="U27" s="132">
        <v>180000</v>
      </c>
      <c r="V27" s="132"/>
      <c r="W27" s="132">
        <v>490000</v>
      </c>
    </row>
    <row r="28" spans="16:30" x14ac:dyDescent="0.25">
      <c r="P28" s="132" t="s">
        <v>407</v>
      </c>
      <c r="Q28" s="132">
        <v>164000</v>
      </c>
      <c r="R28" s="132">
        <v>595000</v>
      </c>
      <c r="S28" s="132">
        <v>262500</v>
      </c>
      <c r="T28" s="132">
        <v>385000</v>
      </c>
      <c r="U28" s="132">
        <v>180000</v>
      </c>
      <c r="V28" s="132"/>
      <c r="W28" s="132">
        <v>490000</v>
      </c>
    </row>
    <row r="29" spans="16:30" x14ac:dyDescent="0.25">
      <c r="P29" s="132" t="s">
        <v>410</v>
      </c>
      <c r="Q29">
        <v>180182</v>
      </c>
      <c r="R29" s="132">
        <v>595000</v>
      </c>
      <c r="S29" s="132">
        <v>262500</v>
      </c>
      <c r="T29" s="132">
        <v>385000</v>
      </c>
      <c r="U29" s="132">
        <v>180000</v>
      </c>
      <c r="W29" s="132">
        <v>490000</v>
      </c>
      <c r="Z29" s="18">
        <f>Q29/Q28</f>
        <v>1.098670731707317</v>
      </c>
      <c r="AA29" s="18">
        <f>Q29/Q27</f>
        <v>1.2830551441266949</v>
      </c>
      <c r="AC29">
        <v>4647</v>
      </c>
      <c r="AD29" s="104">
        <f>AC29/Q29</f>
        <v>2.5790589515045897E-2</v>
      </c>
    </row>
    <row r="30" spans="16:30" x14ac:dyDescent="0.25">
      <c r="P30" s="132" t="s">
        <v>411</v>
      </c>
      <c r="R30" s="132">
        <v>595000</v>
      </c>
      <c r="S30" s="132">
        <v>262500</v>
      </c>
      <c r="T30" s="132">
        <v>385000</v>
      </c>
      <c r="U30" s="132">
        <v>180000</v>
      </c>
      <c r="V30">
        <f>U29+300000/14*X30</f>
        <v>201428.57142857142</v>
      </c>
      <c r="W30" s="132">
        <v>490000</v>
      </c>
      <c r="X30">
        <v>1</v>
      </c>
    </row>
    <row r="31" spans="16:30" x14ac:dyDescent="0.25">
      <c r="P31" s="132" t="s">
        <v>412</v>
      </c>
      <c r="R31" s="132">
        <v>595000</v>
      </c>
      <c r="S31" s="132">
        <v>262500</v>
      </c>
      <c r="T31" s="132">
        <v>385000</v>
      </c>
      <c r="U31" s="132">
        <v>180000</v>
      </c>
      <c r="V31" s="132">
        <f t="shared" ref="V31:V42" si="0">U30+300000/14*X31</f>
        <v>222857.14285714284</v>
      </c>
      <c r="W31" s="132">
        <v>490000</v>
      </c>
      <c r="X31">
        <v>2</v>
      </c>
    </row>
    <row r="32" spans="16:30" x14ac:dyDescent="0.25">
      <c r="P32" s="132" t="s">
        <v>413</v>
      </c>
      <c r="R32" s="132">
        <v>595000</v>
      </c>
      <c r="S32" s="132">
        <v>262500</v>
      </c>
      <c r="T32" s="132">
        <v>385000</v>
      </c>
      <c r="U32" s="132">
        <v>180000</v>
      </c>
      <c r="V32" s="132">
        <f t="shared" si="0"/>
        <v>244285.71428571429</v>
      </c>
      <c r="W32" s="132">
        <v>490000</v>
      </c>
      <c r="X32">
        <v>3</v>
      </c>
    </row>
    <row r="33" spans="16:24" x14ac:dyDescent="0.25">
      <c r="P33" s="132" t="s">
        <v>414</v>
      </c>
      <c r="R33" s="132">
        <v>595000</v>
      </c>
      <c r="S33" s="132">
        <v>262500</v>
      </c>
      <c r="T33" s="132">
        <v>385000</v>
      </c>
      <c r="U33" s="132">
        <v>180000</v>
      </c>
      <c r="V33" s="132">
        <f t="shared" si="0"/>
        <v>265714.28571428568</v>
      </c>
      <c r="W33" s="132">
        <v>490000</v>
      </c>
      <c r="X33" s="132">
        <v>4</v>
      </c>
    </row>
    <row r="34" spans="16:24" x14ac:dyDescent="0.25">
      <c r="P34" s="132" t="s">
        <v>415</v>
      </c>
      <c r="R34" s="132">
        <v>595000</v>
      </c>
      <c r="S34" s="132">
        <v>262500</v>
      </c>
      <c r="T34" s="132">
        <v>385000</v>
      </c>
      <c r="U34" s="132">
        <v>180000</v>
      </c>
      <c r="V34" s="132">
        <f t="shared" si="0"/>
        <v>287142.85714285716</v>
      </c>
      <c r="W34" s="132">
        <v>490000</v>
      </c>
      <c r="X34" s="132">
        <v>5</v>
      </c>
    </row>
    <row r="35" spans="16:24" x14ac:dyDescent="0.25">
      <c r="P35" s="132" t="s">
        <v>416</v>
      </c>
      <c r="R35" s="132">
        <v>595000</v>
      </c>
      <c r="S35" s="132">
        <v>262500</v>
      </c>
      <c r="T35" s="132">
        <v>385000</v>
      </c>
      <c r="U35" s="132">
        <v>180000</v>
      </c>
      <c r="V35" s="132">
        <f t="shared" si="0"/>
        <v>308571.42857142858</v>
      </c>
      <c r="W35" s="132">
        <v>490000</v>
      </c>
      <c r="X35" s="132">
        <v>6</v>
      </c>
    </row>
    <row r="36" spans="16:24" x14ac:dyDescent="0.25">
      <c r="P36" s="132" t="s">
        <v>417</v>
      </c>
      <c r="R36" s="132">
        <v>595000</v>
      </c>
      <c r="S36" s="132">
        <v>262500</v>
      </c>
      <c r="T36" s="132">
        <v>385000</v>
      </c>
      <c r="U36" s="132">
        <v>180000</v>
      </c>
      <c r="V36" s="132">
        <f t="shared" si="0"/>
        <v>330000</v>
      </c>
      <c r="W36" s="132">
        <v>490000</v>
      </c>
      <c r="X36" s="132">
        <v>7</v>
      </c>
    </row>
    <row r="37" spans="16:24" x14ac:dyDescent="0.25">
      <c r="P37" s="132" t="s">
        <v>418</v>
      </c>
      <c r="R37" s="132">
        <v>595000</v>
      </c>
      <c r="S37" s="132">
        <v>262500</v>
      </c>
      <c r="T37" s="132">
        <v>385000</v>
      </c>
      <c r="U37" s="132">
        <v>180000</v>
      </c>
      <c r="V37" s="132">
        <f t="shared" si="0"/>
        <v>351428.57142857142</v>
      </c>
      <c r="W37" s="132">
        <v>490000</v>
      </c>
      <c r="X37" s="132">
        <v>8</v>
      </c>
    </row>
    <row r="38" spans="16:24" x14ac:dyDescent="0.25">
      <c r="P38" s="132" t="s">
        <v>419</v>
      </c>
      <c r="R38" s="132">
        <v>595000</v>
      </c>
      <c r="S38" s="132">
        <v>262500</v>
      </c>
      <c r="T38" s="132">
        <v>385000</v>
      </c>
      <c r="U38" s="132">
        <v>180000</v>
      </c>
      <c r="V38" s="132">
        <f t="shared" si="0"/>
        <v>372857.14285714284</v>
      </c>
      <c r="W38" s="132">
        <v>490000</v>
      </c>
      <c r="X38" s="132">
        <v>9</v>
      </c>
    </row>
    <row r="39" spans="16:24" x14ac:dyDescent="0.25">
      <c r="P39" s="132" t="s">
        <v>420</v>
      </c>
      <c r="R39" s="132">
        <v>595000</v>
      </c>
      <c r="S39" s="132">
        <v>262500</v>
      </c>
      <c r="T39" s="132">
        <v>385000</v>
      </c>
      <c r="U39" s="132">
        <v>180000</v>
      </c>
      <c r="V39" s="132">
        <f t="shared" si="0"/>
        <v>394285.71428571426</v>
      </c>
      <c r="W39" s="132">
        <v>490000</v>
      </c>
      <c r="X39" s="132">
        <v>10</v>
      </c>
    </row>
    <row r="40" spans="16:24" x14ac:dyDescent="0.25">
      <c r="P40" s="132" t="s">
        <v>421</v>
      </c>
      <c r="R40" s="132">
        <v>595000</v>
      </c>
      <c r="S40" s="132">
        <v>262500</v>
      </c>
      <c r="T40" s="132">
        <v>385000</v>
      </c>
      <c r="U40" s="132">
        <v>180000</v>
      </c>
      <c r="V40" s="132">
        <f t="shared" si="0"/>
        <v>415714.28571428568</v>
      </c>
      <c r="W40" s="132">
        <v>490000</v>
      </c>
      <c r="X40" s="132">
        <v>11</v>
      </c>
    </row>
    <row r="41" spans="16:24" x14ac:dyDescent="0.25">
      <c r="P41" s="132" t="s">
        <v>422</v>
      </c>
      <c r="R41" s="132">
        <v>595000</v>
      </c>
      <c r="S41" s="132">
        <v>262500</v>
      </c>
      <c r="T41" s="132">
        <v>385000</v>
      </c>
      <c r="U41" s="132">
        <v>180000</v>
      </c>
      <c r="V41" s="132">
        <f t="shared" si="0"/>
        <v>437142.85714285716</v>
      </c>
      <c r="W41" s="132">
        <v>490000</v>
      </c>
      <c r="X41" s="132">
        <v>12</v>
      </c>
    </row>
    <row r="42" spans="16:24" x14ac:dyDescent="0.25">
      <c r="P42" s="132" t="s">
        <v>423</v>
      </c>
      <c r="R42" s="132">
        <v>595000</v>
      </c>
      <c r="S42" s="132">
        <v>262500</v>
      </c>
      <c r="T42" s="132">
        <v>385000</v>
      </c>
      <c r="U42" s="132">
        <v>180000</v>
      </c>
      <c r="V42" s="132">
        <f t="shared" si="0"/>
        <v>458571.42857142858</v>
      </c>
      <c r="W42" s="132">
        <v>490000</v>
      </c>
      <c r="X42" s="132">
        <v>13</v>
      </c>
    </row>
    <row r="43" spans="16:24" x14ac:dyDescent="0.25">
      <c r="P43" s="132" t="s">
        <v>424</v>
      </c>
      <c r="R43" s="132">
        <v>595000</v>
      </c>
      <c r="S43" s="132">
        <v>262500</v>
      </c>
      <c r="T43" s="132">
        <v>385000</v>
      </c>
      <c r="U43" s="132">
        <v>180000</v>
      </c>
      <c r="V43" s="132">
        <f>U42+300000/14*X43</f>
        <v>480000</v>
      </c>
      <c r="W43" s="132">
        <v>490000</v>
      </c>
      <c r="X43" s="132">
        <v>14</v>
      </c>
    </row>
    <row r="44" spans="16:24" x14ac:dyDescent="0.25">
      <c r="P44" s="132" t="s">
        <v>425</v>
      </c>
      <c r="R44" s="132">
        <v>595000</v>
      </c>
      <c r="S44" s="132">
        <v>262500</v>
      </c>
      <c r="T44" s="132">
        <v>385000</v>
      </c>
      <c r="U44" s="132">
        <v>180000</v>
      </c>
      <c r="V44" s="132">
        <f>U43+300000</f>
        <v>480000</v>
      </c>
      <c r="W44" s="132">
        <v>490000</v>
      </c>
      <c r="X44" s="132">
        <v>15</v>
      </c>
    </row>
    <row r="45" spans="16:24" x14ac:dyDescent="0.25">
      <c r="P45" s="132" t="s">
        <v>426</v>
      </c>
      <c r="R45" s="132">
        <v>595000</v>
      </c>
      <c r="S45" s="132">
        <v>262500</v>
      </c>
      <c r="T45" s="132">
        <v>385000</v>
      </c>
      <c r="U45" s="132">
        <v>180000</v>
      </c>
      <c r="V45" s="132">
        <f t="shared" ref="V45:V52" si="1">U44+300000</f>
        <v>480000</v>
      </c>
      <c r="W45" s="132">
        <v>490000</v>
      </c>
      <c r="X45" s="132">
        <v>16</v>
      </c>
    </row>
    <row r="46" spans="16:24" x14ac:dyDescent="0.25">
      <c r="P46" s="132" t="s">
        <v>427</v>
      </c>
      <c r="R46" s="132">
        <v>595000</v>
      </c>
      <c r="S46" s="132">
        <v>262500</v>
      </c>
      <c r="T46" s="132">
        <v>385000</v>
      </c>
      <c r="U46" s="132">
        <v>180000</v>
      </c>
      <c r="V46" s="132">
        <f t="shared" si="1"/>
        <v>480000</v>
      </c>
      <c r="W46" s="132">
        <v>490000</v>
      </c>
      <c r="X46" s="132">
        <v>17</v>
      </c>
    </row>
    <row r="47" spans="16:24" x14ac:dyDescent="0.25">
      <c r="P47" s="132" t="s">
        <v>449</v>
      </c>
      <c r="R47" s="132">
        <v>595000</v>
      </c>
      <c r="S47" s="132">
        <v>262500</v>
      </c>
      <c r="T47" s="132">
        <v>385000</v>
      </c>
      <c r="U47" s="132">
        <v>180000</v>
      </c>
      <c r="V47" s="132">
        <f t="shared" si="1"/>
        <v>480000</v>
      </c>
      <c r="W47" s="132">
        <v>490000</v>
      </c>
      <c r="X47" s="132">
        <v>18</v>
      </c>
    </row>
    <row r="48" spans="16:24" x14ac:dyDescent="0.25">
      <c r="P48" s="132" t="s">
        <v>450</v>
      </c>
      <c r="R48" s="132">
        <v>595000</v>
      </c>
      <c r="S48" s="132">
        <v>262500</v>
      </c>
      <c r="T48" s="132">
        <v>385000</v>
      </c>
      <c r="U48" s="132">
        <v>180000</v>
      </c>
      <c r="V48" s="132">
        <f t="shared" si="1"/>
        <v>480000</v>
      </c>
      <c r="W48" s="132">
        <v>490000</v>
      </c>
      <c r="X48" s="132">
        <v>19</v>
      </c>
    </row>
    <row r="49" spans="2:24" x14ac:dyDescent="0.25">
      <c r="P49" s="132" t="s">
        <v>451</v>
      </c>
      <c r="R49" s="132">
        <v>595000</v>
      </c>
      <c r="S49" s="132">
        <v>262500</v>
      </c>
      <c r="T49" s="132">
        <v>385000</v>
      </c>
      <c r="U49" s="132">
        <v>180000</v>
      </c>
      <c r="V49" s="132">
        <f t="shared" si="1"/>
        <v>480000</v>
      </c>
      <c r="W49" s="132">
        <v>490000</v>
      </c>
      <c r="X49" s="132">
        <v>20</v>
      </c>
    </row>
    <row r="50" spans="2:24" x14ac:dyDescent="0.25">
      <c r="P50" s="132" t="s">
        <v>452</v>
      </c>
      <c r="R50" s="132">
        <v>595000</v>
      </c>
      <c r="S50" s="132">
        <v>262500</v>
      </c>
      <c r="T50" s="132">
        <v>385000</v>
      </c>
      <c r="U50" s="132">
        <v>180000</v>
      </c>
      <c r="V50" s="132">
        <f t="shared" si="1"/>
        <v>480000</v>
      </c>
      <c r="W50" s="132">
        <v>490000</v>
      </c>
      <c r="X50" s="132">
        <v>21</v>
      </c>
    </row>
    <row r="51" spans="2:24" x14ac:dyDescent="0.25">
      <c r="P51" s="132" t="s">
        <v>453</v>
      </c>
      <c r="R51" s="132">
        <v>595000</v>
      </c>
      <c r="S51" s="132">
        <v>262500</v>
      </c>
      <c r="T51" s="132">
        <v>385000</v>
      </c>
      <c r="U51" s="132">
        <v>180000</v>
      </c>
      <c r="V51" s="132">
        <f t="shared" si="1"/>
        <v>480000</v>
      </c>
      <c r="W51" s="132">
        <v>490000</v>
      </c>
      <c r="X51" s="132">
        <v>22</v>
      </c>
    </row>
    <row r="52" spans="2:24" x14ac:dyDescent="0.25">
      <c r="B52" s="1">
        <v>44071</v>
      </c>
      <c r="D52" s="21" t="s">
        <v>439</v>
      </c>
      <c r="P52" s="132" t="s">
        <v>454</v>
      </c>
      <c r="R52" s="132">
        <v>595000</v>
      </c>
      <c r="S52" s="132">
        <v>262500</v>
      </c>
      <c r="T52" s="132">
        <v>385000</v>
      </c>
      <c r="U52" s="132">
        <v>180000</v>
      </c>
      <c r="V52" s="132">
        <f t="shared" si="1"/>
        <v>480000</v>
      </c>
      <c r="W52" s="132">
        <v>490000</v>
      </c>
      <c r="X52" s="132">
        <v>23</v>
      </c>
    </row>
    <row r="53" spans="2:24" x14ac:dyDescent="0.25">
      <c r="B53" s="1">
        <v>44071</v>
      </c>
      <c r="D53" s="21" t="s">
        <v>438</v>
      </c>
    </row>
    <row r="54" spans="2:24" x14ac:dyDescent="0.25">
      <c r="B54" s="1">
        <v>44071</v>
      </c>
      <c r="D54" s="21" t="s">
        <v>446</v>
      </c>
    </row>
    <row r="55" spans="2:24" x14ac:dyDescent="0.25">
      <c r="B55" s="1">
        <v>44071</v>
      </c>
      <c r="D55" s="21" t="s">
        <v>447</v>
      </c>
    </row>
    <row r="56" spans="2:24" x14ac:dyDescent="0.25">
      <c r="B56" s="1">
        <v>44077</v>
      </c>
      <c r="D56" s="21" t="s">
        <v>445</v>
      </c>
    </row>
    <row r="62" spans="2:24" x14ac:dyDescent="0.25">
      <c r="B62" t="s">
        <v>61</v>
      </c>
      <c r="C62" t="s">
        <v>442</v>
      </c>
      <c r="D62" t="s">
        <v>457</v>
      </c>
      <c r="E62" t="s">
        <v>458</v>
      </c>
    </row>
    <row r="63" spans="2:24" x14ac:dyDescent="0.25">
      <c r="B63" s="1" t="s">
        <v>103</v>
      </c>
      <c r="C63" s="86">
        <v>17080</v>
      </c>
      <c r="D63" s="86">
        <v>1529</v>
      </c>
      <c r="E63" s="104">
        <f t="shared" ref="E63:E85" si="2">D63/(C63)</f>
        <v>8.9519906323185017E-2</v>
      </c>
    </row>
    <row r="64" spans="2:24" x14ac:dyDescent="0.25">
      <c r="B64" s="1" t="s">
        <v>109</v>
      </c>
      <c r="C64" s="86">
        <v>21338</v>
      </c>
      <c r="D64" s="86">
        <v>3953</v>
      </c>
      <c r="E64" s="104">
        <f t="shared" si="2"/>
        <v>0.18525635017339956</v>
      </c>
    </row>
    <row r="65" spans="2:26" x14ac:dyDescent="0.25">
      <c r="B65" s="1" t="s">
        <v>104</v>
      </c>
      <c r="C65" s="86">
        <v>24745</v>
      </c>
      <c r="D65" s="86">
        <v>7232</v>
      </c>
      <c r="E65" s="104">
        <f t="shared" si="2"/>
        <v>0.29226106284097797</v>
      </c>
    </row>
    <row r="66" spans="2:26" x14ac:dyDescent="0.25">
      <c r="B66" s="1" t="s">
        <v>105</v>
      </c>
      <c r="C66" s="86">
        <v>29098</v>
      </c>
      <c r="D66" s="86">
        <v>7424</v>
      </c>
      <c r="E66" s="104">
        <f t="shared" si="2"/>
        <v>0.25513781015877379</v>
      </c>
    </row>
    <row r="67" spans="2:26" x14ac:dyDescent="0.25">
      <c r="B67" s="1" t="s">
        <v>106</v>
      </c>
      <c r="C67" s="86">
        <v>38960</v>
      </c>
      <c r="D67" s="86">
        <v>8391</v>
      </c>
      <c r="E67" s="104">
        <f t="shared" si="2"/>
        <v>0.2153747433264887</v>
      </c>
    </row>
    <row r="68" spans="2:26" x14ac:dyDescent="0.25">
      <c r="B68" s="1" t="s">
        <v>107</v>
      </c>
      <c r="C68" s="86">
        <v>40102</v>
      </c>
      <c r="D68" s="86">
        <v>7140</v>
      </c>
      <c r="E68" s="104">
        <f t="shared" si="2"/>
        <v>0.1780459827440028</v>
      </c>
    </row>
    <row r="69" spans="2:26" x14ac:dyDescent="0.25">
      <c r="B69" s="1" t="s">
        <v>108</v>
      </c>
      <c r="C69" s="86">
        <v>38395</v>
      </c>
      <c r="D69" s="86">
        <v>4947</v>
      </c>
      <c r="E69" s="104">
        <f t="shared" si="2"/>
        <v>0.12884490167990623</v>
      </c>
    </row>
    <row r="70" spans="2:26" x14ac:dyDescent="0.25">
      <c r="B70" s="1" t="s">
        <v>112</v>
      </c>
      <c r="C70" s="86">
        <v>28954</v>
      </c>
      <c r="D70" s="86">
        <v>2906</v>
      </c>
      <c r="E70" s="104">
        <f t="shared" si="2"/>
        <v>0.10036609794846998</v>
      </c>
    </row>
    <row r="71" spans="2:26" x14ac:dyDescent="0.25">
      <c r="B71" s="1" t="s">
        <v>113</v>
      </c>
      <c r="C71" s="86">
        <v>29006</v>
      </c>
      <c r="D71" s="86">
        <v>2072</v>
      </c>
      <c r="E71" s="104">
        <f t="shared" si="2"/>
        <v>7.1433496517961798E-2</v>
      </c>
    </row>
    <row r="72" spans="2:26" x14ac:dyDescent="0.25">
      <c r="B72" s="1" t="s">
        <v>114</v>
      </c>
      <c r="C72" s="86">
        <v>32635</v>
      </c>
      <c r="D72" s="86">
        <v>1677</v>
      </c>
      <c r="E72" s="104">
        <f t="shared" si="2"/>
        <v>5.1386548184464531E-2</v>
      </c>
    </row>
    <row r="73" spans="2:26" x14ac:dyDescent="0.25">
      <c r="B73" s="1" t="s">
        <v>121</v>
      </c>
      <c r="C73">
        <v>28761</v>
      </c>
      <c r="D73">
        <v>1576</v>
      </c>
      <c r="E73" s="104">
        <f t="shared" si="2"/>
        <v>5.4796425715378461E-2</v>
      </c>
    </row>
    <row r="74" spans="2:26" x14ac:dyDescent="0.25">
      <c r="B74" s="1" t="s">
        <v>122</v>
      </c>
      <c r="C74">
        <v>33793</v>
      </c>
      <c r="D74">
        <v>1301</v>
      </c>
      <c r="E74" s="104">
        <f t="shared" si="2"/>
        <v>3.8499097446216671E-2</v>
      </c>
      <c r="X74" s="104">
        <v>3.3458130749292721E-2</v>
      </c>
      <c r="Y74">
        <v>3.7</v>
      </c>
      <c r="Z74" s="104">
        <v>3.6541752389009592E-2</v>
      </c>
    </row>
    <row r="75" spans="2:26" x14ac:dyDescent="0.25">
      <c r="B75" s="1" t="s">
        <v>128</v>
      </c>
      <c r="C75" s="132">
        <v>52021</v>
      </c>
      <c r="D75" s="132">
        <v>1056</v>
      </c>
      <c r="E75" s="104">
        <f t="shared" si="2"/>
        <v>2.0299494434939735E-2</v>
      </c>
      <c r="X75" s="104">
        <v>3.1995924298862478E-2</v>
      </c>
      <c r="Y75">
        <v>3.5</v>
      </c>
      <c r="Z75" s="104">
        <v>3.5491063269856356E-2</v>
      </c>
    </row>
    <row r="76" spans="2:26" x14ac:dyDescent="0.25">
      <c r="B76" s="1" t="s">
        <v>130</v>
      </c>
      <c r="C76" s="132">
        <v>60834</v>
      </c>
      <c r="D76" s="132">
        <v>895</v>
      </c>
      <c r="E76" s="104">
        <f t="shared" si="2"/>
        <v>1.4712167537889996E-2</v>
      </c>
      <c r="X76" s="104">
        <v>2.0618751297716648E-2</v>
      </c>
      <c r="Y76">
        <v>2.5</v>
      </c>
      <c r="Z76" s="104">
        <v>2.4711863427597562E-2</v>
      </c>
    </row>
    <row r="77" spans="2:26" x14ac:dyDescent="0.25">
      <c r="B77" s="1" t="s">
        <v>135</v>
      </c>
      <c r="C77" s="132">
        <v>65726</v>
      </c>
      <c r="D77" s="132">
        <v>611</v>
      </c>
      <c r="E77" s="104">
        <f t="shared" si="2"/>
        <v>9.2961689437969751E-3</v>
      </c>
      <c r="X77" s="104">
        <v>1.7813009737531513E-2</v>
      </c>
      <c r="Y77">
        <v>2.2000000000000002</v>
      </c>
    </row>
    <row r="78" spans="2:26" x14ac:dyDescent="0.25">
      <c r="B78" s="1" t="s">
        <v>136</v>
      </c>
      <c r="C78" s="132">
        <v>64841</v>
      </c>
      <c r="D78" s="132">
        <v>456</v>
      </c>
      <c r="E78" s="104">
        <f t="shared" si="2"/>
        <v>7.0325874061165005E-3</v>
      </c>
      <c r="Y78">
        <v>2.6</v>
      </c>
    </row>
    <row r="79" spans="2:26" x14ac:dyDescent="0.25">
      <c r="B79" s="1" t="s">
        <v>137</v>
      </c>
      <c r="C79" s="86">
        <v>71152</v>
      </c>
      <c r="D79" s="86">
        <v>406</v>
      </c>
      <c r="E79" s="104">
        <f t="shared" si="2"/>
        <v>5.7060939959523273E-3</v>
      </c>
    </row>
    <row r="80" spans="2:26" x14ac:dyDescent="0.25">
      <c r="B80" s="1" t="s">
        <v>138</v>
      </c>
      <c r="C80" s="86">
        <v>79222</v>
      </c>
      <c r="D80" s="86">
        <v>489</v>
      </c>
      <c r="E80" s="104">
        <f t="shared" si="2"/>
        <v>6.1725278331776524E-3</v>
      </c>
    </row>
    <row r="81" spans="1:22" x14ac:dyDescent="0.25">
      <c r="B81" s="1" t="s">
        <v>139</v>
      </c>
      <c r="C81" s="86">
        <v>93806</v>
      </c>
      <c r="D81" s="86">
        <v>951</v>
      </c>
      <c r="E81" s="104">
        <f t="shared" si="2"/>
        <v>1.0137944267957274E-2</v>
      </c>
      <c r="N81" s="1"/>
      <c r="R81" s="1"/>
      <c r="S81" s="18"/>
      <c r="T81" s="18"/>
      <c r="V81" s="1"/>
    </row>
    <row r="82" spans="1:22" x14ac:dyDescent="0.25">
      <c r="B82" s="1" t="s">
        <v>140</v>
      </c>
      <c r="C82" s="86">
        <v>117914</v>
      </c>
      <c r="D82" s="86">
        <v>1226</v>
      </c>
      <c r="E82" s="104">
        <f t="shared" si="2"/>
        <v>1.0397408280611293E-2</v>
      </c>
      <c r="N82" s="1"/>
      <c r="R82" s="1"/>
      <c r="S82" s="18"/>
      <c r="T82" s="18"/>
      <c r="V82" s="1"/>
    </row>
    <row r="83" spans="1:22" x14ac:dyDescent="0.25">
      <c r="B83" t="s">
        <v>141</v>
      </c>
      <c r="C83">
        <v>107107</v>
      </c>
      <c r="D83">
        <v>2476</v>
      </c>
      <c r="E83" s="104">
        <f t="shared" si="2"/>
        <v>2.311706984604181E-2</v>
      </c>
      <c r="N83" s="1"/>
      <c r="R83" s="1"/>
      <c r="S83" s="18"/>
      <c r="T83" s="18"/>
      <c r="V83" s="1"/>
    </row>
    <row r="84" spans="1:22" x14ac:dyDescent="0.25">
      <c r="B84" t="s">
        <v>142</v>
      </c>
      <c r="C84">
        <v>104018</v>
      </c>
      <c r="D84">
        <v>3801</v>
      </c>
      <c r="E84" s="104">
        <f t="shared" si="2"/>
        <v>3.6541752389009592E-2</v>
      </c>
      <c r="N84" s="1"/>
      <c r="R84" s="1"/>
      <c r="S84" s="18"/>
      <c r="T84" s="18"/>
      <c r="V84" s="1"/>
    </row>
    <row r="85" spans="1:22" x14ac:dyDescent="0.25">
      <c r="B85" s="1" t="s">
        <v>143</v>
      </c>
      <c r="C85">
        <v>109436</v>
      </c>
      <c r="D85">
        <v>3884</v>
      </c>
      <c r="E85" s="104">
        <f t="shared" si="2"/>
        <v>3.5491063269856356E-2</v>
      </c>
      <c r="R85" s="1"/>
      <c r="S85" s="18"/>
      <c r="T85" s="18"/>
      <c r="V85" s="1"/>
    </row>
    <row r="86" spans="1:22" x14ac:dyDescent="0.25">
      <c r="B86" s="132" t="s">
        <v>220</v>
      </c>
      <c r="C86" s="132">
        <v>148805</v>
      </c>
      <c r="D86" s="132">
        <v>3698</v>
      </c>
      <c r="E86" s="104">
        <f>D86/(C86)</f>
        <v>2.4851315479990591E-2</v>
      </c>
      <c r="N86" s="1"/>
      <c r="R86" s="1"/>
      <c r="S86" s="18"/>
      <c r="T86" s="18"/>
      <c r="V86" s="1"/>
    </row>
    <row r="87" spans="1:22" x14ac:dyDescent="0.25">
      <c r="A87" s="1"/>
      <c r="B87" s="1" t="s">
        <v>407</v>
      </c>
      <c r="C87" s="132">
        <v>162598</v>
      </c>
      <c r="D87" s="132">
        <v>3539</v>
      </c>
      <c r="E87" s="104">
        <f t="shared" ref="E87:E88" si="3">D87/(C87)</f>
        <v>2.1765335366978684E-2</v>
      </c>
      <c r="N87" s="1"/>
      <c r="R87" s="1"/>
      <c r="S87" s="18"/>
      <c r="T87" s="18"/>
      <c r="V87" s="1"/>
    </row>
    <row r="88" spans="1:22" x14ac:dyDescent="0.25">
      <c r="A88" s="1"/>
      <c r="B88" s="132" t="s">
        <v>410</v>
      </c>
      <c r="C88" s="83">
        <v>165515</v>
      </c>
      <c r="D88" s="83">
        <v>4634</v>
      </c>
      <c r="E88" s="104">
        <f t="shared" si="3"/>
        <v>2.7997462465637557E-2</v>
      </c>
      <c r="N88" s="1"/>
      <c r="R88" s="1"/>
      <c r="S88" s="18"/>
      <c r="T88" s="18"/>
      <c r="V88" s="1"/>
    </row>
    <row r="89" spans="1:22" x14ac:dyDescent="0.25">
      <c r="B89" s="132" t="s">
        <v>411</v>
      </c>
      <c r="C89" s="83">
        <v>188898</v>
      </c>
      <c r="D89" s="83">
        <v>7419</v>
      </c>
      <c r="E89" s="104">
        <f t="shared" ref="E89" si="4">D89/(C89)</f>
        <v>3.9275164374424291E-2</v>
      </c>
      <c r="N89" s="1"/>
      <c r="R89" s="1"/>
      <c r="S89" s="18"/>
      <c r="T89" s="18"/>
      <c r="V89" s="1"/>
    </row>
    <row r="90" spans="1:22" x14ac:dyDescent="0.25">
      <c r="N90" s="1"/>
      <c r="R90" s="1"/>
      <c r="S90" s="18"/>
      <c r="T90" s="18"/>
      <c r="V90" s="1"/>
    </row>
    <row r="91" spans="1:22" x14ac:dyDescent="0.25">
      <c r="N91" s="1"/>
      <c r="R91" s="1"/>
      <c r="S91" s="18"/>
      <c r="T91" s="18"/>
      <c r="V91" s="1"/>
    </row>
    <row r="92" spans="1:22" x14ac:dyDescent="0.25">
      <c r="B92" s="1" t="s">
        <v>381</v>
      </c>
      <c r="C92" s="132"/>
      <c r="D92" s="132"/>
      <c r="E92" s="104"/>
      <c r="N92" s="1"/>
      <c r="R92" s="1"/>
      <c r="S92" s="18"/>
      <c r="T92" s="18"/>
      <c r="V92" s="1"/>
    </row>
    <row r="93" spans="1:22" x14ac:dyDescent="0.25">
      <c r="B93" s="1" t="s">
        <v>382</v>
      </c>
      <c r="C93" s="132"/>
      <c r="D93" s="132"/>
      <c r="E93" s="104"/>
      <c r="N93" s="1"/>
      <c r="O93" s="86"/>
      <c r="P93" s="86"/>
      <c r="R93" s="1"/>
      <c r="S93" s="18"/>
      <c r="T93" s="18"/>
      <c r="V93" s="1"/>
    </row>
    <row r="94" spans="1:22" x14ac:dyDescent="0.25">
      <c r="B94" s="1"/>
      <c r="C94" s="86"/>
      <c r="D94" s="86"/>
      <c r="E94" s="104"/>
      <c r="N94" s="1"/>
      <c r="O94" s="86"/>
      <c r="P94" s="86"/>
      <c r="R94" s="1"/>
      <c r="S94" s="18"/>
      <c r="T94" s="18"/>
      <c r="V94" s="1"/>
    </row>
    <row r="95" spans="1:22" x14ac:dyDescent="0.25">
      <c r="B95" s="1" t="s">
        <v>400</v>
      </c>
      <c r="C95" s="86"/>
      <c r="D95" s="86"/>
      <c r="E95" s="104"/>
      <c r="N95" s="1"/>
      <c r="O95" s="86"/>
      <c r="P95" s="86"/>
      <c r="R95" s="1"/>
      <c r="S95" s="18"/>
      <c r="T95" s="18"/>
      <c r="V95" s="1"/>
    </row>
    <row r="96" spans="1:22" x14ac:dyDescent="0.25">
      <c r="E96" s="104"/>
      <c r="N96" s="1"/>
      <c r="O96" s="86"/>
      <c r="P96" s="86"/>
      <c r="R96" s="1"/>
      <c r="S96" s="18"/>
      <c r="T96" s="18"/>
      <c r="V96" s="1"/>
    </row>
    <row r="97" spans="1:22" x14ac:dyDescent="0.25">
      <c r="E97" s="104"/>
      <c r="N97" s="1"/>
      <c r="O97" s="86"/>
      <c r="P97" s="86"/>
      <c r="R97" s="1"/>
      <c r="S97" s="18"/>
    </row>
    <row r="98" spans="1:22" x14ac:dyDescent="0.25">
      <c r="B98" s="132"/>
      <c r="C98" s="132" t="s">
        <v>442</v>
      </c>
      <c r="D98" s="132"/>
      <c r="E98" s="132"/>
      <c r="N98" s="1"/>
      <c r="O98" s="86"/>
      <c r="P98" s="86"/>
      <c r="R98" s="1"/>
      <c r="S98" s="18"/>
    </row>
    <row r="99" spans="1:22" x14ac:dyDescent="0.25">
      <c r="B99" s="132" t="s">
        <v>61</v>
      </c>
      <c r="C99" s="132" t="s">
        <v>442</v>
      </c>
      <c r="D99" s="132" t="s">
        <v>457</v>
      </c>
      <c r="E99" s="132" t="s">
        <v>458</v>
      </c>
      <c r="N99" s="1"/>
      <c r="O99" s="86"/>
      <c r="P99" s="86"/>
      <c r="R99" s="1"/>
      <c r="S99" s="18"/>
    </row>
    <row r="100" spans="1:22" x14ac:dyDescent="0.25">
      <c r="B100" s="1" t="s">
        <v>103</v>
      </c>
      <c r="C100" s="86">
        <v>17080</v>
      </c>
      <c r="D100" s="86">
        <v>1529</v>
      </c>
      <c r="E100" s="104">
        <f t="shared" ref="E100:E123" si="5">D100/(C100)</f>
        <v>8.9519906323185017E-2</v>
      </c>
    </row>
    <row r="101" spans="1:22" x14ac:dyDescent="0.25">
      <c r="B101" s="1" t="s">
        <v>109</v>
      </c>
      <c r="C101" s="86">
        <v>21338</v>
      </c>
      <c r="D101" s="86">
        <v>3953</v>
      </c>
      <c r="E101" s="104">
        <f t="shared" si="5"/>
        <v>0.18525635017339956</v>
      </c>
    </row>
    <row r="102" spans="1:22" x14ac:dyDescent="0.25">
      <c r="B102" s="1" t="s">
        <v>104</v>
      </c>
      <c r="C102" s="86">
        <v>24745</v>
      </c>
      <c r="D102" s="86">
        <v>7232</v>
      </c>
      <c r="E102" s="104">
        <f t="shared" si="5"/>
        <v>0.29226106284097797</v>
      </c>
    </row>
    <row r="103" spans="1:22" x14ac:dyDescent="0.25">
      <c r="B103" s="1" t="s">
        <v>105</v>
      </c>
      <c r="C103" s="86">
        <v>29098</v>
      </c>
      <c r="D103" s="86">
        <v>7424</v>
      </c>
      <c r="E103" s="104">
        <f t="shared" si="5"/>
        <v>0.25513781015877379</v>
      </c>
    </row>
    <row r="104" spans="1:22" x14ac:dyDescent="0.25">
      <c r="B104" s="1" t="s">
        <v>106</v>
      </c>
      <c r="C104" s="86">
        <v>38960</v>
      </c>
      <c r="D104" s="86">
        <v>8391</v>
      </c>
      <c r="E104" s="104">
        <f t="shared" si="5"/>
        <v>0.2153747433264887</v>
      </c>
    </row>
    <row r="105" spans="1:22" x14ac:dyDescent="0.25">
      <c r="B105" s="1" t="s">
        <v>107</v>
      </c>
      <c r="C105" s="86">
        <v>40102</v>
      </c>
      <c r="D105" s="86">
        <v>7140</v>
      </c>
      <c r="E105" s="104">
        <f t="shared" si="5"/>
        <v>0.1780459827440028</v>
      </c>
    </row>
    <row r="106" spans="1:22" x14ac:dyDescent="0.25">
      <c r="B106" s="1" t="s">
        <v>108</v>
      </c>
      <c r="C106" s="86">
        <v>38395</v>
      </c>
      <c r="D106" s="86">
        <v>4947</v>
      </c>
      <c r="E106" s="104">
        <f t="shared" si="5"/>
        <v>0.12884490167990623</v>
      </c>
    </row>
    <row r="107" spans="1:22" x14ac:dyDescent="0.25">
      <c r="B107" s="1" t="s">
        <v>112</v>
      </c>
      <c r="C107" s="86">
        <v>28954</v>
      </c>
      <c r="D107" s="86">
        <v>2906</v>
      </c>
      <c r="E107" s="104">
        <f t="shared" si="5"/>
        <v>0.10036609794846998</v>
      </c>
    </row>
    <row r="108" spans="1:22" x14ac:dyDescent="0.25">
      <c r="A108" s="1"/>
      <c r="B108" s="1" t="s">
        <v>113</v>
      </c>
      <c r="C108" s="86">
        <v>29006</v>
      </c>
      <c r="D108" s="86">
        <v>2072</v>
      </c>
      <c r="E108" s="104">
        <f t="shared" si="5"/>
        <v>7.1433496517961798E-2</v>
      </c>
    </row>
    <row r="109" spans="1:22" x14ac:dyDescent="0.25">
      <c r="A109" s="1"/>
      <c r="B109" s="1" t="s">
        <v>114</v>
      </c>
      <c r="C109" s="86">
        <v>32687</v>
      </c>
      <c r="D109" s="86">
        <v>1678</v>
      </c>
      <c r="E109" s="104">
        <f t="shared" si="5"/>
        <v>5.1335393275614156E-2</v>
      </c>
    </row>
    <row r="110" spans="1:22" x14ac:dyDescent="0.25">
      <c r="A110" s="1"/>
      <c r="B110" s="1" t="s">
        <v>121</v>
      </c>
      <c r="C110" s="132">
        <v>28836</v>
      </c>
      <c r="D110" s="132">
        <v>1578</v>
      </c>
      <c r="E110" s="104">
        <f t="shared" si="5"/>
        <v>5.4723262588431125E-2</v>
      </c>
    </row>
    <row r="111" spans="1:22" x14ac:dyDescent="0.25">
      <c r="A111" s="1"/>
      <c r="B111" s="1" t="s">
        <v>122</v>
      </c>
      <c r="C111" s="132">
        <v>33871</v>
      </c>
      <c r="D111" s="132">
        <v>1302</v>
      </c>
      <c r="E111" s="104">
        <f t="shared" si="5"/>
        <v>3.8439963390511055E-2</v>
      </c>
      <c r="N111" s="1"/>
    </row>
    <row r="112" spans="1:22" x14ac:dyDescent="0.25">
      <c r="A112" s="1"/>
      <c r="B112" s="1" t="s">
        <v>128</v>
      </c>
      <c r="C112" s="132">
        <v>58956</v>
      </c>
      <c r="D112" s="132">
        <v>1224</v>
      </c>
      <c r="E112" s="104">
        <f t="shared" si="5"/>
        <v>2.0761245674740483E-2</v>
      </c>
      <c r="N112" s="1"/>
      <c r="V112" s="1"/>
    </row>
    <row r="113" spans="2:22" x14ac:dyDescent="0.25">
      <c r="B113" s="1" t="s">
        <v>130</v>
      </c>
      <c r="C113" s="132">
        <v>63775</v>
      </c>
      <c r="D113" s="132">
        <v>1004</v>
      </c>
      <c r="E113" s="104">
        <f t="shared" si="5"/>
        <v>1.5742845942767543E-2</v>
      </c>
      <c r="N113" s="1"/>
    </row>
    <row r="114" spans="2:22" x14ac:dyDescent="0.25">
      <c r="B114" s="1" t="s">
        <v>135</v>
      </c>
      <c r="C114" s="132">
        <v>65541</v>
      </c>
      <c r="D114" s="132">
        <v>619</v>
      </c>
      <c r="E114" s="104">
        <f t="shared" si="5"/>
        <v>9.4444698738194409E-3</v>
      </c>
      <c r="N114" s="1"/>
      <c r="O114" s="86"/>
      <c r="P114" s="86"/>
      <c r="Q114" s="18"/>
      <c r="R114" s="1"/>
      <c r="T114" s="18"/>
      <c r="V114" s="1"/>
    </row>
    <row r="115" spans="2:22" x14ac:dyDescent="0.25">
      <c r="B115" s="1" t="s">
        <v>136</v>
      </c>
      <c r="C115" s="132">
        <v>64028</v>
      </c>
      <c r="D115" s="132">
        <v>493</v>
      </c>
      <c r="E115" s="104">
        <f t="shared" si="5"/>
        <v>7.6997563565939899E-3</v>
      </c>
      <c r="N115" s="1"/>
      <c r="O115" s="86"/>
      <c r="P115" s="86"/>
      <c r="Q115" s="18"/>
      <c r="R115" s="1"/>
      <c r="T115" s="18"/>
      <c r="V115" s="1"/>
    </row>
    <row r="116" spans="2:22" x14ac:dyDescent="0.25">
      <c r="B116" s="1" t="s">
        <v>137</v>
      </c>
      <c r="C116" s="86">
        <v>69658</v>
      </c>
      <c r="D116" s="86">
        <v>408</v>
      </c>
      <c r="E116" s="104">
        <f t="shared" si="5"/>
        <v>5.8571879755376271E-3</v>
      </c>
      <c r="N116" s="1"/>
      <c r="O116" s="86"/>
      <c r="P116" s="86"/>
      <c r="Q116" s="18"/>
      <c r="R116" s="1"/>
      <c r="T116" s="18"/>
      <c r="V116" s="1"/>
    </row>
    <row r="117" spans="2:22" x14ac:dyDescent="0.25">
      <c r="B117" s="1" t="s">
        <v>138</v>
      </c>
      <c r="C117" s="86">
        <v>78949</v>
      </c>
      <c r="D117" s="86">
        <v>519</v>
      </c>
      <c r="E117" s="104">
        <f t="shared" si="5"/>
        <v>6.573864140141104E-3</v>
      </c>
      <c r="N117" s="1"/>
      <c r="O117" s="86"/>
      <c r="P117" s="86"/>
      <c r="Q117" s="18"/>
      <c r="R117" s="1"/>
      <c r="T117" s="18"/>
      <c r="V117" s="1"/>
    </row>
    <row r="118" spans="2:22" x14ac:dyDescent="0.25">
      <c r="B118" s="1" t="s">
        <v>139</v>
      </c>
      <c r="C118" s="86">
        <v>89783</v>
      </c>
      <c r="D118" s="86">
        <v>858</v>
      </c>
      <c r="E118" s="104">
        <f t="shared" si="5"/>
        <v>9.5563748148313147E-3</v>
      </c>
      <c r="N118" s="1"/>
      <c r="O118" s="86"/>
      <c r="P118" s="86"/>
      <c r="Q118" s="18"/>
      <c r="R118" s="1"/>
      <c r="T118" s="18"/>
      <c r="V118" s="1"/>
    </row>
    <row r="119" spans="2:22" x14ac:dyDescent="0.25">
      <c r="B119" s="1" t="s">
        <v>140</v>
      </c>
      <c r="C119" s="86">
        <v>113744</v>
      </c>
      <c r="D119" s="86">
        <v>1099</v>
      </c>
      <c r="E119" s="104">
        <f t="shared" si="5"/>
        <v>9.6620481080320723E-3</v>
      </c>
      <c r="N119" s="1"/>
      <c r="O119" s="86"/>
      <c r="P119" s="86"/>
      <c r="Q119" s="18"/>
      <c r="R119" s="1"/>
      <c r="T119" s="18"/>
      <c r="V119" s="1"/>
    </row>
    <row r="120" spans="2:22" x14ac:dyDescent="0.25">
      <c r="B120" s="132" t="s">
        <v>141</v>
      </c>
      <c r="C120" s="132">
        <v>122021</v>
      </c>
      <c r="D120" s="132">
        <v>2403</v>
      </c>
      <c r="E120" s="104">
        <f t="shared" si="5"/>
        <v>1.9693331475729589E-2</v>
      </c>
      <c r="N120" s="1"/>
      <c r="O120" s="86"/>
      <c r="P120" s="86"/>
      <c r="Q120" s="18"/>
      <c r="R120" s="1"/>
      <c r="T120" s="18"/>
      <c r="V120" s="1"/>
    </row>
    <row r="121" spans="2:22" x14ac:dyDescent="0.25">
      <c r="B121" s="132" t="s">
        <v>142</v>
      </c>
      <c r="C121" s="132">
        <v>118058</v>
      </c>
      <c r="D121" s="132">
        <v>3950</v>
      </c>
      <c r="E121" s="104">
        <f t="shared" si="5"/>
        <v>3.3458130749292721E-2</v>
      </c>
    </row>
    <row r="122" spans="2:22" x14ac:dyDescent="0.25">
      <c r="B122" s="1" t="s">
        <v>143</v>
      </c>
      <c r="C122" s="132">
        <v>121253</v>
      </c>
      <c r="D122" s="132">
        <v>3900</v>
      </c>
      <c r="E122" s="104">
        <f t="shared" si="5"/>
        <v>3.2164152639522318E-2</v>
      </c>
    </row>
    <row r="123" spans="2:22" x14ac:dyDescent="0.25">
      <c r="B123" s="132" t="s">
        <v>220</v>
      </c>
      <c r="C123" s="132">
        <v>161406</v>
      </c>
      <c r="D123" s="132">
        <v>3416</v>
      </c>
      <c r="E123" s="104">
        <f t="shared" si="5"/>
        <v>2.1164021164021163E-2</v>
      </c>
    </row>
    <row r="124" spans="2:22" x14ac:dyDescent="0.25">
      <c r="B124" s="132" t="s">
        <v>407</v>
      </c>
      <c r="C124" s="132">
        <v>185167</v>
      </c>
      <c r="D124" s="132">
        <v>3415</v>
      </c>
      <c r="E124" s="104">
        <f>D124/(C124)</f>
        <v>1.8442811084048452E-2</v>
      </c>
    </row>
    <row r="125" spans="2:22" x14ac:dyDescent="0.25">
      <c r="B125" s="132" t="s">
        <v>410</v>
      </c>
      <c r="C125" s="132">
        <v>184037</v>
      </c>
      <c r="D125" s="132">
        <v>4446</v>
      </c>
      <c r="E125" s="104">
        <f>D125/(C125)</f>
        <v>2.4158185582247048E-2</v>
      </c>
    </row>
    <row r="126" spans="2:22" x14ac:dyDescent="0.25">
      <c r="B126" s="132" t="s">
        <v>411</v>
      </c>
      <c r="C126" s="132">
        <v>182964</v>
      </c>
      <c r="D126" s="132">
        <v>5968</v>
      </c>
      <c r="E126" s="104">
        <f>D126/(C126)</f>
        <v>3.2618438599943157E-2</v>
      </c>
    </row>
    <row r="127" spans="2:22" x14ac:dyDescent="0.25">
      <c r="B127" s="132" t="s">
        <v>412</v>
      </c>
      <c r="C127" s="132"/>
      <c r="D127" s="132"/>
      <c r="E127" s="132"/>
    </row>
    <row r="128" spans="2:22" x14ac:dyDescent="0.25">
      <c r="B128" s="132" t="s">
        <v>413</v>
      </c>
      <c r="C128" s="132"/>
      <c r="D128" s="132"/>
      <c r="E128" s="132"/>
    </row>
    <row r="129" spans="2:24" x14ac:dyDescent="0.25">
      <c r="B129" s="132" t="s">
        <v>414</v>
      </c>
      <c r="C129" s="132"/>
      <c r="D129" s="132"/>
      <c r="E129" s="132"/>
    </row>
    <row r="130" spans="2:24" x14ac:dyDescent="0.25">
      <c r="B130" s="132" t="s">
        <v>415</v>
      </c>
      <c r="C130" s="132"/>
      <c r="D130" s="132"/>
      <c r="E130" s="132"/>
    </row>
    <row r="131" spans="2:24" x14ac:dyDescent="0.25">
      <c r="B131" s="132" t="s">
        <v>416</v>
      </c>
      <c r="C131" s="132"/>
      <c r="D131" s="132"/>
      <c r="E131" s="132"/>
    </row>
    <row r="132" spans="2:24" x14ac:dyDescent="0.25">
      <c r="B132" s="132" t="s">
        <v>417</v>
      </c>
      <c r="C132" s="132"/>
      <c r="D132" s="132"/>
      <c r="E132" s="132"/>
    </row>
    <row r="133" spans="2:24" x14ac:dyDescent="0.25">
      <c r="B133" s="132" t="s">
        <v>418</v>
      </c>
      <c r="C133" s="132"/>
      <c r="D133" s="132"/>
      <c r="E133" s="132"/>
    </row>
    <row r="134" spans="2:24" x14ac:dyDescent="0.25">
      <c r="B134" s="132" t="s">
        <v>419</v>
      </c>
      <c r="C134" s="132"/>
      <c r="D134" s="132"/>
      <c r="E134" s="132"/>
    </row>
    <row r="135" spans="2:24" x14ac:dyDescent="0.25">
      <c r="B135" s="132" t="s">
        <v>420</v>
      </c>
      <c r="C135" s="132"/>
      <c r="D135" s="132"/>
      <c r="E135" s="132"/>
    </row>
    <row r="136" spans="2:24" x14ac:dyDescent="0.25">
      <c r="B136" s="132" t="s">
        <v>421</v>
      </c>
      <c r="C136" s="132"/>
      <c r="D136" s="132"/>
      <c r="E136" s="132"/>
    </row>
    <row r="137" spans="2:24" x14ac:dyDescent="0.25">
      <c r="B137" s="132" t="s">
        <v>422</v>
      </c>
      <c r="C137" s="132"/>
      <c r="D137" s="132"/>
      <c r="E137" s="132"/>
      <c r="O137" s="18"/>
      <c r="Q137" s="1"/>
    </row>
    <row r="138" spans="2:24" x14ac:dyDescent="0.25">
      <c r="B138" s="132" t="s">
        <v>423</v>
      </c>
      <c r="C138" s="132"/>
      <c r="D138" s="132"/>
      <c r="E138" s="132"/>
      <c r="O138" s="18"/>
      <c r="Q138" s="1"/>
    </row>
    <row r="139" spans="2:24" x14ac:dyDescent="0.25">
      <c r="B139" s="132" t="s">
        <v>424</v>
      </c>
      <c r="C139" s="132"/>
      <c r="D139" s="132"/>
      <c r="E139" s="132"/>
      <c r="T139" s="131"/>
      <c r="V139" s="18"/>
      <c r="W139" t="s">
        <v>383</v>
      </c>
      <c r="X139" s="131">
        <v>49228</v>
      </c>
    </row>
    <row r="140" spans="2:24" x14ac:dyDescent="0.25">
      <c r="B140" s="132" t="s">
        <v>425</v>
      </c>
      <c r="C140" s="132"/>
      <c r="D140" s="132"/>
      <c r="E140" s="132"/>
      <c r="T140" s="131"/>
      <c r="V140" s="18"/>
      <c r="W140" t="s">
        <v>384</v>
      </c>
      <c r="X140" s="131">
        <v>57501</v>
      </c>
    </row>
    <row r="141" spans="2:24" x14ac:dyDescent="0.25">
      <c r="B141" s="132" t="s">
        <v>426</v>
      </c>
      <c r="C141" s="132"/>
      <c r="D141" s="132"/>
      <c r="E141" s="132"/>
      <c r="T141" s="131"/>
      <c r="V141" s="18"/>
      <c r="W141" t="s">
        <v>385</v>
      </c>
      <c r="X141" s="131">
        <v>61939</v>
      </c>
    </row>
    <row r="142" spans="2:24" x14ac:dyDescent="0.25">
      <c r="B142" s="132" t="s">
        <v>427</v>
      </c>
      <c r="C142" s="132"/>
      <c r="D142" s="132"/>
      <c r="E142" s="132"/>
      <c r="T142" s="131"/>
      <c r="V142" s="18"/>
      <c r="W142" t="s">
        <v>386</v>
      </c>
      <c r="X142" s="131">
        <v>61598</v>
      </c>
    </row>
    <row r="143" spans="2:24" x14ac:dyDescent="0.25">
      <c r="V143" s="18"/>
      <c r="W143" t="s">
        <v>387</v>
      </c>
      <c r="X143" s="131">
        <v>67758</v>
      </c>
    </row>
    <row r="144" spans="2:24" x14ac:dyDescent="0.25">
      <c r="C144" s="19"/>
      <c r="D144" s="19"/>
      <c r="V144" s="18"/>
      <c r="W144" t="s">
        <v>388</v>
      </c>
      <c r="X144" s="131">
        <v>75547</v>
      </c>
    </row>
    <row r="145" spans="12:24" x14ac:dyDescent="0.25">
      <c r="V145" s="18"/>
      <c r="W145" t="s">
        <v>389</v>
      </c>
      <c r="X145" s="131">
        <v>88886</v>
      </c>
    </row>
    <row r="146" spans="12:24" ht="15.75" thickBot="1" x14ac:dyDescent="0.3">
      <c r="V146" s="18"/>
      <c r="W146" t="s">
        <v>390</v>
      </c>
      <c r="X146" s="131">
        <v>111764</v>
      </c>
    </row>
    <row r="147" spans="12:24" ht="19.5" thickBot="1" x14ac:dyDescent="0.35">
      <c r="M147" s="215" t="s">
        <v>68</v>
      </c>
      <c r="N147" s="197"/>
      <c r="O147" s="198" t="s">
        <v>395</v>
      </c>
      <c r="P147" s="198"/>
      <c r="Q147" s="197"/>
      <c r="R147" s="198" t="s">
        <v>396</v>
      </c>
      <c r="S147" s="199"/>
      <c r="V147" s="18"/>
      <c r="W147" t="s">
        <v>391</v>
      </c>
      <c r="X147" s="131">
        <v>101905</v>
      </c>
    </row>
    <row r="148" spans="12:24" ht="15.75" thickBot="1" x14ac:dyDescent="0.3">
      <c r="L148" s="130"/>
      <c r="M148" s="214" t="s">
        <v>397</v>
      </c>
      <c r="N148" s="212" t="s">
        <v>397</v>
      </c>
      <c r="O148" s="213" t="s">
        <v>398</v>
      </c>
      <c r="P148" s="214" t="s">
        <v>399</v>
      </c>
      <c r="Q148" s="212" t="s">
        <v>397</v>
      </c>
      <c r="R148" s="213" t="s">
        <v>398</v>
      </c>
      <c r="S148" s="214" t="s">
        <v>399</v>
      </c>
      <c r="V148" s="18"/>
      <c r="W148" t="s">
        <v>392</v>
      </c>
      <c r="X148" s="131">
        <v>98978</v>
      </c>
    </row>
    <row r="149" spans="12:24" ht="18.75" x14ac:dyDescent="0.3">
      <c r="L149" s="200" t="s">
        <v>139</v>
      </c>
      <c r="M149" s="216">
        <v>88886</v>
      </c>
      <c r="N149" s="209">
        <v>93806</v>
      </c>
      <c r="O149" s="201">
        <v>951</v>
      </c>
      <c r="P149" s="202">
        <v>1.0137944267957274E-2</v>
      </c>
      <c r="Q149" s="209">
        <v>89783</v>
      </c>
      <c r="R149" s="201">
        <v>858</v>
      </c>
      <c r="S149" s="202">
        <v>9.5563748148313147E-3</v>
      </c>
      <c r="V149" s="18"/>
      <c r="W149" t="s">
        <v>393</v>
      </c>
      <c r="X149" s="131">
        <v>102487</v>
      </c>
    </row>
    <row r="150" spans="12:24" ht="18.75" x14ac:dyDescent="0.3">
      <c r="L150" s="203" t="s">
        <v>140</v>
      </c>
      <c r="M150" s="217">
        <v>111764</v>
      </c>
      <c r="N150" s="210">
        <v>117914</v>
      </c>
      <c r="O150" s="204">
        <v>1226</v>
      </c>
      <c r="P150" s="205">
        <v>1.0397408280611293E-2</v>
      </c>
      <c r="Q150" s="210">
        <v>113744</v>
      </c>
      <c r="R150" s="204">
        <v>1099</v>
      </c>
      <c r="S150" s="205">
        <v>9.6620481080320723E-3</v>
      </c>
      <c r="W150" t="s">
        <v>394</v>
      </c>
      <c r="X150" s="131">
        <v>140432</v>
      </c>
    </row>
    <row r="151" spans="12:24" ht="18.75" x14ac:dyDescent="0.3">
      <c r="L151" s="200" t="s">
        <v>141</v>
      </c>
      <c r="M151" s="216">
        <v>101905</v>
      </c>
      <c r="N151" s="209">
        <v>107107</v>
      </c>
      <c r="O151" s="201">
        <v>2476</v>
      </c>
      <c r="P151" s="202">
        <v>2.311706984604181E-2</v>
      </c>
      <c r="Q151" s="209">
        <v>122021</v>
      </c>
      <c r="R151" s="201">
        <v>2403</v>
      </c>
      <c r="S151" s="202">
        <v>1.9693331475729589E-2</v>
      </c>
      <c r="X151" s="1"/>
    </row>
    <row r="152" spans="12:24" ht="18.75" x14ac:dyDescent="0.3">
      <c r="L152" s="203" t="s">
        <v>142</v>
      </c>
      <c r="M152" s="217">
        <v>98978</v>
      </c>
      <c r="N152" s="210">
        <v>104018</v>
      </c>
      <c r="O152" s="204">
        <v>3801</v>
      </c>
      <c r="P152" s="205">
        <v>3.6541752389009592E-2</v>
      </c>
      <c r="Q152" s="210">
        <v>116512</v>
      </c>
      <c r="R152" s="204">
        <v>3925</v>
      </c>
      <c r="S152" s="205">
        <v>3.3687517165613842E-2</v>
      </c>
    </row>
    <row r="153" spans="12:24" ht="18.75" x14ac:dyDescent="0.3">
      <c r="L153" s="200" t="s">
        <v>143</v>
      </c>
      <c r="M153" s="216">
        <v>102487</v>
      </c>
      <c r="N153" s="209">
        <v>109436</v>
      </c>
      <c r="O153" s="201">
        <v>3884</v>
      </c>
      <c r="P153" s="202">
        <v>3.5491063269856356E-2</v>
      </c>
      <c r="Q153" s="209">
        <v>118125</v>
      </c>
      <c r="R153" s="201">
        <v>3791</v>
      </c>
      <c r="S153" s="202">
        <v>3.2093121693121694E-2</v>
      </c>
    </row>
    <row r="154" spans="12:24" ht="19.5" thickBot="1" x14ac:dyDescent="0.35">
      <c r="L154" s="206" t="s">
        <v>220</v>
      </c>
      <c r="M154" s="218">
        <v>140432</v>
      </c>
      <c r="N154" s="211">
        <v>138476</v>
      </c>
      <c r="O154" s="207">
        <v>3422</v>
      </c>
      <c r="P154" s="208">
        <v>2.4711863427597562E-2</v>
      </c>
      <c r="Q154" s="211">
        <v>140551</v>
      </c>
      <c r="R154" s="207">
        <v>2925</v>
      </c>
      <c r="S154" s="208">
        <v>2.0810951184979117E-2</v>
      </c>
    </row>
  </sheetData>
  <phoneticPr fontId="11" type="noConversion"/>
  <hyperlinks>
    <hyperlink ref="D52" r:id="rId1" xr:uid="{F722FE2E-DE21-4647-9686-E45254C0A93E}"/>
    <hyperlink ref="D53" r:id="rId2" xr:uid="{3D0FFD42-FF5F-4C83-A99B-FA9EEA21AD79}"/>
    <hyperlink ref="D56" r:id="rId3" xr:uid="{86972DB2-AF72-4BD6-AA91-FF826FBA1F09}"/>
    <hyperlink ref="D54" r:id="rId4" xr:uid="{6E7B48A3-F929-433B-AA97-81226F2CDF4C}"/>
    <hyperlink ref="D55" r:id="rId5" xr:uid="{2B6856B7-811B-4235-A8DE-E6C4AA4CBE43}"/>
  </hyperlinks>
  <pageMargins left="0.7" right="0.7" top="0.75" bottom="0.75" header="0.3" footer="0.3"/>
  <pageSetup paperSize="9" orientation="portrait" r:id="rId6"/>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911BB-5853-4A7F-A816-AC8CA165C5FA}">
  <sheetPr codeName="Sheet12"/>
  <dimension ref="D3:U32"/>
  <sheetViews>
    <sheetView workbookViewId="0">
      <selection activeCell="K5" sqref="K5"/>
    </sheetView>
  </sheetViews>
  <sheetFormatPr defaultRowHeight="15" x14ac:dyDescent="0.25"/>
  <cols>
    <col min="4" max="4" width="10.7109375" bestFit="1" customWidth="1"/>
    <col min="8" max="8" width="10.7109375" bestFit="1" customWidth="1"/>
    <col min="16" max="16" width="10.7109375" bestFit="1" customWidth="1"/>
  </cols>
  <sheetData>
    <row r="3" spans="4:21" x14ac:dyDescent="0.25">
      <c r="D3" s="54"/>
      <c r="E3" s="84"/>
      <c r="H3" s="1">
        <f>rivm!C203</f>
        <v>44087</v>
      </c>
      <c r="I3" s="131">
        <f>rivm!F203</f>
        <v>1087</v>
      </c>
      <c r="K3" s="131">
        <f>I3-125</f>
        <v>962</v>
      </c>
      <c r="L3">
        <f>K3/140</f>
        <v>6.871428571428571</v>
      </c>
      <c r="M3" s="131">
        <f>MOD(K3,140)</f>
        <v>122</v>
      </c>
      <c r="P3" s="1"/>
      <c r="Q3" s="131"/>
      <c r="R3" s="132"/>
      <c r="S3" s="131"/>
      <c r="T3" s="132"/>
      <c r="U3" s="131"/>
    </row>
    <row r="4" spans="4:21" x14ac:dyDescent="0.25">
      <c r="D4" s="54"/>
      <c r="E4" s="84"/>
      <c r="H4" s="1">
        <f>rivm!C204</f>
        <v>44088</v>
      </c>
      <c r="I4" s="131">
        <f>rivm!F204</f>
        <v>1300</v>
      </c>
      <c r="K4" s="131">
        <f>I4-77</f>
        <v>1223</v>
      </c>
      <c r="L4" s="132">
        <f>K4/140</f>
        <v>8.7357142857142858</v>
      </c>
      <c r="M4" s="131">
        <f t="shared" ref="M4:M32" si="0">MOD(K4,140)</f>
        <v>103</v>
      </c>
      <c r="P4" s="1"/>
      <c r="Q4" s="131"/>
      <c r="R4" s="132"/>
      <c r="S4" s="131"/>
      <c r="T4" s="132"/>
      <c r="U4" s="131"/>
    </row>
    <row r="5" spans="4:21" x14ac:dyDescent="0.25">
      <c r="D5" s="54"/>
      <c r="E5" s="84"/>
      <c r="H5" s="1">
        <f>rivm!C205</f>
        <v>44089</v>
      </c>
      <c r="I5" s="131">
        <f>rivm!F205</f>
        <v>1379</v>
      </c>
      <c r="K5" s="131">
        <f t="shared" ref="K5:K32" si="1">I5-125</f>
        <v>1254</v>
      </c>
      <c r="L5" s="132">
        <f t="shared" ref="L5:L32" si="2">K5/140</f>
        <v>8.9571428571428573</v>
      </c>
      <c r="M5" s="131">
        <f t="shared" si="0"/>
        <v>134</v>
      </c>
    </row>
    <row r="6" spans="4:21" x14ac:dyDescent="0.25">
      <c r="D6" s="54"/>
      <c r="E6" s="84"/>
      <c r="H6" s="1">
        <f>rivm!C206</f>
        <v>44090</v>
      </c>
      <c r="I6" s="131">
        <f>rivm!F206</f>
        <v>1542</v>
      </c>
      <c r="K6" s="131">
        <f t="shared" si="1"/>
        <v>1417</v>
      </c>
      <c r="L6" s="132">
        <f t="shared" si="2"/>
        <v>10.121428571428572</v>
      </c>
      <c r="M6" s="131">
        <f t="shared" si="0"/>
        <v>17</v>
      </c>
    </row>
    <row r="7" spans="4:21" x14ac:dyDescent="0.25">
      <c r="D7" s="54"/>
      <c r="E7" s="84"/>
      <c r="H7" s="1">
        <f>rivm!C207</f>
        <v>44091</v>
      </c>
      <c r="I7" s="131">
        <f>rivm!F207</f>
        <v>1753</v>
      </c>
      <c r="K7" s="131">
        <f t="shared" si="1"/>
        <v>1628</v>
      </c>
      <c r="L7" s="132">
        <f t="shared" si="2"/>
        <v>11.628571428571428</v>
      </c>
      <c r="M7" s="131">
        <f t="shared" si="0"/>
        <v>88</v>
      </c>
    </row>
    <row r="8" spans="4:21" x14ac:dyDescent="0.25">
      <c r="D8" s="54"/>
      <c r="E8" s="84"/>
      <c r="H8" s="1">
        <f>rivm!C208</f>
        <v>44092</v>
      </c>
      <c r="I8" s="131">
        <f>rivm!F208</f>
        <v>-88073</v>
      </c>
      <c r="K8" s="131">
        <f t="shared" si="1"/>
        <v>-88198</v>
      </c>
      <c r="L8" s="132">
        <f t="shared" si="2"/>
        <v>-629.98571428571427</v>
      </c>
      <c r="M8" s="131">
        <f t="shared" si="0"/>
        <v>2</v>
      </c>
    </row>
    <row r="9" spans="4:21" x14ac:dyDescent="0.25">
      <c r="D9" s="54"/>
      <c r="E9" s="84"/>
      <c r="H9" s="1">
        <f>rivm!C209</f>
        <v>44093</v>
      </c>
      <c r="I9" s="131">
        <f>rivm!F209</f>
        <v>0</v>
      </c>
      <c r="K9" s="131">
        <f t="shared" si="1"/>
        <v>-125</v>
      </c>
      <c r="L9" s="132">
        <f t="shared" si="2"/>
        <v>-0.8928571428571429</v>
      </c>
      <c r="M9" s="131">
        <f t="shared" si="0"/>
        <v>15</v>
      </c>
    </row>
    <row r="10" spans="4:21" x14ac:dyDescent="0.25">
      <c r="D10" s="54"/>
      <c r="E10" s="84"/>
      <c r="H10" s="1">
        <f>rivm!C210</f>
        <v>44094</v>
      </c>
      <c r="I10" s="131">
        <f>rivm!F210</f>
        <v>0</v>
      </c>
      <c r="K10" s="131">
        <f t="shared" si="1"/>
        <v>-125</v>
      </c>
      <c r="L10" s="132">
        <f t="shared" si="2"/>
        <v>-0.8928571428571429</v>
      </c>
      <c r="M10" s="131">
        <f t="shared" si="0"/>
        <v>15</v>
      </c>
    </row>
    <row r="11" spans="4:21" x14ac:dyDescent="0.25">
      <c r="D11" s="54"/>
      <c r="E11" s="84"/>
      <c r="H11" s="1">
        <f>rivm!C211</f>
        <v>44095</v>
      </c>
      <c r="I11" s="131">
        <f>rivm!F211</f>
        <v>0</v>
      </c>
      <c r="K11" s="131">
        <f t="shared" si="1"/>
        <v>-125</v>
      </c>
      <c r="L11" s="132">
        <f t="shared" si="2"/>
        <v>-0.8928571428571429</v>
      </c>
      <c r="M11" s="131">
        <f t="shared" si="0"/>
        <v>15</v>
      </c>
    </row>
    <row r="12" spans="4:21" x14ac:dyDescent="0.25">
      <c r="D12" s="54"/>
      <c r="E12" s="84"/>
      <c r="H12" s="1">
        <f>rivm!C212</f>
        <v>44096</v>
      </c>
      <c r="I12" s="131">
        <f>rivm!F212</f>
        <v>0</v>
      </c>
      <c r="K12" s="131">
        <f t="shared" si="1"/>
        <v>-125</v>
      </c>
      <c r="L12" s="132">
        <f t="shared" si="2"/>
        <v>-0.8928571428571429</v>
      </c>
      <c r="M12" s="131">
        <f t="shared" si="0"/>
        <v>15</v>
      </c>
    </row>
    <row r="13" spans="4:21" x14ac:dyDescent="0.25">
      <c r="D13" s="54"/>
      <c r="E13" s="84"/>
      <c r="H13" s="1">
        <f>rivm!C213</f>
        <v>44097</v>
      </c>
      <c r="I13" s="131">
        <f>rivm!F213</f>
        <v>0</v>
      </c>
      <c r="K13" s="131">
        <f t="shared" si="1"/>
        <v>-125</v>
      </c>
      <c r="L13" s="132">
        <f t="shared" si="2"/>
        <v>-0.8928571428571429</v>
      </c>
      <c r="M13" s="131">
        <f t="shared" si="0"/>
        <v>15</v>
      </c>
    </row>
    <row r="14" spans="4:21" x14ac:dyDescent="0.25">
      <c r="D14" s="54"/>
      <c r="E14" s="84"/>
      <c r="H14" s="1">
        <f>rivm!C214</f>
        <v>44098</v>
      </c>
      <c r="I14" s="131">
        <f>rivm!F214</f>
        <v>0</v>
      </c>
      <c r="K14" s="131">
        <f t="shared" si="1"/>
        <v>-125</v>
      </c>
      <c r="L14" s="132">
        <f t="shared" si="2"/>
        <v>-0.8928571428571429</v>
      </c>
      <c r="M14" s="131">
        <f t="shared" si="0"/>
        <v>15</v>
      </c>
    </row>
    <row r="15" spans="4:21" x14ac:dyDescent="0.25">
      <c r="D15" s="54"/>
      <c r="E15" s="84"/>
      <c r="H15" s="1">
        <f>rivm!C215</f>
        <v>44099</v>
      </c>
      <c r="I15" s="131">
        <f>rivm!F215</f>
        <v>0</v>
      </c>
      <c r="K15" s="131">
        <f t="shared" si="1"/>
        <v>-125</v>
      </c>
      <c r="L15" s="132">
        <f t="shared" si="2"/>
        <v>-0.8928571428571429</v>
      </c>
      <c r="M15" s="131">
        <f t="shared" si="0"/>
        <v>15</v>
      </c>
    </row>
    <row r="16" spans="4:21" x14ac:dyDescent="0.25">
      <c r="D16" s="54"/>
      <c r="E16" s="84"/>
      <c r="H16" s="1">
        <f>rivm!C216</f>
        <v>44100</v>
      </c>
      <c r="I16" s="131">
        <f>rivm!F216</f>
        <v>0</v>
      </c>
      <c r="K16" s="131">
        <f t="shared" si="1"/>
        <v>-125</v>
      </c>
      <c r="L16" s="132">
        <f t="shared" si="2"/>
        <v>-0.8928571428571429</v>
      </c>
      <c r="M16" s="131">
        <f t="shared" si="0"/>
        <v>15</v>
      </c>
    </row>
    <row r="17" spans="4:13" x14ac:dyDescent="0.25">
      <c r="D17" s="54"/>
      <c r="E17" s="84"/>
      <c r="H17" s="1">
        <f>rivm!C217</f>
        <v>44101</v>
      </c>
      <c r="I17" s="131">
        <f>rivm!F217</f>
        <v>0</v>
      </c>
      <c r="K17" s="131">
        <f t="shared" si="1"/>
        <v>-125</v>
      </c>
      <c r="L17" s="132">
        <f t="shared" si="2"/>
        <v>-0.8928571428571429</v>
      </c>
      <c r="M17" s="131">
        <f t="shared" si="0"/>
        <v>15</v>
      </c>
    </row>
    <row r="18" spans="4:13" x14ac:dyDescent="0.25">
      <c r="D18" s="54"/>
      <c r="E18" s="84"/>
      <c r="H18" s="1">
        <f>rivm!C218</f>
        <v>44102</v>
      </c>
      <c r="I18" s="131">
        <f>rivm!F218</f>
        <v>0</v>
      </c>
      <c r="K18" s="131">
        <f t="shared" si="1"/>
        <v>-125</v>
      </c>
      <c r="L18" s="132">
        <f t="shared" si="2"/>
        <v>-0.8928571428571429</v>
      </c>
      <c r="M18" s="131">
        <f t="shared" si="0"/>
        <v>15</v>
      </c>
    </row>
    <row r="19" spans="4:13" x14ac:dyDescent="0.25">
      <c r="D19" s="54"/>
      <c r="E19" s="84"/>
      <c r="H19" s="1">
        <f>rivm!C219</f>
        <v>44103</v>
      </c>
      <c r="I19" s="131">
        <f>rivm!F219</f>
        <v>0</v>
      </c>
      <c r="K19" s="131">
        <f t="shared" si="1"/>
        <v>-125</v>
      </c>
      <c r="L19" s="132">
        <f t="shared" si="2"/>
        <v>-0.8928571428571429</v>
      </c>
      <c r="M19" s="131">
        <f t="shared" si="0"/>
        <v>15</v>
      </c>
    </row>
    <row r="20" spans="4:13" x14ac:dyDescent="0.25">
      <c r="D20" s="54"/>
      <c r="E20" s="84"/>
      <c r="H20" s="1">
        <f>rivm!C220</f>
        <v>44104</v>
      </c>
      <c r="I20" s="131">
        <f>rivm!F220</f>
        <v>0</v>
      </c>
      <c r="K20" s="131">
        <f t="shared" si="1"/>
        <v>-125</v>
      </c>
      <c r="L20" s="132">
        <f t="shared" si="2"/>
        <v>-0.8928571428571429</v>
      </c>
      <c r="M20" s="131">
        <f t="shared" si="0"/>
        <v>15</v>
      </c>
    </row>
    <row r="21" spans="4:13" x14ac:dyDescent="0.25">
      <c r="D21" s="54"/>
      <c r="E21" s="84"/>
      <c r="H21" s="1">
        <f>rivm!C221</f>
        <v>44105</v>
      </c>
      <c r="I21" s="131">
        <f>rivm!F221</f>
        <v>0</v>
      </c>
      <c r="K21" s="131">
        <f t="shared" si="1"/>
        <v>-125</v>
      </c>
      <c r="L21" s="132">
        <f t="shared" si="2"/>
        <v>-0.8928571428571429</v>
      </c>
      <c r="M21" s="131">
        <f t="shared" si="0"/>
        <v>15</v>
      </c>
    </row>
    <row r="22" spans="4:13" x14ac:dyDescent="0.25">
      <c r="D22" s="54"/>
      <c r="E22" s="84"/>
      <c r="H22" s="1">
        <f>rivm!C222</f>
        <v>44106</v>
      </c>
      <c r="I22" s="131">
        <f>rivm!F222</f>
        <v>0</v>
      </c>
      <c r="K22" s="131">
        <f t="shared" si="1"/>
        <v>-125</v>
      </c>
      <c r="L22" s="132">
        <f t="shared" si="2"/>
        <v>-0.8928571428571429</v>
      </c>
      <c r="M22" s="131">
        <f t="shared" si="0"/>
        <v>15</v>
      </c>
    </row>
    <row r="23" spans="4:13" x14ac:dyDescent="0.25">
      <c r="D23" s="54"/>
      <c r="E23" s="84"/>
      <c r="H23" s="1">
        <f>rivm!C223</f>
        <v>44107</v>
      </c>
      <c r="I23" s="131">
        <f>rivm!F223</f>
        <v>0</v>
      </c>
      <c r="K23" s="131">
        <f t="shared" si="1"/>
        <v>-125</v>
      </c>
      <c r="L23" s="132">
        <f t="shared" si="2"/>
        <v>-0.8928571428571429</v>
      </c>
      <c r="M23" s="131">
        <f t="shared" si="0"/>
        <v>15</v>
      </c>
    </row>
    <row r="24" spans="4:13" x14ac:dyDescent="0.25">
      <c r="D24" s="54"/>
      <c r="E24" s="84"/>
      <c r="H24" s="1">
        <f>rivm!C224</f>
        <v>44108</v>
      </c>
      <c r="I24" s="131">
        <f>rivm!F224</f>
        <v>0</v>
      </c>
      <c r="K24" s="131">
        <f t="shared" si="1"/>
        <v>-125</v>
      </c>
      <c r="L24" s="132">
        <f t="shared" si="2"/>
        <v>-0.8928571428571429</v>
      </c>
      <c r="M24" s="131">
        <f t="shared" si="0"/>
        <v>15</v>
      </c>
    </row>
    <row r="25" spans="4:13" x14ac:dyDescent="0.25">
      <c r="D25" s="54"/>
      <c r="E25" s="84"/>
      <c r="H25" s="1">
        <f>rivm!C225</f>
        <v>44109</v>
      </c>
      <c r="I25" s="131">
        <f>rivm!F225</f>
        <v>0</v>
      </c>
      <c r="K25" s="131">
        <f t="shared" si="1"/>
        <v>-125</v>
      </c>
      <c r="L25" s="132">
        <f t="shared" si="2"/>
        <v>-0.8928571428571429</v>
      </c>
      <c r="M25" s="131">
        <f t="shared" si="0"/>
        <v>15</v>
      </c>
    </row>
    <row r="26" spans="4:13" x14ac:dyDescent="0.25">
      <c r="D26" s="54"/>
      <c r="E26" s="84"/>
      <c r="H26" s="1">
        <f>rivm!C226</f>
        <v>44110</v>
      </c>
      <c r="I26" s="131">
        <f>rivm!F226</f>
        <v>0</v>
      </c>
      <c r="K26" s="131">
        <f t="shared" si="1"/>
        <v>-125</v>
      </c>
      <c r="L26" s="132">
        <f t="shared" si="2"/>
        <v>-0.8928571428571429</v>
      </c>
      <c r="M26" s="131">
        <f t="shared" si="0"/>
        <v>15</v>
      </c>
    </row>
    <row r="27" spans="4:13" x14ac:dyDescent="0.25">
      <c r="D27" s="54"/>
      <c r="E27" s="84"/>
      <c r="H27" s="1">
        <f>rivm!C227</f>
        <v>44111</v>
      </c>
      <c r="I27" s="131">
        <f>rivm!F227</f>
        <v>0</v>
      </c>
      <c r="K27" s="131">
        <f t="shared" si="1"/>
        <v>-125</v>
      </c>
      <c r="L27" s="132">
        <f t="shared" si="2"/>
        <v>-0.8928571428571429</v>
      </c>
      <c r="M27" s="131">
        <f t="shared" si="0"/>
        <v>15</v>
      </c>
    </row>
    <row r="28" spans="4:13" x14ac:dyDescent="0.25">
      <c r="D28" s="54"/>
      <c r="E28" s="84"/>
      <c r="H28" s="1">
        <f>rivm!C228</f>
        <v>44112</v>
      </c>
      <c r="I28" s="131">
        <f>rivm!F228</f>
        <v>0</v>
      </c>
      <c r="K28" s="131">
        <f t="shared" si="1"/>
        <v>-125</v>
      </c>
      <c r="L28" s="132">
        <f t="shared" si="2"/>
        <v>-0.8928571428571429</v>
      </c>
      <c r="M28" s="131">
        <f t="shared" si="0"/>
        <v>15</v>
      </c>
    </row>
    <row r="29" spans="4:13" x14ac:dyDescent="0.25">
      <c r="D29" s="54"/>
      <c r="E29" s="84"/>
      <c r="H29" s="1">
        <f>rivm!C229</f>
        <v>44113</v>
      </c>
      <c r="I29" s="131">
        <f>rivm!F229</f>
        <v>0</v>
      </c>
      <c r="K29" s="131">
        <f t="shared" si="1"/>
        <v>-125</v>
      </c>
      <c r="L29" s="132">
        <f t="shared" si="2"/>
        <v>-0.8928571428571429</v>
      </c>
      <c r="M29" s="131">
        <f t="shared" si="0"/>
        <v>15</v>
      </c>
    </row>
    <row r="30" spans="4:13" x14ac:dyDescent="0.25">
      <c r="D30" s="54"/>
      <c r="E30" s="84"/>
      <c r="H30" s="1">
        <f>rivm!C230</f>
        <v>44114</v>
      </c>
      <c r="I30" s="131">
        <f>rivm!F230</f>
        <v>0</v>
      </c>
      <c r="K30" s="131">
        <f t="shared" si="1"/>
        <v>-125</v>
      </c>
      <c r="L30" s="132">
        <f t="shared" si="2"/>
        <v>-0.8928571428571429</v>
      </c>
      <c r="M30" s="131">
        <f t="shared" si="0"/>
        <v>15</v>
      </c>
    </row>
    <row r="31" spans="4:13" x14ac:dyDescent="0.25">
      <c r="D31" s="54"/>
      <c r="E31" s="84"/>
      <c r="H31" s="1">
        <f>rivm!C231</f>
        <v>44115</v>
      </c>
      <c r="I31" s="131">
        <f>rivm!F231</f>
        <v>0</v>
      </c>
      <c r="K31" s="131">
        <f t="shared" si="1"/>
        <v>-125</v>
      </c>
      <c r="L31" s="132">
        <f t="shared" si="2"/>
        <v>-0.8928571428571429</v>
      </c>
      <c r="M31" s="131">
        <f t="shared" si="0"/>
        <v>15</v>
      </c>
    </row>
    <row r="32" spans="4:13" x14ac:dyDescent="0.25">
      <c r="D32" s="54"/>
      <c r="E32" s="84"/>
      <c r="H32" s="1">
        <f>rivm!C232</f>
        <v>44116</v>
      </c>
      <c r="I32" s="131">
        <f>rivm!F232</f>
        <v>0</v>
      </c>
      <c r="K32" s="131">
        <f t="shared" si="1"/>
        <v>-125</v>
      </c>
      <c r="L32" s="132">
        <f t="shared" si="2"/>
        <v>-0.8928571428571429</v>
      </c>
      <c r="M32" s="131">
        <f t="shared" si="0"/>
        <v>15</v>
      </c>
    </row>
  </sheetData>
  <conditionalFormatting sqref="E3:E25">
    <cfRule type="cellIs" dxfId="12" priority="1" operator="greaterThanOrEqual">
      <formula>1335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3DD3-AFD4-48A9-AD79-C047BCDA7A06}">
  <sheetPr codeName="Sheet13"/>
  <dimension ref="B1:X209"/>
  <sheetViews>
    <sheetView topLeftCell="A17" workbookViewId="0">
      <selection activeCell="S82" sqref="S82"/>
    </sheetView>
  </sheetViews>
  <sheetFormatPr defaultRowHeight="15" x14ac:dyDescent="0.25"/>
  <cols>
    <col min="2" max="2" width="9.28515625" bestFit="1" customWidth="1"/>
    <col min="3" max="3" width="8.28515625" bestFit="1" customWidth="1"/>
    <col min="4" max="4" width="10.7109375" bestFit="1" customWidth="1"/>
    <col min="8" max="8" width="10.7109375" bestFit="1" customWidth="1"/>
    <col min="9" max="9" width="9" bestFit="1" customWidth="1"/>
    <col min="12" max="12" width="10.7109375" bestFit="1" customWidth="1"/>
  </cols>
  <sheetData>
    <row r="1" spans="2:16" x14ac:dyDescent="0.25">
      <c r="B1" t="s">
        <v>519</v>
      </c>
      <c r="C1" t="s">
        <v>520</v>
      </c>
      <c r="D1" t="s">
        <v>521</v>
      </c>
      <c r="H1" t="s">
        <v>518</v>
      </c>
      <c r="I1" t="s">
        <v>522</v>
      </c>
      <c r="J1" t="s">
        <v>538</v>
      </c>
      <c r="L1" t="s">
        <v>518</v>
      </c>
      <c r="M1" t="s">
        <v>537</v>
      </c>
      <c r="O1" t="s">
        <v>539</v>
      </c>
      <c r="P1" t="s">
        <v>521</v>
      </c>
    </row>
    <row r="2" spans="2:16" x14ac:dyDescent="0.25">
      <c r="B2">
        <v>857</v>
      </c>
      <c r="C2">
        <v>2142</v>
      </c>
      <c r="D2" t="s">
        <v>456</v>
      </c>
      <c r="H2" s="1"/>
      <c r="L2" s="1">
        <v>43878</v>
      </c>
      <c r="M2" t="s">
        <v>531</v>
      </c>
      <c r="O2">
        <v>4</v>
      </c>
      <c r="P2" t="s">
        <v>456</v>
      </c>
    </row>
    <row r="3" spans="2:16" x14ac:dyDescent="0.25">
      <c r="B3">
        <v>1285</v>
      </c>
      <c r="C3">
        <v>2742</v>
      </c>
      <c r="D3" t="s">
        <v>456</v>
      </c>
      <c r="H3" s="1"/>
      <c r="L3" s="1">
        <v>43879</v>
      </c>
      <c r="M3">
        <v>0</v>
      </c>
      <c r="O3">
        <v>4</v>
      </c>
      <c r="P3" t="s">
        <v>456</v>
      </c>
    </row>
    <row r="4" spans="2:16" x14ac:dyDescent="0.25">
      <c r="B4">
        <v>1799</v>
      </c>
      <c r="C4">
        <v>3513</v>
      </c>
      <c r="D4" t="s">
        <v>456</v>
      </c>
      <c r="H4" s="1"/>
      <c r="L4" s="1">
        <v>43880</v>
      </c>
      <c r="M4" t="s">
        <v>531</v>
      </c>
      <c r="O4" t="s">
        <v>540</v>
      </c>
      <c r="P4" t="s">
        <v>456</v>
      </c>
    </row>
    <row r="5" spans="2:16" x14ac:dyDescent="0.25">
      <c r="B5">
        <v>2313</v>
      </c>
      <c r="C5">
        <v>4370</v>
      </c>
      <c r="D5" t="s">
        <v>456</v>
      </c>
      <c r="H5" s="1">
        <v>43881</v>
      </c>
      <c r="I5">
        <v>3346</v>
      </c>
      <c r="J5">
        <v>1.74</v>
      </c>
      <c r="L5" s="1">
        <v>43881</v>
      </c>
      <c r="M5" t="s">
        <v>541</v>
      </c>
      <c r="O5" t="s">
        <v>540</v>
      </c>
      <c r="P5" t="s">
        <v>456</v>
      </c>
    </row>
    <row r="6" spans="2:16" x14ac:dyDescent="0.25">
      <c r="B6">
        <v>3085</v>
      </c>
      <c r="C6">
        <v>5398</v>
      </c>
      <c r="D6" t="s">
        <v>456</v>
      </c>
      <c r="H6" s="1">
        <v>43882</v>
      </c>
      <c r="I6">
        <v>4240</v>
      </c>
      <c r="J6">
        <v>2.0299999999999998</v>
      </c>
      <c r="L6" s="1">
        <v>43882</v>
      </c>
      <c r="M6" t="s">
        <v>542</v>
      </c>
      <c r="O6" t="s">
        <v>543</v>
      </c>
      <c r="P6" t="s">
        <v>456</v>
      </c>
    </row>
    <row r="7" spans="2:16" x14ac:dyDescent="0.25">
      <c r="B7">
        <v>3941</v>
      </c>
      <c r="C7">
        <v>6598</v>
      </c>
      <c r="D7" t="s">
        <v>456</v>
      </c>
      <c r="H7" s="1">
        <v>43883</v>
      </c>
      <c r="I7">
        <v>5277</v>
      </c>
      <c r="J7">
        <v>2.17</v>
      </c>
      <c r="L7" s="1">
        <v>43883</v>
      </c>
      <c r="M7">
        <v>0</v>
      </c>
      <c r="O7">
        <v>5</v>
      </c>
      <c r="P7" t="s">
        <v>456</v>
      </c>
    </row>
    <row r="8" spans="2:16" x14ac:dyDescent="0.25">
      <c r="B8">
        <v>4970</v>
      </c>
      <c r="C8">
        <v>8054</v>
      </c>
      <c r="D8" t="s">
        <v>456</v>
      </c>
      <c r="H8" s="1">
        <v>43884</v>
      </c>
      <c r="I8">
        <v>6492</v>
      </c>
      <c r="J8">
        <v>2.1800000000000002</v>
      </c>
      <c r="L8" s="1">
        <v>43884</v>
      </c>
      <c r="M8" t="s">
        <v>545</v>
      </c>
      <c r="O8" t="s">
        <v>546</v>
      </c>
      <c r="P8" t="s">
        <v>456</v>
      </c>
    </row>
    <row r="9" spans="2:16" x14ac:dyDescent="0.25">
      <c r="B9">
        <v>6255</v>
      </c>
      <c r="C9">
        <v>9768</v>
      </c>
      <c r="D9" t="s">
        <v>456</v>
      </c>
      <c r="H9" s="1">
        <v>43885</v>
      </c>
      <c r="I9">
        <v>7965</v>
      </c>
      <c r="J9">
        <v>2.2000000000000002</v>
      </c>
      <c r="L9" s="1">
        <v>43885</v>
      </c>
      <c r="M9" t="s">
        <v>547</v>
      </c>
      <c r="O9" t="s">
        <v>549</v>
      </c>
      <c r="P9" t="s">
        <v>456</v>
      </c>
    </row>
    <row r="10" spans="2:16" x14ac:dyDescent="0.25">
      <c r="B10">
        <v>7712</v>
      </c>
      <c r="C10">
        <v>11824</v>
      </c>
      <c r="D10" t="s">
        <v>456</v>
      </c>
      <c r="H10" s="1">
        <v>43886</v>
      </c>
      <c r="I10">
        <v>9731</v>
      </c>
      <c r="J10">
        <v>2.15</v>
      </c>
      <c r="L10" s="1">
        <v>43886</v>
      </c>
      <c r="M10" t="s">
        <v>550</v>
      </c>
      <c r="O10" t="s">
        <v>549</v>
      </c>
      <c r="P10" t="s">
        <v>456</v>
      </c>
    </row>
    <row r="11" spans="2:16" x14ac:dyDescent="0.25">
      <c r="B11">
        <v>9340</v>
      </c>
      <c r="C11">
        <v>14138</v>
      </c>
      <c r="D11" t="s">
        <v>456</v>
      </c>
      <c r="H11" s="1">
        <v>43887</v>
      </c>
      <c r="I11">
        <v>11767</v>
      </c>
      <c r="J11">
        <v>2.06</v>
      </c>
      <c r="L11" s="1">
        <v>43887</v>
      </c>
      <c r="M11" t="s">
        <v>552</v>
      </c>
      <c r="O11" t="s">
        <v>554</v>
      </c>
      <c r="P11" t="s">
        <v>456</v>
      </c>
    </row>
    <row r="12" spans="2:16" x14ac:dyDescent="0.25">
      <c r="B12">
        <v>11225</v>
      </c>
      <c r="C12">
        <v>16708</v>
      </c>
      <c r="D12" t="s">
        <v>456</v>
      </c>
      <c r="H12" s="1">
        <v>43888</v>
      </c>
      <c r="I12">
        <v>14032</v>
      </c>
      <c r="J12">
        <v>2.06</v>
      </c>
      <c r="L12" s="1">
        <v>43888</v>
      </c>
      <c r="M12" t="s">
        <v>555</v>
      </c>
      <c r="O12" t="s">
        <v>556</v>
      </c>
      <c r="P12" t="s">
        <v>456</v>
      </c>
    </row>
    <row r="13" spans="2:16" x14ac:dyDescent="0.25">
      <c r="B13">
        <v>13538</v>
      </c>
      <c r="C13">
        <v>19879</v>
      </c>
      <c r="D13" t="s">
        <v>456</v>
      </c>
      <c r="H13" s="1">
        <v>43889</v>
      </c>
      <c r="I13">
        <v>16761</v>
      </c>
      <c r="J13">
        <v>2.1</v>
      </c>
      <c r="L13" s="1">
        <v>43889</v>
      </c>
      <c r="M13" t="s">
        <v>557</v>
      </c>
      <c r="O13" t="s">
        <v>558</v>
      </c>
      <c r="P13" t="s">
        <v>456</v>
      </c>
    </row>
    <row r="14" spans="2:16" x14ac:dyDescent="0.25">
      <c r="B14">
        <v>16280</v>
      </c>
      <c r="C14">
        <v>23649</v>
      </c>
      <c r="D14" t="s">
        <v>456</v>
      </c>
      <c r="H14" s="1">
        <v>43890</v>
      </c>
      <c r="I14">
        <v>20107</v>
      </c>
      <c r="J14">
        <v>1.99</v>
      </c>
      <c r="L14" s="1">
        <v>43890</v>
      </c>
      <c r="M14" t="s">
        <v>559</v>
      </c>
      <c r="O14" t="s">
        <v>561</v>
      </c>
      <c r="P14" t="s">
        <v>456</v>
      </c>
    </row>
    <row r="15" spans="2:16" x14ac:dyDescent="0.25">
      <c r="B15">
        <v>19622</v>
      </c>
      <c r="C15">
        <v>28104</v>
      </c>
      <c r="D15" t="s">
        <v>456</v>
      </c>
      <c r="H15" s="1">
        <v>43891</v>
      </c>
      <c r="I15">
        <v>24016</v>
      </c>
      <c r="J15">
        <v>1.83</v>
      </c>
      <c r="L15" s="1">
        <v>43891</v>
      </c>
      <c r="M15" t="s">
        <v>562</v>
      </c>
      <c r="O15" t="s">
        <v>563</v>
      </c>
      <c r="P15" t="s">
        <v>456</v>
      </c>
    </row>
    <row r="16" spans="2:16" x14ac:dyDescent="0.25">
      <c r="B16">
        <v>23563</v>
      </c>
      <c r="C16">
        <v>33503</v>
      </c>
      <c r="D16" t="s">
        <v>456</v>
      </c>
      <c r="H16" s="1">
        <v>43892</v>
      </c>
      <c r="I16">
        <v>28754</v>
      </c>
      <c r="J16">
        <v>1.79</v>
      </c>
      <c r="L16" s="1">
        <v>43892</v>
      </c>
      <c r="M16" t="s">
        <v>564</v>
      </c>
      <c r="O16" t="s">
        <v>565</v>
      </c>
      <c r="P16" t="s">
        <v>456</v>
      </c>
    </row>
    <row r="17" spans="2:16" x14ac:dyDescent="0.25">
      <c r="B17">
        <v>28276</v>
      </c>
      <c r="C17">
        <v>39757</v>
      </c>
      <c r="D17" t="s">
        <v>456</v>
      </c>
      <c r="H17" s="1">
        <v>43893</v>
      </c>
      <c r="I17">
        <v>34318</v>
      </c>
      <c r="J17">
        <v>1.82</v>
      </c>
      <c r="L17" s="1">
        <v>43893</v>
      </c>
      <c r="M17" t="s">
        <v>562</v>
      </c>
      <c r="O17" t="s">
        <v>566</v>
      </c>
      <c r="P17" t="s">
        <v>456</v>
      </c>
    </row>
    <row r="18" spans="2:16" x14ac:dyDescent="0.25">
      <c r="B18">
        <v>33931</v>
      </c>
      <c r="C18">
        <v>47298</v>
      </c>
      <c r="D18" t="s">
        <v>456</v>
      </c>
      <c r="H18" s="1">
        <v>43894</v>
      </c>
      <c r="I18">
        <v>40924</v>
      </c>
      <c r="J18">
        <v>1.84</v>
      </c>
      <c r="L18" s="1">
        <v>43894</v>
      </c>
      <c r="M18" t="s">
        <v>557</v>
      </c>
      <c r="O18" t="s">
        <v>548</v>
      </c>
      <c r="P18" t="s">
        <v>456</v>
      </c>
    </row>
    <row r="19" spans="2:16" x14ac:dyDescent="0.25">
      <c r="B19">
        <v>40100</v>
      </c>
      <c r="C19">
        <v>55609</v>
      </c>
      <c r="D19" t="s">
        <v>456</v>
      </c>
      <c r="H19" s="1">
        <v>43895</v>
      </c>
      <c r="I19">
        <v>48256</v>
      </c>
      <c r="J19">
        <v>1.86</v>
      </c>
      <c r="L19" s="1">
        <v>43895</v>
      </c>
      <c r="M19" t="s">
        <v>568</v>
      </c>
      <c r="O19" t="s">
        <v>544</v>
      </c>
      <c r="P19" t="s">
        <v>456</v>
      </c>
    </row>
    <row r="20" spans="2:16" x14ac:dyDescent="0.25">
      <c r="B20">
        <v>47298</v>
      </c>
      <c r="C20">
        <v>65206</v>
      </c>
      <c r="D20" t="s">
        <v>456</v>
      </c>
      <c r="H20" s="1">
        <v>43896</v>
      </c>
      <c r="I20">
        <v>56792</v>
      </c>
      <c r="J20">
        <v>1.89</v>
      </c>
      <c r="L20" s="1">
        <v>43896</v>
      </c>
      <c r="M20" t="s">
        <v>570</v>
      </c>
      <c r="O20" t="s">
        <v>572</v>
      </c>
      <c r="P20" t="s">
        <v>456</v>
      </c>
    </row>
    <row r="21" spans="2:16" x14ac:dyDescent="0.25">
      <c r="B21">
        <v>55952</v>
      </c>
      <c r="C21">
        <v>76773</v>
      </c>
      <c r="D21" t="s">
        <v>456</v>
      </c>
      <c r="H21" s="1">
        <v>43897</v>
      </c>
      <c r="I21">
        <v>66937</v>
      </c>
      <c r="J21">
        <v>1.9</v>
      </c>
      <c r="L21" s="1">
        <v>43897</v>
      </c>
      <c r="M21" t="s">
        <v>573</v>
      </c>
      <c r="O21" t="s">
        <v>551</v>
      </c>
      <c r="P21" t="s">
        <v>456</v>
      </c>
    </row>
    <row r="22" spans="2:16" x14ac:dyDescent="0.25">
      <c r="B22">
        <v>65120</v>
      </c>
      <c r="C22">
        <v>89711</v>
      </c>
      <c r="D22" t="s">
        <v>456</v>
      </c>
      <c r="H22" s="1">
        <v>43898</v>
      </c>
      <c r="I22">
        <v>78221</v>
      </c>
      <c r="J22">
        <v>1.8</v>
      </c>
      <c r="L22" s="1">
        <v>43898</v>
      </c>
      <c r="M22" t="s">
        <v>568</v>
      </c>
      <c r="O22" t="s">
        <v>553</v>
      </c>
      <c r="P22" t="s">
        <v>456</v>
      </c>
    </row>
    <row r="23" spans="2:16" x14ac:dyDescent="0.25">
      <c r="B23">
        <v>75573</v>
      </c>
      <c r="C23">
        <v>104192</v>
      </c>
      <c r="D23" t="s">
        <v>456</v>
      </c>
      <c r="H23" s="1">
        <v>43899</v>
      </c>
      <c r="I23">
        <v>90868</v>
      </c>
      <c r="J23">
        <v>1.67</v>
      </c>
      <c r="L23" s="1">
        <v>43899</v>
      </c>
      <c r="M23" t="s">
        <v>557</v>
      </c>
      <c r="O23" t="s">
        <v>567</v>
      </c>
      <c r="P23" t="s">
        <v>456</v>
      </c>
    </row>
    <row r="24" spans="2:16" x14ac:dyDescent="0.25">
      <c r="B24">
        <v>87141</v>
      </c>
      <c r="C24">
        <v>120215</v>
      </c>
      <c r="D24" t="s">
        <v>456</v>
      </c>
      <c r="H24" s="1">
        <v>43900</v>
      </c>
      <c r="I24">
        <v>104706</v>
      </c>
      <c r="J24">
        <v>1.55</v>
      </c>
      <c r="L24" s="1">
        <v>43900</v>
      </c>
      <c r="M24" t="s">
        <v>575</v>
      </c>
      <c r="O24" t="s">
        <v>577</v>
      </c>
      <c r="P24" t="s">
        <v>456</v>
      </c>
    </row>
    <row r="25" spans="2:16" x14ac:dyDescent="0.25">
      <c r="B25">
        <v>99822</v>
      </c>
      <c r="C25">
        <v>138037</v>
      </c>
      <c r="D25" t="s">
        <v>456</v>
      </c>
      <c r="H25" s="1">
        <v>43901</v>
      </c>
      <c r="I25">
        <v>120072</v>
      </c>
      <c r="J25">
        <v>1.43</v>
      </c>
      <c r="L25" s="1">
        <v>43901</v>
      </c>
      <c r="M25" t="s">
        <v>578</v>
      </c>
      <c r="O25" t="s">
        <v>580</v>
      </c>
      <c r="P25" t="s">
        <v>456</v>
      </c>
    </row>
    <row r="26" spans="2:16" x14ac:dyDescent="0.25">
      <c r="B26">
        <v>114518</v>
      </c>
      <c r="C26">
        <v>158914</v>
      </c>
      <c r="D26" t="s">
        <v>456</v>
      </c>
      <c r="H26" s="1">
        <v>43902</v>
      </c>
      <c r="I26">
        <v>137996</v>
      </c>
      <c r="J26">
        <v>1.33</v>
      </c>
      <c r="L26" s="1">
        <v>43902</v>
      </c>
      <c r="M26" t="s">
        <v>581</v>
      </c>
      <c r="O26" t="s">
        <v>582</v>
      </c>
      <c r="P26" t="s">
        <v>456</v>
      </c>
    </row>
    <row r="27" spans="2:16" x14ac:dyDescent="0.25">
      <c r="B27">
        <v>129223</v>
      </c>
      <c r="C27">
        <v>180208</v>
      </c>
      <c r="D27" t="s">
        <v>456</v>
      </c>
      <c r="H27" s="1">
        <v>43903</v>
      </c>
      <c r="I27">
        <v>156307</v>
      </c>
      <c r="J27">
        <v>1.25</v>
      </c>
      <c r="L27" s="1">
        <v>43903</v>
      </c>
      <c r="M27" t="s">
        <v>583</v>
      </c>
      <c r="O27" t="s">
        <v>584</v>
      </c>
      <c r="P27" t="s">
        <v>456</v>
      </c>
    </row>
    <row r="28" spans="2:16" x14ac:dyDescent="0.25">
      <c r="B28">
        <v>147137</v>
      </c>
      <c r="C28">
        <v>205291</v>
      </c>
      <c r="D28" t="s">
        <v>456</v>
      </c>
      <c r="H28" s="1">
        <v>43904</v>
      </c>
      <c r="I28">
        <v>178115</v>
      </c>
      <c r="J28">
        <v>1.1599999999999999</v>
      </c>
      <c r="L28" s="1">
        <v>43904</v>
      </c>
      <c r="M28" t="s">
        <v>585</v>
      </c>
      <c r="O28" t="s">
        <v>587</v>
      </c>
      <c r="P28" t="s">
        <v>456</v>
      </c>
    </row>
    <row r="29" spans="2:16" x14ac:dyDescent="0.25">
      <c r="B29">
        <v>163538</v>
      </c>
      <c r="C29">
        <v>230427</v>
      </c>
      <c r="D29" t="s">
        <v>456</v>
      </c>
      <c r="H29" s="1">
        <v>43905</v>
      </c>
      <c r="I29">
        <v>199102</v>
      </c>
      <c r="J29">
        <v>1.04</v>
      </c>
      <c r="L29" s="1">
        <v>43905</v>
      </c>
      <c r="M29" t="s">
        <v>588</v>
      </c>
      <c r="O29" t="s">
        <v>590</v>
      </c>
      <c r="P29" t="s">
        <v>456</v>
      </c>
    </row>
    <row r="30" spans="2:16" x14ac:dyDescent="0.25">
      <c r="B30">
        <v>178189</v>
      </c>
      <c r="C30">
        <v>253931</v>
      </c>
      <c r="D30" t="s">
        <v>456</v>
      </c>
      <c r="H30" s="1">
        <v>43906</v>
      </c>
      <c r="I30">
        <v>218109</v>
      </c>
      <c r="J30">
        <v>0.96</v>
      </c>
      <c r="L30" s="1">
        <v>43906</v>
      </c>
      <c r="M30" t="s">
        <v>591</v>
      </c>
      <c r="O30" t="s">
        <v>589</v>
      </c>
      <c r="P30" t="s">
        <v>456</v>
      </c>
    </row>
    <row r="31" spans="2:16" x14ac:dyDescent="0.25">
      <c r="B31">
        <v>191242</v>
      </c>
      <c r="C31">
        <v>276326</v>
      </c>
      <c r="D31" t="s">
        <v>456</v>
      </c>
      <c r="H31" s="1">
        <v>43907</v>
      </c>
      <c r="I31">
        <v>236101</v>
      </c>
      <c r="J31">
        <v>0.92</v>
      </c>
      <c r="L31" s="1">
        <v>43907</v>
      </c>
      <c r="M31" t="s">
        <v>541</v>
      </c>
      <c r="O31" t="s">
        <v>594</v>
      </c>
      <c r="P31" t="s">
        <v>456</v>
      </c>
    </row>
    <row r="32" spans="2:16" x14ac:dyDescent="0.25">
      <c r="B32">
        <v>200074</v>
      </c>
      <c r="C32">
        <v>296354</v>
      </c>
      <c r="D32" t="s">
        <v>456</v>
      </c>
      <c r="H32" s="1">
        <v>43908</v>
      </c>
      <c r="I32">
        <v>250948</v>
      </c>
      <c r="J32">
        <v>0.88</v>
      </c>
      <c r="L32" s="1">
        <v>43908</v>
      </c>
      <c r="M32" t="s">
        <v>595</v>
      </c>
      <c r="O32" t="s">
        <v>596</v>
      </c>
      <c r="P32" t="s">
        <v>456</v>
      </c>
    </row>
    <row r="33" spans="2:16" x14ac:dyDescent="0.25">
      <c r="B33">
        <v>205615</v>
      </c>
      <c r="C33">
        <v>312669</v>
      </c>
      <c r="D33" t="s">
        <v>456</v>
      </c>
      <c r="H33" s="1">
        <v>43909</v>
      </c>
      <c r="I33">
        <v>261857</v>
      </c>
      <c r="J33">
        <v>0.84</v>
      </c>
      <c r="L33" s="1">
        <v>43909</v>
      </c>
      <c r="M33" t="s">
        <v>597</v>
      </c>
      <c r="O33" t="s">
        <v>599</v>
      </c>
      <c r="P33" t="s">
        <v>456</v>
      </c>
    </row>
    <row r="34" spans="2:16" x14ac:dyDescent="0.25">
      <c r="B34">
        <v>205438</v>
      </c>
      <c r="C34">
        <v>325297</v>
      </c>
      <c r="D34" t="s">
        <v>456</v>
      </c>
      <c r="H34" s="1">
        <v>43910</v>
      </c>
      <c r="I34">
        <v>268568</v>
      </c>
      <c r="J34">
        <v>0.81</v>
      </c>
      <c r="L34" s="1">
        <v>43910</v>
      </c>
      <c r="M34" t="s">
        <v>600</v>
      </c>
      <c r="O34" t="s">
        <v>602</v>
      </c>
      <c r="P34" t="s">
        <v>456</v>
      </c>
    </row>
    <row r="35" spans="2:16" x14ac:dyDescent="0.25">
      <c r="B35">
        <v>204973</v>
      </c>
      <c r="C35">
        <v>337099</v>
      </c>
      <c r="D35" t="s">
        <v>456</v>
      </c>
      <c r="H35" s="1">
        <v>43911</v>
      </c>
      <c r="I35">
        <v>273575</v>
      </c>
      <c r="J35">
        <v>0.79</v>
      </c>
      <c r="L35" s="1">
        <v>43911</v>
      </c>
      <c r="M35" t="s">
        <v>603</v>
      </c>
      <c r="O35" t="s">
        <v>605</v>
      </c>
      <c r="P35" t="s">
        <v>456</v>
      </c>
    </row>
    <row r="36" spans="2:16" x14ac:dyDescent="0.25">
      <c r="B36">
        <v>202596</v>
      </c>
      <c r="C36">
        <v>342949</v>
      </c>
      <c r="D36" t="s">
        <v>456</v>
      </c>
      <c r="H36" s="1">
        <v>43912</v>
      </c>
      <c r="I36">
        <v>274348</v>
      </c>
      <c r="J36">
        <v>0.75</v>
      </c>
      <c r="L36" s="1">
        <v>43912</v>
      </c>
      <c r="M36" t="s">
        <v>606</v>
      </c>
      <c r="O36" t="s">
        <v>598</v>
      </c>
      <c r="P36" t="s">
        <v>456</v>
      </c>
    </row>
    <row r="37" spans="2:16" x14ac:dyDescent="0.25">
      <c r="B37">
        <v>197896</v>
      </c>
      <c r="C37">
        <v>345917</v>
      </c>
      <c r="D37" t="s">
        <v>456</v>
      </c>
      <c r="H37" s="1">
        <v>43913</v>
      </c>
      <c r="I37">
        <v>272310</v>
      </c>
      <c r="J37">
        <v>0.72</v>
      </c>
      <c r="L37" s="1">
        <v>43913</v>
      </c>
      <c r="M37" t="s">
        <v>606</v>
      </c>
      <c r="O37" t="s">
        <v>604</v>
      </c>
      <c r="P37" t="s">
        <v>456</v>
      </c>
    </row>
    <row r="38" spans="2:16" x14ac:dyDescent="0.25">
      <c r="B38">
        <v>192330</v>
      </c>
      <c r="C38">
        <v>341975</v>
      </c>
      <c r="D38" t="s">
        <v>456</v>
      </c>
      <c r="H38" s="1">
        <v>43914</v>
      </c>
      <c r="I38">
        <v>267161</v>
      </c>
      <c r="J38">
        <v>0.71</v>
      </c>
      <c r="L38" s="1">
        <v>43914</v>
      </c>
      <c r="M38" t="s">
        <v>608</v>
      </c>
      <c r="O38" t="s">
        <v>595</v>
      </c>
      <c r="P38" t="s">
        <v>456</v>
      </c>
    </row>
    <row r="39" spans="2:16" x14ac:dyDescent="0.25">
      <c r="B39">
        <v>186540</v>
      </c>
      <c r="C39">
        <v>335537</v>
      </c>
      <c r="D39" t="s">
        <v>456</v>
      </c>
      <c r="H39" s="1">
        <v>43915</v>
      </c>
      <c r="I39">
        <v>260296</v>
      </c>
      <c r="J39">
        <v>0.71</v>
      </c>
      <c r="L39" s="1">
        <v>43915</v>
      </c>
      <c r="M39" t="s">
        <v>610</v>
      </c>
      <c r="O39" t="s">
        <v>595</v>
      </c>
      <c r="P39" t="s">
        <v>456</v>
      </c>
    </row>
    <row r="40" spans="2:16" x14ac:dyDescent="0.25">
      <c r="B40">
        <v>178399</v>
      </c>
      <c r="C40">
        <v>325673</v>
      </c>
      <c r="D40" t="s">
        <v>456</v>
      </c>
      <c r="H40" s="1">
        <v>43916</v>
      </c>
      <c r="I40">
        <v>250606</v>
      </c>
      <c r="J40">
        <v>0.72</v>
      </c>
      <c r="L40" s="1">
        <v>43916</v>
      </c>
      <c r="M40" t="s">
        <v>610</v>
      </c>
      <c r="O40" t="s">
        <v>611</v>
      </c>
      <c r="P40" t="s">
        <v>456</v>
      </c>
    </row>
    <row r="41" spans="2:16" x14ac:dyDescent="0.25">
      <c r="B41">
        <v>168535</v>
      </c>
      <c r="C41">
        <v>314178</v>
      </c>
      <c r="D41" t="s">
        <v>456</v>
      </c>
      <c r="H41" s="1">
        <v>43917</v>
      </c>
      <c r="I41">
        <v>240146</v>
      </c>
      <c r="J41">
        <v>0.74</v>
      </c>
      <c r="L41" s="1">
        <v>43917</v>
      </c>
      <c r="M41" t="s">
        <v>606</v>
      </c>
      <c r="O41" t="s">
        <v>598</v>
      </c>
      <c r="P41" t="s">
        <v>456</v>
      </c>
    </row>
    <row r="42" spans="2:16" x14ac:dyDescent="0.25">
      <c r="B42">
        <v>160207</v>
      </c>
      <c r="C42">
        <v>302183</v>
      </c>
      <c r="D42" t="s">
        <v>456</v>
      </c>
      <c r="H42" s="1">
        <v>43918</v>
      </c>
      <c r="I42">
        <v>230322</v>
      </c>
      <c r="J42">
        <v>0.76</v>
      </c>
      <c r="L42" s="1">
        <v>43918</v>
      </c>
      <c r="M42" t="s">
        <v>606</v>
      </c>
      <c r="O42" t="s">
        <v>605</v>
      </c>
      <c r="P42" t="s">
        <v>456</v>
      </c>
    </row>
    <row r="43" spans="2:16" x14ac:dyDescent="0.25">
      <c r="B43">
        <v>150034</v>
      </c>
      <c r="C43">
        <v>289770</v>
      </c>
      <c r="D43" t="s">
        <v>456</v>
      </c>
      <c r="H43" s="1">
        <v>43919</v>
      </c>
      <c r="I43">
        <v>218855</v>
      </c>
      <c r="J43">
        <v>0.76</v>
      </c>
      <c r="L43" s="1">
        <v>43919</v>
      </c>
      <c r="M43" t="s">
        <v>606</v>
      </c>
      <c r="O43" t="s">
        <v>591</v>
      </c>
      <c r="P43" t="s">
        <v>456</v>
      </c>
    </row>
    <row r="44" spans="2:16" x14ac:dyDescent="0.25">
      <c r="B44">
        <v>141204</v>
      </c>
      <c r="C44">
        <v>277375</v>
      </c>
      <c r="D44" t="s">
        <v>456</v>
      </c>
      <c r="H44" s="1">
        <v>43920</v>
      </c>
      <c r="I44">
        <v>207273</v>
      </c>
      <c r="J44">
        <v>0.75</v>
      </c>
      <c r="L44" s="1">
        <v>43920</v>
      </c>
      <c r="M44" t="s">
        <v>614</v>
      </c>
      <c r="O44" t="s">
        <v>615</v>
      </c>
      <c r="P44" t="s">
        <v>456</v>
      </c>
    </row>
    <row r="45" spans="2:16" x14ac:dyDescent="0.25">
      <c r="B45">
        <v>132849</v>
      </c>
      <c r="C45">
        <v>262825</v>
      </c>
      <c r="D45" t="s">
        <v>456</v>
      </c>
      <c r="H45" s="1">
        <v>43921</v>
      </c>
      <c r="I45">
        <v>195746</v>
      </c>
      <c r="J45">
        <v>0.71</v>
      </c>
      <c r="L45" s="1">
        <v>43921</v>
      </c>
      <c r="M45" t="s">
        <v>616</v>
      </c>
      <c r="O45" t="s">
        <v>598</v>
      </c>
      <c r="P45" t="s">
        <v>456</v>
      </c>
    </row>
    <row r="46" spans="2:16" x14ac:dyDescent="0.25">
      <c r="B46">
        <v>126325</v>
      </c>
      <c r="C46">
        <v>248267</v>
      </c>
      <c r="D46" t="s">
        <v>456</v>
      </c>
      <c r="H46" s="1">
        <v>43922</v>
      </c>
      <c r="I46">
        <v>184728</v>
      </c>
      <c r="J46">
        <v>0.69</v>
      </c>
      <c r="L46" s="1">
        <v>43922</v>
      </c>
      <c r="M46" t="s">
        <v>616</v>
      </c>
      <c r="O46" t="s">
        <v>604</v>
      </c>
      <c r="P46" t="s">
        <v>456</v>
      </c>
    </row>
    <row r="47" spans="2:16" x14ac:dyDescent="0.25">
      <c r="B47">
        <v>118479</v>
      </c>
      <c r="C47">
        <v>233151</v>
      </c>
      <c r="D47" t="s">
        <v>456</v>
      </c>
      <c r="H47" s="1">
        <v>43923</v>
      </c>
      <c r="I47">
        <v>173362</v>
      </c>
      <c r="J47">
        <v>0.69</v>
      </c>
      <c r="L47" s="1">
        <v>43923</v>
      </c>
      <c r="M47" t="s">
        <v>617</v>
      </c>
      <c r="O47" t="s">
        <v>601</v>
      </c>
      <c r="P47" t="s">
        <v>456</v>
      </c>
    </row>
    <row r="48" spans="2:16" x14ac:dyDescent="0.25">
      <c r="B48">
        <v>110536</v>
      </c>
      <c r="C48">
        <v>219160</v>
      </c>
      <c r="D48" t="s">
        <v>456</v>
      </c>
      <c r="H48" s="1">
        <v>43924</v>
      </c>
      <c r="I48">
        <v>163027</v>
      </c>
      <c r="J48">
        <v>0.72</v>
      </c>
      <c r="L48" s="1">
        <v>43924</v>
      </c>
      <c r="M48" t="s">
        <v>616</v>
      </c>
      <c r="O48" t="s">
        <v>618</v>
      </c>
      <c r="P48" t="s">
        <v>456</v>
      </c>
    </row>
    <row r="49" spans="2:16" x14ac:dyDescent="0.25">
      <c r="B49">
        <v>104319</v>
      </c>
      <c r="C49">
        <v>206276</v>
      </c>
      <c r="D49" t="s">
        <v>456</v>
      </c>
      <c r="H49" s="1">
        <v>43925</v>
      </c>
      <c r="I49">
        <v>153875</v>
      </c>
      <c r="J49">
        <v>0.75</v>
      </c>
      <c r="L49" s="1">
        <v>43925</v>
      </c>
      <c r="M49" t="s">
        <v>619</v>
      </c>
      <c r="O49" t="s">
        <v>620</v>
      </c>
      <c r="P49" t="s">
        <v>456</v>
      </c>
    </row>
    <row r="50" spans="2:16" x14ac:dyDescent="0.25">
      <c r="B50">
        <v>97750</v>
      </c>
      <c r="C50">
        <v>195165</v>
      </c>
      <c r="D50" t="s">
        <v>456</v>
      </c>
      <c r="H50" s="1">
        <v>43926</v>
      </c>
      <c r="I50">
        <v>144751</v>
      </c>
      <c r="J50">
        <v>0.77</v>
      </c>
      <c r="L50" s="1">
        <v>43926</v>
      </c>
      <c r="M50" t="s">
        <v>608</v>
      </c>
      <c r="O50" t="s">
        <v>599</v>
      </c>
      <c r="P50" t="s">
        <v>456</v>
      </c>
    </row>
    <row r="51" spans="2:16" x14ac:dyDescent="0.25">
      <c r="B51">
        <v>91058</v>
      </c>
      <c r="C51">
        <v>183812</v>
      </c>
      <c r="D51" t="s">
        <v>456</v>
      </c>
      <c r="H51" s="1">
        <v>43927</v>
      </c>
      <c r="I51">
        <v>135595</v>
      </c>
      <c r="J51">
        <v>0.79</v>
      </c>
      <c r="L51" s="1">
        <v>43927</v>
      </c>
      <c r="M51" t="s">
        <v>606</v>
      </c>
      <c r="O51" t="s">
        <v>622</v>
      </c>
      <c r="P51" t="s">
        <v>456</v>
      </c>
    </row>
    <row r="52" spans="2:16" x14ac:dyDescent="0.25">
      <c r="B52">
        <v>84684</v>
      </c>
      <c r="C52">
        <v>171471</v>
      </c>
      <c r="D52" t="s">
        <v>456</v>
      </c>
      <c r="H52" s="1">
        <v>43928</v>
      </c>
      <c r="I52">
        <v>126631</v>
      </c>
      <c r="J52">
        <v>0.81</v>
      </c>
      <c r="L52" s="1">
        <v>43928</v>
      </c>
      <c r="M52" t="s">
        <v>606</v>
      </c>
      <c r="O52" t="s">
        <v>596</v>
      </c>
      <c r="P52" t="s">
        <v>456</v>
      </c>
    </row>
    <row r="53" spans="2:16" x14ac:dyDescent="0.25">
      <c r="B53">
        <v>79849</v>
      </c>
      <c r="C53">
        <v>161253</v>
      </c>
      <c r="D53" t="s">
        <v>456</v>
      </c>
      <c r="H53" s="1">
        <v>43929</v>
      </c>
      <c r="I53">
        <v>118819</v>
      </c>
      <c r="J53">
        <v>0.78</v>
      </c>
      <c r="L53" s="1">
        <v>43929</v>
      </c>
      <c r="M53" t="s">
        <v>619</v>
      </c>
      <c r="O53" t="s">
        <v>596</v>
      </c>
      <c r="P53" t="s">
        <v>456</v>
      </c>
    </row>
    <row r="54" spans="2:16" x14ac:dyDescent="0.25">
      <c r="B54">
        <v>74290</v>
      </c>
      <c r="C54">
        <v>150785</v>
      </c>
      <c r="D54" t="s">
        <v>456</v>
      </c>
      <c r="H54" s="1">
        <v>43930</v>
      </c>
      <c r="I54">
        <v>110769</v>
      </c>
      <c r="J54">
        <v>0.73</v>
      </c>
      <c r="L54" s="1">
        <v>43930</v>
      </c>
      <c r="M54" t="s">
        <v>617</v>
      </c>
      <c r="O54" t="s">
        <v>602</v>
      </c>
      <c r="P54" t="s">
        <v>456</v>
      </c>
    </row>
    <row r="55" spans="2:16" x14ac:dyDescent="0.25">
      <c r="B55">
        <v>68726</v>
      </c>
      <c r="C55">
        <v>140906</v>
      </c>
      <c r="D55" t="s">
        <v>456</v>
      </c>
      <c r="H55" s="1">
        <v>43931</v>
      </c>
      <c r="I55">
        <v>103402</v>
      </c>
      <c r="J55">
        <v>0.7</v>
      </c>
      <c r="L55" s="1">
        <v>43931</v>
      </c>
      <c r="M55" t="s">
        <v>624</v>
      </c>
      <c r="O55" t="s">
        <v>598</v>
      </c>
      <c r="P55" t="s">
        <v>456</v>
      </c>
    </row>
    <row r="56" spans="2:16" x14ac:dyDescent="0.25">
      <c r="B56">
        <v>64416</v>
      </c>
      <c r="C56">
        <v>131647</v>
      </c>
      <c r="D56" t="s">
        <v>456</v>
      </c>
      <c r="H56" s="1">
        <v>43932</v>
      </c>
      <c r="I56">
        <v>96893</v>
      </c>
      <c r="J56">
        <v>0.69</v>
      </c>
      <c r="L56" s="1">
        <v>43932</v>
      </c>
      <c r="M56" t="s">
        <v>625</v>
      </c>
      <c r="O56" t="s">
        <v>605</v>
      </c>
      <c r="P56" t="s">
        <v>456</v>
      </c>
    </row>
    <row r="57" spans="2:16" x14ac:dyDescent="0.25">
      <c r="B57">
        <v>60376</v>
      </c>
      <c r="C57">
        <v>124388</v>
      </c>
      <c r="D57" t="s">
        <v>456</v>
      </c>
      <c r="H57" s="1">
        <v>43933</v>
      </c>
      <c r="I57">
        <v>90893</v>
      </c>
      <c r="J57">
        <v>0.7</v>
      </c>
      <c r="L57" s="1">
        <v>43933</v>
      </c>
      <c r="M57" t="s">
        <v>625</v>
      </c>
      <c r="O57" t="s">
        <v>591</v>
      </c>
      <c r="P57" t="s">
        <v>456</v>
      </c>
    </row>
    <row r="58" spans="2:16" x14ac:dyDescent="0.25">
      <c r="B58">
        <v>56512</v>
      </c>
      <c r="C58">
        <v>116044</v>
      </c>
      <c r="D58" t="s">
        <v>456</v>
      </c>
      <c r="H58" s="1">
        <v>43934</v>
      </c>
      <c r="I58">
        <v>84855</v>
      </c>
      <c r="J58">
        <v>0.72</v>
      </c>
      <c r="L58" s="1">
        <v>43934</v>
      </c>
      <c r="M58" t="s">
        <v>626</v>
      </c>
      <c r="O58" t="s">
        <v>627</v>
      </c>
      <c r="P58" t="s">
        <v>456</v>
      </c>
    </row>
    <row r="59" spans="2:16" x14ac:dyDescent="0.25">
      <c r="B59">
        <v>52811</v>
      </c>
      <c r="C59">
        <v>108132</v>
      </c>
      <c r="D59" t="s">
        <v>456</v>
      </c>
      <c r="H59" s="1">
        <v>43935</v>
      </c>
      <c r="I59">
        <v>79392</v>
      </c>
      <c r="J59">
        <v>0.74</v>
      </c>
      <c r="L59" s="1">
        <v>43935</v>
      </c>
      <c r="M59" t="s">
        <v>626</v>
      </c>
      <c r="O59" t="s">
        <v>592</v>
      </c>
      <c r="P59" t="s">
        <v>456</v>
      </c>
    </row>
    <row r="60" spans="2:16" x14ac:dyDescent="0.25">
      <c r="B60">
        <v>50077</v>
      </c>
      <c r="C60">
        <v>101422</v>
      </c>
      <c r="D60" t="s">
        <v>456</v>
      </c>
      <c r="H60" s="1">
        <v>43936</v>
      </c>
      <c r="I60">
        <v>74677</v>
      </c>
      <c r="J60">
        <v>0.76</v>
      </c>
      <c r="L60" s="1">
        <v>43936</v>
      </c>
      <c r="M60" t="s">
        <v>624</v>
      </c>
      <c r="O60" t="s">
        <v>628</v>
      </c>
      <c r="P60" t="s">
        <v>456</v>
      </c>
    </row>
    <row r="61" spans="2:16" x14ac:dyDescent="0.25">
      <c r="B61">
        <v>46948</v>
      </c>
      <c r="C61">
        <v>95238</v>
      </c>
      <c r="D61" t="s">
        <v>456</v>
      </c>
      <c r="H61" s="1">
        <v>43937</v>
      </c>
      <c r="I61">
        <v>70005</v>
      </c>
      <c r="J61">
        <v>0.77</v>
      </c>
      <c r="L61" s="1">
        <v>43937</v>
      </c>
      <c r="M61" t="s">
        <v>624</v>
      </c>
      <c r="O61">
        <v>1</v>
      </c>
      <c r="P61" t="s">
        <v>456</v>
      </c>
    </row>
    <row r="62" spans="2:16" x14ac:dyDescent="0.25">
      <c r="B62">
        <v>43771</v>
      </c>
      <c r="C62">
        <v>89615</v>
      </c>
      <c r="D62" t="s">
        <v>456</v>
      </c>
      <c r="H62" s="1">
        <v>43938</v>
      </c>
      <c r="I62">
        <v>65778</v>
      </c>
      <c r="J62">
        <v>0.77</v>
      </c>
      <c r="L62" s="1">
        <v>43938</v>
      </c>
      <c r="M62" t="s">
        <v>624</v>
      </c>
      <c r="O62">
        <v>1</v>
      </c>
      <c r="P62" t="s">
        <v>456</v>
      </c>
    </row>
    <row r="63" spans="2:16" x14ac:dyDescent="0.25">
      <c r="B63">
        <v>41273</v>
      </c>
      <c r="C63">
        <v>84326</v>
      </c>
      <c r="D63" t="s">
        <v>456</v>
      </c>
      <c r="H63" s="1">
        <v>43939</v>
      </c>
      <c r="I63">
        <v>62189</v>
      </c>
      <c r="J63">
        <v>0.75</v>
      </c>
      <c r="L63" s="1">
        <v>43939</v>
      </c>
      <c r="M63" t="s">
        <v>625</v>
      </c>
      <c r="O63">
        <v>1</v>
      </c>
      <c r="P63" t="s">
        <v>456</v>
      </c>
    </row>
    <row r="64" spans="2:16" x14ac:dyDescent="0.25">
      <c r="B64">
        <v>39468</v>
      </c>
      <c r="C64">
        <v>80329</v>
      </c>
      <c r="D64" t="s">
        <v>456</v>
      </c>
      <c r="H64" s="1">
        <v>43940</v>
      </c>
      <c r="I64">
        <v>59050</v>
      </c>
      <c r="J64">
        <v>0.72</v>
      </c>
      <c r="L64" s="1">
        <v>43940</v>
      </c>
      <c r="M64" t="s">
        <v>629</v>
      </c>
      <c r="O64" t="s">
        <v>628</v>
      </c>
      <c r="P64" t="s">
        <v>456</v>
      </c>
    </row>
    <row r="65" spans="2:24" x14ac:dyDescent="0.25">
      <c r="B65">
        <v>37394</v>
      </c>
      <c r="C65">
        <v>75986</v>
      </c>
      <c r="D65" t="s">
        <v>456</v>
      </c>
      <c r="H65" s="1">
        <v>43941</v>
      </c>
      <c r="I65">
        <v>55847</v>
      </c>
      <c r="J65">
        <v>0.7</v>
      </c>
      <c r="L65" s="1">
        <v>43941</v>
      </c>
      <c r="M65" t="s">
        <v>630</v>
      </c>
      <c r="O65" t="s">
        <v>627</v>
      </c>
      <c r="P65" t="s">
        <v>456</v>
      </c>
    </row>
    <row r="66" spans="2:24" x14ac:dyDescent="0.25">
      <c r="B66">
        <v>35453</v>
      </c>
      <c r="C66">
        <v>71762</v>
      </c>
      <c r="D66" t="s">
        <v>456</v>
      </c>
      <c r="H66" s="1">
        <v>43942</v>
      </c>
      <c r="I66">
        <v>52926</v>
      </c>
      <c r="J66">
        <v>0.72</v>
      </c>
      <c r="L66" s="1">
        <v>43942</v>
      </c>
      <c r="M66" t="s">
        <v>629</v>
      </c>
      <c r="O66" t="s">
        <v>628</v>
      </c>
      <c r="P66" t="s">
        <v>456</v>
      </c>
      <c r="W66" s="6">
        <v>100</v>
      </c>
      <c r="X66">
        <v>1.1000000000000001</v>
      </c>
    </row>
    <row r="67" spans="2:24" x14ac:dyDescent="0.25">
      <c r="B67">
        <v>34124</v>
      </c>
      <c r="C67">
        <v>68039</v>
      </c>
      <c r="D67" t="s">
        <v>456</v>
      </c>
      <c r="H67" s="1">
        <v>43943</v>
      </c>
      <c r="I67">
        <v>50401</v>
      </c>
      <c r="J67">
        <v>0.74</v>
      </c>
      <c r="L67" s="1">
        <v>43943</v>
      </c>
      <c r="M67" t="s">
        <v>631</v>
      </c>
      <c r="O67" t="s">
        <v>632</v>
      </c>
      <c r="P67" t="s">
        <v>456</v>
      </c>
      <c r="W67" s="6">
        <f>W66*X66</f>
        <v>110.00000000000001</v>
      </c>
      <c r="X67" s="132">
        <v>1.1000000000000001</v>
      </c>
    </row>
    <row r="68" spans="2:24" x14ac:dyDescent="0.25">
      <c r="B68">
        <v>32426</v>
      </c>
      <c r="C68">
        <v>64840</v>
      </c>
      <c r="D68" t="s">
        <v>456</v>
      </c>
      <c r="H68" s="1">
        <v>43944</v>
      </c>
      <c r="I68">
        <v>47935</v>
      </c>
      <c r="J68">
        <v>0.77</v>
      </c>
      <c r="L68" s="1">
        <v>43944</v>
      </c>
      <c r="M68" t="s">
        <v>531</v>
      </c>
      <c r="O68" t="s">
        <v>585</v>
      </c>
      <c r="P68" t="s">
        <v>456</v>
      </c>
      <c r="W68" s="6">
        <f t="shared" ref="W68:W78" si="0">W67*X67</f>
        <v>121.00000000000003</v>
      </c>
      <c r="X68" s="132">
        <v>1.1000000000000001</v>
      </c>
    </row>
    <row r="69" spans="2:24" x14ac:dyDescent="0.25">
      <c r="B69">
        <v>30788</v>
      </c>
      <c r="C69">
        <v>61897</v>
      </c>
      <c r="D69" t="s">
        <v>456</v>
      </c>
      <c r="H69" s="1">
        <v>43945</v>
      </c>
      <c r="I69">
        <v>45849</v>
      </c>
      <c r="J69">
        <v>0.77</v>
      </c>
      <c r="L69" s="1">
        <v>43945</v>
      </c>
      <c r="M69" t="s">
        <v>633</v>
      </c>
      <c r="O69" t="s">
        <v>634</v>
      </c>
      <c r="P69" t="s">
        <v>456</v>
      </c>
      <c r="W69" s="6">
        <f t="shared" si="0"/>
        <v>133.10000000000005</v>
      </c>
      <c r="X69" s="132">
        <v>1.1000000000000001</v>
      </c>
    </row>
    <row r="70" spans="2:24" x14ac:dyDescent="0.25">
      <c r="B70">
        <v>29615</v>
      </c>
      <c r="C70">
        <v>59291</v>
      </c>
      <c r="D70" t="s">
        <v>456</v>
      </c>
      <c r="H70" s="1">
        <v>43946</v>
      </c>
      <c r="I70">
        <v>44183</v>
      </c>
      <c r="J70">
        <v>0.77</v>
      </c>
      <c r="L70" s="1">
        <v>43946</v>
      </c>
      <c r="M70" t="s">
        <v>630</v>
      </c>
      <c r="O70" t="s">
        <v>585</v>
      </c>
      <c r="P70" t="s">
        <v>456</v>
      </c>
      <c r="W70" s="6">
        <f t="shared" si="0"/>
        <v>146.41000000000008</v>
      </c>
      <c r="X70" s="132">
        <v>1.1000000000000001</v>
      </c>
    </row>
    <row r="71" spans="2:24" x14ac:dyDescent="0.25">
      <c r="B71">
        <v>28728</v>
      </c>
      <c r="C71">
        <v>57565</v>
      </c>
      <c r="D71" t="s">
        <v>456</v>
      </c>
      <c r="H71" s="1">
        <v>43947</v>
      </c>
      <c r="I71">
        <v>42698</v>
      </c>
      <c r="J71">
        <v>0.75</v>
      </c>
      <c r="L71" s="1">
        <v>43947</v>
      </c>
      <c r="M71" t="s">
        <v>635</v>
      </c>
      <c r="O71" t="s">
        <v>636</v>
      </c>
      <c r="P71" t="s">
        <v>456</v>
      </c>
      <c r="W71" s="6">
        <f t="shared" si="0"/>
        <v>161.0510000000001</v>
      </c>
      <c r="X71" s="132">
        <v>1.1000000000000001</v>
      </c>
    </row>
    <row r="72" spans="2:24" x14ac:dyDescent="0.25">
      <c r="B72">
        <v>27870</v>
      </c>
      <c r="C72">
        <v>55568</v>
      </c>
      <c r="D72" t="s">
        <v>456</v>
      </c>
      <c r="H72" s="1">
        <v>43948</v>
      </c>
      <c r="I72">
        <v>41156</v>
      </c>
      <c r="J72">
        <v>0.73</v>
      </c>
      <c r="L72" s="1">
        <v>43948</v>
      </c>
      <c r="M72" t="s">
        <v>637</v>
      </c>
      <c r="O72" t="s">
        <v>632</v>
      </c>
      <c r="P72" t="s">
        <v>456</v>
      </c>
      <c r="W72" s="6">
        <f t="shared" si="0"/>
        <v>177.15610000000012</v>
      </c>
      <c r="X72" s="132">
        <v>1.1000000000000001</v>
      </c>
    </row>
    <row r="73" spans="2:24" x14ac:dyDescent="0.25">
      <c r="B73">
        <v>27060</v>
      </c>
      <c r="C73">
        <v>53441</v>
      </c>
      <c r="D73" t="s">
        <v>456</v>
      </c>
      <c r="H73" s="1">
        <v>43949</v>
      </c>
      <c r="I73">
        <v>39783</v>
      </c>
      <c r="J73">
        <v>0.72</v>
      </c>
      <c r="L73" s="1">
        <v>43949</v>
      </c>
      <c r="M73" t="s">
        <v>638</v>
      </c>
      <c r="O73" t="s">
        <v>632</v>
      </c>
      <c r="P73" t="s">
        <v>456</v>
      </c>
      <c r="W73" s="6">
        <f t="shared" si="0"/>
        <v>194.87171000000015</v>
      </c>
      <c r="X73" s="132">
        <v>1.1000000000000001</v>
      </c>
    </row>
    <row r="74" spans="2:24" x14ac:dyDescent="0.25">
      <c r="B74">
        <v>26469</v>
      </c>
      <c r="C74">
        <v>51459</v>
      </c>
      <c r="D74" t="s">
        <v>456</v>
      </c>
      <c r="H74" s="1">
        <v>43950</v>
      </c>
      <c r="I74">
        <v>38501</v>
      </c>
      <c r="J74">
        <v>0.71</v>
      </c>
      <c r="L74" s="1">
        <v>43950</v>
      </c>
      <c r="M74" t="s">
        <v>639</v>
      </c>
      <c r="O74" t="s">
        <v>640</v>
      </c>
      <c r="P74" t="s">
        <v>456</v>
      </c>
      <c r="W74" s="6">
        <f t="shared" si="0"/>
        <v>214.3588810000002</v>
      </c>
      <c r="X74" s="132">
        <v>1.1000000000000001</v>
      </c>
    </row>
    <row r="75" spans="2:24" x14ac:dyDescent="0.25">
      <c r="B75">
        <v>25552</v>
      </c>
      <c r="C75">
        <v>49514</v>
      </c>
      <c r="D75" t="s">
        <v>456</v>
      </c>
      <c r="H75" s="1">
        <v>43951</v>
      </c>
      <c r="I75">
        <v>37197</v>
      </c>
      <c r="J75">
        <v>0.69</v>
      </c>
      <c r="L75" s="1">
        <v>43951</v>
      </c>
      <c r="M75" t="s">
        <v>641</v>
      </c>
      <c r="O75" t="s">
        <v>585</v>
      </c>
      <c r="P75" t="s">
        <v>456</v>
      </c>
      <c r="W75" s="6">
        <f t="shared" si="0"/>
        <v>235.79476910000022</v>
      </c>
      <c r="X75" s="132">
        <v>1.1000000000000001</v>
      </c>
    </row>
    <row r="76" spans="2:24" x14ac:dyDescent="0.25">
      <c r="B76">
        <v>24478</v>
      </c>
      <c r="C76">
        <v>48064</v>
      </c>
      <c r="D76" t="s">
        <v>456</v>
      </c>
      <c r="H76" s="1">
        <v>43952</v>
      </c>
      <c r="I76">
        <v>36033</v>
      </c>
      <c r="J76">
        <v>0.69</v>
      </c>
      <c r="L76" s="1">
        <v>43952</v>
      </c>
      <c r="M76" t="s">
        <v>639</v>
      </c>
      <c r="O76" t="s">
        <v>589</v>
      </c>
      <c r="P76" t="s">
        <v>456</v>
      </c>
      <c r="W76" s="6">
        <f t="shared" si="0"/>
        <v>259.37424601000026</v>
      </c>
      <c r="X76" s="132">
        <v>1.1000000000000001</v>
      </c>
    </row>
    <row r="77" spans="2:24" x14ac:dyDescent="0.25">
      <c r="B77">
        <v>23747</v>
      </c>
      <c r="C77">
        <v>46726</v>
      </c>
      <c r="D77" t="s">
        <v>456</v>
      </c>
      <c r="H77" s="1">
        <v>43953</v>
      </c>
      <c r="I77">
        <v>35066</v>
      </c>
      <c r="J77">
        <v>0.72</v>
      </c>
      <c r="L77" s="1">
        <v>43953</v>
      </c>
      <c r="M77" t="s">
        <v>642</v>
      </c>
      <c r="O77" t="s">
        <v>590</v>
      </c>
      <c r="P77" t="s">
        <v>456</v>
      </c>
      <c r="W77" s="6">
        <f t="shared" si="0"/>
        <v>285.3116706110003</v>
      </c>
      <c r="X77" s="132">
        <v>1.1000000000000001</v>
      </c>
    </row>
    <row r="78" spans="2:24" x14ac:dyDescent="0.25">
      <c r="B78">
        <v>22710</v>
      </c>
      <c r="C78">
        <v>45418</v>
      </c>
      <c r="D78" t="s">
        <v>456</v>
      </c>
      <c r="H78" s="1">
        <v>43954</v>
      </c>
      <c r="I78">
        <v>33833</v>
      </c>
      <c r="J78">
        <v>0.76</v>
      </c>
      <c r="L78" s="1">
        <v>43954</v>
      </c>
      <c r="M78" t="s">
        <v>641</v>
      </c>
      <c r="O78" t="s">
        <v>643</v>
      </c>
      <c r="P78" t="s">
        <v>456</v>
      </c>
      <c r="W78" s="6">
        <f t="shared" si="0"/>
        <v>313.84283767210036</v>
      </c>
      <c r="X78" s="132">
        <v>1.1000000000000001</v>
      </c>
    </row>
    <row r="79" spans="2:24" x14ac:dyDescent="0.25">
      <c r="B79">
        <v>22122</v>
      </c>
      <c r="C79">
        <v>44331</v>
      </c>
      <c r="D79" t="s">
        <v>456</v>
      </c>
      <c r="H79" s="1">
        <v>43955</v>
      </c>
      <c r="I79">
        <v>32887</v>
      </c>
      <c r="J79">
        <v>0.8</v>
      </c>
      <c r="L79" s="1">
        <v>43955</v>
      </c>
      <c r="M79" t="s">
        <v>639</v>
      </c>
      <c r="O79" t="s">
        <v>587</v>
      </c>
      <c r="P79" t="s">
        <v>456</v>
      </c>
    </row>
    <row r="80" spans="2:24" x14ac:dyDescent="0.25">
      <c r="B80">
        <v>21511</v>
      </c>
      <c r="C80">
        <v>42873</v>
      </c>
      <c r="D80" t="s">
        <v>456</v>
      </c>
      <c r="H80" s="1">
        <v>43956</v>
      </c>
      <c r="I80">
        <v>31871</v>
      </c>
      <c r="J80">
        <v>0.83</v>
      </c>
      <c r="L80" s="1">
        <v>43956</v>
      </c>
      <c r="M80" t="s">
        <v>644</v>
      </c>
      <c r="O80" t="s">
        <v>552</v>
      </c>
      <c r="P80" t="s">
        <v>456</v>
      </c>
    </row>
    <row r="81" spans="2:16" x14ac:dyDescent="0.25">
      <c r="B81">
        <v>21159</v>
      </c>
      <c r="C81">
        <v>41645</v>
      </c>
      <c r="D81" t="s">
        <v>456</v>
      </c>
      <c r="H81" s="1">
        <v>43957</v>
      </c>
      <c r="I81">
        <v>31082</v>
      </c>
      <c r="J81">
        <v>0.83</v>
      </c>
      <c r="L81" s="1">
        <v>43957</v>
      </c>
      <c r="M81" t="s">
        <v>645</v>
      </c>
      <c r="O81" t="s">
        <v>646</v>
      </c>
      <c r="P81" t="s">
        <v>456</v>
      </c>
    </row>
    <row r="82" spans="2:16" x14ac:dyDescent="0.25">
      <c r="B82">
        <v>20403</v>
      </c>
      <c r="C82">
        <v>40369</v>
      </c>
      <c r="D82" t="s">
        <v>456</v>
      </c>
      <c r="H82" s="1">
        <v>43958</v>
      </c>
      <c r="I82">
        <v>30060</v>
      </c>
      <c r="J82">
        <v>0.82</v>
      </c>
      <c r="L82" s="1">
        <v>43958</v>
      </c>
      <c r="M82" t="s">
        <v>641</v>
      </c>
      <c r="O82" t="s">
        <v>552</v>
      </c>
      <c r="P82" t="s">
        <v>456</v>
      </c>
    </row>
    <row r="83" spans="2:16" x14ac:dyDescent="0.25">
      <c r="B83">
        <v>19503</v>
      </c>
      <c r="C83">
        <v>39157</v>
      </c>
      <c r="D83" t="s">
        <v>456</v>
      </c>
      <c r="H83" s="1">
        <v>43959</v>
      </c>
      <c r="I83">
        <v>29121</v>
      </c>
      <c r="J83">
        <v>0.82</v>
      </c>
      <c r="L83" s="1">
        <v>43959</v>
      </c>
      <c r="M83" t="s">
        <v>647</v>
      </c>
      <c r="O83" t="s">
        <v>648</v>
      </c>
      <c r="P83" t="s">
        <v>456</v>
      </c>
    </row>
    <row r="84" spans="2:16" x14ac:dyDescent="0.25">
      <c r="B84">
        <v>19148</v>
      </c>
      <c r="C84">
        <v>37870</v>
      </c>
      <c r="D84" t="s">
        <v>456</v>
      </c>
      <c r="H84" s="1">
        <v>43960</v>
      </c>
      <c r="I84">
        <v>28358</v>
      </c>
      <c r="J84">
        <v>0.81</v>
      </c>
      <c r="L84" s="1">
        <v>43960</v>
      </c>
      <c r="M84" t="s">
        <v>649</v>
      </c>
      <c r="O84" t="s">
        <v>562</v>
      </c>
      <c r="P84" t="s">
        <v>456</v>
      </c>
    </row>
    <row r="85" spans="2:16" x14ac:dyDescent="0.25">
      <c r="B85">
        <v>18368</v>
      </c>
      <c r="C85">
        <v>37063</v>
      </c>
      <c r="D85" t="s">
        <v>456</v>
      </c>
      <c r="H85" s="1">
        <v>43961</v>
      </c>
      <c r="I85">
        <v>27445</v>
      </c>
      <c r="J85">
        <v>0.78</v>
      </c>
      <c r="L85" s="1">
        <v>43961</v>
      </c>
      <c r="M85" t="s">
        <v>649</v>
      </c>
      <c r="O85" t="s">
        <v>584</v>
      </c>
      <c r="P85" t="s">
        <v>456</v>
      </c>
    </row>
    <row r="86" spans="2:16" x14ac:dyDescent="0.25">
      <c r="B86">
        <v>17803</v>
      </c>
      <c r="C86">
        <v>35958</v>
      </c>
      <c r="D86" t="s">
        <v>456</v>
      </c>
      <c r="H86" s="1">
        <v>43962</v>
      </c>
      <c r="I86">
        <v>26589</v>
      </c>
      <c r="J86">
        <v>0.77</v>
      </c>
      <c r="L86" s="1">
        <v>43962</v>
      </c>
      <c r="M86" t="s">
        <v>645</v>
      </c>
      <c r="O86" t="s">
        <v>550</v>
      </c>
      <c r="P86" t="s">
        <v>456</v>
      </c>
    </row>
    <row r="87" spans="2:16" x14ac:dyDescent="0.25">
      <c r="B87">
        <v>16967</v>
      </c>
      <c r="C87">
        <v>34752</v>
      </c>
      <c r="D87" t="s">
        <v>456</v>
      </c>
      <c r="H87" s="1">
        <v>43963</v>
      </c>
      <c r="I87">
        <v>25637</v>
      </c>
      <c r="J87">
        <v>0.78</v>
      </c>
      <c r="L87" s="1">
        <v>43963</v>
      </c>
      <c r="M87" t="s">
        <v>649</v>
      </c>
      <c r="O87" t="s">
        <v>650</v>
      </c>
      <c r="P87" t="s">
        <v>456</v>
      </c>
    </row>
    <row r="88" spans="2:16" x14ac:dyDescent="0.25">
      <c r="B88">
        <v>16505</v>
      </c>
      <c r="C88">
        <v>33882</v>
      </c>
      <c r="D88" t="s">
        <v>456</v>
      </c>
      <c r="H88" s="1">
        <v>43964</v>
      </c>
      <c r="I88">
        <v>24879</v>
      </c>
      <c r="J88">
        <v>0.8</v>
      </c>
      <c r="L88" s="1">
        <v>43964</v>
      </c>
      <c r="M88" t="s">
        <v>649</v>
      </c>
      <c r="O88" t="s">
        <v>562</v>
      </c>
      <c r="P88" t="s">
        <v>456</v>
      </c>
    </row>
    <row r="89" spans="2:16" x14ac:dyDescent="0.25">
      <c r="B89">
        <v>15966</v>
      </c>
      <c r="C89">
        <v>32665</v>
      </c>
      <c r="D89" t="s">
        <v>456</v>
      </c>
      <c r="H89" s="1">
        <v>43965</v>
      </c>
      <c r="I89">
        <v>23979</v>
      </c>
      <c r="J89">
        <v>0.84</v>
      </c>
      <c r="L89" s="1">
        <v>43965</v>
      </c>
      <c r="M89" t="s">
        <v>651</v>
      </c>
      <c r="O89" t="s">
        <v>562</v>
      </c>
      <c r="P89" t="s">
        <v>456</v>
      </c>
    </row>
    <row r="90" spans="2:16" x14ac:dyDescent="0.25">
      <c r="B90">
        <v>15403</v>
      </c>
      <c r="C90">
        <v>31579</v>
      </c>
      <c r="D90" t="s">
        <v>456</v>
      </c>
      <c r="H90" s="1">
        <v>43966</v>
      </c>
      <c r="I90">
        <v>23263</v>
      </c>
      <c r="J90">
        <v>0.91</v>
      </c>
      <c r="L90" s="1">
        <v>43966</v>
      </c>
      <c r="M90" t="s">
        <v>651</v>
      </c>
      <c r="O90" t="s">
        <v>568</v>
      </c>
      <c r="P90" t="s">
        <v>456</v>
      </c>
    </row>
    <row r="91" spans="2:16" x14ac:dyDescent="0.25">
      <c r="B91">
        <v>15103</v>
      </c>
      <c r="C91">
        <v>30579</v>
      </c>
      <c r="D91" t="s">
        <v>456</v>
      </c>
      <c r="H91" s="1">
        <v>43967</v>
      </c>
      <c r="I91">
        <v>22675</v>
      </c>
      <c r="J91">
        <v>1</v>
      </c>
      <c r="L91" s="1">
        <v>43967</v>
      </c>
      <c r="M91" t="s">
        <v>651</v>
      </c>
      <c r="O91" t="s">
        <v>569</v>
      </c>
      <c r="P91" t="s">
        <v>456</v>
      </c>
    </row>
    <row r="92" spans="2:16" x14ac:dyDescent="0.25">
      <c r="B92">
        <v>14503</v>
      </c>
      <c r="C92">
        <v>29798</v>
      </c>
      <c r="D92" t="s">
        <v>456</v>
      </c>
      <c r="H92" s="1">
        <v>43968</v>
      </c>
      <c r="I92">
        <v>21973</v>
      </c>
      <c r="J92">
        <v>1.08</v>
      </c>
      <c r="L92" s="1">
        <v>43968</v>
      </c>
      <c r="M92" t="s">
        <v>651</v>
      </c>
      <c r="O92">
        <v>2</v>
      </c>
      <c r="P92" t="s">
        <v>456</v>
      </c>
    </row>
    <row r="93" spans="2:16" x14ac:dyDescent="0.25">
      <c r="B93">
        <v>14290</v>
      </c>
      <c r="C93">
        <v>29124</v>
      </c>
      <c r="D93" t="s">
        <v>456</v>
      </c>
      <c r="H93" s="1">
        <v>43969</v>
      </c>
      <c r="I93">
        <v>21393</v>
      </c>
      <c r="J93">
        <v>1.1299999999999999</v>
      </c>
      <c r="L93" s="1">
        <v>43969</v>
      </c>
      <c r="M93" t="s">
        <v>531</v>
      </c>
      <c r="O93" t="s">
        <v>571</v>
      </c>
      <c r="P93" t="s">
        <v>456</v>
      </c>
    </row>
    <row r="94" spans="2:16" x14ac:dyDescent="0.25">
      <c r="B94">
        <v>13822</v>
      </c>
      <c r="C94">
        <v>28188</v>
      </c>
      <c r="D94" t="s">
        <v>456</v>
      </c>
      <c r="H94" s="1">
        <v>43970</v>
      </c>
      <c r="I94">
        <v>20797</v>
      </c>
      <c r="J94">
        <v>1.08</v>
      </c>
      <c r="L94" s="1">
        <v>43970</v>
      </c>
      <c r="M94" t="s">
        <v>653</v>
      </c>
      <c r="O94" t="s">
        <v>548</v>
      </c>
      <c r="P94" t="s">
        <v>456</v>
      </c>
    </row>
    <row r="95" spans="2:16" x14ac:dyDescent="0.25">
      <c r="B95">
        <v>13590</v>
      </c>
      <c r="C95">
        <v>27656</v>
      </c>
      <c r="D95" t="s">
        <v>456</v>
      </c>
      <c r="H95" s="1">
        <v>43971</v>
      </c>
      <c r="I95">
        <v>20446</v>
      </c>
      <c r="J95">
        <v>0.96</v>
      </c>
      <c r="L95" s="1">
        <v>43971</v>
      </c>
      <c r="M95" t="s">
        <v>644</v>
      </c>
      <c r="O95" t="s">
        <v>654</v>
      </c>
      <c r="P95" t="s">
        <v>456</v>
      </c>
    </row>
    <row r="96" spans="2:16" x14ac:dyDescent="0.25">
      <c r="B96">
        <v>13153</v>
      </c>
      <c r="C96">
        <v>26909</v>
      </c>
      <c r="D96" t="s">
        <v>456</v>
      </c>
      <c r="H96" s="1">
        <v>43972</v>
      </c>
      <c r="I96">
        <v>19881</v>
      </c>
      <c r="J96">
        <v>0.88</v>
      </c>
      <c r="L96" s="1">
        <v>43972</v>
      </c>
      <c r="M96" t="s">
        <v>641</v>
      </c>
      <c r="O96" t="s">
        <v>564</v>
      </c>
      <c r="P96" t="s">
        <v>456</v>
      </c>
    </row>
    <row r="97" spans="2:16" x14ac:dyDescent="0.25">
      <c r="B97">
        <v>12647</v>
      </c>
      <c r="C97">
        <v>26123</v>
      </c>
      <c r="D97" t="s">
        <v>456</v>
      </c>
      <c r="H97" s="1">
        <v>43973</v>
      </c>
      <c r="I97">
        <v>19281</v>
      </c>
      <c r="J97">
        <v>0.88</v>
      </c>
      <c r="L97" s="1">
        <v>43973</v>
      </c>
      <c r="M97" t="s">
        <v>641</v>
      </c>
      <c r="O97" t="s">
        <v>564</v>
      </c>
      <c r="P97" t="s">
        <v>456</v>
      </c>
    </row>
    <row r="98" spans="2:16" x14ac:dyDescent="0.25">
      <c r="B98">
        <v>12308</v>
      </c>
      <c r="C98">
        <v>25431</v>
      </c>
      <c r="D98" t="s">
        <v>456</v>
      </c>
      <c r="H98" s="1">
        <v>43974</v>
      </c>
      <c r="I98">
        <v>18750</v>
      </c>
      <c r="J98">
        <v>0.88</v>
      </c>
      <c r="L98" s="1">
        <v>43974</v>
      </c>
      <c r="M98" t="s">
        <v>655</v>
      </c>
      <c r="O98" t="s">
        <v>574</v>
      </c>
      <c r="P98" t="s">
        <v>456</v>
      </c>
    </row>
    <row r="99" spans="2:16" x14ac:dyDescent="0.25">
      <c r="B99">
        <v>11903</v>
      </c>
      <c r="C99">
        <v>24798</v>
      </c>
      <c r="D99" t="s">
        <v>456</v>
      </c>
      <c r="H99" s="1">
        <v>43975</v>
      </c>
      <c r="I99">
        <v>18179</v>
      </c>
      <c r="J99">
        <v>0.8</v>
      </c>
      <c r="L99" s="1">
        <v>43975</v>
      </c>
      <c r="M99">
        <v>0</v>
      </c>
      <c r="O99" t="s">
        <v>656</v>
      </c>
      <c r="P99" t="s">
        <v>456</v>
      </c>
    </row>
    <row r="100" spans="2:16" x14ac:dyDescent="0.25">
      <c r="B100">
        <v>11310</v>
      </c>
      <c r="C100">
        <v>23799</v>
      </c>
      <c r="D100" t="s">
        <v>456</v>
      </c>
      <c r="H100" s="1">
        <v>43976</v>
      </c>
      <c r="I100">
        <v>17387</v>
      </c>
      <c r="J100">
        <v>0.73</v>
      </c>
      <c r="L100" s="1">
        <v>43976</v>
      </c>
      <c r="M100" t="s">
        <v>651</v>
      </c>
      <c r="O100" t="s">
        <v>643</v>
      </c>
      <c r="P100" t="s">
        <v>456</v>
      </c>
    </row>
    <row r="101" spans="2:16" x14ac:dyDescent="0.25">
      <c r="B101">
        <v>10498</v>
      </c>
      <c r="C101">
        <v>22746</v>
      </c>
      <c r="D101" t="s">
        <v>456</v>
      </c>
      <c r="H101" s="1">
        <v>43977</v>
      </c>
      <c r="I101">
        <v>16552</v>
      </c>
      <c r="J101">
        <v>0.68</v>
      </c>
      <c r="L101" s="1">
        <v>43977</v>
      </c>
      <c r="M101">
        <v>0</v>
      </c>
      <c r="O101" t="s">
        <v>650</v>
      </c>
      <c r="P101" t="s">
        <v>456</v>
      </c>
    </row>
    <row r="102" spans="2:16" x14ac:dyDescent="0.25">
      <c r="B102">
        <v>9969</v>
      </c>
      <c r="C102">
        <v>21941</v>
      </c>
      <c r="D102" t="s">
        <v>456</v>
      </c>
      <c r="H102" s="1">
        <v>43978</v>
      </c>
      <c r="I102">
        <v>15788</v>
      </c>
      <c r="J102">
        <v>0.56000000000000005</v>
      </c>
      <c r="L102" s="1">
        <v>43978</v>
      </c>
      <c r="M102">
        <v>0</v>
      </c>
      <c r="O102" t="s">
        <v>650</v>
      </c>
      <c r="P102" t="s">
        <v>456</v>
      </c>
    </row>
    <row r="103" spans="2:16" x14ac:dyDescent="0.25">
      <c r="B103">
        <v>9386</v>
      </c>
      <c r="C103">
        <v>20972</v>
      </c>
      <c r="D103" t="s">
        <v>456</v>
      </c>
      <c r="H103" s="1">
        <v>43979</v>
      </c>
      <c r="I103">
        <v>14985</v>
      </c>
      <c r="J103">
        <v>0.48</v>
      </c>
      <c r="L103" s="1">
        <v>43979</v>
      </c>
      <c r="M103" t="s">
        <v>658</v>
      </c>
      <c r="O103" t="s">
        <v>593</v>
      </c>
      <c r="P103" t="s">
        <v>456</v>
      </c>
    </row>
    <row r="104" spans="2:16" x14ac:dyDescent="0.25">
      <c r="B104">
        <v>8687</v>
      </c>
      <c r="C104">
        <v>19944</v>
      </c>
      <c r="D104" t="s">
        <v>456</v>
      </c>
      <c r="H104" s="1">
        <v>43980</v>
      </c>
      <c r="I104">
        <v>14096</v>
      </c>
      <c r="J104">
        <v>0.48</v>
      </c>
      <c r="L104" s="1">
        <v>43980</v>
      </c>
      <c r="M104">
        <v>0</v>
      </c>
      <c r="O104" t="s">
        <v>550</v>
      </c>
      <c r="P104" t="s">
        <v>456</v>
      </c>
    </row>
    <row r="105" spans="2:16" x14ac:dyDescent="0.25">
      <c r="B105">
        <v>8029</v>
      </c>
      <c r="C105">
        <v>18785</v>
      </c>
      <c r="D105" t="s">
        <v>456</v>
      </c>
      <c r="H105" s="1">
        <v>43981</v>
      </c>
      <c r="I105">
        <v>13219</v>
      </c>
      <c r="J105">
        <v>0.52</v>
      </c>
      <c r="L105" s="1">
        <v>43981</v>
      </c>
      <c r="M105">
        <v>0</v>
      </c>
      <c r="O105" t="s">
        <v>581</v>
      </c>
      <c r="P105" t="s">
        <v>456</v>
      </c>
    </row>
    <row r="106" spans="2:16" x14ac:dyDescent="0.25">
      <c r="B106">
        <v>7662</v>
      </c>
      <c r="C106">
        <v>17784</v>
      </c>
      <c r="D106" t="s">
        <v>456</v>
      </c>
      <c r="H106" s="1">
        <v>43982</v>
      </c>
      <c r="I106">
        <v>12479</v>
      </c>
      <c r="J106">
        <v>0.57999999999999996</v>
      </c>
      <c r="L106" s="1">
        <v>43982</v>
      </c>
      <c r="M106">
        <v>0</v>
      </c>
      <c r="O106" t="s">
        <v>560</v>
      </c>
      <c r="P106" t="s">
        <v>456</v>
      </c>
    </row>
    <row r="107" spans="2:16" x14ac:dyDescent="0.25">
      <c r="B107">
        <v>7137</v>
      </c>
      <c r="C107">
        <v>16760</v>
      </c>
      <c r="D107" t="s">
        <v>456</v>
      </c>
      <c r="H107" s="1">
        <v>43983</v>
      </c>
      <c r="I107">
        <v>11680</v>
      </c>
      <c r="J107">
        <v>0.67</v>
      </c>
      <c r="L107" s="1">
        <v>43983</v>
      </c>
      <c r="M107">
        <v>0</v>
      </c>
      <c r="O107" t="s">
        <v>659</v>
      </c>
      <c r="P107" t="s">
        <v>456</v>
      </c>
    </row>
    <row r="108" spans="2:16" x14ac:dyDescent="0.25">
      <c r="B108">
        <v>6534</v>
      </c>
      <c r="C108">
        <v>15578</v>
      </c>
      <c r="D108" t="s">
        <v>456</v>
      </c>
      <c r="H108" s="1">
        <v>43984</v>
      </c>
      <c r="I108">
        <v>10827</v>
      </c>
      <c r="J108">
        <v>0.82</v>
      </c>
      <c r="L108" s="1">
        <v>43984</v>
      </c>
      <c r="M108">
        <v>0</v>
      </c>
      <c r="O108" t="s">
        <v>560</v>
      </c>
      <c r="P108" t="s">
        <v>456</v>
      </c>
    </row>
    <row r="109" spans="2:16" x14ac:dyDescent="0.25">
      <c r="B109">
        <v>5811</v>
      </c>
      <c r="C109">
        <v>14348</v>
      </c>
      <c r="D109" t="s">
        <v>456</v>
      </c>
      <c r="H109" s="1">
        <v>43985</v>
      </c>
      <c r="I109">
        <v>9920</v>
      </c>
      <c r="J109">
        <v>0.96</v>
      </c>
      <c r="L109" s="1">
        <v>43985</v>
      </c>
      <c r="M109">
        <v>0</v>
      </c>
      <c r="O109" t="s">
        <v>660</v>
      </c>
      <c r="P109" t="s">
        <v>456</v>
      </c>
    </row>
    <row r="110" spans="2:16" x14ac:dyDescent="0.25">
      <c r="B110">
        <v>5220</v>
      </c>
      <c r="C110">
        <v>13304</v>
      </c>
      <c r="D110" t="s">
        <v>456</v>
      </c>
      <c r="H110" s="1">
        <v>43986</v>
      </c>
      <c r="I110">
        <v>9071</v>
      </c>
      <c r="J110">
        <v>1.01</v>
      </c>
      <c r="L110" s="1">
        <v>43986</v>
      </c>
      <c r="M110">
        <v>0</v>
      </c>
      <c r="O110" t="s">
        <v>661</v>
      </c>
      <c r="P110" t="s">
        <v>456</v>
      </c>
    </row>
    <row r="111" spans="2:16" x14ac:dyDescent="0.25">
      <c r="B111">
        <v>4669</v>
      </c>
      <c r="C111">
        <v>12309</v>
      </c>
      <c r="D111" t="s">
        <v>456</v>
      </c>
      <c r="H111" s="1">
        <v>43987</v>
      </c>
      <c r="I111">
        <v>8276</v>
      </c>
      <c r="J111">
        <v>1.05</v>
      </c>
      <c r="L111" s="1">
        <v>43987</v>
      </c>
      <c r="M111">
        <v>0</v>
      </c>
      <c r="O111" t="s">
        <v>662</v>
      </c>
      <c r="P111" t="s">
        <v>456</v>
      </c>
    </row>
    <row r="112" spans="2:16" x14ac:dyDescent="0.25">
      <c r="B112">
        <v>4165</v>
      </c>
      <c r="C112">
        <v>11363</v>
      </c>
      <c r="D112" t="s">
        <v>456</v>
      </c>
      <c r="H112" s="1">
        <v>43988</v>
      </c>
      <c r="I112">
        <v>7580</v>
      </c>
      <c r="J112">
        <v>1.1399999999999999</v>
      </c>
      <c r="L112" s="1">
        <v>43988</v>
      </c>
      <c r="M112">
        <v>0</v>
      </c>
      <c r="O112" t="s">
        <v>663</v>
      </c>
      <c r="P112" t="s">
        <v>456</v>
      </c>
    </row>
    <row r="113" spans="2:16" x14ac:dyDescent="0.25">
      <c r="B113">
        <v>3819</v>
      </c>
      <c r="C113">
        <v>10492</v>
      </c>
      <c r="D113" t="s">
        <v>456</v>
      </c>
      <c r="H113" s="1">
        <v>43989</v>
      </c>
      <c r="I113">
        <v>6942</v>
      </c>
      <c r="J113">
        <v>1.26</v>
      </c>
      <c r="L113" s="1">
        <v>43989</v>
      </c>
      <c r="M113">
        <v>0</v>
      </c>
      <c r="O113" t="s">
        <v>665</v>
      </c>
      <c r="P113" t="s">
        <v>456</v>
      </c>
    </row>
    <row r="114" spans="2:16" x14ac:dyDescent="0.25">
      <c r="B114">
        <v>3524</v>
      </c>
      <c r="C114">
        <v>9714</v>
      </c>
      <c r="D114" t="s">
        <v>456</v>
      </c>
      <c r="H114" s="1">
        <v>43990</v>
      </c>
      <c r="I114">
        <v>6366</v>
      </c>
      <c r="J114">
        <v>1.3</v>
      </c>
      <c r="L114" s="1">
        <v>43990</v>
      </c>
      <c r="M114">
        <v>0</v>
      </c>
      <c r="O114" t="s">
        <v>666</v>
      </c>
      <c r="P114" t="s">
        <v>456</v>
      </c>
    </row>
    <row r="115" spans="2:16" x14ac:dyDescent="0.25">
      <c r="B115">
        <v>3292</v>
      </c>
      <c r="C115">
        <v>8975</v>
      </c>
      <c r="D115" t="s">
        <v>456</v>
      </c>
      <c r="H115" s="1">
        <v>43991</v>
      </c>
      <c r="I115">
        <v>5887</v>
      </c>
      <c r="J115">
        <v>1.18</v>
      </c>
      <c r="L115" s="1">
        <v>43991</v>
      </c>
      <c r="M115">
        <v>0</v>
      </c>
      <c r="O115" t="s">
        <v>668</v>
      </c>
      <c r="P115" t="s">
        <v>456</v>
      </c>
    </row>
    <row r="116" spans="2:16" x14ac:dyDescent="0.25">
      <c r="B116">
        <v>3158</v>
      </c>
      <c r="C116">
        <v>8174</v>
      </c>
      <c r="D116" t="s">
        <v>456</v>
      </c>
      <c r="H116" s="1">
        <v>43992</v>
      </c>
      <c r="I116">
        <v>5460</v>
      </c>
      <c r="J116">
        <v>0.96</v>
      </c>
      <c r="L116" s="1">
        <v>43992</v>
      </c>
      <c r="M116">
        <v>0</v>
      </c>
      <c r="O116" t="s">
        <v>669</v>
      </c>
      <c r="P116" t="s">
        <v>456</v>
      </c>
    </row>
    <row r="117" spans="2:16" x14ac:dyDescent="0.25">
      <c r="B117">
        <v>2949</v>
      </c>
      <c r="C117">
        <v>7537</v>
      </c>
      <c r="D117" t="s">
        <v>456</v>
      </c>
      <c r="H117" s="1">
        <v>43993</v>
      </c>
      <c r="I117">
        <v>5103</v>
      </c>
      <c r="J117">
        <v>0.8</v>
      </c>
      <c r="L117" s="1">
        <v>43993</v>
      </c>
      <c r="M117">
        <v>0</v>
      </c>
      <c r="O117" t="s">
        <v>571</v>
      </c>
      <c r="P117" t="s">
        <v>456</v>
      </c>
    </row>
    <row r="118" spans="2:16" x14ac:dyDescent="0.25">
      <c r="B118">
        <v>2702</v>
      </c>
      <c r="C118">
        <v>7037</v>
      </c>
      <c r="D118" t="s">
        <v>456</v>
      </c>
      <c r="H118" s="1">
        <v>43994</v>
      </c>
      <c r="I118">
        <v>4826</v>
      </c>
      <c r="J118">
        <v>0.75</v>
      </c>
      <c r="L118" s="1">
        <v>43994</v>
      </c>
      <c r="M118">
        <v>0</v>
      </c>
      <c r="O118" t="s">
        <v>670</v>
      </c>
      <c r="P118" t="s">
        <v>456</v>
      </c>
    </row>
    <row r="119" spans="2:16" x14ac:dyDescent="0.25">
      <c r="B119">
        <v>3688</v>
      </c>
      <c r="C119">
        <v>7684</v>
      </c>
      <c r="D119" t="s">
        <v>517</v>
      </c>
      <c r="H119" s="1">
        <v>43995</v>
      </c>
      <c r="I119">
        <v>5568</v>
      </c>
      <c r="J119">
        <v>0.74</v>
      </c>
      <c r="L119" s="1">
        <v>43995</v>
      </c>
      <c r="M119" t="s">
        <v>671</v>
      </c>
      <c r="O119" t="s">
        <v>627</v>
      </c>
      <c r="P119" t="s">
        <v>517</v>
      </c>
    </row>
    <row r="120" spans="2:16" x14ac:dyDescent="0.25">
      <c r="B120">
        <v>3309</v>
      </c>
      <c r="C120">
        <v>7305</v>
      </c>
      <c r="D120" t="s">
        <v>517</v>
      </c>
      <c r="H120" s="1">
        <v>43996</v>
      </c>
      <c r="I120">
        <v>5234</v>
      </c>
      <c r="J120">
        <v>0.74</v>
      </c>
      <c r="L120" s="1">
        <v>43996</v>
      </c>
      <c r="M120" t="s">
        <v>671</v>
      </c>
      <c r="O120" t="s">
        <v>627</v>
      </c>
      <c r="P120" t="s">
        <v>517</v>
      </c>
    </row>
    <row r="121" spans="2:16" x14ac:dyDescent="0.25">
      <c r="B121">
        <v>3087</v>
      </c>
      <c r="C121">
        <v>7129</v>
      </c>
      <c r="D121" t="s">
        <v>517</v>
      </c>
      <c r="H121" s="1">
        <v>43997</v>
      </c>
      <c r="I121">
        <v>4932</v>
      </c>
      <c r="J121">
        <v>0.76</v>
      </c>
      <c r="L121" s="1">
        <v>43997</v>
      </c>
      <c r="M121" t="s">
        <v>530</v>
      </c>
      <c r="O121" t="s">
        <v>588</v>
      </c>
      <c r="P121" t="s">
        <v>517</v>
      </c>
    </row>
    <row r="122" spans="2:16" x14ac:dyDescent="0.25">
      <c r="B122">
        <v>2783</v>
      </c>
      <c r="C122">
        <v>6588</v>
      </c>
      <c r="D122" t="s">
        <v>517</v>
      </c>
      <c r="H122" s="1">
        <v>43998</v>
      </c>
      <c r="I122">
        <v>4541</v>
      </c>
      <c r="J122">
        <v>0.82</v>
      </c>
      <c r="L122" s="1">
        <v>43998</v>
      </c>
      <c r="M122" t="s">
        <v>608</v>
      </c>
      <c r="O122" t="s">
        <v>632</v>
      </c>
      <c r="P122" t="s">
        <v>517</v>
      </c>
    </row>
    <row r="123" spans="2:16" x14ac:dyDescent="0.25">
      <c r="B123">
        <v>2561</v>
      </c>
      <c r="C123">
        <v>6204</v>
      </c>
      <c r="D123" t="s">
        <v>517</v>
      </c>
      <c r="H123" s="1">
        <v>43999</v>
      </c>
      <c r="I123">
        <v>4193</v>
      </c>
      <c r="J123">
        <v>0.89</v>
      </c>
      <c r="L123" s="1">
        <v>43999</v>
      </c>
      <c r="M123" t="s">
        <v>657</v>
      </c>
      <c r="O123" t="s">
        <v>636</v>
      </c>
      <c r="P123" t="s">
        <v>517</v>
      </c>
    </row>
    <row r="124" spans="2:16" x14ac:dyDescent="0.25">
      <c r="B124">
        <v>2397</v>
      </c>
      <c r="C124">
        <v>5782</v>
      </c>
      <c r="D124" t="s">
        <v>517</v>
      </c>
      <c r="H124" s="1">
        <v>44000</v>
      </c>
      <c r="I124">
        <v>3948</v>
      </c>
      <c r="J124">
        <v>0.96</v>
      </c>
      <c r="L124" s="1">
        <v>44000</v>
      </c>
      <c r="M124" t="s">
        <v>600</v>
      </c>
      <c r="O124" t="s">
        <v>643</v>
      </c>
      <c r="P124" t="s">
        <v>517</v>
      </c>
    </row>
    <row r="125" spans="2:16" x14ac:dyDescent="0.25">
      <c r="B125">
        <v>2137</v>
      </c>
      <c r="C125">
        <v>5432</v>
      </c>
      <c r="D125" t="s">
        <v>517</v>
      </c>
      <c r="H125" s="1">
        <v>44001</v>
      </c>
      <c r="I125">
        <v>3653</v>
      </c>
      <c r="J125">
        <v>1.02</v>
      </c>
      <c r="L125" s="1">
        <v>44001</v>
      </c>
      <c r="M125" t="s">
        <v>621</v>
      </c>
      <c r="O125" t="s">
        <v>648</v>
      </c>
      <c r="P125" t="s">
        <v>517</v>
      </c>
    </row>
    <row r="126" spans="2:16" x14ac:dyDescent="0.25">
      <c r="B126">
        <v>2243</v>
      </c>
      <c r="C126">
        <v>5290</v>
      </c>
      <c r="D126" t="s">
        <v>517</v>
      </c>
      <c r="H126" s="1">
        <v>44002</v>
      </c>
      <c r="I126">
        <v>3616</v>
      </c>
      <c r="J126">
        <v>1.04</v>
      </c>
      <c r="L126" s="1">
        <v>44002</v>
      </c>
      <c r="M126" t="s">
        <v>601</v>
      </c>
      <c r="O126" t="s">
        <v>648</v>
      </c>
      <c r="P126" t="s">
        <v>517</v>
      </c>
    </row>
    <row r="127" spans="2:16" x14ac:dyDescent="0.25">
      <c r="B127">
        <v>2232</v>
      </c>
      <c r="C127">
        <v>5130</v>
      </c>
      <c r="D127" t="s">
        <v>517</v>
      </c>
      <c r="H127" s="1">
        <v>44003</v>
      </c>
      <c r="I127">
        <v>3514</v>
      </c>
      <c r="J127">
        <v>1.01</v>
      </c>
      <c r="L127" s="1">
        <v>44003</v>
      </c>
      <c r="M127" t="s">
        <v>613</v>
      </c>
      <c r="O127" t="s">
        <v>648</v>
      </c>
      <c r="P127" t="s">
        <v>517</v>
      </c>
    </row>
    <row r="128" spans="2:16" x14ac:dyDescent="0.25">
      <c r="B128">
        <v>2380</v>
      </c>
      <c r="C128">
        <v>5060</v>
      </c>
      <c r="D128" t="s">
        <v>517</v>
      </c>
      <c r="H128" s="1">
        <v>44004</v>
      </c>
      <c r="I128">
        <v>3556</v>
      </c>
      <c r="J128">
        <v>0.96</v>
      </c>
      <c r="L128" s="1">
        <v>44004</v>
      </c>
      <c r="M128" t="s">
        <v>613</v>
      </c>
      <c r="O128" t="s">
        <v>545</v>
      </c>
      <c r="P128" t="s">
        <v>517</v>
      </c>
    </row>
    <row r="129" spans="2:16" x14ac:dyDescent="0.25">
      <c r="B129">
        <v>2430</v>
      </c>
      <c r="C129">
        <v>4869</v>
      </c>
      <c r="D129" t="s">
        <v>517</v>
      </c>
      <c r="H129" s="1">
        <v>44005</v>
      </c>
      <c r="I129">
        <v>3525</v>
      </c>
      <c r="J129">
        <v>0.92</v>
      </c>
      <c r="L129" s="1">
        <v>44005</v>
      </c>
      <c r="M129" t="s">
        <v>603</v>
      </c>
      <c r="O129" t="s">
        <v>590</v>
      </c>
      <c r="P129" t="s">
        <v>517</v>
      </c>
    </row>
    <row r="130" spans="2:16" x14ac:dyDescent="0.25">
      <c r="B130">
        <v>2343</v>
      </c>
      <c r="C130">
        <v>4773</v>
      </c>
      <c r="D130" t="s">
        <v>517</v>
      </c>
      <c r="H130" s="1">
        <v>44006</v>
      </c>
      <c r="I130">
        <v>3458</v>
      </c>
      <c r="J130">
        <v>0.91</v>
      </c>
      <c r="L130" s="1">
        <v>44006</v>
      </c>
      <c r="M130" t="s">
        <v>609</v>
      </c>
      <c r="O130" t="s">
        <v>636</v>
      </c>
      <c r="P130" t="s">
        <v>517</v>
      </c>
    </row>
    <row r="131" spans="2:16" x14ac:dyDescent="0.25">
      <c r="B131">
        <v>2424</v>
      </c>
      <c r="C131">
        <v>4782</v>
      </c>
      <c r="D131" t="s">
        <v>517</v>
      </c>
      <c r="H131" s="1">
        <v>44007</v>
      </c>
      <c r="I131">
        <v>3506</v>
      </c>
      <c r="J131">
        <v>0.93</v>
      </c>
      <c r="L131" s="1">
        <v>44007</v>
      </c>
      <c r="M131" t="s">
        <v>603</v>
      </c>
      <c r="O131" t="s">
        <v>586</v>
      </c>
      <c r="P131" t="s">
        <v>517</v>
      </c>
    </row>
    <row r="132" spans="2:16" x14ac:dyDescent="0.25">
      <c r="B132">
        <v>2252</v>
      </c>
      <c r="C132">
        <v>4778</v>
      </c>
      <c r="D132" t="s">
        <v>517</v>
      </c>
      <c r="H132" s="1">
        <v>44008</v>
      </c>
      <c r="I132">
        <v>3455</v>
      </c>
      <c r="J132">
        <v>0.94</v>
      </c>
      <c r="L132" s="1">
        <v>44008</v>
      </c>
      <c r="M132" t="s">
        <v>603</v>
      </c>
      <c r="O132" t="s">
        <v>581</v>
      </c>
      <c r="P132" t="s">
        <v>517</v>
      </c>
    </row>
    <row r="133" spans="2:16" x14ac:dyDescent="0.25">
      <c r="B133">
        <v>2274</v>
      </c>
      <c r="C133">
        <v>4890</v>
      </c>
      <c r="D133" t="s">
        <v>517</v>
      </c>
      <c r="H133" s="1">
        <v>44009</v>
      </c>
      <c r="I133">
        <v>3501</v>
      </c>
      <c r="J133">
        <v>0.95</v>
      </c>
      <c r="L133" s="1">
        <v>44009</v>
      </c>
      <c r="M133" t="s">
        <v>600</v>
      </c>
      <c r="O133" t="s">
        <v>673</v>
      </c>
      <c r="P133" t="s">
        <v>517</v>
      </c>
    </row>
    <row r="134" spans="2:16" x14ac:dyDescent="0.25">
      <c r="B134">
        <v>2073</v>
      </c>
      <c r="C134">
        <v>4783</v>
      </c>
      <c r="D134" t="s">
        <v>517</v>
      </c>
      <c r="H134" s="1">
        <v>44010</v>
      </c>
      <c r="I134">
        <v>3360</v>
      </c>
      <c r="J134">
        <v>0.95</v>
      </c>
      <c r="L134" s="1">
        <v>44010</v>
      </c>
      <c r="M134" t="s">
        <v>607</v>
      </c>
      <c r="O134" t="s">
        <v>643</v>
      </c>
      <c r="P134" t="s">
        <v>517</v>
      </c>
    </row>
    <row r="135" spans="2:16" x14ac:dyDescent="0.25">
      <c r="B135">
        <v>2078</v>
      </c>
      <c r="C135">
        <v>4855</v>
      </c>
      <c r="D135" t="s">
        <v>517</v>
      </c>
      <c r="H135" s="1">
        <v>44011</v>
      </c>
      <c r="I135">
        <v>3333</v>
      </c>
      <c r="J135">
        <v>0.97</v>
      </c>
      <c r="L135" s="1">
        <v>44011</v>
      </c>
      <c r="M135" t="s">
        <v>597</v>
      </c>
      <c r="O135" t="s">
        <v>581</v>
      </c>
      <c r="P135" t="s">
        <v>517</v>
      </c>
    </row>
    <row r="136" spans="2:16" x14ac:dyDescent="0.25">
      <c r="B136">
        <v>2064</v>
      </c>
      <c r="C136">
        <v>4650</v>
      </c>
      <c r="D136" t="s">
        <v>517</v>
      </c>
      <c r="H136" s="1">
        <v>44012</v>
      </c>
      <c r="I136">
        <v>3216</v>
      </c>
      <c r="J136">
        <v>1.02</v>
      </c>
      <c r="L136" s="1">
        <v>44012</v>
      </c>
      <c r="M136" t="s">
        <v>621</v>
      </c>
      <c r="O136" t="s">
        <v>648</v>
      </c>
      <c r="P136" t="s">
        <v>517</v>
      </c>
    </row>
    <row r="137" spans="2:16" x14ac:dyDescent="0.25">
      <c r="B137">
        <v>1958</v>
      </c>
      <c r="C137">
        <v>4532</v>
      </c>
      <c r="D137" t="s">
        <v>517</v>
      </c>
      <c r="H137" s="1">
        <v>44013</v>
      </c>
      <c r="I137">
        <v>3106</v>
      </c>
      <c r="J137">
        <v>1.1100000000000001</v>
      </c>
      <c r="L137" s="1">
        <v>44013</v>
      </c>
      <c r="M137" t="s">
        <v>605</v>
      </c>
      <c r="O137" t="s">
        <v>559</v>
      </c>
      <c r="P137" t="s">
        <v>517</v>
      </c>
    </row>
    <row r="138" spans="2:16" x14ac:dyDescent="0.25">
      <c r="B138">
        <v>1905</v>
      </c>
      <c r="C138">
        <v>4325</v>
      </c>
      <c r="D138" t="s">
        <v>517</v>
      </c>
      <c r="H138" s="1">
        <v>44014</v>
      </c>
      <c r="I138">
        <v>3008</v>
      </c>
      <c r="J138">
        <v>1.24</v>
      </c>
      <c r="L138" s="1">
        <v>44014</v>
      </c>
      <c r="M138" t="s">
        <v>592</v>
      </c>
      <c r="O138" t="s">
        <v>576</v>
      </c>
      <c r="P138" t="s">
        <v>517</v>
      </c>
    </row>
    <row r="139" spans="2:16" x14ac:dyDescent="0.25">
      <c r="B139">
        <v>1774</v>
      </c>
      <c r="C139">
        <v>4243</v>
      </c>
      <c r="D139" t="s">
        <v>517</v>
      </c>
      <c r="H139" s="1">
        <v>44015</v>
      </c>
      <c r="I139">
        <v>2926</v>
      </c>
      <c r="J139">
        <v>1.38</v>
      </c>
      <c r="L139" s="1">
        <v>44015</v>
      </c>
      <c r="M139" t="s">
        <v>675</v>
      </c>
      <c r="O139" t="s">
        <v>676</v>
      </c>
      <c r="P139" t="s">
        <v>517</v>
      </c>
    </row>
    <row r="140" spans="2:16" x14ac:dyDescent="0.25">
      <c r="B140">
        <v>1994</v>
      </c>
      <c r="C140">
        <v>4465</v>
      </c>
      <c r="D140" t="s">
        <v>517</v>
      </c>
      <c r="H140" s="1">
        <v>44016</v>
      </c>
      <c r="I140">
        <v>3107</v>
      </c>
      <c r="J140">
        <v>1.45</v>
      </c>
      <c r="L140" s="1">
        <v>44016</v>
      </c>
      <c r="M140" t="s">
        <v>583</v>
      </c>
      <c r="O140" t="s">
        <v>677</v>
      </c>
      <c r="P140" t="s">
        <v>517</v>
      </c>
    </row>
    <row r="141" spans="2:16" x14ac:dyDescent="0.25">
      <c r="B141">
        <v>2180</v>
      </c>
      <c r="C141">
        <v>4676</v>
      </c>
      <c r="D141" t="s">
        <v>517</v>
      </c>
      <c r="H141" s="1">
        <v>44017</v>
      </c>
      <c r="I141">
        <v>3325</v>
      </c>
      <c r="J141">
        <v>1.45</v>
      </c>
      <c r="L141" s="1">
        <v>44017</v>
      </c>
      <c r="M141" t="s">
        <v>590</v>
      </c>
      <c r="O141" t="s">
        <v>678</v>
      </c>
      <c r="P141" t="s">
        <v>517</v>
      </c>
    </row>
    <row r="142" spans="2:16" x14ac:dyDescent="0.25">
      <c r="B142">
        <v>2582</v>
      </c>
      <c r="C142">
        <v>5109</v>
      </c>
      <c r="D142" t="s">
        <v>517</v>
      </c>
      <c r="H142" s="1">
        <v>44018</v>
      </c>
      <c r="I142">
        <v>3722</v>
      </c>
      <c r="J142">
        <v>1.41</v>
      </c>
      <c r="L142" s="1">
        <v>44018</v>
      </c>
      <c r="M142" t="s">
        <v>667</v>
      </c>
      <c r="O142" t="s">
        <v>573</v>
      </c>
      <c r="P142" t="s">
        <v>517</v>
      </c>
    </row>
    <row r="143" spans="2:16" x14ac:dyDescent="0.25">
      <c r="B143">
        <v>2913</v>
      </c>
      <c r="C143">
        <v>5374</v>
      </c>
      <c r="D143" t="s">
        <v>517</v>
      </c>
      <c r="H143" s="1">
        <v>44019</v>
      </c>
      <c r="I143">
        <v>4030</v>
      </c>
      <c r="J143">
        <v>1.38</v>
      </c>
      <c r="L143" s="1">
        <v>44019</v>
      </c>
      <c r="M143" t="s">
        <v>583</v>
      </c>
      <c r="O143" t="s">
        <v>570</v>
      </c>
      <c r="P143" t="s">
        <v>517</v>
      </c>
    </row>
    <row r="144" spans="2:16" x14ac:dyDescent="0.25">
      <c r="B144">
        <v>3325</v>
      </c>
      <c r="C144">
        <v>5839</v>
      </c>
      <c r="D144" t="s">
        <v>517</v>
      </c>
      <c r="H144" s="1">
        <v>44020</v>
      </c>
      <c r="I144">
        <v>4451</v>
      </c>
      <c r="J144">
        <v>1.39</v>
      </c>
      <c r="L144" s="1">
        <v>44020</v>
      </c>
      <c r="M144" t="s">
        <v>545</v>
      </c>
      <c r="O144" t="s">
        <v>680</v>
      </c>
      <c r="P144" t="s">
        <v>517</v>
      </c>
    </row>
    <row r="145" spans="2:16" x14ac:dyDescent="0.25">
      <c r="B145">
        <v>3717</v>
      </c>
      <c r="C145">
        <v>6200</v>
      </c>
      <c r="D145" t="s">
        <v>517</v>
      </c>
      <c r="H145" s="1">
        <v>44021</v>
      </c>
      <c r="I145">
        <v>4850</v>
      </c>
      <c r="J145">
        <v>1.41</v>
      </c>
      <c r="L145" s="1">
        <v>44021</v>
      </c>
      <c r="M145" t="s">
        <v>673</v>
      </c>
      <c r="O145" t="s">
        <v>573</v>
      </c>
      <c r="P145" t="s">
        <v>517</v>
      </c>
    </row>
    <row r="146" spans="2:16" x14ac:dyDescent="0.25">
      <c r="B146">
        <v>4055</v>
      </c>
      <c r="C146">
        <v>6816</v>
      </c>
      <c r="D146" t="s">
        <v>517</v>
      </c>
      <c r="H146" s="1">
        <v>44022</v>
      </c>
      <c r="I146">
        <v>5375</v>
      </c>
      <c r="J146">
        <v>1.43</v>
      </c>
      <c r="L146" s="1">
        <v>44022</v>
      </c>
      <c r="M146" t="s">
        <v>643</v>
      </c>
      <c r="O146" t="s">
        <v>659</v>
      </c>
      <c r="P146" t="s">
        <v>517</v>
      </c>
    </row>
    <row r="147" spans="2:16" x14ac:dyDescent="0.25">
      <c r="B147">
        <v>4716</v>
      </c>
      <c r="C147">
        <v>7890</v>
      </c>
      <c r="D147" t="s">
        <v>517</v>
      </c>
      <c r="H147" s="1">
        <v>44023</v>
      </c>
      <c r="I147">
        <v>6265</v>
      </c>
      <c r="J147">
        <v>1.41</v>
      </c>
      <c r="L147" s="1">
        <v>44023</v>
      </c>
      <c r="M147" t="s">
        <v>581</v>
      </c>
      <c r="O147" t="s">
        <v>680</v>
      </c>
      <c r="P147" t="s">
        <v>517</v>
      </c>
    </row>
    <row r="148" spans="2:16" x14ac:dyDescent="0.25">
      <c r="B148">
        <v>5210</v>
      </c>
      <c r="C148">
        <v>8950</v>
      </c>
      <c r="D148" t="s">
        <v>517</v>
      </c>
      <c r="H148" s="1">
        <v>44024</v>
      </c>
      <c r="I148">
        <v>7048</v>
      </c>
      <c r="J148">
        <v>1.33</v>
      </c>
      <c r="L148" s="1">
        <v>44024</v>
      </c>
      <c r="M148" t="s">
        <v>652</v>
      </c>
      <c r="O148" t="s">
        <v>681</v>
      </c>
      <c r="P148" t="s">
        <v>517</v>
      </c>
    </row>
    <row r="149" spans="2:16" x14ac:dyDescent="0.25">
      <c r="B149">
        <v>6001</v>
      </c>
      <c r="C149">
        <v>10211</v>
      </c>
      <c r="D149" t="s">
        <v>517</v>
      </c>
      <c r="H149" s="1">
        <v>44025</v>
      </c>
      <c r="I149">
        <v>8001</v>
      </c>
      <c r="J149">
        <v>1.23</v>
      </c>
      <c r="L149" s="1">
        <v>44025</v>
      </c>
      <c r="M149" t="s">
        <v>675</v>
      </c>
      <c r="O149" t="s">
        <v>650</v>
      </c>
      <c r="P149" t="s">
        <v>517</v>
      </c>
    </row>
    <row r="150" spans="2:16" x14ac:dyDescent="0.25">
      <c r="B150">
        <v>6280</v>
      </c>
      <c r="C150">
        <v>10748</v>
      </c>
      <c r="D150" t="s">
        <v>517</v>
      </c>
      <c r="H150" s="1">
        <v>44026</v>
      </c>
      <c r="I150">
        <v>8385</v>
      </c>
      <c r="J150">
        <v>1.17</v>
      </c>
      <c r="L150" s="1">
        <v>44026</v>
      </c>
      <c r="M150" t="s">
        <v>672</v>
      </c>
      <c r="O150" t="s">
        <v>683</v>
      </c>
      <c r="P150" t="s">
        <v>517</v>
      </c>
    </row>
    <row r="151" spans="2:16" x14ac:dyDescent="0.25">
      <c r="B151">
        <v>6823</v>
      </c>
      <c r="C151">
        <v>11510</v>
      </c>
      <c r="D151" t="s">
        <v>517</v>
      </c>
      <c r="H151" s="1">
        <v>44027</v>
      </c>
      <c r="I151">
        <v>9009</v>
      </c>
      <c r="J151">
        <v>1.18</v>
      </c>
      <c r="L151" s="1">
        <v>44027</v>
      </c>
      <c r="M151" t="s">
        <v>589</v>
      </c>
      <c r="O151" t="s">
        <v>552</v>
      </c>
      <c r="P151" t="s">
        <v>517</v>
      </c>
    </row>
    <row r="152" spans="2:16" x14ac:dyDescent="0.25">
      <c r="B152">
        <v>7001</v>
      </c>
      <c r="C152">
        <v>11853</v>
      </c>
      <c r="D152" t="s">
        <v>517</v>
      </c>
      <c r="H152" s="1">
        <v>44028</v>
      </c>
      <c r="I152">
        <v>9311</v>
      </c>
      <c r="J152">
        <v>1.23</v>
      </c>
      <c r="L152" s="1">
        <v>44028</v>
      </c>
      <c r="M152" t="s">
        <v>585</v>
      </c>
      <c r="O152" t="s">
        <v>679</v>
      </c>
      <c r="P152" t="s">
        <v>517</v>
      </c>
    </row>
    <row r="153" spans="2:16" x14ac:dyDescent="0.25">
      <c r="B153">
        <v>6904</v>
      </c>
      <c r="C153">
        <v>12397</v>
      </c>
      <c r="D153" t="s">
        <v>517</v>
      </c>
      <c r="H153" s="1">
        <v>44029</v>
      </c>
      <c r="I153">
        <v>9630</v>
      </c>
      <c r="J153">
        <v>1.28</v>
      </c>
      <c r="L153" s="1">
        <v>44029</v>
      </c>
      <c r="M153" t="s">
        <v>634</v>
      </c>
      <c r="O153" t="s">
        <v>562</v>
      </c>
      <c r="P153" t="s">
        <v>517</v>
      </c>
    </row>
    <row r="154" spans="2:16" x14ac:dyDescent="0.25">
      <c r="B154">
        <v>7404</v>
      </c>
      <c r="C154">
        <v>13564</v>
      </c>
      <c r="D154" t="s">
        <v>517</v>
      </c>
      <c r="H154" s="1">
        <v>44030</v>
      </c>
      <c r="I154">
        <v>10464</v>
      </c>
      <c r="J154">
        <v>1.31</v>
      </c>
      <c r="L154" s="1">
        <v>44030</v>
      </c>
      <c r="M154" t="s">
        <v>583</v>
      </c>
      <c r="O154" t="s">
        <v>555</v>
      </c>
      <c r="P154" t="s">
        <v>517</v>
      </c>
    </row>
    <row r="155" spans="2:16" x14ac:dyDescent="0.25">
      <c r="B155">
        <v>7517</v>
      </c>
      <c r="C155">
        <v>14542</v>
      </c>
      <c r="D155" t="s">
        <v>517</v>
      </c>
      <c r="H155" s="1">
        <v>44031</v>
      </c>
      <c r="I155">
        <v>10970</v>
      </c>
      <c r="J155">
        <v>1.3</v>
      </c>
      <c r="L155" s="1">
        <v>44031</v>
      </c>
      <c r="M155" t="s">
        <v>583</v>
      </c>
      <c r="O155" t="s">
        <v>684</v>
      </c>
      <c r="P155" t="s">
        <v>517</v>
      </c>
    </row>
    <row r="156" spans="2:16" x14ac:dyDescent="0.25">
      <c r="B156">
        <v>8516</v>
      </c>
      <c r="C156">
        <v>15837</v>
      </c>
      <c r="D156" t="s">
        <v>517</v>
      </c>
      <c r="H156" s="1">
        <v>44032</v>
      </c>
      <c r="I156">
        <v>11897</v>
      </c>
      <c r="J156">
        <v>1.29</v>
      </c>
      <c r="L156" s="1">
        <v>44032</v>
      </c>
      <c r="M156" t="s">
        <v>590</v>
      </c>
      <c r="O156" t="s">
        <v>579</v>
      </c>
      <c r="P156" t="s">
        <v>517</v>
      </c>
    </row>
    <row r="157" spans="2:16" x14ac:dyDescent="0.25">
      <c r="B157">
        <v>8825</v>
      </c>
      <c r="C157">
        <v>16216</v>
      </c>
      <c r="D157" t="s">
        <v>517</v>
      </c>
      <c r="H157" s="1">
        <v>44033</v>
      </c>
      <c r="I157">
        <v>12248</v>
      </c>
      <c r="J157">
        <v>1.29</v>
      </c>
      <c r="L157" s="1">
        <v>44033</v>
      </c>
      <c r="M157" t="s">
        <v>590</v>
      </c>
      <c r="O157" t="s">
        <v>562</v>
      </c>
      <c r="P157" t="s">
        <v>517</v>
      </c>
    </row>
    <row r="158" spans="2:16" x14ac:dyDescent="0.25">
      <c r="B158">
        <v>9555</v>
      </c>
      <c r="C158">
        <v>16815</v>
      </c>
      <c r="D158" t="s">
        <v>517</v>
      </c>
      <c r="H158" s="1">
        <v>44034</v>
      </c>
      <c r="I158">
        <v>12860</v>
      </c>
      <c r="J158">
        <v>1.34</v>
      </c>
      <c r="L158" s="1">
        <v>44034</v>
      </c>
      <c r="M158" t="s">
        <v>643</v>
      </c>
      <c r="O158" t="s">
        <v>684</v>
      </c>
      <c r="P158" t="s">
        <v>517</v>
      </c>
    </row>
    <row r="159" spans="2:16" x14ac:dyDescent="0.25">
      <c r="B159">
        <v>10738</v>
      </c>
      <c r="C159">
        <v>17859</v>
      </c>
      <c r="D159" t="s">
        <v>517</v>
      </c>
      <c r="H159" s="1">
        <v>44035</v>
      </c>
      <c r="I159">
        <v>14081</v>
      </c>
      <c r="J159">
        <v>1.39</v>
      </c>
      <c r="L159" s="1">
        <v>44035</v>
      </c>
      <c r="M159" t="s">
        <v>674</v>
      </c>
      <c r="O159" t="s">
        <v>681</v>
      </c>
      <c r="P159" t="s">
        <v>517</v>
      </c>
    </row>
    <row r="160" spans="2:16" x14ac:dyDescent="0.25">
      <c r="B160">
        <v>11167</v>
      </c>
      <c r="C160">
        <v>19103</v>
      </c>
      <c r="D160" t="s">
        <v>517</v>
      </c>
      <c r="H160" s="1">
        <v>44036</v>
      </c>
      <c r="I160">
        <v>15043</v>
      </c>
      <c r="J160">
        <v>1.4</v>
      </c>
      <c r="L160" s="1">
        <v>44036</v>
      </c>
      <c r="M160" t="s">
        <v>664</v>
      </c>
      <c r="O160" t="s">
        <v>681</v>
      </c>
      <c r="P160" t="s">
        <v>517</v>
      </c>
    </row>
    <row r="161" spans="2:16" x14ac:dyDescent="0.25">
      <c r="B161">
        <v>12885</v>
      </c>
      <c r="C161">
        <v>21476</v>
      </c>
      <c r="D161" t="s">
        <v>517</v>
      </c>
      <c r="H161" s="1">
        <v>44037</v>
      </c>
      <c r="I161">
        <v>17124</v>
      </c>
      <c r="J161">
        <v>1.37</v>
      </c>
      <c r="L161" s="1">
        <v>44037</v>
      </c>
      <c r="M161" t="s">
        <v>550</v>
      </c>
      <c r="O161" t="s">
        <v>686</v>
      </c>
      <c r="P161" t="s">
        <v>517</v>
      </c>
    </row>
    <row r="162" spans="2:16" x14ac:dyDescent="0.25">
      <c r="B162">
        <v>13675</v>
      </c>
      <c r="C162">
        <v>23492</v>
      </c>
      <c r="D162" t="s">
        <v>517</v>
      </c>
      <c r="H162" s="1">
        <v>44038</v>
      </c>
      <c r="I162">
        <v>18515</v>
      </c>
      <c r="J162">
        <v>1.3</v>
      </c>
      <c r="L162" s="1">
        <v>44038</v>
      </c>
      <c r="M162" t="s">
        <v>545</v>
      </c>
      <c r="O162" t="s">
        <v>579</v>
      </c>
      <c r="P162" t="s">
        <v>517</v>
      </c>
    </row>
    <row r="163" spans="2:16" x14ac:dyDescent="0.25">
      <c r="B163">
        <v>15168</v>
      </c>
      <c r="C163">
        <v>25639</v>
      </c>
      <c r="D163" t="s">
        <v>517</v>
      </c>
      <c r="H163" s="1">
        <v>44039</v>
      </c>
      <c r="I163">
        <v>20103</v>
      </c>
      <c r="J163">
        <v>1.24</v>
      </c>
      <c r="L163" s="1">
        <v>44039</v>
      </c>
      <c r="M163" t="s">
        <v>583</v>
      </c>
      <c r="O163" t="s">
        <v>683</v>
      </c>
      <c r="P163" t="s">
        <v>517</v>
      </c>
    </row>
    <row r="164" spans="2:16" x14ac:dyDescent="0.25">
      <c r="B164">
        <v>16263</v>
      </c>
      <c r="C164">
        <v>26945</v>
      </c>
      <c r="D164" t="s">
        <v>517</v>
      </c>
      <c r="H164" s="1">
        <v>44040</v>
      </c>
      <c r="I164">
        <v>21305</v>
      </c>
      <c r="J164">
        <v>1.22</v>
      </c>
      <c r="L164" s="1">
        <v>44040</v>
      </c>
      <c r="M164" t="s">
        <v>636</v>
      </c>
      <c r="O164" t="s">
        <v>552</v>
      </c>
      <c r="P164" t="s">
        <v>517</v>
      </c>
    </row>
    <row r="165" spans="2:16" x14ac:dyDescent="0.25">
      <c r="B165">
        <v>17071</v>
      </c>
      <c r="C165">
        <v>28661</v>
      </c>
      <c r="D165" t="s">
        <v>517</v>
      </c>
      <c r="H165" s="1">
        <v>44041</v>
      </c>
      <c r="I165">
        <v>22654</v>
      </c>
      <c r="J165">
        <v>1.22</v>
      </c>
      <c r="L165" s="1">
        <v>44041</v>
      </c>
      <c r="M165" t="s">
        <v>634</v>
      </c>
      <c r="O165" t="s">
        <v>552</v>
      </c>
      <c r="P165" t="s">
        <v>517</v>
      </c>
    </row>
    <row r="166" spans="2:16" x14ac:dyDescent="0.25">
      <c r="B166">
        <v>18355</v>
      </c>
      <c r="C166">
        <v>30347</v>
      </c>
      <c r="D166" t="s">
        <v>517</v>
      </c>
      <c r="H166" s="1">
        <v>44042</v>
      </c>
      <c r="I166">
        <v>24228</v>
      </c>
      <c r="J166">
        <v>1.23</v>
      </c>
      <c r="L166" s="1">
        <v>44042</v>
      </c>
      <c r="M166" t="s">
        <v>652</v>
      </c>
      <c r="O166" t="s">
        <v>683</v>
      </c>
      <c r="P166" t="s">
        <v>517</v>
      </c>
    </row>
    <row r="167" spans="2:16" x14ac:dyDescent="0.25">
      <c r="B167">
        <v>18682</v>
      </c>
      <c r="C167">
        <v>32631</v>
      </c>
      <c r="D167" t="s">
        <v>517</v>
      </c>
      <c r="H167" s="1">
        <v>44043</v>
      </c>
      <c r="I167">
        <v>25697</v>
      </c>
      <c r="J167">
        <v>1.22</v>
      </c>
      <c r="L167" s="1">
        <v>44043</v>
      </c>
      <c r="M167" t="s">
        <v>634</v>
      </c>
      <c r="O167" t="s">
        <v>688</v>
      </c>
      <c r="P167" t="s">
        <v>517</v>
      </c>
    </row>
    <row r="168" spans="2:16" x14ac:dyDescent="0.25">
      <c r="B168">
        <v>20330</v>
      </c>
      <c r="C168">
        <v>35655</v>
      </c>
      <c r="D168" t="s">
        <v>517</v>
      </c>
      <c r="H168" s="1">
        <v>44044</v>
      </c>
      <c r="I168">
        <v>27838</v>
      </c>
      <c r="J168">
        <v>1.17</v>
      </c>
      <c r="L168" s="1">
        <v>44044</v>
      </c>
      <c r="M168" t="s">
        <v>640</v>
      </c>
      <c r="O168" t="s">
        <v>587</v>
      </c>
      <c r="P168" t="s">
        <v>517</v>
      </c>
    </row>
    <row r="169" spans="2:16" x14ac:dyDescent="0.25">
      <c r="B169">
        <v>21217</v>
      </c>
      <c r="C169">
        <v>37590</v>
      </c>
      <c r="D169" t="s">
        <v>517</v>
      </c>
      <c r="H169" s="1">
        <v>44045</v>
      </c>
      <c r="I169">
        <v>29174</v>
      </c>
      <c r="J169">
        <v>1.0900000000000001</v>
      </c>
      <c r="L169" s="1">
        <v>44045</v>
      </c>
      <c r="M169" t="s">
        <v>594</v>
      </c>
      <c r="O169" t="s">
        <v>667</v>
      </c>
      <c r="P169" t="s">
        <v>517</v>
      </c>
    </row>
    <row r="170" spans="2:16" x14ac:dyDescent="0.25">
      <c r="B170">
        <v>22474</v>
      </c>
      <c r="C170">
        <v>39806</v>
      </c>
      <c r="D170" t="s">
        <v>517</v>
      </c>
      <c r="H170" s="1">
        <v>44046</v>
      </c>
      <c r="I170">
        <v>30568</v>
      </c>
      <c r="J170">
        <v>1.03</v>
      </c>
      <c r="L170" s="1">
        <v>44046</v>
      </c>
      <c r="M170" t="s">
        <v>622</v>
      </c>
      <c r="O170" t="s">
        <v>690</v>
      </c>
      <c r="P170" t="s">
        <v>517</v>
      </c>
    </row>
    <row r="171" spans="2:16" x14ac:dyDescent="0.25">
      <c r="B171">
        <v>23335</v>
      </c>
      <c r="C171">
        <v>40610</v>
      </c>
      <c r="D171" t="s">
        <v>517</v>
      </c>
      <c r="H171" s="1">
        <v>44047</v>
      </c>
      <c r="I171">
        <v>31568</v>
      </c>
      <c r="J171">
        <v>0.98</v>
      </c>
      <c r="L171" s="1">
        <v>44047</v>
      </c>
      <c r="M171" t="s">
        <v>620</v>
      </c>
      <c r="O171" t="s">
        <v>691</v>
      </c>
      <c r="P171" t="s">
        <v>517</v>
      </c>
    </row>
    <row r="172" spans="2:16" x14ac:dyDescent="0.25">
      <c r="B172">
        <v>23716</v>
      </c>
      <c r="C172">
        <v>41741</v>
      </c>
      <c r="D172" t="s">
        <v>517</v>
      </c>
      <c r="H172" s="1">
        <v>44048</v>
      </c>
      <c r="I172">
        <v>32376</v>
      </c>
      <c r="J172">
        <v>0.95</v>
      </c>
      <c r="L172" s="1">
        <v>44048</v>
      </c>
      <c r="M172" t="s">
        <v>605</v>
      </c>
      <c r="O172" t="s">
        <v>632</v>
      </c>
      <c r="P172" t="s">
        <v>517</v>
      </c>
    </row>
    <row r="173" spans="2:16" x14ac:dyDescent="0.25">
      <c r="B173">
        <v>23633</v>
      </c>
      <c r="C173">
        <v>42227</v>
      </c>
      <c r="D173" t="s">
        <v>517</v>
      </c>
      <c r="H173" s="1">
        <v>44049</v>
      </c>
      <c r="I173">
        <v>32675</v>
      </c>
      <c r="J173">
        <v>0.95</v>
      </c>
      <c r="L173" s="1">
        <v>44049</v>
      </c>
      <c r="M173" t="s">
        <v>605</v>
      </c>
      <c r="O173" t="s">
        <v>632</v>
      </c>
      <c r="P173" t="s">
        <v>517</v>
      </c>
    </row>
    <row r="174" spans="2:16" x14ac:dyDescent="0.25">
      <c r="B174">
        <v>22595</v>
      </c>
      <c r="C174">
        <v>42861</v>
      </c>
      <c r="D174" t="s">
        <v>517</v>
      </c>
      <c r="H174" s="1">
        <v>44050</v>
      </c>
      <c r="I174">
        <v>32595</v>
      </c>
      <c r="J174">
        <v>0.96</v>
      </c>
      <c r="L174" s="1">
        <v>44050</v>
      </c>
      <c r="M174" t="s">
        <v>591</v>
      </c>
      <c r="O174" t="s">
        <v>589</v>
      </c>
      <c r="P174" t="s">
        <v>517</v>
      </c>
    </row>
    <row r="175" spans="2:16" x14ac:dyDescent="0.25">
      <c r="B175">
        <v>22701</v>
      </c>
      <c r="C175">
        <v>43971</v>
      </c>
      <c r="D175" t="s">
        <v>517</v>
      </c>
      <c r="H175" s="1">
        <v>44051</v>
      </c>
      <c r="I175">
        <v>32995</v>
      </c>
      <c r="J175">
        <v>0.97</v>
      </c>
      <c r="L175" s="1">
        <v>44051</v>
      </c>
      <c r="M175" t="s">
        <v>602</v>
      </c>
      <c r="O175" t="s">
        <v>691</v>
      </c>
      <c r="P175" t="s">
        <v>517</v>
      </c>
    </row>
    <row r="176" spans="2:16" x14ac:dyDescent="0.25">
      <c r="B176">
        <v>22133</v>
      </c>
      <c r="C176">
        <v>44114</v>
      </c>
      <c r="D176" t="s">
        <v>517</v>
      </c>
      <c r="H176" s="1">
        <v>44052</v>
      </c>
      <c r="I176">
        <v>32612</v>
      </c>
      <c r="J176">
        <v>0.96</v>
      </c>
      <c r="L176" s="1">
        <v>44052</v>
      </c>
      <c r="M176" t="s">
        <v>591</v>
      </c>
      <c r="O176" t="s">
        <v>585</v>
      </c>
      <c r="P176" t="s">
        <v>517</v>
      </c>
    </row>
    <row r="177" spans="2:16" x14ac:dyDescent="0.25">
      <c r="B177">
        <v>22096</v>
      </c>
      <c r="C177">
        <v>44479</v>
      </c>
      <c r="D177" t="s">
        <v>517</v>
      </c>
      <c r="H177" s="1">
        <v>44053</v>
      </c>
      <c r="I177">
        <v>32518</v>
      </c>
      <c r="J177">
        <v>0.94</v>
      </c>
      <c r="L177" s="1">
        <v>44053</v>
      </c>
      <c r="M177" t="s">
        <v>605</v>
      </c>
      <c r="O177" t="s">
        <v>672</v>
      </c>
      <c r="P177" t="s">
        <v>517</v>
      </c>
    </row>
    <row r="178" spans="2:16" x14ac:dyDescent="0.25">
      <c r="B178">
        <v>21678</v>
      </c>
      <c r="C178">
        <v>43282</v>
      </c>
      <c r="D178" t="s">
        <v>517</v>
      </c>
      <c r="H178" s="1">
        <v>44054</v>
      </c>
      <c r="I178">
        <v>31804</v>
      </c>
      <c r="J178">
        <v>0.93</v>
      </c>
      <c r="L178" s="1">
        <v>44054</v>
      </c>
      <c r="M178" t="s">
        <v>618</v>
      </c>
      <c r="O178" t="s">
        <v>594</v>
      </c>
      <c r="P178" t="s">
        <v>517</v>
      </c>
    </row>
    <row r="179" spans="2:16" x14ac:dyDescent="0.25">
      <c r="B179">
        <v>21575</v>
      </c>
      <c r="C179">
        <v>42617</v>
      </c>
      <c r="D179" t="s">
        <v>517</v>
      </c>
      <c r="H179" s="1">
        <v>44055</v>
      </c>
      <c r="I179">
        <v>31288</v>
      </c>
      <c r="J179">
        <v>0.92</v>
      </c>
      <c r="L179" s="1">
        <v>44055</v>
      </c>
      <c r="M179" t="s">
        <v>618</v>
      </c>
      <c r="O179">
        <v>1</v>
      </c>
      <c r="P179" t="s">
        <v>517</v>
      </c>
    </row>
    <row r="180" spans="2:16" x14ac:dyDescent="0.25">
      <c r="B180">
        <v>21467</v>
      </c>
      <c r="C180">
        <v>41691</v>
      </c>
      <c r="D180" t="s">
        <v>517</v>
      </c>
      <c r="H180" s="1">
        <v>44056</v>
      </c>
      <c r="I180">
        <v>30810</v>
      </c>
      <c r="J180">
        <v>0.94</v>
      </c>
      <c r="L180" s="1">
        <v>44056</v>
      </c>
      <c r="M180" t="s">
        <v>618</v>
      </c>
      <c r="O180" t="s">
        <v>672</v>
      </c>
      <c r="P180" t="s">
        <v>517</v>
      </c>
    </row>
    <row r="181" spans="2:16" x14ac:dyDescent="0.25">
      <c r="B181">
        <v>20379</v>
      </c>
      <c r="C181">
        <v>40600</v>
      </c>
      <c r="D181" t="s">
        <v>517</v>
      </c>
      <c r="H181" s="1">
        <v>44057</v>
      </c>
      <c r="I181">
        <v>30004</v>
      </c>
      <c r="J181">
        <v>0.96</v>
      </c>
      <c r="L181" s="1">
        <v>44057</v>
      </c>
      <c r="M181" t="s">
        <v>605</v>
      </c>
      <c r="O181" t="s">
        <v>589</v>
      </c>
      <c r="P181" t="s">
        <v>517</v>
      </c>
    </row>
    <row r="182" spans="2:16" x14ac:dyDescent="0.25">
      <c r="B182">
        <v>20274</v>
      </c>
      <c r="C182">
        <v>40215</v>
      </c>
      <c r="D182" t="s">
        <v>517</v>
      </c>
      <c r="H182" s="1">
        <v>44058</v>
      </c>
      <c r="I182">
        <v>29776</v>
      </c>
      <c r="J182">
        <v>0.98</v>
      </c>
      <c r="L182" s="1">
        <v>44058</v>
      </c>
      <c r="M182" t="s">
        <v>620</v>
      </c>
      <c r="O182" t="s">
        <v>675</v>
      </c>
      <c r="P182" t="s">
        <v>517</v>
      </c>
    </row>
    <row r="183" spans="2:16" x14ac:dyDescent="0.25">
      <c r="B183">
        <v>19645</v>
      </c>
      <c r="C183">
        <v>40018</v>
      </c>
      <c r="D183" t="s">
        <v>517</v>
      </c>
      <c r="H183" s="1">
        <v>44059</v>
      </c>
      <c r="I183">
        <v>29362</v>
      </c>
      <c r="J183">
        <v>1</v>
      </c>
      <c r="L183" s="1">
        <v>44059</v>
      </c>
      <c r="M183" t="s">
        <v>627</v>
      </c>
      <c r="O183" t="s">
        <v>689</v>
      </c>
      <c r="P183" t="s">
        <v>517</v>
      </c>
    </row>
    <row r="184" spans="2:16" x14ac:dyDescent="0.25">
      <c r="B184">
        <v>19609</v>
      </c>
      <c r="C184">
        <v>39975</v>
      </c>
      <c r="D184" t="s">
        <v>517</v>
      </c>
      <c r="H184" s="1">
        <v>44060</v>
      </c>
      <c r="I184">
        <v>29036</v>
      </c>
      <c r="J184">
        <v>1.01</v>
      </c>
      <c r="L184" s="1">
        <v>44060</v>
      </c>
      <c r="M184" t="s">
        <v>593</v>
      </c>
      <c r="O184" t="s">
        <v>690</v>
      </c>
      <c r="P184" t="s">
        <v>517</v>
      </c>
    </row>
    <row r="185" spans="2:16" x14ac:dyDescent="0.25">
      <c r="B185">
        <v>19309</v>
      </c>
      <c r="C185">
        <v>38860</v>
      </c>
      <c r="D185" t="s">
        <v>517</v>
      </c>
      <c r="H185" s="1">
        <v>44061</v>
      </c>
      <c r="I185">
        <v>28421</v>
      </c>
      <c r="J185">
        <v>1.03</v>
      </c>
      <c r="L185" s="1">
        <v>44061</v>
      </c>
      <c r="M185" t="s">
        <v>588</v>
      </c>
      <c r="O185" t="s">
        <v>634</v>
      </c>
      <c r="P185" t="s">
        <v>517</v>
      </c>
    </row>
    <row r="186" spans="2:16" x14ac:dyDescent="0.25">
      <c r="B186">
        <v>19137</v>
      </c>
      <c r="C186">
        <v>38394</v>
      </c>
      <c r="D186" t="s">
        <v>517</v>
      </c>
      <c r="H186" s="1">
        <v>44062</v>
      </c>
      <c r="I186">
        <v>28024</v>
      </c>
      <c r="J186">
        <v>1.07</v>
      </c>
      <c r="L186" s="1">
        <v>44062</v>
      </c>
      <c r="M186" t="s">
        <v>628</v>
      </c>
      <c r="O186" t="s">
        <v>586</v>
      </c>
      <c r="P186" t="s">
        <v>517</v>
      </c>
    </row>
    <row r="187" spans="2:16" x14ac:dyDescent="0.25">
      <c r="B187">
        <v>19631</v>
      </c>
      <c r="C187">
        <v>37928</v>
      </c>
      <c r="D187" t="s">
        <v>517</v>
      </c>
      <c r="H187" s="1">
        <v>44063</v>
      </c>
      <c r="I187">
        <v>28119</v>
      </c>
      <c r="J187">
        <v>1.1100000000000001</v>
      </c>
      <c r="L187" s="1">
        <v>44063</v>
      </c>
      <c r="M187" t="s">
        <v>672</v>
      </c>
      <c r="O187" t="s">
        <v>643</v>
      </c>
      <c r="P187" t="s">
        <v>517</v>
      </c>
    </row>
    <row r="188" spans="2:16" x14ac:dyDescent="0.25">
      <c r="B188">
        <v>19535</v>
      </c>
      <c r="C188">
        <v>37887</v>
      </c>
      <c r="D188" t="s">
        <v>517</v>
      </c>
      <c r="H188" s="1">
        <v>44064</v>
      </c>
      <c r="I188">
        <v>28171</v>
      </c>
      <c r="J188">
        <v>1.1499999999999999</v>
      </c>
      <c r="L188" s="1">
        <v>44064</v>
      </c>
      <c r="M188" t="s">
        <v>691</v>
      </c>
      <c r="O188" t="s">
        <v>550</v>
      </c>
      <c r="P188" t="s">
        <v>517</v>
      </c>
    </row>
    <row r="189" spans="2:16" x14ac:dyDescent="0.25">
      <c r="B189">
        <v>20087</v>
      </c>
      <c r="C189">
        <v>38440</v>
      </c>
      <c r="D189" t="s">
        <v>517</v>
      </c>
      <c r="H189" s="1">
        <v>44065</v>
      </c>
      <c r="I189">
        <v>28785</v>
      </c>
      <c r="J189">
        <v>1.18</v>
      </c>
      <c r="L189" s="1">
        <v>44065</v>
      </c>
      <c r="M189" t="s">
        <v>689</v>
      </c>
      <c r="O189" t="s">
        <v>648</v>
      </c>
      <c r="P189" t="s">
        <v>517</v>
      </c>
    </row>
    <row r="190" spans="2:16" x14ac:dyDescent="0.25">
      <c r="B190">
        <v>20844</v>
      </c>
      <c r="C190">
        <v>39380</v>
      </c>
      <c r="D190" t="s">
        <v>517</v>
      </c>
      <c r="H190" s="1">
        <v>44066</v>
      </c>
      <c r="I190">
        <v>29677</v>
      </c>
      <c r="J190">
        <v>1.2</v>
      </c>
      <c r="L190" s="1">
        <v>44066</v>
      </c>
      <c r="M190" t="s">
        <v>690</v>
      </c>
      <c r="O190" t="s">
        <v>685</v>
      </c>
      <c r="P190" t="s">
        <v>517</v>
      </c>
    </row>
    <row r="191" spans="2:16" x14ac:dyDescent="0.25">
      <c r="B191">
        <v>22125</v>
      </c>
      <c r="C191">
        <v>40961</v>
      </c>
      <c r="D191" t="s">
        <v>517</v>
      </c>
      <c r="H191" s="1">
        <v>44067</v>
      </c>
      <c r="I191">
        <v>30904</v>
      </c>
      <c r="J191">
        <v>1.2</v>
      </c>
      <c r="L191" s="1">
        <v>44067</v>
      </c>
      <c r="M191" t="s">
        <v>636</v>
      </c>
      <c r="O191" t="s">
        <v>685</v>
      </c>
      <c r="P191" t="s">
        <v>517</v>
      </c>
    </row>
    <row r="192" spans="2:16" x14ac:dyDescent="0.25">
      <c r="B192">
        <v>23132</v>
      </c>
      <c r="C192">
        <v>41781</v>
      </c>
      <c r="D192" t="s">
        <v>517</v>
      </c>
      <c r="H192" s="1">
        <v>44068</v>
      </c>
      <c r="I192">
        <v>31857</v>
      </c>
      <c r="J192">
        <v>1.21</v>
      </c>
      <c r="L192" s="1">
        <v>44068</v>
      </c>
      <c r="M192" t="s">
        <v>652</v>
      </c>
      <c r="O192" t="s">
        <v>578</v>
      </c>
      <c r="P192" t="s">
        <v>517</v>
      </c>
    </row>
    <row r="193" spans="2:16" x14ac:dyDescent="0.25">
      <c r="B193">
        <v>23999</v>
      </c>
      <c r="C193">
        <v>43007</v>
      </c>
      <c r="D193" t="s">
        <v>517</v>
      </c>
      <c r="H193" s="1">
        <v>44069</v>
      </c>
      <c r="I193">
        <v>33008</v>
      </c>
      <c r="J193">
        <v>1.26</v>
      </c>
      <c r="L193" s="1">
        <v>44069</v>
      </c>
      <c r="M193" t="s">
        <v>545</v>
      </c>
      <c r="O193" t="s">
        <v>683</v>
      </c>
      <c r="P193" t="s">
        <v>517</v>
      </c>
    </row>
    <row r="194" spans="2:16" x14ac:dyDescent="0.25">
      <c r="B194">
        <v>25234</v>
      </c>
      <c r="C194">
        <v>44439</v>
      </c>
      <c r="D194" t="s">
        <v>517</v>
      </c>
      <c r="H194" s="1">
        <v>44070</v>
      </c>
      <c r="I194">
        <v>34414</v>
      </c>
      <c r="J194">
        <v>1.32</v>
      </c>
      <c r="L194" s="1">
        <v>44070</v>
      </c>
      <c r="M194" t="s">
        <v>682</v>
      </c>
      <c r="O194" t="s">
        <v>679</v>
      </c>
      <c r="P194" t="s">
        <v>517</v>
      </c>
    </row>
    <row r="195" spans="2:16" x14ac:dyDescent="0.25">
      <c r="B195">
        <v>26130</v>
      </c>
      <c r="C195">
        <v>46349</v>
      </c>
      <c r="D195" t="s">
        <v>517</v>
      </c>
      <c r="H195" s="1">
        <v>44071</v>
      </c>
      <c r="I195">
        <v>35871</v>
      </c>
      <c r="J195">
        <v>1.38</v>
      </c>
      <c r="L195" s="1">
        <v>44071</v>
      </c>
      <c r="M195" t="s">
        <v>685</v>
      </c>
      <c r="O195" t="s">
        <v>684</v>
      </c>
      <c r="P195" t="s">
        <v>517</v>
      </c>
    </row>
    <row r="196" spans="2:16" x14ac:dyDescent="0.25">
      <c r="B196">
        <v>28924</v>
      </c>
      <c r="C196">
        <v>50671</v>
      </c>
      <c r="D196" t="s">
        <v>517</v>
      </c>
      <c r="H196" s="1">
        <v>44072</v>
      </c>
      <c r="I196">
        <v>39442</v>
      </c>
      <c r="L196" s="1">
        <v>44072</v>
      </c>
      <c r="M196" t="s">
        <v>547</v>
      </c>
      <c r="O196" t="s">
        <v>686</v>
      </c>
      <c r="P196" t="s">
        <v>517</v>
      </c>
    </row>
    <row r="197" spans="2:16" x14ac:dyDescent="0.25">
      <c r="B197">
        <v>31804</v>
      </c>
      <c r="C197">
        <v>55059</v>
      </c>
      <c r="D197" t="s">
        <v>517</v>
      </c>
      <c r="H197" s="1">
        <v>44073</v>
      </c>
      <c r="I197">
        <v>43127</v>
      </c>
      <c r="L197" s="1">
        <v>44073</v>
      </c>
      <c r="M197" t="s">
        <v>587</v>
      </c>
      <c r="O197" t="s">
        <v>562</v>
      </c>
      <c r="P197" t="s">
        <v>517</v>
      </c>
    </row>
    <row r="198" spans="2:16" x14ac:dyDescent="0.25">
      <c r="B198">
        <v>34765</v>
      </c>
      <c r="C198">
        <v>59366</v>
      </c>
      <c r="D198" t="s">
        <v>517</v>
      </c>
      <c r="H198" s="1">
        <v>44074</v>
      </c>
      <c r="I198">
        <v>46514</v>
      </c>
      <c r="L198" s="1">
        <v>44074</v>
      </c>
      <c r="M198" t="s">
        <v>643</v>
      </c>
      <c r="O198" t="s">
        <v>692</v>
      </c>
      <c r="P198" t="s">
        <v>517</v>
      </c>
    </row>
    <row r="199" spans="2:16" x14ac:dyDescent="0.25">
      <c r="B199">
        <v>37978</v>
      </c>
      <c r="C199">
        <v>63651</v>
      </c>
      <c r="D199" t="s">
        <v>517</v>
      </c>
      <c r="H199" s="1">
        <v>44075</v>
      </c>
      <c r="I199">
        <v>50173</v>
      </c>
      <c r="L199" s="1">
        <v>44075</v>
      </c>
      <c r="M199" t="s">
        <v>583</v>
      </c>
      <c r="O199" t="s">
        <v>648</v>
      </c>
      <c r="P199" t="s">
        <v>517</v>
      </c>
    </row>
    <row r="200" spans="2:16" x14ac:dyDescent="0.25">
      <c r="B200">
        <v>41709</v>
      </c>
      <c r="C200">
        <v>68516</v>
      </c>
      <c r="D200" t="s">
        <v>517</v>
      </c>
      <c r="H200" s="1">
        <v>44076</v>
      </c>
      <c r="I200">
        <v>54499</v>
      </c>
      <c r="L200" s="1">
        <v>44076</v>
      </c>
      <c r="M200" t="s">
        <v>675</v>
      </c>
      <c r="O200" t="s">
        <v>643</v>
      </c>
      <c r="P200" t="s">
        <v>517</v>
      </c>
    </row>
    <row r="201" spans="2:16" x14ac:dyDescent="0.25">
      <c r="B201">
        <v>45608</v>
      </c>
      <c r="C201">
        <v>73504</v>
      </c>
      <c r="D201" t="s">
        <v>517</v>
      </c>
      <c r="H201" s="1">
        <v>44077</v>
      </c>
      <c r="I201">
        <v>59023</v>
      </c>
      <c r="L201" s="1">
        <v>44077</v>
      </c>
      <c r="M201">
        <v>1</v>
      </c>
      <c r="O201" t="s">
        <v>583</v>
      </c>
      <c r="P201" t="s">
        <v>517</v>
      </c>
    </row>
    <row r="202" spans="2:16" x14ac:dyDescent="0.25">
      <c r="B202">
        <v>47032</v>
      </c>
      <c r="C202">
        <v>78293</v>
      </c>
      <c r="D202" t="s">
        <v>517</v>
      </c>
      <c r="H202" s="1">
        <v>44078</v>
      </c>
      <c r="I202">
        <v>62613</v>
      </c>
      <c r="L202" s="1">
        <v>44078</v>
      </c>
      <c r="M202" t="s">
        <v>593</v>
      </c>
      <c r="O202" t="s">
        <v>675</v>
      </c>
      <c r="P202" t="s">
        <v>517</v>
      </c>
    </row>
    <row r="203" spans="2:16" x14ac:dyDescent="0.25">
      <c r="B203">
        <v>47532</v>
      </c>
      <c r="C203">
        <v>82239</v>
      </c>
      <c r="D203" t="s">
        <v>517</v>
      </c>
      <c r="H203" s="1">
        <v>44079</v>
      </c>
      <c r="I203">
        <v>64961</v>
      </c>
      <c r="L203" s="1">
        <v>44079</v>
      </c>
      <c r="M203" t="s">
        <v>618</v>
      </c>
      <c r="O203" t="s">
        <v>589</v>
      </c>
      <c r="P203" t="s">
        <v>517</v>
      </c>
    </row>
    <row r="204" spans="2:16" x14ac:dyDescent="0.25">
      <c r="B204">
        <v>47192</v>
      </c>
      <c r="C204">
        <v>84846</v>
      </c>
      <c r="D204" t="s">
        <v>517</v>
      </c>
      <c r="H204" s="1">
        <v>44080</v>
      </c>
      <c r="I204">
        <v>65710</v>
      </c>
      <c r="L204" s="1">
        <v>44080</v>
      </c>
      <c r="M204" t="s">
        <v>601</v>
      </c>
      <c r="O204" t="s">
        <v>691</v>
      </c>
      <c r="P204" t="s">
        <v>517</v>
      </c>
    </row>
    <row r="205" spans="2:16" x14ac:dyDescent="0.25">
      <c r="B205">
        <v>46482</v>
      </c>
      <c r="C205">
        <v>87290</v>
      </c>
      <c r="D205" t="s">
        <v>517</v>
      </c>
      <c r="H205" s="1">
        <v>44081</v>
      </c>
      <c r="I205">
        <v>65977</v>
      </c>
      <c r="L205" s="1">
        <v>44081</v>
      </c>
      <c r="M205" t="s">
        <v>623</v>
      </c>
      <c r="O205" t="s">
        <v>634</v>
      </c>
      <c r="P205" t="s">
        <v>517</v>
      </c>
    </row>
    <row r="206" spans="2:16" x14ac:dyDescent="0.25">
      <c r="B206">
        <v>45721</v>
      </c>
      <c r="C206">
        <v>88467</v>
      </c>
      <c r="D206" t="s">
        <v>517</v>
      </c>
      <c r="H206" s="1">
        <v>44082</v>
      </c>
      <c r="I206">
        <v>66340</v>
      </c>
      <c r="L206" s="1">
        <v>44082</v>
      </c>
      <c r="M206" t="s">
        <v>612</v>
      </c>
      <c r="O206" t="s">
        <v>687</v>
      </c>
      <c r="P206" t="s">
        <v>517</v>
      </c>
    </row>
    <row r="207" spans="2:16" x14ac:dyDescent="0.25">
      <c r="B207">
        <v>43599</v>
      </c>
      <c r="C207">
        <v>89009</v>
      </c>
      <c r="D207" t="s">
        <v>517</v>
      </c>
      <c r="H207" s="1">
        <v>44083</v>
      </c>
      <c r="I207">
        <v>65771</v>
      </c>
      <c r="L207" s="1">
        <v>44083</v>
      </c>
      <c r="M207" t="s">
        <v>542</v>
      </c>
      <c r="O207" t="s">
        <v>683</v>
      </c>
      <c r="P207" t="s">
        <v>517</v>
      </c>
    </row>
    <row r="208" spans="2:16" x14ac:dyDescent="0.25">
      <c r="B208">
        <v>41164</v>
      </c>
      <c r="C208">
        <v>90432</v>
      </c>
      <c r="D208" t="s">
        <v>517</v>
      </c>
      <c r="H208" s="1">
        <v>44084</v>
      </c>
      <c r="I208">
        <v>64982</v>
      </c>
      <c r="L208" s="1">
        <v>44084</v>
      </c>
      <c r="M208" t="s">
        <v>671</v>
      </c>
      <c r="O208" t="s">
        <v>564</v>
      </c>
      <c r="P208" t="s">
        <v>517</v>
      </c>
    </row>
    <row r="209" spans="2:16" x14ac:dyDescent="0.25">
      <c r="B209">
        <v>38770</v>
      </c>
      <c r="C209">
        <v>91746</v>
      </c>
      <c r="D209" t="s">
        <v>517</v>
      </c>
      <c r="H209" s="1">
        <v>44085</v>
      </c>
      <c r="I209">
        <v>64056</v>
      </c>
      <c r="L209" s="1">
        <v>44085</v>
      </c>
      <c r="P209" t="s">
        <v>517</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92CCC-C478-4084-8887-315A5604CC21}">
  <sheetPr codeName="Sheet9"/>
  <dimension ref="B9:P59"/>
  <sheetViews>
    <sheetView workbookViewId="0">
      <selection activeCell="H21" sqref="H21"/>
    </sheetView>
  </sheetViews>
  <sheetFormatPr defaultRowHeight="15" x14ac:dyDescent="0.25"/>
  <cols>
    <col min="2" max="2" width="25" bestFit="1" customWidth="1"/>
  </cols>
  <sheetData>
    <row r="9" spans="2:8" x14ac:dyDescent="0.25">
      <c r="B9" t="s">
        <v>464</v>
      </c>
      <c r="C9">
        <v>7988</v>
      </c>
      <c r="D9" s="104">
        <f>C9/C$14</f>
        <v>0.38585643899140182</v>
      </c>
      <c r="G9">
        <v>1491</v>
      </c>
      <c r="H9" s="104">
        <f>G9/G$14</f>
        <v>0.27473742399115536</v>
      </c>
    </row>
    <row r="10" spans="2:8" x14ac:dyDescent="0.25">
      <c r="B10" t="s">
        <v>463</v>
      </c>
      <c r="C10">
        <v>1709</v>
      </c>
      <c r="D10" s="104">
        <f>C10/C$14</f>
        <v>8.2552410395130907E-2</v>
      </c>
      <c r="G10">
        <v>420</v>
      </c>
      <c r="H10" s="104">
        <f>G10/G$14</f>
        <v>7.7390823659480371E-2</v>
      </c>
    </row>
    <row r="11" spans="2:8" x14ac:dyDescent="0.25">
      <c r="B11" t="s">
        <v>462</v>
      </c>
      <c r="C11">
        <v>125</v>
      </c>
      <c r="D11" s="104">
        <f>C11/C$14</f>
        <v>6.0380639551734132E-3</v>
      </c>
      <c r="G11">
        <v>27</v>
      </c>
      <c r="H11" s="104">
        <f>G11/G$14</f>
        <v>4.9751243781094526E-3</v>
      </c>
    </row>
    <row r="12" spans="2:8" x14ac:dyDescent="0.25">
      <c r="B12" t="s">
        <v>461</v>
      </c>
      <c r="C12">
        <v>6833</v>
      </c>
      <c r="D12" s="104">
        <f>C12/C$14</f>
        <v>0.33006472804559944</v>
      </c>
      <c r="G12">
        <v>1478</v>
      </c>
      <c r="H12" s="104">
        <f>G12/G$14</f>
        <v>0.27234199373502854</v>
      </c>
    </row>
    <row r="13" spans="2:8" x14ac:dyDescent="0.25">
      <c r="B13" t="s">
        <v>460</v>
      </c>
      <c r="C13">
        <v>4047</v>
      </c>
      <c r="D13" s="104">
        <f>C13/C$14</f>
        <v>0.19548835861269442</v>
      </c>
      <c r="G13">
        <v>2011</v>
      </c>
      <c r="H13" s="104">
        <f>G13/G$14</f>
        <v>0.37055463423622625</v>
      </c>
    </row>
    <row r="14" spans="2:8" x14ac:dyDescent="0.25">
      <c r="B14" t="s">
        <v>459</v>
      </c>
      <c r="C14">
        <f>SUM(C9:C13)</f>
        <v>20702</v>
      </c>
      <c r="D14" s="104"/>
      <c r="G14">
        <f>SUM(G9:G13)</f>
        <v>5427</v>
      </c>
    </row>
    <row r="15" spans="2:8" x14ac:dyDescent="0.25">
      <c r="D15" s="104"/>
    </row>
    <row r="16" spans="2:8" x14ac:dyDescent="0.25">
      <c r="D16" s="104"/>
    </row>
    <row r="17" spans="2:16" x14ac:dyDescent="0.25">
      <c r="B17" t="s">
        <v>465</v>
      </c>
      <c r="C17">
        <v>4240</v>
      </c>
      <c r="D17" s="104">
        <f t="shared" ref="D17:D36" si="0">C17/C$9</f>
        <v>0.53079619429143721</v>
      </c>
      <c r="G17">
        <v>807</v>
      </c>
      <c r="H17" s="104">
        <f t="shared" ref="H17:H36" si="1">G17/G$9</f>
        <v>0.54124748490945673</v>
      </c>
      <c r="I17" s="18">
        <f t="shared" ref="I17:I36" si="2">H17/(1/H$9)</f>
        <v>0.14870093974571588</v>
      </c>
    </row>
    <row r="18" spans="2:16" x14ac:dyDescent="0.25">
      <c r="B18" t="s">
        <v>466</v>
      </c>
      <c r="C18">
        <v>1316</v>
      </c>
      <c r="D18" s="104">
        <f t="shared" si="0"/>
        <v>0.16474712068102154</v>
      </c>
      <c r="G18">
        <v>139</v>
      </c>
      <c r="H18" s="104">
        <f t="shared" si="1"/>
        <v>9.3226022803487588E-2</v>
      </c>
      <c r="I18" s="18">
        <f t="shared" si="2"/>
        <v>2.5612677353970888E-2</v>
      </c>
    </row>
    <row r="19" spans="2:16" x14ac:dyDescent="0.25">
      <c r="B19" t="s">
        <v>475</v>
      </c>
      <c r="C19">
        <v>24</v>
      </c>
      <c r="D19" s="104">
        <f t="shared" si="0"/>
        <v>3.0045067601402104E-3</v>
      </c>
      <c r="G19">
        <v>9</v>
      </c>
      <c r="H19" s="104">
        <f t="shared" si="1"/>
        <v>6.0362173038229373E-3</v>
      </c>
      <c r="I19" s="18">
        <f t="shared" si="2"/>
        <v>1.658374792703151E-3</v>
      </c>
    </row>
    <row r="20" spans="2:16" x14ac:dyDescent="0.25">
      <c r="B20" t="s">
        <v>467</v>
      </c>
      <c r="C20">
        <v>632</v>
      </c>
      <c r="D20" s="104">
        <f t="shared" si="0"/>
        <v>7.9118678017025532E-2</v>
      </c>
      <c r="G20">
        <v>105</v>
      </c>
      <c r="H20" s="104">
        <f t="shared" si="1"/>
        <v>7.0422535211267609E-2</v>
      </c>
      <c r="I20" s="18">
        <f t="shared" si="2"/>
        <v>1.9347705914870096E-2</v>
      </c>
    </row>
    <row r="21" spans="2:16" x14ac:dyDescent="0.25">
      <c r="B21" t="s">
        <v>468</v>
      </c>
      <c r="C21">
        <v>750</v>
      </c>
      <c r="D21" s="104">
        <f t="shared" si="0"/>
        <v>9.3890836254381577E-2</v>
      </c>
      <c r="G21">
        <v>137</v>
      </c>
      <c r="H21" s="104">
        <f t="shared" si="1"/>
        <v>9.1884641180415824E-2</v>
      </c>
      <c r="I21" s="18">
        <f t="shared" si="2"/>
        <v>2.5244149622259078E-2</v>
      </c>
    </row>
    <row r="22" spans="2:16" x14ac:dyDescent="0.25">
      <c r="B22" t="s">
        <v>476</v>
      </c>
      <c r="C22">
        <v>41</v>
      </c>
      <c r="D22" s="104">
        <f t="shared" si="0"/>
        <v>5.1326990485728594E-3</v>
      </c>
      <c r="G22">
        <v>14</v>
      </c>
      <c r="H22" s="104">
        <f t="shared" si="1"/>
        <v>9.3896713615023476E-3</v>
      </c>
      <c r="I22" s="18">
        <f t="shared" si="2"/>
        <v>2.5796941219826796E-3</v>
      </c>
    </row>
    <row r="23" spans="2:16" x14ac:dyDescent="0.25">
      <c r="B23" t="s">
        <v>469</v>
      </c>
      <c r="C23">
        <v>685</v>
      </c>
      <c r="D23" s="104">
        <f t="shared" si="0"/>
        <v>8.5753630445668499E-2</v>
      </c>
      <c r="G23">
        <v>92</v>
      </c>
      <c r="H23" s="104">
        <f t="shared" si="1"/>
        <v>6.170355466130114E-2</v>
      </c>
      <c r="I23" s="18">
        <f t="shared" si="2"/>
        <v>1.6952275658743323E-2</v>
      </c>
    </row>
    <row r="24" spans="2:16" x14ac:dyDescent="0.25">
      <c r="B24" t="s">
        <v>477</v>
      </c>
      <c r="C24">
        <v>30</v>
      </c>
      <c r="D24" s="104">
        <f t="shared" si="0"/>
        <v>3.7556334501752629E-3</v>
      </c>
      <c r="G24">
        <v>4</v>
      </c>
      <c r="H24" s="104">
        <f t="shared" si="1"/>
        <v>2.6827632461435278E-3</v>
      </c>
      <c r="I24" s="18">
        <f t="shared" si="2"/>
        <v>7.3705546342362274E-4</v>
      </c>
    </row>
    <row r="25" spans="2:16" x14ac:dyDescent="0.25">
      <c r="B25" t="s">
        <v>470</v>
      </c>
      <c r="C25">
        <v>315</v>
      </c>
      <c r="D25" s="104">
        <f t="shared" si="0"/>
        <v>3.9434151226840262E-2</v>
      </c>
      <c r="G25">
        <v>91</v>
      </c>
      <c r="H25" s="104">
        <f t="shared" si="1"/>
        <v>6.1032863849765258E-2</v>
      </c>
      <c r="I25" s="18">
        <f t="shared" si="2"/>
        <v>1.6768011792887418E-2</v>
      </c>
    </row>
    <row r="26" spans="2:16" x14ac:dyDescent="0.25">
      <c r="B26" t="s">
        <v>471</v>
      </c>
      <c r="C26">
        <v>241</v>
      </c>
      <c r="D26" s="104">
        <f t="shared" si="0"/>
        <v>3.017025538307461E-2</v>
      </c>
      <c r="G26">
        <v>39</v>
      </c>
      <c r="H26" s="104">
        <f t="shared" si="1"/>
        <v>2.6156941649899398E-2</v>
      </c>
      <c r="I26" s="18">
        <f t="shared" si="2"/>
        <v>7.1862907683803217E-3</v>
      </c>
    </row>
    <row r="27" spans="2:16" x14ac:dyDescent="0.25">
      <c r="B27" t="s">
        <v>478</v>
      </c>
      <c r="C27">
        <v>47</v>
      </c>
      <c r="D27" s="104">
        <f t="shared" si="0"/>
        <v>5.8838257386079115E-3</v>
      </c>
      <c r="G27">
        <v>36</v>
      </c>
      <c r="H27" s="104">
        <f t="shared" si="1"/>
        <v>2.4144869215291749E-2</v>
      </c>
      <c r="I27" s="18">
        <f t="shared" si="2"/>
        <v>6.6334991708126038E-3</v>
      </c>
    </row>
    <row r="28" spans="2:16" x14ac:dyDescent="0.25">
      <c r="B28" t="s">
        <v>472</v>
      </c>
      <c r="C28">
        <v>125</v>
      </c>
      <c r="D28" s="104">
        <f t="shared" si="0"/>
        <v>1.5648472709063596E-2</v>
      </c>
      <c r="G28">
        <v>44</v>
      </c>
      <c r="H28" s="104">
        <f t="shared" si="1"/>
        <v>2.9510395707578806E-2</v>
      </c>
      <c r="I28" s="18">
        <f t="shared" si="2"/>
        <v>8.1076100976598502E-3</v>
      </c>
      <c r="P28" t="s">
        <v>474</v>
      </c>
    </row>
    <row r="29" spans="2:16" x14ac:dyDescent="0.25">
      <c r="B29" t="s">
        <v>479</v>
      </c>
      <c r="C29">
        <v>25</v>
      </c>
      <c r="D29" s="104">
        <f t="shared" si="0"/>
        <v>3.129694541812719E-3</v>
      </c>
      <c r="G29">
        <v>3</v>
      </c>
      <c r="H29" s="104">
        <f t="shared" si="1"/>
        <v>2.012072434607646E-3</v>
      </c>
      <c r="I29" s="18">
        <f t="shared" si="2"/>
        <v>5.5279159756771706E-4</v>
      </c>
    </row>
    <row r="30" spans="2:16" x14ac:dyDescent="0.25">
      <c r="B30" t="s">
        <v>480</v>
      </c>
      <c r="C30">
        <v>1</v>
      </c>
      <c r="D30" s="104">
        <f t="shared" si="0"/>
        <v>1.2518778167250875E-4</v>
      </c>
      <c r="G30">
        <v>1</v>
      </c>
      <c r="H30" s="104">
        <f t="shared" si="1"/>
        <v>6.7069081153588194E-4</v>
      </c>
      <c r="I30" s="18">
        <f t="shared" si="2"/>
        <v>1.8426386585590569E-4</v>
      </c>
    </row>
    <row r="31" spans="2:16" x14ac:dyDescent="0.25">
      <c r="B31" t="s">
        <v>481</v>
      </c>
      <c r="C31">
        <v>19</v>
      </c>
      <c r="D31" s="104">
        <f t="shared" si="0"/>
        <v>2.3785678517776665E-3</v>
      </c>
      <c r="G31">
        <v>8</v>
      </c>
      <c r="H31" s="104">
        <f t="shared" si="1"/>
        <v>5.3655264922870555E-3</v>
      </c>
      <c r="I31" s="18">
        <f t="shared" si="2"/>
        <v>1.4741109268472455E-3</v>
      </c>
    </row>
    <row r="32" spans="2:16" x14ac:dyDescent="0.25">
      <c r="B32" t="s">
        <v>482</v>
      </c>
      <c r="C32">
        <v>46</v>
      </c>
      <c r="D32" s="104">
        <f t="shared" si="0"/>
        <v>5.7586379569354029E-3</v>
      </c>
      <c r="G32">
        <v>13</v>
      </c>
      <c r="H32" s="104">
        <f t="shared" si="1"/>
        <v>8.7189805499664659E-3</v>
      </c>
      <c r="I32" s="18">
        <f t="shared" si="2"/>
        <v>2.3954302561267739E-3</v>
      </c>
    </row>
    <row r="33" spans="2:13" x14ac:dyDescent="0.25">
      <c r="B33" t="s">
        <v>483</v>
      </c>
      <c r="C33">
        <v>23</v>
      </c>
      <c r="D33" s="104">
        <f t="shared" si="0"/>
        <v>2.8793189784677015E-3</v>
      </c>
      <c r="G33">
        <v>5</v>
      </c>
      <c r="H33" s="104">
        <f t="shared" si="1"/>
        <v>3.3534540576794099E-3</v>
      </c>
      <c r="I33" s="18">
        <f t="shared" si="2"/>
        <v>9.2131932927952843E-4</v>
      </c>
    </row>
    <row r="34" spans="2:13" x14ac:dyDescent="0.25">
      <c r="B34" t="s">
        <v>473</v>
      </c>
      <c r="C34">
        <v>461</v>
      </c>
      <c r="D34" s="104">
        <f t="shared" si="0"/>
        <v>5.771156735102654E-2</v>
      </c>
      <c r="G34">
        <v>112</v>
      </c>
      <c r="H34" s="104">
        <f t="shared" si="1"/>
        <v>7.5117370892018781E-2</v>
      </c>
      <c r="I34" s="18">
        <f t="shared" si="2"/>
        <v>2.0637552975861437E-2</v>
      </c>
    </row>
    <row r="35" spans="2:13" x14ac:dyDescent="0.25">
      <c r="B35" t="s">
        <v>484</v>
      </c>
      <c r="C35">
        <v>96</v>
      </c>
      <c r="D35" s="104">
        <f t="shared" si="0"/>
        <v>1.2018027040560842E-2</v>
      </c>
      <c r="G35">
        <v>8</v>
      </c>
      <c r="H35" s="104">
        <f t="shared" si="1"/>
        <v>5.3655264922870555E-3</v>
      </c>
      <c r="I35" s="18">
        <f t="shared" si="2"/>
        <v>1.4741109268472455E-3</v>
      </c>
    </row>
    <row r="36" spans="2:13" x14ac:dyDescent="0.25">
      <c r="B36" t="s">
        <v>485</v>
      </c>
      <c r="C36">
        <f>14+1+36+2+1+1+6+0+16+186</f>
        <v>263</v>
      </c>
      <c r="D36" s="104">
        <f t="shared" si="0"/>
        <v>3.2924386579869805E-2</v>
      </c>
      <c r="G36">
        <f>3+1+2+1+51</f>
        <v>58</v>
      </c>
      <c r="H36" s="104">
        <f t="shared" si="1"/>
        <v>3.8900067069081154E-2</v>
      </c>
      <c r="I36" s="18">
        <f t="shared" si="2"/>
        <v>1.068730421964253E-2</v>
      </c>
    </row>
    <row r="37" spans="2:13" x14ac:dyDescent="0.25">
      <c r="K37" s="104"/>
      <c r="M37" s="18"/>
    </row>
    <row r="38" spans="2:13" x14ac:dyDescent="0.25">
      <c r="C38" s="104"/>
      <c r="D38" s="104"/>
      <c r="E38" s="104"/>
      <c r="I38" t="s">
        <v>513</v>
      </c>
      <c r="M38" s="18"/>
    </row>
    <row r="39" spans="2:13" x14ac:dyDescent="0.25">
      <c r="C39" s="104" t="s">
        <v>465</v>
      </c>
      <c r="D39" s="18">
        <v>0.14870093974571588</v>
      </c>
      <c r="I39" t="s">
        <v>512</v>
      </c>
      <c r="J39" s="238">
        <f>1-H9</f>
        <v>0.72526257600884469</v>
      </c>
      <c r="M39" s="18"/>
    </row>
    <row r="40" spans="2:13" x14ac:dyDescent="0.25">
      <c r="C40" s="104" t="s">
        <v>466</v>
      </c>
      <c r="D40" s="18">
        <v>2.5612677353970888E-2</v>
      </c>
      <c r="I40" s="132" t="s">
        <v>465</v>
      </c>
      <c r="J40" s="18">
        <v>0.14870093974571588</v>
      </c>
    </row>
    <row r="41" spans="2:13" x14ac:dyDescent="0.25">
      <c r="C41" s="104" t="s">
        <v>468</v>
      </c>
      <c r="D41" s="18">
        <v>2.5244149622259078E-2</v>
      </c>
      <c r="I41" s="132" t="s">
        <v>466</v>
      </c>
      <c r="J41" s="18">
        <v>2.5612677353970888E-2</v>
      </c>
    </row>
    <row r="42" spans="2:13" x14ac:dyDescent="0.25">
      <c r="C42" s="104" t="s">
        <v>473</v>
      </c>
      <c r="D42" s="18">
        <v>2.0637552975861437E-2</v>
      </c>
      <c r="I42" s="132" t="s">
        <v>468</v>
      </c>
      <c r="J42" s="18">
        <v>2.5244149622259078E-2</v>
      </c>
    </row>
    <row r="43" spans="2:13" x14ac:dyDescent="0.25">
      <c r="C43" s="104" t="s">
        <v>467</v>
      </c>
      <c r="D43" s="18">
        <v>1.9347705914870096E-2</v>
      </c>
      <c r="I43" s="132" t="s">
        <v>473</v>
      </c>
      <c r="J43" s="18">
        <v>2.0637552975861437E-2</v>
      </c>
    </row>
    <row r="44" spans="2:13" x14ac:dyDescent="0.25">
      <c r="C44" s="104" t="s">
        <v>469</v>
      </c>
      <c r="D44" s="18">
        <v>1.6952275658743323E-2</v>
      </c>
      <c r="I44" s="132" t="s">
        <v>467</v>
      </c>
      <c r="J44" s="18">
        <v>1.9347705914870096E-2</v>
      </c>
    </row>
    <row r="45" spans="2:13" x14ac:dyDescent="0.25">
      <c r="C45" s="132" t="s">
        <v>470</v>
      </c>
      <c r="D45" s="18">
        <v>1.6768011792887418E-2</v>
      </c>
      <c r="I45" s="132" t="s">
        <v>469</v>
      </c>
      <c r="J45" s="18">
        <v>1.6952275658743323E-2</v>
      </c>
    </row>
    <row r="46" spans="2:13" x14ac:dyDescent="0.25">
      <c r="C46" s="104" t="s">
        <v>485</v>
      </c>
      <c r="D46" s="18">
        <v>1.068730421964253E-2</v>
      </c>
      <c r="I46" s="132" t="s">
        <v>470</v>
      </c>
      <c r="J46" s="18">
        <v>1.6768011792887418E-2</v>
      </c>
    </row>
    <row r="47" spans="2:13" x14ac:dyDescent="0.25">
      <c r="C47" s="104" t="s">
        <v>472</v>
      </c>
      <c r="D47" s="18">
        <v>8.1076100976598502E-3</v>
      </c>
      <c r="I47" s="132"/>
      <c r="J47" s="18"/>
    </row>
    <row r="48" spans="2:13" x14ac:dyDescent="0.25">
      <c r="C48" s="104" t="s">
        <v>471</v>
      </c>
      <c r="D48" s="18">
        <v>7.1862907683803217E-3</v>
      </c>
    </row>
    <row r="49" spans="3:9" x14ac:dyDescent="0.25">
      <c r="C49" s="104" t="s">
        <v>478</v>
      </c>
      <c r="D49" s="18">
        <v>6.6334991708126038E-3</v>
      </c>
      <c r="I49" s="132"/>
    </row>
    <row r="50" spans="3:9" x14ac:dyDescent="0.25">
      <c r="C50" s="104" t="s">
        <v>476</v>
      </c>
      <c r="D50" s="18">
        <v>2.5796941219826796E-3</v>
      </c>
    </row>
    <row r="51" spans="3:9" x14ac:dyDescent="0.25">
      <c r="C51" s="104" t="s">
        <v>482</v>
      </c>
      <c r="D51" s="18">
        <v>2.3954302561267739E-3</v>
      </c>
    </row>
    <row r="52" spans="3:9" x14ac:dyDescent="0.25">
      <c r="C52" s="104" t="s">
        <v>475</v>
      </c>
      <c r="D52" s="18">
        <v>1.658374792703151E-3</v>
      </c>
    </row>
    <row r="53" spans="3:9" x14ac:dyDescent="0.25">
      <c r="C53" s="104" t="s">
        <v>481</v>
      </c>
      <c r="D53" s="18">
        <v>1.4741109268472455E-3</v>
      </c>
    </row>
    <row r="54" spans="3:9" x14ac:dyDescent="0.25">
      <c r="C54" s="104" t="s">
        <v>484</v>
      </c>
      <c r="D54" s="18">
        <v>1.4741109268472455E-3</v>
      </c>
    </row>
    <row r="55" spans="3:9" x14ac:dyDescent="0.25">
      <c r="C55" s="104" t="s">
        <v>483</v>
      </c>
      <c r="D55" s="18">
        <v>9.2131932927952843E-4</v>
      </c>
    </row>
    <row r="56" spans="3:9" x14ac:dyDescent="0.25">
      <c r="C56" s="104" t="s">
        <v>477</v>
      </c>
      <c r="D56" s="18">
        <v>7.3705546342362274E-4</v>
      </c>
    </row>
    <row r="57" spans="3:9" x14ac:dyDescent="0.25">
      <c r="C57" s="104" t="s">
        <v>479</v>
      </c>
      <c r="D57" s="18">
        <v>5.5279159756771706E-4</v>
      </c>
    </row>
    <row r="58" spans="3:9" x14ac:dyDescent="0.25">
      <c r="C58" s="104" t="s">
        <v>480</v>
      </c>
      <c r="D58" s="18">
        <v>1.8426386585590569E-4</v>
      </c>
    </row>
    <row r="59" spans="3:9" x14ac:dyDescent="0.25">
      <c r="C59" s="104" t="s">
        <v>480</v>
      </c>
      <c r="D59" s="104">
        <v>0</v>
      </c>
    </row>
  </sheetData>
  <autoFilter ref="C38:E58" xr:uid="{17A26D1A-7AED-457A-B7ED-4D2D22A878D4}">
    <sortState xmlns:xlrd2="http://schemas.microsoft.com/office/spreadsheetml/2017/richdata2" ref="C39:E59">
      <sortCondition descending="1" ref="D38:D58"/>
    </sortState>
  </autoFilter>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D586E-B0F1-4D20-9E79-DA9EF66F3BA3}">
  <sheetPr codeName="Sheet11"/>
  <dimension ref="B9:Q71"/>
  <sheetViews>
    <sheetView workbookViewId="0">
      <selection activeCell="L23" sqref="L23"/>
    </sheetView>
  </sheetViews>
  <sheetFormatPr defaultRowHeight="15" x14ac:dyDescent="0.25"/>
  <cols>
    <col min="1" max="1" width="9.140625" style="132"/>
    <col min="2" max="3" width="25" style="132" bestFit="1" customWidth="1"/>
    <col min="4" max="8" width="9.140625" style="132"/>
    <col min="9" max="9" width="17.42578125" style="132" customWidth="1"/>
    <col min="10" max="10" width="22.140625" style="132" customWidth="1"/>
    <col min="11" max="16384" width="9.140625" style="132"/>
  </cols>
  <sheetData>
    <row r="9" spans="2:8" x14ac:dyDescent="0.25">
      <c r="B9" s="132" t="s">
        <v>464</v>
      </c>
      <c r="C9" s="132">
        <v>7988</v>
      </c>
      <c r="D9" s="104">
        <f>C9/C$14</f>
        <v>0.38585643899140182</v>
      </c>
      <c r="G9" s="132">
        <v>2066</v>
      </c>
      <c r="H9" s="104">
        <f>G9/G$14</f>
        <v>0.2499697519661222</v>
      </c>
    </row>
    <row r="10" spans="2:8" x14ac:dyDescent="0.25">
      <c r="B10" s="132" t="s">
        <v>463</v>
      </c>
      <c r="C10" s="132">
        <v>1709</v>
      </c>
      <c r="D10" s="104">
        <f>C10/C$14</f>
        <v>8.2552410395130907E-2</v>
      </c>
      <c r="G10" s="132">
        <v>826</v>
      </c>
      <c r="H10" s="104">
        <f>G10/G$14</f>
        <v>9.9939503932244406E-2</v>
      </c>
    </row>
    <row r="11" spans="2:8" x14ac:dyDescent="0.25">
      <c r="B11" s="132" t="s">
        <v>462</v>
      </c>
      <c r="C11" s="132">
        <v>125</v>
      </c>
      <c r="D11" s="104">
        <f>C11/C$14</f>
        <v>6.0380639551734132E-3</v>
      </c>
      <c r="G11" s="132">
        <v>43</v>
      </c>
      <c r="H11" s="104">
        <f>G11/G$14</f>
        <v>5.2026618269812464E-3</v>
      </c>
    </row>
    <row r="12" spans="2:8" x14ac:dyDescent="0.25">
      <c r="B12" s="132" t="s">
        <v>461</v>
      </c>
      <c r="C12" s="132">
        <v>6833</v>
      </c>
      <c r="D12" s="104">
        <f>C12/C$14</f>
        <v>0.33006472804559944</v>
      </c>
      <c r="G12" s="132">
        <v>2131</v>
      </c>
      <c r="H12" s="104">
        <f>G12/G$14</f>
        <v>0.25783424077434969</v>
      </c>
    </row>
    <row r="13" spans="2:8" x14ac:dyDescent="0.25">
      <c r="B13" s="132" t="s">
        <v>460</v>
      </c>
      <c r="C13" s="132">
        <v>4047</v>
      </c>
      <c r="D13" s="104">
        <f>C13/C$14</f>
        <v>0.19548835861269442</v>
      </c>
      <c r="G13" s="132">
        <v>3199</v>
      </c>
      <c r="H13" s="104">
        <f>G13/G$14</f>
        <v>0.38705384150030248</v>
      </c>
    </row>
    <row r="14" spans="2:8" x14ac:dyDescent="0.25">
      <c r="B14" s="132" t="s">
        <v>459</v>
      </c>
      <c r="C14" s="132">
        <f>SUM(C9:C13)</f>
        <v>20702</v>
      </c>
      <c r="D14" s="104"/>
      <c r="G14" s="132">
        <f>SUM(G9:G13)</f>
        <v>8265</v>
      </c>
    </row>
    <row r="15" spans="2:8" x14ac:dyDescent="0.25">
      <c r="D15" s="104"/>
    </row>
    <row r="16" spans="2:8" x14ac:dyDescent="0.25">
      <c r="D16" s="104"/>
    </row>
    <row r="17" spans="2:16" x14ac:dyDescent="0.25">
      <c r="B17" s="132" t="s">
        <v>465</v>
      </c>
      <c r="C17" s="132">
        <v>4240</v>
      </c>
      <c r="D17" s="104">
        <f t="shared" ref="D17:D36" si="0">C17/C$9</f>
        <v>0.53079619429143721</v>
      </c>
      <c r="G17" s="132">
        <v>1144</v>
      </c>
      <c r="H17" s="104">
        <f>(G17/G$9)/1.154</f>
        <v>0.47983276318239859</v>
      </c>
      <c r="I17" s="18">
        <f>H17/(1/H$9)</f>
        <v>0.11994367679792323</v>
      </c>
    </row>
    <row r="18" spans="2:16" x14ac:dyDescent="0.25">
      <c r="B18" s="132" t="s">
        <v>466</v>
      </c>
      <c r="C18" s="132">
        <v>1316</v>
      </c>
      <c r="D18" s="104">
        <f t="shared" si="0"/>
        <v>0.16474712068102154</v>
      </c>
      <c r="G18" s="132">
        <v>213</v>
      </c>
      <c r="H18" s="104">
        <f t="shared" ref="H18:H36" si="1">(G18/G$9)/1.154</f>
        <v>8.9339491746373151E-2</v>
      </c>
      <c r="I18" s="18">
        <f t="shared" ref="I18:I36" si="2">H18/(1/H$9)</f>
        <v>2.2332170592620319E-2</v>
      </c>
    </row>
    <row r="19" spans="2:16" x14ac:dyDescent="0.25">
      <c r="B19" s="132" t="s">
        <v>475</v>
      </c>
      <c r="C19" s="132">
        <v>24</v>
      </c>
      <c r="D19" s="104">
        <f t="shared" si="0"/>
        <v>3.0045067601402104E-3</v>
      </c>
      <c r="G19" s="132">
        <v>5</v>
      </c>
      <c r="H19" s="104">
        <f t="shared" si="1"/>
        <v>2.0971711677552382E-3</v>
      </c>
      <c r="I19" s="18">
        <f t="shared" si="2"/>
        <v>5.242293566342797E-4</v>
      </c>
    </row>
    <row r="20" spans="2:16" x14ac:dyDescent="0.25">
      <c r="B20" s="132" t="s">
        <v>467</v>
      </c>
      <c r="C20" s="132">
        <v>632</v>
      </c>
      <c r="D20" s="104">
        <f t="shared" si="0"/>
        <v>7.9118678017025532E-2</v>
      </c>
      <c r="G20" s="132">
        <v>122</v>
      </c>
      <c r="H20" s="104">
        <f t="shared" si="1"/>
        <v>5.117097649322782E-2</v>
      </c>
      <c r="I20" s="18">
        <f t="shared" si="2"/>
        <v>1.2791196301876428E-2</v>
      </c>
    </row>
    <row r="21" spans="2:16" x14ac:dyDescent="0.25">
      <c r="B21" s="132" t="s">
        <v>468</v>
      </c>
      <c r="C21" s="132">
        <v>750</v>
      </c>
      <c r="D21" s="104">
        <f t="shared" si="0"/>
        <v>9.3890836254381577E-2</v>
      </c>
      <c r="G21" s="132">
        <v>197</v>
      </c>
      <c r="H21" s="104">
        <f t="shared" si="1"/>
        <v>8.2628544009556396E-2</v>
      </c>
      <c r="I21" s="18">
        <f t="shared" si="2"/>
        <v>2.0654636651390626E-2</v>
      </c>
    </row>
    <row r="22" spans="2:16" x14ac:dyDescent="0.25">
      <c r="B22" s="132" t="s">
        <v>476</v>
      </c>
      <c r="C22" s="132">
        <v>41</v>
      </c>
      <c r="D22" s="104">
        <f t="shared" si="0"/>
        <v>5.1326990485728594E-3</v>
      </c>
      <c r="G22" s="132">
        <v>62</v>
      </c>
      <c r="H22" s="104">
        <f t="shared" si="1"/>
        <v>2.6004922480164956E-2</v>
      </c>
      <c r="I22" s="18">
        <f t="shared" si="2"/>
        <v>6.5004440222650693E-3</v>
      </c>
    </row>
    <row r="23" spans="2:16" x14ac:dyDescent="0.25">
      <c r="B23" s="132" t="s">
        <v>469</v>
      </c>
      <c r="C23" s="132">
        <v>685</v>
      </c>
      <c r="D23" s="104">
        <f t="shared" si="0"/>
        <v>8.5753630445668499E-2</v>
      </c>
      <c r="G23" s="132">
        <v>31</v>
      </c>
      <c r="H23" s="104">
        <f t="shared" si="1"/>
        <v>1.3002461240082478E-2</v>
      </c>
      <c r="I23" s="18">
        <f t="shared" si="2"/>
        <v>3.2502220111325347E-3</v>
      </c>
    </row>
    <row r="24" spans="2:16" x14ac:dyDescent="0.25">
      <c r="B24" s="132" t="s">
        <v>477</v>
      </c>
      <c r="C24" s="132">
        <v>30</v>
      </c>
      <c r="D24" s="104">
        <f t="shared" si="0"/>
        <v>3.7556334501752629E-3</v>
      </c>
      <c r="G24" s="132">
        <v>1</v>
      </c>
      <c r="H24" s="104">
        <f t="shared" si="1"/>
        <v>4.1943423355104769E-4</v>
      </c>
      <c r="I24" s="18">
        <f t="shared" si="2"/>
        <v>1.0484587132685597E-4</v>
      </c>
    </row>
    <row r="25" spans="2:16" x14ac:dyDescent="0.25">
      <c r="B25" s="132" t="s">
        <v>470</v>
      </c>
      <c r="C25" s="132">
        <v>315</v>
      </c>
      <c r="D25" s="104">
        <f t="shared" si="0"/>
        <v>3.9434151226840262E-2</v>
      </c>
      <c r="G25" s="132">
        <v>113</v>
      </c>
      <c r="H25" s="104">
        <f t="shared" si="1"/>
        <v>4.7396068391268392E-2</v>
      </c>
      <c r="I25" s="18">
        <f t="shared" si="2"/>
        <v>1.1847583459934724E-2</v>
      </c>
    </row>
    <row r="26" spans="2:16" x14ac:dyDescent="0.25">
      <c r="B26" s="132" t="s">
        <v>471</v>
      </c>
      <c r="C26" s="132">
        <v>241</v>
      </c>
      <c r="D26" s="104">
        <f t="shared" si="0"/>
        <v>3.017025538307461E-2</v>
      </c>
      <c r="G26" s="132">
        <v>36</v>
      </c>
      <c r="H26" s="104">
        <f t="shared" si="1"/>
        <v>1.5099632407837718E-2</v>
      </c>
      <c r="I26" s="18">
        <f t="shared" si="2"/>
        <v>3.7744513677668151E-3</v>
      </c>
    </row>
    <row r="27" spans="2:16" x14ac:dyDescent="0.25">
      <c r="B27" s="132" t="s">
        <v>478</v>
      </c>
      <c r="C27" s="132">
        <v>47</v>
      </c>
      <c r="D27" s="104">
        <f t="shared" si="0"/>
        <v>5.8838257386079115E-3</v>
      </c>
      <c r="G27" s="132">
        <v>38</v>
      </c>
      <c r="H27" s="104">
        <f t="shared" si="1"/>
        <v>1.5938500874939813E-2</v>
      </c>
      <c r="I27" s="18">
        <f t="shared" si="2"/>
        <v>3.9841431104205268E-3</v>
      </c>
    </row>
    <row r="28" spans="2:16" x14ac:dyDescent="0.25">
      <c r="B28" s="132" t="s">
        <v>472</v>
      </c>
      <c r="C28" s="132">
        <v>125</v>
      </c>
      <c r="D28" s="104">
        <f t="shared" si="0"/>
        <v>1.5648472709063596E-2</v>
      </c>
      <c r="G28" s="132">
        <v>78</v>
      </c>
      <c r="H28" s="104">
        <f t="shared" si="1"/>
        <v>3.2715870216981718E-2</v>
      </c>
      <c r="I28" s="18">
        <f t="shared" si="2"/>
        <v>8.1779779634947643E-3</v>
      </c>
      <c r="P28" s="132" t="s">
        <v>474</v>
      </c>
    </row>
    <row r="29" spans="2:16" x14ac:dyDescent="0.25">
      <c r="B29" s="132" t="s">
        <v>479</v>
      </c>
      <c r="C29" s="132">
        <v>25</v>
      </c>
      <c r="D29" s="104">
        <f t="shared" si="0"/>
        <v>3.129694541812719E-3</v>
      </c>
      <c r="G29" s="132">
        <v>5</v>
      </c>
      <c r="H29" s="104">
        <f t="shared" si="1"/>
        <v>2.0971711677552382E-3</v>
      </c>
      <c r="I29" s="18">
        <f t="shared" si="2"/>
        <v>5.242293566342797E-4</v>
      </c>
    </row>
    <row r="30" spans="2:16" x14ac:dyDescent="0.25">
      <c r="B30" s="132" t="s">
        <v>480</v>
      </c>
      <c r="C30" s="132">
        <v>1</v>
      </c>
      <c r="D30" s="104">
        <f t="shared" si="0"/>
        <v>1.2518778167250875E-4</v>
      </c>
      <c r="G30" s="132">
        <v>3</v>
      </c>
      <c r="H30" s="104">
        <f t="shared" si="1"/>
        <v>1.2583027006531431E-3</v>
      </c>
      <c r="I30" s="18">
        <f t="shared" si="2"/>
        <v>3.1453761398056787E-4</v>
      </c>
    </row>
    <row r="31" spans="2:16" x14ac:dyDescent="0.25">
      <c r="B31" s="132" t="s">
        <v>481</v>
      </c>
      <c r="C31" s="132">
        <v>19</v>
      </c>
      <c r="D31" s="104">
        <f t="shared" si="0"/>
        <v>2.3785678517776665E-3</v>
      </c>
      <c r="G31" s="132">
        <v>7</v>
      </c>
      <c r="H31" s="104">
        <f t="shared" si="1"/>
        <v>2.9360396348573339E-3</v>
      </c>
      <c r="I31" s="18">
        <f t="shared" si="2"/>
        <v>7.3392109928799179E-4</v>
      </c>
    </row>
    <row r="32" spans="2:16" x14ac:dyDescent="0.25">
      <c r="B32" s="132" t="s">
        <v>482</v>
      </c>
      <c r="C32" s="132">
        <v>46</v>
      </c>
      <c r="D32" s="104">
        <f t="shared" si="0"/>
        <v>5.7586379569354029E-3</v>
      </c>
      <c r="G32" s="132">
        <v>16</v>
      </c>
      <c r="H32" s="104">
        <f t="shared" si="1"/>
        <v>6.7109477368167631E-3</v>
      </c>
      <c r="I32" s="18">
        <f t="shared" si="2"/>
        <v>1.6775339412296955E-3</v>
      </c>
    </row>
    <row r="33" spans="2:13" x14ac:dyDescent="0.25">
      <c r="B33" s="132" t="s">
        <v>483</v>
      </c>
      <c r="C33" s="132">
        <v>23</v>
      </c>
      <c r="D33" s="104">
        <f t="shared" si="0"/>
        <v>2.8793189784677015E-3</v>
      </c>
      <c r="G33" s="132">
        <v>9</v>
      </c>
      <c r="H33" s="104">
        <f t="shared" si="1"/>
        <v>3.7749081019594296E-3</v>
      </c>
      <c r="I33" s="18">
        <f t="shared" si="2"/>
        <v>9.4361284194170378E-4</v>
      </c>
    </row>
    <row r="34" spans="2:13" x14ac:dyDescent="0.25">
      <c r="B34" s="132" t="s">
        <v>473</v>
      </c>
      <c r="C34" s="132">
        <v>461</v>
      </c>
      <c r="D34" s="104">
        <f t="shared" si="0"/>
        <v>5.771156735102654E-2</v>
      </c>
      <c r="G34" s="132">
        <v>186</v>
      </c>
      <c r="H34" s="104">
        <f t="shared" si="1"/>
        <v>7.8014767440494875E-2</v>
      </c>
      <c r="I34" s="18">
        <f t="shared" si="2"/>
        <v>1.9501332066795211E-2</v>
      </c>
    </row>
    <row r="35" spans="2:13" x14ac:dyDescent="0.25">
      <c r="B35" s="132" t="s">
        <v>484</v>
      </c>
      <c r="C35" s="132">
        <v>96</v>
      </c>
      <c r="D35" s="104">
        <f t="shared" si="0"/>
        <v>1.2018027040560842E-2</v>
      </c>
      <c r="G35" s="132">
        <v>30</v>
      </c>
      <c r="H35" s="104">
        <f t="shared" si="1"/>
        <v>1.258302700653143E-2</v>
      </c>
      <c r="I35" s="18">
        <f t="shared" si="2"/>
        <v>3.1453761398056788E-3</v>
      </c>
    </row>
    <row r="36" spans="2:13" x14ac:dyDescent="0.25">
      <c r="B36" s="132" t="s">
        <v>485</v>
      </c>
      <c r="C36" s="132">
        <f>14+1+36+2+1+1+6+0+16+186</f>
        <v>263</v>
      </c>
      <c r="D36" s="104">
        <f t="shared" si="0"/>
        <v>3.2924386579869805E-2</v>
      </c>
      <c r="G36" s="132">
        <f>27+7+3+1+2+49</f>
        <v>89</v>
      </c>
      <c r="H36" s="104">
        <f t="shared" si="1"/>
        <v>3.7329646786043245E-2</v>
      </c>
      <c r="I36" s="18">
        <f t="shared" si="2"/>
        <v>9.3312825480901807E-3</v>
      </c>
    </row>
    <row r="37" spans="2:13" x14ac:dyDescent="0.25">
      <c r="K37" s="104"/>
      <c r="M37" s="18"/>
    </row>
    <row r="38" spans="2:13" x14ac:dyDescent="0.25">
      <c r="C38" s="104"/>
      <c r="D38" s="104"/>
      <c r="E38" s="104"/>
      <c r="I38" s="132" t="s">
        <v>513</v>
      </c>
      <c r="M38" s="18"/>
    </row>
    <row r="39" spans="2:13" x14ac:dyDescent="0.25">
      <c r="C39" s="104" t="s">
        <v>465</v>
      </c>
      <c r="D39" s="18">
        <v>0.11994367679792323</v>
      </c>
      <c r="I39" s="132" t="s">
        <v>512</v>
      </c>
      <c r="J39" s="238">
        <f>1-H9</f>
        <v>0.75003024803387786</v>
      </c>
      <c r="M39" s="18"/>
    </row>
    <row r="40" spans="2:13" x14ac:dyDescent="0.25">
      <c r="C40" s="104" t="s">
        <v>466</v>
      </c>
      <c r="D40" s="18">
        <v>2.2332170592620319E-2</v>
      </c>
      <c r="I40" s="132" t="s">
        <v>465</v>
      </c>
      <c r="J40" s="18">
        <v>0.11994367679792323</v>
      </c>
    </row>
    <row r="41" spans="2:13" x14ac:dyDescent="0.25">
      <c r="C41" s="104" t="s">
        <v>468</v>
      </c>
      <c r="D41" s="18">
        <v>2.0654636651390626E-2</v>
      </c>
      <c r="I41" s="132" t="s">
        <v>466</v>
      </c>
      <c r="J41" s="18">
        <v>2.0654636651390626E-2</v>
      </c>
    </row>
    <row r="42" spans="2:13" x14ac:dyDescent="0.25">
      <c r="C42" s="104" t="s">
        <v>473</v>
      </c>
      <c r="D42" s="18">
        <v>1.9501332066795211E-2</v>
      </c>
      <c r="I42" s="132" t="s">
        <v>468</v>
      </c>
      <c r="J42" s="18">
        <v>1.9501332066795211E-2</v>
      </c>
    </row>
    <row r="43" spans="2:13" x14ac:dyDescent="0.25">
      <c r="C43" s="104" t="s">
        <v>467</v>
      </c>
      <c r="D43" s="18">
        <v>1.2791196301876428E-2</v>
      </c>
      <c r="I43" s="132" t="s">
        <v>473</v>
      </c>
      <c r="J43" s="18">
        <v>2.0637552975861437E-2</v>
      </c>
    </row>
    <row r="44" spans="2:13" x14ac:dyDescent="0.25">
      <c r="C44" s="104" t="s">
        <v>470</v>
      </c>
      <c r="D44" s="18">
        <v>1.1847583459934724E-2</v>
      </c>
      <c r="I44" s="132" t="s">
        <v>467</v>
      </c>
      <c r="J44" s="18">
        <v>1.9347705914870096E-2</v>
      </c>
    </row>
    <row r="45" spans="2:13" x14ac:dyDescent="0.25">
      <c r="C45" s="104" t="s">
        <v>485</v>
      </c>
      <c r="D45" s="18">
        <v>9.3312825480901807E-3</v>
      </c>
      <c r="I45" s="132" t="s">
        <v>470</v>
      </c>
      <c r="J45" s="18">
        <v>1.1847583459934724E-2</v>
      </c>
    </row>
    <row r="46" spans="2:13" x14ac:dyDescent="0.25">
      <c r="C46" s="104" t="s">
        <v>472</v>
      </c>
      <c r="D46" s="18">
        <v>8.1779779634947643E-3</v>
      </c>
      <c r="I46" s="132" t="s">
        <v>536</v>
      </c>
      <c r="J46" s="18">
        <f>1-SUM(J39:J45)</f>
        <v>3.8037264099346824E-2</v>
      </c>
    </row>
    <row r="47" spans="2:13" x14ac:dyDescent="0.25">
      <c r="C47" s="104" t="s">
        <v>476</v>
      </c>
      <c r="D47" s="18">
        <v>6.5004440222650693E-3</v>
      </c>
      <c r="J47" s="18"/>
    </row>
    <row r="48" spans="2:13" x14ac:dyDescent="0.25">
      <c r="C48" s="104" t="s">
        <v>478</v>
      </c>
      <c r="D48" s="18">
        <v>3.9841431104205268E-3</v>
      </c>
    </row>
    <row r="49" spans="3:10" x14ac:dyDescent="0.25">
      <c r="C49" s="104" t="s">
        <v>471</v>
      </c>
      <c r="D49" s="18">
        <v>3.7744513677668151E-3</v>
      </c>
      <c r="J49" s="18"/>
    </row>
    <row r="50" spans="3:10" x14ac:dyDescent="0.25">
      <c r="C50" s="132" t="s">
        <v>469</v>
      </c>
      <c r="D50" s="18">
        <v>3.2502220111325347E-3</v>
      </c>
    </row>
    <row r="51" spans="3:10" x14ac:dyDescent="0.25">
      <c r="C51" s="104" t="s">
        <v>484</v>
      </c>
      <c r="D51" s="18">
        <v>3.1453761398056788E-3</v>
      </c>
    </row>
    <row r="52" spans="3:10" x14ac:dyDescent="0.25">
      <c r="C52" s="104" t="s">
        <v>482</v>
      </c>
      <c r="D52" s="18">
        <v>1.6775339412296955E-3</v>
      </c>
    </row>
    <row r="53" spans="3:10" x14ac:dyDescent="0.25">
      <c r="C53" s="104" t="s">
        <v>483</v>
      </c>
      <c r="D53" s="18">
        <v>9.4361284194170378E-4</v>
      </c>
    </row>
    <row r="54" spans="3:10" x14ac:dyDescent="0.25">
      <c r="C54" s="104" t="s">
        <v>481</v>
      </c>
      <c r="D54" s="18">
        <v>7.3392109928799179E-4</v>
      </c>
    </row>
    <row r="55" spans="3:10" x14ac:dyDescent="0.25">
      <c r="C55" s="104" t="s">
        <v>475</v>
      </c>
      <c r="D55" s="18">
        <v>5.242293566342797E-4</v>
      </c>
    </row>
    <row r="56" spans="3:10" x14ac:dyDescent="0.25">
      <c r="C56" s="104" t="s">
        <v>479</v>
      </c>
      <c r="D56" s="18">
        <v>5.242293566342797E-4</v>
      </c>
    </row>
    <row r="57" spans="3:10" x14ac:dyDescent="0.25">
      <c r="C57" s="104" t="s">
        <v>480</v>
      </c>
      <c r="D57" s="18">
        <v>3.1453761398056787E-4</v>
      </c>
    </row>
    <row r="58" spans="3:10" x14ac:dyDescent="0.25">
      <c r="C58" s="104" t="s">
        <v>477</v>
      </c>
      <c r="D58" s="18">
        <v>1.0484587132685597E-4</v>
      </c>
    </row>
    <row r="59" spans="3:10" x14ac:dyDescent="0.25">
      <c r="C59" s="104" t="s">
        <v>480</v>
      </c>
      <c r="D59" s="104">
        <v>0</v>
      </c>
    </row>
    <row r="66" spans="12:17" x14ac:dyDescent="0.25">
      <c r="L66" s="132" t="s">
        <v>523</v>
      </c>
      <c r="M66" s="132">
        <v>34358</v>
      </c>
      <c r="N66" s="132" t="s">
        <v>524</v>
      </c>
      <c r="O66" s="132">
        <v>8265</v>
      </c>
      <c r="P66" s="132" t="s">
        <v>524</v>
      </c>
    </row>
    <row r="67" spans="12:17" x14ac:dyDescent="0.25">
      <c r="M67" s="132" t="s">
        <v>525</v>
      </c>
      <c r="N67" s="132">
        <v>12478</v>
      </c>
      <c r="O67" s="132" t="s">
        <v>526</v>
      </c>
      <c r="P67" s="132">
        <v>2066</v>
      </c>
      <c r="Q67" s="132">
        <v>25</v>
      </c>
    </row>
    <row r="68" spans="12:17" x14ac:dyDescent="0.25">
      <c r="M68" s="132" t="s">
        <v>527</v>
      </c>
      <c r="N68" s="132">
        <v>3011</v>
      </c>
      <c r="O68" s="132" t="s">
        <v>528</v>
      </c>
      <c r="P68" s="132">
        <v>826</v>
      </c>
      <c r="Q68" s="132">
        <v>10</v>
      </c>
    </row>
    <row r="69" spans="12:17" x14ac:dyDescent="0.25">
      <c r="M69" s="132" t="s">
        <v>529</v>
      </c>
      <c r="N69" s="132">
        <v>194</v>
      </c>
      <c r="O69" s="132" t="s">
        <v>530</v>
      </c>
      <c r="P69" s="132">
        <v>43</v>
      </c>
      <c r="Q69" s="132" t="s">
        <v>531</v>
      </c>
    </row>
    <row r="70" spans="12:17" x14ac:dyDescent="0.25">
      <c r="M70" s="132" t="s">
        <v>461</v>
      </c>
      <c r="N70" s="132">
        <v>11019</v>
      </c>
      <c r="O70" s="132" t="s">
        <v>532</v>
      </c>
      <c r="P70" s="132">
        <v>2131</v>
      </c>
      <c r="Q70" s="132" t="s">
        <v>533</v>
      </c>
    </row>
    <row r="71" spans="12:17" x14ac:dyDescent="0.25">
      <c r="M71" s="132" t="s">
        <v>460</v>
      </c>
      <c r="N71" s="132">
        <v>7656</v>
      </c>
      <c r="O71" s="132" t="s">
        <v>534</v>
      </c>
      <c r="P71" s="132">
        <v>3199</v>
      </c>
      <c r="Q71" s="132" t="s">
        <v>535</v>
      </c>
    </row>
  </sheetData>
  <autoFilter ref="C38:D59" xr:uid="{14231D90-6D2E-423D-A5DC-7BF4BEE59625}">
    <sortState xmlns:xlrd2="http://schemas.microsoft.com/office/spreadsheetml/2017/richdata2" ref="C39:D59">
      <sortCondition descending="1" ref="D38:D59"/>
    </sortState>
  </autoFilter>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06C77-E1FF-402E-9009-206324879467}">
  <sheetPr codeName="Sheet6"/>
  <dimension ref="B2:IR272"/>
  <sheetViews>
    <sheetView topLeftCell="HA19" zoomScale="90" zoomScaleNormal="90" workbookViewId="0">
      <selection activeCell="HW48" sqref="HW48"/>
    </sheetView>
  </sheetViews>
  <sheetFormatPr defaultRowHeight="15" x14ac:dyDescent="0.25"/>
  <cols>
    <col min="3" max="3" width="13.42578125" bestFit="1" customWidth="1"/>
    <col min="4" max="8" width="10.7109375" bestFit="1" customWidth="1"/>
    <col min="9" max="17" width="10.7109375" customWidth="1"/>
    <col min="18" max="18" width="12.42578125" bestFit="1" customWidth="1"/>
    <col min="19" max="36" width="10.7109375" customWidth="1"/>
  </cols>
  <sheetData>
    <row r="2" spans="2:243" x14ac:dyDescent="0.25">
      <c r="D2" t="s">
        <v>338</v>
      </c>
      <c r="E2" t="s">
        <v>339</v>
      </c>
      <c r="F2" t="s">
        <v>340</v>
      </c>
      <c r="G2" t="s">
        <v>341</v>
      </c>
      <c r="H2" t="s">
        <v>342</v>
      </c>
      <c r="I2" t="s">
        <v>343</v>
      </c>
      <c r="J2" t="s">
        <v>344</v>
      </c>
      <c r="K2" t="s">
        <v>345</v>
      </c>
      <c r="L2" t="s">
        <v>346</v>
      </c>
      <c r="M2" t="s">
        <v>347</v>
      </c>
      <c r="N2" t="s">
        <v>348</v>
      </c>
      <c r="O2" t="s">
        <v>349</v>
      </c>
      <c r="P2" t="s">
        <v>350</v>
      </c>
      <c r="Q2" t="s">
        <v>351</v>
      </c>
      <c r="R2" t="s">
        <v>352</v>
      </c>
      <c r="S2" t="s">
        <v>353</v>
      </c>
      <c r="T2" t="s">
        <v>354</v>
      </c>
      <c r="U2" t="s">
        <v>355</v>
      </c>
      <c r="V2" t="s">
        <v>356</v>
      </c>
      <c r="W2" t="s">
        <v>357</v>
      </c>
      <c r="X2" t="s">
        <v>358</v>
      </c>
      <c r="Y2" t="s">
        <v>359</v>
      </c>
      <c r="Z2" t="s">
        <v>360</v>
      </c>
      <c r="AA2" t="s">
        <v>361</v>
      </c>
      <c r="AB2" t="s">
        <v>362</v>
      </c>
      <c r="AC2" t="s">
        <v>363</v>
      </c>
      <c r="AD2" t="s">
        <v>364</v>
      </c>
      <c r="AE2" t="s">
        <v>365</v>
      </c>
      <c r="AF2" t="s">
        <v>366</v>
      </c>
      <c r="AG2" t="s">
        <v>367</v>
      </c>
      <c r="AH2" t="s">
        <v>368</v>
      </c>
      <c r="AI2" t="s">
        <v>369</v>
      </c>
      <c r="AJ2" t="s">
        <v>370</v>
      </c>
      <c r="AK2" t="s">
        <v>371</v>
      </c>
      <c r="AL2" t="s">
        <v>372</v>
      </c>
      <c r="AM2" t="s">
        <v>373</v>
      </c>
      <c r="AN2" t="s">
        <v>374</v>
      </c>
      <c r="AO2" t="s">
        <v>375</v>
      </c>
      <c r="AP2" t="s">
        <v>376</v>
      </c>
      <c r="AQ2" t="s">
        <v>377</v>
      </c>
      <c r="AR2" t="s">
        <v>330</v>
      </c>
      <c r="AS2" t="s">
        <v>329</v>
      </c>
      <c r="AT2" t="s">
        <v>328</v>
      </c>
      <c r="AU2" t="s">
        <v>327</v>
      </c>
      <c r="AV2" t="s">
        <v>326</v>
      </c>
      <c r="AW2" t="s">
        <v>325</v>
      </c>
      <c r="AX2" t="s">
        <v>324</v>
      </c>
      <c r="AY2" t="s">
        <v>323</v>
      </c>
      <c r="AZ2" t="s">
        <v>322</v>
      </c>
      <c r="BA2" t="s">
        <v>321</v>
      </c>
      <c r="BB2" t="s">
        <v>320</v>
      </c>
      <c r="BC2" t="s">
        <v>319</v>
      </c>
      <c r="BD2" t="s">
        <v>318</v>
      </c>
      <c r="BE2" t="s">
        <v>317</v>
      </c>
      <c r="BF2" t="s">
        <v>316</v>
      </c>
      <c r="BG2" t="s">
        <v>315</v>
      </c>
      <c r="BH2" t="s">
        <v>314</v>
      </c>
      <c r="BI2" t="s">
        <v>313</v>
      </c>
      <c r="BJ2" t="s">
        <v>312</v>
      </c>
      <c r="BK2" t="s">
        <v>311</v>
      </c>
      <c r="BL2" t="s">
        <v>310</v>
      </c>
      <c r="BM2" t="s">
        <v>309</v>
      </c>
      <c r="BN2" t="s">
        <v>308</v>
      </c>
      <c r="BO2" t="s">
        <v>307</v>
      </c>
      <c r="BP2" t="s">
        <v>306</v>
      </c>
      <c r="BQ2" t="s">
        <v>305</v>
      </c>
      <c r="BR2" t="s">
        <v>304</v>
      </c>
      <c r="BS2" t="s">
        <v>303</v>
      </c>
      <c r="BT2" t="s">
        <v>302</v>
      </c>
      <c r="BU2" t="s">
        <v>301</v>
      </c>
      <c r="BV2" t="s">
        <v>300</v>
      </c>
      <c r="BW2" t="s">
        <v>299</v>
      </c>
      <c r="BX2" t="s">
        <v>298</v>
      </c>
      <c r="BY2" t="s">
        <v>297</v>
      </c>
      <c r="BZ2" t="s">
        <v>296</v>
      </c>
      <c r="CA2" t="s">
        <v>295</v>
      </c>
      <c r="CB2" t="s">
        <v>294</v>
      </c>
      <c r="CC2" t="s">
        <v>293</v>
      </c>
      <c r="CD2" t="s">
        <v>292</v>
      </c>
      <c r="CE2" t="s">
        <v>291</v>
      </c>
      <c r="CF2" t="s">
        <v>290</v>
      </c>
      <c r="CG2" t="s">
        <v>289</v>
      </c>
      <c r="CH2" t="s">
        <v>288</v>
      </c>
      <c r="CI2" t="s">
        <v>287</v>
      </c>
      <c r="CJ2" t="s">
        <v>286</v>
      </c>
      <c r="CK2" t="s">
        <v>285</v>
      </c>
      <c r="CL2" t="s">
        <v>284</v>
      </c>
      <c r="CM2" t="s">
        <v>283</v>
      </c>
      <c r="CN2" t="s">
        <v>282</v>
      </c>
      <c r="CO2" t="s">
        <v>281</v>
      </c>
      <c r="CP2" t="s">
        <v>280</v>
      </c>
      <c r="CQ2" t="s">
        <v>279</v>
      </c>
      <c r="CR2" t="s">
        <v>278</v>
      </c>
      <c r="CS2" t="s">
        <v>277</v>
      </c>
      <c r="CT2" t="s">
        <v>276</v>
      </c>
      <c r="CU2" t="s">
        <v>275</v>
      </c>
      <c r="CV2" t="s">
        <v>274</v>
      </c>
      <c r="CW2" t="s">
        <v>273</v>
      </c>
      <c r="CX2" t="s">
        <v>272</v>
      </c>
      <c r="CY2" t="s">
        <v>271</v>
      </c>
      <c r="CZ2" t="s">
        <v>270</v>
      </c>
      <c r="DA2" t="s">
        <v>269</v>
      </c>
      <c r="DB2" t="s">
        <v>268</v>
      </c>
      <c r="DC2" t="s">
        <v>267</v>
      </c>
      <c r="DD2" t="s">
        <v>266</v>
      </c>
      <c r="DE2" t="s">
        <v>265</v>
      </c>
      <c r="DF2" t="s">
        <v>264</v>
      </c>
      <c r="DG2" t="s">
        <v>263</v>
      </c>
      <c r="DH2" t="s">
        <v>262</v>
      </c>
      <c r="DI2" t="s">
        <v>261</v>
      </c>
      <c r="DJ2" t="s">
        <v>260</v>
      </c>
      <c r="DK2" t="s">
        <v>259</v>
      </c>
      <c r="DL2" t="s">
        <v>258</v>
      </c>
      <c r="DM2" t="s">
        <v>257</v>
      </c>
      <c r="DN2" t="s">
        <v>256</v>
      </c>
      <c r="DO2" t="s">
        <v>255</v>
      </c>
      <c r="DP2" t="s">
        <v>254</v>
      </c>
      <c r="DQ2" t="s">
        <v>253</v>
      </c>
      <c r="DR2" t="s">
        <v>252</v>
      </c>
      <c r="DS2" t="s">
        <v>251</v>
      </c>
      <c r="DT2" t="s">
        <v>250</v>
      </c>
      <c r="DU2" t="s">
        <v>249</v>
      </c>
      <c r="DV2" t="s">
        <v>248</v>
      </c>
      <c r="DW2" t="s">
        <v>247</v>
      </c>
      <c r="DX2" t="s">
        <v>246</v>
      </c>
      <c r="DY2" t="s">
        <v>245</v>
      </c>
      <c r="DZ2" t="s">
        <v>244</v>
      </c>
      <c r="EA2" t="s">
        <v>243</v>
      </c>
      <c r="EB2" t="s">
        <v>242</v>
      </c>
      <c r="EC2" t="s">
        <v>241</v>
      </c>
      <c r="ED2" t="s">
        <v>240</v>
      </c>
      <c r="EE2" t="s">
        <v>239</v>
      </c>
      <c r="EF2" t="s">
        <v>238</v>
      </c>
      <c r="EG2" t="s">
        <v>237</v>
      </c>
      <c r="EH2" t="s">
        <v>236</v>
      </c>
      <c r="EI2" t="s">
        <v>235</v>
      </c>
      <c r="EJ2" t="s">
        <v>234</v>
      </c>
      <c r="EK2" t="s">
        <v>233</v>
      </c>
      <c r="EL2" t="s">
        <v>232</v>
      </c>
      <c r="EM2" t="s">
        <v>231</v>
      </c>
      <c r="EN2" t="s">
        <v>230</v>
      </c>
      <c r="EO2" t="s">
        <v>229</v>
      </c>
      <c r="EP2" t="s">
        <v>228</v>
      </c>
      <c r="EQ2" t="s">
        <v>227</v>
      </c>
      <c r="ER2" t="s">
        <v>226</v>
      </c>
      <c r="ES2" t="s">
        <v>225</v>
      </c>
      <c r="ET2" t="s">
        <v>224</v>
      </c>
      <c r="EU2" t="s">
        <v>223</v>
      </c>
      <c r="EV2" t="s">
        <v>222</v>
      </c>
      <c r="EW2" t="s">
        <v>221</v>
      </c>
      <c r="EX2" t="s">
        <v>147</v>
      </c>
      <c r="EY2" t="s">
        <v>148</v>
      </c>
      <c r="EZ2" t="s">
        <v>149</v>
      </c>
      <c r="FA2" t="s">
        <v>150</v>
      </c>
      <c r="FB2" t="s">
        <v>151</v>
      </c>
      <c r="FC2" t="s">
        <v>152</v>
      </c>
      <c r="FD2" t="s">
        <v>153</v>
      </c>
      <c r="FE2" t="s">
        <v>154</v>
      </c>
      <c r="FF2" t="s">
        <v>155</v>
      </c>
      <c r="FG2" t="s">
        <v>156</v>
      </c>
      <c r="FH2" t="s">
        <v>157</v>
      </c>
      <c r="FI2" t="s">
        <v>158</v>
      </c>
      <c r="FJ2" t="s">
        <v>159</v>
      </c>
      <c r="FK2" t="s">
        <v>160</v>
      </c>
      <c r="FL2" t="s">
        <v>161</v>
      </c>
      <c r="FM2" t="s">
        <v>162</v>
      </c>
      <c r="FN2" t="s">
        <v>163</v>
      </c>
      <c r="FO2" t="s">
        <v>164</v>
      </c>
      <c r="FP2" t="s">
        <v>165</v>
      </c>
      <c r="FQ2" t="s">
        <v>166</v>
      </c>
      <c r="FR2" t="s">
        <v>167</v>
      </c>
      <c r="FS2" t="s">
        <v>168</v>
      </c>
      <c r="FT2" t="s">
        <v>169</v>
      </c>
      <c r="FU2" t="s">
        <v>170</v>
      </c>
      <c r="FV2" t="s">
        <v>171</v>
      </c>
      <c r="FW2" t="s">
        <v>172</v>
      </c>
      <c r="FX2" t="s">
        <v>173</v>
      </c>
      <c r="FY2" t="s">
        <v>174</v>
      </c>
      <c r="FZ2" t="s">
        <v>175</v>
      </c>
      <c r="GA2" t="s">
        <v>176</v>
      </c>
      <c r="GB2" t="s">
        <v>177</v>
      </c>
      <c r="GC2" t="s">
        <v>178</v>
      </c>
      <c r="GD2" t="s">
        <v>179</v>
      </c>
      <c r="GE2" t="s">
        <v>180</v>
      </c>
      <c r="GF2" t="s">
        <v>181</v>
      </c>
      <c r="GG2" t="s">
        <v>182</v>
      </c>
      <c r="GH2" t="s">
        <v>183</v>
      </c>
      <c r="GI2" t="s">
        <v>184</v>
      </c>
      <c r="GJ2" t="s">
        <v>185</v>
      </c>
      <c r="GK2" t="s">
        <v>186</v>
      </c>
      <c r="GL2" t="s">
        <v>187</v>
      </c>
      <c r="GM2" t="s">
        <v>188</v>
      </c>
      <c r="GN2" t="s">
        <v>337</v>
      </c>
      <c r="GO2" t="s">
        <v>189</v>
      </c>
      <c r="GP2" t="s">
        <v>190</v>
      </c>
      <c r="GQ2" t="s">
        <v>191</v>
      </c>
      <c r="GR2" t="s">
        <v>192</v>
      </c>
      <c r="GS2" t="s">
        <v>144</v>
      </c>
      <c r="GT2" t="s">
        <v>145</v>
      </c>
      <c r="GU2" t="s">
        <v>146</v>
      </c>
      <c r="GV2" t="s">
        <v>200</v>
      </c>
      <c r="GW2" t="s">
        <v>201</v>
      </c>
      <c r="GX2" t="s">
        <v>202</v>
      </c>
      <c r="GY2" t="s">
        <v>213</v>
      </c>
      <c r="GZ2" t="s">
        <v>219</v>
      </c>
      <c r="HA2" t="s">
        <v>336</v>
      </c>
      <c r="HB2" t="s">
        <v>378</v>
      </c>
      <c r="HC2" t="s">
        <v>379</v>
      </c>
      <c r="HD2" t="s">
        <v>380</v>
      </c>
      <c r="HE2" t="s">
        <v>401</v>
      </c>
      <c r="HF2" t="s">
        <v>402</v>
      </c>
      <c r="HG2" t="s">
        <v>403</v>
      </c>
      <c r="HH2" t="s">
        <v>406</v>
      </c>
      <c r="HI2" s="25" t="s">
        <v>408</v>
      </c>
      <c r="HJ2" s="25" t="s">
        <v>409</v>
      </c>
      <c r="HK2" s="25" t="s">
        <v>430</v>
      </c>
      <c r="HL2" s="25" t="s">
        <v>434</v>
      </c>
      <c r="HM2" s="25" t="s">
        <v>435</v>
      </c>
      <c r="HN2" t="s">
        <v>455</v>
      </c>
      <c r="HO2" t="s">
        <v>486</v>
      </c>
      <c r="HP2" t="s">
        <v>487</v>
      </c>
      <c r="HQ2" t="s">
        <v>491</v>
      </c>
      <c r="HR2" t="s">
        <v>492</v>
      </c>
      <c r="HS2" t="s">
        <v>509</v>
      </c>
    </row>
    <row r="3" spans="2:243" x14ac:dyDescent="0.25">
      <c r="B3" t="s">
        <v>203</v>
      </c>
      <c r="AC3">
        <v>1</v>
      </c>
      <c r="AF3">
        <v>1</v>
      </c>
      <c r="AG3">
        <v>1</v>
      </c>
      <c r="AI3">
        <v>1</v>
      </c>
      <c r="AK3">
        <v>1</v>
      </c>
      <c r="AM3">
        <v>1</v>
      </c>
      <c r="AN3">
        <v>2</v>
      </c>
      <c r="AO3">
        <v>1</v>
      </c>
      <c r="AP3">
        <v>2</v>
      </c>
      <c r="AQ3">
        <v>1</v>
      </c>
      <c r="AR3">
        <v>1</v>
      </c>
      <c r="AS3">
        <v>5</v>
      </c>
      <c r="AT3">
        <v>1</v>
      </c>
      <c r="AU3">
        <v>2</v>
      </c>
      <c r="AV3">
        <v>1</v>
      </c>
      <c r="AX3">
        <v>2</v>
      </c>
      <c r="AY3">
        <v>1</v>
      </c>
      <c r="AZ3">
        <v>2</v>
      </c>
      <c r="BB3">
        <v>4</v>
      </c>
      <c r="BC3">
        <v>5</v>
      </c>
      <c r="BD3">
        <v>5</v>
      </c>
      <c r="BE3">
        <v>2</v>
      </c>
      <c r="BF3">
        <v>2</v>
      </c>
      <c r="BG3">
        <v>3</v>
      </c>
      <c r="BH3">
        <v>2</v>
      </c>
      <c r="BI3">
        <v>1</v>
      </c>
      <c r="BJ3">
        <v>4</v>
      </c>
      <c r="BM3">
        <v>2</v>
      </c>
      <c r="BN3">
        <v>4</v>
      </c>
      <c r="BO3">
        <v>2</v>
      </c>
      <c r="BP3">
        <v>1</v>
      </c>
      <c r="BQ3">
        <v>1</v>
      </c>
      <c r="BR3">
        <v>4</v>
      </c>
      <c r="BS3">
        <v>1</v>
      </c>
      <c r="BT3">
        <v>1</v>
      </c>
      <c r="BU3">
        <v>1</v>
      </c>
      <c r="BV3">
        <v>2</v>
      </c>
      <c r="BW3">
        <v>1</v>
      </c>
      <c r="BX3">
        <v>1</v>
      </c>
      <c r="BY3">
        <v>2</v>
      </c>
      <c r="BZ3">
        <v>1</v>
      </c>
      <c r="CA3">
        <v>2</v>
      </c>
      <c r="CC3">
        <v>1</v>
      </c>
      <c r="CF3">
        <v>2</v>
      </c>
      <c r="CH3">
        <v>1</v>
      </c>
      <c r="CI3">
        <v>1</v>
      </c>
      <c r="CL3">
        <v>1</v>
      </c>
      <c r="CM3">
        <v>1</v>
      </c>
      <c r="CN3">
        <v>1</v>
      </c>
      <c r="CR3">
        <v>3</v>
      </c>
      <c r="CS3">
        <v>3</v>
      </c>
      <c r="CU3">
        <v>2</v>
      </c>
      <c r="CV3">
        <v>3</v>
      </c>
      <c r="CX3">
        <v>3</v>
      </c>
      <c r="CY3">
        <v>1</v>
      </c>
      <c r="DA3">
        <v>3</v>
      </c>
      <c r="DB3">
        <v>3</v>
      </c>
      <c r="DC3">
        <v>2</v>
      </c>
      <c r="DD3">
        <v>3</v>
      </c>
      <c r="DE3">
        <v>1</v>
      </c>
      <c r="DF3">
        <v>2</v>
      </c>
      <c r="DG3">
        <v>4</v>
      </c>
      <c r="DH3">
        <v>2</v>
      </c>
      <c r="DI3">
        <v>2</v>
      </c>
      <c r="DJ3">
        <v>4</v>
      </c>
      <c r="DK3">
        <v>6</v>
      </c>
      <c r="DM3">
        <v>3</v>
      </c>
      <c r="DN3">
        <v>2</v>
      </c>
      <c r="DO3">
        <v>3</v>
      </c>
      <c r="DP3">
        <v>5</v>
      </c>
      <c r="DQ3">
        <v>4</v>
      </c>
      <c r="DR3">
        <v>4</v>
      </c>
      <c r="DS3">
        <v>2</v>
      </c>
      <c r="DT3">
        <v>1</v>
      </c>
      <c r="DU3">
        <v>3</v>
      </c>
      <c r="DV3">
        <v>1</v>
      </c>
      <c r="DW3">
        <v>6</v>
      </c>
      <c r="DX3">
        <v>4</v>
      </c>
      <c r="DY3">
        <v>8</v>
      </c>
      <c r="DZ3">
        <v>2</v>
      </c>
      <c r="EA3">
        <v>5</v>
      </c>
      <c r="EB3">
        <v>5</v>
      </c>
      <c r="EC3">
        <v>10</v>
      </c>
      <c r="ED3">
        <v>4</v>
      </c>
      <c r="EE3">
        <v>4</v>
      </c>
      <c r="EF3">
        <v>4</v>
      </c>
      <c r="EG3">
        <v>3</v>
      </c>
      <c r="EH3">
        <v>4</v>
      </c>
      <c r="EI3">
        <v>4</v>
      </c>
      <c r="EJ3">
        <v>4</v>
      </c>
      <c r="EK3">
        <v>3</v>
      </c>
      <c r="EL3">
        <v>3</v>
      </c>
      <c r="EM3">
        <v>3</v>
      </c>
      <c r="EN3">
        <v>3</v>
      </c>
      <c r="EO3">
        <v>2</v>
      </c>
      <c r="EP3">
        <v>3</v>
      </c>
      <c r="EQ3">
        <v>3</v>
      </c>
      <c r="ER3">
        <v>2</v>
      </c>
      <c r="ES3">
        <v>2</v>
      </c>
      <c r="ET3">
        <v>2</v>
      </c>
      <c r="EV3">
        <v>4</v>
      </c>
      <c r="EX3">
        <v>1</v>
      </c>
      <c r="EY3">
        <v>1</v>
      </c>
      <c r="EZ3">
        <v>1</v>
      </c>
      <c r="FA3">
        <v>2</v>
      </c>
      <c r="FC3">
        <v>3</v>
      </c>
      <c r="FE3">
        <v>1</v>
      </c>
      <c r="FF3">
        <v>4</v>
      </c>
      <c r="FG3">
        <v>2</v>
      </c>
      <c r="FH3">
        <v>1</v>
      </c>
      <c r="FI3">
        <v>2</v>
      </c>
      <c r="FJ3">
        <v>3</v>
      </c>
      <c r="FK3">
        <v>3</v>
      </c>
      <c r="FL3">
        <v>2</v>
      </c>
      <c r="FM3">
        <v>2</v>
      </c>
      <c r="FN3">
        <v>1</v>
      </c>
      <c r="FO3">
        <v>2</v>
      </c>
      <c r="FP3">
        <v>2</v>
      </c>
      <c r="FQ3">
        <v>2</v>
      </c>
      <c r="FR3">
        <v>1</v>
      </c>
      <c r="FS3">
        <v>5</v>
      </c>
      <c r="FT3">
        <v>2</v>
      </c>
      <c r="FU3">
        <v>1</v>
      </c>
      <c r="FV3">
        <v>3</v>
      </c>
      <c r="FW3">
        <v>2</v>
      </c>
      <c r="FX3">
        <v>6</v>
      </c>
      <c r="FY3">
        <v>4</v>
      </c>
      <c r="FZ3">
        <v>4</v>
      </c>
      <c r="GA3">
        <v>2</v>
      </c>
      <c r="GB3">
        <v>5</v>
      </c>
      <c r="GC3">
        <v>11</v>
      </c>
      <c r="GD3">
        <v>4</v>
      </c>
      <c r="GE3">
        <v>13</v>
      </c>
      <c r="GF3">
        <v>8</v>
      </c>
      <c r="GG3">
        <v>2</v>
      </c>
      <c r="GH3">
        <v>7</v>
      </c>
      <c r="GI3">
        <v>7</v>
      </c>
      <c r="GJ3">
        <v>6</v>
      </c>
      <c r="GK3">
        <v>6</v>
      </c>
      <c r="GL3">
        <v>4</v>
      </c>
      <c r="GM3">
        <v>9</v>
      </c>
      <c r="GN3">
        <v>7</v>
      </c>
      <c r="GO3">
        <v>6</v>
      </c>
      <c r="GP3">
        <v>5</v>
      </c>
      <c r="GQ3">
        <v>4</v>
      </c>
      <c r="GR3">
        <v>3</v>
      </c>
      <c r="GS3">
        <v>3</v>
      </c>
      <c r="GT3">
        <v>6</v>
      </c>
      <c r="GU3">
        <v>5</v>
      </c>
      <c r="GV3">
        <v>4</v>
      </c>
      <c r="GW3">
        <v>5</v>
      </c>
      <c r="GX3">
        <v>3</v>
      </c>
      <c r="GY3">
        <v>9</v>
      </c>
      <c r="GZ3">
        <v>3</v>
      </c>
      <c r="HA3">
        <v>10</v>
      </c>
      <c r="HB3">
        <v>1</v>
      </c>
      <c r="HC3">
        <v>5</v>
      </c>
      <c r="HD3">
        <v>7</v>
      </c>
      <c r="HE3">
        <v>9</v>
      </c>
      <c r="HF3">
        <v>6</v>
      </c>
      <c r="HG3">
        <v>8</v>
      </c>
      <c r="HH3">
        <v>11</v>
      </c>
      <c r="HI3">
        <v>11</v>
      </c>
      <c r="HJ3">
        <v>13</v>
      </c>
      <c r="HK3">
        <v>11</v>
      </c>
      <c r="HL3">
        <v>21</v>
      </c>
      <c r="HM3">
        <v>13</v>
      </c>
      <c r="HN3">
        <v>15</v>
      </c>
      <c r="HO3">
        <v>10</v>
      </c>
      <c r="HP3">
        <v>7</v>
      </c>
      <c r="HQ3">
        <v>10</v>
      </c>
      <c r="HR3">
        <v>12</v>
      </c>
      <c r="HS3">
        <v>11</v>
      </c>
      <c r="HT3">
        <v>3</v>
      </c>
      <c r="HU3">
        <v>9</v>
      </c>
      <c r="HV3">
        <v>7</v>
      </c>
      <c r="HW3">
        <v>5</v>
      </c>
      <c r="HX3">
        <v>1</v>
      </c>
    </row>
    <row r="4" spans="2:243" x14ac:dyDescent="0.25">
      <c r="B4" t="s">
        <v>204</v>
      </c>
      <c r="X4">
        <v>1</v>
      </c>
      <c r="Z4">
        <v>1</v>
      </c>
      <c r="AA4">
        <v>2</v>
      </c>
      <c r="AC4">
        <v>2</v>
      </c>
      <c r="AD4">
        <v>4</v>
      </c>
      <c r="AE4">
        <v>4</v>
      </c>
      <c r="AF4">
        <v>8</v>
      </c>
      <c r="AG4">
        <v>5</v>
      </c>
      <c r="AH4">
        <v>4</v>
      </c>
      <c r="AI4">
        <v>7</v>
      </c>
      <c r="AJ4">
        <v>4</v>
      </c>
      <c r="AK4">
        <v>3</v>
      </c>
      <c r="AL4">
        <v>3</v>
      </c>
      <c r="AN4">
        <v>5</v>
      </c>
      <c r="AO4">
        <v>3</v>
      </c>
      <c r="AP4">
        <v>2</v>
      </c>
      <c r="AQ4">
        <v>3</v>
      </c>
      <c r="AR4">
        <v>2</v>
      </c>
      <c r="AS4">
        <v>3</v>
      </c>
      <c r="AT4">
        <v>6</v>
      </c>
      <c r="AU4">
        <v>4</v>
      </c>
      <c r="AV4">
        <v>2</v>
      </c>
      <c r="AW4">
        <v>5</v>
      </c>
      <c r="AX4">
        <v>5</v>
      </c>
      <c r="AY4">
        <v>5</v>
      </c>
      <c r="AZ4">
        <v>5</v>
      </c>
      <c r="BA4">
        <v>3</v>
      </c>
      <c r="BB4">
        <v>3</v>
      </c>
      <c r="BC4">
        <v>6</v>
      </c>
      <c r="BD4">
        <v>7</v>
      </c>
      <c r="BE4">
        <v>4</v>
      </c>
      <c r="BF4">
        <v>9</v>
      </c>
      <c r="BG4">
        <v>12</v>
      </c>
      <c r="BH4">
        <v>3</v>
      </c>
      <c r="BI4">
        <v>19</v>
      </c>
      <c r="BJ4">
        <v>9</v>
      </c>
      <c r="BK4">
        <v>17</v>
      </c>
      <c r="BL4">
        <v>7</v>
      </c>
      <c r="BM4">
        <v>11</v>
      </c>
      <c r="BN4">
        <v>14</v>
      </c>
      <c r="BO4">
        <v>14</v>
      </c>
      <c r="BP4">
        <v>14</v>
      </c>
      <c r="BQ4">
        <v>8</v>
      </c>
      <c r="BR4">
        <v>8</v>
      </c>
      <c r="BS4">
        <v>10</v>
      </c>
      <c r="BT4">
        <v>17</v>
      </c>
      <c r="BU4">
        <v>10</v>
      </c>
      <c r="BV4">
        <v>12</v>
      </c>
      <c r="BW4">
        <v>11</v>
      </c>
      <c r="BX4">
        <v>13</v>
      </c>
      <c r="BY4">
        <v>11</v>
      </c>
      <c r="BZ4">
        <v>8</v>
      </c>
      <c r="CA4">
        <v>17</v>
      </c>
      <c r="CB4">
        <v>12</v>
      </c>
      <c r="CC4">
        <v>13</v>
      </c>
      <c r="CD4">
        <v>9</v>
      </c>
      <c r="CE4">
        <v>7</v>
      </c>
      <c r="CF4">
        <v>7</v>
      </c>
      <c r="CG4">
        <v>6</v>
      </c>
      <c r="CH4">
        <v>8</v>
      </c>
      <c r="CI4">
        <v>5</v>
      </c>
      <c r="CJ4">
        <v>6</v>
      </c>
      <c r="CK4">
        <v>4</v>
      </c>
      <c r="CL4">
        <v>12</v>
      </c>
      <c r="CM4">
        <v>5</v>
      </c>
      <c r="CN4">
        <v>6</v>
      </c>
      <c r="CO4">
        <v>2</v>
      </c>
      <c r="CP4">
        <v>6</v>
      </c>
      <c r="CQ4">
        <v>4</v>
      </c>
      <c r="CR4">
        <v>8</v>
      </c>
      <c r="CS4">
        <v>6</v>
      </c>
      <c r="CT4">
        <v>6</v>
      </c>
      <c r="CU4">
        <v>2</v>
      </c>
      <c r="CV4">
        <v>5</v>
      </c>
      <c r="CW4">
        <v>3</v>
      </c>
      <c r="CX4">
        <v>5</v>
      </c>
      <c r="CY4">
        <v>7</v>
      </c>
      <c r="CZ4">
        <v>5</v>
      </c>
      <c r="DA4">
        <v>11</v>
      </c>
      <c r="DB4">
        <v>3</v>
      </c>
      <c r="DC4">
        <v>4</v>
      </c>
      <c r="DD4">
        <v>6</v>
      </c>
      <c r="DE4">
        <v>4</v>
      </c>
      <c r="DF4">
        <v>5</v>
      </c>
      <c r="DG4">
        <v>7</v>
      </c>
      <c r="DH4">
        <v>9</v>
      </c>
      <c r="DI4">
        <v>13</v>
      </c>
      <c r="DJ4">
        <v>7</v>
      </c>
      <c r="DK4">
        <v>5</v>
      </c>
      <c r="DL4">
        <v>5</v>
      </c>
      <c r="DM4">
        <v>12</v>
      </c>
      <c r="DN4">
        <v>9</v>
      </c>
      <c r="DO4">
        <v>17</v>
      </c>
      <c r="DP4">
        <v>11</v>
      </c>
      <c r="DQ4">
        <v>9</v>
      </c>
      <c r="DR4">
        <v>9</v>
      </c>
      <c r="DS4">
        <v>6</v>
      </c>
      <c r="DT4">
        <v>17</v>
      </c>
      <c r="DU4">
        <v>13</v>
      </c>
      <c r="DV4">
        <v>12</v>
      </c>
      <c r="DW4">
        <v>6</v>
      </c>
      <c r="DX4">
        <v>13</v>
      </c>
      <c r="DY4">
        <v>12</v>
      </c>
      <c r="DZ4">
        <v>5</v>
      </c>
      <c r="EA4">
        <v>10</v>
      </c>
      <c r="EB4">
        <v>11</v>
      </c>
      <c r="EC4">
        <v>10</v>
      </c>
      <c r="ED4">
        <v>19</v>
      </c>
      <c r="EE4">
        <v>12</v>
      </c>
      <c r="EF4">
        <v>9</v>
      </c>
      <c r="EG4">
        <v>14</v>
      </c>
      <c r="EH4">
        <v>9</v>
      </c>
      <c r="EI4">
        <v>2</v>
      </c>
      <c r="EJ4">
        <v>6</v>
      </c>
      <c r="EK4">
        <v>12</v>
      </c>
      <c r="EL4">
        <v>6</v>
      </c>
      <c r="EM4">
        <v>11</v>
      </c>
      <c r="EN4">
        <v>4</v>
      </c>
      <c r="EO4">
        <v>7</v>
      </c>
      <c r="EP4">
        <v>5</v>
      </c>
      <c r="EQ4">
        <v>6</v>
      </c>
      <c r="ER4">
        <v>7</v>
      </c>
      <c r="ES4">
        <v>5</v>
      </c>
      <c r="ET4">
        <v>6</v>
      </c>
      <c r="EU4">
        <v>7</v>
      </c>
      <c r="EV4">
        <v>8</v>
      </c>
      <c r="EW4">
        <v>6</v>
      </c>
      <c r="EX4">
        <v>13</v>
      </c>
      <c r="EY4">
        <v>7</v>
      </c>
      <c r="EZ4">
        <v>5</v>
      </c>
      <c r="FA4">
        <v>4</v>
      </c>
      <c r="FB4">
        <v>8</v>
      </c>
      <c r="FC4">
        <v>9</v>
      </c>
      <c r="FD4">
        <v>12</v>
      </c>
      <c r="FE4">
        <v>13</v>
      </c>
      <c r="FF4">
        <v>13</v>
      </c>
      <c r="FG4">
        <v>16</v>
      </c>
      <c r="FH4">
        <v>17</v>
      </c>
      <c r="FI4">
        <v>13</v>
      </c>
      <c r="FJ4">
        <v>21</v>
      </c>
      <c r="FK4">
        <v>15</v>
      </c>
      <c r="FL4">
        <v>21</v>
      </c>
      <c r="FM4">
        <v>18</v>
      </c>
      <c r="FN4">
        <v>28</v>
      </c>
      <c r="FO4">
        <v>19</v>
      </c>
      <c r="FP4">
        <v>17</v>
      </c>
      <c r="FQ4">
        <v>22</v>
      </c>
      <c r="FR4">
        <v>15</v>
      </c>
      <c r="FS4">
        <v>33</v>
      </c>
      <c r="FT4">
        <v>18</v>
      </c>
      <c r="FU4">
        <v>28</v>
      </c>
      <c r="FV4">
        <v>27</v>
      </c>
      <c r="FW4">
        <v>36</v>
      </c>
      <c r="FX4">
        <v>49</v>
      </c>
      <c r="FY4">
        <v>40</v>
      </c>
      <c r="FZ4">
        <v>42</v>
      </c>
      <c r="GA4">
        <v>38</v>
      </c>
      <c r="GB4">
        <v>37</v>
      </c>
      <c r="GC4">
        <v>48</v>
      </c>
      <c r="GD4">
        <v>48</v>
      </c>
      <c r="GE4">
        <v>73</v>
      </c>
      <c r="GF4">
        <v>55</v>
      </c>
      <c r="GG4">
        <v>71</v>
      </c>
      <c r="GH4">
        <v>58</v>
      </c>
      <c r="GI4">
        <v>64</v>
      </c>
      <c r="GJ4">
        <v>57</v>
      </c>
      <c r="GK4">
        <v>73</v>
      </c>
      <c r="GL4">
        <v>58</v>
      </c>
      <c r="GM4">
        <v>56</v>
      </c>
      <c r="GN4">
        <v>81</v>
      </c>
      <c r="GO4">
        <v>70</v>
      </c>
      <c r="GP4">
        <v>68</v>
      </c>
      <c r="GQ4">
        <v>67</v>
      </c>
      <c r="GR4">
        <v>45</v>
      </c>
      <c r="GS4">
        <v>61</v>
      </c>
      <c r="GT4">
        <v>66</v>
      </c>
      <c r="GU4">
        <v>64</v>
      </c>
      <c r="GV4">
        <v>51</v>
      </c>
      <c r="GW4">
        <v>59</v>
      </c>
      <c r="GX4">
        <v>72</v>
      </c>
      <c r="GY4">
        <v>61</v>
      </c>
      <c r="GZ4">
        <v>61</v>
      </c>
      <c r="HA4">
        <v>77</v>
      </c>
      <c r="HB4">
        <v>71</v>
      </c>
      <c r="HC4">
        <v>73</v>
      </c>
      <c r="HD4">
        <v>68</v>
      </c>
      <c r="HE4">
        <v>75</v>
      </c>
      <c r="HF4">
        <v>88</v>
      </c>
      <c r="HG4">
        <v>112</v>
      </c>
      <c r="HH4">
        <v>116</v>
      </c>
      <c r="HI4">
        <v>126</v>
      </c>
      <c r="HJ4">
        <v>137</v>
      </c>
      <c r="HK4">
        <v>117</v>
      </c>
      <c r="HL4">
        <v>157</v>
      </c>
      <c r="HM4">
        <v>160</v>
      </c>
      <c r="HN4">
        <v>197</v>
      </c>
      <c r="HO4">
        <v>179</v>
      </c>
      <c r="HP4">
        <v>152</v>
      </c>
      <c r="HQ4">
        <v>125</v>
      </c>
      <c r="HR4">
        <v>110</v>
      </c>
      <c r="HS4">
        <v>75</v>
      </c>
      <c r="HT4">
        <v>63</v>
      </c>
      <c r="HU4">
        <v>58</v>
      </c>
      <c r="HV4">
        <v>58</v>
      </c>
      <c r="HW4">
        <v>48</v>
      </c>
      <c r="HX4">
        <v>20</v>
      </c>
    </row>
    <row r="5" spans="2:243" x14ac:dyDescent="0.25">
      <c r="B5" t="s">
        <v>205</v>
      </c>
      <c r="J5">
        <v>1</v>
      </c>
      <c r="U5">
        <v>1</v>
      </c>
      <c r="W5">
        <v>1</v>
      </c>
      <c r="X5">
        <v>1</v>
      </c>
      <c r="Z5">
        <v>2</v>
      </c>
      <c r="AA5">
        <v>1</v>
      </c>
      <c r="AB5">
        <v>4</v>
      </c>
      <c r="AC5">
        <v>5</v>
      </c>
      <c r="AD5">
        <v>4</v>
      </c>
      <c r="AE5">
        <v>8</v>
      </c>
      <c r="AF5">
        <v>7</v>
      </c>
      <c r="AG5">
        <v>4</v>
      </c>
      <c r="AH5">
        <v>17</v>
      </c>
      <c r="AI5">
        <v>10</v>
      </c>
      <c r="AJ5">
        <v>7</v>
      </c>
      <c r="AK5">
        <v>7</v>
      </c>
      <c r="AL5">
        <v>17</v>
      </c>
      <c r="AM5">
        <v>18</v>
      </c>
      <c r="AN5">
        <v>29</v>
      </c>
      <c r="AO5">
        <v>27</v>
      </c>
      <c r="AP5">
        <v>40</v>
      </c>
      <c r="AQ5">
        <v>38</v>
      </c>
      <c r="AR5">
        <v>47</v>
      </c>
      <c r="AS5">
        <v>40</v>
      </c>
      <c r="AT5">
        <v>60</v>
      </c>
      <c r="AU5">
        <v>64</v>
      </c>
      <c r="AV5">
        <v>50</v>
      </c>
      <c r="AW5">
        <v>40</v>
      </c>
      <c r="AX5">
        <v>45</v>
      </c>
      <c r="AY5">
        <v>64</v>
      </c>
      <c r="AZ5">
        <v>49</v>
      </c>
      <c r="BA5">
        <v>50</v>
      </c>
      <c r="BB5">
        <v>79</v>
      </c>
      <c r="BC5">
        <v>53</v>
      </c>
      <c r="BD5">
        <v>70</v>
      </c>
      <c r="BE5">
        <v>56</v>
      </c>
      <c r="BF5">
        <v>86</v>
      </c>
      <c r="BG5">
        <v>86</v>
      </c>
      <c r="BH5">
        <v>71</v>
      </c>
      <c r="BI5">
        <v>93</v>
      </c>
      <c r="BJ5">
        <v>75</v>
      </c>
      <c r="BK5">
        <v>107</v>
      </c>
      <c r="BL5">
        <v>104</v>
      </c>
      <c r="BM5">
        <v>121</v>
      </c>
      <c r="BN5">
        <v>102</v>
      </c>
      <c r="BO5">
        <v>88</v>
      </c>
      <c r="BP5">
        <v>111</v>
      </c>
      <c r="BQ5">
        <v>110</v>
      </c>
      <c r="BR5">
        <v>109</v>
      </c>
      <c r="BS5">
        <v>88</v>
      </c>
      <c r="BT5">
        <v>105</v>
      </c>
      <c r="BU5">
        <v>95</v>
      </c>
      <c r="BV5">
        <v>76</v>
      </c>
      <c r="BW5">
        <v>115</v>
      </c>
      <c r="BX5">
        <v>81</v>
      </c>
      <c r="BY5">
        <v>82</v>
      </c>
      <c r="BZ5">
        <v>80</v>
      </c>
      <c r="CA5">
        <v>90</v>
      </c>
      <c r="CB5">
        <v>85</v>
      </c>
      <c r="CC5">
        <v>57</v>
      </c>
      <c r="CD5">
        <v>69</v>
      </c>
      <c r="CE5">
        <v>51</v>
      </c>
      <c r="CF5">
        <v>44</v>
      </c>
      <c r="CG5">
        <v>56</v>
      </c>
      <c r="CH5">
        <v>46</v>
      </c>
      <c r="CI5">
        <v>52</v>
      </c>
      <c r="CJ5">
        <v>36</v>
      </c>
      <c r="CK5">
        <v>44</v>
      </c>
      <c r="CL5">
        <v>40</v>
      </c>
      <c r="CM5">
        <v>25</v>
      </c>
      <c r="CN5">
        <v>29</v>
      </c>
      <c r="CO5">
        <v>38</v>
      </c>
      <c r="CP5">
        <v>36</v>
      </c>
      <c r="CQ5">
        <v>26</v>
      </c>
      <c r="CR5">
        <v>26</v>
      </c>
      <c r="CS5">
        <v>16</v>
      </c>
      <c r="CT5">
        <v>22</v>
      </c>
      <c r="CU5">
        <v>32</v>
      </c>
      <c r="CV5">
        <v>21</v>
      </c>
      <c r="CW5">
        <v>33</v>
      </c>
      <c r="CX5">
        <v>28</v>
      </c>
      <c r="CY5">
        <v>26</v>
      </c>
      <c r="CZ5">
        <v>18</v>
      </c>
      <c r="DA5">
        <v>18</v>
      </c>
      <c r="DB5">
        <v>20</v>
      </c>
      <c r="DC5">
        <v>19</v>
      </c>
      <c r="DD5">
        <v>23</v>
      </c>
      <c r="DE5">
        <v>26</v>
      </c>
      <c r="DF5">
        <v>35</v>
      </c>
      <c r="DG5">
        <v>46</v>
      </c>
      <c r="DH5">
        <v>32</v>
      </c>
      <c r="DI5">
        <v>35</v>
      </c>
      <c r="DJ5">
        <v>32</v>
      </c>
      <c r="DK5">
        <v>37</v>
      </c>
      <c r="DL5">
        <v>24</v>
      </c>
      <c r="DM5">
        <v>31</v>
      </c>
      <c r="DN5">
        <v>33</v>
      </c>
      <c r="DO5">
        <v>29</v>
      </c>
      <c r="DP5">
        <v>29</v>
      </c>
      <c r="DQ5">
        <v>25</v>
      </c>
      <c r="DR5">
        <v>29</v>
      </c>
      <c r="DS5">
        <v>19</v>
      </c>
      <c r="DT5">
        <v>34</v>
      </c>
      <c r="DU5">
        <v>20</v>
      </c>
      <c r="DV5">
        <v>24</v>
      </c>
      <c r="DW5">
        <v>28</v>
      </c>
      <c r="DX5">
        <v>32</v>
      </c>
      <c r="DY5">
        <v>23</v>
      </c>
      <c r="DZ5">
        <v>23</v>
      </c>
      <c r="EA5">
        <v>38</v>
      </c>
      <c r="EB5">
        <v>27</v>
      </c>
      <c r="EC5">
        <v>32</v>
      </c>
      <c r="ED5">
        <v>23</v>
      </c>
      <c r="EE5">
        <v>15</v>
      </c>
      <c r="EF5">
        <v>27</v>
      </c>
      <c r="EG5">
        <v>24</v>
      </c>
      <c r="EH5">
        <v>23</v>
      </c>
      <c r="EI5">
        <v>20</v>
      </c>
      <c r="EJ5">
        <v>22</v>
      </c>
      <c r="EK5">
        <v>12</v>
      </c>
      <c r="EL5">
        <v>12</v>
      </c>
      <c r="EM5">
        <v>14</v>
      </c>
      <c r="EN5">
        <v>9</v>
      </c>
      <c r="EO5">
        <v>17</v>
      </c>
      <c r="EP5">
        <v>13</v>
      </c>
      <c r="EQ5">
        <v>11</v>
      </c>
      <c r="ER5">
        <v>16</v>
      </c>
      <c r="ES5">
        <v>13</v>
      </c>
      <c r="ET5">
        <v>18</v>
      </c>
      <c r="EU5">
        <v>16</v>
      </c>
      <c r="EV5">
        <v>13</v>
      </c>
      <c r="EW5">
        <v>18</v>
      </c>
      <c r="EX5">
        <v>21</v>
      </c>
      <c r="EY5">
        <v>14</v>
      </c>
      <c r="EZ5">
        <v>18</v>
      </c>
      <c r="FA5">
        <v>9</v>
      </c>
      <c r="FB5">
        <v>9</v>
      </c>
      <c r="FC5">
        <v>25</v>
      </c>
      <c r="FD5">
        <v>22</v>
      </c>
      <c r="FE5">
        <v>24</v>
      </c>
      <c r="FF5">
        <v>18</v>
      </c>
      <c r="FG5">
        <v>19</v>
      </c>
      <c r="FH5">
        <v>25</v>
      </c>
      <c r="FI5">
        <v>20</v>
      </c>
      <c r="FJ5">
        <v>34</v>
      </c>
      <c r="FK5">
        <v>41</v>
      </c>
      <c r="FL5">
        <v>61</v>
      </c>
      <c r="FM5">
        <v>35</v>
      </c>
      <c r="FN5">
        <v>25</v>
      </c>
      <c r="FO5">
        <v>35</v>
      </c>
      <c r="FP5">
        <v>45</v>
      </c>
      <c r="FQ5">
        <v>57</v>
      </c>
      <c r="FR5">
        <v>67</v>
      </c>
      <c r="FS5">
        <v>78</v>
      </c>
      <c r="FT5">
        <v>52</v>
      </c>
      <c r="FU5">
        <v>61</v>
      </c>
      <c r="FV5">
        <v>87</v>
      </c>
      <c r="FW5">
        <v>80</v>
      </c>
      <c r="FX5">
        <v>130</v>
      </c>
      <c r="FY5">
        <v>99</v>
      </c>
      <c r="FZ5">
        <v>124</v>
      </c>
      <c r="GA5">
        <v>132</v>
      </c>
      <c r="GB5">
        <v>141</v>
      </c>
      <c r="GC5">
        <v>141</v>
      </c>
      <c r="GD5">
        <v>151</v>
      </c>
      <c r="GE5">
        <v>198</v>
      </c>
      <c r="GF5">
        <v>193</v>
      </c>
      <c r="GG5">
        <v>202</v>
      </c>
      <c r="GH5">
        <v>193</v>
      </c>
      <c r="GI5">
        <v>177</v>
      </c>
      <c r="GJ5">
        <v>165</v>
      </c>
      <c r="GK5">
        <v>162</v>
      </c>
      <c r="GL5">
        <v>197</v>
      </c>
      <c r="GM5">
        <v>198</v>
      </c>
      <c r="GN5">
        <v>185</v>
      </c>
      <c r="GO5">
        <v>159</v>
      </c>
      <c r="GP5">
        <v>177</v>
      </c>
      <c r="GQ5">
        <v>160</v>
      </c>
      <c r="GR5">
        <v>134</v>
      </c>
      <c r="GS5">
        <v>157</v>
      </c>
      <c r="GT5">
        <v>155</v>
      </c>
      <c r="GU5">
        <v>181</v>
      </c>
      <c r="GV5">
        <v>156</v>
      </c>
      <c r="GW5">
        <v>144</v>
      </c>
      <c r="GX5">
        <v>182</v>
      </c>
      <c r="GY5">
        <v>171</v>
      </c>
      <c r="GZ5">
        <v>179</v>
      </c>
      <c r="HA5">
        <v>204</v>
      </c>
      <c r="HB5">
        <v>209</v>
      </c>
      <c r="HC5">
        <v>182</v>
      </c>
      <c r="HD5">
        <v>189</v>
      </c>
      <c r="HE5">
        <v>198</v>
      </c>
      <c r="HF5">
        <v>211</v>
      </c>
      <c r="HG5">
        <v>320</v>
      </c>
      <c r="HH5">
        <v>310</v>
      </c>
      <c r="HI5">
        <v>294</v>
      </c>
      <c r="HJ5">
        <v>256</v>
      </c>
      <c r="HK5">
        <v>316</v>
      </c>
      <c r="HL5">
        <v>322</v>
      </c>
      <c r="HM5">
        <v>350</v>
      </c>
      <c r="HN5">
        <v>389</v>
      </c>
      <c r="HO5">
        <v>409</v>
      </c>
      <c r="HP5">
        <v>363</v>
      </c>
      <c r="HQ5">
        <v>297</v>
      </c>
      <c r="HR5">
        <v>270</v>
      </c>
      <c r="HS5">
        <v>182</v>
      </c>
      <c r="HT5">
        <v>133</v>
      </c>
      <c r="HU5">
        <v>136</v>
      </c>
      <c r="HV5">
        <v>126</v>
      </c>
      <c r="HW5">
        <v>106</v>
      </c>
      <c r="HX5">
        <v>19</v>
      </c>
    </row>
    <row r="6" spans="2:243" x14ac:dyDescent="0.25">
      <c r="B6" t="s">
        <v>206</v>
      </c>
      <c r="X6">
        <v>1</v>
      </c>
      <c r="Y6">
        <v>1</v>
      </c>
      <c r="Z6">
        <v>2</v>
      </c>
      <c r="AA6">
        <v>1</v>
      </c>
      <c r="AB6">
        <v>3</v>
      </c>
      <c r="AC6">
        <v>9</v>
      </c>
      <c r="AD6">
        <v>1</v>
      </c>
      <c r="AE6">
        <v>5</v>
      </c>
      <c r="AF6">
        <v>6</v>
      </c>
      <c r="AG6">
        <v>13</v>
      </c>
      <c r="AH6">
        <v>10</v>
      </c>
      <c r="AI6">
        <v>13</v>
      </c>
      <c r="AJ6">
        <v>7</v>
      </c>
      <c r="AK6">
        <v>15</v>
      </c>
      <c r="AL6">
        <v>22</v>
      </c>
      <c r="AM6">
        <v>34</v>
      </c>
      <c r="AN6">
        <v>52</v>
      </c>
      <c r="AO6">
        <v>40</v>
      </c>
      <c r="AP6">
        <v>46</v>
      </c>
      <c r="AQ6">
        <v>61</v>
      </c>
      <c r="AR6">
        <v>68</v>
      </c>
      <c r="AS6">
        <v>70</v>
      </c>
      <c r="AT6">
        <v>62</v>
      </c>
      <c r="AU6">
        <v>88</v>
      </c>
      <c r="AV6">
        <v>65</v>
      </c>
      <c r="AW6">
        <v>61</v>
      </c>
      <c r="AX6">
        <v>65</v>
      </c>
      <c r="AY6">
        <v>81</v>
      </c>
      <c r="AZ6">
        <v>73</v>
      </c>
      <c r="BA6">
        <v>48</v>
      </c>
      <c r="BB6">
        <v>72</v>
      </c>
      <c r="BC6">
        <v>79</v>
      </c>
      <c r="BD6">
        <v>82</v>
      </c>
      <c r="BE6">
        <v>86</v>
      </c>
      <c r="BF6">
        <v>90</v>
      </c>
      <c r="BG6">
        <v>66</v>
      </c>
      <c r="BH6">
        <v>71</v>
      </c>
      <c r="BI6">
        <v>93</v>
      </c>
      <c r="BJ6">
        <v>62</v>
      </c>
      <c r="BK6">
        <v>106</v>
      </c>
      <c r="BL6">
        <v>79</v>
      </c>
      <c r="BM6">
        <v>88</v>
      </c>
      <c r="BN6">
        <v>93</v>
      </c>
      <c r="BO6">
        <v>67</v>
      </c>
      <c r="BP6">
        <v>116</v>
      </c>
      <c r="BQ6">
        <v>99</v>
      </c>
      <c r="BR6">
        <v>97</v>
      </c>
      <c r="BS6">
        <v>89</v>
      </c>
      <c r="BT6">
        <v>87</v>
      </c>
      <c r="BU6">
        <v>104</v>
      </c>
      <c r="BV6">
        <v>65</v>
      </c>
      <c r="BW6">
        <v>90</v>
      </c>
      <c r="BX6">
        <v>56</v>
      </c>
      <c r="BY6">
        <v>73</v>
      </c>
      <c r="BZ6">
        <v>50</v>
      </c>
      <c r="CA6">
        <v>54</v>
      </c>
      <c r="CB6">
        <v>49</v>
      </c>
      <c r="CC6">
        <v>40</v>
      </c>
      <c r="CD6">
        <v>58</v>
      </c>
      <c r="CE6">
        <v>51</v>
      </c>
      <c r="CF6">
        <v>42</v>
      </c>
      <c r="CG6">
        <v>28</v>
      </c>
      <c r="CH6">
        <v>41</v>
      </c>
      <c r="CI6">
        <v>23</v>
      </c>
      <c r="CJ6">
        <v>34</v>
      </c>
      <c r="CK6">
        <v>30</v>
      </c>
      <c r="CL6">
        <v>31</v>
      </c>
      <c r="CM6">
        <v>23</v>
      </c>
      <c r="CN6">
        <v>17</v>
      </c>
      <c r="CO6">
        <v>44</v>
      </c>
      <c r="CP6">
        <v>17</v>
      </c>
      <c r="CQ6">
        <v>22</v>
      </c>
      <c r="CR6">
        <v>26</v>
      </c>
      <c r="CS6">
        <v>18</v>
      </c>
      <c r="CT6">
        <v>26</v>
      </c>
      <c r="CU6">
        <v>17</v>
      </c>
      <c r="CV6">
        <v>25</v>
      </c>
      <c r="CW6">
        <v>21</v>
      </c>
      <c r="CX6">
        <v>17</v>
      </c>
      <c r="CY6">
        <v>20</v>
      </c>
      <c r="CZ6">
        <v>13</v>
      </c>
      <c r="DA6">
        <v>20</v>
      </c>
      <c r="DB6">
        <v>12</v>
      </c>
      <c r="DC6">
        <v>22</v>
      </c>
      <c r="DD6">
        <v>15</v>
      </c>
      <c r="DE6">
        <v>17</v>
      </c>
      <c r="DF6">
        <v>22</v>
      </c>
      <c r="DG6">
        <v>28</v>
      </c>
      <c r="DH6">
        <v>26</v>
      </c>
      <c r="DI6">
        <v>31</v>
      </c>
      <c r="DJ6">
        <v>38</v>
      </c>
      <c r="DK6">
        <v>29</v>
      </c>
      <c r="DL6">
        <v>19</v>
      </c>
      <c r="DM6">
        <v>25</v>
      </c>
      <c r="DN6">
        <v>23</v>
      </c>
      <c r="DO6">
        <v>30</v>
      </c>
      <c r="DP6">
        <v>26</v>
      </c>
      <c r="DQ6">
        <v>24</v>
      </c>
      <c r="DR6">
        <v>19</v>
      </c>
      <c r="DS6">
        <v>22</v>
      </c>
      <c r="DT6">
        <v>27</v>
      </c>
      <c r="DU6">
        <v>23</v>
      </c>
      <c r="DV6">
        <v>29</v>
      </c>
      <c r="DW6">
        <v>23</v>
      </c>
      <c r="DX6">
        <v>26</v>
      </c>
      <c r="DY6">
        <v>22</v>
      </c>
      <c r="DZ6">
        <v>15</v>
      </c>
      <c r="EA6">
        <v>24</v>
      </c>
      <c r="EB6">
        <v>27</v>
      </c>
      <c r="EC6">
        <v>30</v>
      </c>
      <c r="ED6">
        <v>21</v>
      </c>
      <c r="EE6">
        <v>29</v>
      </c>
      <c r="EF6">
        <v>17</v>
      </c>
      <c r="EG6">
        <v>21</v>
      </c>
      <c r="EH6">
        <v>23</v>
      </c>
      <c r="EI6">
        <v>11</v>
      </c>
      <c r="EJ6">
        <v>19</v>
      </c>
      <c r="EK6">
        <v>13</v>
      </c>
      <c r="EL6">
        <v>15</v>
      </c>
      <c r="EM6">
        <v>21</v>
      </c>
      <c r="EN6">
        <v>14</v>
      </c>
      <c r="EO6">
        <v>16</v>
      </c>
      <c r="EP6">
        <v>13</v>
      </c>
      <c r="EQ6">
        <v>25</v>
      </c>
      <c r="ER6">
        <v>17</v>
      </c>
      <c r="ES6">
        <v>9</v>
      </c>
      <c r="ET6">
        <v>16</v>
      </c>
      <c r="EU6">
        <v>13</v>
      </c>
      <c r="EV6">
        <v>9</v>
      </c>
      <c r="EW6">
        <v>11</v>
      </c>
      <c r="EX6">
        <v>9</v>
      </c>
      <c r="EY6">
        <v>13</v>
      </c>
      <c r="EZ6">
        <v>9</v>
      </c>
      <c r="FA6">
        <v>5</v>
      </c>
      <c r="FB6">
        <v>6</v>
      </c>
      <c r="FC6">
        <v>13</v>
      </c>
      <c r="FD6">
        <v>10</v>
      </c>
      <c r="FE6">
        <v>23</v>
      </c>
      <c r="FF6">
        <v>16</v>
      </c>
      <c r="FG6">
        <v>25</v>
      </c>
      <c r="FH6">
        <v>24</v>
      </c>
      <c r="FI6">
        <v>20</v>
      </c>
      <c r="FJ6">
        <v>30</v>
      </c>
      <c r="FK6">
        <v>34</v>
      </c>
      <c r="FL6">
        <v>41</v>
      </c>
      <c r="FM6">
        <v>21</v>
      </c>
      <c r="FN6">
        <v>34</v>
      </c>
      <c r="FO6">
        <v>29</v>
      </c>
      <c r="FP6">
        <v>33</v>
      </c>
      <c r="FQ6">
        <v>44</v>
      </c>
      <c r="FR6">
        <v>44</v>
      </c>
      <c r="FS6">
        <v>48</v>
      </c>
      <c r="FT6">
        <v>46</v>
      </c>
      <c r="FU6">
        <v>44</v>
      </c>
      <c r="FV6">
        <v>48</v>
      </c>
      <c r="FW6">
        <v>46</v>
      </c>
      <c r="FX6">
        <v>83</v>
      </c>
      <c r="FY6">
        <v>73</v>
      </c>
      <c r="FZ6">
        <v>86</v>
      </c>
      <c r="GA6">
        <v>64</v>
      </c>
      <c r="GB6">
        <v>74</v>
      </c>
      <c r="GC6">
        <v>87</v>
      </c>
      <c r="GD6">
        <v>96</v>
      </c>
      <c r="GE6">
        <v>143</v>
      </c>
      <c r="GF6">
        <v>108</v>
      </c>
      <c r="GG6">
        <v>109</v>
      </c>
      <c r="GH6">
        <v>75</v>
      </c>
      <c r="GI6">
        <v>108</v>
      </c>
      <c r="GJ6">
        <v>90</v>
      </c>
      <c r="GK6">
        <v>72</v>
      </c>
      <c r="GL6">
        <v>103</v>
      </c>
      <c r="GM6">
        <v>97</v>
      </c>
      <c r="GN6">
        <v>113</v>
      </c>
      <c r="GO6">
        <v>101</v>
      </c>
      <c r="GP6">
        <v>76</v>
      </c>
      <c r="GQ6">
        <v>85</v>
      </c>
      <c r="GR6">
        <v>83</v>
      </c>
      <c r="GS6">
        <v>70</v>
      </c>
      <c r="GT6">
        <v>104</v>
      </c>
      <c r="GU6">
        <v>92</v>
      </c>
      <c r="GV6">
        <v>76</v>
      </c>
      <c r="GW6">
        <v>82</v>
      </c>
      <c r="GX6">
        <v>87</v>
      </c>
      <c r="GY6">
        <v>91</v>
      </c>
      <c r="GZ6">
        <v>102</v>
      </c>
      <c r="HA6">
        <v>99</v>
      </c>
      <c r="HB6">
        <v>106</v>
      </c>
      <c r="HC6">
        <v>94</v>
      </c>
      <c r="HD6">
        <v>99</v>
      </c>
      <c r="HE6">
        <v>88</v>
      </c>
      <c r="HF6">
        <v>80</v>
      </c>
      <c r="HG6">
        <v>135</v>
      </c>
      <c r="HH6">
        <v>159</v>
      </c>
      <c r="HI6">
        <v>159</v>
      </c>
      <c r="HJ6">
        <v>123</v>
      </c>
      <c r="HK6">
        <v>180</v>
      </c>
      <c r="HL6">
        <v>164</v>
      </c>
      <c r="HM6">
        <v>190</v>
      </c>
      <c r="HN6">
        <v>204</v>
      </c>
      <c r="HO6">
        <v>226</v>
      </c>
      <c r="HP6">
        <v>176</v>
      </c>
      <c r="HQ6">
        <v>156</v>
      </c>
      <c r="HR6">
        <v>129</v>
      </c>
      <c r="HS6">
        <v>100</v>
      </c>
      <c r="HT6">
        <v>73</v>
      </c>
      <c r="HU6">
        <v>88</v>
      </c>
      <c r="HV6">
        <v>70</v>
      </c>
      <c r="HW6">
        <v>50</v>
      </c>
      <c r="HX6">
        <v>10</v>
      </c>
    </row>
    <row r="7" spans="2:243" x14ac:dyDescent="0.25">
      <c r="B7" t="s">
        <v>207</v>
      </c>
      <c r="D7">
        <v>1</v>
      </c>
      <c r="L7">
        <v>1</v>
      </c>
      <c r="N7">
        <v>2</v>
      </c>
      <c r="P7">
        <v>2</v>
      </c>
      <c r="R7">
        <v>1</v>
      </c>
      <c r="V7">
        <v>1</v>
      </c>
      <c r="W7">
        <v>2</v>
      </c>
      <c r="Y7">
        <v>1</v>
      </c>
      <c r="Z7">
        <v>1</v>
      </c>
      <c r="AA7">
        <v>5</v>
      </c>
      <c r="AB7">
        <v>6</v>
      </c>
      <c r="AC7">
        <v>9</v>
      </c>
      <c r="AD7">
        <v>10</v>
      </c>
      <c r="AE7">
        <v>18</v>
      </c>
      <c r="AF7">
        <v>31</v>
      </c>
      <c r="AG7">
        <v>28</v>
      </c>
      <c r="AH7">
        <v>20</v>
      </c>
      <c r="AI7">
        <v>12</v>
      </c>
      <c r="AJ7">
        <v>25</v>
      </c>
      <c r="AK7">
        <v>26</v>
      </c>
      <c r="AL7">
        <v>38</v>
      </c>
      <c r="AM7">
        <v>29</v>
      </c>
      <c r="AN7">
        <v>53</v>
      </c>
      <c r="AO7">
        <v>48</v>
      </c>
      <c r="AP7">
        <v>57</v>
      </c>
      <c r="AQ7">
        <v>53</v>
      </c>
      <c r="AR7">
        <v>79</v>
      </c>
      <c r="AS7">
        <v>88</v>
      </c>
      <c r="AT7">
        <v>80</v>
      </c>
      <c r="AU7">
        <v>96</v>
      </c>
      <c r="AV7">
        <v>94</v>
      </c>
      <c r="AW7">
        <v>99</v>
      </c>
      <c r="AX7">
        <v>88</v>
      </c>
      <c r="AY7">
        <v>98</v>
      </c>
      <c r="AZ7">
        <v>80</v>
      </c>
      <c r="BA7">
        <v>85</v>
      </c>
      <c r="BB7">
        <v>117</v>
      </c>
      <c r="BC7">
        <v>106</v>
      </c>
      <c r="BD7">
        <v>110</v>
      </c>
      <c r="BE7">
        <v>85</v>
      </c>
      <c r="BF7">
        <v>119</v>
      </c>
      <c r="BG7">
        <v>96</v>
      </c>
      <c r="BH7">
        <v>83</v>
      </c>
      <c r="BI7">
        <v>129</v>
      </c>
      <c r="BJ7">
        <v>105</v>
      </c>
      <c r="BK7">
        <v>128</v>
      </c>
      <c r="BL7">
        <v>131</v>
      </c>
      <c r="BM7">
        <v>144</v>
      </c>
      <c r="BN7">
        <v>116</v>
      </c>
      <c r="BO7">
        <v>91</v>
      </c>
      <c r="BP7">
        <v>149</v>
      </c>
      <c r="BQ7">
        <v>110</v>
      </c>
      <c r="BR7">
        <v>114</v>
      </c>
      <c r="BS7">
        <v>98</v>
      </c>
      <c r="BT7">
        <v>118</v>
      </c>
      <c r="BU7">
        <v>85</v>
      </c>
      <c r="BV7">
        <v>86</v>
      </c>
      <c r="BW7">
        <v>88</v>
      </c>
      <c r="BX7">
        <v>82</v>
      </c>
      <c r="BY7">
        <v>74</v>
      </c>
      <c r="BZ7">
        <v>86</v>
      </c>
      <c r="CA7">
        <v>82</v>
      </c>
      <c r="CB7">
        <v>75</v>
      </c>
      <c r="CC7">
        <v>62</v>
      </c>
      <c r="CD7">
        <v>75</v>
      </c>
      <c r="CE7">
        <v>57</v>
      </c>
      <c r="CF7">
        <v>50</v>
      </c>
      <c r="CG7">
        <v>50</v>
      </c>
      <c r="CH7">
        <v>47</v>
      </c>
      <c r="CI7">
        <v>36</v>
      </c>
      <c r="CJ7">
        <v>41</v>
      </c>
      <c r="CK7">
        <v>46</v>
      </c>
      <c r="CL7">
        <v>41</v>
      </c>
      <c r="CM7">
        <v>39</v>
      </c>
      <c r="CN7">
        <v>39</v>
      </c>
      <c r="CO7">
        <v>42</v>
      </c>
      <c r="CP7">
        <v>22</v>
      </c>
      <c r="CQ7">
        <v>19</v>
      </c>
      <c r="CR7">
        <v>24</v>
      </c>
      <c r="CS7">
        <v>24</v>
      </c>
      <c r="CT7">
        <v>22</v>
      </c>
      <c r="CU7">
        <v>24</v>
      </c>
      <c r="CV7">
        <v>18</v>
      </c>
      <c r="CW7">
        <v>20</v>
      </c>
      <c r="CX7">
        <v>17</v>
      </c>
      <c r="CY7">
        <v>22</v>
      </c>
      <c r="CZ7">
        <v>19</v>
      </c>
      <c r="DA7">
        <v>19</v>
      </c>
      <c r="DB7">
        <v>17</v>
      </c>
      <c r="DC7">
        <v>26</v>
      </c>
      <c r="DD7">
        <v>15</v>
      </c>
      <c r="DE7">
        <v>14</v>
      </c>
      <c r="DF7">
        <v>24</v>
      </c>
      <c r="DG7">
        <v>20</v>
      </c>
      <c r="DH7">
        <v>19</v>
      </c>
      <c r="DI7">
        <v>20</v>
      </c>
      <c r="DJ7">
        <v>27</v>
      </c>
      <c r="DK7">
        <v>41</v>
      </c>
      <c r="DL7">
        <v>16</v>
      </c>
      <c r="DM7">
        <v>33</v>
      </c>
      <c r="DN7">
        <v>14</v>
      </c>
      <c r="DO7">
        <v>23</v>
      </c>
      <c r="DP7">
        <v>25</v>
      </c>
      <c r="DQ7">
        <v>27</v>
      </c>
      <c r="DR7">
        <v>34</v>
      </c>
      <c r="DS7">
        <v>24</v>
      </c>
      <c r="DT7">
        <v>30</v>
      </c>
      <c r="DU7">
        <v>24</v>
      </c>
      <c r="DV7">
        <v>19</v>
      </c>
      <c r="DW7">
        <v>19</v>
      </c>
      <c r="DX7">
        <v>29</v>
      </c>
      <c r="DY7">
        <v>28</v>
      </c>
      <c r="DZ7">
        <v>18</v>
      </c>
      <c r="EA7">
        <v>26</v>
      </c>
      <c r="EB7">
        <v>20</v>
      </c>
      <c r="EC7">
        <v>20</v>
      </c>
      <c r="ED7">
        <v>19</v>
      </c>
      <c r="EE7">
        <v>25</v>
      </c>
      <c r="EF7">
        <v>17</v>
      </c>
      <c r="EG7">
        <v>9</v>
      </c>
      <c r="EH7">
        <v>28</v>
      </c>
      <c r="EI7">
        <v>14</v>
      </c>
      <c r="EJ7">
        <v>11</v>
      </c>
      <c r="EK7">
        <v>11</v>
      </c>
      <c r="EL7">
        <v>16</v>
      </c>
      <c r="EM7">
        <v>13</v>
      </c>
      <c r="EN7">
        <v>14</v>
      </c>
      <c r="EO7">
        <v>9</v>
      </c>
      <c r="EP7">
        <v>20</v>
      </c>
      <c r="EQ7">
        <v>13</v>
      </c>
      <c r="ER7">
        <v>12</v>
      </c>
      <c r="ES7">
        <v>11</v>
      </c>
      <c r="ET7">
        <v>14</v>
      </c>
      <c r="EU7">
        <v>8</v>
      </c>
      <c r="EV7">
        <v>12</v>
      </c>
      <c r="EW7">
        <v>9</v>
      </c>
      <c r="EX7">
        <v>10</v>
      </c>
      <c r="EY7">
        <v>5</v>
      </c>
      <c r="EZ7">
        <v>5</v>
      </c>
      <c r="FA7">
        <v>11</v>
      </c>
      <c r="FB7">
        <v>9</v>
      </c>
      <c r="FC7">
        <v>19</v>
      </c>
      <c r="FD7">
        <v>13</v>
      </c>
      <c r="FE7">
        <v>15</v>
      </c>
      <c r="FF7">
        <v>26</v>
      </c>
      <c r="FG7">
        <v>21</v>
      </c>
      <c r="FH7">
        <v>18</v>
      </c>
      <c r="FI7">
        <v>22</v>
      </c>
      <c r="FJ7">
        <v>28</v>
      </c>
      <c r="FK7">
        <v>29</v>
      </c>
      <c r="FL7">
        <v>34</v>
      </c>
      <c r="FM7">
        <v>17</v>
      </c>
      <c r="FN7">
        <v>28</v>
      </c>
      <c r="FO7">
        <v>24</v>
      </c>
      <c r="FP7">
        <v>26</v>
      </c>
      <c r="FQ7">
        <v>38</v>
      </c>
      <c r="FR7">
        <v>30</v>
      </c>
      <c r="FS7">
        <v>49</v>
      </c>
      <c r="FT7">
        <v>38</v>
      </c>
      <c r="FU7">
        <v>30</v>
      </c>
      <c r="FV7">
        <v>42</v>
      </c>
      <c r="FW7">
        <v>39</v>
      </c>
      <c r="FX7">
        <v>60</v>
      </c>
      <c r="FY7">
        <v>56</v>
      </c>
      <c r="FZ7">
        <v>57</v>
      </c>
      <c r="GA7">
        <v>65</v>
      </c>
      <c r="GB7">
        <v>79</v>
      </c>
      <c r="GC7">
        <v>61</v>
      </c>
      <c r="GD7">
        <v>69</v>
      </c>
      <c r="GE7">
        <v>73</v>
      </c>
      <c r="GF7">
        <v>82</v>
      </c>
      <c r="GG7">
        <v>82</v>
      </c>
      <c r="GH7">
        <v>78</v>
      </c>
      <c r="GI7">
        <v>91</v>
      </c>
      <c r="GJ7">
        <v>71</v>
      </c>
      <c r="GK7">
        <v>68</v>
      </c>
      <c r="GL7">
        <v>78</v>
      </c>
      <c r="GM7">
        <v>64</v>
      </c>
      <c r="GN7">
        <v>76</v>
      </c>
      <c r="GO7">
        <v>66</v>
      </c>
      <c r="GP7">
        <v>46</v>
      </c>
      <c r="GQ7">
        <v>71</v>
      </c>
      <c r="GR7">
        <v>51</v>
      </c>
      <c r="GS7">
        <v>60</v>
      </c>
      <c r="GT7">
        <v>59</v>
      </c>
      <c r="GU7">
        <v>56</v>
      </c>
      <c r="GV7">
        <v>64</v>
      </c>
      <c r="GW7">
        <v>67</v>
      </c>
      <c r="GX7">
        <v>69</v>
      </c>
      <c r="GY7">
        <v>58</v>
      </c>
      <c r="GZ7">
        <v>76</v>
      </c>
      <c r="HA7">
        <v>56</v>
      </c>
      <c r="HB7">
        <v>68</v>
      </c>
      <c r="HC7">
        <v>49</v>
      </c>
      <c r="HD7">
        <v>69</v>
      </c>
      <c r="HE7">
        <v>58</v>
      </c>
      <c r="HF7">
        <v>60</v>
      </c>
      <c r="HG7">
        <v>111</v>
      </c>
      <c r="HH7">
        <v>109</v>
      </c>
      <c r="HI7">
        <v>111</v>
      </c>
      <c r="HJ7">
        <v>151</v>
      </c>
      <c r="HK7">
        <v>149</v>
      </c>
      <c r="HL7">
        <v>159</v>
      </c>
      <c r="HM7">
        <v>139</v>
      </c>
      <c r="HN7">
        <v>166</v>
      </c>
      <c r="HO7">
        <v>165</v>
      </c>
      <c r="HP7">
        <v>162</v>
      </c>
      <c r="HQ7">
        <v>109</v>
      </c>
      <c r="HR7">
        <v>147</v>
      </c>
      <c r="HS7">
        <v>94</v>
      </c>
      <c r="HT7">
        <v>74</v>
      </c>
      <c r="HU7">
        <v>56</v>
      </c>
      <c r="HV7">
        <v>86</v>
      </c>
      <c r="HW7">
        <v>52</v>
      </c>
      <c r="HX7">
        <v>10</v>
      </c>
    </row>
    <row r="8" spans="2:243" x14ac:dyDescent="0.25">
      <c r="B8" t="s">
        <v>208</v>
      </c>
      <c r="E8">
        <v>1</v>
      </c>
      <c r="H8">
        <v>1</v>
      </c>
      <c r="I8">
        <v>1</v>
      </c>
      <c r="P8">
        <v>1</v>
      </c>
      <c r="R8">
        <v>1</v>
      </c>
      <c r="V8">
        <v>3</v>
      </c>
      <c r="W8">
        <v>4</v>
      </c>
      <c r="X8">
        <v>1</v>
      </c>
      <c r="Y8">
        <v>1</v>
      </c>
      <c r="Z8">
        <v>8</v>
      </c>
      <c r="AA8">
        <v>4</v>
      </c>
      <c r="AB8">
        <v>8</v>
      </c>
      <c r="AC8">
        <v>12</v>
      </c>
      <c r="AD8">
        <v>23</v>
      </c>
      <c r="AE8">
        <v>11</v>
      </c>
      <c r="AF8">
        <v>33</v>
      </c>
      <c r="AG8">
        <v>28</v>
      </c>
      <c r="AH8">
        <v>30</v>
      </c>
      <c r="AI8">
        <v>30</v>
      </c>
      <c r="AJ8">
        <v>45</v>
      </c>
      <c r="AK8">
        <v>53</v>
      </c>
      <c r="AL8">
        <v>43</v>
      </c>
      <c r="AM8">
        <v>55</v>
      </c>
      <c r="AN8">
        <v>82</v>
      </c>
      <c r="AO8">
        <v>86</v>
      </c>
      <c r="AP8">
        <v>92</v>
      </c>
      <c r="AQ8">
        <v>118</v>
      </c>
      <c r="AR8">
        <v>127</v>
      </c>
      <c r="AS8">
        <v>126</v>
      </c>
      <c r="AT8">
        <v>139</v>
      </c>
      <c r="AU8">
        <v>200</v>
      </c>
      <c r="AV8">
        <v>139</v>
      </c>
      <c r="AW8">
        <v>175</v>
      </c>
      <c r="AX8">
        <v>147</v>
      </c>
      <c r="AY8">
        <v>188</v>
      </c>
      <c r="AZ8">
        <v>163</v>
      </c>
      <c r="BA8">
        <v>149</v>
      </c>
      <c r="BB8">
        <v>219</v>
      </c>
      <c r="BC8">
        <v>153</v>
      </c>
      <c r="BD8">
        <v>163</v>
      </c>
      <c r="BE8">
        <v>142</v>
      </c>
      <c r="BF8">
        <v>182</v>
      </c>
      <c r="BG8">
        <v>162</v>
      </c>
      <c r="BH8">
        <v>149</v>
      </c>
      <c r="BI8">
        <v>214</v>
      </c>
      <c r="BJ8">
        <v>173</v>
      </c>
      <c r="BK8">
        <v>207</v>
      </c>
      <c r="BL8">
        <v>213</v>
      </c>
      <c r="BM8">
        <v>187</v>
      </c>
      <c r="BN8">
        <v>203</v>
      </c>
      <c r="BO8">
        <v>151</v>
      </c>
      <c r="BP8">
        <v>215</v>
      </c>
      <c r="BQ8">
        <v>185</v>
      </c>
      <c r="BR8">
        <v>190</v>
      </c>
      <c r="BS8">
        <v>175</v>
      </c>
      <c r="BT8">
        <v>183</v>
      </c>
      <c r="BU8">
        <v>195</v>
      </c>
      <c r="BV8">
        <v>134</v>
      </c>
      <c r="BW8">
        <v>155</v>
      </c>
      <c r="BX8">
        <v>128</v>
      </c>
      <c r="BY8">
        <v>151</v>
      </c>
      <c r="BZ8">
        <v>117</v>
      </c>
      <c r="CA8">
        <v>137</v>
      </c>
      <c r="CB8">
        <v>120</v>
      </c>
      <c r="CC8">
        <v>65</v>
      </c>
      <c r="CD8">
        <v>122</v>
      </c>
      <c r="CE8">
        <v>67</v>
      </c>
      <c r="CF8">
        <v>75</v>
      </c>
      <c r="CG8">
        <v>68</v>
      </c>
      <c r="CH8">
        <v>64</v>
      </c>
      <c r="CI8">
        <v>56</v>
      </c>
      <c r="CJ8">
        <v>50</v>
      </c>
      <c r="CK8">
        <v>58</v>
      </c>
      <c r="CL8">
        <v>50</v>
      </c>
      <c r="CM8">
        <v>47</v>
      </c>
      <c r="CN8">
        <v>42</v>
      </c>
      <c r="CO8">
        <v>58</v>
      </c>
      <c r="CP8">
        <v>38</v>
      </c>
      <c r="CQ8">
        <v>44</v>
      </c>
      <c r="CR8">
        <v>56</v>
      </c>
      <c r="CS8">
        <v>44</v>
      </c>
      <c r="CT8">
        <v>32</v>
      </c>
      <c r="CU8">
        <v>29</v>
      </c>
      <c r="CV8">
        <v>29</v>
      </c>
      <c r="CW8">
        <v>36</v>
      </c>
      <c r="CX8">
        <v>21</v>
      </c>
      <c r="CY8">
        <v>44</v>
      </c>
      <c r="CZ8">
        <v>30</v>
      </c>
      <c r="DA8">
        <v>26</v>
      </c>
      <c r="DB8">
        <v>25</v>
      </c>
      <c r="DC8">
        <v>25</v>
      </c>
      <c r="DD8">
        <v>29</v>
      </c>
      <c r="DE8">
        <v>33</v>
      </c>
      <c r="DF8">
        <v>41</v>
      </c>
      <c r="DG8">
        <v>35</v>
      </c>
      <c r="DH8">
        <v>27</v>
      </c>
      <c r="DI8">
        <v>31</v>
      </c>
      <c r="DJ8">
        <v>34</v>
      </c>
      <c r="DK8">
        <v>22</v>
      </c>
      <c r="DL8">
        <v>26</v>
      </c>
      <c r="DM8">
        <v>34</v>
      </c>
      <c r="DN8">
        <v>22</v>
      </c>
      <c r="DO8">
        <v>25</v>
      </c>
      <c r="DP8">
        <v>17</v>
      </c>
      <c r="DQ8">
        <v>27</v>
      </c>
      <c r="DR8">
        <v>22</v>
      </c>
      <c r="DS8">
        <v>23</v>
      </c>
      <c r="DT8">
        <v>22</v>
      </c>
      <c r="DU8">
        <v>28</v>
      </c>
      <c r="DV8">
        <v>35</v>
      </c>
      <c r="DW8">
        <v>22</v>
      </c>
      <c r="DX8">
        <v>25</v>
      </c>
      <c r="DY8">
        <v>27</v>
      </c>
      <c r="DZ8">
        <v>23</v>
      </c>
      <c r="EA8">
        <v>17</v>
      </c>
      <c r="EB8">
        <v>14</v>
      </c>
      <c r="EC8">
        <v>31</v>
      </c>
      <c r="ED8">
        <v>24</v>
      </c>
      <c r="EE8">
        <v>29</v>
      </c>
      <c r="EF8">
        <v>20</v>
      </c>
      <c r="EG8">
        <v>15</v>
      </c>
      <c r="EH8">
        <v>19</v>
      </c>
      <c r="EI8">
        <v>16</v>
      </c>
      <c r="EJ8">
        <v>17</v>
      </c>
      <c r="EK8">
        <v>6</v>
      </c>
      <c r="EL8">
        <v>7</v>
      </c>
      <c r="EM8">
        <v>8</v>
      </c>
      <c r="EN8">
        <v>5</v>
      </c>
      <c r="EO8">
        <v>11</v>
      </c>
      <c r="EP8">
        <v>3</v>
      </c>
      <c r="EQ8">
        <v>16</v>
      </c>
      <c r="ER8">
        <v>15</v>
      </c>
      <c r="ES8">
        <v>10</v>
      </c>
      <c r="ET8">
        <v>11</v>
      </c>
      <c r="EU8">
        <v>10</v>
      </c>
      <c r="EV8">
        <v>12</v>
      </c>
      <c r="EW8">
        <v>9</v>
      </c>
      <c r="EX8">
        <v>9</v>
      </c>
      <c r="EY8">
        <v>12</v>
      </c>
      <c r="EZ8">
        <v>7</v>
      </c>
      <c r="FA8">
        <v>9</v>
      </c>
      <c r="FB8">
        <v>10</v>
      </c>
      <c r="FC8">
        <v>16</v>
      </c>
      <c r="FD8">
        <v>16</v>
      </c>
      <c r="FE8">
        <v>13</v>
      </c>
      <c r="FF8">
        <v>15</v>
      </c>
      <c r="FG8">
        <v>21</v>
      </c>
      <c r="FH8">
        <v>17</v>
      </c>
      <c r="FI8">
        <v>22</v>
      </c>
      <c r="FJ8">
        <v>26</v>
      </c>
      <c r="FK8">
        <v>21</v>
      </c>
      <c r="FL8">
        <v>23</v>
      </c>
      <c r="FM8">
        <v>24</v>
      </c>
      <c r="FN8">
        <v>37</v>
      </c>
      <c r="FO8">
        <v>30</v>
      </c>
      <c r="FP8">
        <v>29</v>
      </c>
      <c r="FQ8">
        <v>45</v>
      </c>
      <c r="FR8">
        <v>36</v>
      </c>
      <c r="FS8">
        <v>42</v>
      </c>
      <c r="FT8">
        <v>24</v>
      </c>
      <c r="FU8">
        <v>41</v>
      </c>
      <c r="FV8">
        <v>54</v>
      </c>
      <c r="FW8">
        <v>48</v>
      </c>
      <c r="FX8">
        <v>65</v>
      </c>
      <c r="FY8">
        <v>56</v>
      </c>
      <c r="FZ8">
        <v>65</v>
      </c>
      <c r="GA8">
        <v>60</v>
      </c>
      <c r="GB8">
        <v>73</v>
      </c>
      <c r="GC8">
        <v>85</v>
      </c>
      <c r="GD8">
        <v>76</v>
      </c>
      <c r="GE8">
        <v>78</v>
      </c>
      <c r="GF8">
        <v>62</v>
      </c>
      <c r="GG8">
        <v>83</v>
      </c>
      <c r="GH8">
        <v>88</v>
      </c>
      <c r="GI8">
        <v>96</v>
      </c>
      <c r="GJ8">
        <v>76</v>
      </c>
      <c r="GK8">
        <v>74</v>
      </c>
      <c r="GL8">
        <v>80</v>
      </c>
      <c r="GM8">
        <v>78</v>
      </c>
      <c r="GN8">
        <v>74</v>
      </c>
      <c r="GO8">
        <v>66</v>
      </c>
      <c r="GP8">
        <v>78</v>
      </c>
      <c r="GQ8">
        <v>68</v>
      </c>
      <c r="GR8">
        <v>77</v>
      </c>
      <c r="GS8">
        <v>74</v>
      </c>
      <c r="GT8">
        <v>71</v>
      </c>
      <c r="GU8">
        <v>47</v>
      </c>
      <c r="GV8">
        <v>74</v>
      </c>
      <c r="GW8">
        <v>61</v>
      </c>
      <c r="GX8">
        <v>60</v>
      </c>
      <c r="GY8">
        <v>61</v>
      </c>
      <c r="GZ8">
        <v>71</v>
      </c>
      <c r="HA8">
        <v>71</v>
      </c>
      <c r="HB8">
        <v>69</v>
      </c>
      <c r="HC8">
        <v>79</v>
      </c>
      <c r="HD8">
        <v>64</v>
      </c>
      <c r="HE8">
        <v>84</v>
      </c>
      <c r="HF8">
        <v>77</v>
      </c>
      <c r="HG8">
        <v>115</v>
      </c>
      <c r="HH8">
        <v>96</v>
      </c>
      <c r="HI8">
        <v>105</v>
      </c>
      <c r="HJ8">
        <v>132</v>
      </c>
      <c r="HK8">
        <v>146</v>
      </c>
      <c r="HL8">
        <v>129</v>
      </c>
      <c r="HM8">
        <v>149</v>
      </c>
      <c r="HN8">
        <v>155</v>
      </c>
      <c r="HO8">
        <v>168</v>
      </c>
      <c r="HP8">
        <v>149</v>
      </c>
      <c r="HQ8">
        <v>134</v>
      </c>
      <c r="HR8">
        <v>133</v>
      </c>
      <c r="HS8">
        <v>104</v>
      </c>
      <c r="HT8">
        <v>72</v>
      </c>
      <c r="HU8">
        <v>76</v>
      </c>
      <c r="HV8">
        <v>82</v>
      </c>
      <c r="HW8">
        <v>50</v>
      </c>
      <c r="HX8">
        <v>13</v>
      </c>
    </row>
    <row r="9" spans="2:243" x14ac:dyDescent="0.25">
      <c r="B9" t="s">
        <v>209</v>
      </c>
      <c r="H9">
        <v>2</v>
      </c>
      <c r="L9">
        <v>3</v>
      </c>
      <c r="P9">
        <v>1</v>
      </c>
      <c r="Q9">
        <v>1</v>
      </c>
      <c r="R9">
        <v>1</v>
      </c>
      <c r="S9">
        <v>1</v>
      </c>
      <c r="U9">
        <v>2</v>
      </c>
      <c r="W9">
        <v>1</v>
      </c>
      <c r="X9">
        <v>1</v>
      </c>
      <c r="Y9">
        <v>1</v>
      </c>
      <c r="Z9">
        <v>4</v>
      </c>
      <c r="AA9">
        <v>3</v>
      </c>
      <c r="AB9">
        <v>3</v>
      </c>
      <c r="AC9">
        <v>6</v>
      </c>
      <c r="AD9">
        <v>4</v>
      </c>
      <c r="AE9">
        <v>8</v>
      </c>
      <c r="AF9">
        <v>16</v>
      </c>
      <c r="AG9">
        <v>26</v>
      </c>
      <c r="AH9">
        <v>19</v>
      </c>
      <c r="AI9">
        <v>27</v>
      </c>
      <c r="AJ9">
        <v>34</v>
      </c>
      <c r="AK9">
        <v>37</v>
      </c>
      <c r="AL9">
        <v>40</v>
      </c>
      <c r="AM9">
        <v>39</v>
      </c>
      <c r="AN9">
        <v>77</v>
      </c>
      <c r="AO9">
        <v>82</v>
      </c>
      <c r="AP9">
        <v>103</v>
      </c>
      <c r="AQ9">
        <v>108</v>
      </c>
      <c r="AR9">
        <v>127</v>
      </c>
      <c r="AS9">
        <v>113</v>
      </c>
      <c r="AT9">
        <v>157</v>
      </c>
      <c r="AU9">
        <v>188</v>
      </c>
      <c r="AV9">
        <v>139</v>
      </c>
      <c r="AW9">
        <v>140</v>
      </c>
      <c r="AX9">
        <v>151</v>
      </c>
      <c r="AY9">
        <v>166</v>
      </c>
      <c r="AZ9">
        <v>139</v>
      </c>
      <c r="BA9">
        <v>87</v>
      </c>
      <c r="BB9">
        <v>172</v>
      </c>
      <c r="BC9">
        <v>153</v>
      </c>
      <c r="BD9">
        <v>136</v>
      </c>
      <c r="BE9">
        <v>153</v>
      </c>
      <c r="BF9">
        <v>125</v>
      </c>
      <c r="BG9">
        <v>111</v>
      </c>
      <c r="BH9">
        <v>116</v>
      </c>
      <c r="BI9">
        <v>159</v>
      </c>
      <c r="BJ9">
        <v>104</v>
      </c>
      <c r="BK9">
        <v>138</v>
      </c>
      <c r="BL9">
        <v>106</v>
      </c>
      <c r="BM9">
        <v>112</v>
      </c>
      <c r="BN9">
        <v>106</v>
      </c>
      <c r="BO9">
        <v>95</v>
      </c>
      <c r="BP9">
        <v>131</v>
      </c>
      <c r="BQ9">
        <v>111</v>
      </c>
      <c r="BR9">
        <v>102</v>
      </c>
      <c r="BS9">
        <v>98</v>
      </c>
      <c r="BT9">
        <v>108</v>
      </c>
      <c r="BU9">
        <v>108</v>
      </c>
      <c r="BV9">
        <v>94</v>
      </c>
      <c r="BW9">
        <v>76</v>
      </c>
      <c r="BX9">
        <v>79</v>
      </c>
      <c r="BY9">
        <v>69</v>
      </c>
      <c r="BZ9">
        <v>73</v>
      </c>
      <c r="CA9">
        <v>71</v>
      </c>
      <c r="CB9">
        <v>60</v>
      </c>
      <c r="CC9">
        <v>56</v>
      </c>
      <c r="CD9">
        <v>69</v>
      </c>
      <c r="CE9">
        <v>39</v>
      </c>
      <c r="CF9">
        <v>42</v>
      </c>
      <c r="CG9">
        <v>37</v>
      </c>
      <c r="CH9">
        <v>34</v>
      </c>
      <c r="CI9">
        <v>41</v>
      </c>
      <c r="CJ9">
        <v>31</v>
      </c>
      <c r="CK9">
        <v>43</v>
      </c>
      <c r="CL9">
        <v>35</v>
      </c>
      <c r="CM9">
        <v>36</v>
      </c>
      <c r="CN9">
        <v>24</v>
      </c>
      <c r="CO9">
        <v>29</v>
      </c>
      <c r="CP9">
        <v>26</v>
      </c>
      <c r="CQ9">
        <v>20</v>
      </c>
      <c r="CR9">
        <v>27</v>
      </c>
      <c r="CS9">
        <v>20</v>
      </c>
      <c r="CT9">
        <v>21</v>
      </c>
      <c r="CU9">
        <v>21</v>
      </c>
      <c r="CV9">
        <v>22</v>
      </c>
      <c r="CW9">
        <v>19</v>
      </c>
      <c r="CX9">
        <v>12</v>
      </c>
      <c r="CY9">
        <v>26</v>
      </c>
      <c r="CZ9">
        <v>20</v>
      </c>
      <c r="DA9">
        <v>19</v>
      </c>
      <c r="DB9">
        <v>21</v>
      </c>
      <c r="DC9">
        <v>15</v>
      </c>
      <c r="DD9">
        <v>19</v>
      </c>
      <c r="DE9">
        <v>21</v>
      </c>
      <c r="DF9">
        <v>14</v>
      </c>
      <c r="DG9">
        <v>12</v>
      </c>
      <c r="DH9">
        <v>18</v>
      </c>
      <c r="DI9">
        <v>25</v>
      </c>
      <c r="DJ9">
        <v>21</v>
      </c>
      <c r="DK9">
        <v>17</v>
      </c>
      <c r="DL9">
        <v>14</v>
      </c>
      <c r="DM9">
        <v>18</v>
      </c>
      <c r="DN9">
        <v>15</v>
      </c>
      <c r="DO9">
        <v>13</v>
      </c>
      <c r="DP9">
        <v>8</v>
      </c>
      <c r="DQ9">
        <v>11</v>
      </c>
      <c r="DR9">
        <v>13</v>
      </c>
      <c r="DS9">
        <v>11</v>
      </c>
      <c r="DT9">
        <v>16</v>
      </c>
      <c r="DU9">
        <v>11</v>
      </c>
      <c r="DV9">
        <v>16</v>
      </c>
      <c r="DW9">
        <v>16</v>
      </c>
      <c r="DX9">
        <v>18</v>
      </c>
      <c r="DY9">
        <v>15</v>
      </c>
      <c r="DZ9">
        <v>8</v>
      </c>
      <c r="EA9">
        <v>15</v>
      </c>
      <c r="EB9">
        <v>8</v>
      </c>
      <c r="EC9">
        <v>14</v>
      </c>
      <c r="ED9">
        <v>16</v>
      </c>
      <c r="EE9">
        <v>10</v>
      </c>
      <c r="EF9">
        <v>7</v>
      </c>
      <c r="EG9">
        <v>9</v>
      </c>
      <c r="EH9">
        <v>5</v>
      </c>
      <c r="EI9">
        <v>5</v>
      </c>
      <c r="EJ9">
        <v>9</v>
      </c>
      <c r="EK9">
        <v>6</v>
      </c>
      <c r="EL9">
        <v>6</v>
      </c>
      <c r="EM9">
        <v>4</v>
      </c>
      <c r="EN9">
        <v>3</v>
      </c>
      <c r="EO9">
        <v>7</v>
      </c>
      <c r="EP9">
        <v>7</v>
      </c>
      <c r="EQ9">
        <v>7</v>
      </c>
      <c r="ER9">
        <v>1</v>
      </c>
      <c r="ES9">
        <v>3</v>
      </c>
      <c r="ET9">
        <v>3</v>
      </c>
      <c r="EU9">
        <v>4</v>
      </c>
      <c r="EV9">
        <v>6</v>
      </c>
      <c r="EW9">
        <v>5</v>
      </c>
      <c r="EX9">
        <v>4</v>
      </c>
      <c r="EY9">
        <v>5</v>
      </c>
      <c r="EZ9">
        <v>5</v>
      </c>
      <c r="FA9">
        <v>7</v>
      </c>
      <c r="FB9">
        <v>8</v>
      </c>
      <c r="FC9">
        <v>2</v>
      </c>
      <c r="FD9">
        <v>5</v>
      </c>
      <c r="FE9">
        <v>5</v>
      </c>
      <c r="FF9">
        <v>2</v>
      </c>
      <c r="FG9">
        <v>8</v>
      </c>
      <c r="FH9">
        <v>14</v>
      </c>
      <c r="FI9">
        <v>12</v>
      </c>
      <c r="FJ9">
        <v>17</v>
      </c>
      <c r="FK9">
        <v>14</v>
      </c>
      <c r="FL9">
        <v>19</v>
      </c>
      <c r="FM9">
        <v>14</v>
      </c>
      <c r="FN9">
        <v>16</v>
      </c>
      <c r="FO9">
        <v>19</v>
      </c>
      <c r="FP9">
        <v>18</v>
      </c>
      <c r="FQ9">
        <v>26</v>
      </c>
      <c r="FR9">
        <v>18</v>
      </c>
      <c r="FS9">
        <v>18</v>
      </c>
      <c r="FT9">
        <v>19</v>
      </c>
      <c r="FU9">
        <v>24</v>
      </c>
      <c r="FV9">
        <v>31</v>
      </c>
      <c r="FW9">
        <v>23</v>
      </c>
      <c r="FX9">
        <v>37</v>
      </c>
      <c r="FY9">
        <v>39</v>
      </c>
      <c r="FZ9">
        <v>27</v>
      </c>
      <c r="GA9">
        <v>28</v>
      </c>
      <c r="GB9">
        <v>37</v>
      </c>
      <c r="GC9">
        <v>35</v>
      </c>
      <c r="GD9">
        <v>31</v>
      </c>
      <c r="GE9">
        <v>38</v>
      </c>
      <c r="GF9">
        <v>51</v>
      </c>
      <c r="GG9">
        <v>41</v>
      </c>
      <c r="GH9">
        <v>36</v>
      </c>
      <c r="GI9">
        <v>32</v>
      </c>
      <c r="GJ9">
        <v>40</v>
      </c>
      <c r="GK9">
        <v>29</v>
      </c>
      <c r="GL9">
        <v>50</v>
      </c>
      <c r="GM9">
        <v>37</v>
      </c>
      <c r="GN9">
        <v>31</v>
      </c>
      <c r="GO9">
        <v>37</v>
      </c>
      <c r="GP9">
        <v>33</v>
      </c>
      <c r="GQ9">
        <v>27</v>
      </c>
      <c r="GR9">
        <v>26</v>
      </c>
      <c r="GS9">
        <v>46</v>
      </c>
      <c r="GT9">
        <v>25</v>
      </c>
      <c r="GU9">
        <v>40</v>
      </c>
      <c r="GV9">
        <v>27</v>
      </c>
      <c r="GW9">
        <v>26</v>
      </c>
      <c r="GX9">
        <v>24</v>
      </c>
      <c r="GY9">
        <v>39</v>
      </c>
      <c r="GZ9">
        <v>31</v>
      </c>
      <c r="HA9">
        <v>40</v>
      </c>
      <c r="HB9">
        <v>45</v>
      </c>
      <c r="HC9">
        <v>31</v>
      </c>
      <c r="HD9">
        <v>32</v>
      </c>
      <c r="HE9">
        <v>36</v>
      </c>
      <c r="HF9">
        <v>35</v>
      </c>
      <c r="HG9">
        <v>44</v>
      </c>
      <c r="HH9">
        <v>67</v>
      </c>
      <c r="HI9">
        <v>60</v>
      </c>
      <c r="HJ9">
        <v>48</v>
      </c>
      <c r="HK9">
        <v>75</v>
      </c>
      <c r="HL9">
        <v>70</v>
      </c>
      <c r="HM9">
        <v>75</v>
      </c>
      <c r="HN9">
        <v>84</v>
      </c>
      <c r="HO9">
        <v>76</v>
      </c>
      <c r="HP9">
        <v>81</v>
      </c>
      <c r="HQ9">
        <v>67</v>
      </c>
      <c r="HR9">
        <v>55</v>
      </c>
      <c r="HS9">
        <v>38</v>
      </c>
      <c r="HT9">
        <v>21</v>
      </c>
      <c r="HU9">
        <v>34</v>
      </c>
      <c r="HV9">
        <v>48</v>
      </c>
      <c r="HW9">
        <v>29</v>
      </c>
      <c r="HX9">
        <v>8</v>
      </c>
    </row>
    <row r="10" spans="2:243" x14ac:dyDescent="0.25">
      <c r="B10" t="s">
        <v>210</v>
      </c>
      <c r="K10">
        <v>2</v>
      </c>
      <c r="M10">
        <v>1</v>
      </c>
      <c r="Q10">
        <v>1</v>
      </c>
      <c r="S10">
        <v>2</v>
      </c>
      <c r="T10">
        <v>1</v>
      </c>
      <c r="U10">
        <v>2</v>
      </c>
      <c r="V10">
        <v>4</v>
      </c>
      <c r="W10">
        <v>1</v>
      </c>
      <c r="Y10">
        <v>4</v>
      </c>
      <c r="Z10">
        <v>3</v>
      </c>
      <c r="AA10">
        <v>4</v>
      </c>
      <c r="AB10">
        <v>9</v>
      </c>
      <c r="AC10">
        <v>11</v>
      </c>
      <c r="AD10">
        <v>9</v>
      </c>
      <c r="AE10">
        <v>5</v>
      </c>
      <c r="AF10">
        <v>18</v>
      </c>
      <c r="AG10">
        <v>16</v>
      </c>
      <c r="AH10">
        <v>13</v>
      </c>
      <c r="AI10">
        <v>24</v>
      </c>
      <c r="AJ10">
        <v>24</v>
      </c>
      <c r="AK10">
        <v>31</v>
      </c>
      <c r="AL10">
        <v>48</v>
      </c>
      <c r="AM10">
        <v>33</v>
      </c>
      <c r="AN10">
        <v>87</v>
      </c>
      <c r="AO10">
        <v>82</v>
      </c>
      <c r="AP10">
        <v>106</v>
      </c>
      <c r="AQ10">
        <v>106</v>
      </c>
      <c r="AR10">
        <v>122</v>
      </c>
      <c r="AS10">
        <v>140</v>
      </c>
      <c r="AT10">
        <v>137</v>
      </c>
      <c r="AU10">
        <v>246</v>
      </c>
      <c r="AV10">
        <v>176</v>
      </c>
      <c r="AW10">
        <v>167</v>
      </c>
      <c r="AX10">
        <v>156</v>
      </c>
      <c r="AY10">
        <v>201</v>
      </c>
      <c r="AZ10">
        <v>158</v>
      </c>
      <c r="BA10">
        <v>153</v>
      </c>
      <c r="BB10">
        <v>230</v>
      </c>
      <c r="BC10">
        <v>166</v>
      </c>
      <c r="BD10">
        <v>187</v>
      </c>
      <c r="BE10">
        <v>167</v>
      </c>
      <c r="BF10">
        <v>158</v>
      </c>
      <c r="BG10">
        <v>117</v>
      </c>
      <c r="BH10">
        <v>118</v>
      </c>
      <c r="BI10">
        <v>145</v>
      </c>
      <c r="BJ10">
        <v>101</v>
      </c>
      <c r="BK10">
        <v>144</v>
      </c>
      <c r="BL10">
        <v>140</v>
      </c>
      <c r="BM10">
        <v>105</v>
      </c>
      <c r="BN10">
        <v>107</v>
      </c>
      <c r="BO10">
        <v>89</v>
      </c>
      <c r="BP10">
        <v>134</v>
      </c>
      <c r="BQ10">
        <v>116</v>
      </c>
      <c r="BR10">
        <v>128</v>
      </c>
      <c r="BS10">
        <v>100</v>
      </c>
      <c r="BT10">
        <v>106</v>
      </c>
      <c r="BU10">
        <v>72</v>
      </c>
      <c r="BV10">
        <v>75</v>
      </c>
      <c r="BW10">
        <v>57</v>
      </c>
      <c r="BX10">
        <v>73</v>
      </c>
      <c r="BY10">
        <v>62</v>
      </c>
      <c r="BZ10">
        <v>77</v>
      </c>
      <c r="CA10">
        <v>54</v>
      </c>
      <c r="CB10">
        <v>55</v>
      </c>
      <c r="CC10">
        <v>36</v>
      </c>
      <c r="CD10">
        <v>65</v>
      </c>
      <c r="CE10">
        <v>35</v>
      </c>
      <c r="CF10">
        <v>51</v>
      </c>
      <c r="CG10">
        <v>38</v>
      </c>
      <c r="CH10">
        <v>34</v>
      </c>
      <c r="CI10">
        <v>38</v>
      </c>
      <c r="CJ10">
        <v>28</v>
      </c>
      <c r="CK10">
        <v>28</v>
      </c>
      <c r="CL10">
        <v>31</v>
      </c>
      <c r="CM10">
        <v>38</v>
      </c>
      <c r="CN10">
        <v>22</v>
      </c>
      <c r="CO10">
        <v>28</v>
      </c>
      <c r="CP10">
        <v>22</v>
      </c>
      <c r="CQ10">
        <v>19</v>
      </c>
      <c r="CR10">
        <v>26</v>
      </c>
      <c r="CS10">
        <v>19</v>
      </c>
      <c r="CT10">
        <v>23</v>
      </c>
      <c r="CU10">
        <v>21</v>
      </c>
      <c r="CV10">
        <v>21</v>
      </c>
      <c r="CW10">
        <v>18</v>
      </c>
      <c r="CX10">
        <v>14</v>
      </c>
      <c r="CY10">
        <v>23</v>
      </c>
      <c r="CZ10">
        <v>19</v>
      </c>
      <c r="DA10">
        <v>10</v>
      </c>
      <c r="DB10">
        <v>10</v>
      </c>
      <c r="DC10">
        <v>15</v>
      </c>
      <c r="DD10">
        <v>7</v>
      </c>
      <c r="DE10">
        <v>15</v>
      </c>
      <c r="DF10">
        <v>11</v>
      </c>
      <c r="DG10">
        <v>13</v>
      </c>
      <c r="DH10">
        <v>15</v>
      </c>
      <c r="DI10">
        <v>18</v>
      </c>
      <c r="DJ10">
        <v>14</v>
      </c>
      <c r="DK10">
        <v>10</v>
      </c>
      <c r="DL10">
        <v>8</v>
      </c>
      <c r="DM10">
        <v>12</v>
      </c>
      <c r="DN10">
        <v>9</v>
      </c>
      <c r="DO10">
        <v>7</v>
      </c>
      <c r="DP10">
        <v>11</v>
      </c>
      <c r="DQ10">
        <v>4</v>
      </c>
      <c r="DR10">
        <v>19</v>
      </c>
      <c r="DS10">
        <v>7</v>
      </c>
      <c r="DT10">
        <v>5</v>
      </c>
      <c r="DU10">
        <v>5</v>
      </c>
      <c r="DV10">
        <v>3</v>
      </c>
      <c r="DW10">
        <v>13</v>
      </c>
      <c r="DX10">
        <v>8</v>
      </c>
      <c r="DY10">
        <v>4</v>
      </c>
      <c r="DZ10">
        <v>5</v>
      </c>
      <c r="EA10">
        <v>2</v>
      </c>
      <c r="EB10">
        <v>9</v>
      </c>
      <c r="EC10">
        <v>8</v>
      </c>
      <c r="ED10">
        <v>4</v>
      </c>
      <c r="EE10">
        <v>9</v>
      </c>
      <c r="EF10">
        <v>3</v>
      </c>
      <c r="EH10">
        <v>2</v>
      </c>
      <c r="EI10">
        <v>2</v>
      </c>
      <c r="EJ10">
        <v>2</v>
      </c>
      <c r="EK10">
        <v>1</v>
      </c>
      <c r="EL10">
        <v>4</v>
      </c>
      <c r="EN10">
        <v>3</v>
      </c>
      <c r="EO10">
        <v>6</v>
      </c>
      <c r="EQ10">
        <v>1</v>
      </c>
      <c r="ER10">
        <v>1</v>
      </c>
      <c r="ES10">
        <v>4</v>
      </c>
      <c r="ET10">
        <v>2</v>
      </c>
      <c r="EU10">
        <v>1</v>
      </c>
      <c r="EV10">
        <v>5</v>
      </c>
      <c r="EW10">
        <v>2</v>
      </c>
      <c r="EX10">
        <v>4</v>
      </c>
      <c r="EY10">
        <v>1</v>
      </c>
      <c r="FA10">
        <v>1</v>
      </c>
      <c r="FB10">
        <v>2</v>
      </c>
      <c r="FC10">
        <v>6</v>
      </c>
      <c r="FD10">
        <v>4</v>
      </c>
      <c r="FE10">
        <v>5</v>
      </c>
      <c r="FF10">
        <v>3</v>
      </c>
      <c r="FG10">
        <v>3</v>
      </c>
      <c r="FH10">
        <v>10</v>
      </c>
      <c r="FI10">
        <v>4</v>
      </c>
      <c r="FJ10">
        <v>6</v>
      </c>
      <c r="FK10">
        <v>8</v>
      </c>
      <c r="FL10">
        <v>8</v>
      </c>
      <c r="FM10">
        <v>8</v>
      </c>
      <c r="FN10">
        <v>11</v>
      </c>
      <c r="FO10">
        <v>8</v>
      </c>
      <c r="FP10">
        <v>7</v>
      </c>
      <c r="FQ10">
        <v>5</v>
      </c>
      <c r="FR10">
        <v>6</v>
      </c>
      <c r="FS10">
        <v>11</v>
      </c>
      <c r="FT10">
        <v>10</v>
      </c>
      <c r="FU10">
        <v>6</v>
      </c>
      <c r="FV10">
        <v>16</v>
      </c>
      <c r="FW10">
        <v>8</v>
      </c>
      <c r="FX10">
        <v>13</v>
      </c>
      <c r="FY10">
        <v>14</v>
      </c>
      <c r="FZ10">
        <v>20</v>
      </c>
      <c r="GA10">
        <v>14</v>
      </c>
      <c r="GB10">
        <v>17</v>
      </c>
      <c r="GC10">
        <v>11</v>
      </c>
      <c r="GD10">
        <v>18</v>
      </c>
      <c r="GE10">
        <v>21</v>
      </c>
      <c r="GF10">
        <v>11</v>
      </c>
      <c r="GG10">
        <v>12</v>
      </c>
      <c r="GH10">
        <v>25</v>
      </c>
      <c r="GI10">
        <v>20</v>
      </c>
      <c r="GJ10">
        <v>16</v>
      </c>
      <c r="GK10">
        <v>15</v>
      </c>
      <c r="GL10">
        <v>17</v>
      </c>
      <c r="GM10">
        <v>19</v>
      </c>
      <c r="GN10">
        <v>13</v>
      </c>
      <c r="GO10">
        <v>19</v>
      </c>
      <c r="GP10">
        <v>23</v>
      </c>
      <c r="GQ10">
        <v>11</v>
      </c>
      <c r="GR10">
        <v>19</v>
      </c>
      <c r="GS10">
        <v>13</v>
      </c>
      <c r="GT10">
        <v>7</v>
      </c>
      <c r="GU10">
        <v>9</v>
      </c>
      <c r="GV10">
        <v>12</v>
      </c>
      <c r="GW10">
        <v>13</v>
      </c>
      <c r="GX10">
        <v>20</v>
      </c>
      <c r="GY10">
        <v>12</v>
      </c>
      <c r="GZ10">
        <v>11</v>
      </c>
      <c r="HA10">
        <v>15</v>
      </c>
      <c r="HB10">
        <v>13</v>
      </c>
      <c r="HC10">
        <v>12</v>
      </c>
      <c r="HD10">
        <v>15</v>
      </c>
      <c r="HE10">
        <v>13</v>
      </c>
      <c r="HF10">
        <v>8</v>
      </c>
      <c r="HG10">
        <v>12</v>
      </c>
      <c r="HH10">
        <v>21</v>
      </c>
      <c r="HI10">
        <v>25</v>
      </c>
      <c r="HJ10">
        <v>29</v>
      </c>
      <c r="HK10">
        <v>38</v>
      </c>
      <c r="HL10">
        <v>35</v>
      </c>
      <c r="HM10">
        <v>23</v>
      </c>
      <c r="HN10">
        <v>33</v>
      </c>
      <c r="HO10">
        <v>36</v>
      </c>
      <c r="HP10">
        <v>28</v>
      </c>
      <c r="HQ10">
        <v>35</v>
      </c>
      <c r="HR10">
        <v>26</v>
      </c>
      <c r="HS10">
        <v>19</v>
      </c>
      <c r="HT10">
        <v>15</v>
      </c>
      <c r="HU10">
        <v>27</v>
      </c>
      <c r="HV10">
        <v>27</v>
      </c>
      <c r="HW10">
        <v>14</v>
      </c>
      <c r="HX10">
        <v>4</v>
      </c>
    </row>
    <row r="11" spans="2:243" x14ac:dyDescent="0.25">
      <c r="B11" t="s">
        <v>211</v>
      </c>
      <c r="F11">
        <v>1</v>
      </c>
      <c r="G11">
        <v>1</v>
      </c>
      <c r="I11">
        <v>1</v>
      </c>
      <c r="J11">
        <v>1</v>
      </c>
      <c r="Y11">
        <v>1</v>
      </c>
      <c r="Z11">
        <v>1</v>
      </c>
      <c r="AA11">
        <v>2</v>
      </c>
      <c r="AC11">
        <v>4</v>
      </c>
      <c r="AD11">
        <v>8</v>
      </c>
      <c r="AE11">
        <v>6</v>
      </c>
      <c r="AF11">
        <v>13</v>
      </c>
      <c r="AG11">
        <v>17</v>
      </c>
      <c r="AH11">
        <v>8</v>
      </c>
      <c r="AI11">
        <v>14</v>
      </c>
      <c r="AJ11">
        <v>17</v>
      </c>
      <c r="AK11">
        <v>24</v>
      </c>
      <c r="AL11">
        <v>24</v>
      </c>
      <c r="AM11">
        <v>30</v>
      </c>
      <c r="AN11">
        <v>49</v>
      </c>
      <c r="AO11">
        <v>42</v>
      </c>
      <c r="AP11">
        <v>67</v>
      </c>
      <c r="AQ11">
        <v>74</v>
      </c>
      <c r="AR11">
        <v>86</v>
      </c>
      <c r="AS11">
        <v>88</v>
      </c>
      <c r="AT11">
        <v>95</v>
      </c>
      <c r="AU11">
        <v>129</v>
      </c>
      <c r="AV11">
        <v>125</v>
      </c>
      <c r="AW11">
        <v>147</v>
      </c>
      <c r="AX11">
        <v>133</v>
      </c>
      <c r="AY11">
        <v>143</v>
      </c>
      <c r="AZ11">
        <v>167</v>
      </c>
      <c r="BA11">
        <v>130</v>
      </c>
      <c r="BB11">
        <v>233</v>
      </c>
      <c r="BC11">
        <v>183</v>
      </c>
      <c r="BD11">
        <v>213</v>
      </c>
      <c r="BE11">
        <v>172</v>
      </c>
      <c r="BF11">
        <v>207</v>
      </c>
      <c r="BG11">
        <v>142</v>
      </c>
      <c r="BH11">
        <v>131</v>
      </c>
      <c r="BI11">
        <v>187</v>
      </c>
      <c r="BJ11">
        <v>148</v>
      </c>
      <c r="BK11">
        <v>200</v>
      </c>
      <c r="BL11">
        <v>177</v>
      </c>
      <c r="BM11">
        <v>186</v>
      </c>
      <c r="BN11">
        <v>165</v>
      </c>
      <c r="BO11">
        <v>140</v>
      </c>
      <c r="BP11">
        <v>186</v>
      </c>
      <c r="BQ11">
        <v>185</v>
      </c>
      <c r="BR11">
        <v>187</v>
      </c>
      <c r="BS11">
        <v>162</v>
      </c>
      <c r="BT11">
        <v>186</v>
      </c>
      <c r="BU11">
        <v>101</v>
      </c>
      <c r="BV11">
        <v>127</v>
      </c>
      <c r="BW11">
        <v>119</v>
      </c>
      <c r="BX11">
        <v>158</v>
      </c>
      <c r="BY11">
        <v>160</v>
      </c>
      <c r="BZ11">
        <v>140</v>
      </c>
      <c r="CA11">
        <v>112</v>
      </c>
      <c r="CB11">
        <v>99</v>
      </c>
      <c r="CC11">
        <v>85</v>
      </c>
      <c r="CD11">
        <v>124</v>
      </c>
      <c r="CE11">
        <v>106</v>
      </c>
      <c r="CF11">
        <v>93</v>
      </c>
      <c r="CG11">
        <v>86</v>
      </c>
      <c r="CH11">
        <v>87</v>
      </c>
      <c r="CI11">
        <v>67</v>
      </c>
      <c r="CJ11">
        <v>43</v>
      </c>
      <c r="CK11">
        <v>48</v>
      </c>
      <c r="CL11">
        <v>64</v>
      </c>
      <c r="CM11">
        <v>66</v>
      </c>
      <c r="CN11">
        <v>70</v>
      </c>
      <c r="CO11">
        <v>67</v>
      </c>
      <c r="CP11">
        <v>50</v>
      </c>
      <c r="CQ11">
        <v>33</v>
      </c>
      <c r="CR11">
        <v>46</v>
      </c>
      <c r="CS11">
        <v>45</v>
      </c>
      <c r="CT11">
        <v>36</v>
      </c>
      <c r="CU11">
        <v>35</v>
      </c>
      <c r="CV11">
        <v>34</v>
      </c>
      <c r="CW11">
        <v>34</v>
      </c>
      <c r="CX11">
        <v>27</v>
      </c>
      <c r="CY11">
        <v>40</v>
      </c>
      <c r="CZ11">
        <v>46</v>
      </c>
      <c r="DA11">
        <v>36</v>
      </c>
      <c r="DB11">
        <v>23</v>
      </c>
      <c r="DC11">
        <v>26</v>
      </c>
      <c r="DD11">
        <v>11</v>
      </c>
      <c r="DE11">
        <v>22</v>
      </c>
      <c r="DF11">
        <v>23</v>
      </c>
      <c r="DG11">
        <v>20</v>
      </c>
      <c r="DH11">
        <v>16</v>
      </c>
      <c r="DI11">
        <v>16</v>
      </c>
      <c r="DJ11">
        <v>14</v>
      </c>
      <c r="DK11">
        <v>13</v>
      </c>
      <c r="DL11">
        <v>5</v>
      </c>
      <c r="DM11">
        <v>15</v>
      </c>
      <c r="DN11">
        <v>10</v>
      </c>
      <c r="DO11">
        <v>11</v>
      </c>
      <c r="DP11">
        <v>4</v>
      </c>
      <c r="DQ11">
        <v>4</v>
      </c>
      <c r="DR11">
        <v>15</v>
      </c>
      <c r="DS11">
        <v>7</v>
      </c>
      <c r="DT11">
        <v>9</v>
      </c>
      <c r="DU11">
        <v>8</v>
      </c>
      <c r="DV11">
        <v>6</v>
      </c>
      <c r="DW11">
        <v>13</v>
      </c>
      <c r="DX11">
        <v>11</v>
      </c>
      <c r="DY11">
        <v>15</v>
      </c>
      <c r="DZ11">
        <v>2</v>
      </c>
      <c r="EA11">
        <v>6</v>
      </c>
      <c r="EB11">
        <v>10</v>
      </c>
      <c r="EC11">
        <v>3</v>
      </c>
      <c r="ED11">
        <v>3</v>
      </c>
      <c r="EE11">
        <v>5</v>
      </c>
      <c r="EF11">
        <v>5</v>
      </c>
      <c r="EG11">
        <v>7</v>
      </c>
      <c r="EH11">
        <v>4</v>
      </c>
      <c r="EI11">
        <v>6</v>
      </c>
      <c r="EJ11">
        <v>4</v>
      </c>
      <c r="EK11">
        <v>2</v>
      </c>
      <c r="EL11">
        <v>4</v>
      </c>
      <c r="EM11">
        <v>1</v>
      </c>
      <c r="EN11">
        <v>1</v>
      </c>
      <c r="EO11">
        <v>5</v>
      </c>
      <c r="EP11">
        <v>1</v>
      </c>
      <c r="EQ11">
        <v>5</v>
      </c>
      <c r="ER11">
        <v>3</v>
      </c>
      <c r="ES11">
        <v>3</v>
      </c>
      <c r="ET11">
        <v>2</v>
      </c>
      <c r="EV11">
        <v>4</v>
      </c>
      <c r="EW11">
        <v>1</v>
      </c>
      <c r="EX11">
        <v>1</v>
      </c>
      <c r="EY11">
        <v>3</v>
      </c>
      <c r="EZ11">
        <v>1</v>
      </c>
      <c r="FA11">
        <v>2</v>
      </c>
      <c r="FC11">
        <v>1</v>
      </c>
      <c r="FE11">
        <v>1</v>
      </c>
      <c r="FF11">
        <v>1</v>
      </c>
      <c r="FH11">
        <v>1</v>
      </c>
      <c r="FI11">
        <v>3</v>
      </c>
      <c r="FJ11">
        <v>4</v>
      </c>
      <c r="FK11">
        <v>2</v>
      </c>
      <c r="FL11">
        <v>3</v>
      </c>
      <c r="FM11">
        <v>3</v>
      </c>
      <c r="FN11">
        <v>8</v>
      </c>
      <c r="FO11">
        <v>1</v>
      </c>
      <c r="FP11">
        <v>5</v>
      </c>
      <c r="FQ11">
        <v>4</v>
      </c>
      <c r="FR11">
        <v>3</v>
      </c>
      <c r="FT11">
        <v>5</v>
      </c>
      <c r="FU11">
        <v>2</v>
      </c>
      <c r="FV11">
        <v>9</v>
      </c>
      <c r="FW11">
        <v>6</v>
      </c>
      <c r="FX11">
        <v>8</v>
      </c>
      <c r="FY11">
        <v>6</v>
      </c>
      <c r="FZ11">
        <v>11</v>
      </c>
      <c r="GA11">
        <v>5</v>
      </c>
      <c r="GB11">
        <v>13</v>
      </c>
      <c r="GC11">
        <v>10</v>
      </c>
      <c r="GD11">
        <v>8</v>
      </c>
      <c r="GE11">
        <v>7</v>
      </c>
      <c r="GF11">
        <v>3</v>
      </c>
      <c r="GG11">
        <v>8</v>
      </c>
      <c r="GH11">
        <v>10</v>
      </c>
      <c r="GI11">
        <v>11</v>
      </c>
      <c r="GJ11">
        <v>5</v>
      </c>
      <c r="GK11">
        <v>14</v>
      </c>
      <c r="GL11">
        <v>15</v>
      </c>
      <c r="GM11">
        <v>8</v>
      </c>
      <c r="GN11">
        <v>7</v>
      </c>
      <c r="GO11">
        <v>16</v>
      </c>
      <c r="GP11">
        <v>6</v>
      </c>
      <c r="GQ11">
        <v>16</v>
      </c>
      <c r="GR11">
        <v>3</v>
      </c>
      <c r="GS11">
        <v>11</v>
      </c>
      <c r="GT11">
        <v>10</v>
      </c>
      <c r="GU11">
        <v>7</v>
      </c>
      <c r="GV11">
        <v>8</v>
      </c>
      <c r="GW11">
        <v>9</v>
      </c>
      <c r="GX11">
        <v>3</v>
      </c>
      <c r="GY11">
        <v>5</v>
      </c>
      <c r="GZ11">
        <v>9</v>
      </c>
      <c r="HA11">
        <v>6</v>
      </c>
      <c r="HB11">
        <v>9</v>
      </c>
      <c r="HC11">
        <v>7</v>
      </c>
      <c r="HD11">
        <v>7</v>
      </c>
      <c r="HE11">
        <v>9</v>
      </c>
      <c r="HF11">
        <v>9</v>
      </c>
      <c r="HG11">
        <v>16</v>
      </c>
      <c r="HH11">
        <v>12</v>
      </c>
      <c r="HI11">
        <v>14</v>
      </c>
      <c r="HJ11">
        <v>20</v>
      </c>
      <c r="HK11">
        <v>12</v>
      </c>
      <c r="HL11">
        <v>24</v>
      </c>
      <c r="HM11">
        <v>14</v>
      </c>
      <c r="HN11">
        <v>17</v>
      </c>
      <c r="HO11">
        <v>11</v>
      </c>
      <c r="HP11">
        <v>16</v>
      </c>
      <c r="HQ11">
        <v>29</v>
      </c>
      <c r="HR11">
        <v>12</v>
      </c>
      <c r="HS11">
        <v>15</v>
      </c>
      <c r="HT11">
        <v>16</v>
      </c>
      <c r="HU11">
        <v>29</v>
      </c>
      <c r="HV11">
        <v>25</v>
      </c>
      <c r="HW11">
        <v>19</v>
      </c>
      <c r="HX11">
        <v>4</v>
      </c>
    </row>
    <row r="12" spans="2:243" x14ac:dyDescent="0.25">
      <c r="B12" t="s">
        <v>212</v>
      </c>
      <c r="G12">
        <v>1</v>
      </c>
      <c r="O12">
        <v>1</v>
      </c>
      <c r="V12">
        <v>1</v>
      </c>
      <c r="Y12">
        <v>1</v>
      </c>
      <c r="AA12">
        <v>2</v>
      </c>
      <c r="AB12">
        <v>1</v>
      </c>
      <c r="AC12">
        <v>2</v>
      </c>
      <c r="AF12">
        <v>1</v>
      </c>
      <c r="AG12">
        <v>3</v>
      </c>
      <c r="AH12">
        <v>5</v>
      </c>
      <c r="AI12">
        <v>1</v>
      </c>
      <c r="AJ12">
        <v>3</v>
      </c>
      <c r="AK12">
        <v>5</v>
      </c>
      <c r="AL12">
        <v>3</v>
      </c>
      <c r="AM12">
        <v>3</v>
      </c>
      <c r="AN12">
        <v>9</v>
      </c>
      <c r="AO12">
        <v>9</v>
      </c>
      <c r="AP12">
        <v>12</v>
      </c>
      <c r="AQ12">
        <v>14</v>
      </c>
      <c r="AR12">
        <v>16</v>
      </c>
      <c r="AS12">
        <v>21</v>
      </c>
      <c r="AT12">
        <v>20</v>
      </c>
      <c r="AU12">
        <v>37</v>
      </c>
      <c r="AV12">
        <v>33</v>
      </c>
      <c r="AW12">
        <v>30</v>
      </c>
      <c r="AX12">
        <v>32</v>
      </c>
      <c r="AY12">
        <v>50</v>
      </c>
      <c r="AZ12">
        <v>37</v>
      </c>
      <c r="BA12">
        <v>43</v>
      </c>
      <c r="BB12">
        <v>67</v>
      </c>
      <c r="BC12">
        <v>59</v>
      </c>
      <c r="BD12">
        <v>56</v>
      </c>
      <c r="BE12">
        <v>77</v>
      </c>
      <c r="BF12">
        <v>84</v>
      </c>
      <c r="BG12">
        <v>63</v>
      </c>
      <c r="BH12">
        <v>56</v>
      </c>
      <c r="BI12">
        <v>82</v>
      </c>
      <c r="BJ12">
        <v>71</v>
      </c>
      <c r="BK12">
        <v>69</v>
      </c>
      <c r="BL12">
        <v>67</v>
      </c>
      <c r="BM12">
        <v>94</v>
      </c>
      <c r="BN12">
        <v>86</v>
      </c>
      <c r="BO12">
        <v>49</v>
      </c>
      <c r="BP12">
        <v>92</v>
      </c>
      <c r="BQ12">
        <v>73</v>
      </c>
      <c r="BR12">
        <v>96</v>
      </c>
      <c r="BS12">
        <v>78</v>
      </c>
      <c r="BT12">
        <v>83</v>
      </c>
      <c r="BU12">
        <v>61</v>
      </c>
      <c r="BV12">
        <v>65</v>
      </c>
      <c r="BW12">
        <v>62</v>
      </c>
      <c r="BX12">
        <v>82</v>
      </c>
      <c r="BY12">
        <v>62</v>
      </c>
      <c r="BZ12">
        <v>71</v>
      </c>
      <c r="CA12">
        <v>79</v>
      </c>
      <c r="CB12">
        <v>51</v>
      </c>
      <c r="CC12">
        <v>41</v>
      </c>
      <c r="CD12">
        <v>57</v>
      </c>
      <c r="CE12">
        <v>57</v>
      </c>
      <c r="CF12">
        <v>58</v>
      </c>
      <c r="CG12">
        <v>40</v>
      </c>
      <c r="CH12">
        <v>39</v>
      </c>
      <c r="CI12">
        <v>40</v>
      </c>
      <c r="CJ12">
        <v>23</v>
      </c>
      <c r="CK12">
        <v>26</v>
      </c>
      <c r="CL12">
        <v>27</v>
      </c>
      <c r="CM12">
        <v>33</v>
      </c>
      <c r="CN12">
        <v>24</v>
      </c>
      <c r="CO12">
        <v>27</v>
      </c>
      <c r="CP12">
        <v>20</v>
      </c>
      <c r="CQ12">
        <v>22</v>
      </c>
      <c r="CR12">
        <v>24</v>
      </c>
      <c r="CS12">
        <v>8</v>
      </c>
      <c r="CT12">
        <v>28</v>
      </c>
      <c r="CU12">
        <v>27</v>
      </c>
      <c r="CV12">
        <v>22</v>
      </c>
      <c r="CW12">
        <v>10</v>
      </c>
      <c r="CX12">
        <v>8</v>
      </c>
      <c r="CY12">
        <v>21</v>
      </c>
      <c r="CZ12">
        <v>14</v>
      </c>
      <c r="DA12">
        <v>14</v>
      </c>
      <c r="DB12">
        <v>11</v>
      </c>
      <c r="DC12">
        <v>15</v>
      </c>
      <c r="DD12">
        <v>9</v>
      </c>
      <c r="DE12">
        <v>8</v>
      </c>
      <c r="DF12">
        <v>11</v>
      </c>
      <c r="DG12">
        <v>11</v>
      </c>
      <c r="DH12">
        <v>16</v>
      </c>
      <c r="DI12">
        <v>8</v>
      </c>
      <c r="DJ12">
        <v>11</v>
      </c>
      <c r="DK12">
        <v>3</v>
      </c>
      <c r="DL12">
        <v>3</v>
      </c>
      <c r="DM12">
        <v>12</v>
      </c>
      <c r="DN12">
        <v>6</v>
      </c>
      <c r="DO12">
        <v>5</v>
      </c>
      <c r="DP12">
        <v>7</v>
      </c>
      <c r="DQ12">
        <v>6</v>
      </c>
      <c r="DR12">
        <v>3</v>
      </c>
      <c r="DS12">
        <v>3</v>
      </c>
      <c r="DT12">
        <v>3</v>
      </c>
      <c r="DU12">
        <v>4</v>
      </c>
      <c r="DV12">
        <v>4</v>
      </c>
      <c r="DW12">
        <v>6</v>
      </c>
      <c r="DX12">
        <v>4</v>
      </c>
      <c r="DY12">
        <v>5</v>
      </c>
      <c r="DZ12">
        <v>1</v>
      </c>
      <c r="EA12">
        <v>2</v>
      </c>
      <c r="EB12">
        <v>4</v>
      </c>
      <c r="EC12">
        <v>1</v>
      </c>
      <c r="ED12">
        <v>2</v>
      </c>
      <c r="EF12">
        <v>2</v>
      </c>
      <c r="EG12">
        <v>2</v>
      </c>
      <c r="EI12">
        <v>2</v>
      </c>
      <c r="EK12">
        <v>2</v>
      </c>
      <c r="EL12">
        <v>1</v>
      </c>
      <c r="EM12">
        <v>2</v>
      </c>
      <c r="EO12">
        <v>1</v>
      </c>
      <c r="EP12">
        <v>5</v>
      </c>
      <c r="EQ12">
        <v>4</v>
      </c>
      <c r="ET12">
        <v>1</v>
      </c>
      <c r="EV12">
        <v>2</v>
      </c>
      <c r="EX12">
        <v>1</v>
      </c>
      <c r="EZ12">
        <v>1</v>
      </c>
      <c r="FH12">
        <v>1</v>
      </c>
      <c r="FJ12">
        <v>1</v>
      </c>
      <c r="FK12">
        <v>1</v>
      </c>
      <c r="FM12">
        <v>1</v>
      </c>
      <c r="FN12">
        <v>1</v>
      </c>
      <c r="FO12">
        <v>2</v>
      </c>
      <c r="FR12">
        <v>1</v>
      </c>
      <c r="FT12">
        <v>4</v>
      </c>
      <c r="FU12">
        <v>1</v>
      </c>
      <c r="FV12">
        <v>3</v>
      </c>
      <c r="FW12">
        <v>1</v>
      </c>
      <c r="FY12">
        <v>2</v>
      </c>
      <c r="FZ12">
        <v>1</v>
      </c>
      <c r="GA12">
        <v>3</v>
      </c>
      <c r="GB12">
        <v>1</v>
      </c>
      <c r="GC12">
        <v>2</v>
      </c>
      <c r="GD12">
        <v>1</v>
      </c>
      <c r="GE12">
        <v>4</v>
      </c>
      <c r="GF12">
        <v>6</v>
      </c>
      <c r="GG12">
        <v>2</v>
      </c>
      <c r="GH12">
        <v>5</v>
      </c>
      <c r="GI12">
        <v>4</v>
      </c>
      <c r="GJ12">
        <v>2</v>
      </c>
      <c r="GK12">
        <v>4</v>
      </c>
      <c r="GL12">
        <v>2</v>
      </c>
      <c r="GM12">
        <v>7</v>
      </c>
      <c r="GN12">
        <v>5</v>
      </c>
      <c r="GO12">
        <v>4</v>
      </c>
      <c r="GP12">
        <v>2</v>
      </c>
      <c r="GQ12">
        <v>3</v>
      </c>
      <c r="GR12">
        <v>1</v>
      </c>
      <c r="GS12">
        <v>3</v>
      </c>
      <c r="GT12">
        <v>6</v>
      </c>
      <c r="GU12">
        <v>1</v>
      </c>
      <c r="GW12">
        <v>5</v>
      </c>
      <c r="GX12">
        <v>1</v>
      </c>
      <c r="GY12">
        <v>3</v>
      </c>
      <c r="HA12">
        <v>2</v>
      </c>
      <c r="HB12">
        <v>11</v>
      </c>
      <c r="HC12">
        <v>2</v>
      </c>
      <c r="HD12">
        <v>3</v>
      </c>
      <c r="HE12">
        <v>2</v>
      </c>
      <c r="HF12">
        <v>2</v>
      </c>
      <c r="HG12">
        <v>2</v>
      </c>
      <c r="HH12">
        <v>3</v>
      </c>
      <c r="HI12">
        <v>3</v>
      </c>
      <c r="HJ12">
        <v>2</v>
      </c>
      <c r="HK12">
        <v>3</v>
      </c>
      <c r="HL12">
        <v>10</v>
      </c>
      <c r="HM12">
        <v>4</v>
      </c>
      <c r="HN12">
        <v>8</v>
      </c>
      <c r="HO12">
        <v>6</v>
      </c>
      <c r="HP12">
        <v>5</v>
      </c>
      <c r="HQ12">
        <v>11</v>
      </c>
      <c r="HR12">
        <v>11</v>
      </c>
      <c r="HS12">
        <v>4</v>
      </c>
      <c r="HT12">
        <v>7</v>
      </c>
      <c r="HU12">
        <v>14</v>
      </c>
      <c r="HV12">
        <v>15</v>
      </c>
      <c r="HW12">
        <v>4</v>
      </c>
      <c r="HX12">
        <v>1</v>
      </c>
    </row>
    <row r="13" spans="2:243" x14ac:dyDescent="0.25">
      <c r="D13">
        <f>SUM(D3:D12)</f>
        <v>1</v>
      </c>
      <c r="E13" s="132">
        <f t="shared" ref="E13:BP13" si="0">SUM(E3:E12)</f>
        <v>1</v>
      </c>
      <c r="F13" s="132">
        <f t="shared" si="0"/>
        <v>1</v>
      </c>
      <c r="G13" s="132">
        <f t="shared" si="0"/>
        <v>2</v>
      </c>
      <c r="H13" s="132">
        <f t="shared" si="0"/>
        <v>3</v>
      </c>
      <c r="I13" s="132">
        <f t="shared" si="0"/>
        <v>2</v>
      </c>
      <c r="J13" s="132">
        <f t="shared" si="0"/>
        <v>2</v>
      </c>
      <c r="K13" s="132">
        <f t="shared" si="0"/>
        <v>2</v>
      </c>
      <c r="L13" s="132">
        <f t="shared" si="0"/>
        <v>4</v>
      </c>
      <c r="M13" s="132">
        <f t="shared" si="0"/>
        <v>1</v>
      </c>
      <c r="N13" s="132">
        <f t="shared" si="0"/>
        <v>2</v>
      </c>
      <c r="O13" s="132">
        <f t="shared" si="0"/>
        <v>1</v>
      </c>
      <c r="P13" s="132">
        <f t="shared" si="0"/>
        <v>4</v>
      </c>
      <c r="Q13" s="132">
        <f t="shared" si="0"/>
        <v>2</v>
      </c>
      <c r="R13" s="132">
        <f t="shared" si="0"/>
        <v>3</v>
      </c>
      <c r="S13" s="132">
        <f t="shared" si="0"/>
        <v>3</v>
      </c>
      <c r="T13" s="132">
        <f t="shared" si="0"/>
        <v>1</v>
      </c>
      <c r="U13" s="132">
        <f t="shared" si="0"/>
        <v>5</v>
      </c>
      <c r="V13" s="132">
        <f t="shared" si="0"/>
        <v>9</v>
      </c>
      <c r="W13" s="132">
        <f t="shared" si="0"/>
        <v>9</v>
      </c>
      <c r="X13" s="132">
        <f t="shared" si="0"/>
        <v>5</v>
      </c>
      <c r="Y13" s="132">
        <f t="shared" si="0"/>
        <v>10</v>
      </c>
      <c r="Z13" s="132">
        <f t="shared" si="0"/>
        <v>22</v>
      </c>
      <c r="AA13" s="132">
        <f t="shared" si="0"/>
        <v>24</v>
      </c>
      <c r="AB13" s="132">
        <f t="shared" si="0"/>
        <v>34</v>
      </c>
      <c r="AC13" s="132">
        <f t="shared" si="0"/>
        <v>61</v>
      </c>
      <c r="AD13" s="132">
        <f t="shared" si="0"/>
        <v>63</v>
      </c>
      <c r="AE13" s="132">
        <f t="shared" si="0"/>
        <v>65</v>
      </c>
      <c r="AF13" s="132">
        <f t="shared" si="0"/>
        <v>134</v>
      </c>
      <c r="AG13" s="132">
        <f t="shared" si="0"/>
        <v>141</v>
      </c>
      <c r="AH13" s="132">
        <f t="shared" si="0"/>
        <v>126</v>
      </c>
      <c r="AI13" s="132">
        <f t="shared" si="0"/>
        <v>139</v>
      </c>
      <c r="AJ13" s="132">
        <f t="shared" si="0"/>
        <v>166</v>
      </c>
      <c r="AK13" s="132">
        <f t="shared" si="0"/>
        <v>202</v>
      </c>
      <c r="AL13" s="132">
        <f t="shared" si="0"/>
        <v>238</v>
      </c>
      <c r="AM13" s="132">
        <f t="shared" si="0"/>
        <v>242</v>
      </c>
      <c r="AN13" s="132">
        <f t="shared" si="0"/>
        <v>445</v>
      </c>
      <c r="AO13" s="132">
        <f t="shared" si="0"/>
        <v>420</v>
      </c>
      <c r="AP13" s="132">
        <f t="shared" si="0"/>
        <v>527</v>
      </c>
      <c r="AQ13" s="132">
        <f t="shared" si="0"/>
        <v>576</v>
      </c>
      <c r="AR13" s="132">
        <f t="shared" si="0"/>
        <v>675</v>
      </c>
      <c r="AS13" s="132">
        <f t="shared" si="0"/>
        <v>694</v>
      </c>
      <c r="AT13" s="132">
        <f t="shared" si="0"/>
        <v>757</v>
      </c>
      <c r="AU13" s="132">
        <f t="shared" si="0"/>
        <v>1054</v>
      </c>
      <c r="AV13" s="132">
        <f t="shared" si="0"/>
        <v>824</v>
      </c>
      <c r="AW13" s="132">
        <f t="shared" si="0"/>
        <v>864</v>
      </c>
      <c r="AX13" s="132">
        <f t="shared" si="0"/>
        <v>824</v>
      </c>
      <c r="AY13" s="132">
        <f t="shared" si="0"/>
        <v>997</v>
      </c>
      <c r="AZ13" s="132">
        <f t="shared" si="0"/>
        <v>873</v>
      </c>
      <c r="BA13" s="132">
        <f t="shared" si="0"/>
        <v>748</v>
      </c>
      <c r="BB13" s="132">
        <f t="shared" si="0"/>
        <v>1196</v>
      </c>
      <c r="BC13" s="132">
        <f t="shared" si="0"/>
        <v>963</v>
      </c>
      <c r="BD13" s="132">
        <f t="shared" si="0"/>
        <v>1029</v>
      </c>
      <c r="BE13" s="132">
        <f t="shared" si="0"/>
        <v>944</v>
      </c>
      <c r="BF13" s="132">
        <f t="shared" si="0"/>
        <v>1062</v>
      </c>
      <c r="BG13" s="132">
        <f t="shared" si="0"/>
        <v>858</v>
      </c>
      <c r="BH13" s="132">
        <f t="shared" si="0"/>
        <v>800</v>
      </c>
      <c r="BI13" s="132">
        <f t="shared" si="0"/>
        <v>1122</v>
      </c>
      <c r="BJ13" s="132">
        <f t="shared" si="0"/>
        <v>852</v>
      </c>
      <c r="BK13" s="132">
        <f t="shared" si="0"/>
        <v>1116</v>
      </c>
      <c r="BL13" s="132">
        <f t="shared" si="0"/>
        <v>1024</v>
      </c>
      <c r="BM13" s="132">
        <f t="shared" si="0"/>
        <v>1050</v>
      </c>
      <c r="BN13" s="132">
        <f t="shared" si="0"/>
        <v>996</v>
      </c>
      <c r="BO13" s="132">
        <f t="shared" si="0"/>
        <v>786</v>
      </c>
      <c r="BP13" s="132">
        <f t="shared" si="0"/>
        <v>1149</v>
      </c>
      <c r="BQ13" s="132">
        <f t="shared" ref="BQ13:EB13" si="1">SUM(BQ3:BQ12)</f>
        <v>998</v>
      </c>
      <c r="BR13" s="132">
        <f t="shared" si="1"/>
        <v>1035</v>
      </c>
      <c r="BS13" s="132">
        <f t="shared" si="1"/>
        <v>899</v>
      </c>
      <c r="BT13" s="132">
        <f t="shared" si="1"/>
        <v>994</v>
      </c>
      <c r="BU13" s="132">
        <f t="shared" si="1"/>
        <v>832</v>
      </c>
      <c r="BV13" s="132">
        <f t="shared" si="1"/>
        <v>736</v>
      </c>
      <c r="BW13" s="132">
        <f t="shared" si="1"/>
        <v>774</v>
      </c>
      <c r="BX13" s="132">
        <f t="shared" si="1"/>
        <v>753</v>
      </c>
      <c r="BY13" s="132">
        <f t="shared" si="1"/>
        <v>746</v>
      </c>
      <c r="BZ13" s="132">
        <f t="shared" si="1"/>
        <v>703</v>
      </c>
      <c r="CA13" s="132">
        <f t="shared" si="1"/>
        <v>698</v>
      </c>
      <c r="CB13" s="132">
        <f t="shared" si="1"/>
        <v>606</v>
      </c>
      <c r="CC13" s="132">
        <f t="shared" si="1"/>
        <v>456</v>
      </c>
      <c r="CD13" s="132">
        <f t="shared" si="1"/>
        <v>648</v>
      </c>
      <c r="CE13" s="132">
        <f t="shared" si="1"/>
        <v>470</v>
      </c>
      <c r="CF13" s="132">
        <f t="shared" si="1"/>
        <v>464</v>
      </c>
      <c r="CG13" s="132">
        <f t="shared" si="1"/>
        <v>409</v>
      </c>
      <c r="CH13" s="132">
        <f t="shared" si="1"/>
        <v>401</v>
      </c>
      <c r="CI13" s="132">
        <f t="shared" si="1"/>
        <v>359</v>
      </c>
      <c r="CJ13" s="132">
        <f t="shared" si="1"/>
        <v>292</v>
      </c>
      <c r="CK13" s="132">
        <f t="shared" si="1"/>
        <v>327</v>
      </c>
      <c r="CL13" s="132">
        <f t="shared" si="1"/>
        <v>332</v>
      </c>
      <c r="CM13" s="132">
        <f t="shared" si="1"/>
        <v>313</v>
      </c>
      <c r="CN13" s="132">
        <f t="shared" si="1"/>
        <v>274</v>
      </c>
      <c r="CO13" s="132">
        <f t="shared" si="1"/>
        <v>335</v>
      </c>
      <c r="CP13" s="132">
        <f t="shared" si="1"/>
        <v>237</v>
      </c>
      <c r="CQ13" s="132">
        <f t="shared" si="1"/>
        <v>209</v>
      </c>
      <c r="CR13" s="132">
        <f t="shared" si="1"/>
        <v>266</v>
      </c>
      <c r="CS13" s="132">
        <f t="shared" si="1"/>
        <v>203</v>
      </c>
      <c r="CT13" s="132">
        <f t="shared" si="1"/>
        <v>216</v>
      </c>
      <c r="CU13" s="132">
        <f t="shared" si="1"/>
        <v>210</v>
      </c>
      <c r="CV13" s="132">
        <f t="shared" si="1"/>
        <v>200</v>
      </c>
      <c r="CW13" s="132">
        <f t="shared" si="1"/>
        <v>194</v>
      </c>
      <c r="CX13" s="132">
        <f t="shared" si="1"/>
        <v>152</v>
      </c>
      <c r="CY13" s="132">
        <f t="shared" si="1"/>
        <v>230</v>
      </c>
      <c r="CZ13" s="132">
        <f t="shared" si="1"/>
        <v>184</v>
      </c>
      <c r="DA13" s="132">
        <f t="shared" si="1"/>
        <v>176</v>
      </c>
      <c r="DB13" s="132">
        <f t="shared" si="1"/>
        <v>145</v>
      </c>
      <c r="DC13" s="132">
        <f t="shared" si="1"/>
        <v>169</v>
      </c>
      <c r="DD13" s="132">
        <f t="shared" si="1"/>
        <v>137</v>
      </c>
      <c r="DE13" s="132">
        <f t="shared" si="1"/>
        <v>161</v>
      </c>
      <c r="DF13" s="132">
        <f t="shared" si="1"/>
        <v>188</v>
      </c>
      <c r="DG13" s="132">
        <f t="shared" si="1"/>
        <v>196</v>
      </c>
      <c r="DH13" s="132">
        <f t="shared" si="1"/>
        <v>180</v>
      </c>
      <c r="DI13" s="132">
        <f t="shared" si="1"/>
        <v>199</v>
      </c>
      <c r="DJ13" s="132">
        <f t="shared" si="1"/>
        <v>202</v>
      </c>
      <c r="DK13" s="132">
        <f t="shared" si="1"/>
        <v>183</v>
      </c>
      <c r="DL13" s="132">
        <f t="shared" si="1"/>
        <v>120</v>
      </c>
      <c r="DM13" s="132">
        <f t="shared" si="1"/>
        <v>195</v>
      </c>
      <c r="DN13" s="132">
        <f t="shared" si="1"/>
        <v>143</v>
      </c>
      <c r="DO13" s="132">
        <f t="shared" si="1"/>
        <v>163</v>
      </c>
      <c r="DP13" s="132">
        <f t="shared" si="1"/>
        <v>143</v>
      </c>
      <c r="DQ13" s="132">
        <f t="shared" si="1"/>
        <v>141</v>
      </c>
      <c r="DR13" s="132">
        <f t="shared" si="1"/>
        <v>167</v>
      </c>
      <c r="DS13" s="132">
        <f t="shared" si="1"/>
        <v>124</v>
      </c>
      <c r="DT13" s="132">
        <f t="shared" si="1"/>
        <v>164</v>
      </c>
      <c r="DU13" s="132">
        <f t="shared" si="1"/>
        <v>139</v>
      </c>
      <c r="DV13" s="132">
        <f t="shared" si="1"/>
        <v>149</v>
      </c>
      <c r="DW13" s="132">
        <f t="shared" si="1"/>
        <v>152</v>
      </c>
      <c r="DX13" s="132">
        <f t="shared" si="1"/>
        <v>170</v>
      </c>
      <c r="DY13" s="132">
        <f t="shared" si="1"/>
        <v>159</v>
      </c>
      <c r="DZ13" s="132">
        <f t="shared" si="1"/>
        <v>102</v>
      </c>
      <c r="EA13" s="132">
        <f t="shared" si="1"/>
        <v>145</v>
      </c>
      <c r="EB13" s="132">
        <f t="shared" si="1"/>
        <v>135</v>
      </c>
      <c r="EC13" s="132">
        <f t="shared" ref="EC13:GN13" si="2">SUM(EC3:EC12)</f>
        <v>159</v>
      </c>
      <c r="ED13" s="132">
        <f t="shared" si="2"/>
        <v>135</v>
      </c>
      <c r="EE13" s="132">
        <f t="shared" si="2"/>
        <v>138</v>
      </c>
      <c r="EF13" s="132">
        <f t="shared" si="2"/>
        <v>111</v>
      </c>
      <c r="EG13" s="132">
        <f t="shared" si="2"/>
        <v>104</v>
      </c>
      <c r="EH13" s="132">
        <f t="shared" si="2"/>
        <v>117</v>
      </c>
      <c r="EI13" s="132">
        <f t="shared" si="2"/>
        <v>82</v>
      </c>
      <c r="EJ13" s="132">
        <f t="shared" si="2"/>
        <v>94</v>
      </c>
      <c r="EK13" s="132">
        <f t="shared" si="2"/>
        <v>68</v>
      </c>
      <c r="EL13" s="132">
        <f t="shared" si="2"/>
        <v>74</v>
      </c>
      <c r="EM13" s="132">
        <f t="shared" si="2"/>
        <v>77</v>
      </c>
      <c r="EN13" s="132">
        <f t="shared" si="2"/>
        <v>56</v>
      </c>
      <c r="EO13" s="132">
        <f t="shared" si="2"/>
        <v>81</v>
      </c>
      <c r="EP13" s="132">
        <f t="shared" si="2"/>
        <v>70</v>
      </c>
      <c r="EQ13" s="132">
        <f t="shared" si="2"/>
        <v>91</v>
      </c>
      <c r="ER13" s="132">
        <f t="shared" si="2"/>
        <v>74</v>
      </c>
      <c r="ES13" s="132">
        <f t="shared" si="2"/>
        <v>60</v>
      </c>
      <c r="ET13" s="132">
        <f t="shared" si="2"/>
        <v>75</v>
      </c>
      <c r="EU13" s="132">
        <f t="shared" si="2"/>
        <v>59</v>
      </c>
      <c r="EV13" s="132">
        <f t="shared" si="2"/>
        <v>75</v>
      </c>
      <c r="EW13" s="132">
        <f t="shared" si="2"/>
        <v>61</v>
      </c>
      <c r="EX13" s="132">
        <f t="shared" si="2"/>
        <v>73</v>
      </c>
      <c r="EY13" s="132">
        <f t="shared" si="2"/>
        <v>61</v>
      </c>
      <c r="EZ13" s="132">
        <f t="shared" si="2"/>
        <v>52</v>
      </c>
      <c r="FA13" s="132">
        <f t="shared" si="2"/>
        <v>50</v>
      </c>
      <c r="FB13" s="132">
        <f t="shared" si="2"/>
        <v>52</v>
      </c>
      <c r="FC13" s="132">
        <f t="shared" si="2"/>
        <v>94</v>
      </c>
      <c r="FD13" s="132">
        <f t="shared" si="2"/>
        <v>82</v>
      </c>
      <c r="FE13" s="132">
        <f t="shared" si="2"/>
        <v>100</v>
      </c>
      <c r="FF13" s="132">
        <f t="shared" si="2"/>
        <v>98</v>
      </c>
      <c r="FG13" s="132">
        <f t="shared" si="2"/>
        <v>115</v>
      </c>
      <c r="FH13" s="132">
        <f t="shared" si="2"/>
        <v>128</v>
      </c>
      <c r="FI13" s="132">
        <f t="shared" si="2"/>
        <v>118</v>
      </c>
      <c r="FJ13" s="132">
        <f t="shared" si="2"/>
        <v>170</v>
      </c>
      <c r="FK13" s="132">
        <f t="shared" si="2"/>
        <v>168</v>
      </c>
      <c r="FL13" s="132">
        <f t="shared" si="2"/>
        <v>212</v>
      </c>
      <c r="FM13" s="132">
        <f t="shared" si="2"/>
        <v>143</v>
      </c>
      <c r="FN13" s="132">
        <f t="shared" si="2"/>
        <v>189</v>
      </c>
      <c r="FO13" s="132">
        <f t="shared" si="2"/>
        <v>169</v>
      </c>
      <c r="FP13" s="132">
        <f t="shared" si="2"/>
        <v>182</v>
      </c>
      <c r="FQ13" s="132">
        <f t="shared" si="2"/>
        <v>243</v>
      </c>
      <c r="FR13" s="132">
        <f t="shared" si="2"/>
        <v>221</v>
      </c>
      <c r="FS13" s="132">
        <f t="shared" si="2"/>
        <v>284</v>
      </c>
      <c r="FT13" s="132">
        <f t="shared" si="2"/>
        <v>218</v>
      </c>
      <c r="FU13" s="132">
        <f t="shared" si="2"/>
        <v>238</v>
      </c>
      <c r="FV13" s="132">
        <f t="shared" si="2"/>
        <v>320</v>
      </c>
      <c r="FW13" s="132">
        <f t="shared" si="2"/>
        <v>289</v>
      </c>
      <c r="FX13" s="132">
        <f t="shared" si="2"/>
        <v>451</v>
      </c>
      <c r="FY13" s="132">
        <f t="shared" si="2"/>
        <v>389</v>
      </c>
      <c r="FZ13" s="132">
        <f t="shared" si="2"/>
        <v>437</v>
      </c>
      <c r="GA13" s="132">
        <f t="shared" si="2"/>
        <v>411</v>
      </c>
      <c r="GB13" s="132">
        <f t="shared" si="2"/>
        <v>477</v>
      </c>
      <c r="GC13" s="132">
        <f t="shared" si="2"/>
        <v>491</v>
      </c>
      <c r="GD13" s="132">
        <f t="shared" si="2"/>
        <v>502</v>
      </c>
      <c r="GE13" s="132">
        <f t="shared" si="2"/>
        <v>648</v>
      </c>
      <c r="GF13" s="132">
        <f t="shared" si="2"/>
        <v>579</v>
      </c>
      <c r="GG13" s="132">
        <f t="shared" si="2"/>
        <v>612</v>
      </c>
      <c r="GH13" s="132">
        <f t="shared" si="2"/>
        <v>575</v>
      </c>
      <c r="GI13" s="132">
        <f t="shared" si="2"/>
        <v>610</v>
      </c>
      <c r="GJ13" s="132">
        <f t="shared" si="2"/>
        <v>528</v>
      </c>
      <c r="GK13" s="132">
        <f t="shared" si="2"/>
        <v>517</v>
      </c>
      <c r="GL13" s="132">
        <f t="shared" si="2"/>
        <v>604</v>
      </c>
      <c r="GM13" s="132">
        <f t="shared" si="2"/>
        <v>573</v>
      </c>
      <c r="GN13" s="132">
        <f t="shared" si="2"/>
        <v>592</v>
      </c>
      <c r="GO13" s="132">
        <f t="shared" ref="GO13:II13" si="3">SUM(GO3:GO12)</f>
        <v>544</v>
      </c>
      <c r="GP13" s="132">
        <f t="shared" si="3"/>
        <v>514</v>
      </c>
      <c r="GQ13" s="132">
        <f t="shared" si="3"/>
        <v>512</v>
      </c>
      <c r="GR13" s="132">
        <f t="shared" si="3"/>
        <v>442</v>
      </c>
      <c r="GS13" s="132">
        <f t="shared" si="3"/>
        <v>498</v>
      </c>
      <c r="GT13" s="132">
        <f t="shared" si="3"/>
        <v>509</v>
      </c>
      <c r="GU13" s="132">
        <f t="shared" si="3"/>
        <v>502</v>
      </c>
      <c r="GV13" s="132">
        <f t="shared" si="3"/>
        <v>472</v>
      </c>
      <c r="GW13" s="132">
        <f t="shared" si="3"/>
        <v>471</v>
      </c>
      <c r="GX13" s="132">
        <f t="shared" si="3"/>
        <v>521</v>
      </c>
      <c r="GY13" s="132">
        <f t="shared" si="3"/>
        <v>510</v>
      </c>
      <c r="GZ13" s="132">
        <f t="shared" si="3"/>
        <v>543</v>
      </c>
      <c r="HA13" s="132">
        <f t="shared" si="3"/>
        <v>580</v>
      </c>
      <c r="HB13" s="132">
        <f t="shared" si="3"/>
        <v>602</v>
      </c>
      <c r="HC13" s="132">
        <f t="shared" si="3"/>
        <v>534</v>
      </c>
      <c r="HD13" s="132">
        <f t="shared" si="3"/>
        <v>553</v>
      </c>
      <c r="HE13" s="132">
        <f t="shared" si="3"/>
        <v>572</v>
      </c>
      <c r="HF13" s="132">
        <f t="shared" si="3"/>
        <v>576</v>
      </c>
      <c r="HG13" s="132">
        <f t="shared" si="3"/>
        <v>875</v>
      </c>
      <c r="HH13" s="132">
        <f t="shared" si="3"/>
        <v>904</v>
      </c>
      <c r="HI13" s="132">
        <f t="shared" si="3"/>
        <v>908</v>
      </c>
      <c r="HJ13" s="132">
        <f t="shared" si="3"/>
        <v>911</v>
      </c>
      <c r="HK13" s="132">
        <f t="shared" si="3"/>
        <v>1047</v>
      </c>
      <c r="HL13" s="132">
        <f t="shared" si="3"/>
        <v>1091</v>
      </c>
      <c r="HM13" s="132">
        <f t="shared" si="3"/>
        <v>1117</v>
      </c>
      <c r="HN13" s="132">
        <f t="shared" si="3"/>
        <v>1268</v>
      </c>
      <c r="HO13" s="132">
        <f t="shared" si="3"/>
        <v>1286</v>
      </c>
      <c r="HP13" s="132">
        <f t="shared" si="3"/>
        <v>1139</v>
      </c>
      <c r="HQ13" s="132">
        <f t="shared" si="3"/>
        <v>973</v>
      </c>
      <c r="HR13" s="132">
        <f t="shared" si="3"/>
        <v>905</v>
      </c>
      <c r="HS13" s="132">
        <f t="shared" si="3"/>
        <v>642</v>
      </c>
      <c r="HT13" s="132">
        <f t="shared" si="3"/>
        <v>477</v>
      </c>
      <c r="HU13" s="132">
        <f t="shared" si="3"/>
        <v>527</v>
      </c>
      <c r="HV13" s="132">
        <f t="shared" si="3"/>
        <v>544</v>
      </c>
      <c r="HW13" s="132">
        <f t="shared" si="3"/>
        <v>377</v>
      </c>
      <c r="HX13" s="132">
        <f t="shared" si="3"/>
        <v>90</v>
      </c>
      <c r="HY13" s="132">
        <f t="shared" si="3"/>
        <v>0</v>
      </c>
      <c r="HZ13" s="132">
        <f t="shared" si="3"/>
        <v>0</v>
      </c>
      <c r="IA13" s="132">
        <f t="shared" si="3"/>
        <v>0</v>
      </c>
      <c r="IB13" s="132">
        <f t="shared" si="3"/>
        <v>0</v>
      </c>
      <c r="IC13" s="132">
        <f t="shared" si="3"/>
        <v>0</v>
      </c>
      <c r="ID13" s="132">
        <f t="shared" si="3"/>
        <v>0</v>
      </c>
      <c r="IE13" s="132">
        <f t="shared" si="3"/>
        <v>0</v>
      </c>
      <c r="IF13" s="132">
        <f t="shared" si="3"/>
        <v>0</v>
      </c>
      <c r="IG13" s="132">
        <f t="shared" si="3"/>
        <v>0</v>
      </c>
      <c r="IH13" s="132">
        <f t="shared" si="3"/>
        <v>0</v>
      </c>
      <c r="II13" s="132">
        <f t="shared" si="3"/>
        <v>0</v>
      </c>
    </row>
    <row r="15" spans="2:243" x14ac:dyDescent="0.25">
      <c r="D15" t="s">
        <v>338</v>
      </c>
      <c r="E15" t="s">
        <v>339</v>
      </c>
      <c r="F15" t="s">
        <v>340</v>
      </c>
      <c r="G15" t="s">
        <v>341</v>
      </c>
      <c r="H15" t="s">
        <v>342</v>
      </c>
      <c r="I15" t="s">
        <v>343</v>
      </c>
      <c r="J15" t="s">
        <v>344</v>
      </c>
      <c r="K15" t="s">
        <v>345</v>
      </c>
      <c r="L15" t="s">
        <v>346</v>
      </c>
      <c r="M15" t="s">
        <v>347</v>
      </c>
      <c r="N15" t="s">
        <v>348</v>
      </c>
      <c r="O15" t="s">
        <v>349</v>
      </c>
      <c r="P15" t="s">
        <v>350</v>
      </c>
      <c r="Q15" t="s">
        <v>351</v>
      </c>
      <c r="R15" t="s">
        <v>352</v>
      </c>
      <c r="S15" t="s">
        <v>353</v>
      </c>
      <c r="T15" t="s">
        <v>354</v>
      </c>
      <c r="U15" t="s">
        <v>355</v>
      </c>
      <c r="V15" t="s">
        <v>356</v>
      </c>
      <c r="W15" t="s">
        <v>357</v>
      </c>
      <c r="X15" t="s">
        <v>358</v>
      </c>
      <c r="Y15" t="s">
        <v>359</v>
      </c>
      <c r="Z15" t="s">
        <v>360</v>
      </c>
      <c r="AA15" t="s">
        <v>361</v>
      </c>
      <c r="AB15" t="s">
        <v>362</v>
      </c>
      <c r="AC15" t="s">
        <v>363</v>
      </c>
      <c r="AD15" t="s">
        <v>364</v>
      </c>
      <c r="AE15" t="s">
        <v>365</v>
      </c>
      <c r="AF15" t="s">
        <v>366</v>
      </c>
      <c r="AG15" t="s">
        <v>367</v>
      </c>
      <c r="AH15" t="s">
        <v>368</v>
      </c>
      <c r="AI15" t="s">
        <v>369</v>
      </c>
      <c r="AJ15" t="s">
        <v>370</v>
      </c>
      <c r="AK15" t="s">
        <v>371</v>
      </c>
      <c r="AL15" t="s">
        <v>372</v>
      </c>
      <c r="AM15" t="s">
        <v>373</v>
      </c>
      <c r="AN15" t="s">
        <v>374</v>
      </c>
      <c r="AO15" t="s">
        <v>375</v>
      </c>
      <c r="AP15" t="s">
        <v>376</v>
      </c>
      <c r="AQ15" t="s">
        <v>377</v>
      </c>
      <c r="AR15" t="s">
        <v>330</v>
      </c>
      <c r="AS15" t="s">
        <v>329</v>
      </c>
      <c r="AT15" t="s">
        <v>328</v>
      </c>
      <c r="AU15" t="s">
        <v>327</v>
      </c>
      <c r="AV15" t="s">
        <v>326</v>
      </c>
      <c r="AW15" t="s">
        <v>325</v>
      </c>
      <c r="AX15" t="s">
        <v>324</v>
      </c>
      <c r="AY15" t="s">
        <v>323</v>
      </c>
      <c r="AZ15" t="s">
        <v>322</v>
      </c>
      <c r="BA15" t="s">
        <v>321</v>
      </c>
      <c r="BB15" t="s">
        <v>320</v>
      </c>
      <c r="BC15" t="s">
        <v>319</v>
      </c>
      <c r="BD15" t="s">
        <v>318</v>
      </c>
      <c r="BE15" t="s">
        <v>317</v>
      </c>
      <c r="BF15" t="s">
        <v>316</v>
      </c>
      <c r="BG15" t="s">
        <v>315</v>
      </c>
      <c r="BH15" t="s">
        <v>314</v>
      </c>
      <c r="BI15" t="s">
        <v>313</v>
      </c>
      <c r="BJ15" t="s">
        <v>312</v>
      </c>
      <c r="BK15" t="s">
        <v>311</v>
      </c>
      <c r="BL15" t="s">
        <v>310</v>
      </c>
      <c r="BM15" t="s">
        <v>309</v>
      </c>
      <c r="BN15" t="s">
        <v>308</v>
      </c>
      <c r="BO15" t="s">
        <v>307</v>
      </c>
      <c r="BP15" t="s">
        <v>306</v>
      </c>
      <c r="BQ15" t="s">
        <v>305</v>
      </c>
      <c r="BR15" t="s">
        <v>304</v>
      </c>
      <c r="BS15" t="s">
        <v>303</v>
      </c>
      <c r="BT15" t="s">
        <v>302</v>
      </c>
      <c r="BU15" t="s">
        <v>301</v>
      </c>
      <c r="BV15" t="s">
        <v>300</v>
      </c>
      <c r="BW15" t="s">
        <v>299</v>
      </c>
      <c r="BX15" t="s">
        <v>298</v>
      </c>
      <c r="BY15" t="s">
        <v>297</v>
      </c>
      <c r="BZ15" t="s">
        <v>296</v>
      </c>
      <c r="CA15" t="s">
        <v>295</v>
      </c>
      <c r="CB15" t="s">
        <v>294</v>
      </c>
      <c r="CC15" t="s">
        <v>293</v>
      </c>
      <c r="CD15" t="s">
        <v>292</v>
      </c>
      <c r="CE15" t="s">
        <v>291</v>
      </c>
      <c r="CF15" t="s">
        <v>290</v>
      </c>
      <c r="CG15" t="s">
        <v>289</v>
      </c>
      <c r="CH15" t="s">
        <v>288</v>
      </c>
      <c r="CI15" t="s">
        <v>287</v>
      </c>
      <c r="CJ15" t="s">
        <v>286</v>
      </c>
      <c r="CK15" t="s">
        <v>285</v>
      </c>
      <c r="CL15" t="s">
        <v>284</v>
      </c>
      <c r="CM15" t="s">
        <v>283</v>
      </c>
      <c r="CN15" t="s">
        <v>282</v>
      </c>
      <c r="CO15" t="s">
        <v>281</v>
      </c>
      <c r="CP15" t="s">
        <v>280</v>
      </c>
      <c r="CQ15" t="s">
        <v>279</v>
      </c>
      <c r="CR15" t="s">
        <v>278</v>
      </c>
      <c r="CS15" t="s">
        <v>277</v>
      </c>
      <c r="CT15" t="s">
        <v>276</v>
      </c>
      <c r="CU15" t="s">
        <v>275</v>
      </c>
      <c r="CV15" t="s">
        <v>274</v>
      </c>
      <c r="CW15" t="s">
        <v>273</v>
      </c>
      <c r="CX15" t="s">
        <v>272</v>
      </c>
      <c r="CY15" t="s">
        <v>271</v>
      </c>
      <c r="CZ15" t="s">
        <v>270</v>
      </c>
      <c r="DA15" t="s">
        <v>269</v>
      </c>
      <c r="DB15" t="s">
        <v>268</v>
      </c>
      <c r="DC15" t="s">
        <v>267</v>
      </c>
      <c r="DD15" t="s">
        <v>266</v>
      </c>
      <c r="DE15" t="s">
        <v>265</v>
      </c>
      <c r="DF15" t="s">
        <v>264</v>
      </c>
      <c r="DG15" t="s">
        <v>263</v>
      </c>
      <c r="DH15" t="s">
        <v>262</v>
      </c>
      <c r="DI15" t="s">
        <v>261</v>
      </c>
      <c r="DJ15" t="s">
        <v>260</v>
      </c>
      <c r="DK15" t="s">
        <v>259</v>
      </c>
      <c r="DL15" t="s">
        <v>258</v>
      </c>
      <c r="DM15" t="s">
        <v>257</v>
      </c>
      <c r="DN15" t="s">
        <v>256</v>
      </c>
      <c r="DO15" t="s">
        <v>255</v>
      </c>
      <c r="DP15" t="s">
        <v>254</v>
      </c>
      <c r="DQ15" t="s">
        <v>253</v>
      </c>
      <c r="DR15" t="s">
        <v>252</v>
      </c>
      <c r="DS15" t="s">
        <v>251</v>
      </c>
      <c r="DT15" t="s">
        <v>250</v>
      </c>
      <c r="DU15" t="s">
        <v>249</v>
      </c>
      <c r="DV15" t="s">
        <v>248</v>
      </c>
      <c r="DW15" t="s">
        <v>247</v>
      </c>
      <c r="DX15" t="s">
        <v>246</v>
      </c>
      <c r="DY15" t="s">
        <v>245</v>
      </c>
      <c r="DZ15" t="s">
        <v>244</v>
      </c>
      <c r="EA15" t="s">
        <v>243</v>
      </c>
      <c r="EB15" t="s">
        <v>242</v>
      </c>
      <c r="EC15" t="s">
        <v>241</v>
      </c>
      <c r="ED15" t="s">
        <v>240</v>
      </c>
      <c r="EE15" t="s">
        <v>239</v>
      </c>
      <c r="EF15" t="s">
        <v>238</v>
      </c>
      <c r="EG15" t="s">
        <v>237</v>
      </c>
      <c r="EH15" t="s">
        <v>236</v>
      </c>
      <c r="EI15" t="s">
        <v>235</v>
      </c>
      <c r="EJ15" t="s">
        <v>234</v>
      </c>
      <c r="EK15" t="s">
        <v>233</v>
      </c>
      <c r="EL15" t="s">
        <v>232</v>
      </c>
      <c r="EM15" t="s">
        <v>231</v>
      </c>
      <c r="EN15" t="s">
        <v>230</v>
      </c>
      <c r="EO15" t="s">
        <v>229</v>
      </c>
      <c r="EP15" t="s">
        <v>228</v>
      </c>
      <c r="EQ15" t="s">
        <v>227</v>
      </c>
      <c r="ER15" t="s">
        <v>226</v>
      </c>
      <c r="ES15" t="s">
        <v>225</v>
      </c>
      <c r="ET15" t="s">
        <v>224</v>
      </c>
      <c r="EU15" t="s">
        <v>223</v>
      </c>
      <c r="EV15" t="s">
        <v>222</v>
      </c>
      <c r="EW15" t="s">
        <v>221</v>
      </c>
      <c r="EX15" t="s">
        <v>147</v>
      </c>
      <c r="EY15" t="s">
        <v>148</v>
      </c>
      <c r="EZ15" t="s">
        <v>149</v>
      </c>
      <c r="FA15" t="s">
        <v>150</v>
      </c>
      <c r="FB15" t="s">
        <v>151</v>
      </c>
      <c r="FC15" t="s">
        <v>152</v>
      </c>
      <c r="FD15" t="s">
        <v>153</v>
      </c>
      <c r="FE15" t="s">
        <v>154</v>
      </c>
      <c r="FF15" t="s">
        <v>155</v>
      </c>
      <c r="FG15" t="s">
        <v>156</v>
      </c>
      <c r="FH15" t="s">
        <v>157</v>
      </c>
      <c r="FI15" t="s">
        <v>158</v>
      </c>
      <c r="FJ15" t="s">
        <v>159</v>
      </c>
      <c r="FK15" t="s">
        <v>160</v>
      </c>
      <c r="FL15" t="s">
        <v>161</v>
      </c>
      <c r="FM15" t="s">
        <v>162</v>
      </c>
      <c r="FN15" t="s">
        <v>163</v>
      </c>
      <c r="FO15" t="s">
        <v>164</v>
      </c>
      <c r="FP15" t="s">
        <v>165</v>
      </c>
      <c r="FQ15" t="s">
        <v>166</v>
      </c>
      <c r="FR15" t="s">
        <v>167</v>
      </c>
      <c r="FS15" t="s">
        <v>168</v>
      </c>
      <c r="FT15" t="s">
        <v>169</v>
      </c>
      <c r="FU15" t="s">
        <v>170</v>
      </c>
      <c r="FV15" t="s">
        <v>171</v>
      </c>
      <c r="FW15" t="s">
        <v>172</v>
      </c>
      <c r="FX15" t="s">
        <v>173</v>
      </c>
      <c r="FY15" t="s">
        <v>174</v>
      </c>
      <c r="FZ15" t="s">
        <v>175</v>
      </c>
      <c r="GA15" t="s">
        <v>176</v>
      </c>
      <c r="GB15" t="s">
        <v>177</v>
      </c>
      <c r="GC15" t="s">
        <v>178</v>
      </c>
      <c r="GD15" t="s">
        <v>179</v>
      </c>
      <c r="GE15" t="s">
        <v>180</v>
      </c>
      <c r="GF15" t="s">
        <v>181</v>
      </c>
      <c r="GG15" t="s">
        <v>182</v>
      </c>
      <c r="GH15" t="s">
        <v>183</v>
      </c>
      <c r="GI15" t="s">
        <v>184</v>
      </c>
      <c r="GJ15" t="s">
        <v>185</v>
      </c>
      <c r="GK15" t="s">
        <v>186</v>
      </c>
      <c r="GL15" t="s">
        <v>187</v>
      </c>
      <c r="GM15" t="s">
        <v>188</v>
      </c>
      <c r="GN15" t="s">
        <v>337</v>
      </c>
      <c r="GO15" t="s">
        <v>189</v>
      </c>
      <c r="GP15" t="s">
        <v>190</v>
      </c>
      <c r="GQ15" t="s">
        <v>191</v>
      </c>
      <c r="GR15" t="s">
        <v>192</v>
      </c>
      <c r="GS15" t="s">
        <v>144</v>
      </c>
      <c r="GT15" t="s">
        <v>145</v>
      </c>
      <c r="GU15" t="s">
        <v>146</v>
      </c>
      <c r="GV15" s="25">
        <v>44063</v>
      </c>
      <c r="GW15" s="25">
        <v>44064</v>
      </c>
      <c r="GX15" s="25">
        <v>44065</v>
      </c>
      <c r="GY15" s="25">
        <v>44066</v>
      </c>
      <c r="GZ15" s="25">
        <v>44067</v>
      </c>
      <c r="HA15" s="25">
        <v>44068</v>
      </c>
      <c r="HB15" s="25">
        <v>44069</v>
      </c>
      <c r="HC15" s="25">
        <v>44070</v>
      </c>
      <c r="HD15" s="25">
        <v>44071</v>
      </c>
      <c r="HE15" s="25">
        <v>44072</v>
      </c>
      <c r="HF15" s="25">
        <v>44073</v>
      </c>
      <c r="HG15" s="25">
        <v>44074</v>
      </c>
      <c r="HH15" s="25" t="s">
        <v>406</v>
      </c>
      <c r="HI15" s="25" t="s">
        <v>408</v>
      </c>
      <c r="HJ15" s="25" t="s">
        <v>409</v>
      </c>
      <c r="HK15" s="25" t="s">
        <v>430</v>
      </c>
      <c r="HL15" s="25" t="s">
        <v>434</v>
      </c>
      <c r="HM15" s="25" t="s">
        <v>435</v>
      </c>
      <c r="HN15" t="s">
        <v>455</v>
      </c>
      <c r="HO15" t="s">
        <v>486</v>
      </c>
      <c r="HP15" t="s">
        <v>487</v>
      </c>
      <c r="HQ15" t="s">
        <v>491</v>
      </c>
      <c r="HR15" t="s">
        <v>492</v>
      </c>
      <c r="HS15" t="s">
        <v>509</v>
      </c>
    </row>
    <row r="16" spans="2:243" x14ac:dyDescent="0.25">
      <c r="B16" t="s">
        <v>203</v>
      </c>
      <c r="D16" s="18">
        <f t="shared" ref="D16:D25" si="4">D3/D$13</f>
        <v>0</v>
      </c>
      <c r="E16" s="18">
        <f t="shared" ref="E16:BP17" si="5">E3/E$13</f>
        <v>0</v>
      </c>
      <c r="F16" s="18">
        <f t="shared" si="5"/>
        <v>0</v>
      </c>
      <c r="G16" s="18">
        <f t="shared" si="5"/>
        <v>0</v>
      </c>
      <c r="H16" s="18">
        <f t="shared" si="5"/>
        <v>0</v>
      </c>
      <c r="I16" s="18">
        <f t="shared" si="5"/>
        <v>0</v>
      </c>
      <c r="J16" s="18">
        <f t="shared" si="5"/>
        <v>0</v>
      </c>
      <c r="K16" s="18">
        <f t="shared" si="5"/>
        <v>0</v>
      </c>
      <c r="L16" s="18">
        <f t="shared" si="5"/>
        <v>0</v>
      </c>
      <c r="M16" s="18">
        <f t="shared" si="5"/>
        <v>0</v>
      </c>
      <c r="N16" s="18">
        <f t="shared" si="5"/>
        <v>0</v>
      </c>
      <c r="O16" s="18">
        <f t="shared" si="5"/>
        <v>0</v>
      </c>
      <c r="P16" s="18">
        <f t="shared" si="5"/>
        <v>0</v>
      </c>
      <c r="Q16" s="18">
        <f t="shared" si="5"/>
        <v>0</v>
      </c>
      <c r="R16" s="18">
        <f t="shared" si="5"/>
        <v>0</v>
      </c>
      <c r="S16" s="18">
        <f t="shared" si="5"/>
        <v>0</v>
      </c>
      <c r="T16" s="18">
        <f t="shared" si="5"/>
        <v>0</v>
      </c>
      <c r="U16" s="18">
        <f t="shared" si="5"/>
        <v>0</v>
      </c>
      <c r="V16" s="18">
        <f t="shared" si="5"/>
        <v>0</v>
      </c>
      <c r="W16" s="18">
        <f t="shared" si="5"/>
        <v>0</v>
      </c>
      <c r="X16" s="18">
        <f t="shared" si="5"/>
        <v>0</v>
      </c>
      <c r="Y16" s="18">
        <f t="shared" si="5"/>
        <v>0</v>
      </c>
      <c r="Z16" s="18">
        <f t="shared" si="5"/>
        <v>0</v>
      </c>
      <c r="AA16" s="18">
        <f t="shared" si="5"/>
        <v>0</v>
      </c>
      <c r="AB16" s="18">
        <f t="shared" si="5"/>
        <v>0</v>
      </c>
      <c r="AC16" s="18">
        <f t="shared" si="5"/>
        <v>1.6393442622950821E-2</v>
      </c>
      <c r="AD16" s="18">
        <f t="shared" si="5"/>
        <v>0</v>
      </c>
      <c r="AE16" s="18">
        <f t="shared" si="5"/>
        <v>0</v>
      </c>
      <c r="AF16" s="18">
        <f t="shared" si="5"/>
        <v>7.462686567164179E-3</v>
      </c>
      <c r="AG16" s="18">
        <f t="shared" si="5"/>
        <v>7.0921985815602835E-3</v>
      </c>
      <c r="AH16" s="18">
        <f t="shared" si="5"/>
        <v>0</v>
      </c>
      <c r="AI16" s="18">
        <f t="shared" si="5"/>
        <v>7.1942446043165471E-3</v>
      </c>
      <c r="AJ16" s="18">
        <f t="shared" si="5"/>
        <v>0</v>
      </c>
      <c r="AK16" s="18">
        <f t="shared" si="5"/>
        <v>4.9504950495049506E-3</v>
      </c>
      <c r="AL16" s="18">
        <f t="shared" si="5"/>
        <v>0</v>
      </c>
      <c r="AM16" s="18">
        <f t="shared" si="5"/>
        <v>4.1322314049586778E-3</v>
      </c>
      <c r="AN16" s="18">
        <f t="shared" si="5"/>
        <v>4.4943820224719105E-3</v>
      </c>
      <c r="AO16" s="18">
        <f t="shared" si="5"/>
        <v>2.3809523809523812E-3</v>
      </c>
      <c r="AP16" s="18">
        <f t="shared" si="5"/>
        <v>3.7950664136622392E-3</v>
      </c>
      <c r="AQ16" s="18">
        <f t="shared" si="5"/>
        <v>1.736111111111111E-3</v>
      </c>
      <c r="AR16" s="18">
        <f t="shared" si="5"/>
        <v>1.4814814814814814E-3</v>
      </c>
      <c r="AS16" s="18">
        <f t="shared" si="5"/>
        <v>7.2046109510086453E-3</v>
      </c>
      <c r="AT16" s="18">
        <f t="shared" si="5"/>
        <v>1.321003963011889E-3</v>
      </c>
      <c r="AU16" s="18">
        <f t="shared" si="5"/>
        <v>1.8975332068311196E-3</v>
      </c>
      <c r="AV16" s="18">
        <f t="shared" si="5"/>
        <v>1.2135922330097086E-3</v>
      </c>
      <c r="AW16" s="18">
        <f t="shared" si="5"/>
        <v>0</v>
      </c>
      <c r="AX16" s="18">
        <f t="shared" si="5"/>
        <v>2.4271844660194173E-3</v>
      </c>
      <c r="AY16" s="18">
        <f t="shared" si="5"/>
        <v>1.0030090270812437E-3</v>
      </c>
      <c r="AZ16" s="18">
        <f t="shared" si="5"/>
        <v>2.2909507445589921E-3</v>
      </c>
      <c r="BA16" s="18">
        <f t="shared" si="5"/>
        <v>0</v>
      </c>
      <c r="BB16" s="18">
        <f t="shared" si="5"/>
        <v>3.3444816053511705E-3</v>
      </c>
      <c r="BC16" s="18">
        <f t="shared" si="5"/>
        <v>5.1921079958463139E-3</v>
      </c>
      <c r="BD16" s="18">
        <f t="shared" si="5"/>
        <v>4.859086491739553E-3</v>
      </c>
      <c r="BE16" s="18">
        <f t="shared" si="5"/>
        <v>2.1186440677966102E-3</v>
      </c>
      <c r="BF16" s="18">
        <f t="shared" si="5"/>
        <v>1.8832391713747645E-3</v>
      </c>
      <c r="BG16" s="18">
        <f t="shared" si="5"/>
        <v>3.4965034965034965E-3</v>
      </c>
      <c r="BH16" s="18">
        <f t="shared" si="5"/>
        <v>2.5000000000000001E-3</v>
      </c>
      <c r="BI16" s="18">
        <f t="shared" si="5"/>
        <v>8.9126559714795004E-4</v>
      </c>
      <c r="BJ16" s="18">
        <f t="shared" si="5"/>
        <v>4.6948356807511738E-3</v>
      </c>
      <c r="BK16" s="18">
        <f t="shared" si="5"/>
        <v>0</v>
      </c>
      <c r="BL16" s="18">
        <f t="shared" si="5"/>
        <v>0</v>
      </c>
      <c r="BM16" s="18">
        <f t="shared" si="5"/>
        <v>1.9047619047619048E-3</v>
      </c>
      <c r="BN16" s="18">
        <f t="shared" si="5"/>
        <v>4.0160642570281121E-3</v>
      </c>
      <c r="BO16" s="18">
        <f t="shared" si="5"/>
        <v>2.5445292620865142E-3</v>
      </c>
      <c r="BP16" s="18">
        <f t="shared" si="5"/>
        <v>8.703220191470844E-4</v>
      </c>
      <c r="BQ16" s="18">
        <f t="shared" ref="BQ16:EB19" si="6">BQ3/BQ$13</f>
        <v>1.002004008016032E-3</v>
      </c>
      <c r="BR16" s="18">
        <f t="shared" si="6"/>
        <v>3.8647342995169081E-3</v>
      </c>
      <c r="BS16" s="18">
        <f t="shared" si="6"/>
        <v>1.1123470522803114E-3</v>
      </c>
      <c r="BT16" s="18">
        <f t="shared" si="6"/>
        <v>1.006036217303823E-3</v>
      </c>
      <c r="BU16" s="18">
        <f t="shared" si="6"/>
        <v>1.201923076923077E-3</v>
      </c>
      <c r="BV16" s="18">
        <f t="shared" si="6"/>
        <v>2.717391304347826E-3</v>
      </c>
      <c r="BW16" s="18">
        <f t="shared" si="6"/>
        <v>1.2919896640826874E-3</v>
      </c>
      <c r="BX16" s="18">
        <f t="shared" si="6"/>
        <v>1.3280212483399733E-3</v>
      </c>
      <c r="BY16" s="18">
        <f t="shared" si="6"/>
        <v>2.6809651474530832E-3</v>
      </c>
      <c r="BZ16" s="18">
        <f t="shared" si="6"/>
        <v>1.4224751066856331E-3</v>
      </c>
      <c r="CA16" s="18">
        <f t="shared" si="6"/>
        <v>2.8653295128939827E-3</v>
      </c>
      <c r="CB16" s="18">
        <f t="shared" si="6"/>
        <v>0</v>
      </c>
      <c r="CC16" s="18">
        <f t="shared" si="6"/>
        <v>2.1929824561403508E-3</v>
      </c>
      <c r="CD16" s="18">
        <f t="shared" si="6"/>
        <v>0</v>
      </c>
      <c r="CE16" s="18">
        <f t="shared" si="6"/>
        <v>0</v>
      </c>
      <c r="CF16" s="18">
        <f t="shared" si="6"/>
        <v>4.3103448275862068E-3</v>
      </c>
      <c r="CG16" s="18">
        <f t="shared" si="6"/>
        <v>0</v>
      </c>
      <c r="CH16" s="18">
        <f t="shared" si="6"/>
        <v>2.4937655860349127E-3</v>
      </c>
      <c r="CI16" s="18">
        <f t="shared" si="6"/>
        <v>2.7855153203342618E-3</v>
      </c>
      <c r="CJ16" s="18">
        <f t="shared" si="6"/>
        <v>0</v>
      </c>
      <c r="CK16" s="18">
        <f t="shared" si="6"/>
        <v>0</v>
      </c>
      <c r="CL16" s="18">
        <f t="shared" si="6"/>
        <v>3.0120481927710845E-3</v>
      </c>
      <c r="CM16" s="18">
        <f t="shared" si="6"/>
        <v>3.1948881789137379E-3</v>
      </c>
      <c r="CN16" s="18">
        <f t="shared" si="6"/>
        <v>3.6496350364963502E-3</v>
      </c>
      <c r="CO16" s="18">
        <f t="shared" si="6"/>
        <v>0</v>
      </c>
      <c r="CP16" s="18">
        <f t="shared" si="6"/>
        <v>0</v>
      </c>
      <c r="CQ16" s="18">
        <f t="shared" si="6"/>
        <v>0</v>
      </c>
      <c r="CR16" s="18">
        <f t="shared" si="6"/>
        <v>1.1278195488721804E-2</v>
      </c>
      <c r="CS16" s="18">
        <f t="shared" si="6"/>
        <v>1.4778325123152709E-2</v>
      </c>
      <c r="CT16" s="18">
        <f t="shared" si="6"/>
        <v>0</v>
      </c>
      <c r="CU16" s="18">
        <f t="shared" si="6"/>
        <v>9.5238095238095247E-3</v>
      </c>
      <c r="CV16" s="18">
        <f t="shared" si="6"/>
        <v>1.4999999999999999E-2</v>
      </c>
      <c r="CW16" s="18">
        <f t="shared" si="6"/>
        <v>0</v>
      </c>
      <c r="CX16" s="18">
        <f t="shared" si="6"/>
        <v>1.9736842105263157E-2</v>
      </c>
      <c r="CY16" s="18">
        <f t="shared" si="6"/>
        <v>4.3478260869565218E-3</v>
      </c>
      <c r="CZ16" s="18">
        <f t="shared" si="6"/>
        <v>0</v>
      </c>
      <c r="DA16" s="18">
        <f t="shared" si="6"/>
        <v>1.7045454545454544E-2</v>
      </c>
      <c r="DB16" s="18">
        <f t="shared" si="6"/>
        <v>2.0689655172413793E-2</v>
      </c>
      <c r="DC16" s="18">
        <f t="shared" si="6"/>
        <v>1.1834319526627219E-2</v>
      </c>
      <c r="DD16" s="18">
        <f t="shared" si="6"/>
        <v>2.1897810218978103E-2</v>
      </c>
      <c r="DE16" s="18">
        <f t="shared" si="6"/>
        <v>6.2111801242236021E-3</v>
      </c>
      <c r="DF16" s="18">
        <f t="shared" si="6"/>
        <v>1.0638297872340425E-2</v>
      </c>
      <c r="DG16" s="18">
        <f t="shared" si="6"/>
        <v>2.0408163265306121E-2</v>
      </c>
      <c r="DH16" s="18">
        <f t="shared" si="6"/>
        <v>1.1111111111111112E-2</v>
      </c>
      <c r="DI16" s="18">
        <f t="shared" si="6"/>
        <v>1.0050251256281407E-2</v>
      </c>
      <c r="DJ16" s="18">
        <f t="shared" si="6"/>
        <v>1.9801980198019802E-2</v>
      </c>
      <c r="DK16" s="18">
        <f t="shared" si="6"/>
        <v>3.2786885245901641E-2</v>
      </c>
      <c r="DL16" s="18">
        <f t="shared" si="6"/>
        <v>0</v>
      </c>
      <c r="DM16" s="18">
        <f t="shared" si="6"/>
        <v>1.5384615384615385E-2</v>
      </c>
      <c r="DN16" s="18">
        <f t="shared" si="6"/>
        <v>1.3986013986013986E-2</v>
      </c>
      <c r="DO16" s="18">
        <f t="shared" si="6"/>
        <v>1.8404907975460124E-2</v>
      </c>
      <c r="DP16" s="18">
        <f t="shared" si="6"/>
        <v>3.4965034965034968E-2</v>
      </c>
      <c r="DQ16" s="18">
        <f t="shared" si="6"/>
        <v>2.8368794326241134E-2</v>
      </c>
      <c r="DR16" s="18">
        <f t="shared" si="6"/>
        <v>2.3952095808383235E-2</v>
      </c>
      <c r="DS16" s="18">
        <f t="shared" si="6"/>
        <v>1.6129032258064516E-2</v>
      </c>
      <c r="DT16" s="18">
        <f t="shared" si="6"/>
        <v>6.0975609756097563E-3</v>
      </c>
      <c r="DU16" s="18">
        <f t="shared" si="6"/>
        <v>2.1582733812949641E-2</v>
      </c>
      <c r="DV16" s="18">
        <f t="shared" si="6"/>
        <v>6.7114093959731542E-3</v>
      </c>
      <c r="DW16" s="18">
        <f t="shared" si="6"/>
        <v>3.9473684210526314E-2</v>
      </c>
      <c r="DX16" s="18">
        <f t="shared" si="6"/>
        <v>2.3529411764705882E-2</v>
      </c>
      <c r="DY16" s="18">
        <f t="shared" si="6"/>
        <v>5.0314465408805034E-2</v>
      </c>
      <c r="DZ16" s="18">
        <f t="shared" si="6"/>
        <v>1.9607843137254902E-2</v>
      </c>
      <c r="EA16" s="18">
        <f t="shared" si="6"/>
        <v>3.4482758620689655E-2</v>
      </c>
      <c r="EB16" s="18">
        <f t="shared" si="6"/>
        <v>3.7037037037037035E-2</v>
      </c>
      <c r="EC16" s="18">
        <f t="shared" ref="EC16:FH16" si="7">EC3/EC$13</f>
        <v>6.2893081761006289E-2</v>
      </c>
      <c r="ED16" s="18">
        <f t="shared" si="7"/>
        <v>2.9629629629629631E-2</v>
      </c>
      <c r="EE16" s="18">
        <f t="shared" si="7"/>
        <v>2.8985507246376812E-2</v>
      </c>
      <c r="EF16" s="18">
        <f t="shared" si="7"/>
        <v>3.6036036036036036E-2</v>
      </c>
      <c r="EG16" s="18">
        <f t="shared" si="7"/>
        <v>2.8846153846153848E-2</v>
      </c>
      <c r="EH16" s="18">
        <f t="shared" si="7"/>
        <v>3.4188034188034191E-2</v>
      </c>
      <c r="EI16" s="18">
        <f t="shared" si="7"/>
        <v>4.878048780487805E-2</v>
      </c>
      <c r="EJ16" s="18">
        <f t="shared" si="7"/>
        <v>4.2553191489361701E-2</v>
      </c>
      <c r="EK16" s="18">
        <f t="shared" si="7"/>
        <v>4.4117647058823532E-2</v>
      </c>
      <c r="EL16" s="18">
        <f t="shared" si="7"/>
        <v>4.0540540540540543E-2</v>
      </c>
      <c r="EM16" s="18">
        <f t="shared" si="7"/>
        <v>3.896103896103896E-2</v>
      </c>
      <c r="EN16" s="18">
        <f t="shared" si="7"/>
        <v>5.3571428571428568E-2</v>
      </c>
      <c r="EO16" s="18">
        <f t="shared" si="7"/>
        <v>2.4691358024691357E-2</v>
      </c>
      <c r="EP16" s="18">
        <f t="shared" si="7"/>
        <v>4.2857142857142858E-2</v>
      </c>
      <c r="EQ16" s="18">
        <f t="shared" si="7"/>
        <v>3.2967032967032968E-2</v>
      </c>
      <c r="ER16" s="18">
        <f t="shared" si="7"/>
        <v>2.7027027027027029E-2</v>
      </c>
      <c r="ES16" s="18">
        <f t="shared" si="7"/>
        <v>3.3333333333333333E-2</v>
      </c>
      <c r="ET16" s="18">
        <f t="shared" si="7"/>
        <v>2.6666666666666668E-2</v>
      </c>
      <c r="EU16" s="18">
        <f t="shared" si="7"/>
        <v>0</v>
      </c>
      <c r="EV16" s="18">
        <f t="shared" si="7"/>
        <v>5.3333333333333337E-2</v>
      </c>
      <c r="EW16" s="18">
        <f t="shared" si="7"/>
        <v>0</v>
      </c>
      <c r="EX16" s="18">
        <f t="shared" si="7"/>
        <v>1.3698630136986301E-2</v>
      </c>
      <c r="EY16" s="18">
        <f t="shared" si="7"/>
        <v>1.6393442622950821E-2</v>
      </c>
      <c r="EZ16" s="18">
        <f t="shared" si="7"/>
        <v>1.9230769230769232E-2</v>
      </c>
      <c r="FA16" s="18">
        <f t="shared" si="7"/>
        <v>0.04</v>
      </c>
      <c r="FB16" s="18">
        <f t="shared" si="7"/>
        <v>0</v>
      </c>
      <c r="FC16" s="18">
        <f t="shared" si="7"/>
        <v>3.1914893617021274E-2</v>
      </c>
      <c r="FD16" s="18">
        <f t="shared" si="7"/>
        <v>0</v>
      </c>
      <c r="FE16" s="18">
        <f t="shared" si="7"/>
        <v>0.01</v>
      </c>
      <c r="FF16" s="18">
        <f t="shared" si="7"/>
        <v>4.0816326530612242E-2</v>
      </c>
      <c r="FG16" s="18">
        <f t="shared" si="7"/>
        <v>1.7391304347826087E-2</v>
      </c>
      <c r="FH16" s="18">
        <f t="shared" si="7"/>
        <v>7.8125E-3</v>
      </c>
      <c r="FI16" s="18">
        <f t="shared" ref="FI16:GN16" si="8">FI3/FI$13</f>
        <v>1.6949152542372881E-2</v>
      </c>
      <c r="FJ16" s="18">
        <f t="shared" si="8"/>
        <v>1.7647058823529412E-2</v>
      </c>
      <c r="FK16" s="18">
        <f t="shared" si="8"/>
        <v>1.7857142857142856E-2</v>
      </c>
      <c r="FL16" s="18">
        <f t="shared" si="8"/>
        <v>9.433962264150943E-3</v>
      </c>
      <c r="FM16" s="18">
        <f t="shared" si="8"/>
        <v>1.3986013986013986E-2</v>
      </c>
      <c r="FN16" s="18">
        <f t="shared" si="8"/>
        <v>5.2910052910052907E-3</v>
      </c>
      <c r="FO16" s="18">
        <f t="shared" si="8"/>
        <v>1.1834319526627219E-2</v>
      </c>
      <c r="FP16" s="18">
        <f t="shared" si="8"/>
        <v>1.098901098901099E-2</v>
      </c>
      <c r="FQ16" s="18">
        <f t="shared" si="8"/>
        <v>8.23045267489712E-3</v>
      </c>
      <c r="FR16" s="18">
        <f t="shared" si="8"/>
        <v>4.5248868778280547E-3</v>
      </c>
      <c r="FS16" s="18">
        <f t="shared" si="8"/>
        <v>1.7605633802816902E-2</v>
      </c>
      <c r="FT16" s="18">
        <f t="shared" si="8"/>
        <v>9.1743119266055051E-3</v>
      </c>
      <c r="FU16" s="18">
        <f t="shared" si="8"/>
        <v>4.2016806722689074E-3</v>
      </c>
      <c r="FV16" s="18">
        <f t="shared" si="8"/>
        <v>9.3749999999999997E-3</v>
      </c>
      <c r="FW16" s="18">
        <f t="shared" si="8"/>
        <v>6.920415224913495E-3</v>
      </c>
      <c r="FX16" s="18">
        <f t="shared" si="8"/>
        <v>1.3303769401330377E-2</v>
      </c>
      <c r="FY16" s="18">
        <f t="shared" si="8"/>
        <v>1.0282776349614395E-2</v>
      </c>
      <c r="FZ16" s="18">
        <f t="shared" si="8"/>
        <v>9.1533180778032037E-3</v>
      </c>
      <c r="GA16" s="18">
        <f t="shared" si="8"/>
        <v>4.8661800486618006E-3</v>
      </c>
      <c r="GB16" s="18">
        <f t="shared" si="8"/>
        <v>1.0482180293501049E-2</v>
      </c>
      <c r="GC16" s="18">
        <f t="shared" si="8"/>
        <v>2.2403258655804479E-2</v>
      </c>
      <c r="GD16" s="18">
        <f t="shared" si="8"/>
        <v>7.9681274900398405E-3</v>
      </c>
      <c r="GE16" s="18">
        <f t="shared" si="8"/>
        <v>2.0061728395061727E-2</v>
      </c>
      <c r="GF16" s="18">
        <f t="shared" si="8"/>
        <v>1.3816925734024179E-2</v>
      </c>
      <c r="GG16" s="18">
        <f t="shared" si="8"/>
        <v>3.2679738562091504E-3</v>
      </c>
      <c r="GH16" s="18">
        <f t="shared" si="8"/>
        <v>1.2173913043478261E-2</v>
      </c>
      <c r="GI16" s="18">
        <f t="shared" si="8"/>
        <v>1.1475409836065573E-2</v>
      </c>
      <c r="GJ16" s="18">
        <f t="shared" si="8"/>
        <v>1.1363636363636364E-2</v>
      </c>
      <c r="GK16" s="18">
        <f t="shared" si="8"/>
        <v>1.160541586073501E-2</v>
      </c>
      <c r="GL16" s="18">
        <f t="shared" si="8"/>
        <v>6.6225165562913907E-3</v>
      </c>
      <c r="GM16" s="18">
        <f t="shared" si="8"/>
        <v>1.5706806282722512E-2</v>
      </c>
      <c r="GN16" s="18">
        <f t="shared" si="8"/>
        <v>1.1824324324324325E-2</v>
      </c>
      <c r="GO16" s="18">
        <f t="shared" ref="GO16:HA25" si="9">GO3/GO$13</f>
        <v>1.1029411764705883E-2</v>
      </c>
      <c r="GP16" s="18">
        <f t="shared" si="9"/>
        <v>9.727626459143969E-3</v>
      </c>
      <c r="GQ16" s="18">
        <f t="shared" si="9"/>
        <v>7.8125E-3</v>
      </c>
      <c r="GR16" s="18">
        <f t="shared" si="9"/>
        <v>6.7873303167420816E-3</v>
      </c>
      <c r="GS16" s="18">
        <f t="shared" si="9"/>
        <v>6.024096385542169E-3</v>
      </c>
      <c r="GT16" s="18">
        <f t="shared" si="9"/>
        <v>1.1787819253438114E-2</v>
      </c>
      <c r="GU16" s="18">
        <f t="shared" si="9"/>
        <v>9.9601593625498006E-3</v>
      </c>
      <c r="GV16" s="18">
        <f t="shared" si="9"/>
        <v>8.4745762711864406E-3</v>
      </c>
      <c r="GW16" s="18">
        <f t="shared" si="9"/>
        <v>1.0615711252653927E-2</v>
      </c>
      <c r="GX16" s="18">
        <f t="shared" si="9"/>
        <v>5.7581573896353169E-3</v>
      </c>
      <c r="GY16" s="18">
        <f t="shared" si="9"/>
        <v>1.7647058823529412E-2</v>
      </c>
      <c r="GZ16" s="18">
        <f t="shared" si="9"/>
        <v>5.5248618784530384E-3</v>
      </c>
      <c r="HA16" s="18">
        <f t="shared" si="9"/>
        <v>1.7241379310344827E-2</v>
      </c>
      <c r="HB16" s="18">
        <f t="shared" ref="HB16:HR16" si="10">HB3/HB$13</f>
        <v>1.6611295681063123E-3</v>
      </c>
      <c r="HC16" s="18">
        <f t="shared" si="10"/>
        <v>9.3632958801498131E-3</v>
      </c>
      <c r="HD16" s="18">
        <f t="shared" si="10"/>
        <v>1.2658227848101266E-2</v>
      </c>
      <c r="HE16" s="18">
        <f t="shared" si="10"/>
        <v>1.5734265734265736E-2</v>
      </c>
      <c r="HF16" s="18">
        <f t="shared" si="10"/>
        <v>1.0416666666666666E-2</v>
      </c>
      <c r="HG16" s="18">
        <f t="shared" si="10"/>
        <v>9.1428571428571435E-3</v>
      </c>
      <c r="HH16" s="18">
        <f t="shared" si="10"/>
        <v>1.2168141592920354E-2</v>
      </c>
      <c r="HI16" s="18">
        <f t="shared" si="10"/>
        <v>1.2114537444933921E-2</v>
      </c>
      <c r="HJ16" s="18">
        <f>HJ3/HJ$13</f>
        <v>1.4270032930845226E-2</v>
      </c>
      <c r="HK16" s="18">
        <f t="shared" si="10"/>
        <v>1.0506208213944603E-2</v>
      </c>
      <c r="HL16" s="18">
        <f t="shared" si="10"/>
        <v>1.924839596700275E-2</v>
      </c>
      <c r="HM16" s="18">
        <f t="shared" si="10"/>
        <v>1.1638316920322292E-2</v>
      </c>
      <c r="HN16" s="18">
        <f t="shared" si="10"/>
        <v>1.1829652996845425E-2</v>
      </c>
      <c r="HO16" s="18">
        <f t="shared" si="10"/>
        <v>7.7760497667185074E-3</v>
      </c>
      <c r="HP16" s="18">
        <f t="shared" si="10"/>
        <v>6.145741878841089E-3</v>
      </c>
      <c r="HQ16" s="18">
        <f t="shared" si="10"/>
        <v>1.0277492291880781E-2</v>
      </c>
      <c r="HR16" s="18">
        <f t="shared" si="10"/>
        <v>1.3259668508287293E-2</v>
      </c>
      <c r="HS16" s="18">
        <f t="shared" ref="HS16:HX16" si="11">HS3/HS$13</f>
        <v>1.7133956386292833E-2</v>
      </c>
      <c r="HT16" s="18">
        <f>HT3/HT$13</f>
        <v>6.2893081761006293E-3</v>
      </c>
      <c r="HU16" s="18">
        <f t="shared" si="11"/>
        <v>1.7077798861480076E-2</v>
      </c>
      <c r="HV16" s="18">
        <f t="shared" si="11"/>
        <v>1.2867647058823529E-2</v>
      </c>
      <c r="HW16" s="18">
        <f t="shared" si="11"/>
        <v>1.3262599469496022E-2</v>
      </c>
      <c r="HX16" s="18">
        <f t="shared" si="11"/>
        <v>1.1111111111111112E-2</v>
      </c>
    </row>
    <row r="17" spans="2:232" x14ac:dyDescent="0.25">
      <c r="B17" t="s">
        <v>204</v>
      </c>
      <c r="D17" s="18">
        <f t="shared" si="4"/>
        <v>0</v>
      </c>
      <c r="E17" s="18">
        <f t="shared" ref="E17:S17" si="12">E4/E$13</f>
        <v>0</v>
      </c>
      <c r="F17" s="18">
        <f t="shared" si="12"/>
        <v>0</v>
      </c>
      <c r="G17" s="18">
        <f t="shared" si="12"/>
        <v>0</v>
      </c>
      <c r="H17" s="18">
        <f t="shared" si="12"/>
        <v>0</v>
      </c>
      <c r="I17" s="18">
        <f t="shared" si="12"/>
        <v>0</v>
      </c>
      <c r="J17" s="18">
        <f t="shared" si="12"/>
        <v>0</v>
      </c>
      <c r="K17" s="18">
        <f t="shared" si="12"/>
        <v>0</v>
      </c>
      <c r="L17" s="18">
        <f t="shared" si="12"/>
        <v>0</v>
      </c>
      <c r="M17" s="18">
        <f t="shared" si="12"/>
        <v>0</v>
      </c>
      <c r="N17" s="18">
        <f t="shared" si="12"/>
        <v>0</v>
      </c>
      <c r="O17" s="18">
        <f t="shared" si="12"/>
        <v>0</v>
      </c>
      <c r="P17" s="18">
        <f t="shared" si="12"/>
        <v>0</v>
      </c>
      <c r="Q17" s="18">
        <f t="shared" si="12"/>
        <v>0</v>
      </c>
      <c r="R17" s="18">
        <f t="shared" si="12"/>
        <v>0</v>
      </c>
      <c r="S17" s="18">
        <f t="shared" si="12"/>
        <v>0</v>
      </c>
      <c r="T17" s="18">
        <f t="shared" si="5"/>
        <v>0</v>
      </c>
      <c r="U17" s="18">
        <f t="shared" si="5"/>
        <v>0</v>
      </c>
      <c r="V17" s="18">
        <f t="shared" si="5"/>
        <v>0</v>
      </c>
      <c r="W17" s="18">
        <f t="shared" si="5"/>
        <v>0</v>
      </c>
      <c r="X17" s="18">
        <f t="shared" si="5"/>
        <v>0.2</v>
      </c>
      <c r="Y17" s="18">
        <f t="shared" si="5"/>
        <v>0</v>
      </c>
      <c r="Z17" s="18">
        <f t="shared" si="5"/>
        <v>4.5454545454545456E-2</v>
      </c>
      <c r="AA17" s="18">
        <f t="shared" si="5"/>
        <v>8.3333333333333329E-2</v>
      </c>
      <c r="AB17" s="18">
        <f t="shared" si="5"/>
        <v>0</v>
      </c>
      <c r="AC17" s="18">
        <f t="shared" si="5"/>
        <v>3.2786885245901641E-2</v>
      </c>
      <c r="AD17" s="18">
        <f t="shared" si="5"/>
        <v>6.3492063492063489E-2</v>
      </c>
      <c r="AE17" s="18">
        <f t="shared" si="5"/>
        <v>6.1538461538461542E-2</v>
      </c>
      <c r="AF17" s="18">
        <f t="shared" si="5"/>
        <v>5.9701492537313432E-2</v>
      </c>
      <c r="AG17" s="18">
        <f t="shared" si="5"/>
        <v>3.5460992907801421E-2</v>
      </c>
      <c r="AH17" s="18">
        <f t="shared" si="5"/>
        <v>3.1746031746031744E-2</v>
      </c>
      <c r="AI17" s="18">
        <f t="shared" si="5"/>
        <v>5.0359712230215826E-2</v>
      </c>
      <c r="AJ17" s="18">
        <f t="shared" si="5"/>
        <v>2.4096385542168676E-2</v>
      </c>
      <c r="AK17" s="18">
        <f t="shared" si="5"/>
        <v>1.4851485148514851E-2</v>
      </c>
      <c r="AL17" s="18">
        <f t="shared" si="5"/>
        <v>1.2605042016806723E-2</v>
      </c>
      <c r="AM17" s="18">
        <f t="shared" si="5"/>
        <v>0</v>
      </c>
      <c r="AN17" s="18">
        <f t="shared" si="5"/>
        <v>1.1235955056179775E-2</v>
      </c>
      <c r="AO17" s="18">
        <f t="shared" si="5"/>
        <v>7.1428571428571426E-3</v>
      </c>
      <c r="AP17" s="18">
        <f t="shared" si="5"/>
        <v>3.7950664136622392E-3</v>
      </c>
      <c r="AQ17" s="18">
        <f t="shared" si="5"/>
        <v>5.208333333333333E-3</v>
      </c>
      <c r="AR17" s="18">
        <f t="shared" si="5"/>
        <v>2.9629629629629628E-3</v>
      </c>
      <c r="AS17" s="18">
        <f t="shared" si="5"/>
        <v>4.3227665706051877E-3</v>
      </c>
      <c r="AT17" s="18">
        <f t="shared" si="5"/>
        <v>7.9260237780713338E-3</v>
      </c>
      <c r="AU17" s="18">
        <f t="shared" si="5"/>
        <v>3.7950664136622392E-3</v>
      </c>
      <c r="AV17" s="18">
        <f t="shared" si="5"/>
        <v>2.4271844660194173E-3</v>
      </c>
      <c r="AW17" s="18">
        <f t="shared" si="5"/>
        <v>5.7870370370370367E-3</v>
      </c>
      <c r="AX17" s="18">
        <f t="shared" si="5"/>
        <v>6.0679611650485436E-3</v>
      </c>
      <c r="AY17" s="18">
        <f t="shared" si="5"/>
        <v>5.0150451354062184E-3</v>
      </c>
      <c r="AZ17" s="18">
        <f t="shared" si="5"/>
        <v>5.7273768613974796E-3</v>
      </c>
      <c r="BA17" s="18">
        <f t="shared" si="5"/>
        <v>4.0106951871657758E-3</v>
      </c>
      <c r="BB17" s="18">
        <f t="shared" si="5"/>
        <v>2.508361204013378E-3</v>
      </c>
      <c r="BC17" s="18">
        <f t="shared" si="5"/>
        <v>6.2305295950155761E-3</v>
      </c>
      <c r="BD17" s="18">
        <f t="shared" si="5"/>
        <v>6.8027210884353739E-3</v>
      </c>
      <c r="BE17" s="18">
        <f t="shared" si="5"/>
        <v>4.2372881355932203E-3</v>
      </c>
      <c r="BF17" s="18">
        <f t="shared" si="5"/>
        <v>8.4745762711864406E-3</v>
      </c>
      <c r="BG17" s="18">
        <f t="shared" si="5"/>
        <v>1.3986013986013986E-2</v>
      </c>
      <c r="BH17" s="18">
        <f t="shared" si="5"/>
        <v>3.7499999999999999E-3</v>
      </c>
      <c r="BI17" s="18">
        <f t="shared" si="5"/>
        <v>1.6934046345811051E-2</v>
      </c>
      <c r="BJ17" s="18">
        <f t="shared" si="5"/>
        <v>1.0563380281690141E-2</v>
      </c>
      <c r="BK17" s="18">
        <f t="shared" si="5"/>
        <v>1.5232974910394265E-2</v>
      </c>
      <c r="BL17" s="18">
        <f t="shared" si="5"/>
        <v>6.8359375E-3</v>
      </c>
      <c r="BM17" s="18">
        <f t="shared" si="5"/>
        <v>1.0476190476190476E-2</v>
      </c>
      <c r="BN17" s="18">
        <f t="shared" si="5"/>
        <v>1.4056224899598393E-2</v>
      </c>
      <c r="BO17" s="18">
        <f t="shared" si="5"/>
        <v>1.7811704834605598E-2</v>
      </c>
      <c r="BP17" s="18">
        <f t="shared" si="5"/>
        <v>1.2184508268059183E-2</v>
      </c>
      <c r="BQ17" s="18">
        <f t="shared" si="6"/>
        <v>8.0160320641282558E-3</v>
      </c>
      <c r="BR17" s="18">
        <f t="shared" si="6"/>
        <v>7.7294685990338162E-3</v>
      </c>
      <c r="BS17" s="18">
        <f t="shared" si="6"/>
        <v>1.1123470522803115E-2</v>
      </c>
      <c r="BT17" s="18">
        <f t="shared" si="6"/>
        <v>1.7102615694164991E-2</v>
      </c>
      <c r="BU17" s="18">
        <f t="shared" si="6"/>
        <v>1.201923076923077E-2</v>
      </c>
      <c r="BV17" s="18">
        <f t="shared" si="6"/>
        <v>1.6304347826086956E-2</v>
      </c>
      <c r="BW17" s="18">
        <f t="shared" si="6"/>
        <v>1.4211886304909561E-2</v>
      </c>
      <c r="BX17" s="18">
        <f t="shared" si="6"/>
        <v>1.7264276228419653E-2</v>
      </c>
      <c r="BY17" s="18">
        <f t="shared" si="6"/>
        <v>1.4745308310991957E-2</v>
      </c>
      <c r="BZ17" s="18">
        <f t="shared" si="6"/>
        <v>1.1379800853485065E-2</v>
      </c>
      <c r="CA17" s="18">
        <f t="shared" si="6"/>
        <v>2.4355300859598854E-2</v>
      </c>
      <c r="CB17" s="18">
        <f t="shared" si="6"/>
        <v>1.9801980198019802E-2</v>
      </c>
      <c r="CC17" s="18">
        <f t="shared" si="6"/>
        <v>2.850877192982456E-2</v>
      </c>
      <c r="CD17" s="18">
        <f t="shared" si="6"/>
        <v>1.3888888888888888E-2</v>
      </c>
      <c r="CE17" s="18">
        <f t="shared" si="6"/>
        <v>1.4893617021276596E-2</v>
      </c>
      <c r="CF17" s="18">
        <f t="shared" si="6"/>
        <v>1.5086206896551725E-2</v>
      </c>
      <c r="CG17" s="18">
        <f t="shared" si="6"/>
        <v>1.4669926650366748E-2</v>
      </c>
      <c r="CH17" s="18">
        <f t="shared" si="6"/>
        <v>1.9950124688279301E-2</v>
      </c>
      <c r="CI17" s="18">
        <f t="shared" si="6"/>
        <v>1.3927576601671309E-2</v>
      </c>
      <c r="CJ17" s="18">
        <f t="shared" si="6"/>
        <v>2.0547945205479451E-2</v>
      </c>
      <c r="CK17" s="18">
        <f t="shared" si="6"/>
        <v>1.2232415902140673E-2</v>
      </c>
      <c r="CL17" s="18">
        <f t="shared" si="6"/>
        <v>3.614457831325301E-2</v>
      </c>
      <c r="CM17" s="18">
        <f t="shared" si="6"/>
        <v>1.5974440894568689E-2</v>
      </c>
      <c r="CN17" s="18">
        <f t="shared" si="6"/>
        <v>2.1897810218978103E-2</v>
      </c>
      <c r="CO17" s="18">
        <f t="shared" si="6"/>
        <v>5.9701492537313433E-3</v>
      </c>
      <c r="CP17" s="18">
        <f t="shared" si="6"/>
        <v>2.5316455696202531E-2</v>
      </c>
      <c r="CQ17" s="18">
        <f t="shared" si="6"/>
        <v>1.9138755980861243E-2</v>
      </c>
      <c r="CR17" s="18">
        <f t="shared" si="6"/>
        <v>3.007518796992481E-2</v>
      </c>
      <c r="CS17" s="18">
        <f t="shared" si="6"/>
        <v>2.9556650246305417E-2</v>
      </c>
      <c r="CT17" s="18">
        <f t="shared" si="6"/>
        <v>2.7777777777777776E-2</v>
      </c>
      <c r="CU17" s="18">
        <f t="shared" si="6"/>
        <v>9.5238095238095247E-3</v>
      </c>
      <c r="CV17" s="18">
        <f t="shared" si="6"/>
        <v>2.5000000000000001E-2</v>
      </c>
      <c r="CW17" s="18">
        <f t="shared" si="6"/>
        <v>1.5463917525773196E-2</v>
      </c>
      <c r="CX17" s="18">
        <f t="shared" si="6"/>
        <v>3.2894736842105261E-2</v>
      </c>
      <c r="CY17" s="18">
        <f t="shared" si="6"/>
        <v>3.0434782608695653E-2</v>
      </c>
      <c r="CZ17" s="18">
        <f t="shared" si="6"/>
        <v>2.717391304347826E-2</v>
      </c>
      <c r="DA17" s="18">
        <f t="shared" si="6"/>
        <v>6.25E-2</v>
      </c>
      <c r="DB17" s="18">
        <f t="shared" si="6"/>
        <v>2.0689655172413793E-2</v>
      </c>
      <c r="DC17" s="18">
        <f t="shared" si="6"/>
        <v>2.3668639053254437E-2</v>
      </c>
      <c r="DD17" s="18">
        <f t="shared" si="6"/>
        <v>4.3795620437956206E-2</v>
      </c>
      <c r="DE17" s="18">
        <f t="shared" si="6"/>
        <v>2.4844720496894408E-2</v>
      </c>
      <c r="DF17" s="18">
        <f t="shared" si="6"/>
        <v>2.6595744680851064E-2</v>
      </c>
      <c r="DG17" s="18">
        <f t="shared" si="6"/>
        <v>3.5714285714285712E-2</v>
      </c>
      <c r="DH17" s="18">
        <f t="shared" si="6"/>
        <v>0.05</v>
      </c>
      <c r="DI17" s="18">
        <f t="shared" si="6"/>
        <v>6.5326633165829151E-2</v>
      </c>
      <c r="DJ17" s="18">
        <f t="shared" si="6"/>
        <v>3.4653465346534656E-2</v>
      </c>
      <c r="DK17" s="18">
        <f t="shared" si="6"/>
        <v>2.7322404371584699E-2</v>
      </c>
      <c r="DL17" s="18">
        <f t="shared" si="6"/>
        <v>4.1666666666666664E-2</v>
      </c>
      <c r="DM17" s="18">
        <f t="shared" si="6"/>
        <v>6.1538461538461542E-2</v>
      </c>
      <c r="DN17" s="18">
        <f t="shared" si="6"/>
        <v>6.2937062937062943E-2</v>
      </c>
      <c r="DO17" s="18">
        <f t="shared" si="6"/>
        <v>0.10429447852760736</v>
      </c>
      <c r="DP17" s="18">
        <f t="shared" si="6"/>
        <v>7.6923076923076927E-2</v>
      </c>
      <c r="DQ17" s="18">
        <f t="shared" si="6"/>
        <v>6.3829787234042548E-2</v>
      </c>
      <c r="DR17" s="18">
        <f t="shared" si="6"/>
        <v>5.3892215568862277E-2</v>
      </c>
      <c r="DS17" s="18">
        <f t="shared" si="6"/>
        <v>4.8387096774193547E-2</v>
      </c>
      <c r="DT17" s="18">
        <f t="shared" si="6"/>
        <v>0.10365853658536585</v>
      </c>
      <c r="DU17" s="18">
        <f t="shared" si="6"/>
        <v>9.3525179856115109E-2</v>
      </c>
      <c r="DV17" s="18">
        <f t="shared" si="6"/>
        <v>8.0536912751677847E-2</v>
      </c>
      <c r="DW17" s="18">
        <f t="shared" si="6"/>
        <v>3.9473684210526314E-2</v>
      </c>
      <c r="DX17" s="18">
        <f t="shared" si="6"/>
        <v>7.6470588235294124E-2</v>
      </c>
      <c r="DY17" s="18">
        <f t="shared" si="6"/>
        <v>7.5471698113207544E-2</v>
      </c>
      <c r="DZ17" s="18">
        <f t="shared" si="6"/>
        <v>4.9019607843137254E-2</v>
      </c>
      <c r="EA17" s="18">
        <f t="shared" si="6"/>
        <v>6.8965517241379309E-2</v>
      </c>
      <c r="EB17" s="18">
        <f t="shared" si="6"/>
        <v>8.1481481481481488E-2</v>
      </c>
      <c r="EC17" s="18">
        <f t="shared" ref="EC17:FH17" si="13">EC4/EC$13</f>
        <v>6.2893081761006289E-2</v>
      </c>
      <c r="ED17" s="18">
        <f t="shared" si="13"/>
        <v>0.14074074074074075</v>
      </c>
      <c r="EE17" s="18">
        <f t="shared" si="13"/>
        <v>8.6956521739130432E-2</v>
      </c>
      <c r="EF17" s="18">
        <f t="shared" si="13"/>
        <v>8.1081081081081086E-2</v>
      </c>
      <c r="EG17" s="18">
        <f t="shared" si="13"/>
        <v>0.13461538461538461</v>
      </c>
      <c r="EH17" s="18">
        <f t="shared" si="13"/>
        <v>7.6923076923076927E-2</v>
      </c>
      <c r="EI17" s="18">
        <f t="shared" si="13"/>
        <v>2.4390243902439025E-2</v>
      </c>
      <c r="EJ17" s="18">
        <f t="shared" si="13"/>
        <v>6.3829787234042548E-2</v>
      </c>
      <c r="EK17" s="18">
        <f t="shared" si="13"/>
        <v>0.17647058823529413</v>
      </c>
      <c r="EL17" s="18">
        <f t="shared" si="13"/>
        <v>8.1081081081081086E-2</v>
      </c>
      <c r="EM17" s="18">
        <f t="shared" si="13"/>
        <v>0.14285714285714285</v>
      </c>
      <c r="EN17" s="18">
        <f t="shared" si="13"/>
        <v>7.1428571428571425E-2</v>
      </c>
      <c r="EO17" s="18">
        <f t="shared" si="13"/>
        <v>8.6419753086419748E-2</v>
      </c>
      <c r="EP17" s="18">
        <f t="shared" si="13"/>
        <v>7.1428571428571425E-2</v>
      </c>
      <c r="EQ17" s="18">
        <f t="shared" si="13"/>
        <v>6.5934065934065936E-2</v>
      </c>
      <c r="ER17" s="18">
        <f t="shared" si="13"/>
        <v>9.45945945945946E-2</v>
      </c>
      <c r="ES17" s="18">
        <f t="shared" si="13"/>
        <v>8.3333333333333329E-2</v>
      </c>
      <c r="ET17" s="18">
        <f t="shared" si="13"/>
        <v>0.08</v>
      </c>
      <c r="EU17" s="18">
        <f t="shared" si="13"/>
        <v>0.11864406779661017</v>
      </c>
      <c r="EV17" s="18">
        <f t="shared" si="13"/>
        <v>0.10666666666666667</v>
      </c>
      <c r="EW17" s="18">
        <f t="shared" si="13"/>
        <v>9.8360655737704916E-2</v>
      </c>
      <c r="EX17" s="18">
        <f t="shared" si="13"/>
        <v>0.17808219178082191</v>
      </c>
      <c r="EY17" s="18">
        <f t="shared" si="13"/>
        <v>0.11475409836065574</v>
      </c>
      <c r="EZ17" s="18">
        <f t="shared" si="13"/>
        <v>9.6153846153846159E-2</v>
      </c>
      <c r="FA17" s="18">
        <f t="shared" si="13"/>
        <v>0.08</v>
      </c>
      <c r="FB17" s="18">
        <f t="shared" si="13"/>
        <v>0.15384615384615385</v>
      </c>
      <c r="FC17" s="18">
        <f t="shared" si="13"/>
        <v>9.5744680851063829E-2</v>
      </c>
      <c r="FD17" s="18">
        <f t="shared" si="13"/>
        <v>0.14634146341463414</v>
      </c>
      <c r="FE17" s="18">
        <f t="shared" si="13"/>
        <v>0.13</v>
      </c>
      <c r="FF17" s="18">
        <f t="shared" si="13"/>
        <v>0.1326530612244898</v>
      </c>
      <c r="FG17" s="18">
        <f t="shared" si="13"/>
        <v>0.1391304347826087</v>
      </c>
      <c r="FH17" s="18">
        <f t="shared" si="13"/>
        <v>0.1328125</v>
      </c>
      <c r="FI17" s="18">
        <f t="shared" ref="FI17:GN17" si="14">FI4/FI$13</f>
        <v>0.11016949152542373</v>
      </c>
      <c r="FJ17" s="18">
        <f t="shared" si="14"/>
        <v>0.12352941176470589</v>
      </c>
      <c r="FK17" s="18">
        <f t="shared" si="14"/>
        <v>8.9285714285714288E-2</v>
      </c>
      <c r="FL17" s="18">
        <f t="shared" si="14"/>
        <v>9.9056603773584911E-2</v>
      </c>
      <c r="FM17" s="18">
        <f t="shared" si="14"/>
        <v>0.12587412587412589</v>
      </c>
      <c r="FN17" s="18">
        <f t="shared" si="14"/>
        <v>0.14814814814814814</v>
      </c>
      <c r="FO17" s="18">
        <f t="shared" si="14"/>
        <v>0.11242603550295859</v>
      </c>
      <c r="FP17" s="18">
        <f t="shared" si="14"/>
        <v>9.3406593406593408E-2</v>
      </c>
      <c r="FQ17" s="18">
        <f t="shared" si="14"/>
        <v>9.0534979423868317E-2</v>
      </c>
      <c r="FR17" s="18">
        <f t="shared" si="14"/>
        <v>6.7873303167420809E-2</v>
      </c>
      <c r="FS17" s="18">
        <f t="shared" si="14"/>
        <v>0.11619718309859155</v>
      </c>
      <c r="FT17" s="18">
        <f t="shared" si="14"/>
        <v>8.2568807339449546E-2</v>
      </c>
      <c r="FU17" s="18">
        <f t="shared" si="14"/>
        <v>0.11764705882352941</v>
      </c>
      <c r="FV17" s="18">
        <f t="shared" si="14"/>
        <v>8.4375000000000006E-2</v>
      </c>
      <c r="FW17" s="18">
        <f t="shared" si="14"/>
        <v>0.1245674740484429</v>
      </c>
      <c r="FX17" s="18">
        <f t="shared" si="14"/>
        <v>0.10864745011086474</v>
      </c>
      <c r="FY17" s="18">
        <f t="shared" si="14"/>
        <v>0.10282776349614396</v>
      </c>
      <c r="FZ17" s="18">
        <f t="shared" si="14"/>
        <v>9.6109839816933634E-2</v>
      </c>
      <c r="GA17" s="18">
        <f t="shared" si="14"/>
        <v>9.2457420924574207E-2</v>
      </c>
      <c r="GB17" s="18">
        <f t="shared" si="14"/>
        <v>7.7568134171907763E-2</v>
      </c>
      <c r="GC17" s="18">
        <f t="shared" si="14"/>
        <v>9.775967413441955E-2</v>
      </c>
      <c r="GD17" s="18">
        <f t="shared" si="14"/>
        <v>9.5617529880478086E-2</v>
      </c>
      <c r="GE17" s="18">
        <f t="shared" si="14"/>
        <v>0.11265432098765432</v>
      </c>
      <c r="GF17" s="18">
        <f t="shared" si="14"/>
        <v>9.499136442141623E-2</v>
      </c>
      <c r="GG17" s="18">
        <f t="shared" si="14"/>
        <v>0.11601307189542484</v>
      </c>
      <c r="GH17" s="18">
        <f t="shared" si="14"/>
        <v>0.10086956521739131</v>
      </c>
      <c r="GI17" s="18">
        <f t="shared" si="14"/>
        <v>0.10491803278688525</v>
      </c>
      <c r="GJ17" s="18">
        <f t="shared" si="14"/>
        <v>0.10795454545454546</v>
      </c>
      <c r="GK17" s="18">
        <f t="shared" si="14"/>
        <v>0.14119922630560927</v>
      </c>
      <c r="GL17" s="18">
        <f t="shared" si="14"/>
        <v>9.602649006622517E-2</v>
      </c>
      <c r="GM17" s="18">
        <f t="shared" si="14"/>
        <v>9.7731239092495634E-2</v>
      </c>
      <c r="GN17" s="18">
        <f t="shared" si="14"/>
        <v>0.13682432432432431</v>
      </c>
      <c r="GO17" s="18">
        <f t="shared" si="9"/>
        <v>0.12867647058823528</v>
      </c>
      <c r="GP17" s="18">
        <f t="shared" si="9"/>
        <v>0.13229571984435798</v>
      </c>
      <c r="GQ17" s="18">
        <f t="shared" si="9"/>
        <v>0.130859375</v>
      </c>
      <c r="GR17" s="18">
        <f t="shared" si="9"/>
        <v>0.10180995475113122</v>
      </c>
      <c r="GS17" s="18">
        <f t="shared" si="9"/>
        <v>0.12248995983935743</v>
      </c>
      <c r="GT17" s="18">
        <f t="shared" si="9"/>
        <v>0.12966601178781925</v>
      </c>
      <c r="GU17" s="18">
        <f t="shared" si="9"/>
        <v>0.12749003984063745</v>
      </c>
      <c r="GV17" s="18">
        <f t="shared" si="9"/>
        <v>0.10805084745762712</v>
      </c>
      <c r="GW17" s="18">
        <f t="shared" si="9"/>
        <v>0.12526539278131635</v>
      </c>
      <c r="GX17" s="18">
        <f t="shared" si="9"/>
        <v>0.13819577735124761</v>
      </c>
      <c r="GY17" s="18">
        <f t="shared" si="9"/>
        <v>0.11960784313725491</v>
      </c>
      <c r="GZ17" s="18">
        <f t="shared" si="9"/>
        <v>0.11233885819521179</v>
      </c>
      <c r="HA17" s="18">
        <f t="shared" si="9"/>
        <v>0.13275862068965516</v>
      </c>
      <c r="HB17" s="18">
        <f t="shared" ref="HB17:HR17" si="15">HB4/HB$13</f>
        <v>0.11794019933554817</v>
      </c>
      <c r="HC17" s="18">
        <f t="shared" si="15"/>
        <v>0.13670411985018727</v>
      </c>
      <c r="HD17" s="18">
        <f t="shared" si="15"/>
        <v>0.12296564195298372</v>
      </c>
      <c r="HE17" s="18">
        <f t="shared" si="15"/>
        <v>0.13111888111888112</v>
      </c>
      <c r="HF17" s="18">
        <f t="shared" si="15"/>
        <v>0.15277777777777779</v>
      </c>
      <c r="HG17" s="18">
        <f t="shared" si="15"/>
        <v>0.128</v>
      </c>
      <c r="HH17" s="18">
        <f t="shared" si="15"/>
        <v>0.12831858407079647</v>
      </c>
      <c r="HI17" s="18">
        <f t="shared" si="15"/>
        <v>0.13876651982378854</v>
      </c>
      <c r="HJ17" s="18">
        <f t="shared" si="15"/>
        <v>0.150384193194292</v>
      </c>
      <c r="HK17" s="18">
        <f t="shared" si="15"/>
        <v>0.11174785100286533</v>
      </c>
      <c r="HL17" s="18">
        <f t="shared" si="15"/>
        <v>0.14390467461044912</v>
      </c>
      <c r="HM17" s="18">
        <f t="shared" si="15"/>
        <v>0.14324082363473589</v>
      </c>
      <c r="HN17" s="18">
        <f t="shared" si="15"/>
        <v>0.1553627760252366</v>
      </c>
      <c r="HO17" s="18">
        <f t="shared" si="15"/>
        <v>0.13919129082426127</v>
      </c>
      <c r="HP17" s="18">
        <f t="shared" si="15"/>
        <v>0.1334503950834065</v>
      </c>
      <c r="HQ17" s="18">
        <f t="shared" si="15"/>
        <v>0.12846865364850976</v>
      </c>
      <c r="HR17" s="18">
        <f t="shared" si="15"/>
        <v>0.12154696132596685</v>
      </c>
      <c r="HS17" s="18">
        <f t="shared" ref="HS17:HX17" si="16">HS4/HS$13</f>
        <v>0.11682242990654206</v>
      </c>
      <c r="HT17" s="18">
        <f t="shared" si="16"/>
        <v>0.13207547169811321</v>
      </c>
      <c r="HU17" s="18">
        <f t="shared" si="16"/>
        <v>0.11005692599620494</v>
      </c>
      <c r="HV17" s="18">
        <f t="shared" si="16"/>
        <v>0.10661764705882353</v>
      </c>
      <c r="HW17" s="18">
        <f t="shared" si="16"/>
        <v>0.1273209549071618</v>
      </c>
      <c r="HX17" s="18">
        <f t="shared" si="16"/>
        <v>0.22222222222222221</v>
      </c>
    </row>
    <row r="18" spans="2:232" x14ac:dyDescent="0.25">
      <c r="B18" t="s">
        <v>205</v>
      </c>
      <c r="D18" s="18">
        <f t="shared" si="4"/>
        <v>0</v>
      </c>
      <c r="E18" s="18">
        <f t="shared" ref="E18:BP21" si="17">E5/E$13</f>
        <v>0</v>
      </c>
      <c r="F18" s="18">
        <f t="shared" si="17"/>
        <v>0</v>
      </c>
      <c r="G18" s="18">
        <f t="shared" si="17"/>
        <v>0</v>
      </c>
      <c r="H18" s="18">
        <f t="shared" si="17"/>
        <v>0</v>
      </c>
      <c r="I18" s="18">
        <f t="shared" si="17"/>
        <v>0</v>
      </c>
      <c r="J18" s="18">
        <f t="shared" si="17"/>
        <v>0.5</v>
      </c>
      <c r="K18" s="18">
        <f t="shared" si="17"/>
        <v>0</v>
      </c>
      <c r="L18" s="18">
        <f t="shared" si="17"/>
        <v>0</v>
      </c>
      <c r="M18" s="18">
        <f t="shared" si="17"/>
        <v>0</v>
      </c>
      <c r="N18" s="18">
        <f t="shared" si="17"/>
        <v>0</v>
      </c>
      <c r="O18" s="18">
        <f t="shared" si="17"/>
        <v>0</v>
      </c>
      <c r="P18" s="18">
        <f t="shared" si="17"/>
        <v>0</v>
      </c>
      <c r="Q18" s="18">
        <f t="shared" si="17"/>
        <v>0</v>
      </c>
      <c r="R18" s="18">
        <f t="shared" si="17"/>
        <v>0</v>
      </c>
      <c r="S18" s="18">
        <f t="shared" si="17"/>
        <v>0</v>
      </c>
      <c r="T18" s="18">
        <f t="shared" si="17"/>
        <v>0</v>
      </c>
      <c r="U18" s="18">
        <f t="shared" si="17"/>
        <v>0.2</v>
      </c>
      <c r="V18" s="18">
        <f t="shared" si="17"/>
        <v>0</v>
      </c>
      <c r="W18" s="18">
        <f t="shared" si="17"/>
        <v>0.1111111111111111</v>
      </c>
      <c r="X18" s="18">
        <f t="shared" si="17"/>
        <v>0.2</v>
      </c>
      <c r="Y18" s="18">
        <f t="shared" si="17"/>
        <v>0</v>
      </c>
      <c r="Z18" s="18">
        <f t="shared" si="17"/>
        <v>9.0909090909090912E-2</v>
      </c>
      <c r="AA18" s="18">
        <f t="shared" si="17"/>
        <v>4.1666666666666664E-2</v>
      </c>
      <c r="AB18" s="18">
        <f t="shared" si="17"/>
        <v>0.11764705882352941</v>
      </c>
      <c r="AC18" s="18">
        <f t="shared" si="17"/>
        <v>8.1967213114754092E-2</v>
      </c>
      <c r="AD18" s="18">
        <f t="shared" si="17"/>
        <v>6.3492063492063489E-2</v>
      </c>
      <c r="AE18" s="18">
        <f t="shared" si="17"/>
        <v>0.12307692307692308</v>
      </c>
      <c r="AF18" s="18">
        <f t="shared" si="17"/>
        <v>5.2238805970149252E-2</v>
      </c>
      <c r="AG18" s="18">
        <f t="shared" si="17"/>
        <v>2.8368794326241134E-2</v>
      </c>
      <c r="AH18" s="18">
        <f t="shared" si="17"/>
        <v>0.13492063492063491</v>
      </c>
      <c r="AI18" s="18">
        <f t="shared" si="17"/>
        <v>7.1942446043165464E-2</v>
      </c>
      <c r="AJ18" s="18">
        <f t="shared" si="17"/>
        <v>4.2168674698795178E-2</v>
      </c>
      <c r="AK18" s="18">
        <f t="shared" si="17"/>
        <v>3.4653465346534656E-2</v>
      </c>
      <c r="AL18" s="18">
        <f t="shared" si="17"/>
        <v>7.1428571428571425E-2</v>
      </c>
      <c r="AM18" s="18">
        <f t="shared" si="17"/>
        <v>7.43801652892562E-2</v>
      </c>
      <c r="AN18" s="18">
        <f t="shared" si="17"/>
        <v>6.5168539325842698E-2</v>
      </c>
      <c r="AO18" s="18">
        <f t="shared" si="17"/>
        <v>6.4285714285714279E-2</v>
      </c>
      <c r="AP18" s="18">
        <f t="shared" si="17"/>
        <v>7.5901328273244778E-2</v>
      </c>
      <c r="AQ18" s="18">
        <f t="shared" si="17"/>
        <v>6.5972222222222224E-2</v>
      </c>
      <c r="AR18" s="18">
        <f t="shared" si="17"/>
        <v>6.9629629629629625E-2</v>
      </c>
      <c r="AS18" s="18">
        <f t="shared" si="17"/>
        <v>5.7636887608069162E-2</v>
      </c>
      <c r="AT18" s="18">
        <f t="shared" si="17"/>
        <v>7.9260237780713338E-2</v>
      </c>
      <c r="AU18" s="18">
        <f t="shared" si="17"/>
        <v>6.0721062618595827E-2</v>
      </c>
      <c r="AV18" s="18">
        <f t="shared" si="17"/>
        <v>6.0679611650485438E-2</v>
      </c>
      <c r="AW18" s="18">
        <f t="shared" si="17"/>
        <v>4.6296296296296294E-2</v>
      </c>
      <c r="AX18" s="18">
        <f t="shared" si="17"/>
        <v>5.461165048543689E-2</v>
      </c>
      <c r="AY18" s="18">
        <f t="shared" si="17"/>
        <v>6.4192577733199599E-2</v>
      </c>
      <c r="AZ18" s="18">
        <f t="shared" si="17"/>
        <v>5.6128293241695305E-2</v>
      </c>
      <c r="BA18" s="18">
        <f t="shared" si="17"/>
        <v>6.684491978609626E-2</v>
      </c>
      <c r="BB18" s="18">
        <f t="shared" si="17"/>
        <v>6.6053511705685616E-2</v>
      </c>
      <c r="BC18" s="18">
        <f t="shared" si="17"/>
        <v>5.5036344755970926E-2</v>
      </c>
      <c r="BD18" s="18">
        <f t="shared" si="17"/>
        <v>6.8027210884353748E-2</v>
      </c>
      <c r="BE18" s="18">
        <f t="shared" si="17"/>
        <v>5.9322033898305086E-2</v>
      </c>
      <c r="BF18" s="18">
        <f t="shared" si="17"/>
        <v>8.0979284369114876E-2</v>
      </c>
      <c r="BG18" s="18">
        <f t="shared" si="17"/>
        <v>0.10023310023310024</v>
      </c>
      <c r="BH18" s="18">
        <f t="shared" si="17"/>
        <v>8.8749999999999996E-2</v>
      </c>
      <c r="BI18" s="18">
        <f t="shared" si="17"/>
        <v>8.2887700534759357E-2</v>
      </c>
      <c r="BJ18" s="18">
        <f t="shared" si="17"/>
        <v>8.8028169014084501E-2</v>
      </c>
      <c r="BK18" s="18">
        <f t="shared" si="17"/>
        <v>9.5878136200716849E-2</v>
      </c>
      <c r="BL18" s="18">
        <f t="shared" si="17"/>
        <v>0.1015625</v>
      </c>
      <c r="BM18" s="18">
        <f t="shared" si="17"/>
        <v>0.11523809523809524</v>
      </c>
      <c r="BN18" s="18">
        <f t="shared" si="17"/>
        <v>0.10240963855421686</v>
      </c>
      <c r="BO18" s="18">
        <f t="shared" si="17"/>
        <v>0.11195928753180662</v>
      </c>
      <c r="BP18" s="18">
        <f t="shared" si="17"/>
        <v>9.6605744125326368E-2</v>
      </c>
      <c r="BQ18" s="18">
        <f t="shared" si="6"/>
        <v>0.11022044088176353</v>
      </c>
      <c r="BR18" s="18">
        <f t="shared" si="6"/>
        <v>0.10531400966183575</v>
      </c>
      <c r="BS18" s="18">
        <f t="shared" si="6"/>
        <v>9.7886540600667413E-2</v>
      </c>
      <c r="BT18" s="18">
        <f t="shared" si="6"/>
        <v>0.10563380281690141</v>
      </c>
      <c r="BU18" s="18">
        <f t="shared" si="6"/>
        <v>0.1141826923076923</v>
      </c>
      <c r="BV18" s="18">
        <f t="shared" si="6"/>
        <v>0.10326086956521739</v>
      </c>
      <c r="BW18" s="18">
        <f t="shared" si="6"/>
        <v>0.14857881136950904</v>
      </c>
      <c r="BX18" s="18">
        <f t="shared" si="6"/>
        <v>0.10756972111553785</v>
      </c>
      <c r="BY18" s="18">
        <f t="shared" si="6"/>
        <v>0.10991957104557641</v>
      </c>
      <c r="BZ18" s="18">
        <f t="shared" si="6"/>
        <v>0.11379800853485064</v>
      </c>
      <c r="CA18" s="18">
        <f t="shared" si="6"/>
        <v>0.12893982808022922</v>
      </c>
      <c r="CB18" s="18">
        <f t="shared" si="6"/>
        <v>0.14026402640264027</v>
      </c>
      <c r="CC18" s="18">
        <f t="shared" si="6"/>
        <v>0.125</v>
      </c>
      <c r="CD18" s="18">
        <f t="shared" si="6"/>
        <v>0.10648148148148148</v>
      </c>
      <c r="CE18" s="18">
        <f t="shared" si="6"/>
        <v>0.10851063829787234</v>
      </c>
      <c r="CF18" s="18">
        <f t="shared" si="6"/>
        <v>9.4827586206896547E-2</v>
      </c>
      <c r="CG18" s="18">
        <f t="shared" si="6"/>
        <v>0.13691931540342298</v>
      </c>
      <c r="CH18" s="18">
        <f t="shared" si="6"/>
        <v>0.11471321695760599</v>
      </c>
      <c r="CI18" s="18">
        <f t="shared" si="6"/>
        <v>0.14484679665738162</v>
      </c>
      <c r="CJ18" s="18">
        <f t="shared" si="6"/>
        <v>0.12328767123287671</v>
      </c>
      <c r="CK18" s="18">
        <f t="shared" si="6"/>
        <v>0.13455657492354739</v>
      </c>
      <c r="CL18" s="18">
        <f t="shared" si="6"/>
        <v>0.12048192771084337</v>
      </c>
      <c r="CM18" s="18">
        <f t="shared" si="6"/>
        <v>7.9872204472843447E-2</v>
      </c>
      <c r="CN18" s="18">
        <f t="shared" si="6"/>
        <v>0.10583941605839416</v>
      </c>
      <c r="CO18" s="18">
        <f t="shared" si="6"/>
        <v>0.11343283582089553</v>
      </c>
      <c r="CP18" s="18">
        <f t="shared" si="6"/>
        <v>0.15189873417721519</v>
      </c>
      <c r="CQ18" s="18">
        <f t="shared" si="6"/>
        <v>0.12440191387559808</v>
      </c>
      <c r="CR18" s="18">
        <f t="shared" si="6"/>
        <v>9.7744360902255634E-2</v>
      </c>
      <c r="CS18" s="18">
        <f t="shared" si="6"/>
        <v>7.8817733990147784E-2</v>
      </c>
      <c r="CT18" s="18">
        <f t="shared" si="6"/>
        <v>0.10185185185185185</v>
      </c>
      <c r="CU18" s="18">
        <f t="shared" si="6"/>
        <v>0.15238095238095239</v>
      </c>
      <c r="CV18" s="18">
        <f t="shared" si="6"/>
        <v>0.105</v>
      </c>
      <c r="CW18" s="18">
        <f t="shared" si="6"/>
        <v>0.17010309278350516</v>
      </c>
      <c r="CX18" s="18">
        <f t="shared" si="6"/>
        <v>0.18421052631578946</v>
      </c>
      <c r="CY18" s="18">
        <f t="shared" si="6"/>
        <v>0.11304347826086956</v>
      </c>
      <c r="CZ18" s="18">
        <f t="shared" si="6"/>
        <v>9.7826086956521743E-2</v>
      </c>
      <c r="DA18" s="18">
        <f t="shared" si="6"/>
        <v>0.10227272727272728</v>
      </c>
      <c r="DB18" s="18">
        <f t="shared" si="6"/>
        <v>0.13793103448275862</v>
      </c>
      <c r="DC18" s="18">
        <f t="shared" si="6"/>
        <v>0.11242603550295859</v>
      </c>
      <c r="DD18" s="18">
        <f t="shared" si="6"/>
        <v>0.16788321167883211</v>
      </c>
      <c r="DE18" s="18">
        <f t="shared" si="6"/>
        <v>0.16149068322981366</v>
      </c>
      <c r="DF18" s="18">
        <f t="shared" si="6"/>
        <v>0.18617021276595744</v>
      </c>
      <c r="DG18" s="18">
        <f t="shared" si="6"/>
        <v>0.23469387755102042</v>
      </c>
      <c r="DH18" s="18">
        <f t="shared" si="6"/>
        <v>0.17777777777777778</v>
      </c>
      <c r="DI18" s="18">
        <f t="shared" si="6"/>
        <v>0.17587939698492464</v>
      </c>
      <c r="DJ18" s="18">
        <f t="shared" si="6"/>
        <v>0.15841584158415842</v>
      </c>
      <c r="DK18" s="18">
        <f t="shared" si="6"/>
        <v>0.20218579234972678</v>
      </c>
      <c r="DL18" s="18">
        <f t="shared" si="6"/>
        <v>0.2</v>
      </c>
      <c r="DM18" s="18">
        <f t="shared" si="6"/>
        <v>0.15897435897435896</v>
      </c>
      <c r="DN18" s="18">
        <f t="shared" si="6"/>
        <v>0.23076923076923078</v>
      </c>
      <c r="DO18" s="18">
        <f t="shared" si="6"/>
        <v>0.17791411042944785</v>
      </c>
      <c r="DP18" s="18">
        <f t="shared" si="6"/>
        <v>0.20279720279720279</v>
      </c>
      <c r="DQ18" s="18">
        <f t="shared" si="6"/>
        <v>0.1773049645390071</v>
      </c>
      <c r="DR18" s="18">
        <f t="shared" si="6"/>
        <v>0.17365269461077845</v>
      </c>
      <c r="DS18" s="18">
        <f t="shared" si="6"/>
        <v>0.15322580645161291</v>
      </c>
      <c r="DT18" s="18">
        <f t="shared" si="6"/>
        <v>0.2073170731707317</v>
      </c>
      <c r="DU18" s="18">
        <f t="shared" si="6"/>
        <v>0.14388489208633093</v>
      </c>
      <c r="DV18" s="18">
        <f t="shared" si="6"/>
        <v>0.16107382550335569</v>
      </c>
      <c r="DW18" s="18">
        <f t="shared" si="6"/>
        <v>0.18421052631578946</v>
      </c>
      <c r="DX18" s="18">
        <f t="shared" si="6"/>
        <v>0.18823529411764706</v>
      </c>
      <c r="DY18" s="18">
        <f t="shared" si="6"/>
        <v>0.14465408805031446</v>
      </c>
      <c r="DZ18" s="18">
        <f t="shared" si="6"/>
        <v>0.22549019607843138</v>
      </c>
      <c r="EA18" s="18">
        <f t="shared" si="6"/>
        <v>0.2620689655172414</v>
      </c>
      <c r="EB18" s="18">
        <f t="shared" si="6"/>
        <v>0.2</v>
      </c>
      <c r="EC18" s="18">
        <f t="shared" ref="EC18:FH18" si="18">EC5/EC$13</f>
        <v>0.20125786163522014</v>
      </c>
      <c r="ED18" s="18">
        <f t="shared" si="18"/>
        <v>0.17037037037037037</v>
      </c>
      <c r="EE18" s="18">
        <f t="shared" si="18"/>
        <v>0.10869565217391304</v>
      </c>
      <c r="EF18" s="18">
        <f t="shared" si="18"/>
        <v>0.24324324324324326</v>
      </c>
      <c r="EG18" s="18">
        <f t="shared" si="18"/>
        <v>0.23076923076923078</v>
      </c>
      <c r="EH18" s="18">
        <f t="shared" si="18"/>
        <v>0.19658119658119658</v>
      </c>
      <c r="EI18" s="18">
        <f t="shared" si="18"/>
        <v>0.24390243902439024</v>
      </c>
      <c r="EJ18" s="18">
        <f t="shared" si="18"/>
        <v>0.23404255319148937</v>
      </c>
      <c r="EK18" s="18">
        <f t="shared" si="18"/>
        <v>0.17647058823529413</v>
      </c>
      <c r="EL18" s="18">
        <f t="shared" si="18"/>
        <v>0.16216216216216217</v>
      </c>
      <c r="EM18" s="18">
        <f t="shared" si="18"/>
        <v>0.18181818181818182</v>
      </c>
      <c r="EN18" s="18">
        <f t="shared" si="18"/>
        <v>0.16071428571428573</v>
      </c>
      <c r="EO18" s="18">
        <f t="shared" si="18"/>
        <v>0.20987654320987653</v>
      </c>
      <c r="EP18" s="18">
        <f t="shared" si="18"/>
        <v>0.18571428571428572</v>
      </c>
      <c r="EQ18" s="18">
        <f t="shared" si="18"/>
        <v>0.12087912087912088</v>
      </c>
      <c r="ER18" s="18">
        <f t="shared" si="18"/>
        <v>0.21621621621621623</v>
      </c>
      <c r="ES18" s="18">
        <f t="shared" si="18"/>
        <v>0.21666666666666667</v>
      </c>
      <c r="ET18" s="18">
        <f t="shared" si="18"/>
        <v>0.24</v>
      </c>
      <c r="EU18" s="18">
        <f t="shared" si="18"/>
        <v>0.2711864406779661</v>
      </c>
      <c r="EV18" s="18">
        <f t="shared" si="18"/>
        <v>0.17333333333333334</v>
      </c>
      <c r="EW18" s="18">
        <f t="shared" si="18"/>
        <v>0.29508196721311475</v>
      </c>
      <c r="EX18" s="18">
        <f t="shared" si="18"/>
        <v>0.28767123287671231</v>
      </c>
      <c r="EY18" s="18">
        <f t="shared" si="18"/>
        <v>0.22950819672131148</v>
      </c>
      <c r="EZ18" s="18">
        <f t="shared" si="18"/>
        <v>0.34615384615384615</v>
      </c>
      <c r="FA18" s="18">
        <f t="shared" si="18"/>
        <v>0.18</v>
      </c>
      <c r="FB18" s="18">
        <f t="shared" si="18"/>
        <v>0.17307692307692307</v>
      </c>
      <c r="FC18" s="18">
        <f t="shared" si="18"/>
        <v>0.26595744680851063</v>
      </c>
      <c r="FD18" s="18">
        <f t="shared" si="18"/>
        <v>0.26829268292682928</v>
      </c>
      <c r="FE18" s="18">
        <f t="shared" si="18"/>
        <v>0.24</v>
      </c>
      <c r="FF18" s="18">
        <f t="shared" si="18"/>
        <v>0.18367346938775511</v>
      </c>
      <c r="FG18" s="18">
        <f t="shared" si="18"/>
        <v>0.16521739130434782</v>
      </c>
      <c r="FH18" s="18">
        <f t="shared" si="18"/>
        <v>0.1953125</v>
      </c>
      <c r="FI18" s="18">
        <f t="shared" ref="FI18:GN18" si="19">FI5/FI$13</f>
        <v>0.16949152542372881</v>
      </c>
      <c r="FJ18" s="18">
        <f t="shared" si="19"/>
        <v>0.2</v>
      </c>
      <c r="FK18" s="18">
        <f t="shared" si="19"/>
        <v>0.24404761904761904</v>
      </c>
      <c r="FL18" s="18">
        <f t="shared" si="19"/>
        <v>0.28773584905660377</v>
      </c>
      <c r="FM18" s="18">
        <f t="shared" si="19"/>
        <v>0.24475524475524477</v>
      </c>
      <c r="FN18" s="18">
        <f t="shared" si="19"/>
        <v>0.13227513227513227</v>
      </c>
      <c r="FO18" s="18">
        <f t="shared" si="19"/>
        <v>0.20710059171597633</v>
      </c>
      <c r="FP18" s="18">
        <f t="shared" si="19"/>
        <v>0.24725274725274726</v>
      </c>
      <c r="FQ18" s="18">
        <f t="shared" si="19"/>
        <v>0.23456790123456789</v>
      </c>
      <c r="FR18" s="18">
        <f t="shared" si="19"/>
        <v>0.30316742081447962</v>
      </c>
      <c r="FS18" s="18">
        <f t="shared" si="19"/>
        <v>0.27464788732394368</v>
      </c>
      <c r="FT18" s="18">
        <f t="shared" si="19"/>
        <v>0.23853211009174313</v>
      </c>
      <c r="FU18" s="18">
        <f t="shared" si="19"/>
        <v>0.25630252100840334</v>
      </c>
      <c r="FV18" s="18">
        <f t="shared" si="19"/>
        <v>0.27187499999999998</v>
      </c>
      <c r="FW18" s="18">
        <f t="shared" si="19"/>
        <v>0.27681660899653981</v>
      </c>
      <c r="FX18" s="18">
        <f t="shared" si="19"/>
        <v>0.28824833702882485</v>
      </c>
      <c r="FY18" s="18">
        <f t="shared" si="19"/>
        <v>0.25449871465295631</v>
      </c>
      <c r="FZ18" s="18">
        <f t="shared" si="19"/>
        <v>0.28375286041189929</v>
      </c>
      <c r="GA18" s="18">
        <f t="shared" si="19"/>
        <v>0.32116788321167883</v>
      </c>
      <c r="GB18" s="18">
        <f t="shared" si="19"/>
        <v>0.29559748427672955</v>
      </c>
      <c r="GC18" s="18">
        <f t="shared" si="19"/>
        <v>0.28716904276985744</v>
      </c>
      <c r="GD18" s="18">
        <f t="shared" si="19"/>
        <v>0.30079681274900399</v>
      </c>
      <c r="GE18" s="18">
        <f t="shared" si="19"/>
        <v>0.30555555555555558</v>
      </c>
      <c r="GF18" s="18">
        <f t="shared" si="19"/>
        <v>0.33333333333333331</v>
      </c>
      <c r="GG18" s="18">
        <f t="shared" si="19"/>
        <v>0.33006535947712418</v>
      </c>
      <c r="GH18" s="18">
        <f t="shared" si="19"/>
        <v>0.33565217391304347</v>
      </c>
      <c r="GI18" s="18">
        <f t="shared" si="19"/>
        <v>0.29016393442622951</v>
      </c>
      <c r="GJ18" s="18">
        <f t="shared" si="19"/>
        <v>0.3125</v>
      </c>
      <c r="GK18" s="18">
        <f t="shared" si="19"/>
        <v>0.31334622823984526</v>
      </c>
      <c r="GL18" s="18">
        <f t="shared" si="19"/>
        <v>0.32615894039735099</v>
      </c>
      <c r="GM18" s="18">
        <f t="shared" si="19"/>
        <v>0.34554973821989526</v>
      </c>
      <c r="GN18" s="18">
        <f t="shared" si="19"/>
        <v>0.3125</v>
      </c>
      <c r="GO18" s="18">
        <f t="shared" si="9"/>
        <v>0.2922794117647059</v>
      </c>
      <c r="GP18" s="18">
        <f t="shared" si="9"/>
        <v>0.3443579766536965</v>
      </c>
      <c r="GQ18" s="18">
        <f t="shared" si="9"/>
        <v>0.3125</v>
      </c>
      <c r="GR18" s="18">
        <f t="shared" si="9"/>
        <v>0.30316742081447962</v>
      </c>
      <c r="GS18" s="18">
        <f t="shared" si="9"/>
        <v>0.31526104417670681</v>
      </c>
      <c r="GT18" s="18">
        <f t="shared" si="9"/>
        <v>0.30451866404715128</v>
      </c>
      <c r="GU18" s="18">
        <f t="shared" si="9"/>
        <v>0.3605577689243028</v>
      </c>
      <c r="GV18" s="18">
        <f t="shared" si="9"/>
        <v>0.33050847457627119</v>
      </c>
      <c r="GW18" s="18">
        <f t="shared" si="9"/>
        <v>0.30573248407643311</v>
      </c>
      <c r="GX18" s="18">
        <f t="shared" si="9"/>
        <v>0.34932821497120919</v>
      </c>
      <c r="GY18" s="18">
        <f t="shared" si="9"/>
        <v>0.3352941176470588</v>
      </c>
      <c r="GZ18" s="18">
        <f t="shared" si="9"/>
        <v>0.3296500920810313</v>
      </c>
      <c r="HA18" s="18">
        <f t="shared" si="9"/>
        <v>0.35172413793103446</v>
      </c>
      <c r="HB18" s="18">
        <f t="shared" ref="HB18:HR18" si="20">HB5/HB$13</f>
        <v>0.34717607973421927</v>
      </c>
      <c r="HC18" s="18">
        <f t="shared" si="20"/>
        <v>0.34082397003745318</v>
      </c>
      <c r="HD18" s="18">
        <f t="shared" si="20"/>
        <v>0.34177215189873417</v>
      </c>
      <c r="HE18" s="18">
        <f t="shared" si="20"/>
        <v>0.34615384615384615</v>
      </c>
      <c r="HF18" s="18">
        <f t="shared" si="20"/>
        <v>0.36631944444444442</v>
      </c>
      <c r="HG18" s="18">
        <f t="shared" si="20"/>
        <v>0.36571428571428571</v>
      </c>
      <c r="HH18" s="18">
        <f t="shared" si="20"/>
        <v>0.34292035398230086</v>
      </c>
      <c r="HI18" s="18">
        <f t="shared" si="20"/>
        <v>0.32378854625550663</v>
      </c>
      <c r="HJ18" s="18">
        <f t="shared" si="20"/>
        <v>0.28100987925356752</v>
      </c>
      <c r="HK18" s="18">
        <f t="shared" si="20"/>
        <v>0.30181470869149951</v>
      </c>
      <c r="HL18" s="18">
        <f t="shared" si="20"/>
        <v>0.29514207149404215</v>
      </c>
      <c r="HM18" s="18">
        <f t="shared" si="20"/>
        <v>0.31333930170098478</v>
      </c>
      <c r="HN18" s="18">
        <f t="shared" si="20"/>
        <v>0.30678233438485802</v>
      </c>
      <c r="HO18" s="18">
        <f t="shared" si="20"/>
        <v>0.31804043545878696</v>
      </c>
      <c r="HP18" s="18">
        <f t="shared" si="20"/>
        <v>0.31870061457418786</v>
      </c>
      <c r="HQ18" s="18">
        <f t="shared" si="20"/>
        <v>0.30524152106885921</v>
      </c>
      <c r="HR18" s="18">
        <f t="shared" si="20"/>
        <v>0.2983425414364641</v>
      </c>
      <c r="HS18" s="18">
        <f t="shared" ref="HS18:HX18" si="21">HS5/HS$13</f>
        <v>0.2834890965732087</v>
      </c>
      <c r="HT18" s="18">
        <f t="shared" si="21"/>
        <v>0.27882599580712786</v>
      </c>
      <c r="HU18" s="18">
        <f t="shared" si="21"/>
        <v>0.25806451612903225</v>
      </c>
      <c r="HV18" s="18">
        <f t="shared" si="21"/>
        <v>0.23161764705882354</v>
      </c>
      <c r="HW18" s="18">
        <f t="shared" si="21"/>
        <v>0.28116710875331563</v>
      </c>
      <c r="HX18" s="18">
        <f t="shared" si="21"/>
        <v>0.21111111111111111</v>
      </c>
    </row>
    <row r="19" spans="2:232" x14ac:dyDescent="0.25">
      <c r="B19" t="s">
        <v>206</v>
      </c>
      <c r="D19" s="18">
        <f t="shared" si="4"/>
        <v>0</v>
      </c>
      <c r="E19" s="18">
        <f t="shared" si="17"/>
        <v>0</v>
      </c>
      <c r="F19" s="18">
        <f t="shared" si="17"/>
        <v>0</v>
      </c>
      <c r="G19" s="18">
        <f t="shared" si="17"/>
        <v>0</v>
      </c>
      <c r="H19" s="18">
        <f t="shared" si="17"/>
        <v>0</v>
      </c>
      <c r="I19" s="18">
        <f t="shared" si="17"/>
        <v>0</v>
      </c>
      <c r="J19" s="18">
        <f t="shared" si="17"/>
        <v>0</v>
      </c>
      <c r="K19" s="18">
        <f t="shared" si="17"/>
        <v>0</v>
      </c>
      <c r="L19" s="18">
        <f t="shared" si="17"/>
        <v>0</v>
      </c>
      <c r="M19" s="18">
        <f t="shared" si="17"/>
        <v>0</v>
      </c>
      <c r="N19" s="18">
        <f t="shared" si="17"/>
        <v>0</v>
      </c>
      <c r="O19" s="18">
        <f t="shared" si="17"/>
        <v>0</v>
      </c>
      <c r="P19" s="18">
        <f t="shared" si="17"/>
        <v>0</v>
      </c>
      <c r="Q19" s="18">
        <f t="shared" si="17"/>
        <v>0</v>
      </c>
      <c r="R19" s="18">
        <f t="shared" si="17"/>
        <v>0</v>
      </c>
      <c r="S19" s="18">
        <f t="shared" si="17"/>
        <v>0</v>
      </c>
      <c r="T19" s="18">
        <f t="shared" si="17"/>
        <v>0</v>
      </c>
      <c r="U19" s="18">
        <f t="shared" si="17"/>
        <v>0</v>
      </c>
      <c r="V19" s="18">
        <f t="shared" si="17"/>
        <v>0</v>
      </c>
      <c r="W19" s="18">
        <f t="shared" si="17"/>
        <v>0</v>
      </c>
      <c r="X19" s="18">
        <f t="shared" si="17"/>
        <v>0.2</v>
      </c>
      <c r="Y19" s="18">
        <f t="shared" si="17"/>
        <v>0.1</v>
      </c>
      <c r="Z19" s="18">
        <f t="shared" si="17"/>
        <v>9.0909090909090912E-2</v>
      </c>
      <c r="AA19" s="18">
        <f t="shared" si="17"/>
        <v>4.1666666666666664E-2</v>
      </c>
      <c r="AB19" s="18">
        <f t="shared" si="17"/>
        <v>8.8235294117647065E-2</v>
      </c>
      <c r="AC19" s="18">
        <f t="shared" si="17"/>
        <v>0.14754098360655737</v>
      </c>
      <c r="AD19" s="18">
        <f t="shared" si="17"/>
        <v>1.5873015873015872E-2</v>
      </c>
      <c r="AE19" s="18">
        <f t="shared" si="17"/>
        <v>7.6923076923076927E-2</v>
      </c>
      <c r="AF19" s="18">
        <f t="shared" si="17"/>
        <v>4.4776119402985072E-2</v>
      </c>
      <c r="AG19" s="18">
        <f t="shared" si="17"/>
        <v>9.2198581560283682E-2</v>
      </c>
      <c r="AH19" s="18">
        <f t="shared" si="17"/>
        <v>7.9365079365079361E-2</v>
      </c>
      <c r="AI19" s="18">
        <f t="shared" si="17"/>
        <v>9.3525179856115109E-2</v>
      </c>
      <c r="AJ19" s="18">
        <f t="shared" si="17"/>
        <v>4.2168674698795178E-2</v>
      </c>
      <c r="AK19" s="18">
        <f t="shared" si="17"/>
        <v>7.4257425742574254E-2</v>
      </c>
      <c r="AL19" s="18">
        <f t="shared" si="17"/>
        <v>9.2436974789915971E-2</v>
      </c>
      <c r="AM19" s="18">
        <f t="shared" si="17"/>
        <v>0.14049586776859505</v>
      </c>
      <c r="AN19" s="18">
        <f t="shared" si="17"/>
        <v>0.11685393258426967</v>
      </c>
      <c r="AO19" s="18">
        <f t="shared" si="17"/>
        <v>9.5238095238095233E-2</v>
      </c>
      <c r="AP19" s="18">
        <f t="shared" si="17"/>
        <v>8.7286527514231493E-2</v>
      </c>
      <c r="AQ19" s="18">
        <f t="shared" si="17"/>
        <v>0.10590277777777778</v>
      </c>
      <c r="AR19" s="18">
        <f t="shared" si="17"/>
        <v>0.10074074074074074</v>
      </c>
      <c r="AS19" s="18">
        <f t="shared" si="17"/>
        <v>0.10086455331412104</v>
      </c>
      <c r="AT19" s="18">
        <f t="shared" si="17"/>
        <v>8.1902245706737126E-2</v>
      </c>
      <c r="AU19" s="18">
        <f t="shared" si="17"/>
        <v>8.3491461100569264E-2</v>
      </c>
      <c r="AV19" s="18">
        <f t="shared" si="17"/>
        <v>7.8883495145631075E-2</v>
      </c>
      <c r="AW19" s="18">
        <f t="shared" si="17"/>
        <v>7.0601851851851846E-2</v>
      </c>
      <c r="AX19" s="18">
        <f t="shared" si="17"/>
        <v>7.8883495145631075E-2</v>
      </c>
      <c r="AY19" s="18">
        <f t="shared" si="17"/>
        <v>8.1243731193580748E-2</v>
      </c>
      <c r="AZ19" s="18">
        <f t="shared" si="17"/>
        <v>8.3619702176403202E-2</v>
      </c>
      <c r="BA19" s="18">
        <f t="shared" si="17"/>
        <v>6.4171122994652413E-2</v>
      </c>
      <c r="BB19" s="18">
        <f t="shared" si="17"/>
        <v>6.0200668896321072E-2</v>
      </c>
      <c r="BC19" s="18">
        <f t="shared" si="17"/>
        <v>8.2035306334371755E-2</v>
      </c>
      <c r="BD19" s="18">
        <f t="shared" si="17"/>
        <v>7.9689018464528666E-2</v>
      </c>
      <c r="BE19" s="18">
        <f t="shared" si="17"/>
        <v>9.110169491525423E-2</v>
      </c>
      <c r="BF19" s="18">
        <f t="shared" si="17"/>
        <v>8.4745762711864403E-2</v>
      </c>
      <c r="BG19" s="18">
        <f t="shared" si="17"/>
        <v>7.6923076923076927E-2</v>
      </c>
      <c r="BH19" s="18">
        <f t="shared" si="17"/>
        <v>8.8749999999999996E-2</v>
      </c>
      <c r="BI19" s="18">
        <f t="shared" si="17"/>
        <v>8.2887700534759357E-2</v>
      </c>
      <c r="BJ19" s="18">
        <f t="shared" si="17"/>
        <v>7.2769953051643188E-2</v>
      </c>
      <c r="BK19" s="18">
        <f t="shared" si="17"/>
        <v>9.4982078853046589E-2</v>
      </c>
      <c r="BL19" s="18">
        <f t="shared" si="17"/>
        <v>7.71484375E-2</v>
      </c>
      <c r="BM19" s="18">
        <f t="shared" si="17"/>
        <v>8.3809523809523806E-2</v>
      </c>
      <c r="BN19" s="18">
        <f t="shared" si="17"/>
        <v>9.337349397590361E-2</v>
      </c>
      <c r="BO19" s="18">
        <f t="shared" si="17"/>
        <v>8.5241730279898217E-2</v>
      </c>
      <c r="BP19" s="18">
        <f t="shared" si="17"/>
        <v>0.10095735422106179</v>
      </c>
      <c r="BQ19" s="18">
        <f t="shared" si="6"/>
        <v>9.9198396793587176E-2</v>
      </c>
      <c r="BR19" s="18">
        <f t="shared" si="6"/>
        <v>9.3719806763285021E-2</v>
      </c>
      <c r="BS19" s="18">
        <f t="shared" si="6"/>
        <v>9.8998887652947717E-2</v>
      </c>
      <c r="BT19" s="18">
        <f t="shared" si="6"/>
        <v>8.75251509054326E-2</v>
      </c>
      <c r="BU19" s="18">
        <f t="shared" si="6"/>
        <v>0.125</v>
      </c>
      <c r="BV19" s="18">
        <f t="shared" si="6"/>
        <v>8.8315217391304351E-2</v>
      </c>
      <c r="BW19" s="18">
        <f t="shared" si="6"/>
        <v>0.11627906976744186</v>
      </c>
      <c r="BX19" s="18">
        <f t="shared" si="6"/>
        <v>7.4369189907038516E-2</v>
      </c>
      <c r="BY19" s="18">
        <f t="shared" si="6"/>
        <v>9.7855227882037529E-2</v>
      </c>
      <c r="BZ19" s="18">
        <f t="shared" si="6"/>
        <v>7.1123755334281655E-2</v>
      </c>
      <c r="CA19" s="18">
        <f t="shared" si="6"/>
        <v>7.7363896848137534E-2</v>
      </c>
      <c r="CB19" s="18">
        <f t="shared" si="6"/>
        <v>8.0858085808580851E-2</v>
      </c>
      <c r="CC19" s="18">
        <f t="shared" si="6"/>
        <v>8.771929824561403E-2</v>
      </c>
      <c r="CD19" s="18">
        <f t="shared" si="6"/>
        <v>8.9506172839506168E-2</v>
      </c>
      <c r="CE19" s="18">
        <f t="shared" si="6"/>
        <v>0.10851063829787234</v>
      </c>
      <c r="CF19" s="18">
        <f t="shared" si="6"/>
        <v>9.0517241379310345E-2</v>
      </c>
      <c r="CG19" s="18">
        <f t="shared" si="6"/>
        <v>6.8459657701711488E-2</v>
      </c>
      <c r="CH19" s="18">
        <f t="shared" si="6"/>
        <v>0.10224438902743142</v>
      </c>
      <c r="CI19" s="18">
        <f t="shared" si="6"/>
        <v>6.4066852367688026E-2</v>
      </c>
      <c r="CJ19" s="18">
        <f t="shared" si="6"/>
        <v>0.11643835616438356</v>
      </c>
      <c r="CK19" s="18">
        <f t="shared" si="6"/>
        <v>9.1743119266055051E-2</v>
      </c>
      <c r="CL19" s="18">
        <f t="shared" si="6"/>
        <v>9.337349397590361E-2</v>
      </c>
      <c r="CM19" s="18">
        <f t="shared" si="6"/>
        <v>7.3482428115015971E-2</v>
      </c>
      <c r="CN19" s="18">
        <f t="shared" si="6"/>
        <v>6.2043795620437957E-2</v>
      </c>
      <c r="CO19" s="18">
        <f t="shared" si="6"/>
        <v>0.13134328358208955</v>
      </c>
      <c r="CP19" s="18">
        <f t="shared" si="6"/>
        <v>7.1729957805907171E-2</v>
      </c>
      <c r="CQ19" s="18">
        <f t="shared" si="6"/>
        <v>0.10526315789473684</v>
      </c>
      <c r="CR19" s="18">
        <f t="shared" si="6"/>
        <v>9.7744360902255634E-2</v>
      </c>
      <c r="CS19" s="18">
        <f t="shared" si="6"/>
        <v>8.8669950738916259E-2</v>
      </c>
      <c r="CT19" s="18">
        <f t="shared" si="6"/>
        <v>0.12037037037037036</v>
      </c>
      <c r="CU19" s="18">
        <f t="shared" si="6"/>
        <v>8.0952380952380956E-2</v>
      </c>
      <c r="CV19" s="18">
        <f t="shared" si="6"/>
        <v>0.125</v>
      </c>
      <c r="CW19" s="18">
        <f t="shared" si="6"/>
        <v>0.10824742268041238</v>
      </c>
      <c r="CX19" s="18">
        <f t="shared" si="6"/>
        <v>0.1118421052631579</v>
      </c>
      <c r="CY19" s="18">
        <f t="shared" si="6"/>
        <v>8.6956521739130432E-2</v>
      </c>
      <c r="CZ19" s="18">
        <f t="shared" si="6"/>
        <v>7.0652173913043473E-2</v>
      </c>
      <c r="DA19" s="18">
        <f t="shared" si="6"/>
        <v>0.11363636363636363</v>
      </c>
      <c r="DB19" s="18">
        <f t="shared" si="6"/>
        <v>8.2758620689655171E-2</v>
      </c>
      <c r="DC19" s="18">
        <f t="shared" si="6"/>
        <v>0.13017751479289941</v>
      </c>
      <c r="DD19" s="18">
        <f t="shared" si="6"/>
        <v>0.10948905109489052</v>
      </c>
      <c r="DE19" s="18">
        <f t="shared" si="6"/>
        <v>0.10559006211180125</v>
      </c>
      <c r="DF19" s="18">
        <f t="shared" si="6"/>
        <v>0.11702127659574468</v>
      </c>
      <c r="DG19" s="18">
        <f t="shared" si="6"/>
        <v>0.14285714285714285</v>
      </c>
      <c r="DH19" s="18">
        <f t="shared" si="6"/>
        <v>0.14444444444444443</v>
      </c>
      <c r="DI19" s="18">
        <f t="shared" si="6"/>
        <v>0.15577889447236182</v>
      </c>
      <c r="DJ19" s="18">
        <f t="shared" si="6"/>
        <v>0.18811881188118812</v>
      </c>
      <c r="DK19" s="18">
        <f t="shared" si="6"/>
        <v>0.15846994535519127</v>
      </c>
      <c r="DL19" s="18">
        <f t="shared" si="6"/>
        <v>0.15833333333333333</v>
      </c>
      <c r="DM19" s="18">
        <f t="shared" si="6"/>
        <v>0.12820512820512819</v>
      </c>
      <c r="DN19" s="18">
        <f t="shared" si="6"/>
        <v>0.16083916083916083</v>
      </c>
      <c r="DO19" s="18">
        <f t="shared" si="6"/>
        <v>0.18404907975460122</v>
      </c>
      <c r="DP19" s="18">
        <f t="shared" si="6"/>
        <v>0.18181818181818182</v>
      </c>
      <c r="DQ19" s="18">
        <f t="shared" si="6"/>
        <v>0.1702127659574468</v>
      </c>
      <c r="DR19" s="18">
        <f t="shared" si="6"/>
        <v>0.11377245508982035</v>
      </c>
      <c r="DS19" s="18">
        <f t="shared" si="6"/>
        <v>0.17741935483870969</v>
      </c>
      <c r="DT19" s="18">
        <f t="shared" si="6"/>
        <v>0.16463414634146342</v>
      </c>
      <c r="DU19" s="18">
        <f t="shared" si="6"/>
        <v>0.16546762589928057</v>
      </c>
      <c r="DV19" s="18">
        <f t="shared" si="6"/>
        <v>0.19463087248322147</v>
      </c>
      <c r="DW19" s="18">
        <f t="shared" si="6"/>
        <v>0.15131578947368421</v>
      </c>
      <c r="DX19" s="18">
        <f t="shared" si="6"/>
        <v>0.15294117647058825</v>
      </c>
      <c r="DY19" s="18">
        <f t="shared" si="6"/>
        <v>0.13836477987421383</v>
      </c>
      <c r="DZ19" s="18">
        <f t="shared" si="6"/>
        <v>0.14705882352941177</v>
      </c>
      <c r="EA19" s="18">
        <f t="shared" si="6"/>
        <v>0.16551724137931034</v>
      </c>
      <c r="EB19" s="18">
        <f t="shared" ref="EB19:GM23" si="22">EB6/EB$13</f>
        <v>0.2</v>
      </c>
      <c r="EC19" s="18">
        <f t="shared" si="22"/>
        <v>0.18867924528301888</v>
      </c>
      <c r="ED19" s="18">
        <f t="shared" si="22"/>
        <v>0.15555555555555556</v>
      </c>
      <c r="EE19" s="18">
        <f t="shared" si="22"/>
        <v>0.21014492753623187</v>
      </c>
      <c r="EF19" s="18">
        <f t="shared" si="22"/>
        <v>0.15315315315315314</v>
      </c>
      <c r="EG19" s="18">
        <f t="shared" si="22"/>
        <v>0.20192307692307693</v>
      </c>
      <c r="EH19" s="18">
        <f t="shared" si="22"/>
        <v>0.19658119658119658</v>
      </c>
      <c r="EI19" s="18">
        <f t="shared" si="22"/>
        <v>0.13414634146341464</v>
      </c>
      <c r="EJ19" s="18">
        <f t="shared" si="22"/>
        <v>0.20212765957446807</v>
      </c>
      <c r="EK19" s="18">
        <f t="shared" si="22"/>
        <v>0.19117647058823528</v>
      </c>
      <c r="EL19" s="18">
        <f t="shared" si="22"/>
        <v>0.20270270270270271</v>
      </c>
      <c r="EM19" s="18">
        <f t="shared" si="22"/>
        <v>0.27272727272727271</v>
      </c>
      <c r="EN19" s="18">
        <f t="shared" si="22"/>
        <v>0.25</v>
      </c>
      <c r="EO19" s="18">
        <f t="shared" si="22"/>
        <v>0.19753086419753085</v>
      </c>
      <c r="EP19" s="18">
        <f t="shared" si="22"/>
        <v>0.18571428571428572</v>
      </c>
      <c r="EQ19" s="18">
        <f t="shared" si="22"/>
        <v>0.27472527472527475</v>
      </c>
      <c r="ER19" s="18">
        <f t="shared" si="22"/>
        <v>0.22972972972972974</v>
      </c>
      <c r="ES19" s="18">
        <f t="shared" si="22"/>
        <v>0.15</v>
      </c>
      <c r="ET19" s="18">
        <f t="shared" si="22"/>
        <v>0.21333333333333335</v>
      </c>
      <c r="EU19" s="18">
        <f t="shared" si="22"/>
        <v>0.22033898305084745</v>
      </c>
      <c r="EV19" s="18">
        <f t="shared" si="22"/>
        <v>0.12</v>
      </c>
      <c r="EW19" s="18">
        <f t="shared" si="22"/>
        <v>0.18032786885245902</v>
      </c>
      <c r="EX19" s="18">
        <f t="shared" si="22"/>
        <v>0.12328767123287671</v>
      </c>
      <c r="EY19" s="18">
        <f t="shared" si="22"/>
        <v>0.21311475409836064</v>
      </c>
      <c r="EZ19" s="18">
        <f t="shared" si="22"/>
        <v>0.17307692307692307</v>
      </c>
      <c r="FA19" s="18">
        <f t="shared" si="22"/>
        <v>0.1</v>
      </c>
      <c r="FB19" s="18">
        <f t="shared" si="22"/>
        <v>0.11538461538461539</v>
      </c>
      <c r="FC19" s="18">
        <f t="shared" si="22"/>
        <v>0.13829787234042554</v>
      </c>
      <c r="FD19" s="18">
        <f t="shared" si="22"/>
        <v>0.12195121951219512</v>
      </c>
      <c r="FE19" s="18">
        <f t="shared" si="22"/>
        <v>0.23</v>
      </c>
      <c r="FF19" s="18">
        <f t="shared" si="22"/>
        <v>0.16326530612244897</v>
      </c>
      <c r="FG19" s="18">
        <f t="shared" si="22"/>
        <v>0.21739130434782608</v>
      </c>
      <c r="FH19" s="18">
        <f t="shared" si="22"/>
        <v>0.1875</v>
      </c>
      <c r="FI19" s="18">
        <f t="shared" si="22"/>
        <v>0.16949152542372881</v>
      </c>
      <c r="FJ19" s="18">
        <f t="shared" si="22"/>
        <v>0.17647058823529413</v>
      </c>
      <c r="FK19" s="18">
        <f t="shared" si="22"/>
        <v>0.20238095238095238</v>
      </c>
      <c r="FL19" s="18">
        <f t="shared" si="22"/>
        <v>0.19339622641509435</v>
      </c>
      <c r="FM19" s="18">
        <f t="shared" si="22"/>
        <v>0.14685314685314685</v>
      </c>
      <c r="FN19" s="18">
        <f t="shared" si="22"/>
        <v>0.17989417989417988</v>
      </c>
      <c r="FO19" s="18">
        <f t="shared" si="22"/>
        <v>0.17159763313609466</v>
      </c>
      <c r="FP19" s="18">
        <f t="shared" si="22"/>
        <v>0.18131868131868131</v>
      </c>
      <c r="FQ19" s="18">
        <f t="shared" si="22"/>
        <v>0.18106995884773663</v>
      </c>
      <c r="FR19" s="18">
        <f t="shared" si="22"/>
        <v>0.19909502262443438</v>
      </c>
      <c r="FS19" s="18">
        <f t="shared" si="22"/>
        <v>0.16901408450704225</v>
      </c>
      <c r="FT19" s="18">
        <f t="shared" si="22"/>
        <v>0.21100917431192662</v>
      </c>
      <c r="FU19" s="18">
        <f t="shared" si="22"/>
        <v>0.18487394957983194</v>
      </c>
      <c r="FV19" s="18">
        <f t="shared" si="22"/>
        <v>0.15</v>
      </c>
      <c r="FW19" s="18">
        <f t="shared" si="22"/>
        <v>0.15916955017301038</v>
      </c>
      <c r="FX19" s="18">
        <f t="shared" si="22"/>
        <v>0.18403547671840353</v>
      </c>
      <c r="FY19" s="18">
        <f t="shared" si="22"/>
        <v>0.18766066838046272</v>
      </c>
      <c r="FZ19" s="18">
        <f t="shared" si="22"/>
        <v>0.19679633867276888</v>
      </c>
      <c r="GA19" s="18">
        <f t="shared" si="22"/>
        <v>0.15571776155717762</v>
      </c>
      <c r="GB19" s="18">
        <f t="shared" si="22"/>
        <v>0.15513626834381553</v>
      </c>
      <c r="GC19" s="18">
        <f t="shared" si="22"/>
        <v>0.17718940936863545</v>
      </c>
      <c r="GD19" s="18">
        <f t="shared" si="22"/>
        <v>0.19123505976095617</v>
      </c>
      <c r="GE19" s="18">
        <f t="shared" si="22"/>
        <v>0.22067901234567902</v>
      </c>
      <c r="GF19" s="18">
        <f t="shared" si="22"/>
        <v>0.18652849740932642</v>
      </c>
      <c r="GG19" s="18">
        <f t="shared" si="22"/>
        <v>0.1781045751633987</v>
      </c>
      <c r="GH19" s="18">
        <f t="shared" si="22"/>
        <v>0.13043478260869565</v>
      </c>
      <c r="GI19" s="18">
        <f t="shared" si="22"/>
        <v>0.17704918032786884</v>
      </c>
      <c r="GJ19" s="18">
        <f t="shared" si="22"/>
        <v>0.17045454545454544</v>
      </c>
      <c r="GK19" s="18">
        <f t="shared" si="22"/>
        <v>0.13926499032882012</v>
      </c>
      <c r="GL19" s="18">
        <f t="shared" si="22"/>
        <v>0.17052980132450332</v>
      </c>
      <c r="GM19" s="18">
        <f t="shared" si="22"/>
        <v>0.16928446771378708</v>
      </c>
      <c r="GN19" s="18">
        <f>GN6/GN$13</f>
        <v>0.19087837837837837</v>
      </c>
      <c r="GO19" s="18">
        <f t="shared" si="9"/>
        <v>0.18566176470588236</v>
      </c>
      <c r="GP19" s="18">
        <f t="shared" si="9"/>
        <v>0.14785992217898833</v>
      </c>
      <c r="GQ19" s="18">
        <f t="shared" si="9"/>
        <v>0.166015625</v>
      </c>
      <c r="GR19" s="18">
        <f t="shared" si="9"/>
        <v>0.18778280542986425</v>
      </c>
      <c r="GS19" s="18">
        <f t="shared" si="9"/>
        <v>0.14056224899598393</v>
      </c>
      <c r="GT19" s="18">
        <f t="shared" si="9"/>
        <v>0.20432220039292731</v>
      </c>
      <c r="GU19" s="18">
        <f t="shared" si="9"/>
        <v>0.18326693227091634</v>
      </c>
      <c r="GV19" s="18">
        <f t="shared" si="9"/>
        <v>0.16101694915254236</v>
      </c>
      <c r="GW19" s="18">
        <f t="shared" si="9"/>
        <v>0.17409766454352441</v>
      </c>
      <c r="GX19" s="18">
        <f t="shared" si="9"/>
        <v>0.16698656429942418</v>
      </c>
      <c r="GY19" s="18">
        <f t="shared" si="9"/>
        <v>0.17843137254901961</v>
      </c>
      <c r="GZ19" s="18">
        <f t="shared" si="9"/>
        <v>0.18784530386740331</v>
      </c>
      <c r="HA19" s="18">
        <f t="shared" si="9"/>
        <v>0.1706896551724138</v>
      </c>
      <c r="HB19" s="18">
        <f t="shared" ref="HB19:HR19" si="23">HB6/HB$13</f>
        <v>0.17607973421926909</v>
      </c>
      <c r="HC19" s="18">
        <f t="shared" si="23"/>
        <v>0.17602996254681649</v>
      </c>
      <c r="HD19" s="18">
        <f t="shared" si="23"/>
        <v>0.17902350813743217</v>
      </c>
      <c r="HE19" s="18">
        <f t="shared" si="23"/>
        <v>0.15384615384615385</v>
      </c>
      <c r="HF19" s="18">
        <f t="shared" si="23"/>
        <v>0.1388888888888889</v>
      </c>
      <c r="HG19" s="18">
        <f t="shared" si="23"/>
        <v>0.15428571428571428</v>
      </c>
      <c r="HH19" s="18">
        <f t="shared" si="23"/>
        <v>0.17588495575221239</v>
      </c>
      <c r="HI19" s="18">
        <f t="shared" si="23"/>
        <v>0.17511013215859031</v>
      </c>
      <c r="HJ19" s="18">
        <f t="shared" si="23"/>
        <v>0.1350164654226125</v>
      </c>
      <c r="HK19" s="18">
        <f t="shared" si="23"/>
        <v>0.17191977077363896</v>
      </c>
      <c r="HL19" s="18">
        <f t="shared" si="23"/>
        <v>0.15032080659945005</v>
      </c>
      <c r="HM19" s="18">
        <f t="shared" si="23"/>
        <v>0.17009847806624889</v>
      </c>
      <c r="HN19" s="18">
        <f t="shared" si="23"/>
        <v>0.16088328075709779</v>
      </c>
      <c r="HO19" s="18">
        <f t="shared" si="23"/>
        <v>0.17573872472783825</v>
      </c>
      <c r="HP19" s="18">
        <f t="shared" si="23"/>
        <v>0.15452151009657594</v>
      </c>
      <c r="HQ19" s="18">
        <f t="shared" si="23"/>
        <v>0.16032887975334018</v>
      </c>
      <c r="HR19" s="18">
        <f t="shared" si="23"/>
        <v>0.1425414364640884</v>
      </c>
      <c r="HS19" s="18">
        <f t="shared" ref="HS19:HX19" si="24">HS6/HS$13</f>
        <v>0.1557632398753894</v>
      </c>
      <c r="HT19" s="18">
        <f t="shared" si="24"/>
        <v>0.15303983228511531</v>
      </c>
      <c r="HU19" s="18">
        <f t="shared" si="24"/>
        <v>0.16698292220113853</v>
      </c>
      <c r="HV19" s="18">
        <f t="shared" si="24"/>
        <v>0.12867647058823528</v>
      </c>
      <c r="HW19" s="18">
        <f t="shared" si="24"/>
        <v>0.13262599469496023</v>
      </c>
      <c r="HX19" s="18">
        <f t="shared" si="24"/>
        <v>0.1111111111111111</v>
      </c>
    </row>
    <row r="20" spans="2:232" x14ac:dyDescent="0.25">
      <c r="B20" t="s">
        <v>207</v>
      </c>
      <c r="D20" s="18">
        <f t="shared" si="4"/>
        <v>1</v>
      </c>
      <c r="E20" s="18">
        <f t="shared" si="17"/>
        <v>0</v>
      </c>
      <c r="F20" s="18">
        <f t="shared" si="17"/>
        <v>0</v>
      </c>
      <c r="G20" s="18">
        <f t="shared" si="17"/>
        <v>0</v>
      </c>
      <c r="H20" s="18">
        <f t="shared" si="17"/>
        <v>0</v>
      </c>
      <c r="I20" s="18">
        <f t="shared" si="17"/>
        <v>0</v>
      </c>
      <c r="J20" s="18">
        <f t="shared" si="17"/>
        <v>0</v>
      </c>
      <c r="K20" s="18">
        <f t="shared" si="17"/>
        <v>0</v>
      </c>
      <c r="L20" s="18">
        <f t="shared" si="17"/>
        <v>0.25</v>
      </c>
      <c r="M20" s="18">
        <f t="shared" si="17"/>
        <v>0</v>
      </c>
      <c r="N20" s="18">
        <f t="shared" si="17"/>
        <v>1</v>
      </c>
      <c r="O20" s="18">
        <f t="shared" si="17"/>
        <v>0</v>
      </c>
      <c r="P20" s="18">
        <f t="shared" si="17"/>
        <v>0.5</v>
      </c>
      <c r="Q20" s="18">
        <f t="shared" si="17"/>
        <v>0</v>
      </c>
      <c r="R20" s="18">
        <f t="shared" si="17"/>
        <v>0.33333333333333331</v>
      </c>
      <c r="S20" s="18">
        <f t="shared" si="17"/>
        <v>0</v>
      </c>
      <c r="T20" s="18">
        <f t="shared" si="17"/>
        <v>0</v>
      </c>
      <c r="U20" s="18">
        <f t="shared" si="17"/>
        <v>0</v>
      </c>
      <c r="V20" s="18">
        <f t="shared" si="17"/>
        <v>0.1111111111111111</v>
      </c>
      <c r="W20" s="18">
        <f t="shared" si="17"/>
        <v>0.22222222222222221</v>
      </c>
      <c r="X20" s="18">
        <f t="shared" si="17"/>
        <v>0</v>
      </c>
      <c r="Y20" s="18">
        <f t="shared" si="17"/>
        <v>0.1</v>
      </c>
      <c r="Z20" s="18">
        <f t="shared" si="17"/>
        <v>4.5454545454545456E-2</v>
      </c>
      <c r="AA20" s="18">
        <f t="shared" si="17"/>
        <v>0.20833333333333334</v>
      </c>
      <c r="AB20" s="18">
        <f t="shared" si="17"/>
        <v>0.17647058823529413</v>
      </c>
      <c r="AC20" s="18">
        <f t="shared" si="17"/>
        <v>0.14754098360655737</v>
      </c>
      <c r="AD20" s="18">
        <f t="shared" si="17"/>
        <v>0.15873015873015872</v>
      </c>
      <c r="AE20" s="18">
        <f t="shared" si="17"/>
        <v>0.27692307692307694</v>
      </c>
      <c r="AF20" s="18">
        <f t="shared" si="17"/>
        <v>0.23134328358208955</v>
      </c>
      <c r="AG20" s="18">
        <f t="shared" si="17"/>
        <v>0.19858156028368795</v>
      </c>
      <c r="AH20" s="18">
        <f t="shared" si="17"/>
        <v>0.15873015873015872</v>
      </c>
      <c r="AI20" s="18">
        <f t="shared" si="17"/>
        <v>8.6330935251798566E-2</v>
      </c>
      <c r="AJ20" s="18">
        <f t="shared" si="17"/>
        <v>0.15060240963855423</v>
      </c>
      <c r="AK20" s="18">
        <f t="shared" si="17"/>
        <v>0.12871287128712872</v>
      </c>
      <c r="AL20" s="18">
        <f t="shared" si="17"/>
        <v>0.15966386554621848</v>
      </c>
      <c r="AM20" s="18">
        <f t="shared" si="17"/>
        <v>0.11983471074380166</v>
      </c>
      <c r="AN20" s="18">
        <f t="shared" si="17"/>
        <v>0.11910112359550562</v>
      </c>
      <c r="AO20" s="18">
        <f t="shared" si="17"/>
        <v>0.11428571428571428</v>
      </c>
      <c r="AP20" s="18">
        <f t="shared" si="17"/>
        <v>0.10815939278937381</v>
      </c>
      <c r="AQ20" s="18">
        <f t="shared" si="17"/>
        <v>9.2013888888888895E-2</v>
      </c>
      <c r="AR20" s="18">
        <f t="shared" si="17"/>
        <v>0.11703703703703704</v>
      </c>
      <c r="AS20" s="18">
        <f t="shared" si="17"/>
        <v>0.12680115273775217</v>
      </c>
      <c r="AT20" s="18">
        <f t="shared" si="17"/>
        <v>0.10568031704095113</v>
      </c>
      <c r="AU20" s="18">
        <f t="shared" si="17"/>
        <v>9.1081593927893736E-2</v>
      </c>
      <c r="AV20" s="18">
        <f t="shared" si="17"/>
        <v>0.11407766990291263</v>
      </c>
      <c r="AW20" s="18">
        <f t="shared" si="17"/>
        <v>0.11458333333333333</v>
      </c>
      <c r="AX20" s="18">
        <f t="shared" si="17"/>
        <v>0.10679611650485436</v>
      </c>
      <c r="AY20" s="18">
        <f t="shared" si="17"/>
        <v>9.8294884653961884E-2</v>
      </c>
      <c r="AZ20" s="18">
        <f t="shared" si="17"/>
        <v>9.1638029782359673E-2</v>
      </c>
      <c r="BA20" s="18">
        <f t="shared" si="17"/>
        <v>0.11363636363636363</v>
      </c>
      <c r="BB20" s="18">
        <f t="shared" si="17"/>
        <v>9.7826086956521743E-2</v>
      </c>
      <c r="BC20" s="18">
        <f t="shared" si="17"/>
        <v>0.11007268951194185</v>
      </c>
      <c r="BD20" s="18">
        <f t="shared" si="17"/>
        <v>0.10689990281827016</v>
      </c>
      <c r="BE20" s="18">
        <f t="shared" si="17"/>
        <v>9.0042372881355928E-2</v>
      </c>
      <c r="BF20" s="18">
        <f t="shared" si="17"/>
        <v>0.1120527306967985</v>
      </c>
      <c r="BG20" s="18">
        <f t="shared" si="17"/>
        <v>0.11188811188811189</v>
      </c>
      <c r="BH20" s="18">
        <f t="shared" si="17"/>
        <v>0.10375</v>
      </c>
      <c r="BI20" s="18">
        <f t="shared" si="17"/>
        <v>0.11497326203208556</v>
      </c>
      <c r="BJ20" s="18">
        <f t="shared" si="17"/>
        <v>0.12323943661971831</v>
      </c>
      <c r="BK20" s="18">
        <f t="shared" si="17"/>
        <v>0.11469534050179211</v>
      </c>
      <c r="BL20" s="18">
        <f t="shared" si="17"/>
        <v>0.1279296875</v>
      </c>
      <c r="BM20" s="18">
        <f t="shared" si="17"/>
        <v>0.13714285714285715</v>
      </c>
      <c r="BN20" s="18">
        <f t="shared" si="17"/>
        <v>0.11646586345381527</v>
      </c>
      <c r="BO20" s="18">
        <f t="shared" si="17"/>
        <v>0.11577608142493638</v>
      </c>
      <c r="BP20" s="18">
        <f t="shared" si="17"/>
        <v>0.12967798085291557</v>
      </c>
      <c r="BQ20" s="18">
        <f t="shared" ref="BQ20:CV20" si="25">BQ7/BQ$13</f>
        <v>0.11022044088176353</v>
      </c>
      <c r="BR20" s="18">
        <f t="shared" si="25"/>
        <v>0.11014492753623188</v>
      </c>
      <c r="BS20" s="18">
        <f t="shared" si="25"/>
        <v>0.10901001112347053</v>
      </c>
      <c r="BT20" s="18">
        <f t="shared" si="25"/>
        <v>0.11871227364185111</v>
      </c>
      <c r="BU20" s="18">
        <f t="shared" si="25"/>
        <v>0.10216346153846154</v>
      </c>
      <c r="BV20" s="18">
        <f t="shared" si="25"/>
        <v>0.11684782608695653</v>
      </c>
      <c r="BW20" s="18">
        <f t="shared" si="25"/>
        <v>0.11369509043927649</v>
      </c>
      <c r="BX20" s="18">
        <f t="shared" si="25"/>
        <v>0.10889774236387782</v>
      </c>
      <c r="BY20" s="18">
        <f t="shared" si="25"/>
        <v>9.9195710455764072E-2</v>
      </c>
      <c r="BZ20" s="18">
        <f t="shared" si="25"/>
        <v>0.12233285917496443</v>
      </c>
      <c r="CA20" s="18">
        <f t="shared" si="25"/>
        <v>0.1174785100286533</v>
      </c>
      <c r="CB20" s="18">
        <f t="shared" si="25"/>
        <v>0.12376237623762376</v>
      </c>
      <c r="CC20" s="18">
        <f t="shared" si="25"/>
        <v>0.13596491228070176</v>
      </c>
      <c r="CD20" s="18">
        <f t="shared" si="25"/>
        <v>0.11574074074074074</v>
      </c>
      <c r="CE20" s="18">
        <f t="shared" si="25"/>
        <v>0.12127659574468085</v>
      </c>
      <c r="CF20" s="18">
        <f t="shared" si="25"/>
        <v>0.10775862068965517</v>
      </c>
      <c r="CG20" s="18">
        <f t="shared" si="25"/>
        <v>0.12224938875305623</v>
      </c>
      <c r="CH20" s="18">
        <f t="shared" si="25"/>
        <v>0.1172069825436409</v>
      </c>
      <c r="CI20" s="18">
        <f t="shared" si="25"/>
        <v>0.10027855153203342</v>
      </c>
      <c r="CJ20" s="18">
        <f t="shared" si="25"/>
        <v>0.1404109589041096</v>
      </c>
      <c r="CK20" s="18">
        <f t="shared" si="25"/>
        <v>0.14067278287461774</v>
      </c>
      <c r="CL20" s="18">
        <f t="shared" si="25"/>
        <v>0.12349397590361445</v>
      </c>
      <c r="CM20" s="18">
        <f t="shared" si="25"/>
        <v>0.12460063897763578</v>
      </c>
      <c r="CN20" s="18">
        <f t="shared" si="25"/>
        <v>0.14233576642335766</v>
      </c>
      <c r="CO20" s="18">
        <f t="shared" si="25"/>
        <v>0.1253731343283582</v>
      </c>
      <c r="CP20" s="18">
        <f t="shared" si="25"/>
        <v>9.2827004219409287E-2</v>
      </c>
      <c r="CQ20" s="18">
        <f t="shared" si="25"/>
        <v>9.0909090909090912E-2</v>
      </c>
      <c r="CR20" s="18">
        <f t="shared" si="25"/>
        <v>9.0225563909774431E-2</v>
      </c>
      <c r="CS20" s="18">
        <f t="shared" si="25"/>
        <v>0.11822660098522167</v>
      </c>
      <c r="CT20" s="18">
        <f t="shared" si="25"/>
        <v>0.10185185185185185</v>
      </c>
      <c r="CU20" s="18">
        <f t="shared" si="25"/>
        <v>0.11428571428571428</v>
      </c>
      <c r="CV20" s="18">
        <f t="shared" si="25"/>
        <v>0.09</v>
      </c>
      <c r="CW20" s="18">
        <f t="shared" ref="CW20:EB20" si="26">CW7/CW$13</f>
        <v>0.10309278350515463</v>
      </c>
      <c r="CX20" s="18">
        <f t="shared" si="26"/>
        <v>0.1118421052631579</v>
      </c>
      <c r="CY20" s="18">
        <f t="shared" si="26"/>
        <v>9.5652173913043481E-2</v>
      </c>
      <c r="CZ20" s="18">
        <f t="shared" si="26"/>
        <v>0.10326086956521739</v>
      </c>
      <c r="DA20" s="18">
        <f t="shared" si="26"/>
        <v>0.10795454545454546</v>
      </c>
      <c r="DB20" s="18">
        <f t="shared" si="26"/>
        <v>0.11724137931034483</v>
      </c>
      <c r="DC20" s="18">
        <f t="shared" si="26"/>
        <v>0.15384615384615385</v>
      </c>
      <c r="DD20" s="18">
        <f t="shared" si="26"/>
        <v>0.10948905109489052</v>
      </c>
      <c r="DE20" s="18">
        <f t="shared" si="26"/>
        <v>8.6956521739130432E-2</v>
      </c>
      <c r="DF20" s="18">
        <f t="shared" si="26"/>
        <v>0.1276595744680851</v>
      </c>
      <c r="DG20" s="18">
        <f t="shared" si="26"/>
        <v>0.10204081632653061</v>
      </c>
      <c r="DH20" s="18">
        <f t="shared" si="26"/>
        <v>0.10555555555555556</v>
      </c>
      <c r="DI20" s="18">
        <f t="shared" si="26"/>
        <v>0.10050251256281408</v>
      </c>
      <c r="DJ20" s="18">
        <f t="shared" si="26"/>
        <v>0.13366336633663367</v>
      </c>
      <c r="DK20" s="18">
        <f t="shared" si="26"/>
        <v>0.22404371584699453</v>
      </c>
      <c r="DL20" s="18">
        <f t="shared" si="26"/>
        <v>0.13333333333333333</v>
      </c>
      <c r="DM20" s="18">
        <f t="shared" si="26"/>
        <v>0.16923076923076924</v>
      </c>
      <c r="DN20" s="18">
        <f t="shared" si="26"/>
        <v>9.7902097902097904E-2</v>
      </c>
      <c r="DO20" s="18">
        <f t="shared" si="26"/>
        <v>0.1411042944785276</v>
      </c>
      <c r="DP20" s="18">
        <f t="shared" si="26"/>
        <v>0.17482517482517482</v>
      </c>
      <c r="DQ20" s="18">
        <f t="shared" si="26"/>
        <v>0.19148936170212766</v>
      </c>
      <c r="DR20" s="18">
        <f t="shared" si="26"/>
        <v>0.20359281437125748</v>
      </c>
      <c r="DS20" s="18">
        <f t="shared" si="26"/>
        <v>0.19354838709677419</v>
      </c>
      <c r="DT20" s="18">
        <f t="shared" si="26"/>
        <v>0.18292682926829268</v>
      </c>
      <c r="DU20" s="18">
        <f t="shared" si="26"/>
        <v>0.17266187050359713</v>
      </c>
      <c r="DV20" s="18">
        <f t="shared" si="26"/>
        <v>0.12751677852348994</v>
      </c>
      <c r="DW20" s="18">
        <f t="shared" si="26"/>
        <v>0.125</v>
      </c>
      <c r="DX20" s="18">
        <f t="shared" si="26"/>
        <v>0.17058823529411765</v>
      </c>
      <c r="DY20" s="18">
        <f t="shared" si="26"/>
        <v>0.1761006289308176</v>
      </c>
      <c r="DZ20" s="18">
        <f t="shared" si="26"/>
        <v>0.17647058823529413</v>
      </c>
      <c r="EA20" s="18">
        <f t="shared" si="26"/>
        <v>0.1793103448275862</v>
      </c>
      <c r="EB20" s="18">
        <f t="shared" si="26"/>
        <v>0.14814814814814814</v>
      </c>
      <c r="EC20" s="18">
        <f t="shared" si="22"/>
        <v>0.12578616352201258</v>
      </c>
      <c r="ED20" s="18">
        <f t="shared" si="22"/>
        <v>0.14074074074074075</v>
      </c>
      <c r="EE20" s="18">
        <f t="shared" si="22"/>
        <v>0.18115942028985507</v>
      </c>
      <c r="EF20" s="18">
        <f t="shared" si="22"/>
        <v>0.15315315315315314</v>
      </c>
      <c r="EG20" s="18">
        <f t="shared" si="22"/>
        <v>8.6538461538461536E-2</v>
      </c>
      <c r="EH20" s="18">
        <f t="shared" si="22"/>
        <v>0.23931623931623933</v>
      </c>
      <c r="EI20" s="18">
        <f t="shared" si="22"/>
        <v>0.17073170731707318</v>
      </c>
      <c r="EJ20" s="18">
        <f t="shared" si="22"/>
        <v>0.11702127659574468</v>
      </c>
      <c r="EK20" s="18">
        <f t="shared" si="22"/>
        <v>0.16176470588235295</v>
      </c>
      <c r="EL20" s="18">
        <f t="shared" si="22"/>
        <v>0.21621621621621623</v>
      </c>
      <c r="EM20" s="18">
        <f t="shared" si="22"/>
        <v>0.16883116883116883</v>
      </c>
      <c r="EN20" s="18">
        <f t="shared" si="22"/>
        <v>0.25</v>
      </c>
      <c r="EO20" s="18">
        <f t="shared" si="22"/>
        <v>0.1111111111111111</v>
      </c>
      <c r="EP20" s="18">
        <f t="shared" si="22"/>
        <v>0.2857142857142857</v>
      </c>
      <c r="EQ20" s="18">
        <f t="shared" si="22"/>
        <v>0.14285714285714285</v>
      </c>
      <c r="ER20" s="18">
        <f t="shared" si="22"/>
        <v>0.16216216216216217</v>
      </c>
      <c r="ES20" s="18">
        <f t="shared" si="22"/>
        <v>0.18333333333333332</v>
      </c>
      <c r="ET20" s="18">
        <f t="shared" si="22"/>
        <v>0.18666666666666668</v>
      </c>
      <c r="EU20" s="18">
        <f t="shared" si="22"/>
        <v>0.13559322033898305</v>
      </c>
      <c r="EV20" s="18">
        <f t="shared" si="22"/>
        <v>0.16</v>
      </c>
      <c r="EW20" s="18">
        <f t="shared" si="22"/>
        <v>0.14754098360655737</v>
      </c>
      <c r="EX20" s="18">
        <f t="shared" si="22"/>
        <v>0.13698630136986301</v>
      </c>
      <c r="EY20" s="18">
        <f t="shared" si="22"/>
        <v>8.1967213114754092E-2</v>
      </c>
      <c r="EZ20" s="18">
        <f t="shared" si="22"/>
        <v>9.6153846153846159E-2</v>
      </c>
      <c r="FA20" s="18">
        <f t="shared" si="22"/>
        <v>0.22</v>
      </c>
      <c r="FB20" s="18">
        <f t="shared" si="22"/>
        <v>0.17307692307692307</v>
      </c>
      <c r="FC20" s="18">
        <f t="shared" si="22"/>
        <v>0.20212765957446807</v>
      </c>
      <c r="FD20" s="18">
        <f t="shared" si="22"/>
        <v>0.15853658536585366</v>
      </c>
      <c r="FE20" s="18">
        <f t="shared" si="22"/>
        <v>0.15</v>
      </c>
      <c r="FF20" s="18">
        <f t="shared" si="22"/>
        <v>0.26530612244897961</v>
      </c>
      <c r="FG20" s="18">
        <f t="shared" si="22"/>
        <v>0.18260869565217391</v>
      </c>
      <c r="FH20" s="18">
        <f t="shared" si="22"/>
        <v>0.140625</v>
      </c>
      <c r="FI20" s="18">
        <f t="shared" si="22"/>
        <v>0.1864406779661017</v>
      </c>
      <c r="FJ20" s="18">
        <f t="shared" si="22"/>
        <v>0.16470588235294117</v>
      </c>
      <c r="FK20" s="18">
        <f t="shared" si="22"/>
        <v>0.17261904761904762</v>
      </c>
      <c r="FL20" s="18">
        <f t="shared" si="22"/>
        <v>0.16037735849056603</v>
      </c>
      <c r="FM20" s="18">
        <f t="shared" si="22"/>
        <v>0.11888111888111888</v>
      </c>
      <c r="FN20" s="18">
        <f t="shared" si="22"/>
        <v>0.14814814814814814</v>
      </c>
      <c r="FO20" s="18">
        <f t="shared" si="22"/>
        <v>0.14201183431952663</v>
      </c>
      <c r="FP20" s="18">
        <f t="shared" si="22"/>
        <v>0.14285714285714285</v>
      </c>
      <c r="FQ20" s="18">
        <f t="shared" si="22"/>
        <v>0.15637860082304528</v>
      </c>
      <c r="FR20" s="18">
        <f t="shared" si="22"/>
        <v>0.13574660633484162</v>
      </c>
      <c r="FS20" s="18">
        <f t="shared" si="22"/>
        <v>0.17253521126760563</v>
      </c>
      <c r="FT20" s="18">
        <f t="shared" si="22"/>
        <v>0.1743119266055046</v>
      </c>
      <c r="FU20" s="18">
        <f t="shared" si="22"/>
        <v>0.12605042016806722</v>
      </c>
      <c r="FV20" s="18">
        <f t="shared" si="22"/>
        <v>0.13125000000000001</v>
      </c>
      <c r="FW20" s="18">
        <f t="shared" si="22"/>
        <v>0.13494809688581316</v>
      </c>
      <c r="FX20" s="18">
        <f t="shared" si="22"/>
        <v>0.13303769401330376</v>
      </c>
      <c r="FY20" s="18">
        <f t="shared" si="22"/>
        <v>0.14395886889460155</v>
      </c>
      <c r="FZ20" s="18">
        <f t="shared" si="22"/>
        <v>0.13043478260869565</v>
      </c>
      <c r="GA20" s="18">
        <f t="shared" si="22"/>
        <v>0.15815085158150852</v>
      </c>
      <c r="GB20" s="18">
        <f t="shared" si="22"/>
        <v>0.16561844863731656</v>
      </c>
      <c r="GC20" s="18">
        <f t="shared" si="22"/>
        <v>0.12423625254582485</v>
      </c>
      <c r="GD20" s="18">
        <f t="shared" si="22"/>
        <v>0.13745019920318724</v>
      </c>
      <c r="GE20" s="18">
        <f t="shared" si="22"/>
        <v>0.11265432098765432</v>
      </c>
      <c r="GF20" s="18">
        <f t="shared" si="22"/>
        <v>0.14162348877374784</v>
      </c>
      <c r="GG20" s="18">
        <f t="shared" si="22"/>
        <v>0.13398692810457516</v>
      </c>
      <c r="GH20" s="18">
        <f t="shared" si="22"/>
        <v>0.13565217391304349</v>
      </c>
      <c r="GI20" s="18">
        <f t="shared" si="22"/>
        <v>0.14918032786885246</v>
      </c>
      <c r="GJ20" s="18">
        <f t="shared" si="22"/>
        <v>0.13446969696969696</v>
      </c>
      <c r="GK20" s="18">
        <f t="shared" si="22"/>
        <v>0.13152804642166344</v>
      </c>
      <c r="GL20" s="18">
        <f t="shared" si="22"/>
        <v>0.12913907284768211</v>
      </c>
      <c r="GM20" s="18">
        <f t="shared" si="22"/>
        <v>0.11169284467713787</v>
      </c>
      <c r="GN20" s="18">
        <f>GN7/GN$13</f>
        <v>0.12837837837837837</v>
      </c>
      <c r="GO20" s="18">
        <f t="shared" si="9"/>
        <v>0.12132352941176471</v>
      </c>
      <c r="GP20" s="18">
        <f t="shared" si="9"/>
        <v>8.9494163424124515E-2</v>
      </c>
      <c r="GQ20" s="18">
        <f t="shared" si="9"/>
        <v>0.138671875</v>
      </c>
      <c r="GR20" s="18">
        <f t="shared" si="9"/>
        <v>0.11538461538461539</v>
      </c>
      <c r="GS20" s="18">
        <f t="shared" si="9"/>
        <v>0.12048192771084337</v>
      </c>
      <c r="GT20" s="18">
        <f t="shared" si="9"/>
        <v>0.11591355599214145</v>
      </c>
      <c r="GU20" s="18">
        <f t="shared" si="9"/>
        <v>0.11155378486055777</v>
      </c>
      <c r="GV20" s="18">
        <f t="shared" si="9"/>
        <v>0.13559322033898305</v>
      </c>
      <c r="GW20" s="18">
        <f t="shared" si="9"/>
        <v>0.14225053078556263</v>
      </c>
      <c r="GX20" s="18">
        <f t="shared" si="9"/>
        <v>0.1324376199616123</v>
      </c>
      <c r="GY20" s="18">
        <f t="shared" si="9"/>
        <v>0.11372549019607843</v>
      </c>
      <c r="GZ20" s="18">
        <f t="shared" si="9"/>
        <v>0.13996316758747698</v>
      </c>
      <c r="HA20" s="18">
        <f t="shared" si="9"/>
        <v>9.6551724137931033E-2</v>
      </c>
      <c r="HB20" s="18">
        <f t="shared" ref="HB20:HR20" si="27">HB7/HB$13</f>
        <v>0.11295681063122924</v>
      </c>
      <c r="HC20" s="18">
        <f t="shared" si="27"/>
        <v>9.1760299625468167E-2</v>
      </c>
      <c r="HD20" s="18">
        <f t="shared" si="27"/>
        <v>0.12477396021699819</v>
      </c>
      <c r="HE20" s="18">
        <f t="shared" si="27"/>
        <v>0.10139860139860139</v>
      </c>
      <c r="HF20" s="18">
        <f t="shared" si="27"/>
        <v>0.10416666666666667</v>
      </c>
      <c r="HG20" s="18">
        <f t="shared" si="27"/>
        <v>0.12685714285714286</v>
      </c>
      <c r="HH20" s="18">
        <f t="shared" si="27"/>
        <v>0.12057522123893805</v>
      </c>
      <c r="HI20" s="18">
        <f t="shared" si="27"/>
        <v>0.1222466960352423</v>
      </c>
      <c r="HJ20" s="18">
        <f t="shared" si="27"/>
        <v>0.16575192096597147</v>
      </c>
      <c r="HK20" s="18">
        <f t="shared" si="27"/>
        <v>0.14231136580706782</v>
      </c>
      <c r="HL20" s="18">
        <f t="shared" si="27"/>
        <v>0.14573785517873511</v>
      </c>
      <c r="HM20" s="18">
        <f t="shared" si="27"/>
        <v>0.12444046553267682</v>
      </c>
      <c r="HN20" s="18">
        <f t="shared" si="27"/>
        <v>0.1309148264984227</v>
      </c>
      <c r="HO20" s="18">
        <f t="shared" si="27"/>
        <v>0.12830482115085537</v>
      </c>
      <c r="HP20" s="18">
        <f t="shared" si="27"/>
        <v>0.14223002633889376</v>
      </c>
      <c r="HQ20" s="18">
        <f t="shared" si="27"/>
        <v>0.11202466598150052</v>
      </c>
      <c r="HR20" s="18">
        <f t="shared" si="27"/>
        <v>0.16243093922651933</v>
      </c>
      <c r="HS20" s="18">
        <f t="shared" ref="HS20:HX20" si="28">HS7/HS$13</f>
        <v>0.14641744548286603</v>
      </c>
      <c r="HT20" s="18">
        <f t="shared" si="28"/>
        <v>0.15513626834381553</v>
      </c>
      <c r="HU20" s="18">
        <f t="shared" si="28"/>
        <v>0.10626185958254269</v>
      </c>
      <c r="HV20" s="18">
        <f t="shared" si="28"/>
        <v>0.15808823529411764</v>
      </c>
      <c r="HW20" s="18">
        <f t="shared" si="28"/>
        <v>0.13793103448275862</v>
      </c>
      <c r="HX20" s="18">
        <f t="shared" si="28"/>
        <v>0.1111111111111111</v>
      </c>
    </row>
    <row r="21" spans="2:232" x14ac:dyDescent="0.25">
      <c r="B21" t="s">
        <v>208</v>
      </c>
      <c r="D21" s="18">
        <f t="shared" si="4"/>
        <v>0</v>
      </c>
      <c r="E21" s="18">
        <f t="shared" si="17"/>
        <v>1</v>
      </c>
      <c r="F21" s="18">
        <f t="shared" si="17"/>
        <v>0</v>
      </c>
      <c r="G21" s="18">
        <f t="shared" si="17"/>
        <v>0</v>
      </c>
      <c r="H21" s="18">
        <f t="shared" si="17"/>
        <v>0.33333333333333331</v>
      </c>
      <c r="I21" s="18">
        <f t="shared" si="17"/>
        <v>0.5</v>
      </c>
      <c r="J21" s="18">
        <f t="shared" si="17"/>
        <v>0</v>
      </c>
      <c r="K21" s="18">
        <f t="shared" si="17"/>
        <v>0</v>
      </c>
      <c r="L21" s="18">
        <f t="shared" si="17"/>
        <v>0</v>
      </c>
      <c r="M21" s="18">
        <f t="shared" si="17"/>
        <v>0</v>
      </c>
      <c r="N21" s="18">
        <f t="shared" si="17"/>
        <v>0</v>
      </c>
      <c r="O21" s="18">
        <f t="shared" si="17"/>
        <v>0</v>
      </c>
      <c r="P21" s="18">
        <f t="shared" si="17"/>
        <v>0.25</v>
      </c>
      <c r="Q21" s="18">
        <f t="shared" si="17"/>
        <v>0</v>
      </c>
      <c r="R21" s="18">
        <f t="shared" si="17"/>
        <v>0.33333333333333331</v>
      </c>
      <c r="S21" s="18">
        <f t="shared" si="17"/>
        <v>0</v>
      </c>
      <c r="T21" s="18">
        <f t="shared" si="17"/>
        <v>0</v>
      </c>
      <c r="U21" s="18">
        <f t="shared" si="17"/>
        <v>0</v>
      </c>
      <c r="V21" s="18">
        <f t="shared" si="17"/>
        <v>0.33333333333333331</v>
      </c>
      <c r="W21" s="18">
        <f t="shared" si="17"/>
        <v>0.44444444444444442</v>
      </c>
      <c r="X21" s="18">
        <f t="shared" si="17"/>
        <v>0.2</v>
      </c>
      <c r="Y21" s="18">
        <f t="shared" si="17"/>
        <v>0.1</v>
      </c>
      <c r="Z21" s="18">
        <f t="shared" si="17"/>
        <v>0.36363636363636365</v>
      </c>
      <c r="AA21" s="18">
        <f t="shared" si="17"/>
        <v>0.16666666666666666</v>
      </c>
      <c r="AB21" s="18">
        <f t="shared" si="17"/>
        <v>0.23529411764705882</v>
      </c>
      <c r="AC21" s="18">
        <f t="shared" si="17"/>
        <v>0.19672131147540983</v>
      </c>
      <c r="AD21" s="18">
        <f t="shared" si="17"/>
        <v>0.36507936507936506</v>
      </c>
      <c r="AE21" s="18">
        <f t="shared" si="17"/>
        <v>0.16923076923076924</v>
      </c>
      <c r="AF21" s="18">
        <f t="shared" si="17"/>
        <v>0.2462686567164179</v>
      </c>
      <c r="AG21" s="18">
        <f t="shared" si="17"/>
        <v>0.19858156028368795</v>
      </c>
      <c r="AH21" s="18">
        <f t="shared" si="17"/>
        <v>0.23809523809523808</v>
      </c>
      <c r="AI21" s="18">
        <f t="shared" si="17"/>
        <v>0.21582733812949639</v>
      </c>
      <c r="AJ21" s="18">
        <f t="shared" si="17"/>
        <v>0.27108433734939757</v>
      </c>
      <c r="AK21" s="18">
        <f t="shared" si="17"/>
        <v>0.26237623762376239</v>
      </c>
      <c r="AL21" s="18">
        <f t="shared" si="17"/>
        <v>0.18067226890756302</v>
      </c>
      <c r="AM21" s="18">
        <f t="shared" si="17"/>
        <v>0.22727272727272727</v>
      </c>
      <c r="AN21" s="18">
        <f t="shared" si="17"/>
        <v>0.1842696629213483</v>
      </c>
      <c r="AO21" s="18">
        <f t="shared" si="17"/>
        <v>0.20476190476190476</v>
      </c>
      <c r="AP21" s="18">
        <f t="shared" si="17"/>
        <v>0.17457305502846299</v>
      </c>
      <c r="AQ21" s="18">
        <f t="shared" si="17"/>
        <v>0.2048611111111111</v>
      </c>
      <c r="AR21" s="18">
        <f t="shared" si="17"/>
        <v>0.18814814814814815</v>
      </c>
      <c r="AS21" s="18">
        <f t="shared" si="17"/>
        <v>0.18155619596541786</v>
      </c>
      <c r="AT21" s="18">
        <f t="shared" si="17"/>
        <v>0.18361955085865259</v>
      </c>
      <c r="AU21" s="18">
        <f t="shared" si="17"/>
        <v>0.18975332068311196</v>
      </c>
      <c r="AV21" s="18">
        <f t="shared" si="17"/>
        <v>0.16868932038834952</v>
      </c>
      <c r="AW21" s="18">
        <f t="shared" si="17"/>
        <v>0.20254629629629631</v>
      </c>
      <c r="AX21" s="18">
        <f t="shared" si="17"/>
        <v>0.17839805825242719</v>
      </c>
      <c r="AY21" s="18">
        <f t="shared" si="17"/>
        <v>0.18856569709127383</v>
      </c>
      <c r="AZ21" s="18">
        <f t="shared" si="17"/>
        <v>0.18671248568155785</v>
      </c>
      <c r="BA21" s="18">
        <f t="shared" si="17"/>
        <v>0.19919786096256684</v>
      </c>
      <c r="BB21" s="18">
        <f t="shared" si="17"/>
        <v>0.18311036789297658</v>
      </c>
      <c r="BC21" s="18">
        <f t="shared" si="17"/>
        <v>0.15887850467289719</v>
      </c>
      <c r="BD21" s="18">
        <f t="shared" si="17"/>
        <v>0.15840621963070942</v>
      </c>
      <c r="BE21" s="18">
        <f t="shared" si="17"/>
        <v>0.15042372881355931</v>
      </c>
      <c r="BF21" s="18">
        <f t="shared" si="17"/>
        <v>0.17137476459510359</v>
      </c>
      <c r="BG21" s="18">
        <f t="shared" si="17"/>
        <v>0.1888111888111888</v>
      </c>
      <c r="BH21" s="18">
        <f t="shared" si="17"/>
        <v>0.18625</v>
      </c>
      <c r="BI21" s="18">
        <f t="shared" si="17"/>
        <v>0.19073083778966132</v>
      </c>
      <c r="BJ21" s="18">
        <f t="shared" si="17"/>
        <v>0.20305164319248825</v>
      </c>
      <c r="BK21" s="18">
        <f t="shared" si="17"/>
        <v>0.18548387096774194</v>
      </c>
      <c r="BL21" s="18">
        <f t="shared" si="17"/>
        <v>0.2080078125</v>
      </c>
      <c r="BM21" s="18">
        <f t="shared" si="17"/>
        <v>0.17809523809523808</v>
      </c>
      <c r="BN21" s="18">
        <f t="shared" si="17"/>
        <v>0.20381526104417672</v>
      </c>
      <c r="BO21" s="18">
        <f t="shared" si="17"/>
        <v>0.1921119592875318</v>
      </c>
      <c r="BP21" s="18">
        <f t="shared" ref="BP21:EA24" si="29">BP8/BP$13</f>
        <v>0.18711923411662315</v>
      </c>
      <c r="BQ21" s="18">
        <f t="shared" si="29"/>
        <v>0.18537074148296592</v>
      </c>
      <c r="BR21" s="18">
        <f t="shared" si="29"/>
        <v>0.18357487922705315</v>
      </c>
      <c r="BS21" s="18">
        <f t="shared" si="29"/>
        <v>0.19466073414905449</v>
      </c>
      <c r="BT21" s="18">
        <f t="shared" si="29"/>
        <v>0.18410462776659961</v>
      </c>
      <c r="BU21" s="18">
        <f t="shared" si="29"/>
        <v>0.234375</v>
      </c>
      <c r="BV21" s="18">
        <f t="shared" si="29"/>
        <v>0.18206521739130435</v>
      </c>
      <c r="BW21" s="18">
        <f t="shared" si="29"/>
        <v>0.20025839793281655</v>
      </c>
      <c r="BX21" s="18">
        <f t="shared" si="29"/>
        <v>0.16998671978751659</v>
      </c>
      <c r="BY21" s="18">
        <f t="shared" si="29"/>
        <v>0.20241286863270777</v>
      </c>
      <c r="BZ21" s="18">
        <f t="shared" si="29"/>
        <v>0.16642958748221906</v>
      </c>
      <c r="CA21" s="18">
        <f t="shared" si="29"/>
        <v>0.19627507163323782</v>
      </c>
      <c r="CB21" s="18">
        <f t="shared" si="29"/>
        <v>0.19801980198019803</v>
      </c>
      <c r="CC21" s="18">
        <f t="shared" si="29"/>
        <v>0.14254385964912281</v>
      </c>
      <c r="CD21" s="18">
        <f t="shared" si="29"/>
        <v>0.18827160493827161</v>
      </c>
      <c r="CE21" s="18">
        <f t="shared" si="29"/>
        <v>0.14255319148936171</v>
      </c>
      <c r="CF21" s="18">
        <f t="shared" si="29"/>
        <v>0.16163793103448276</v>
      </c>
      <c r="CG21" s="18">
        <f t="shared" si="29"/>
        <v>0.16625916870415647</v>
      </c>
      <c r="CH21" s="18">
        <f t="shared" si="29"/>
        <v>0.15960099750623441</v>
      </c>
      <c r="CI21" s="18">
        <f t="shared" si="29"/>
        <v>0.15598885793871867</v>
      </c>
      <c r="CJ21" s="18">
        <f t="shared" si="29"/>
        <v>0.17123287671232876</v>
      </c>
      <c r="CK21" s="18">
        <f t="shared" si="29"/>
        <v>0.17737003058103976</v>
      </c>
      <c r="CL21" s="18">
        <f t="shared" si="29"/>
        <v>0.15060240963855423</v>
      </c>
      <c r="CM21" s="18">
        <f t="shared" si="29"/>
        <v>0.15015974440894569</v>
      </c>
      <c r="CN21" s="18">
        <f t="shared" si="29"/>
        <v>0.15328467153284672</v>
      </c>
      <c r="CO21" s="18">
        <f t="shared" si="29"/>
        <v>0.17313432835820897</v>
      </c>
      <c r="CP21" s="18">
        <f t="shared" si="29"/>
        <v>0.16033755274261605</v>
      </c>
      <c r="CQ21" s="18">
        <f t="shared" si="29"/>
        <v>0.21052631578947367</v>
      </c>
      <c r="CR21" s="18">
        <f t="shared" si="29"/>
        <v>0.21052631578947367</v>
      </c>
      <c r="CS21" s="18">
        <f t="shared" si="29"/>
        <v>0.21674876847290642</v>
      </c>
      <c r="CT21" s="18">
        <f t="shared" si="29"/>
        <v>0.14814814814814814</v>
      </c>
      <c r="CU21" s="18">
        <f t="shared" si="29"/>
        <v>0.1380952380952381</v>
      </c>
      <c r="CV21" s="18">
        <f t="shared" si="29"/>
        <v>0.14499999999999999</v>
      </c>
      <c r="CW21" s="18">
        <f t="shared" si="29"/>
        <v>0.18556701030927836</v>
      </c>
      <c r="CX21" s="18">
        <f t="shared" si="29"/>
        <v>0.13815789473684212</v>
      </c>
      <c r="CY21" s="18">
        <f t="shared" si="29"/>
        <v>0.19130434782608696</v>
      </c>
      <c r="CZ21" s="18">
        <f t="shared" si="29"/>
        <v>0.16304347826086957</v>
      </c>
      <c r="DA21" s="18">
        <f t="shared" si="29"/>
        <v>0.14772727272727273</v>
      </c>
      <c r="DB21" s="18">
        <f t="shared" si="29"/>
        <v>0.17241379310344829</v>
      </c>
      <c r="DC21" s="18">
        <f t="shared" si="29"/>
        <v>0.14792899408284024</v>
      </c>
      <c r="DD21" s="18">
        <f t="shared" si="29"/>
        <v>0.21167883211678831</v>
      </c>
      <c r="DE21" s="18">
        <f t="shared" si="29"/>
        <v>0.20496894409937888</v>
      </c>
      <c r="DF21" s="18">
        <f t="shared" si="29"/>
        <v>0.21808510638297873</v>
      </c>
      <c r="DG21" s="18">
        <f t="shared" si="29"/>
        <v>0.17857142857142858</v>
      </c>
      <c r="DH21" s="18">
        <f t="shared" si="29"/>
        <v>0.15</v>
      </c>
      <c r="DI21" s="18">
        <f t="shared" si="29"/>
        <v>0.15577889447236182</v>
      </c>
      <c r="DJ21" s="18">
        <f t="shared" si="29"/>
        <v>0.16831683168316833</v>
      </c>
      <c r="DK21" s="18">
        <f t="shared" si="29"/>
        <v>0.12021857923497267</v>
      </c>
      <c r="DL21" s="18">
        <f t="shared" si="29"/>
        <v>0.21666666666666667</v>
      </c>
      <c r="DM21" s="18">
        <f t="shared" si="29"/>
        <v>0.17435897435897435</v>
      </c>
      <c r="DN21" s="18">
        <f t="shared" si="29"/>
        <v>0.15384615384615385</v>
      </c>
      <c r="DO21" s="18">
        <f t="shared" si="29"/>
        <v>0.15337423312883436</v>
      </c>
      <c r="DP21" s="18">
        <f t="shared" si="29"/>
        <v>0.11888111888111888</v>
      </c>
      <c r="DQ21" s="18">
        <f t="shared" si="29"/>
        <v>0.19148936170212766</v>
      </c>
      <c r="DR21" s="18">
        <f t="shared" si="29"/>
        <v>0.1317365269461078</v>
      </c>
      <c r="DS21" s="18">
        <f t="shared" si="29"/>
        <v>0.18548387096774194</v>
      </c>
      <c r="DT21" s="18">
        <f t="shared" si="29"/>
        <v>0.13414634146341464</v>
      </c>
      <c r="DU21" s="18">
        <f t="shared" si="29"/>
        <v>0.20143884892086331</v>
      </c>
      <c r="DV21" s="18">
        <f t="shared" si="29"/>
        <v>0.2348993288590604</v>
      </c>
      <c r="DW21" s="18">
        <f t="shared" si="29"/>
        <v>0.14473684210526316</v>
      </c>
      <c r="DX21" s="18">
        <f t="shared" si="29"/>
        <v>0.14705882352941177</v>
      </c>
      <c r="DY21" s="18">
        <f t="shared" si="29"/>
        <v>0.16981132075471697</v>
      </c>
      <c r="DZ21" s="18">
        <f t="shared" si="29"/>
        <v>0.22549019607843138</v>
      </c>
      <c r="EA21" s="18">
        <f t="shared" si="29"/>
        <v>0.11724137931034483</v>
      </c>
      <c r="EB21" s="18">
        <f>EB8/EB$13</f>
        <v>0.1037037037037037</v>
      </c>
      <c r="EC21" s="18">
        <f t="shared" si="22"/>
        <v>0.19496855345911951</v>
      </c>
      <c r="ED21" s="18">
        <f t="shared" si="22"/>
        <v>0.17777777777777778</v>
      </c>
      <c r="EE21" s="18">
        <f t="shared" si="22"/>
        <v>0.21014492753623187</v>
      </c>
      <c r="EF21" s="18">
        <f t="shared" si="22"/>
        <v>0.18018018018018017</v>
      </c>
      <c r="EG21" s="18">
        <f t="shared" si="22"/>
        <v>0.14423076923076922</v>
      </c>
      <c r="EH21" s="18">
        <f t="shared" si="22"/>
        <v>0.1623931623931624</v>
      </c>
      <c r="EI21" s="18">
        <f t="shared" si="22"/>
        <v>0.1951219512195122</v>
      </c>
      <c r="EJ21" s="18">
        <f t="shared" si="22"/>
        <v>0.18085106382978725</v>
      </c>
      <c r="EK21" s="18">
        <f t="shared" si="22"/>
        <v>8.8235294117647065E-2</v>
      </c>
      <c r="EL21" s="18">
        <f t="shared" si="22"/>
        <v>9.45945945945946E-2</v>
      </c>
      <c r="EM21" s="18">
        <f t="shared" si="22"/>
        <v>0.1038961038961039</v>
      </c>
      <c r="EN21" s="18">
        <f t="shared" si="22"/>
        <v>8.9285714285714288E-2</v>
      </c>
      <c r="EO21" s="18">
        <f t="shared" si="22"/>
        <v>0.13580246913580246</v>
      </c>
      <c r="EP21" s="18">
        <f t="shared" si="22"/>
        <v>4.2857142857142858E-2</v>
      </c>
      <c r="EQ21" s="18">
        <f t="shared" si="22"/>
        <v>0.17582417582417584</v>
      </c>
      <c r="ER21" s="18">
        <f t="shared" si="22"/>
        <v>0.20270270270270271</v>
      </c>
      <c r="ES21" s="18">
        <f t="shared" si="22"/>
        <v>0.16666666666666666</v>
      </c>
      <c r="ET21" s="18">
        <f t="shared" si="22"/>
        <v>0.14666666666666667</v>
      </c>
      <c r="EU21" s="18">
        <f t="shared" si="22"/>
        <v>0.16949152542372881</v>
      </c>
      <c r="EV21" s="18">
        <f t="shared" si="22"/>
        <v>0.16</v>
      </c>
      <c r="EW21" s="18">
        <f t="shared" si="22"/>
        <v>0.14754098360655737</v>
      </c>
      <c r="EX21" s="18">
        <f t="shared" si="22"/>
        <v>0.12328767123287671</v>
      </c>
      <c r="EY21" s="18">
        <f t="shared" si="22"/>
        <v>0.19672131147540983</v>
      </c>
      <c r="EZ21" s="18">
        <f t="shared" si="22"/>
        <v>0.13461538461538461</v>
      </c>
      <c r="FA21" s="18">
        <f t="shared" si="22"/>
        <v>0.18</v>
      </c>
      <c r="FB21" s="18">
        <f t="shared" si="22"/>
        <v>0.19230769230769232</v>
      </c>
      <c r="FC21" s="18">
        <f t="shared" si="22"/>
        <v>0.1702127659574468</v>
      </c>
      <c r="FD21" s="18">
        <f t="shared" si="22"/>
        <v>0.1951219512195122</v>
      </c>
      <c r="FE21" s="18">
        <f t="shared" si="22"/>
        <v>0.13</v>
      </c>
      <c r="FF21" s="18">
        <f t="shared" si="22"/>
        <v>0.15306122448979592</v>
      </c>
      <c r="FG21" s="18">
        <f t="shared" si="22"/>
        <v>0.18260869565217391</v>
      </c>
      <c r="FH21" s="18">
        <f t="shared" si="22"/>
        <v>0.1328125</v>
      </c>
      <c r="FI21" s="18">
        <f t="shared" si="22"/>
        <v>0.1864406779661017</v>
      </c>
      <c r="FJ21" s="18">
        <f t="shared" si="22"/>
        <v>0.15294117647058825</v>
      </c>
      <c r="FK21" s="18">
        <f t="shared" si="22"/>
        <v>0.125</v>
      </c>
      <c r="FL21" s="18">
        <f t="shared" si="22"/>
        <v>0.10849056603773585</v>
      </c>
      <c r="FM21" s="18">
        <f t="shared" si="22"/>
        <v>0.16783216783216784</v>
      </c>
      <c r="FN21" s="18">
        <f t="shared" si="22"/>
        <v>0.19576719576719576</v>
      </c>
      <c r="FO21" s="18">
        <f t="shared" si="22"/>
        <v>0.17751479289940827</v>
      </c>
      <c r="FP21" s="18">
        <f t="shared" si="22"/>
        <v>0.15934065934065933</v>
      </c>
      <c r="FQ21" s="18">
        <f t="shared" si="22"/>
        <v>0.18518518518518517</v>
      </c>
      <c r="FR21" s="18">
        <f t="shared" si="22"/>
        <v>0.16289592760180996</v>
      </c>
      <c r="FS21" s="18">
        <f t="shared" si="22"/>
        <v>0.14788732394366197</v>
      </c>
      <c r="FT21" s="18">
        <f t="shared" si="22"/>
        <v>0.11009174311926606</v>
      </c>
      <c r="FU21" s="18">
        <f t="shared" si="22"/>
        <v>0.17226890756302521</v>
      </c>
      <c r="FV21" s="18">
        <f t="shared" si="22"/>
        <v>0.16875000000000001</v>
      </c>
      <c r="FW21" s="18">
        <f t="shared" si="22"/>
        <v>0.16608996539792387</v>
      </c>
      <c r="FX21" s="18">
        <f t="shared" si="22"/>
        <v>0.14412416851441243</v>
      </c>
      <c r="FY21" s="18">
        <f t="shared" si="22"/>
        <v>0.14395886889460155</v>
      </c>
      <c r="FZ21" s="18">
        <f t="shared" si="22"/>
        <v>0.14874141876430205</v>
      </c>
      <c r="GA21" s="18">
        <f t="shared" si="22"/>
        <v>0.145985401459854</v>
      </c>
      <c r="GB21" s="18">
        <f t="shared" si="22"/>
        <v>0.15303983228511531</v>
      </c>
      <c r="GC21" s="18">
        <f t="shared" si="22"/>
        <v>0.17311608961303462</v>
      </c>
      <c r="GD21" s="18">
        <f t="shared" si="22"/>
        <v>0.15139442231075698</v>
      </c>
      <c r="GE21" s="18">
        <f t="shared" si="22"/>
        <v>0.12037037037037036</v>
      </c>
      <c r="GF21" s="18">
        <f t="shared" si="22"/>
        <v>0.10708117443868739</v>
      </c>
      <c r="GG21" s="18">
        <f t="shared" si="22"/>
        <v>0.13562091503267973</v>
      </c>
      <c r="GH21" s="18">
        <f t="shared" si="22"/>
        <v>0.15304347826086956</v>
      </c>
      <c r="GI21" s="18">
        <f t="shared" si="22"/>
        <v>0.15737704918032788</v>
      </c>
      <c r="GJ21" s="18">
        <f t="shared" si="22"/>
        <v>0.14393939393939395</v>
      </c>
      <c r="GK21" s="18">
        <f t="shared" si="22"/>
        <v>0.14313346228239845</v>
      </c>
      <c r="GL21" s="18">
        <f t="shared" si="22"/>
        <v>0.13245033112582782</v>
      </c>
      <c r="GM21" s="18">
        <f t="shared" si="22"/>
        <v>0.13612565445026178</v>
      </c>
      <c r="GN21" s="18">
        <f>GN8/GN$13</f>
        <v>0.125</v>
      </c>
      <c r="GO21" s="18">
        <f t="shared" si="9"/>
        <v>0.12132352941176471</v>
      </c>
      <c r="GP21" s="18">
        <f t="shared" si="9"/>
        <v>0.1517509727626459</v>
      </c>
      <c r="GQ21" s="18">
        <f t="shared" si="9"/>
        <v>0.1328125</v>
      </c>
      <c r="GR21" s="18">
        <f t="shared" si="9"/>
        <v>0.17420814479638008</v>
      </c>
      <c r="GS21" s="18">
        <f t="shared" si="9"/>
        <v>0.14859437751004015</v>
      </c>
      <c r="GT21" s="18">
        <f t="shared" si="9"/>
        <v>0.13948919449901767</v>
      </c>
      <c r="GU21" s="18">
        <f t="shared" si="9"/>
        <v>9.3625498007968128E-2</v>
      </c>
      <c r="GV21" s="18">
        <f t="shared" si="9"/>
        <v>0.15677966101694915</v>
      </c>
      <c r="GW21" s="18">
        <f t="shared" si="9"/>
        <v>0.12951167728237792</v>
      </c>
      <c r="GX21" s="18">
        <f t="shared" si="9"/>
        <v>0.11516314779270634</v>
      </c>
      <c r="GY21" s="18">
        <f t="shared" si="9"/>
        <v>0.11960784313725491</v>
      </c>
      <c r="GZ21" s="18">
        <f t="shared" si="9"/>
        <v>0.13075506445672191</v>
      </c>
      <c r="HA21" s="18">
        <f t="shared" si="9"/>
        <v>0.12241379310344827</v>
      </c>
      <c r="HB21" s="18">
        <f t="shared" ref="HB21:HR21" si="30">HB8/HB$13</f>
        <v>0.11461794019933555</v>
      </c>
      <c r="HC21" s="18">
        <f t="shared" si="30"/>
        <v>0.14794007490636704</v>
      </c>
      <c r="HD21" s="18">
        <f t="shared" si="30"/>
        <v>0.11573236889692586</v>
      </c>
      <c r="HE21" s="18">
        <f t="shared" si="30"/>
        <v>0.14685314685314685</v>
      </c>
      <c r="HF21" s="18">
        <f t="shared" si="30"/>
        <v>0.13368055555555555</v>
      </c>
      <c r="HG21" s="18">
        <f t="shared" si="30"/>
        <v>0.13142857142857142</v>
      </c>
      <c r="HH21" s="18">
        <f t="shared" si="30"/>
        <v>0.10619469026548672</v>
      </c>
      <c r="HI21" s="18">
        <f t="shared" si="30"/>
        <v>0.11563876651982379</v>
      </c>
      <c r="HJ21" s="18">
        <f t="shared" si="30"/>
        <v>0.14489571899012074</v>
      </c>
      <c r="HK21" s="18">
        <f t="shared" si="30"/>
        <v>0.13944603629417382</v>
      </c>
      <c r="HL21" s="18">
        <f t="shared" si="30"/>
        <v>0.11824014665444546</v>
      </c>
      <c r="HM21" s="18">
        <f t="shared" si="30"/>
        <v>0.13339301700984782</v>
      </c>
      <c r="HN21" s="18">
        <f t="shared" si="30"/>
        <v>0.1222397476340694</v>
      </c>
      <c r="HO21" s="18">
        <f t="shared" si="30"/>
        <v>0.13063763608087092</v>
      </c>
      <c r="HP21" s="18">
        <f t="shared" si="30"/>
        <v>0.13081650570676032</v>
      </c>
      <c r="HQ21" s="18">
        <f t="shared" si="30"/>
        <v>0.13771839671120248</v>
      </c>
      <c r="HR21" s="18">
        <f t="shared" si="30"/>
        <v>0.14696132596685083</v>
      </c>
      <c r="HS21" s="18">
        <f t="shared" ref="HS21:HX21" si="31">HS8/HS$13</f>
        <v>0.16199376947040497</v>
      </c>
      <c r="HT21" s="18">
        <f t="shared" si="31"/>
        <v>0.15094339622641509</v>
      </c>
      <c r="HU21" s="18">
        <f t="shared" si="31"/>
        <v>0.1442125237191651</v>
      </c>
      <c r="HV21" s="18">
        <f t="shared" si="31"/>
        <v>0.15073529411764705</v>
      </c>
      <c r="HW21" s="18">
        <f t="shared" si="31"/>
        <v>0.13262599469496023</v>
      </c>
      <c r="HX21" s="18">
        <f t="shared" si="31"/>
        <v>0.14444444444444443</v>
      </c>
    </row>
    <row r="22" spans="2:232" x14ac:dyDescent="0.25">
      <c r="B22" t="s">
        <v>209</v>
      </c>
      <c r="D22" s="18">
        <f t="shared" si="4"/>
        <v>0</v>
      </c>
      <c r="E22" s="18">
        <f t="shared" ref="E22:BP25" si="32">E9/E$13</f>
        <v>0</v>
      </c>
      <c r="F22" s="18">
        <f t="shared" si="32"/>
        <v>0</v>
      </c>
      <c r="G22" s="18">
        <f t="shared" si="32"/>
        <v>0</v>
      </c>
      <c r="H22" s="18">
        <f t="shared" si="32"/>
        <v>0.66666666666666663</v>
      </c>
      <c r="I22" s="18">
        <f t="shared" si="32"/>
        <v>0</v>
      </c>
      <c r="J22" s="18">
        <f t="shared" si="32"/>
        <v>0</v>
      </c>
      <c r="K22" s="18">
        <f t="shared" si="32"/>
        <v>0</v>
      </c>
      <c r="L22" s="18">
        <f t="shared" si="32"/>
        <v>0.75</v>
      </c>
      <c r="M22" s="18">
        <f t="shared" si="32"/>
        <v>0</v>
      </c>
      <c r="N22" s="18">
        <f t="shared" si="32"/>
        <v>0</v>
      </c>
      <c r="O22" s="18">
        <f t="shared" si="32"/>
        <v>0</v>
      </c>
      <c r="P22" s="18">
        <f t="shared" si="32"/>
        <v>0.25</v>
      </c>
      <c r="Q22" s="18">
        <f t="shared" si="32"/>
        <v>0.5</v>
      </c>
      <c r="R22" s="18">
        <f t="shared" si="32"/>
        <v>0.33333333333333331</v>
      </c>
      <c r="S22" s="18">
        <f t="shared" si="32"/>
        <v>0.33333333333333331</v>
      </c>
      <c r="T22" s="18">
        <f t="shared" si="32"/>
        <v>0</v>
      </c>
      <c r="U22" s="18">
        <f t="shared" si="32"/>
        <v>0.4</v>
      </c>
      <c r="V22" s="18">
        <f t="shared" si="32"/>
        <v>0</v>
      </c>
      <c r="W22" s="18">
        <f t="shared" si="32"/>
        <v>0.1111111111111111</v>
      </c>
      <c r="X22" s="18">
        <f t="shared" si="32"/>
        <v>0.2</v>
      </c>
      <c r="Y22" s="18">
        <f t="shared" si="32"/>
        <v>0.1</v>
      </c>
      <c r="Z22" s="18">
        <f t="shared" si="32"/>
        <v>0.18181818181818182</v>
      </c>
      <c r="AA22" s="18">
        <f t="shared" si="32"/>
        <v>0.125</v>
      </c>
      <c r="AB22" s="18">
        <f t="shared" si="32"/>
        <v>8.8235294117647065E-2</v>
      </c>
      <c r="AC22" s="18">
        <f t="shared" si="32"/>
        <v>9.8360655737704916E-2</v>
      </c>
      <c r="AD22" s="18">
        <f t="shared" si="32"/>
        <v>6.3492063492063489E-2</v>
      </c>
      <c r="AE22" s="18">
        <f t="shared" si="32"/>
        <v>0.12307692307692308</v>
      </c>
      <c r="AF22" s="18">
        <f t="shared" si="32"/>
        <v>0.11940298507462686</v>
      </c>
      <c r="AG22" s="18">
        <f t="shared" si="32"/>
        <v>0.18439716312056736</v>
      </c>
      <c r="AH22" s="18">
        <f t="shared" si="32"/>
        <v>0.15079365079365079</v>
      </c>
      <c r="AI22" s="18">
        <f t="shared" si="32"/>
        <v>0.19424460431654678</v>
      </c>
      <c r="AJ22" s="18">
        <f t="shared" si="32"/>
        <v>0.20481927710843373</v>
      </c>
      <c r="AK22" s="18">
        <f t="shared" si="32"/>
        <v>0.18316831683168316</v>
      </c>
      <c r="AL22" s="18">
        <f t="shared" si="32"/>
        <v>0.16806722689075632</v>
      </c>
      <c r="AM22" s="18">
        <f t="shared" si="32"/>
        <v>0.16115702479338842</v>
      </c>
      <c r="AN22" s="18">
        <f t="shared" si="32"/>
        <v>0.17303370786516853</v>
      </c>
      <c r="AO22" s="18">
        <f t="shared" si="32"/>
        <v>0.19523809523809524</v>
      </c>
      <c r="AP22" s="18">
        <f t="shared" si="32"/>
        <v>0.1954459203036053</v>
      </c>
      <c r="AQ22" s="18">
        <f t="shared" si="32"/>
        <v>0.1875</v>
      </c>
      <c r="AR22" s="18">
        <f t="shared" si="32"/>
        <v>0.18814814814814815</v>
      </c>
      <c r="AS22" s="18">
        <f t="shared" si="32"/>
        <v>0.16282420749279539</v>
      </c>
      <c r="AT22" s="18">
        <f t="shared" si="32"/>
        <v>0.20739762219286659</v>
      </c>
      <c r="AU22" s="18">
        <f t="shared" si="32"/>
        <v>0.17836812144212524</v>
      </c>
      <c r="AV22" s="18">
        <f t="shared" si="32"/>
        <v>0.16868932038834952</v>
      </c>
      <c r="AW22" s="18">
        <f t="shared" si="32"/>
        <v>0.16203703703703703</v>
      </c>
      <c r="AX22" s="18">
        <f t="shared" si="32"/>
        <v>0.18325242718446602</v>
      </c>
      <c r="AY22" s="18">
        <f t="shared" si="32"/>
        <v>0.16649949849548645</v>
      </c>
      <c r="AZ22" s="18">
        <f t="shared" si="32"/>
        <v>0.15922107674684993</v>
      </c>
      <c r="BA22" s="18">
        <f t="shared" si="32"/>
        <v>0.11631016042780749</v>
      </c>
      <c r="BB22" s="18">
        <f t="shared" si="32"/>
        <v>0.14381270903010032</v>
      </c>
      <c r="BC22" s="18">
        <f t="shared" si="32"/>
        <v>0.15887850467289719</v>
      </c>
      <c r="BD22" s="18">
        <f t="shared" si="32"/>
        <v>0.13216715257531583</v>
      </c>
      <c r="BE22" s="18">
        <f t="shared" si="32"/>
        <v>0.16207627118644069</v>
      </c>
      <c r="BF22" s="18">
        <f t="shared" si="32"/>
        <v>0.11770244821092278</v>
      </c>
      <c r="BG22" s="18">
        <f t="shared" si="32"/>
        <v>0.12937062937062938</v>
      </c>
      <c r="BH22" s="18">
        <f t="shared" si="32"/>
        <v>0.14499999999999999</v>
      </c>
      <c r="BI22" s="18">
        <f t="shared" si="32"/>
        <v>0.14171122994652408</v>
      </c>
      <c r="BJ22" s="18">
        <f t="shared" si="32"/>
        <v>0.12206572769953052</v>
      </c>
      <c r="BK22" s="18">
        <f t="shared" si="32"/>
        <v>0.12365591397849462</v>
      </c>
      <c r="BL22" s="18">
        <f t="shared" si="32"/>
        <v>0.103515625</v>
      </c>
      <c r="BM22" s="18">
        <f t="shared" si="32"/>
        <v>0.10666666666666667</v>
      </c>
      <c r="BN22" s="18">
        <f t="shared" si="32"/>
        <v>0.10642570281124498</v>
      </c>
      <c r="BO22" s="18">
        <f t="shared" si="32"/>
        <v>0.12086513994910941</v>
      </c>
      <c r="BP22" s="18">
        <f t="shared" si="32"/>
        <v>0.11401218450826806</v>
      </c>
      <c r="BQ22" s="18">
        <f t="shared" si="29"/>
        <v>0.11122244488977956</v>
      </c>
      <c r="BR22" s="18">
        <f t="shared" si="29"/>
        <v>9.8550724637681164E-2</v>
      </c>
      <c r="BS22" s="18">
        <f t="shared" si="29"/>
        <v>0.10901001112347053</v>
      </c>
      <c r="BT22" s="18">
        <f t="shared" si="29"/>
        <v>0.10865191146881288</v>
      </c>
      <c r="BU22" s="18">
        <f t="shared" si="29"/>
        <v>0.12980769230769232</v>
      </c>
      <c r="BV22" s="18">
        <f t="shared" si="29"/>
        <v>0.12771739130434784</v>
      </c>
      <c r="BW22" s="18">
        <f t="shared" si="29"/>
        <v>9.8191214470284241E-2</v>
      </c>
      <c r="BX22" s="18">
        <f t="shared" si="29"/>
        <v>0.10491367861885791</v>
      </c>
      <c r="BY22" s="18">
        <f t="shared" si="29"/>
        <v>9.2493297587131373E-2</v>
      </c>
      <c r="BZ22" s="18">
        <f t="shared" si="29"/>
        <v>0.10384068278805121</v>
      </c>
      <c r="CA22" s="18">
        <f t="shared" si="29"/>
        <v>0.10171919770773639</v>
      </c>
      <c r="CB22" s="18">
        <f t="shared" si="29"/>
        <v>9.9009900990099015E-2</v>
      </c>
      <c r="CC22" s="18">
        <f t="shared" si="29"/>
        <v>0.12280701754385964</v>
      </c>
      <c r="CD22" s="18">
        <f t="shared" si="29"/>
        <v>0.10648148148148148</v>
      </c>
      <c r="CE22" s="18">
        <f t="shared" si="29"/>
        <v>8.2978723404255314E-2</v>
      </c>
      <c r="CF22" s="18">
        <f t="shared" si="29"/>
        <v>9.0517241379310345E-2</v>
      </c>
      <c r="CG22" s="18">
        <f t="shared" si="29"/>
        <v>9.0464547677261614E-2</v>
      </c>
      <c r="CH22" s="18">
        <f t="shared" si="29"/>
        <v>8.4788029925187039E-2</v>
      </c>
      <c r="CI22" s="18">
        <f t="shared" si="29"/>
        <v>0.11420612813370473</v>
      </c>
      <c r="CJ22" s="18">
        <f t="shared" si="29"/>
        <v>0.10616438356164383</v>
      </c>
      <c r="CK22" s="18">
        <f t="shared" si="29"/>
        <v>0.13149847094801223</v>
      </c>
      <c r="CL22" s="18">
        <f t="shared" si="29"/>
        <v>0.10542168674698796</v>
      </c>
      <c r="CM22" s="18">
        <f t="shared" si="29"/>
        <v>0.11501597444089456</v>
      </c>
      <c r="CN22" s="18">
        <f t="shared" si="29"/>
        <v>8.7591240875912413E-2</v>
      </c>
      <c r="CO22" s="18">
        <f t="shared" si="29"/>
        <v>8.6567164179104483E-2</v>
      </c>
      <c r="CP22" s="18">
        <f t="shared" si="29"/>
        <v>0.10970464135021098</v>
      </c>
      <c r="CQ22" s="18">
        <f t="shared" si="29"/>
        <v>9.569377990430622E-2</v>
      </c>
      <c r="CR22" s="18">
        <f t="shared" si="29"/>
        <v>0.10150375939849623</v>
      </c>
      <c r="CS22" s="18">
        <f t="shared" si="29"/>
        <v>9.8522167487684734E-2</v>
      </c>
      <c r="CT22" s="18">
        <f t="shared" si="29"/>
        <v>9.7222222222222224E-2</v>
      </c>
      <c r="CU22" s="18">
        <f t="shared" si="29"/>
        <v>0.1</v>
      </c>
      <c r="CV22" s="18">
        <f t="shared" si="29"/>
        <v>0.11</v>
      </c>
      <c r="CW22" s="18">
        <f t="shared" si="29"/>
        <v>9.7938144329896906E-2</v>
      </c>
      <c r="CX22" s="18">
        <f t="shared" si="29"/>
        <v>7.8947368421052627E-2</v>
      </c>
      <c r="CY22" s="18">
        <f t="shared" si="29"/>
        <v>0.11304347826086956</v>
      </c>
      <c r="CZ22" s="18">
        <f t="shared" si="29"/>
        <v>0.10869565217391304</v>
      </c>
      <c r="DA22" s="18">
        <f t="shared" si="29"/>
        <v>0.10795454545454546</v>
      </c>
      <c r="DB22" s="18">
        <f t="shared" si="29"/>
        <v>0.14482758620689656</v>
      </c>
      <c r="DC22" s="18">
        <f t="shared" si="29"/>
        <v>8.8757396449704137E-2</v>
      </c>
      <c r="DD22" s="18">
        <f t="shared" si="29"/>
        <v>0.13868613138686131</v>
      </c>
      <c r="DE22" s="18">
        <f t="shared" si="29"/>
        <v>0.13043478260869565</v>
      </c>
      <c r="DF22" s="18">
        <f t="shared" si="29"/>
        <v>7.4468085106382975E-2</v>
      </c>
      <c r="DG22" s="18">
        <f t="shared" si="29"/>
        <v>6.1224489795918366E-2</v>
      </c>
      <c r="DH22" s="18">
        <f t="shared" si="29"/>
        <v>0.1</v>
      </c>
      <c r="DI22" s="18">
        <f t="shared" si="29"/>
        <v>0.12562814070351758</v>
      </c>
      <c r="DJ22" s="18">
        <f t="shared" si="29"/>
        <v>0.10396039603960396</v>
      </c>
      <c r="DK22" s="18">
        <f t="shared" si="29"/>
        <v>9.2896174863387984E-2</v>
      </c>
      <c r="DL22" s="18">
        <f t="shared" si="29"/>
        <v>0.11666666666666667</v>
      </c>
      <c r="DM22" s="18">
        <f t="shared" si="29"/>
        <v>9.2307692307692313E-2</v>
      </c>
      <c r="DN22" s="18">
        <f t="shared" si="29"/>
        <v>0.1048951048951049</v>
      </c>
      <c r="DO22" s="18">
        <f t="shared" si="29"/>
        <v>7.9754601226993863E-2</v>
      </c>
      <c r="DP22" s="18">
        <f t="shared" si="29"/>
        <v>5.5944055944055944E-2</v>
      </c>
      <c r="DQ22" s="18">
        <f t="shared" si="29"/>
        <v>7.8014184397163122E-2</v>
      </c>
      <c r="DR22" s="18">
        <f t="shared" si="29"/>
        <v>7.7844311377245512E-2</v>
      </c>
      <c r="DS22" s="18">
        <f t="shared" si="29"/>
        <v>8.8709677419354843E-2</v>
      </c>
      <c r="DT22" s="18">
        <f t="shared" si="29"/>
        <v>9.7560975609756101E-2</v>
      </c>
      <c r="DU22" s="18">
        <f t="shared" si="29"/>
        <v>7.9136690647482008E-2</v>
      </c>
      <c r="DV22" s="18">
        <f t="shared" si="29"/>
        <v>0.10738255033557047</v>
      </c>
      <c r="DW22" s="18">
        <f t="shared" si="29"/>
        <v>0.10526315789473684</v>
      </c>
      <c r="DX22" s="18">
        <f t="shared" si="29"/>
        <v>0.10588235294117647</v>
      </c>
      <c r="DY22" s="18">
        <f t="shared" si="29"/>
        <v>9.4339622641509441E-2</v>
      </c>
      <c r="DZ22" s="18">
        <f t="shared" si="29"/>
        <v>7.8431372549019607E-2</v>
      </c>
      <c r="EA22" s="18">
        <f t="shared" si="29"/>
        <v>0.10344827586206896</v>
      </c>
      <c r="EB22" s="18">
        <f>EB9/EB$13</f>
        <v>5.9259259259259262E-2</v>
      </c>
      <c r="EC22" s="18">
        <f t="shared" si="22"/>
        <v>8.8050314465408799E-2</v>
      </c>
      <c r="ED22" s="18">
        <f t="shared" si="22"/>
        <v>0.11851851851851852</v>
      </c>
      <c r="EE22" s="18">
        <f t="shared" si="22"/>
        <v>7.2463768115942032E-2</v>
      </c>
      <c r="EF22" s="18">
        <f t="shared" si="22"/>
        <v>6.3063063063063057E-2</v>
      </c>
      <c r="EG22" s="18">
        <f t="shared" si="22"/>
        <v>8.6538461538461536E-2</v>
      </c>
      <c r="EH22" s="18">
        <f t="shared" si="22"/>
        <v>4.2735042735042736E-2</v>
      </c>
      <c r="EI22" s="18">
        <f t="shared" si="22"/>
        <v>6.097560975609756E-2</v>
      </c>
      <c r="EJ22" s="18">
        <f t="shared" si="22"/>
        <v>9.5744680851063829E-2</v>
      </c>
      <c r="EK22" s="18">
        <f t="shared" si="22"/>
        <v>8.8235294117647065E-2</v>
      </c>
      <c r="EL22" s="18">
        <f t="shared" si="22"/>
        <v>8.1081081081081086E-2</v>
      </c>
      <c r="EM22" s="18">
        <f t="shared" si="22"/>
        <v>5.1948051948051951E-2</v>
      </c>
      <c r="EN22" s="18">
        <f t="shared" si="22"/>
        <v>5.3571428571428568E-2</v>
      </c>
      <c r="EO22" s="18">
        <f t="shared" si="22"/>
        <v>8.6419753086419748E-2</v>
      </c>
      <c r="EP22" s="18">
        <f t="shared" si="22"/>
        <v>0.1</v>
      </c>
      <c r="EQ22" s="18">
        <f t="shared" si="22"/>
        <v>7.6923076923076927E-2</v>
      </c>
      <c r="ER22" s="18">
        <f t="shared" si="22"/>
        <v>1.3513513513513514E-2</v>
      </c>
      <c r="ES22" s="18">
        <f t="shared" si="22"/>
        <v>0.05</v>
      </c>
      <c r="ET22" s="18">
        <f t="shared" si="22"/>
        <v>0.04</v>
      </c>
      <c r="EU22" s="18">
        <f t="shared" si="22"/>
        <v>6.7796610169491525E-2</v>
      </c>
      <c r="EV22" s="18">
        <f t="shared" si="22"/>
        <v>0.08</v>
      </c>
      <c r="EW22" s="18">
        <f t="shared" si="22"/>
        <v>8.1967213114754092E-2</v>
      </c>
      <c r="EX22" s="18">
        <f t="shared" si="22"/>
        <v>5.4794520547945202E-2</v>
      </c>
      <c r="EY22" s="18">
        <f t="shared" si="22"/>
        <v>8.1967213114754092E-2</v>
      </c>
      <c r="EZ22" s="18">
        <f t="shared" si="22"/>
        <v>9.6153846153846159E-2</v>
      </c>
      <c r="FA22" s="18">
        <f t="shared" si="22"/>
        <v>0.14000000000000001</v>
      </c>
      <c r="FB22" s="18">
        <f t="shared" si="22"/>
        <v>0.15384615384615385</v>
      </c>
      <c r="FC22" s="18">
        <f t="shared" si="22"/>
        <v>2.1276595744680851E-2</v>
      </c>
      <c r="FD22" s="18">
        <f t="shared" si="22"/>
        <v>6.097560975609756E-2</v>
      </c>
      <c r="FE22" s="18">
        <f t="shared" si="22"/>
        <v>0.05</v>
      </c>
      <c r="FF22" s="18">
        <f t="shared" si="22"/>
        <v>2.0408163265306121E-2</v>
      </c>
      <c r="FG22" s="18">
        <f t="shared" si="22"/>
        <v>6.9565217391304349E-2</v>
      </c>
      <c r="FH22" s="18">
        <f t="shared" si="22"/>
        <v>0.109375</v>
      </c>
      <c r="FI22" s="18">
        <f t="shared" si="22"/>
        <v>0.10169491525423729</v>
      </c>
      <c r="FJ22" s="18">
        <f t="shared" si="22"/>
        <v>0.1</v>
      </c>
      <c r="FK22" s="18">
        <f t="shared" si="22"/>
        <v>8.3333333333333329E-2</v>
      </c>
      <c r="FL22" s="18">
        <f t="shared" si="22"/>
        <v>8.9622641509433956E-2</v>
      </c>
      <c r="FM22" s="18">
        <f t="shared" si="22"/>
        <v>9.7902097902097904E-2</v>
      </c>
      <c r="FN22" s="18">
        <f t="shared" si="22"/>
        <v>8.4656084656084651E-2</v>
      </c>
      <c r="FO22" s="18">
        <f t="shared" si="22"/>
        <v>0.11242603550295859</v>
      </c>
      <c r="FP22" s="18">
        <f t="shared" si="22"/>
        <v>9.8901098901098897E-2</v>
      </c>
      <c r="FQ22" s="18">
        <f t="shared" si="22"/>
        <v>0.10699588477366255</v>
      </c>
      <c r="FR22" s="18">
        <f t="shared" si="22"/>
        <v>8.1447963800904979E-2</v>
      </c>
      <c r="FS22" s="18">
        <f t="shared" si="22"/>
        <v>6.3380281690140844E-2</v>
      </c>
      <c r="FT22" s="18">
        <f t="shared" si="22"/>
        <v>8.7155963302752298E-2</v>
      </c>
      <c r="FU22" s="18">
        <f t="shared" si="22"/>
        <v>0.10084033613445378</v>
      </c>
      <c r="FV22" s="18">
        <f t="shared" si="22"/>
        <v>9.6875000000000003E-2</v>
      </c>
      <c r="FW22" s="18">
        <f t="shared" si="22"/>
        <v>7.9584775086505188E-2</v>
      </c>
      <c r="FX22" s="18">
        <f t="shared" si="22"/>
        <v>8.2039911308203997E-2</v>
      </c>
      <c r="FY22" s="18">
        <f t="shared" si="22"/>
        <v>0.10025706940874037</v>
      </c>
      <c r="FZ22" s="18">
        <f t="shared" si="22"/>
        <v>6.1784897025171627E-2</v>
      </c>
      <c r="GA22" s="18">
        <f t="shared" si="22"/>
        <v>6.8126520681265207E-2</v>
      </c>
      <c r="GB22" s="18">
        <f t="shared" si="22"/>
        <v>7.7568134171907763E-2</v>
      </c>
      <c r="GC22" s="18">
        <f t="shared" si="22"/>
        <v>7.128309572301425E-2</v>
      </c>
      <c r="GD22" s="18">
        <f t="shared" si="22"/>
        <v>6.1752988047808766E-2</v>
      </c>
      <c r="GE22" s="18">
        <f t="shared" si="22"/>
        <v>5.8641975308641972E-2</v>
      </c>
      <c r="GF22" s="18">
        <f t="shared" si="22"/>
        <v>8.8082901554404139E-2</v>
      </c>
      <c r="GG22" s="18">
        <f t="shared" si="22"/>
        <v>6.699346405228758E-2</v>
      </c>
      <c r="GH22" s="18">
        <f t="shared" si="22"/>
        <v>6.2608695652173918E-2</v>
      </c>
      <c r="GI22" s="18">
        <f t="shared" si="22"/>
        <v>5.2459016393442623E-2</v>
      </c>
      <c r="GJ22" s="18">
        <f t="shared" si="22"/>
        <v>7.575757575757576E-2</v>
      </c>
      <c r="GK22" s="18">
        <f t="shared" si="22"/>
        <v>5.6092843326885883E-2</v>
      </c>
      <c r="GL22" s="18">
        <f t="shared" si="22"/>
        <v>8.2781456953642391E-2</v>
      </c>
      <c r="GM22" s="18">
        <f t="shared" si="22"/>
        <v>6.4572425828970326E-2</v>
      </c>
      <c r="GN22" s="18">
        <f>GN9/GN$13</f>
        <v>5.2364864864864864E-2</v>
      </c>
      <c r="GO22" s="18">
        <f t="shared" si="9"/>
        <v>6.8014705882352935E-2</v>
      </c>
      <c r="GP22" s="18">
        <f t="shared" si="9"/>
        <v>6.4202334630350189E-2</v>
      </c>
      <c r="GQ22" s="18">
        <f t="shared" si="9"/>
        <v>5.2734375E-2</v>
      </c>
      <c r="GR22" s="18">
        <f t="shared" si="9"/>
        <v>5.8823529411764705E-2</v>
      </c>
      <c r="GS22" s="18">
        <f t="shared" si="9"/>
        <v>9.2369477911646583E-2</v>
      </c>
      <c r="GT22" s="18">
        <f t="shared" si="9"/>
        <v>4.9115913555992138E-2</v>
      </c>
      <c r="GU22" s="18">
        <f t="shared" si="9"/>
        <v>7.9681274900398405E-2</v>
      </c>
      <c r="GV22" s="18">
        <f t="shared" si="9"/>
        <v>5.7203389830508475E-2</v>
      </c>
      <c r="GW22" s="18">
        <f t="shared" si="9"/>
        <v>5.5201698513800426E-2</v>
      </c>
      <c r="GX22" s="18">
        <f t="shared" si="9"/>
        <v>4.6065259117082535E-2</v>
      </c>
      <c r="GY22" s="18">
        <f t="shared" si="9"/>
        <v>7.6470588235294124E-2</v>
      </c>
      <c r="GZ22" s="18">
        <f t="shared" si="9"/>
        <v>5.70902394106814E-2</v>
      </c>
      <c r="HA22" s="18">
        <f t="shared" si="9"/>
        <v>6.8965517241379309E-2</v>
      </c>
      <c r="HB22" s="18">
        <f t="shared" ref="HB22:HR22" si="33">HB9/HB$13</f>
        <v>7.4750830564784057E-2</v>
      </c>
      <c r="HC22" s="18">
        <f t="shared" si="33"/>
        <v>5.8052434456928842E-2</v>
      </c>
      <c r="HD22" s="18">
        <f t="shared" si="33"/>
        <v>5.7866184448462928E-2</v>
      </c>
      <c r="HE22" s="18">
        <f t="shared" si="33"/>
        <v>6.2937062937062943E-2</v>
      </c>
      <c r="HF22" s="18">
        <f t="shared" si="33"/>
        <v>6.0763888888888888E-2</v>
      </c>
      <c r="HG22" s="18">
        <f t="shared" si="33"/>
        <v>5.0285714285714288E-2</v>
      </c>
      <c r="HH22" s="18">
        <f t="shared" si="33"/>
        <v>7.4115044247787615E-2</v>
      </c>
      <c r="HI22" s="18">
        <f t="shared" si="33"/>
        <v>6.6079295154185022E-2</v>
      </c>
      <c r="HJ22" s="18">
        <f t="shared" si="33"/>
        <v>5.2689352360043906E-2</v>
      </c>
      <c r="HK22" s="18">
        <f t="shared" si="33"/>
        <v>7.1633237822349566E-2</v>
      </c>
      <c r="HL22" s="18">
        <f t="shared" si="33"/>
        <v>6.4161319890009172E-2</v>
      </c>
      <c r="HM22" s="18">
        <f t="shared" si="33"/>
        <v>6.714413607878246E-2</v>
      </c>
      <c r="HN22" s="18">
        <f t="shared" si="33"/>
        <v>6.6246056782334389E-2</v>
      </c>
      <c r="HO22" s="18">
        <f t="shared" si="33"/>
        <v>5.909797822706065E-2</v>
      </c>
      <c r="HP22" s="18">
        <f t="shared" si="33"/>
        <v>7.1115013169446878E-2</v>
      </c>
      <c r="HQ22" s="18">
        <f t="shared" si="33"/>
        <v>6.8859198355601239E-2</v>
      </c>
      <c r="HR22" s="18">
        <f t="shared" si="33"/>
        <v>6.0773480662983423E-2</v>
      </c>
      <c r="HS22" s="18">
        <f t="shared" ref="HS22:HX22" si="34">HS9/HS$13</f>
        <v>5.9190031152647975E-2</v>
      </c>
      <c r="HT22" s="18">
        <f t="shared" si="34"/>
        <v>4.40251572327044E-2</v>
      </c>
      <c r="HU22" s="18">
        <f t="shared" si="34"/>
        <v>6.4516129032258063E-2</v>
      </c>
      <c r="HV22" s="18">
        <f t="shared" si="34"/>
        <v>8.8235294117647065E-2</v>
      </c>
      <c r="HW22" s="18">
        <f t="shared" si="34"/>
        <v>7.6923076923076927E-2</v>
      </c>
      <c r="HX22" s="18">
        <f t="shared" si="34"/>
        <v>8.8888888888888892E-2</v>
      </c>
    </row>
    <row r="23" spans="2:232" x14ac:dyDescent="0.25">
      <c r="B23" t="s">
        <v>210</v>
      </c>
      <c r="D23" s="18">
        <f t="shared" si="4"/>
        <v>0</v>
      </c>
      <c r="E23" s="18">
        <f t="shared" si="32"/>
        <v>0</v>
      </c>
      <c r="F23" s="18">
        <f t="shared" si="32"/>
        <v>0</v>
      </c>
      <c r="G23" s="18">
        <f t="shared" si="32"/>
        <v>0</v>
      </c>
      <c r="H23" s="18">
        <f t="shared" si="32"/>
        <v>0</v>
      </c>
      <c r="I23" s="18">
        <f t="shared" si="32"/>
        <v>0</v>
      </c>
      <c r="J23" s="18">
        <f t="shared" si="32"/>
        <v>0</v>
      </c>
      <c r="K23" s="18">
        <f t="shared" si="32"/>
        <v>1</v>
      </c>
      <c r="L23" s="18">
        <f t="shared" si="32"/>
        <v>0</v>
      </c>
      <c r="M23" s="18">
        <f t="shared" si="32"/>
        <v>1</v>
      </c>
      <c r="N23" s="18">
        <f t="shared" si="32"/>
        <v>0</v>
      </c>
      <c r="O23" s="18">
        <f t="shared" si="32"/>
        <v>0</v>
      </c>
      <c r="P23" s="18">
        <f t="shared" si="32"/>
        <v>0</v>
      </c>
      <c r="Q23" s="18">
        <f t="shared" si="32"/>
        <v>0.5</v>
      </c>
      <c r="R23" s="18">
        <f t="shared" si="32"/>
        <v>0</v>
      </c>
      <c r="S23" s="18">
        <f t="shared" si="32"/>
        <v>0.66666666666666663</v>
      </c>
      <c r="T23" s="18">
        <f t="shared" si="32"/>
        <v>1</v>
      </c>
      <c r="U23" s="18">
        <f t="shared" si="32"/>
        <v>0.4</v>
      </c>
      <c r="V23" s="18">
        <f t="shared" si="32"/>
        <v>0.44444444444444442</v>
      </c>
      <c r="W23" s="18">
        <f t="shared" si="32"/>
        <v>0.1111111111111111</v>
      </c>
      <c r="X23" s="18">
        <f t="shared" si="32"/>
        <v>0</v>
      </c>
      <c r="Y23" s="18">
        <f t="shared" si="32"/>
        <v>0.4</v>
      </c>
      <c r="Z23" s="18">
        <f t="shared" si="32"/>
        <v>0.13636363636363635</v>
      </c>
      <c r="AA23" s="18">
        <f t="shared" si="32"/>
        <v>0.16666666666666666</v>
      </c>
      <c r="AB23" s="18">
        <f t="shared" si="32"/>
        <v>0.26470588235294118</v>
      </c>
      <c r="AC23" s="18">
        <f t="shared" si="32"/>
        <v>0.18032786885245902</v>
      </c>
      <c r="AD23" s="18">
        <f t="shared" si="32"/>
        <v>0.14285714285714285</v>
      </c>
      <c r="AE23" s="18">
        <f t="shared" si="32"/>
        <v>7.6923076923076927E-2</v>
      </c>
      <c r="AF23" s="18">
        <f t="shared" si="32"/>
        <v>0.13432835820895522</v>
      </c>
      <c r="AG23" s="18">
        <f t="shared" si="32"/>
        <v>0.11347517730496454</v>
      </c>
      <c r="AH23" s="18">
        <f t="shared" si="32"/>
        <v>0.10317460317460317</v>
      </c>
      <c r="AI23" s="18">
        <f t="shared" si="32"/>
        <v>0.17266187050359713</v>
      </c>
      <c r="AJ23" s="18">
        <f t="shared" si="32"/>
        <v>0.14457831325301204</v>
      </c>
      <c r="AK23" s="18">
        <f t="shared" si="32"/>
        <v>0.15346534653465346</v>
      </c>
      <c r="AL23" s="18">
        <f t="shared" si="32"/>
        <v>0.20168067226890757</v>
      </c>
      <c r="AM23" s="18">
        <f t="shared" si="32"/>
        <v>0.13636363636363635</v>
      </c>
      <c r="AN23" s="18">
        <f t="shared" si="32"/>
        <v>0.19550561797752808</v>
      </c>
      <c r="AO23" s="18">
        <f t="shared" si="32"/>
        <v>0.19523809523809524</v>
      </c>
      <c r="AP23" s="18">
        <f t="shared" si="32"/>
        <v>0.20113851992409867</v>
      </c>
      <c r="AQ23" s="18">
        <f t="shared" si="32"/>
        <v>0.18402777777777779</v>
      </c>
      <c r="AR23" s="18">
        <f t="shared" si="32"/>
        <v>0.18074074074074073</v>
      </c>
      <c r="AS23" s="18">
        <f t="shared" si="32"/>
        <v>0.20172910662824209</v>
      </c>
      <c r="AT23" s="18">
        <f t="shared" si="32"/>
        <v>0.1809775429326288</v>
      </c>
      <c r="AU23" s="18">
        <f t="shared" si="32"/>
        <v>0.23339658444022771</v>
      </c>
      <c r="AV23" s="18">
        <f t="shared" si="32"/>
        <v>0.21359223300970873</v>
      </c>
      <c r="AW23" s="18">
        <f t="shared" si="32"/>
        <v>0.19328703703703703</v>
      </c>
      <c r="AX23" s="18">
        <f t="shared" si="32"/>
        <v>0.18932038834951456</v>
      </c>
      <c r="AY23" s="18">
        <f t="shared" si="32"/>
        <v>0.20160481444332998</v>
      </c>
      <c r="AZ23" s="18">
        <f t="shared" si="32"/>
        <v>0.18098510882016036</v>
      </c>
      <c r="BA23" s="18">
        <f t="shared" si="32"/>
        <v>0.20454545454545456</v>
      </c>
      <c r="BB23" s="18">
        <f t="shared" si="32"/>
        <v>0.19230769230769232</v>
      </c>
      <c r="BC23" s="18">
        <f t="shared" si="32"/>
        <v>0.17237798546209762</v>
      </c>
      <c r="BD23" s="18">
        <f t="shared" si="32"/>
        <v>0.18172983479105928</v>
      </c>
      <c r="BE23" s="18">
        <f t="shared" si="32"/>
        <v>0.17690677966101695</v>
      </c>
      <c r="BF23" s="18">
        <f t="shared" si="32"/>
        <v>0.1487758945386064</v>
      </c>
      <c r="BG23" s="18">
        <f t="shared" si="32"/>
        <v>0.13636363636363635</v>
      </c>
      <c r="BH23" s="18">
        <f t="shared" si="32"/>
        <v>0.14749999999999999</v>
      </c>
      <c r="BI23" s="18">
        <f t="shared" si="32"/>
        <v>0.12923351158645277</v>
      </c>
      <c r="BJ23" s="18">
        <f t="shared" si="32"/>
        <v>0.11854460093896714</v>
      </c>
      <c r="BK23" s="18">
        <f t="shared" si="32"/>
        <v>0.12903225806451613</v>
      </c>
      <c r="BL23" s="18">
        <f t="shared" si="32"/>
        <v>0.13671875</v>
      </c>
      <c r="BM23" s="18">
        <f t="shared" si="32"/>
        <v>0.1</v>
      </c>
      <c r="BN23" s="18">
        <f t="shared" si="32"/>
        <v>0.10742971887550201</v>
      </c>
      <c r="BO23" s="18">
        <f t="shared" si="32"/>
        <v>0.11323155216284987</v>
      </c>
      <c r="BP23" s="18">
        <f t="shared" si="32"/>
        <v>0.11662315056570931</v>
      </c>
      <c r="BQ23" s="18">
        <f t="shared" si="29"/>
        <v>0.11623246492985972</v>
      </c>
      <c r="BR23" s="18">
        <f t="shared" si="29"/>
        <v>0.12367149758454106</v>
      </c>
      <c r="BS23" s="18">
        <f t="shared" si="29"/>
        <v>0.11123470522803114</v>
      </c>
      <c r="BT23" s="18">
        <f t="shared" si="29"/>
        <v>0.10663983903420524</v>
      </c>
      <c r="BU23" s="18">
        <f t="shared" si="29"/>
        <v>8.6538461538461536E-2</v>
      </c>
      <c r="BV23" s="18">
        <f t="shared" si="29"/>
        <v>0.10190217391304347</v>
      </c>
      <c r="BW23" s="18">
        <f t="shared" si="29"/>
        <v>7.3643410852713184E-2</v>
      </c>
      <c r="BX23" s="18">
        <f t="shared" si="29"/>
        <v>9.6945551128818058E-2</v>
      </c>
      <c r="BY23" s="18">
        <f t="shared" si="29"/>
        <v>8.3109919571045576E-2</v>
      </c>
      <c r="BZ23" s="18">
        <f t="shared" si="29"/>
        <v>0.10953058321479374</v>
      </c>
      <c r="CA23" s="18">
        <f t="shared" si="29"/>
        <v>7.7363896848137534E-2</v>
      </c>
      <c r="CB23" s="18">
        <f t="shared" si="29"/>
        <v>9.0759075907590761E-2</v>
      </c>
      <c r="CC23" s="18">
        <f t="shared" si="29"/>
        <v>7.8947368421052627E-2</v>
      </c>
      <c r="CD23" s="18">
        <f t="shared" si="29"/>
        <v>0.10030864197530864</v>
      </c>
      <c r="CE23" s="18">
        <f t="shared" si="29"/>
        <v>7.4468085106382975E-2</v>
      </c>
      <c r="CF23" s="18">
        <f t="shared" si="29"/>
        <v>0.10991379310344827</v>
      </c>
      <c r="CG23" s="18">
        <f t="shared" si="29"/>
        <v>9.2909535452322736E-2</v>
      </c>
      <c r="CH23" s="18">
        <f t="shared" si="29"/>
        <v>8.4788029925187039E-2</v>
      </c>
      <c r="CI23" s="18">
        <f t="shared" si="29"/>
        <v>0.10584958217270195</v>
      </c>
      <c r="CJ23" s="18">
        <f t="shared" si="29"/>
        <v>9.5890410958904104E-2</v>
      </c>
      <c r="CK23" s="18">
        <f t="shared" si="29"/>
        <v>8.5626911314984705E-2</v>
      </c>
      <c r="CL23" s="18">
        <f t="shared" si="29"/>
        <v>9.337349397590361E-2</v>
      </c>
      <c r="CM23" s="18">
        <f t="shared" si="29"/>
        <v>0.12140575079872204</v>
      </c>
      <c r="CN23" s="18">
        <f t="shared" si="29"/>
        <v>8.0291970802919707E-2</v>
      </c>
      <c r="CO23" s="18">
        <f t="shared" si="29"/>
        <v>8.3582089552238809E-2</v>
      </c>
      <c r="CP23" s="18">
        <f t="shared" si="29"/>
        <v>9.2827004219409287E-2</v>
      </c>
      <c r="CQ23" s="18">
        <f t="shared" si="29"/>
        <v>9.0909090909090912E-2</v>
      </c>
      <c r="CR23" s="18">
        <f t="shared" si="29"/>
        <v>9.7744360902255634E-2</v>
      </c>
      <c r="CS23" s="18">
        <f t="shared" si="29"/>
        <v>9.3596059113300489E-2</v>
      </c>
      <c r="CT23" s="18">
        <f t="shared" si="29"/>
        <v>0.10648148148148148</v>
      </c>
      <c r="CU23" s="18">
        <f t="shared" si="29"/>
        <v>0.1</v>
      </c>
      <c r="CV23" s="18">
        <f t="shared" si="29"/>
        <v>0.105</v>
      </c>
      <c r="CW23" s="18">
        <f t="shared" si="29"/>
        <v>9.2783505154639179E-2</v>
      </c>
      <c r="CX23" s="18">
        <f t="shared" si="29"/>
        <v>9.2105263157894732E-2</v>
      </c>
      <c r="CY23" s="18">
        <f t="shared" si="29"/>
        <v>0.1</v>
      </c>
      <c r="CZ23" s="18">
        <f t="shared" si="29"/>
        <v>0.10326086956521739</v>
      </c>
      <c r="DA23" s="18">
        <f t="shared" si="29"/>
        <v>5.6818181818181816E-2</v>
      </c>
      <c r="DB23" s="18">
        <f t="shared" si="29"/>
        <v>6.8965517241379309E-2</v>
      </c>
      <c r="DC23" s="18">
        <f t="shared" si="29"/>
        <v>8.8757396449704137E-2</v>
      </c>
      <c r="DD23" s="18">
        <f t="shared" si="29"/>
        <v>5.1094890510948905E-2</v>
      </c>
      <c r="DE23" s="18">
        <f t="shared" si="29"/>
        <v>9.3167701863354033E-2</v>
      </c>
      <c r="DF23" s="18">
        <f t="shared" si="29"/>
        <v>5.8510638297872342E-2</v>
      </c>
      <c r="DG23" s="18">
        <f t="shared" si="29"/>
        <v>6.6326530612244902E-2</v>
      </c>
      <c r="DH23" s="18">
        <f t="shared" si="29"/>
        <v>8.3333333333333329E-2</v>
      </c>
      <c r="DI23" s="18">
        <f t="shared" si="29"/>
        <v>9.0452261306532666E-2</v>
      </c>
      <c r="DJ23" s="18">
        <f t="shared" si="29"/>
        <v>6.9306930693069313E-2</v>
      </c>
      <c r="DK23" s="18">
        <f t="shared" si="29"/>
        <v>5.4644808743169397E-2</v>
      </c>
      <c r="DL23" s="18">
        <f t="shared" si="29"/>
        <v>6.6666666666666666E-2</v>
      </c>
      <c r="DM23" s="18">
        <f t="shared" si="29"/>
        <v>6.1538461538461542E-2</v>
      </c>
      <c r="DN23" s="18">
        <f t="shared" si="29"/>
        <v>6.2937062937062943E-2</v>
      </c>
      <c r="DO23" s="18">
        <f t="shared" si="29"/>
        <v>4.2944785276073622E-2</v>
      </c>
      <c r="DP23" s="18">
        <f t="shared" si="29"/>
        <v>7.6923076923076927E-2</v>
      </c>
      <c r="DQ23" s="18">
        <f t="shared" si="29"/>
        <v>2.8368794326241134E-2</v>
      </c>
      <c r="DR23" s="18">
        <f t="shared" si="29"/>
        <v>0.11377245508982035</v>
      </c>
      <c r="DS23" s="18">
        <f t="shared" si="29"/>
        <v>5.6451612903225805E-2</v>
      </c>
      <c r="DT23" s="18">
        <f t="shared" si="29"/>
        <v>3.048780487804878E-2</v>
      </c>
      <c r="DU23" s="18">
        <f t="shared" si="29"/>
        <v>3.5971223021582732E-2</v>
      </c>
      <c r="DV23" s="18">
        <f t="shared" si="29"/>
        <v>2.0134228187919462E-2</v>
      </c>
      <c r="DW23" s="18">
        <f t="shared" si="29"/>
        <v>8.5526315789473686E-2</v>
      </c>
      <c r="DX23" s="18">
        <f t="shared" si="29"/>
        <v>4.7058823529411764E-2</v>
      </c>
      <c r="DY23" s="18">
        <f t="shared" si="29"/>
        <v>2.5157232704402517E-2</v>
      </c>
      <c r="DZ23" s="18">
        <f t="shared" si="29"/>
        <v>4.9019607843137254E-2</v>
      </c>
      <c r="EA23" s="18">
        <f t="shared" si="29"/>
        <v>1.3793103448275862E-2</v>
      </c>
      <c r="EB23" s="18">
        <f>EB10/EB$13</f>
        <v>6.6666666666666666E-2</v>
      </c>
      <c r="EC23" s="18">
        <f t="shared" si="22"/>
        <v>5.0314465408805034E-2</v>
      </c>
      <c r="ED23" s="18">
        <f t="shared" si="22"/>
        <v>2.9629629629629631E-2</v>
      </c>
      <c r="EE23" s="18">
        <f t="shared" ref="EE23:FJ23" si="35">EE10/EE$13</f>
        <v>6.5217391304347824E-2</v>
      </c>
      <c r="EF23" s="18">
        <f t="shared" si="35"/>
        <v>2.7027027027027029E-2</v>
      </c>
      <c r="EG23" s="18">
        <f t="shared" si="35"/>
        <v>0</v>
      </c>
      <c r="EH23" s="18">
        <f t="shared" si="35"/>
        <v>1.7094017094017096E-2</v>
      </c>
      <c r="EI23" s="18">
        <f t="shared" si="35"/>
        <v>2.4390243902439025E-2</v>
      </c>
      <c r="EJ23" s="18">
        <f t="shared" si="35"/>
        <v>2.1276595744680851E-2</v>
      </c>
      <c r="EK23" s="18">
        <f t="shared" si="35"/>
        <v>1.4705882352941176E-2</v>
      </c>
      <c r="EL23" s="18">
        <f t="shared" si="35"/>
        <v>5.4054054054054057E-2</v>
      </c>
      <c r="EM23" s="18">
        <f t="shared" si="35"/>
        <v>0</v>
      </c>
      <c r="EN23" s="18">
        <f t="shared" si="35"/>
        <v>5.3571428571428568E-2</v>
      </c>
      <c r="EO23" s="18">
        <f t="shared" si="35"/>
        <v>7.407407407407407E-2</v>
      </c>
      <c r="EP23" s="18">
        <f t="shared" si="35"/>
        <v>0</v>
      </c>
      <c r="EQ23" s="18">
        <f t="shared" si="35"/>
        <v>1.098901098901099E-2</v>
      </c>
      <c r="ER23" s="18">
        <f t="shared" si="35"/>
        <v>1.3513513513513514E-2</v>
      </c>
      <c r="ES23" s="18">
        <f t="shared" si="35"/>
        <v>6.6666666666666666E-2</v>
      </c>
      <c r="ET23" s="18">
        <f t="shared" si="35"/>
        <v>2.6666666666666668E-2</v>
      </c>
      <c r="EU23" s="18">
        <f t="shared" si="35"/>
        <v>1.6949152542372881E-2</v>
      </c>
      <c r="EV23" s="18">
        <f t="shared" si="35"/>
        <v>6.6666666666666666E-2</v>
      </c>
      <c r="EW23" s="18">
        <f t="shared" si="35"/>
        <v>3.2786885245901641E-2</v>
      </c>
      <c r="EX23" s="18">
        <f t="shared" si="35"/>
        <v>5.4794520547945202E-2</v>
      </c>
      <c r="EY23" s="18">
        <f t="shared" si="35"/>
        <v>1.6393442622950821E-2</v>
      </c>
      <c r="EZ23" s="18">
        <f t="shared" si="35"/>
        <v>0</v>
      </c>
      <c r="FA23" s="18">
        <f t="shared" si="35"/>
        <v>0.02</v>
      </c>
      <c r="FB23" s="18">
        <f t="shared" si="35"/>
        <v>3.8461538461538464E-2</v>
      </c>
      <c r="FC23" s="18">
        <f t="shared" si="35"/>
        <v>6.3829787234042548E-2</v>
      </c>
      <c r="FD23" s="18">
        <f t="shared" si="35"/>
        <v>4.878048780487805E-2</v>
      </c>
      <c r="FE23" s="18">
        <f t="shared" si="35"/>
        <v>0.05</v>
      </c>
      <c r="FF23" s="18">
        <f t="shared" si="35"/>
        <v>3.0612244897959183E-2</v>
      </c>
      <c r="FG23" s="18">
        <f t="shared" si="35"/>
        <v>2.6086956521739129E-2</v>
      </c>
      <c r="FH23" s="18">
        <f t="shared" si="35"/>
        <v>7.8125E-2</v>
      </c>
      <c r="FI23" s="18">
        <f t="shared" si="35"/>
        <v>3.3898305084745763E-2</v>
      </c>
      <c r="FJ23" s="18">
        <f t="shared" si="35"/>
        <v>3.5294117647058823E-2</v>
      </c>
      <c r="FK23" s="18">
        <f t="shared" ref="FK23:GM23" si="36">FK10/FK$13</f>
        <v>4.7619047619047616E-2</v>
      </c>
      <c r="FL23" s="18">
        <f t="shared" si="36"/>
        <v>3.7735849056603772E-2</v>
      </c>
      <c r="FM23" s="18">
        <f t="shared" si="36"/>
        <v>5.5944055944055944E-2</v>
      </c>
      <c r="FN23" s="18">
        <f t="shared" si="36"/>
        <v>5.8201058201058198E-2</v>
      </c>
      <c r="FO23" s="18">
        <f t="shared" si="36"/>
        <v>4.7337278106508875E-2</v>
      </c>
      <c r="FP23" s="18">
        <f t="shared" si="36"/>
        <v>3.8461538461538464E-2</v>
      </c>
      <c r="FQ23" s="18">
        <f t="shared" si="36"/>
        <v>2.0576131687242798E-2</v>
      </c>
      <c r="FR23" s="18">
        <f t="shared" si="36"/>
        <v>2.7149321266968326E-2</v>
      </c>
      <c r="FS23" s="18">
        <f t="shared" si="36"/>
        <v>3.873239436619718E-2</v>
      </c>
      <c r="FT23" s="18">
        <f t="shared" si="36"/>
        <v>4.5871559633027525E-2</v>
      </c>
      <c r="FU23" s="18">
        <f t="shared" si="36"/>
        <v>2.5210084033613446E-2</v>
      </c>
      <c r="FV23" s="18">
        <f t="shared" si="36"/>
        <v>0.05</v>
      </c>
      <c r="FW23" s="18">
        <f t="shared" si="36"/>
        <v>2.768166089965398E-2</v>
      </c>
      <c r="FX23" s="18">
        <f t="shared" si="36"/>
        <v>2.8824833702882482E-2</v>
      </c>
      <c r="FY23" s="18">
        <f t="shared" si="36"/>
        <v>3.5989717223650387E-2</v>
      </c>
      <c r="FZ23" s="18">
        <f t="shared" si="36"/>
        <v>4.5766590389016017E-2</v>
      </c>
      <c r="GA23" s="18">
        <f t="shared" si="36"/>
        <v>3.4063260340632603E-2</v>
      </c>
      <c r="GB23" s="18">
        <f t="shared" si="36"/>
        <v>3.5639412997903561E-2</v>
      </c>
      <c r="GC23" s="18">
        <f t="shared" si="36"/>
        <v>2.2403258655804479E-2</v>
      </c>
      <c r="GD23" s="18">
        <f t="shared" si="36"/>
        <v>3.5856573705179286E-2</v>
      </c>
      <c r="GE23" s="18">
        <f t="shared" si="36"/>
        <v>3.2407407407407406E-2</v>
      </c>
      <c r="GF23" s="18">
        <f t="shared" si="36"/>
        <v>1.8998272884283247E-2</v>
      </c>
      <c r="GG23" s="18">
        <f t="shared" si="36"/>
        <v>1.9607843137254902E-2</v>
      </c>
      <c r="GH23" s="18">
        <f t="shared" si="36"/>
        <v>4.3478260869565216E-2</v>
      </c>
      <c r="GI23" s="18">
        <f t="shared" si="36"/>
        <v>3.2786885245901641E-2</v>
      </c>
      <c r="GJ23" s="18">
        <f t="shared" si="36"/>
        <v>3.0303030303030304E-2</v>
      </c>
      <c r="GK23" s="18">
        <f t="shared" si="36"/>
        <v>2.9013539651837523E-2</v>
      </c>
      <c r="GL23" s="18">
        <f t="shared" si="36"/>
        <v>2.8145695364238412E-2</v>
      </c>
      <c r="GM23" s="18">
        <f t="shared" si="36"/>
        <v>3.3158813263525308E-2</v>
      </c>
      <c r="GN23" s="18">
        <f>GN10/GN$13</f>
        <v>2.1959459459459461E-2</v>
      </c>
      <c r="GO23" s="18">
        <f t="shared" ref="GO23:GP25" si="37">GO10/GO$13</f>
        <v>3.4926470588235295E-2</v>
      </c>
      <c r="GP23" s="18">
        <f t="shared" si="37"/>
        <v>4.4747081712062257E-2</v>
      </c>
      <c r="GQ23" s="18">
        <f t="shared" si="9"/>
        <v>2.1484375E-2</v>
      </c>
      <c r="GR23" s="18">
        <f t="shared" si="9"/>
        <v>4.2986425339366516E-2</v>
      </c>
      <c r="GS23" s="18">
        <f t="shared" si="9"/>
        <v>2.6104417670682729E-2</v>
      </c>
      <c r="GT23" s="18">
        <f t="shared" si="9"/>
        <v>1.37524557956778E-2</v>
      </c>
      <c r="GU23" s="18">
        <f t="shared" si="9"/>
        <v>1.7928286852589643E-2</v>
      </c>
      <c r="GV23" s="18">
        <f t="shared" si="9"/>
        <v>2.5423728813559324E-2</v>
      </c>
      <c r="GW23" s="18">
        <f t="shared" si="9"/>
        <v>2.7600849256900213E-2</v>
      </c>
      <c r="GX23" s="18">
        <f t="shared" si="9"/>
        <v>3.8387715930902108E-2</v>
      </c>
      <c r="GY23" s="18">
        <f t="shared" si="9"/>
        <v>2.3529411764705882E-2</v>
      </c>
      <c r="GZ23" s="18">
        <f t="shared" si="9"/>
        <v>2.0257826887661142E-2</v>
      </c>
      <c r="HA23" s="18">
        <f t="shared" si="9"/>
        <v>2.5862068965517241E-2</v>
      </c>
      <c r="HB23" s="18">
        <f t="shared" ref="HB23:HR23" si="38">HB10/HB$13</f>
        <v>2.1594684385382059E-2</v>
      </c>
      <c r="HC23" s="18">
        <f t="shared" si="38"/>
        <v>2.247191011235955E-2</v>
      </c>
      <c r="HD23" s="18">
        <f t="shared" si="38"/>
        <v>2.7124773960216998E-2</v>
      </c>
      <c r="HE23" s="18">
        <f t="shared" si="38"/>
        <v>2.2727272727272728E-2</v>
      </c>
      <c r="HF23" s="18">
        <f t="shared" si="38"/>
        <v>1.3888888888888888E-2</v>
      </c>
      <c r="HG23" s="18">
        <f t="shared" si="38"/>
        <v>1.3714285714285714E-2</v>
      </c>
      <c r="HH23" s="18">
        <f t="shared" si="38"/>
        <v>2.3230088495575223E-2</v>
      </c>
      <c r="HI23" s="18">
        <f t="shared" si="38"/>
        <v>2.7533039647577091E-2</v>
      </c>
      <c r="HJ23" s="18">
        <f t="shared" si="38"/>
        <v>3.1833150384193196E-2</v>
      </c>
      <c r="HK23" s="18">
        <f t="shared" si="38"/>
        <v>3.629417382999045E-2</v>
      </c>
      <c r="HL23" s="18">
        <f t="shared" si="38"/>
        <v>3.2080659945004586E-2</v>
      </c>
      <c r="HM23" s="18">
        <f t="shared" si="38"/>
        <v>2.0590868397493287E-2</v>
      </c>
      <c r="HN23" s="18">
        <f t="shared" si="38"/>
        <v>2.6025236593059938E-2</v>
      </c>
      <c r="HO23" s="18">
        <f t="shared" si="38"/>
        <v>2.7993779160186624E-2</v>
      </c>
      <c r="HP23" s="18">
        <f t="shared" si="38"/>
        <v>2.4582967515364356E-2</v>
      </c>
      <c r="HQ23" s="18">
        <f t="shared" si="38"/>
        <v>3.5971223021582732E-2</v>
      </c>
      <c r="HR23" s="18">
        <f t="shared" si="38"/>
        <v>2.8729281767955802E-2</v>
      </c>
      <c r="HS23" s="18">
        <f t="shared" ref="HS23:HX23" si="39">HS10/HS$13</f>
        <v>2.9595015576323987E-2</v>
      </c>
      <c r="HT23" s="18">
        <f t="shared" si="39"/>
        <v>3.1446540880503145E-2</v>
      </c>
      <c r="HU23" s="18">
        <f t="shared" si="39"/>
        <v>5.1233396584440226E-2</v>
      </c>
      <c r="HV23" s="18">
        <f t="shared" si="39"/>
        <v>4.9632352941176468E-2</v>
      </c>
      <c r="HW23" s="18">
        <f t="shared" si="39"/>
        <v>3.7135278514588858E-2</v>
      </c>
      <c r="HX23" s="18">
        <f t="shared" si="39"/>
        <v>4.4444444444444446E-2</v>
      </c>
    </row>
    <row r="24" spans="2:232" x14ac:dyDescent="0.25">
      <c r="B24" t="s">
        <v>211</v>
      </c>
      <c r="D24" s="18">
        <f t="shared" si="4"/>
        <v>0</v>
      </c>
      <c r="E24" s="18">
        <f t="shared" si="32"/>
        <v>0</v>
      </c>
      <c r="F24" s="18">
        <f t="shared" si="32"/>
        <v>1</v>
      </c>
      <c r="G24" s="18">
        <f t="shared" si="32"/>
        <v>0.5</v>
      </c>
      <c r="H24" s="18">
        <f t="shared" si="32"/>
        <v>0</v>
      </c>
      <c r="I24" s="18">
        <f t="shared" si="32"/>
        <v>0.5</v>
      </c>
      <c r="J24" s="18">
        <f t="shared" si="32"/>
        <v>0.5</v>
      </c>
      <c r="K24" s="18">
        <f t="shared" si="32"/>
        <v>0</v>
      </c>
      <c r="L24" s="18">
        <f t="shared" si="32"/>
        <v>0</v>
      </c>
      <c r="M24" s="18">
        <f t="shared" si="32"/>
        <v>0</v>
      </c>
      <c r="N24" s="18">
        <f t="shared" si="32"/>
        <v>0</v>
      </c>
      <c r="O24" s="18">
        <f t="shared" si="32"/>
        <v>0</v>
      </c>
      <c r="P24" s="18">
        <f t="shared" si="32"/>
        <v>0</v>
      </c>
      <c r="Q24" s="18">
        <f t="shared" si="32"/>
        <v>0</v>
      </c>
      <c r="R24" s="18">
        <f t="shared" si="32"/>
        <v>0</v>
      </c>
      <c r="S24" s="18">
        <f t="shared" si="32"/>
        <v>0</v>
      </c>
      <c r="T24" s="18">
        <f t="shared" si="32"/>
        <v>0</v>
      </c>
      <c r="U24" s="18">
        <f t="shared" si="32"/>
        <v>0</v>
      </c>
      <c r="V24" s="18">
        <f t="shared" si="32"/>
        <v>0</v>
      </c>
      <c r="W24" s="18">
        <f t="shared" si="32"/>
        <v>0</v>
      </c>
      <c r="X24" s="18">
        <f t="shared" si="32"/>
        <v>0</v>
      </c>
      <c r="Y24" s="18">
        <f t="shared" si="32"/>
        <v>0.1</v>
      </c>
      <c r="Z24" s="18">
        <f t="shared" si="32"/>
        <v>4.5454545454545456E-2</v>
      </c>
      <c r="AA24" s="18">
        <f t="shared" si="32"/>
        <v>8.3333333333333329E-2</v>
      </c>
      <c r="AB24" s="18">
        <f t="shared" si="32"/>
        <v>0</v>
      </c>
      <c r="AC24" s="18">
        <f t="shared" si="32"/>
        <v>6.5573770491803282E-2</v>
      </c>
      <c r="AD24" s="18">
        <f t="shared" si="32"/>
        <v>0.12698412698412698</v>
      </c>
      <c r="AE24" s="18">
        <f t="shared" si="32"/>
        <v>9.2307692307692313E-2</v>
      </c>
      <c r="AF24" s="18">
        <f t="shared" si="32"/>
        <v>9.7014925373134331E-2</v>
      </c>
      <c r="AG24" s="18">
        <f t="shared" si="32"/>
        <v>0.12056737588652482</v>
      </c>
      <c r="AH24" s="18">
        <f t="shared" si="32"/>
        <v>6.3492063492063489E-2</v>
      </c>
      <c r="AI24" s="18">
        <f t="shared" si="32"/>
        <v>0.10071942446043165</v>
      </c>
      <c r="AJ24" s="18">
        <f t="shared" si="32"/>
        <v>0.10240963855421686</v>
      </c>
      <c r="AK24" s="18">
        <f t="shared" si="32"/>
        <v>0.11881188118811881</v>
      </c>
      <c r="AL24" s="18">
        <f t="shared" si="32"/>
        <v>0.10084033613445378</v>
      </c>
      <c r="AM24" s="18">
        <f t="shared" si="32"/>
        <v>0.12396694214876033</v>
      </c>
      <c r="AN24" s="18">
        <f t="shared" si="32"/>
        <v>0.1101123595505618</v>
      </c>
      <c r="AO24" s="18">
        <f t="shared" si="32"/>
        <v>0.1</v>
      </c>
      <c r="AP24" s="18">
        <f t="shared" si="32"/>
        <v>0.12713472485768501</v>
      </c>
      <c r="AQ24" s="18">
        <f t="shared" si="32"/>
        <v>0.12847222222222221</v>
      </c>
      <c r="AR24" s="18">
        <f t="shared" si="32"/>
        <v>0.12740740740740741</v>
      </c>
      <c r="AS24" s="18">
        <f t="shared" si="32"/>
        <v>0.12680115273775217</v>
      </c>
      <c r="AT24" s="18">
        <f t="shared" si="32"/>
        <v>0.12549537648612946</v>
      </c>
      <c r="AU24" s="18">
        <f t="shared" si="32"/>
        <v>0.12239089184060721</v>
      </c>
      <c r="AV24" s="18">
        <f t="shared" si="32"/>
        <v>0.15169902912621358</v>
      </c>
      <c r="AW24" s="18">
        <f t="shared" si="32"/>
        <v>0.1701388888888889</v>
      </c>
      <c r="AX24" s="18">
        <f t="shared" si="32"/>
        <v>0.16140776699029127</v>
      </c>
      <c r="AY24" s="18">
        <f t="shared" si="32"/>
        <v>0.14343029087261785</v>
      </c>
      <c r="AZ24" s="18">
        <f t="shared" si="32"/>
        <v>0.19129438717067582</v>
      </c>
      <c r="BA24" s="18">
        <f t="shared" si="32"/>
        <v>0.17379679144385027</v>
      </c>
      <c r="BB24" s="18">
        <f t="shared" si="32"/>
        <v>0.19481605351170569</v>
      </c>
      <c r="BC24" s="18">
        <f t="shared" si="32"/>
        <v>0.19003115264797507</v>
      </c>
      <c r="BD24" s="18">
        <f t="shared" si="32"/>
        <v>0.20699708454810495</v>
      </c>
      <c r="BE24" s="18">
        <f t="shared" si="32"/>
        <v>0.18220338983050846</v>
      </c>
      <c r="BF24" s="18">
        <f t="shared" si="32"/>
        <v>0.19491525423728814</v>
      </c>
      <c r="BG24" s="18">
        <f t="shared" si="32"/>
        <v>0.1655011655011655</v>
      </c>
      <c r="BH24" s="18">
        <f t="shared" si="32"/>
        <v>0.16375000000000001</v>
      </c>
      <c r="BI24" s="18">
        <f t="shared" si="32"/>
        <v>0.16666666666666666</v>
      </c>
      <c r="BJ24" s="18">
        <f t="shared" si="32"/>
        <v>0.17370892018779344</v>
      </c>
      <c r="BK24" s="18">
        <f t="shared" si="32"/>
        <v>0.17921146953405018</v>
      </c>
      <c r="BL24" s="18">
        <f t="shared" si="32"/>
        <v>0.1728515625</v>
      </c>
      <c r="BM24" s="18">
        <f t="shared" si="32"/>
        <v>0.17714285714285713</v>
      </c>
      <c r="BN24" s="18">
        <f t="shared" si="32"/>
        <v>0.16566265060240964</v>
      </c>
      <c r="BO24" s="18">
        <f t="shared" si="32"/>
        <v>0.17811704834605599</v>
      </c>
      <c r="BP24" s="18">
        <f t="shared" si="32"/>
        <v>0.16187989556135771</v>
      </c>
      <c r="BQ24" s="18">
        <f t="shared" si="29"/>
        <v>0.18537074148296592</v>
      </c>
      <c r="BR24" s="18">
        <f t="shared" si="29"/>
        <v>0.18067632850241547</v>
      </c>
      <c r="BS24" s="18">
        <f t="shared" si="29"/>
        <v>0.18020022246941045</v>
      </c>
      <c r="BT24" s="18">
        <f t="shared" si="29"/>
        <v>0.18712273641851107</v>
      </c>
      <c r="BU24" s="18">
        <f t="shared" si="29"/>
        <v>0.12139423076923077</v>
      </c>
      <c r="BV24" s="18">
        <f t="shared" si="29"/>
        <v>0.17255434782608695</v>
      </c>
      <c r="BW24" s="18">
        <f t="shared" si="29"/>
        <v>0.15374677002583978</v>
      </c>
      <c r="BX24" s="18">
        <f t="shared" si="29"/>
        <v>0.20982735723771581</v>
      </c>
      <c r="BY24" s="18">
        <f t="shared" si="29"/>
        <v>0.21447721179624665</v>
      </c>
      <c r="BZ24" s="18">
        <f t="shared" si="29"/>
        <v>0.19914651493598862</v>
      </c>
      <c r="CA24" s="18">
        <f t="shared" si="29"/>
        <v>0.16045845272206305</v>
      </c>
      <c r="CB24" s="18">
        <f t="shared" si="29"/>
        <v>0.16336633663366337</v>
      </c>
      <c r="CC24" s="18">
        <f t="shared" si="29"/>
        <v>0.18640350877192982</v>
      </c>
      <c r="CD24" s="18">
        <f t="shared" si="29"/>
        <v>0.19135802469135801</v>
      </c>
      <c r="CE24" s="18">
        <f t="shared" si="29"/>
        <v>0.22553191489361701</v>
      </c>
      <c r="CF24" s="18">
        <f t="shared" si="29"/>
        <v>0.20043103448275862</v>
      </c>
      <c r="CG24" s="18">
        <f t="shared" si="29"/>
        <v>0.21026894865525672</v>
      </c>
      <c r="CH24" s="18">
        <f t="shared" si="29"/>
        <v>0.21695760598503741</v>
      </c>
      <c r="CI24" s="18">
        <f t="shared" si="29"/>
        <v>0.18662952646239556</v>
      </c>
      <c r="CJ24" s="18">
        <f t="shared" si="29"/>
        <v>0.14726027397260275</v>
      </c>
      <c r="CK24" s="18">
        <f t="shared" si="29"/>
        <v>0.14678899082568808</v>
      </c>
      <c r="CL24" s="18">
        <f t="shared" si="29"/>
        <v>0.19277108433734941</v>
      </c>
      <c r="CM24" s="18">
        <f t="shared" si="29"/>
        <v>0.2108626198083067</v>
      </c>
      <c r="CN24" s="18">
        <f t="shared" si="29"/>
        <v>0.25547445255474455</v>
      </c>
      <c r="CO24" s="18">
        <f t="shared" si="29"/>
        <v>0.2</v>
      </c>
      <c r="CP24" s="18">
        <f t="shared" si="29"/>
        <v>0.2109704641350211</v>
      </c>
      <c r="CQ24" s="18">
        <f t="shared" si="29"/>
        <v>0.15789473684210525</v>
      </c>
      <c r="CR24" s="18">
        <f t="shared" si="29"/>
        <v>0.17293233082706766</v>
      </c>
      <c r="CS24" s="18">
        <f t="shared" si="29"/>
        <v>0.22167487684729065</v>
      </c>
      <c r="CT24" s="18">
        <f t="shared" si="29"/>
        <v>0.16666666666666666</v>
      </c>
      <c r="CU24" s="18">
        <f t="shared" si="29"/>
        <v>0.16666666666666666</v>
      </c>
      <c r="CV24" s="18">
        <f t="shared" si="29"/>
        <v>0.17</v>
      </c>
      <c r="CW24" s="18">
        <f t="shared" si="29"/>
        <v>0.17525773195876287</v>
      </c>
      <c r="CX24" s="18">
        <f t="shared" si="29"/>
        <v>0.17763157894736842</v>
      </c>
      <c r="CY24" s="18">
        <f t="shared" si="29"/>
        <v>0.17391304347826086</v>
      </c>
      <c r="CZ24" s="18">
        <f t="shared" si="29"/>
        <v>0.25</v>
      </c>
      <c r="DA24" s="18">
        <f t="shared" si="29"/>
        <v>0.20454545454545456</v>
      </c>
      <c r="DB24" s="18">
        <f t="shared" si="29"/>
        <v>0.15862068965517243</v>
      </c>
      <c r="DC24" s="18">
        <f t="shared" si="29"/>
        <v>0.15384615384615385</v>
      </c>
      <c r="DD24" s="18">
        <f t="shared" si="29"/>
        <v>8.0291970802919707E-2</v>
      </c>
      <c r="DE24" s="18">
        <f t="shared" si="29"/>
        <v>0.13664596273291926</v>
      </c>
      <c r="DF24" s="18">
        <f t="shared" si="29"/>
        <v>0.12234042553191489</v>
      </c>
      <c r="DG24" s="18">
        <f t="shared" si="29"/>
        <v>0.10204081632653061</v>
      </c>
      <c r="DH24" s="18">
        <f t="shared" si="29"/>
        <v>8.8888888888888892E-2</v>
      </c>
      <c r="DI24" s="18">
        <f t="shared" si="29"/>
        <v>8.0402010050251257E-2</v>
      </c>
      <c r="DJ24" s="18">
        <f t="shared" si="29"/>
        <v>6.9306930693069313E-2</v>
      </c>
      <c r="DK24" s="18">
        <f t="shared" si="29"/>
        <v>7.1038251366120214E-2</v>
      </c>
      <c r="DL24" s="18">
        <f t="shared" si="29"/>
        <v>4.1666666666666664E-2</v>
      </c>
      <c r="DM24" s="18">
        <f t="shared" si="29"/>
        <v>7.6923076923076927E-2</v>
      </c>
      <c r="DN24" s="18">
        <f t="shared" si="29"/>
        <v>6.9930069930069935E-2</v>
      </c>
      <c r="DO24" s="18">
        <f t="shared" si="29"/>
        <v>6.7484662576687116E-2</v>
      </c>
      <c r="DP24" s="18">
        <f t="shared" si="29"/>
        <v>2.7972027972027972E-2</v>
      </c>
      <c r="DQ24" s="18">
        <f t="shared" si="29"/>
        <v>2.8368794326241134E-2</v>
      </c>
      <c r="DR24" s="18">
        <f t="shared" si="29"/>
        <v>8.9820359281437126E-2</v>
      </c>
      <c r="DS24" s="18">
        <f t="shared" si="29"/>
        <v>5.6451612903225805E-2</v>
      </c>
      <c r="DT24" s="18">
        <f t="shared" si="29"/>
        <v>5.4878048780487805E-2</v>
      </c>
      <c r="DU24" s="18">
        <f t="shared" si="29"/>
        <v>5.7553956834532377E-2</v>
      </c>
      <c r="DV24" s="18">
        <f t="shared" si="29"/>
        <v>4.0268456375838924E-2</v>
      </c>
      <c r="DW24" s="18">
        <f t="shared" si="29"/>
        <v>8.5526315789473686E-2</v>
      </c>
      <c r="DX24" s="18">
        <f t="shared" si="29"/>
        <v>6.4705882352941183E-2</v>
      </c>
      <c r="DY24" s="18">
        <f t="shared" si="29"/>
        <v>9.4339622641509441E-2</v>
      </c>
      <c r="DZ24" s="18">
        <f t="shared" si="29"/>
        <v>1.9607843137254902E-2</v>
      </c>
      <c r="EA24" s="18">
        <f t="shared" si="29"/>
        <v>4.1379310344827586E-2</v>
      </c>
      <c r="EB24" s="18">
        <f>EB11/EB$13</f>
        <v>7.407407407407407E-2</v>
      </c>
      <c r="EC24" s="18">
        <f t="shared" ref="EC24:GN25" si="40">EC11/EC$13</f>
        <v>1.8867924528301886E-2</v>
      </c>
      <c r="ED24" s="18">
        <f t="shared" si="40"/>
        <v>2.2222222222222223E-2</v>
      </c>
      <c r="EE24" s="18">
        <f t="shared" si="40"/>
        <v>3.6231884057971016E-2</v>
      </c>
      <c r="EF24" s="18">
        <f t="shared" si="40"/>
        <v>4.5045045045045043E-2</v>
      </c>
      <c r="EG24" s="18">
        <f t="shared" si="40"/>
        <v>6.7307692307692304E-2</v>
      </c>
      <c r="EH24" s="18">
        <f t="shared" si="40"/>
        <v>3.4188034188034191E-2</v>
      </c>
      <c r="EI24" s="18">
        <f t="shared" si="40"/>
        <v>7.3170731707317069E-2</v>
      </c>
      <c r="EJ24" s="18">
        <f t="shared" si="40"/>
        <v>4.2553191489361701E-2</v>
      </c>
      <c r="EK24" s="18">
        <f t="shared" si="40"/>
        <v>2.9411764705882353E-2</v>
      </c>
      <c r="EL24" s="18">
        <f t="shared" si="40"/>
        <v>5.4054054054054057E-2</v>
      </c>
      <c r="EM24" s="18">
        <f t="shared" si="40"/>
        <v>1.2987012987012988E-2</v>
      </c>
      <c r="EN24" s="18">
        <f t="shared" si="40"/>
        <v>1.7857142857142856E-2</v>
      </c>
      <c r="EO24" s="18">
        <f t="shared" si="40"/>
        <v>6.1728395061728392E-2</v>
      </c>
      <c r="EP24" s="18">
        <f t="shared" si="40"/>
        <v>1.4285714285714285E-2</v>
      </c>
      <c r="EQ24" s="18">
        <f t="shared" si="40"/>
        <v>5.4945054945054944E-2</v>
      </c>
      <c r="ER24" s="18">
        <f t="shared" si="40"/>
        <v>4.0540540540540543E-2</v>
      </c>
      <c r="ES24" s="18">
        <f t="shared" si="40"/>
        <v>0.05</v>
      </c>
      <c r="ET24" s="18">
        <f t="shared" si="40"/>
        <v>2.6666666666666668E-2</v>
      </c>
      <c r="EU24" s="18">
        <f t="shared" si="40"/>
        <v>0</v>
      </c>
      <c r="EV24" s="18">
        <f t="shared" si="40"/>
        <v>5.3333333333333337E-2</v>
      </c>
      <c r="EW24" s="18">
        <f t="shared" si="40"/>
        <v>1.6393442622950821E-2</v>
      </c>
      <c r="EX24" s="18">
        <f t="shared" si="40"/>
        <v>1.3698630136986301E-2</v>
      </c>
      <c r="EY24" s="18">
        <f t="shared" si="40"/>
        <v>4.9180327868852458E-2</v>
      </c>
      <c r="EZ24" s="18">
        <f t="shared" si="40"/>
        <v>1.9230769230769232E-2</v>
      </c>
      <c r="FA24" s="18">
        <f t="shared" si="40"/>
        <v>0.04</v>
      </c>
      <c r="FB24" s="18">
        <f t="shared" si="40"/>
        <v>0</v>
      </c>
      <c r="FC24" s="18">
        <f t="shared" si="40"/>
        <v>1.0638297872340425E-2</v>
      </c>
      <c r="FD24" s="18">
        <f t="shared" si="40"/>
        <v>0</v>
      </c>
      <c r="FE24" s="18">
        <f t="shared" si="40"/>
        <v>0.01</v>
      </c>
      <c r="FF24" s="18">
        <f t="shared" si="40"/>
        <v>1.020408163265306E-2</v>
      </c>
      <c r="FG24" s="18">
        <f t="shared" si="40"/>
        <v>0</v>
      </c>
      <c r="FH24" s="18">
        <f t="shared" si="40"/>
        <v>7.8125E-3</v>
      </c>
      <c r="FI24" s="18">
        <f t="shared" si="40"/>
        <v>2.5423728813559324E-2</v>
      </c>
      <c r="FJ24" s="18">
        <f t="shared" si="40"/>
        <v>2.3529411764705882E-2</v>
      </c>
      <c r="FK24" s="18">
        <f t="shared" si="40"/>
        <v>1.1904761904761904E-2</v>
      </c>
      <c r="FL24" s="18">
        <f t="shared" si="40"/>
        <v>1.4150943396226415E-2</v>
      </c>
      <c r="FM24" s="18">
        <f t="shared" si="40"/>
        <v>2.097902097902098E-2</v>
      </c>
      <c r="FN24" s="18">
        <f t="shared" si="40"/>
        <v>4.2328042328042326E-2</v>
      </c>
      <c r="FO24" s="18">
        <f t="shared" si="40"/>
        <v>5.9171597633136093E-3</v>
      </c>
      <c r="FP24" s="18">
        <f t="shared" si="40"/>
        <v>2.7472527472527472E-2</v>
      </c>
      <c r="FQ24" s="18">
        <f t="shared" si="40"/>
        <v>1.646090534979424E-2</v>
      </c>
      <c r="FR24" s="18">
        <f t="shared" si="40"/>
        <v>1.3574660633484163E-2</v>
      </c>
      <c r="FS24" s="18">
        <f t="shared" si="40"/>
        <v>0</v>
      </c>
      <c r="FT24" s="18">
        <f t="shared" si="40"/>
        <v>2.2935779816513763E-2</v>
      </c>
      <c r="FU24" s="18">
        <f t="shared" si="40"/>
        <v>8.4033613445378148E-3</v>
      </c>
      <c r="FV24" s="18">
        <f t="shared" si="40"/>
        <v>2.8125000000000001E-2</v>
      </c>
      <c r="FW24" s="18">
        <f t="shared" si="40"/>
        <v>2.0761245674740483E-2</v>
      </c>
      <c r="FX24" s="18">
        <f t="shared" si="40"/>
        <v>1.7738359201773836E-2</v>
      </c>
      <c r="FY24" s="18">
        <f t="shared" si="40"/>
        <v>1.5424164524421594E-2</v>
      </c>
      <c r="FZ24" s="18">
        <f t="shared" si="40"/>
        <v>2.5171624713958809E-2</v>
      </c>
      <c r="GA24" s="18">
        <f t="shared" si="40"/>
        <v>1.2165450121654502E-2</v>
      </c>
      <c r="GB24" s="18">
        <f t="shared" si="40"/>
        <v>2.7253668763102725E-2</v>
      </c>
      <c r="GC24" s="18">
        <f t="shared" si="40"/>
        <v>2.0366598778004074E-2</v>
      </c>
      <c r="GD24" s="18">
        <f t="shared" si="40"/>
        <v>1.5936254980079681E-2</v>
      </c>
      <c r="GE24" s="18">
        <f t="shared" si="40"/>
        <v>1.0802469135802469E-2</v>
      </c>
      <c r="GF24" s="18">
        <f t="shared" si="40"/>
        <v>5.1813471502590676E-3</v>
      </c>
      <c r="GG24" s="18">
        <f t="shared" si="40"/>
        <v>1.3071895424836602E-2</v>
      </c>
      <c r="GH24" s="18">
        <f t="shared" si="40"/>
        <v>1.7391304347826087E-2</v>
      </c>
      <c r="GI24" s="18">
        <f t="shared" si="40"/>
        <v>1.8032786885245903E-2</v>
      </c>
      <c r="GJ24" s="18">
        <f t="shared" si="40"/>
        <v>9.46969696969697E-3</v>
      </c>
      <c r="GK24" s="18">
        <f t="shared" si="40"/>
        <v>2.7079303675048357E-2</v>
      </c>
      <c r="GL24" s="18">
        <f t="shared" si="40"/>
        <v>2.4834437086092714E-2</v>
      </c>
      <c r="GM24" s="18">
        <f t="shared" si="40"/>
        <v>1.3961605584642234E-2</v>
      </c>
      <c r="GN24" s="18">
        <f t="shared" si="40"/>
        <v>1.1824324324324325E-2</v>
      </c>
      <c r="GO24" s="18">
        <f t="shared" si="37"/>
        <v>2.9411764705882353E-2</v>
      </c>
      <c r="GP24" s="18">
        <f t="shared" si="37"/>
        <v>1.1673151750972763E-2</v>
      </c>
      <c r="GQ24" s="18">
        <f t="shared" si="9"/>
        <v>3.125E-2</v>
      </c>
      <c r="GR24" s="18">
        <f t="shared" si="9"/>
        <v>6.7873303167420816E-3</v>
      </c>
      <c r="GS24" s="18">
        <f t="shared" si="9"/>
        <v>2.2088353413654619E-2</v>
      </c>
      <c r="GT24" s="18">
        <f t="shared" si="9"/>
        <v>1.9646365422396856E-2</v>
      </c>
      <c r="GU24" s="18">
        <f t="shared" si="9"/>
        <v>1.3944223107569721E-2</v>
      </c>
      <c r="GV24" s="18">
        <f t="shared" si="9"/>
        <v>1.6949152542372881E-2</v>
      </c>
      <c r="GW24" s="18">
        <f t="shared" si="9"/>
        <v>1.9108280254777069E-2</v>
      </c>
      <c r="GX24" s="18">
        <f t="shared" si="9"/>
        <v>5.7581573896353169E-3</v>
      </c>
      <c r="GY24" s="18">
        <f t="shared" si="9"/>
        <v>9.8039215686274508E-3</v>
      </c>
      <c r="GZ24" s="18">
        <f t="shared" si="9"/>
        <v>1.6574585635359115E-2</v>
      </c>
      <c r="HA24" s="18">
        <f t="shared" si="9"/>
        <v>1.0344827586206896E-2</v>
      </c>
      <c r="HB24" s="18">
        <f t="shared" ref="HB24:HR24" si="41">HB11/HB$13</f>
        <v>1.4950166112956811E-2</v>
      </c>
      <c r="HC24" s="18">
        <f t="shared" si="41"/>
        <v>1.3108614232209739E-2</v>
      </c>
      <c r="HD24" s="18">
        <f t="shared" si="41"/>
        <v>1.2658227848101266E-2</v>
      </c>
      <c r="HE24" s="18">
        <f t="shared" si="41"/>
        <v>1.5734265734265736E-2</v>
      </c>
      <c r="HF24" s="18">
        <f t="shared" si="41"/>
        <v>1.5625E-2</v>
      </c>
      <c r="HG24" s="18">
        <f t="shared" si="41"/>
        <v>1.8285714285714287E-2</v>
      </c>
      <c r="HH24" s="18">
        <f t="shared" si="41"/>
        <v>1.3274336283185841E-2</v>
      </c>
      <c r="HI24" s="18">
        <f t="shared" si="41"/>
        <v>1.5418502202643172E-2</v>
      </c>
      <c r="HJ24" s="18">
        <f t="shared" si="41"/>
        <v>2.1953896816684963E-2</v>
      </c>
      <c r="HK24" s="18">
        <f t="shared" si="41"/>
        <v>1.1461318051575931E-2</v>
      </c>
      <c r="HL24" s="18">
        <f t="shared" si="41"/>
        <v>2.1998166819431713E-2</v>
      </c>
      <c r="HM24" s="18">
        <f t="shared" si="41"/>
        <v>1.2533572068039392E-2</v>
      </c>
      <c r="HN24" s="18">
        <f t="shared" si="41"/>
        <v>1.3406940063091483E-2</v>
      </c>
      <c r="HO24" s="18">
        <f t="shared" si="41"/>
        <v>8.553654743390357E-3</v>
      </c>
      <c r="HP24" s="18">
        <f t="shared" si="41"/>
        <v>1.4047410008779631E-2</v>
      </c>
      <c r="HQ24" s="18">
        <f t="shared" si="41"/>
        <v>2.9804727646454265E-2</v>
      </c>
      <c r="HR24" s="18">
        <f t="shared" si="41"/>
        <v>1.3259668508287293E-2</v>
      </c>
      <c r="HS24" s="18">
        <f t="shared" ref="HS24:HX24" si="42">HS11/HS$13</f>
        <v>2.336448598130841E-2</v>
      </c>
      <c r="HT24" s="18">
        <f t="shared" si="42"/>
        <v>3.3542976939203356E-2</v>
      </c>
      <c r="HU24" s="18">
        <f t="shared" si="42"/>
        <v>5.5028462998102469E-2</v>
      </c>
      <c r="HV24" s="18">
        <f t="shared" si="42"/>
        <v>4.595588235294118E-2</v>
      </c>
      <c r="HW24" s="18">
        <f t="shared" si="42"/>
        <v>5.0397877984084884E-2</v>
      </c>
      <c r="HX24" s="18">
        <f t="shared" si="42"/>
        <v>4.4444444444444446E-2</v>
      </c>
    </row>
    <row r="25" spans="2:232" x14ac:dyDescent="0.25">
      <c r="B25" t="s">
        <v>212</v>
      </c>
      <c r="D25" s="18">
        <f t="shared" si="4"/>
        <v>0</v>
      </c>
      <c r="E25" s="18">
        <f t="shared" si="32"/>
        <v>0</v>
      </c>
      <c r="F25" s="18">
        <f t="shared" si="32"/>
        <v>0</v>
      </c>
      <c r="G25" s="18">
        <f t="shared" si="32"/>
        <v>0.5</v>
      </c>
      <c r="H25" s="18">
        <f t="shared" si="32"/>
        <v>0</v>
      </c>
      <c r="I25" s="18">
        <f t="shared" si="32"/>
        <v>0</v>
      </c>
      <c r="J25" s="18">
        <f t="shared" si="32"/>
        <v>0</v>
      </c>
      <c r="K25" s="18">
        <f t="shared" si="32"/>
        <v>0</v>
      </c>
      <c r="L25" s="18">
        <f t="shared" si="32"/>
        <v>0</v>
      </c>
      <c r="M25" s="18">
        <f t="shared" si="32"/>
        <v>0</v>
      </c>
      <c r="N25" s="18">
        <f t="shared" si="32"/>
        <v>0</v>
      </c>
      <c r="O25" s="18">
        <f t="shared" si="32"/>
        <v>1</v>
      </c>
      <c r="P25" s="18">
        <f t="shared" si="32"/>
        <v>0</v>
      </c>
      <c r="Q25" s="18">
        <f t="shared" si="32"/>
        <v>0</v>
      </c>
      <c r="R25" s="18">
        <f t="shared" si="32"/>
        <v>0</v>
      </c>
      <c r="S25" s="18">
        <f t="shared" si="32"/>
        <v>0</v>
      </c>
      <c r="T25" s="18">
        <f t="shared" si="32"/>
        <v>0</v>
      </c>
      <c r="U25" s="18">
        <f t="shared" si="32"/>
        <v>0</v>
      </c>
      <c r="V25" s="18">
        <f t="shared" si="32"/>
        <v>0.1111111111111111</v>
      </c>
      <c r="W25" s="18">
        <f t="shared" si="32"/>
        <v>0</v>
      </c>
      <c r="X25" s="18">
        <f t="shared" si="32"/>
        <v>0</v>
      </c>
      <c r="Y25" s="18">
        <f t="shared" si="32"/>
        <v>0.1</v>
      </c>
      <c r="Z25" s="18">
        <f t="shared" si="32"/>
        <v>0</v>
      </c>
      <c r="AA25" s="18">
        <f t="shared" si="32"/>
        <v>8.3333333333333329E-2</v>
      </c>
      <c r="AB25" s="18">
        <f t="shared" si="32"/>
        <v>2.9411764705882353E-2</v>
      </c>
      <c r="AC25" s="18">
        <f t="shared" si="32"/>
        <v>3.2786885245901641E-2</v>
      </c>
      <c r="AD25" s="18">
        <f t="shared" si="32"/>
        <v>0</v>
      </c>
      <c r="AE25" s="18">
        <f t="shared" si="32"/>
        <v>0</v>
      </c>
      <c r="AF25" s="18">
        <f t="shared" si="32"/>
        <v>7.462686567164179E-3</v>
      </c>
      <c r="AG25" s="18">
        <f t="shared" si="32"/>
        <v>2.1276595744680851E-2</v>
      </c>
      <c r="AH25" s="18">
        <f t="shared" si="32"/>
        <v>3.968253968253968E-2</v>
      </c>
      <c r="AI25" s="18">
        <f t="shared" si="32"/>
        <v>7.1942446043165471E-3</v>
      </c>
      <c r="AJ25" s="18">
        <f t="shared" si="32"/>
        <v>1.8072289156626505E-2</v>
      </c>
      <c r="AK25" s="18">
        <f t="shared" si="32"/>
        <v>2.4752475247524754E-2</v>
      </c>
      <c r="AL25" s="18">
        <f t="shared" si="32"/>
        <v>1.2605042016806723E-2</v>
      </c>
      <c r="AM25" s="18">
        <f t="shared" si="32"/>
        <v>1.2396694214876033E-2</v>
      </c>
      <c r="AN25" s="18">
        <f t="shared" si="32"/>
        <v>2.0224719101123594E-2</v>
      </c>
      <c r="AO25" s="18">
        <f t="shared" si="32"/>
        <v>2.1428571428571429E-2</v>
      </c>
      <c r="AP25" s="18">
        <f t="shared" si="32"/>
        <v>2.2770398481973434E-2</v>
      </c>
      <c r="AQ25" s="18">
        <f t="shared" si="32"/>
        <v>2.4305555555555556E-2</v>
      </c>
      <c r="AR25" s="18">
        <f t="shared" si="32"/>
        <v>2.3703703703703703E-2</v>
      </c>
      <c r="AS25" s="18">
        <f t="shared" si="32"/>
        <v>3.0259365994236311E-2</v>
      </c>
      <c r="AT25" s="18">
        <f t="shared" si="32"/>
        <v>2.6420079260237782E-2</v>
      </c>
      <c r="AU25" s="18">
        <f t="shared" si="32"/>
        <v>3.510436432637571E-2</v>
      </c>
      <c r="AV25" s="18">
        <f t="shared" si="32"/>
        <v>4.0048543689320391E-2</v>
      </c>
      <c r="AW25" s="18">
        <f t="shared" si="32"/>
        <v>3.4722222222222224E-2</v>
      </c>
      <c r="AX25" s="18">
        <f t="shared" si="32"/>
        <v>3.8834951456310676E-2</v>
      </c>
      <c r="AY25" s="18">
        <f t="shared" si="32"/>
        <v>5.0150451354062188E-2</v>
      </c>
      <c r="AZ25" s="18">
        <f t="shared" si="32"/>
        <v>4.2382588774341354E-2</v>
      </c>
      <c r="BA25" s="18">
        <f t="shared" si="32"/>
        <v>5.7486631016042782E-2</v>
      </c>
      <c r="BB25" s="18">
        <f t="shared" si="32"/>
        <v>5.6020066889632104E-2</v>
      </c>
      <c r="BC25" s="18">
        <f t="shared" si="32"/>
        <v>6.1266874350986503E-2</v>
      </c>
      <c r="BD25" s="18">
        <f t="shared" si="32"/>
        <v>5.4421768707482991E-2</v>
      </c>
      <c r="BE25" s="18">
        <f t="shared" si="32"/>
        <v>8.1567796610169496E-2</v>
      </c>
      <c r="BF25" s="18">
        <f t="shared" si="32"/>
        <v>7.909604519774012E-2</v>
      </c>
      <c r="BG25" s="18">
        <f t="shared" si="32"/>
        <v>7.3426573426573424E-2</v>
      </c>
      <c r="BH25" s="18">
        <f t="shared" si="32"/>
        <v>7.0000000000000007E-2</v>
      </c>
      <c r="BI25" s="18">
        <f t="shared" si="32"/>
        <v>7.3083778966131913E-2</v>
      </c>
      <c r="BJ25" s="18">
        <f t="shared" si="32"/>
        <v>8.3333333333333329E-2</v>
      </c>
      <c r="BK25" s="18">
        <f t="shared" si="32"/>
        <v>6.1827956989247312E-2</v>
      </c>
      <c r="BL25" s="18">
        <f t="shared" si="32"/>
        <v>6.54296875E-2</v>
      </c>
      <c r="BM25" s="18">
        <f t="shared" si="32"/>
        <v>8.9523809523809519E-2</v>
      </c>
      <c r="BN25" s="18">
        <f t="shared" si="32"/>
        <v>8.6345381526104423E-2</v>
      </c>
      <c r="BO25" s="18">
        <f t="shared" si="32"/>
        <v>6.2340966921119595E-2</v>
      </c>
      <c r="BP25" s="18">
        <f t="shared" ref="BP25:EA25" si="43">BP12/BP$13</f>
        <v>8.0069625761531774E-2</v>
      </c>
      <c r="BQ25" s="18">
        <f t="shared" si="43"/>
        <v>7.3146292585170344E-2</v>
      </c>
      <c r="BR25" s="18">
        <f t="shared" si="43"/>
        <v>9.2753623188405798E-2</v>
      </c>
      <c r="BS25" s="18">
        <f t="shared" si="43"/>
        <v>8.6763070077864296E-2</v>
      </c>
      <c r="BT25" s="18">
        <f t="shared" si="43"/>
        <v>8.350100603621731E-2</v>
      </c>
      <c r="BU25" s="18">
        <f t="shared" si="43"/>
        <v>7.3317307692307696E-2</v>
      </c>
      <c r="BV25" s="18">
        <f t="shared" si="43"/>
        <v>8.8315217391304351E-2</v>
      </c>
      <c r="BW25" s="18">
        <f t="shared" si="43"/>
        <v>8.0103359173126609E-2</v>
      </c>
      <c r="BX25" s="18">
        <f t="shared" si="43"/>
        <v>0.10889774236387782</v>
      </c>
      <c r="BY25" s="18">
        <f t="shared" si="43"/>
        <v>8.3109919571045576E-2</v>
      </c>
      <c r="BZ25" s="18">
        <f t="shared" si="43"/>
        <v>0.10099573257467995</v>
      </c>
      <c r="CA25" s="18">
        <f t="shared" si="43"/>
        <v>0.11318051575931232</v>
      </c>
      <c r="CB25" s="18">
        <f t="shared" si="43"/>
        <v>8.4158415841584164E-2</v>
      </c>
      <c r="CC25" s="18">
        <f t="shared" si="43"/>
        <v>8.9912280701754388E-2</v>
      </c>
      <c r="CD25" s="18">
        <f t="shared" si="43"/>
        <v>8.7962962962962965E-2</v>
      </c>
      <c r="CE25" s="18">
        <f t="shared" si="43"/>
        <v>0.12127659574468085</v>
      </c>
      <c r="CF25" s="18">
        <f t="shared" si="43"/>
        <v>0.125</v>
      </c>
      <c r="CG25" s="18">
        <f t="shared" si="43"/>
        <v>9.7799511002444994E-2</v>
      </c>
      <c r="CH25" s="18">
        <f t="shared" si="43"/>
        <v>9.7256857855361589E-2</v>
      </c>
      <c r="CI25" s="18">
        <f t="shared" si="43"/>
        <v>0.11142061281337047</v>
      </c>
      <c r="CJ25" s="18">
        <f t="shared" si="43"/>
        <v>7.8767123287671229E-2</v>
      </c>
      <c r="CK25" s="18">
        <f t="shared" si="43"/>
        <v>7.9510703363914373E-2</v>
      </c>
      <c r="CL25" s="18">
        <f t="shared" si="43"/>
        <v>8.1325301204819275E-2</v>
      </c>
      <c r="CM25" s="18">
        <f t="shared" si="43"/>
        <v>0.10543130990415335</v>
      </c>
      <c r="CN25" s="18">
        <f t="shared" si="43"/>
        <v>8.7591240875912413E-2</v>
      </c>
      <c r="CO25" s="18">
        <f t="shared" si="43"/>
        <v>8.0597014925373134E-2</v>
      </c>
      <c r="CP25" s="18">
        <f t="shared" si="43"/>
        <v>8.4388185654008435E-2</v>
      </c>
      <c r="CQ25" s="18">
        <f t="shared" si="43"/>
        <v>0.10526315789473684</v>
      </c>
      <c r="CR25" s="18">
        <f t="shared" si="43"/>
        <v>9.0225563909774431E-2</v>
      </c>
      <c r="CS25" s="18">
        <f t="shared" si="43"/>
        <v>3.9408866995073892E-2</v>
      </c>
      <c r="CT25" s="18">
        <f t="shared" si="43"/>
        <v>0.12962962962962962</v>
      </c>
      <c r="CU25" s="18">
        <f t="shared" si="43"/>
        <v>0.12857142857142856</v>
      </c>
      <c r="CV25" s="18">
        <f t="shared" si="43"/>
        <v>0.11</v>
      </c>
      <c r="CW25" s="18">
        <f t="shared" si="43"/>
        <v>5.1546391752577317E-2</v>
      </c>
      <c r="CX25" s="18">
        <f t="shared" si="43"/>
        <v>5.2631578947368418E-2</v>
      </c>
      <c r="CY25" s="18">
        <f t="shared" si="43"/>
        <v>9.1304347826086957E-2</v>
      </c>
      <c r="CZ25" s="18">
        <f t="shared" si="43"/>
        <v>7.6086956521739135E-2</v>
      </c>
      <c r="DA25" s="18">
        <f t="shared" si="43"/>
        <v>7.9545454545454544E-2</v>
      </c>
      <c r="DB25" s="18">
        <f t="shared" si="43"/>
        <v>7.586206896551724E-2</v>
      </c>
      <c r="DC25" s="18">
        <f t="shared" si="43"/>
        <v>8.8757396449704137E-2</v>
      </c>
      <c r="DD25" s="18">
        <f t="shared" si="43"/>
        <v>6.569343065693431E-2</v>
      </c>
      <c r="DE25" s="18">
        <f t="shared" si="43"/>
        <v>4.9689440993788817E-2</v>
      </c>
      <c r="DF25" s="18">
        <f t="shared" si="43"/>
        <v>5.8510638297872342E-2</v>
      </c>
      <c r="DG25" s="18">
        <f t="shared" si="43"/>
        <v>5.6122448979591837E-2</v>
      </c>
      <c r="DH25" s="18">
        <f t="shared" si="43"/>
        <v>8.8888888888888892E-2</v>
      </c>
      <c r="DI25" s="18">
        <f t="shared" si="43"/>
        <v>4.0201005025125629E-2</v>
      </c>
      <c r="DJ25" s="18">
        <f t="shared" si="43"/>
        <v>5.4455445544554455E-2</v>
      </c>
      <c r="DK25" s="18">
        <f t="shared" si="43"/>
        <v>1.6393442622950821E-2</v>
      </c>
      <c r="DL25" s="18">
        <f t="shared" si="43"/>
        <v>2.5000000000000001E-2</v>
      </c>
      <c r="DM25" s="18">
        <f t="shared" si="43"/>
        <v>6.1538461538461542E-2</v>
      </c>
      <c r="DN25" s="18">
        <f t="shared" si="43"/>
        <v>4.195804195804196E-2</v>
      </c>
      <c r="DO25" s="18">
        <f t="shared" si="43"/>
        <v>3.0674846625766871E-2</v>
      </c>
      <c r="DP25" s="18">
        <f t="shared" si="43"/>
        <v>4.8951048951048952E-2</v>
      </c>
      <c r="DQ25" s="18">
        <f t="shared" si="43"/>
        <v>4.2553191489361701E-2</v>
      </c>
      <c r="DR25" s="18">
        <f t="shared" si="43"/>
        <v>1.7964071856287425E-2</v>
      </c>
      <c r="DS25" s="18">
        <f t="shared" si="43"/>
        <v>2.4193548387096774E-2</v>
      </c>
      <c r="DT25" s="18">
        <f t="shared" si="43"/>
        <v>1.8292682926829267E-2</v>
      </c>
      <c r="DU25" s="18">
        <f t="shared" si="43"/>
        <v>2.8776978417266189E-2</v>
      </c>
      <c r="DV25" s="18">
        <f t="shared" si="43"/>
        <v>2.6845637583892617E-2</v>
      </c>
      <c r="DW25" s="18">
        <f t="shared" si="43"/>
        <v>3.9473684210526314E-2</v>
      </c>
      <c r="DX25" s="18">
        <f t="shared" si="43"/>
        <v>2.3529411764705882E-2</v>
      </c>
      <c r="DY25" s="18">
        <f t="shared" si="43"/>
        <v>3.1446540880503145E-2</v>
      </c>
      <c r="DZ25" s="18">
        <f t="shared" si="43"/>
        <v>9.8039215686274508E-3</v>
      </c>
      <c r="EA25" s="18">
        <f t="shared" si="43"/>
        <v>1.3793103448275862E-2</v>
      </c>
      <c r="EB25" s="18">
        <f>EB12/EB$13</f>
        <v>2.9629629629629631E-2</v>
      </c>
      <c r="EC25" s="18">
        <f t="shared" si="40"/>
        <v>6.2893081761006293E-3</v>
      </c>
      <c r="ED25" s="18">
        <f t="shared" si="40"/>
        <v>1.4814814814814815E-2</v>
      </c>
      <c r="EE25" s="18">
        <f t="shared" si="40"/>
        <v>0</v>
      </c>
      <c r="EF25" s="18">
        <f t="shared" si="40"/>
        <v>1.8018018018018018E-2</v>
      </c>
      <c r="EG25" s="18">
        <f t="shared" si="40"/>
        <v>1.9230769230769232E-2</v>
      </c>
      <c r="EH25" s="18">
        <f t="shared" si="40"/>
        <v>0</v>
      </c>
      <c r="EI25" s="18">
        <f t="shared" si="40"/>
        <v>2.4390243902439025E-2</v>
      </c>
      <c r="EJ25" s="18">
        <f t="shared" si="40"/>
        <v>0</v>
      </c>
      <c r="EK25" s="18">
        <f t="shared" si="40"/>
        <v>2.9411764705882353E-2</v>
      </c>
      <c r="EL25" s="18">
        <f t="shared" si="40"/>
        <v>1.3513513513513514E-2</v>
      </c>
      <c r="EM25" s="18">
        <f t="shared" si="40"/>
        <v>2.5974025974025976E-2</v>
      </c>
      <c r="EN25" s="18">
        <f t="shared" si="40"/>
        <v>0</v>
      </c>
      <c r="EO25" s="18">
        <f t="shared" si="40"/>
        <v>1.2345679012345678E-2</v>
      </c>
      <c r="EP25" s="18">
        <f t="shared" si="40"/>
        <v>7.1428571428571425E-2</v>
      </c>
      <c r="EQ25" s="18">
        <f t="shared" si="40"/>
        <v>4.3956043956043959E-2</v>
      </c>
      <c r="ER25" s="18">
        <f t="shared" si="40"/>
        <v>0</v>
      </c>
      <c r="ES25" s="18">
        <f t="shared" si="40"/>
        <v>0</v>
      </c>
      <c r="ET25" s="18">
        <f t="shared" si="40"/>
        <v>1.3333333333333334E-2</v>
      </c>
      <c r="EU25" s="18">
        <f t="shared" si="40"/>
        <v>0</v>
      </c>
      <c r="EV25" s="18">
        <f t="shared" si="40"/>
        <v>2.6666666666666668E-2</v>
      </c>
      <c r="EW25" s="18">
        <f t="shared" si="40"/>
        <v>0</v>
      </c>
      <c r="EX25" s="18">
        <f t="shared" si="40"/>
        <v>1.3698630136986301E-2</v>
      </c>
      <c r="EY25" s="18">
        <f t="shared" si="40"/>
        <v>0</v>
      </c>
      <c r="EZ25" s="18">
        <f t="shared" si="40"/>
        <v>1.9230769230769232E-2</v>
      </c>
      <c r="FA25" s="18">
        <f t="shared" si="40"/>
        <v>0</v>
      </c>
      <c r="FB25" s="18">
        <f t="shared" si="40"/>
        <v>0</v>
      </c>
      <c r="FC25" s="18">
        <f t="shared" si="40"/>
        <v>0</v>
      </c>
      <c r="FD25" s="18">
        <f t="shared" si="40"/>
        <v>0</v>
      </c>
      <c r="FE25" s="18">
        <f t="shared" si="40"/>
        <v>0</v>
      </c>
      <c r="FF25" s="18">
        <f t="shared" si="40"/>
        <v>0</v>
      </c>
      <c r="FG25" s="18">
        <f t="shared" si="40"/>
        <v>0</v>
      </c>
      <c r="FH25" s="18">
        <f t="shared" si="40"/>
        <v>7.8125E-3</v>
      </c>
      <c r="FI25" s="18">
        <f t="shared" si="40"/>
        <v>0</v>
      </c>
      <c r="FJ25" s="18">
        <f t="shared" si="40"/>
        <v>5.8823529411764705E-3</v>
      </c>
      <c r="FK25" s="18">
        <f t="shared" si="40"/>
        <v>5.9523809523809521E-3</v>
      </c>
      <c r="FL25" s="18">
        <f t="shared" si="40"/>
        <v>0</v>
      </c>
      <c r="FM25" s="18">
        <f t="shared" si="40"/>
        <v>6.993006993006993E-3</v>
      </c>
      <c r="FN25" s="18">
        <f t="shared" si="40"/>
        <v>5.2910052910052907E-3</v>
      </c>
      <c r="FO25" s="18">
        <f t="shared" si="40"/>
        <v>1.1834319526627219E-2</v>
      </c>
      <c r="FP25" s="18">
        <f t="shared" si="40"/>
        <v>0</v>
      </c>
      <c r="FQ25" s="18">
        <f t="shared" si="40"/>
        <v>0</v>
      </c>
      <c r="FR25" s="18">
        <f t="shared" si="40"/>
        <v>4.5248868778280547E-3</v>
      </c>
      <c r="FS25" s="18">
        <f t="shared" si="40"/>
        <v>0</v>
      </c>
      <c r="FT25" s="18">
        <f t="shared" si="40"/>
        <v>1.834862385321101E-2</v>
      </c>
      <c r="FU25" s="18">
        <f t="shared" si="40"/>
        <v>4.2016806722689074E-3</v>
      </c>
      <c r="FV25" s="18">
        <f t="shared" si="40"/>
        <v>9.3749999999999997E-3</v>
      </c>
      <c r="FW25" s="18">
        <f t="shared" si="40"/>
        <v>3.4602076124567475E-3</v>
      </c>
      <c r="FX25" s="18">
        <f t="shared" si="40"/>
        <v>0</v>
      </c>
      <c r="FY25" s="18">
        <f t="shared" si="40"/>
        <v>5.1413881748071976E-3</v>
      </c>
      <c r="FZ25" s="18">
        <f t="shared" si="40"/>
        <v>2.2883295194508009E-3</v>
      </c>
      <c r="GA25" s="18">
        <f t="shared" si="40"/>
        <v>7.2992700729927005E-3</v>
      </c>
      <c r="GB25" s="18">
        <f t="shared" si="40"/>
        <v>2.0964360587002098E-3</v>
      </c>
      <c r="GC25" s="18">
        <f t="shared" si="40"/>
        <v>4.0733197556008143E-3</v>
      </c>
      <c r="GD25" s="18">
        <f t="shared" si="40"/>
        <v>1.9920318725099601E-3</v>
      </c>
      <c r="GE25" s="18">
        <f t="shared" si="40"/>
        <v>6.1728395061728392E-3</v>
      </c>
      <c r="GF25" s="18">
        <f t="shared" si="40"/>
        <v>1.0362694300518135E-2</v>
      </c>
      <c r="GG25" s="18">
        <f t="shared" si="40"/>
        <v>3.2679738562091504E-3</v>
      </c>
      <c r="GH25" s="18">
        <f t="shared" si="40"/>
        <v>8.6956521739130436E-3</v>
      </c>
      <c r="GI25" s="18">
        <f t="shared" si="40"/>
        <v>6.5573770491803279E-3</v>
      </c>
      <c r="GJ25" s="18">
        <f t="shared" si="40"/>
        <v>3.787878787878788E-3</v>
      </c>
      <c r="GK25" s="18">
        <f t="shared" si="40"/>
        <v>7.7369439071566732E-3</v>
      </c>
      <c r="GL25" s="18">
        <f t="shared" si="40"/>
        <v>3.3112582781456954E-3</v>
      </c>
      <c r="GM25" s="18">
        <f t="shared" si="40"/>
        <v>1.2216404886561954E-2</v>
      </c>
      <c r="GN25" s="18">
        <f t="shared" si="40"/>
        <v>8.4459459459459464E-3</v>
      </c>
      <c r="GO25" s="18">
        <f t="shared" si="37"/>
        <v>7.3529411764705881E-3</v>
      </c>
      <c r="GP25" s="18">
        <f t="shared" si="37"/>
        <v>3.8910505836575876E-3</v>
      </c>
      <c r="GQ25" s="18">
        <f t="shared" si="9"/>
        <v>5.859375E-3</v>
      </c>
      <c r="GR25" s="18">
        <f t="shared" si="9"/>
        <v>2.2624434389140274E-3</v>
      </c>
      <c r="GS25" s="18">
        <f t="shared" si="9"/>
        <v>6.024096385542169E-3</v>
      </c>
      <c r="GT25" s="18">
        <f t="shared" si="9"/>
        <v>1.1787819253438114E-2</v>
      </c>
      <c r="GU25" s="18">
        <f t="shared" si="9"/>
        <v>1.9920318725099601E-3</v>
      </c>
      <c r="GV25" s="18">
        <f t="shared" si="9"/>
        <v>0</v>
      </c>
      <c r="GW25" s="18">
        <f t="shared" si="9"/>
        <v>1.0615711252653927E-2</v>
      </c>
      <c r="GX25" s="18">
        <f t="shared" si="9"/>
        <v>1.9193857965451055E-3</v>
      </c>
      <c r="GY25" s="18">
        <f t="shared" si="9"/>
        <v>5.8823529411764705E-3</v>
      </c>
      <c r="GZ25" s="18">
        <f t="shared" si="9"/>
        <v>0</v>
      </c>
      <c r="HA25" s="18">
        <f t="shared" si="9"/>
        <v>3.4482758620689655E-3</v>
      </c>
      <c r="HB25" s="18">
        <f t="shared" ref="HB25:HR25" si="44">HB12/HB$13</f>
        <v>1.8272425249169437E-2</v>
      </c>
      <c r="HC25" s="18">
        <f t="shared" si="44"/>
        <v>3.7453183520599251E-3</v>
      </c>
      <c r="HD25" s="18">
        <f t="shared" si="44"/>
        <v>5.4249547920433997E-3</v>
      </c>
      <c r="HE25" s="18">
        <f t="shared" si="44"/>
        <v>3.4965034965034965E-3</v>
      </c>
      <c r="HF25" s="18">
        <f t="shared" si="44"/>
        <v>3.472222222222222E-3</v>
      </c>
      <c r="HG25" s="18">
        <f t="shared" si="44"/>
        <v>2.2857142857142859E-3</v>
      </c>
      <c r="HH25" s="18">
        <f t="shared" si="44"/>
        <v>3.3185840707964601E-3</v>
      </c>
      <c r="HI25" s="18">
        <f t="shared" si="44"/>
        <v>3.3039647577092512E-3</v>
      </c>
      <c r="HJ25" s="18">
        <f t="shared" si="44"/>
        <v>2.1953896816684962E-3</v>
      </c>
      <c r="HK25" s="18">
        <f t="shared" si="44"/>
        <v>2.8653295128939827E-3</v>
      </c>
      <c r="HL25" s="18">
        <f t="shared" si="44"/>
        <v>9.1659028414298807E-3</v>
      </c>
      <c r="HM25" s="18">
        <f t="shared" si="44"/>
        <v>3.5810205908683975E-3</v>
      </c>
      <c r="HN25" s="18">
        <f t="shared" si="44"/>
        <v>6.3091482649842269E-3</v>
      </c>
      <c r="HO25" s="18">
        <f t="shared" si="44"/>
        <v>4.6656298600311046E-3</v>
      </c>
      <c r="HP25" s="18">
        <f t="shared" si="44"/>
        <v>4.3898156277436349E-3</v>
      </c>
      <c r="HQ25" s="18">
        <f t="shared" si="44"/>
        <v>1.1305241521068859E-2</v>
      </c>
      <c r="HR25" s="18">
        <f t="shared" si="44"/>
        <v>1.2154696132596685E-2</v>
      </c>
      <c r="HS25" s="18">
        <f t="shared" ref="HS25:HX25" si="45">HS12/HS$13</f>
        <v>6.2305295950155761E-3</v>
      </c>
      <c r="HT25" s="18">
        <f t="shared" si="45"/>
        <v>1.4675052410901468E-2</v>
      </c>
      <c r="HU25" s="18">
        <f t="shared" si="45"/>
        <v>2.6565464895635674E-2</v>
      </c>
      <c r="HV25" s="18">
        <f t="shared" si="45"/>
        <v>2.7573529411764705E-2</v>
      </c>
      <c r="HW25" s="18">
        <f t="shared" si="45"/>
        <v>1.0610079575596816E-2</v>
      </c>
      <c r="HX25" s="18">
        <f t="shared" si="45"/>
        <v>1.1111111111111112E-2</v>
      </c>
    </row>
    <row r="28" spans="2:232" x14ac:dyDescent="0.25">
      <c r="D28" t="s">
        <v>338</v>
      </c>
      <c r="E28" t="s">
        <v>339</v>
      </c>
      <c r="F28" t="s">
        <v>340</v>
      </c>
      <c r="G28" t="s">
        <v>341</v>
      </c>
      <c r="H28" t="s">
        <v>342</v>
      </c>
      <c r="I28" t="s">
        <v>343</v>
      </c>
      <c r="J28" t="s">
        <v>344</v>
      </c>
      <c r="K28" t="s">
        <v>345</v>
      </c>
      <c r="L28" t="s">
        <v>346</v>
      </c>
      <c r="M28" t="s">
        <v>347</v>
      </c>
      <c r="N28" t="s">
        <v>348</v>
      </c>
      <c r="O28" t="s">
        <v>349</v>
      </c>
      <c r="P28" t="s">
        <v>350</v>
      </c>
      <c r="Q28" t="s">
        <v>351</v>
      </c>
      <c r="R28" t="s">
        <v>352</v>
      </c>
      <c r="S28" t="s">
        <v>353</v>
      </c>
      <c r="T28" t="s">
        <v>354</v>
      </c>
      <c r="U28" t="s">
        <v>355</v>
      </c>
      <c r="V28" t="s">
        <v>356</v>
      </c>
      <c r="W28" t="s">
        <v>357</v>
      </c>
      <c r="X28" t="s">
        <v>358</v>
      </c>
      <c r="Y28" t="s">
        <v>359</v>
      </c>
      <c r="Z28" t="s">
        <v>360</v>
      </c>
      <c r="AA28" t="s">
        <v>361</v>
      </c>
      <c r="AB28" t="s">
        <v>362</v>
      </c>
      <c r="AC28" t="s">
        <v>363</v>
      </c>
      <c r="AD28" t="s">
        <v>364</v>
      </c>
      <c r="AE28" t="s">
        <v>365</v>
      </c>
      <c r="AF28" t="s">
        <v>366</v>
      </c>
      <c r="AG28" t="s">
        <v>367</v>
      </c>
      <c r="AH28" t="s">
        <v>368</v>
      </c>
      <c r="AI28" t="s">
        <v>369</v>
      </c>
      <c r="AJ28" t="s">
        <v>370</v>
      </c>
      <c r="AK28" t="s">
        <v>371</v>
      </c>
      <c r="AL28" t="s">
        <v>372</v>
      </c>
      <c r="AM28" t="s">
        <v>373</v>
      </c>
      <c r="AN28" t="s">
        <v>374</v>
      </c>
      <c r="AO28" t="s">
        <v>375</v>
      </c>
      <c r="AP28" t="s">
        <v>376</v>
      </c>
      <c r="AQ28" t="s">
        <v>377</v>
      </c>
      <c r="AR28" t="s">
        <v>330</v>
      </c>
      <c r="AS28" t="s">
        <v>329</v>
      </c>
      <c r="AT28" t="s">
        <v>328</v>
      </c>
      <c r="AU28" t="s">
        <v>327</v>
      </c>
      <c r="AV28" t="s">
        <v>326</v>
      </c>
      <c r="AW28" t="s">
        <v>325</v>
      </c>
      <c r="AX28" t="s">
        <v>324</v>
      </c>
      <c r="AY28" t="s">
        <v>323</v>
      </c>
      <c r="AZ28" t="s">
        <v>322</v>
      </c>
      <c r="BA28" t="s">
        <v>321</v>
      </c>
      <c r="BB28" t="s">
        <v>320</v>
      </c>
      <c r="BC28" t="s">
        <v>319</v>
      </c>
      <c r="BD28" t="s">
        <v>318</v>
      </c>
      <c r="BE28" t="s">
        <v>317</v>
      </c>
      <c r="BF28" t="s">
        <v>316</v>
      </c>
      <c r="BG28" t="s">
        <v>315</v>
      </c>
      <c r="BH28" t="s">
        <v>314</v>
      </c>
      <c r="BI28" t="s">
        <v>313</v>
      </c>
      <c r="BJ28" t="s">
        <v>312</v>
      </c>
      <c r="BK28" t="s">
        <v>311</v>
      </c>
      <c r="BL28" t="s">
        <v>310</v>
      </c>
      <c r="BM28" t="s">
        <v>309</v>
      </c>
      <c r="BN28" t="s">
        <v>308</v>
      </c>
      <c r="BO28" t="s">
        <v>307</v>
      </c>
      <c r="BP28" t="s">
        <v>306</v>
      </c>
      <c r="BQ28" t="s">
        <v>305</v>
      </c>
      <c r="BR28" t="s">
        <v>304</v>
      </c>
      <c r="BS28" t="s">
        <v>303</v>
      </c>
      <c r="BT28" t="s">
        <v>302</v>
      </c>
      <c r="BU28" t="s">
        <v>301</v>
      </c>
      <c r="BV28" t="s">
        <v>300</v>
      </c>
      <c r="BW28" t="s">
        <v>299</v>
      </c>
      <c r="BX28" t="s">
        <v>298</v>
      </c>
      <c r="BY28" t="s">
        <v>297</v>
      </c>
      <c r="BZ28" t="s">
        <v>296</v>
      </c>
      <c r="CA28" t="s">
        <v>295</v>
      </c>
      <c r="CB28" t="s">
        <v>294</v>
      </c>
      <c r="CC28" t="s">
        <v>293</v>
      </c>
      <c r="CD28" t="s">
        <v>292</v>
      </c>
      <c r="CE28" t="s">
        <v>291</v>
      </c>
      <c r="CF28" t="s">
        <v>290</v>
      </c>
      <c r="CG28" t="s">
        <v>289</v>
      </c>
      <c r="CH28" t="s">
        <v>288</v>
      </c>
      <c r="CI28" t="s">
        <v>287</v>
      </c>
      <c r="CJ28" t="s">
        <v>286</v>
      </c>
      <c r="CK28" t="s">
        <v>285</v>
      </c>
      <c r="CL28" t="s">
        <v>284</v>
      </c>
      <c r="CM28" t="s">
        <v>283</v>
      </c>
      <c r="CN28" t="s">
        <v>282</v>
      </c>
      <c r="CO28" t="s">
        <v>281</v>
      </c>
      <c r="CP28" t="s">
        <v>280</v>
      </c>
      <c r="CQ28" t="s">
        <v>279</v>
      </c>
      <c r="CR28" t="s">
        <v>278</v>
      </c>
      <c r="CS28" t="s">
        <v>277</v>
      </c>
      <c r="CT28" t="s">
        <v>276</v>
      </c>
      <c r="CU28" t="s">
        <v>275</v>
      </c>
      <c r="CV28" t="s">
        <v>274</v>
      </c>
      <c r="CW28" t="s">
        <v>273</v>
      </c>
      <c r="CX28" t="s">
        <v>272</v>
      </c>
      <c r="CY28" t="s">
        <v>271</v>
      </c>
      <c r="CZ28" t="s">
        <v>270</v>
      </c>
      <c r="DA28" t="s">
        <v>269</v>
      </c>
      <c r="DB28" t="s">
        <v>268</v>
      </c>
      <c r="DC28" t="s">
        <v>267</v>
      </c>
      <c r="DD28" t="s">
        <v>266</v>
      </c>
      <c r="DE28" t="s">
        <v>265</v>
      </c>
      <c r="DF28" t="s">
        <v>264</v>
      </c>
      <c r="DG28" t="s">
        <v>263</v>
      </c>
      <c r="DH28" t="s">
        <v>262</v>
      </c>
      <c r="DI28" t="s">
        <v>261</v>
      </c>
      <c r="DJ28" t="s">
        <v>260</v>
      </c>
      <c r="DK28" t="s">
        <v>259</v>
      </c>
      <c r="DL28" t="s">
        <v>258</v>
      </c>
      <c r="DM28" t="s">
        <v>257</v>
      </c>
      <c r="DN28" t="s">
        <v>256</v>
      </c>
      <c r="DO28" t="s">
        <v>255</v>
      </c>
      <c r="DP28" t="s">
        <v>254</v>
      </c>
      <c r="DQ28" t="s">
        <v>253</v>
      </c>
      <c r="DR28" t="s">
        <v>252</v>
      </c>
      <c r="DS28" t="s">
        <v>251</v>
      </c>
      <c r="DT28" t="s">
        <v>250</v>
      </c>
      <c r="DU28" t="s">
        <v>249</v>
      </c>
      <c r="DV28" t="s">
        <v>248</v>
      </c>
      <c r="DW28" t="s">
        <v>247</v>
      </c>
      <c r="DX28" t="s">
        <v>246</v>
      </c>
      <c r="DY28" t="s">
        <v>245</v>
      </c>
      <c r="DZ28" t="s">
        <v>244</v>
      </c>
      <c r="EA28" t="s">
        <v>243</v>
      </c>
      <c r="EB28" t="s">
        <v>242</v>
      </c>
      <c r="EC28" t="s">
        <v>241</v>
      </c>
      <c r="ED28" t="s">
        <v>240</v>
      </c>
      <c r="EE28" t="s">
        <v>239</v>
      </c>
      <c r="EF28" t="s">
        <v>238</v>
      </c>
      <c r="EG28" t="s">
        <v>237</v>
      </c>
      <c r="EH28" t="s">
        <v>236</v>
      </c>
      <c r="EI28" t="s">
        <v>235</v>
      </c>
      <c r="EJ28" t="s">
        <v>234</v>
      </c>
      <c r="EK28" t="s">
        <v>233</v>
      </c>
      <c r="EL28" t="s">
        <v>232</v>
      </c>
      <c r="EM28" t="s">
        <v>231</v>
      </c>
      <c r="EN28" t="s">
        <v>230</v>
      </c>
      <c r="EO28" t="s">
        <v>229</v>
      </c>
      <c r="EP28" t="s">
        <v>228</v>
      </c>
      <c r="EQ28" t="s">
        <v>227</v>
      </c>
      <c r="ER28" t="s">
        <v>226</v>
      </c>
      <c r="ES28" t="s">
        <v>225</v>
      </c>
      <c r="ET28" t="s">
        <v>224</v>
      </c>
      <c r="EU28" t="s">
        <v>223</v>
      </c>
      <c r="EV28" t="s">
        <v>222</v>
      </c>
      <c r="EW28" t="s">
        <v>221</v>
      </c>
      <c r="EX28" t="s">
        <v>147</v>
      </c>
      <c r="EY28" t="s">
        <v>148</v>
      </c>
      <c r="EZ28" t="s">
        <v>149</v>
      </c>
      <c r="FA28" t="s">
        <v>150</v>
      </c>
      <c r="FB28" t="s">
        <v>151</v>
      </c>
      <c r="FC28" t="s">
        <v>152</v>
      </c>
      <c r="FD28" t="s">
        <v>153</v>
      </c>
      <c r="FE28" t="s">
        <v>154</v>
      </c>
      <c r="FF28" t="s">
        <v>155</v>
      </c>
      <c r="FG28" t="s">
        <v>156</v>
      </c>
      <c r="FH28" t="s">
        <v>157</v>
      </c>
      <c r="FI28" t="s">
        <v>158</v>
      </c>
      <c r="FJ28" t="s">
        <v>159</v>
      </c>
      <c r="FK28" t="s">
        <v>160</v>
      </c>
      <c r="FL28" t="s">
        <v>161</v>
      </c>
      <c r="FM28" t="s">
        <v>162</v>
      </c>
      <c r="FN28" t="s">
        <v>163</v>
      </c>
      <c r="FO28" t="s">
        <v>164</v>
      </c>
      <c r="FP28" t="s">
        <v>165</v>
      </c>
      <c r="FQ28" t="s">
        <v>166</v>
      </c>
      <c r="FR28" t="s">
        <v>167</v>
      </c>
      <c r="FS28" t="s">
        <v>168</v>
      </c>
      <c r="FT28" t="s">
        <v>169</v>
      </c>
      <c r="FU28" t="s">
        <v>170</v>
      </c>
      <c r="FV28" t="s">
        <v>171</v>
      </c>
      <c r="FW28" t="s">
        <v>172</v>
      </c>
      <c r="FX28" t="s">
        <v>173</v>
      </c>
      <c r="FY28" t="s">
        <v>174</v>
      </c>
      <c r="FZ28" t="s">
        <v>175</v>
      </c>
      <c r="GA28" t="s">
        <v>176</v>
      </c>
      <c r="GB28" t="s">
        <v>177</v>
      </c>
      <c r="GC28" t="s">
        <v>178</v>
      </c>
      <c r="GD28" t="s">
        <v>179</v>
      </c>
      <c r="GE28" t="s">
        <v>180</v>
      </c>
      <c r="GF28" t="s">
        <v>181</v>
      </c>
      <c r="GG28" t="s">
        <v>182</v>
      </c>
      <c r="GH28" t="s">
        <v>183</v>
      </c>
      <c r="GI28" t="s">
        <v>184</v>
      </c>
      <c r="GJ28" t="s">
        <v>185</v>
      </c>
      <c r="GK28" t="s">
        <v>186</v>
      </c>
      <c r="GL28" t="s">
        <v>187</v>
      </c>
      <c r="GM28" t="s">
        <v>188</v>
      </c>
      <c r="GN28" t="s">
        <v>337</v>
      </c>
      <c r="GO28" t="s">
        <v>189</v>
      </c>
      <c r="GP28" t="s">
        <v>190</v>
      </c>
      <c r="GQ28" t="s">
        <v>191</v>
      </c>
      <c r="GR28" t="s">
        <v>192</v>
      </c>
      <c r="GS28" t="s">
        <v>144</v>
      </c>
      <c r="GT28" t="s">
        <v>145</v>
      </c>
      <c r="GU28" t="s">
        <v>146</v>
      </c>
      <c r="GV28" s="25">
        <v>44063</v>
      </c>
      <c r="GW28" s="25">
        <v>44064</v>
      </c>
      <c r="GX28" s="25">
        <v>44065</v>
      </c>
      <c r="GY28" s="25">
        <v>44066</v>
      </c>
      <c r="GZ28" s="25">
        <v>44067</v>
      </c>
      <c r="HA28" s="25">
        <v>44068</v>
      </c>
      <c r="HB28" s="25">
        <v>44069</v>
      </c>
      <c r="HC28" s="25">
        <v>44070</v>
      </c>
      <c r="HD28" s="25">
        <v>44071</v>
      </c>
      <c r="HE28" s="25">
        <v>44072</v>
      </c>
      <c r="HF28" s="25">
        <v>44073</v>
      </c>
      <c r="HG28" s="25">
        <v>44074</v>
      </c>
      <c r="HH28" s="25" t="s">
        <v>406</v>
      </c>
      <c r="HI28" s="25" t="s">
        <v>408</v>
      </c>
      <c r="HJ28" s="25" t="s">
        <v>409</v>
      </c>
      <c r="HK28" s="25" t="s">
        <v>430</v>
      </c>
      <c r="HL28" s="25" t="s">
        <v>434</v>
      </c>
      <c r="HM28" s="25" t="s">
        <v>435</v>
      </c>
      <c r="HN28" t="s">
        <v>455</v>
      </c>
      <c r="HO28" t="s">
        <v>486</v>
      </c>
      <c r="HP28" t="s">
        <v>487</v>
      </c>
      <c r="HQ28" t="s">
        <v>491</v>
      </c>
      <c r="HR28" t="s">
        <v>492</v>
      </c>
      <c r="HS28" t="s">
        <v>509</v>
      </c>
    </row>
    <row r="29" spans="2:232" x14ac:dyDescent="0.25">
      <c r="B29" s="132" t="s">
        <v>203</v>
      </c>
      <c r="J29" s="18">
        <f>SUM(D16:J16)/7</f>
        <v>0</v>
      </c>
      <c r="K29" s="18">
        <f t="shared" ref="K29:BV32" si="46">SUM(E16:K16)/7</f>
        <v>0</v>
      </c>
      <c r="L29" s="18">
        <f t="shared" si="46"/>
        <v>0</v>
      </c>
      <c r="M29" s="18">
        <f t="shared" si="46"/>
        <v>0</v>
      </c>
      <c r="N29" s="18">
        <f t="shared" si="46"/>
        <v>0</v>
      </c>
      <c r="O29" s="18">
        <f t="shared" si="46"/>
        <v>0</v>
      </c>
      <c r="P29" s="18">
        <f t="shared" si="46"/>
        <v>0</v>
      </c>
      <c r="Q29" s="18">
        <f t="shared" si="46"/>
        <v>0</v>
      </c>
      <c r="R29" s="18">
        <f t="shared" si="46"/>
        <v>0</v>
      </c>
      <c r="S29" s="18">
        <f t="shared" si="46"/>
        <v>0</v>
      </c>
      <c r="T29" s="18">
        <f t="shared" si="46"/>
        <v>0</v>
      </c>
      <c r="U29" s="18">
        <f t="shared" si="46"/>
        <v>0</v>
      </c>
      <c r="V29" s="18">
        <f t="shared" si="46"/>
        <v>0</v>
      </c>
      <c r="W29" s="18">
        <f t="shared" si="46"/>
        <v>0</v>
      </c>
      <c r="X29" s="18">
        <f t="shared" si="46"/>
        <v>0</v>
      </c>
      <c r="Y29" s="18">
        <f t="shared" si="46"/>
        <v>0</v>
      </c>
      <c r="Z29" s="18">
        <f t="shared" si="46"/>
        <v>0</v>
      </c>
      <c r="AA29" s="18">
        <f t="shared" si="46"/>
        <v>0</v>
      </c>
      <c r="AB29" s="18">
        <f t="shared" si="46"/>
        <v>0</v>
      </c>
      <c r="AC29" s="18">
        <f t="shared" si="46"/>
        <v>2.34192037470726E-3</v>
      </c>
      <c r="AD29" s="18">
        <f t="shared" si="46"/>
        <v>2.34192037470726E-3</v>
      </c>
      <c r="AE29" s="18">
        <f t="shared" si="46"/>
        <v>2.34192037470726E-3</v>
      </c>
      <c r="AF29" s="18">
        <f t="shared" si="46"/>
        <v>3.4080184557307145E-3</v>
      </c>
      <c r="AG29" s="18">
        <f t="shared" si="46"/>
        <v>4.4211896816678973E-3</v>
      </c>
      <c r="AH29" s="18">
        <f t="shared" si="46"/>
        <v>4.4211896816678973E-3</v>
      </c>
      <c r="AI29" s="18">
        <f t="shared" si="46"/>
        <v>5.4489389108559761E-3</v>
      </c>
      <c r="AJ29" s="18">
        <f t="shared" si="46"/>
        <v>3.1070185361487157E-3</v>
      </c>
      <c r="AK29" s="18">
        <f t="shared" si="46"/>
        <v>3.8142321146494231E-3</v>
      </c>
      <c r="AL29" s="18">
        <f t="shared" si="46"/>
        <v>3.8142321146494231E-3</v>
      </c>
      <c r="AM29" s="18">
        <f t="shared" si="46"/>
        <v>3.338452805762923E-3</v>
      </c>
      <c r="AN29" s="18">
        <f t="shared" si="46"/>
        <v>2.967336154464584E-3</v>
      </c>
      <c r="AO29" s="18">
        <f t="shared" si="46"/>
        <v>3.3074722088863523E-3</v>
      </c>
      <c r="AP29" s="18">
        <f t="shared" si="46"/>
        <v>2.8218753245071661E-3</v>
      </c>
      <c r="AQ29" s="18">
        <f t="shared" si="46"/>
        <v>3.0698911975230391E-3</v>
      </c>
      <c r="AR29" s="18">
        <f t="shared" si="46"/>
        <v>2.5743178306625431E-3</v>
      </c>
      <c r="AS29" s="18">
        <f t="shared" si="46"/>
        <v>3.6035479665209214E-3</v>
      </c>
      <c r="AT29" s="18">
        <f t="shared" si="46"/>
        <v>3.2019440462428086E-3</v>
      </c>
      <c r="AU29" s="18">
        <f t="shared" si="46"/>
        <v>2.8309656440084095E-3</v>
      </c>
      <c r="AV29" s="18">
        <f t="shared" si="46"/>
        <v>2.6641999085880272E-3</v>
      </c>
      <c r="AW29" s="18">
        <f t="shared" si="46"/>
        <v>2.1220475637791364E-3</v>
      </c>
      <c r="AX29" s="18">
        <f t="shared" si="46"/>
        <v>2.2207723287660372E-3</v>
      </c>
      <c r="AY29" s="18">
        <f t="shared" si="46"/>
        <v>2.1524191209945751E-3</v>
      </c>
      <c r="AZ29" s="18">
        <f t="shared" si="46"/>
        <v>1.4504676629303389E-3</v>
      </c>
      <c r="BA29" s="18">
        <f t="shared" si="46"/>
        <v>1.2617528110714974E-3</v>
      </c>
      <c r="BB29" s="18">
        <f t="shared" si="46"/>
        <v>1.4684597251457903E-3</v>
      </c>
      <c r="BC29" s="18">
        <f t="shared" si="46"/>
        <v>2.0368191198367339E-3</v>
      </c>
      <c r="BD29" s="18">
        <f t="shared" si="46"/>
        <v>2.7309743329423848E-3</v>
      </c>
      <c r="BE29" s="18">
        <f t="shared" si="46"/>
        <v>2.6868971331962697E-3</v>
      </c>
      <c r="BF29" s="18">
        <f t="shared" si="46"/>
        <v>2.8126442966667719E-3</v>
      </c>
      <c r="BG29" s="18">
        <f t="shared" si="46"/>
        <v>2.98486611837313E-3</v>
      </c>
      <c r="BH29" s="18">
        <f t="shared" si="46"/>
        <v>3.342008975515987E-3</v>
      </c>
      <c r="BI29" s="18">
        <f t="shared" si="46"/>
        <v>2.9915495457726697E-3</v>
      </c>
      <c r="BJ29" s="18">
        <f t="shared" si="46"/>
        <v>2.9205106436162209E-3</v>
      </c>
      <c r="BK29" s="18">
        <f t="shared" si="46"/>
        <v>2.2263554305105705E-3</v>
      </c>
      <c r="BL29" s="18">
        <f t="shared" si="46"/>
        <v>1.9236919922539122E-3</v>
      </c>
      <c r="BM29" s="18">
        <f t="shared" si="46"/>
        <v>1.9267666684520748E-3</v>
      </c>
      <c r="BN29" s="18">
        <f t="shared" si="46"/>
        <v>2.0009896342413056E-3</v>
      </c>
      <c r="BO29" s="18">
        <f t="shared" si="46"/>
        <v>2.0073509573965221E-3</v>
      </c>
      <c r="BP29" s="18">
        <f t="shared" si="46"/>
        <v>2.004359017682113E-3</v>
      </c>
      <c r="BQ29" s="18">
        <f t="shared" si="46"/>
        <v>1.4768116358628068E-3</v>
      </c>
      <c r="BR29" s="18">
        <f t="shared" si="46"/>
        <v>2.0289165357937938E-3</v>
      </c>
      <c r="BS29" s="18">
        <f t="shared" si="46"/>
        <v>2.1878232575481241E-3</v>
      </c>
      <c r="BT29" s="18">
        <f t="shared" si="46"/>
        <v>2.0594338736255407E-3</v>
      </c>
      <c r="BU29" s="18">
        <f t="shared" si="46"/>
        <v>1.6574137050391069E-3</v>
      </c>
      <c r="BV29" s="18">
        <f t="shared" si="46"/>
        <v>1.6821082825050088E-3</v>
      </c>
      <c r="BW29" s="18">
        <f t="shared" ref="BW29:EH32" si="47">SUM(BQ16:BW16)/7</f>
        <v>1.7423465174958093E-3</v>
      </c>
      <c r="BX29" s="18">
        <f t="shared" si="47"/>
        <v>1.7889204089706577E-3</v>
      </c>
      <c r="BY29" s="18">
        <f t="shared" si="47"/>
        <v>1.6198105301043974E-3</v>
      </c>
      <c r="BZ29" s="18">
        <f t="shared" si="47"/>
        <v>1.6641145378765863E-3</v>
      </c>
      <c r="CA29" s="18">
        <f t="shared" si="47"/>
        <v>1.9297278658180375E-3</v>
      </c>
      <c r="CB29" s="18">
        <f t="shared" si="47"/>
        <v>1.7580245691147408E-3</v>
      </c>
      <c r="CC29" s="18">
        <f t="shared" si="47"/>
        <v>1.6831090193708158E-3</v>
      </c>
      <c r="CD29" s="18">
        <f t="shared" si="47"/>
        <v>1.4985390673590033E-3</v>
      </c>
      <c r="CE29" s="18">
        <f t="shared" si="47"/>
        <v>1.3088217461675786E-3</v>
      </c>
      <c r="CF29" s="18">
        <f t="shared" si="47"/>
        <v>1.541590271900882E-3</v>
      </c>
      <c r="CG29" s="18">
        <f t="shared" si="47"/>
        <v>1.3383795423743629E-3</v>
      </c>
      <c r="CH29" s="18">
        <f t="shared" si="47"/>
        <v>1.2852989813944957E-3</v>
      </c>
      <c r="CI29" s="18">
        <f t="shared" si="47"/>
        <v>1.6832297414422473E-3</v>
      </c>
      <c r="CJ29" s="18">
        <f t="shared" si="47"/>
        <v>1.3699465334221974E-3</v>
      </c>
      <c r="CK29" s="18">
        <f t="shared" si="47"/>
        <v>1.3699465334221974E-3</v>
      </c>
      <c r="CL29" s="18">
        <f t="shared" si="47"/>
        <v>1.8002391323894953E-3</v>
      </c>
      <c r="CM29" s="18">
        <f t="shared" si="47"/>
        <v>1.6408881825791424E-3</v>
      </c>
      <c r="CN29" s="18">
        <f t="shared" si="47"/>
        <v>2.1622646163643351E-3</v>
      </c>
      <c r="CO29" s="18">
        <f t="shared" si="47"/>
        <v>1.8060123897879195E-3</v>
      </c>
      <c r="CP29" s="18">
        <f t="shared" si="47"/>
        <v>1.4080816297401676E-3</v>
      </c>
      <c r="CQ29" s="18">
        <f t="shared" si="47"/>
        <v>1.4080816297401676E-3</v>
      </c>
      <c r="CR29" s="18">
        <f t="shared" si="47"/>
        <v>3.0192524138432822E-3</v>
      </c>
      <c r="CS29" s="18">
        <f t="shared" si="47"/>
        <v>4.700149118183514E-3</v>
      </c>
      <c r="CT29" s="18">
        <f t="shared" si="47"/>
        <v>4.243736521195837E-3</v>
      </c>
      <c r="CU29" s="18">
        <f t="shared" si="47"/>
        <v>5.0829043050977197E-3</v>
      </c>
      <c r="CV29" s="18">
        <f t="shared" si="47"/>
        <v>7.2257614479548631E-3</v>
      </c>
      <c r="CW29" s="18">
        <f t="shared" si="47"/>
        <v>7.2257614479548631E-3</v>
      </c>
      <c r="CX29" s="18">
        <f t="shared" si="47"/>
        <v>1.0045310320135312E-2</v>
      </c>
      <c r="CY29" s="18">
        <f t="shared" si="47"/>
        <v>9.0552575484545584E-3</v>
      </c>
      <c r="CZ29" s="18">
        <f t="shared" si="47"/>
        <v>6.9440682451470297E-3</v>
      </c>
      <c r="DA29" s="18">
        <f t="shared" si="47"/>
        <v>9.3791331802119647E-3</v>
      </c>
      <c r="DB29" s="18">
        <f t="shared" si="47"/>
        <v>1.097425398715543E-2</v>
      </c>
      <c r="DC29" s="18">
        <f t="shared" si="47"/>
        <v>1.0522013919530749E-2</v>
      </c>
      <c r="DD29" s="18">
        <f t="shared" si="47"/>
        <v>1.3650272522241906E-2</v>
      </c>
      <c r="DE29" s="18">
        <f t="shared" si="47"/>
        <v>1.1718035096379113E-2</v>
      </c>
      <c r="DF29" s="18">
        <f t="shared" si="47"/>
        <v>1.2616673922862528E-2</v>
      </c>
      <c r="DG29" s="18">
        <f t="shared" si="47"/>
        <v>1.5532125817906259E-2</v>
      </c>
      <c r="DH29" s="18">
        <f t="shared" si="47"/>
        <v>1.4684362470142908E-2</v>
      </c>
      <c r="DI29" s="18">
        <f t="shared" si="47"/>
        <v>1.3164447624981142E-2</v>
      </c>
      <c r="DJ29" s="18">
        <f t="shared" si="47"/>
        <v>1.4302684863751511E-2</v>
      </c>
      <c r="DK29" s="18">
        <f t="shared" si="47"/>
        <v>1.5858267010454872E-2</v>
      </c>
      <c r="DL29" s="18">
        <f t="shared" si="47"/>
        <v>1.4970955564137217E-2</v>
      </c>
      <c r="DM29" s="18">
        <f t="shared" si="47"/>
        <v>1.5649000923033639E-2</v>
      </c>
      <c r="DN29" s="18">
        <f t="shared" si="47"/>
        <v>1.4731551025991904E-2</v>
      </c>
      <c r="DO29" s="18">
        <f t="shared" si="47"/>
        <v>1.5773522006613191E-2</v>
      </c>
      <c r="DP29" s="18">
        <f t="shared" si="47"/>
        <v>1.9332776822149417E-2</v>
      </c>
      <c r="DQ29" s="18">
        <f t="shared" si="47"/>
        <v>2.0556607411895318E-2</v>
      </c>
      <c r="DR29" s="18">
        <f t="shared" si="47"/>
        <v>1.929449463510698E-2</v>
      </c>
      <c r="DS29" s="18">
        <f t="shared" si="47"/>
        <v>2.1598642100544765E-2</v>
      </c>
      <c r="DT29" s="18">
        <f t="shared" si="47"/>
        <v>2.027192004211539E-2</v>
      </c>
      <c r="DU29" s="18">
        <f t="shared" si="47"/>
        <v>2.1357165731677622E-2</v>
      </c>
      <c r="DV29" s="18">
        <f t="shared" si="47"/>
        <v>1.9686665934608053E-2</v>
      </c>
      <c r="DW29" s="18">
        <f t="shared" si="47"/>
        <v>2.0330758683963966E-2</v>
      </c>
      <c r="DX29" s="18">
        <f t="shared" si="47"/>
        <v>1.9639418318030361E-2</v>
      </c>
      <c r="DY29" s="18">
        <f t="shared" si="47"/>
        <v>2.3405471118090611E-2</v>
      </c>
      <c r="DZ29" s="18">
        <f t="shared" si="47"/>
        <v>2.3902444100832095E-2</v>
      </c>
      <c r="EA29" s="18">
        <f t="shared" si="47"/>
        <v>2.795747233584351E-2</v>
      </c>
      <c r="EB29" s="18">
        <f t="shared" si="47"/>
        <v>3.0165229939284572E-2</v>
      </c>
      <c r="EC29" s="18">
        <f t="shared" si="47"/>
        <v>3.8191183134289305E-2</v>
      </c>
      <c r="ED29" s="18">
        <f t="shared" si="47"/>
        <v>3.6784889622732631E-2</v>
      </c>
      <c r="EE29" s="18">
        <f t="shared" si="47"/>
        <v>3.7564331834399903E-2</v>
      </c>
      <c r="EF29" s="18">
        <f t="shared" si="47"/>
        <v>3.5524556209718616E-2</v>
      </c>
      <c r="EG29" s="18">
        <f t="shared" si="47"/>
        <v>3.6844314882418468E-2</v>
      </c>
      <c r="EH29" s="18">
        <f t="shared" si="47"/>
        <v>3.6802211392039118E-2</v>
      </c>
      <c r="EI29" s="18">
        <f t="shared" ref="EI29:GT32" si="48">SUM(EC16:EI16)/7</f>
        <v>3.8479847216016404E-2</v>
      </c>
      <c r="EJ29" s="18">
        <f t="shared" si="48"/>
        <v>3.5574148605781467E-2</v>
      </c>
      <c r="EK29" s="18">
        <f t="shared" si="48"/>
        <v>3.7643865381380592E-2</v>
      </c>
      <c r="EL29" s="18">
        <f t="shared" si="48"/>
        <v>3.9294584423403993E-2</v>
      </c>
      <c r="EM29" s="18">
        <f t="shared" si="48"/>
        <v>3.9712441984118683E-2</v>
      </c>
      <c r="EN29" s="18">
        <f t="shared" si="48"/>
        <v>4.3244624087729368E-2</v>
      </c>
      <c r="EO29" s="18">
        <f t="shared" si="48"/>
        <v>4.1887956064394667E-2</v>
      </c>
      <c r="EP29" s="18">
        <f t="shared" si="48"/>
        <v>4.1041763929003931E-2</v>
      </c>
      <c r="EQ29" s="18">
        <f t="shared" si="48"/>
        <v>3.9672312711528393E-2</v>
      </c>
      <c r="ER29" s="18">
        <f t="shared" si="48"/>
        <v>3.7230795564128893E-2</v>
      </c>
      <c r="ES29" s="18">
        <f t="shared" si="48"/>
        <v>3.6201194534527865E-2</v>
      </c>
      <c r="ET29" s="18">
        <f t="shared" si="48"/>
        <v>3.4444855635331825E-2</v>
      </c>
      <c r="EU29" s="18">
        <f t="shared" si="48"/>
        <v>2.6791794410842031E-2</v>
      </c>
      <c r="EV29" s="18">
        <f t="shared" si="48"/>
        <v>3.0883505169219456E-2</v>
      </c>
      <c r="EW29" s="18">
        <f t="shared" si="48"/>
        <v>2.4761056189627619E-2</v>
      </c>
      <c r="EX29" s="18">
        <f t="shared" si="48"/>
        <v>2.2008427213906667E-2</v>
      </c>
      <c r="EY29" s="18">
        <f t="shared" si="48"/>
        <v>2.0489343727610066E-2</v>
      </c>
      <c r="EZ29" s="18">
        <f t="shared" si="48"/>
        <v>1.8474691712958052E-2</v>
      </c>
      <c r="FA29" s="18">
        <f t="shared" si="48"/>
        <v>2.0379453617719957E-2</v>
      </c>
      <c r="FB29" s="18">
        <f t="shared" si="48"/>
        <v>2.0379453617719957E-2</v>
      </c>
      <c r="FC29" s="18">
        <f t="shared" si="48"/>
        <v>1.7319676515389661E-2</v>
      </c>
      <c r="FD29" s="18">
        <f t="shared" si="48"/>
        <v>1.7319676515389661E-2</v>
      </c>
      <c r="FE29" s="18">
        <f t="shared" si="48"/>
        <v>1.6791300781534475E-2</v>
      </c>
      <c r="FF29" s="18">
        <f t="shared" si="48"/>
        <v>2.0280284196914678E-2</v>
      </c>
      <c r="FG29" s="18">
        <f t="shared" si="48"/>
        <v>2.0017503499351375E-2</v>
      </c>
      <c r="FH29" s="18">
        <f t="shared" si="48"/>
        <v>1.5419289213637085E-2</v>
      </c>
      <c r="FI29" s="18">
        <f t="shared" si="48"/>
        <v>1.7840596719690353E-2</v>
      </c>
      <c r="FJ29" s="18">
        <f t="shared" si="48"/>
        <v>1.5802334606334373E-2</v>
      </c>
      <c r="FK29" s="18">
        <f t="shared" si="48"/>
        <v>1.8353355014497637E-2</v>
      </c>
      <c r="FL29" s="18">
        <f t="shared" si="48"/>
        <v>1.8272492480804918E-2</v>
      </c>
      <c r="FM29" s="18">
        <f t="shared" si="48"/>
        <v>1.4439590688719453E-2</v>
      </c>
      <c r="FN29" s="18">
        <f t="shared" si="48"/>
        <v>1.2710976537745054E-2</v>
      </c>
      <c r="FO29" s="18">
        <f t="shared" si="48"/>
        <v>1.3285522184406085E-2</v>
      </c>
      <c r="FP29" s="18">
        <f t="shared" si="48"/>
        <v>1.2434073391068671E-2</v>
      </c>
      <c r="FQ29" s="18">
        <f t="shared" si="48"/>
        <v>1.1088843941264057E-2</v>
      </c>
      <c r="FR29" s="18">
        <f t="shared" si="48"/>
        <v>9.1842359442190873E-3</v>
      </c>
      <c r="FS29" s="18">
        <f t="shared" si="48"/>
        <v>1.0351617592599937E-2</v>
      </c>
      <c r="FT29" s="18">
        <f t="shared" si="48"/>
        <v>9.664231584113012E-3</v>
      </c>
      <c r="FU29" s="18">
        <f t="shared" si="48"/>
        <v>9.5086137814363852E-3</v>
      </c>
      <c r="FV29" s="18">
        <f t="shared" si="48"/>
        <v>9.1572824204896406E-3</v>
      </c>
      <c r="FW29" s="18">
        <f t="shared" si="48"/>
        <v>8.5760544541899995E-3</v>
      </c>
      <c r="FX29" s="18">
        <f t="shared" si="48"/>
        <v>9.3008139865376066E-3</v>
      </c>
      <c r="FY29" s="18">
        <f t="shared" si="48"/>
        <v>1.0123369625364226E-2</v>
      </c>
      <c r="FZ29" s="18">
        <f t="shared" si="48"/>
        <v>8.9158959503622699E-3</v>
      </c>
      <c r="GA29" s="18">
        <f t="shared" si="48"/>
        <v>8.3004485392274546E-3</v>
      </c>
      <c r="GB29" s="18">
        <f t="shared" si="48"/>
        <v>9.1976627708320446E-3</v>
      </c>
      <c r="GC29" s="18">
        <f t="shared" si="48"/>
        <v>1.1058842578804115E-2</v>
      </c>
      <c r="GD29" s="18">
        <f t="shared" si="48"/>
        <v>1.1208515759536448E-2</v>
      </c>
      <c r="GE29" s="18">
        <f t="shared" si="48"/>
        <v>1.2173938472926641E-2</v>
      </c>
      <c r="GF29" s="18">
        <f t="shared" si="48"/>
        <v>1.2678816956413754E-2</v>
      </c>
      <c r="GG29" s="18">
        <f t="shared" si="48"/>
        <v>1.1838053496186034E-2</v>
      </c>
      <c r="GH29" s="18">
        <f t="shared" si="48"/>
        <v>1.2882015352588384E-2</v>
      </c>
      <c r="GI29" s="18">
        <f t="shared" si="48"/>
        <v>1.3023905287240458E-2</v>
      </c>
      <c r="GJ29" s="18">
        <f t="shared" si="48"/>
        <v>1.14468163883593E-2</v>
      </c>
      <c r="GK29" s="18">
        <f t="shared" si="48"/>
        <v>1.1966429012744322E-2</v>
      </c>
      <c r="GL29" s="18">
        <f t="shared" si="48"/>
        <v>1.0046541607205705E-2</v>
      </c>
      <c r="GM29" s="18">
        <f t="shared" si="48"/>
        <v>1.0316524542734037E-2</v>
      </c>
      <c r="GN29" s="18">
        <f t="shared" si="48"/>
        <v>1.1538860323893349E-2</v>
      </c>
      <c r="GO29" s="18">
        <f t="shared" si="48"/>
        <v>1.1375360141211582E-2</v>
      </c>
      <c r="GP29" s="18">
        <f t="shared" si="48"/>
        <v>1.1125676801651349E-2</v>
      </c>
      <c r="GQ29" s="18">
        <f t="shared" si="48"/>
        <v>1.0618371606846156E-2</v>
      </c>
      <c r="GR29" s="18">
        <f t="shared" si="48"/>
        <v>9.930073671990022E-3</v>
      </c>
      <c r="GS29" s="18">
        <f t="shared" si="48"/>
        <v>9.8445850761687079E-3</v>
      </c>
      <c r="GT29" s="18">
        <f t="shared" si="48"/>
        <v>9.284729786270934E-3</v>
      </c>
      <c r="GU29" s="18">
        <f t="shared" ref="GU29:HA38" si="49">SUM(GO16:GU16)/7</f>
        <v>9.018420506017432E-3</v>
      </c>
      <c r="GV29" s="18">
        <f t="shared" si="49"/>
        <v>8.6534440069432252E-3</v>
      </c>
      <c r="GW29" s="18">
        <f t="shared" si="49"/>
        <v>8.7803132631589335E-3</v>
      </c>
      <c r="GX29" s="18">
        <f t="shared" si="49"/>
        <v>8.4868357473925505E-3</v>
      </c>
      <c r="GY29" s="18">
        <f t="shared" si="49"/>
        <v>1.0038225534076453E-2</v>
      </c>
      <c r="GZ29" s="18">
        <f t="shared" si="49"/>
        <v>9.9669063187780068E-3</v>
      </c>
      <c r="HA29" s="18">
        <f t="shared" si="49"/>
        <v>1.0745986326907538E-2</v>
      </c>
      <c r="HB29" s="18">
        <f t="shared" ref="HB29:HB38" si="50">SUM(GV16:HB16)/7</f>
        <v>9.56041064198704E-3</v>
      </c>
      <c r="HC29" s="18">
        <f t="shared" ref="HC29:HC38" si="51">SUM(GW16:HC16)/7</f>
        <v>9.6873705861246634E-3</v>
      </c>
      <c r="HD29" s="18">
        <f t="shared" ref="HD29:HD38" si="52">SUM(GX16:HD16)/7</f>
        <v>9.9791586711885684E-3</v>
      </c>
      <c r="HE29" s="18">
        <f t="shared" ref="HE29:HE38" si="53">SUM(GY16:HE16)/7</f>
        <v>1.1404317006135771E-2</v>
      </c>
      <c r="HF29" s="18">
        <f t="shared" ref="HF29:HF38" si="54">SUM(GZ16:HF16)/7</f>
        <v>1.0371403840869665E-2</v>
      </c>
      <c r="HG29" s="18">
        <f t="shared" ref="HG29:HG38" si="55">SUM(HA16:HG16)/7</f>
        <v>1.0888260307213109E-2</v>
      </c>
      <c r="HH29" s="18">
        <f t="shared" ref="HH29:HH38" si="56">SUM(HB16:HH16)/7</f>
        <v>1.0163512061866756E-2</v>
      </c>
      <c r="HI29" s="18">
        <f t="shared" ref="HI29:HI38" si="57">SUM(HC16:HI16)/7</f>
        <v>1.16568560442707E-2</v>
      </c>
      <c r="HJ29" s="18">
        <f>SUM(HD16:HJ16)/7</f>
        <v>1.235781848008433E-2</v>
      </c>
      <c r="HK29" s="18">
        <f t="shared" ref="HK29:HK38" si="58">SUM(HE16:HK16)/7</f>
        <v>1.2050387103776235E-2</v>
      </c>
      <c r="HL29" s="18">
        <f t="shared" ref="HL29:HL38" si="59">SUM(HF16:HL16)/7</f>
        <v>1.2552405708452952E-2</v>
      </c>
      <c r="HM29" s="18">
        <f t="shared" ref="HM29:HM38" si="60">SUM(HG16:HM16)/7</f>
        <v>1.2726927173260899E-2</v>
      </c>
      <c r="HN29" s="18">
        <f t="shared" ref="HN29:HN38" si="61">SUM(HH16:HN16)/7</f>
        <v>1.3110755152402081E-2</v>
      </c>
      <c r="HO29" s="18">
        <f t="shared" ref="HO29:HO38" si="62">SUM(HI16:HO16)/7</f>
        <v>1.2483313462944673E-2</v>
      </c>
      <c r="HP29" s="18">
        <f t="shared" ref="HP29:HP38" si="63">SUM(HJ16:HP16)/7</f>
        <v>1.163062838207427E-2</v>
      </c>
      <c r="HQ29" s="18">
        <f t="shared" ref="HQ29:HQ38" si="64">SUM(HK16:HQ16)/7</f>
        <v>1.1060265433650778E-2</v>
      </c>
      <c r="HR29" s="18">
        <f t="shared" ref="HR29:HS38" si="65">SUM(HL16:HR16)/7</f>
        <v>1.1453616904271161E-2</v>
      </c>
      <c r="HS29" s="18">
        <f t="shared" si="65"/>
        <v>1.115155410702689E-2</v>
      </c>
      <c r="HT29" s="18">
        <f t="shared" ref="HT29:HT38" si="66">SUM(HN16:HT16)/7</f>
        <v>1.038741000070951E-2</v>
      </c>
      <c r="HU29" s="18">
        <f t="shared" ref="HU29:HU38" si="67">SUM(HO16:HU16)/7</f>
        <v>1.1137145124228743E-2</v>
      </c>
      <c r="HV29" s="18">
        <f t="shared" ref="HV29:HV38" si="68">SUM(HP16:HV16)/7</f>
        <v>1.1864516165958032E-2</v>
      </c>
      <c r="HW29" s="18">
        <f t="shared" ref="HW29:HW38" si="69">SUM(HQ16:HW16)/7</f>
        <v>1.2881210107480166E-2</v>
      </c>
      <c r="HX29" s="18">
        <f t="shared" ref="HX29:HX38" si="70">SUM(HR16:HX16)/7</f>
        <v>1.3000298510227356E-2</v>
      </c>
    </row>
    <row r="30" spans="2:232" x14ac:dyDescent="0.25">
      <c r="B30" s="132" t="s">
        <v>204</v>
      </c>
      <c r="J30" s="18">
        <f t="shared" ref="J30:J38" si="71">SUM(D17:J17)/7</f>
        <v>0</v>
      </c>
      <c r="K30" s="18">
        <f t="shared" si="46"/>
        <v>0</v>
      </c>
      <c r="L30" s="18">
        <f t="shared" si="46"/>
        <v>0</v>
      </c>
      <c r="M30" s="18">
        <f t="shared" si="46"/>
        <v>0</v>
      </c>
      <c r="N30" s="18">
        <f t="shared" si="46"/>
        <v>0</v>
      </c>
      <c r="O30" s="18">
        <f t="shared" si="46"/>
        <v>0</v>
      </c>
      <c r="P30" s="18">
        <f t="shared" si="46"/>
        <v>0</v>
      </c>
      <c r="Q30" s="18">
        <f t="shared" si="46"/>
        <v>0</v>
      </c>
      <c r="R30" s="18">
        <f t="shared" si="46"/>
        <v>0</v>
      </c>
      <c r="S30" s="18">
        <f t="shared" si="46"/>
        <v>0</v>
      </c>
      <c r="T30" s="18">
        <f t="shared" si="46"/>
        <v>0</v>
      </c>
      <c r="U30" s="18">
        <f t="shared" si="46"/>
        <v>0</v>
      </c>
      <c r="V30" s="18">
        <f t="shared" si="46"/>
        <v>0</v>
      </c>
      <c r="W30" s="18">
        <f t="shared" si="46"/>
        <v>0</v>
      </c>
      <c r="X30" s="18">
        <f t="shared" si="46"/>
        <v>2.8571428571428574E-2</v>
      </c>
      <c r="Y30" s="18">
        <f t="shared" si="46"/>
        <v>2.8571428571428574E-2</v>
      </c>
      <c r="Z30" s="18">
        <f t="shared" si="46"/>
        <v>3.506493506493507E-2</v>
      </c>
      <c r="AA30" s="18">
        <f t="shared" si="46"/>
        <v>4.6969696969696974E-2</v>
      </c>
      <c r="AB30" s="18">
        <f t="shared" si="46"/>
        <v>4.6969696969696974E-2</v>
      </c>
      <c r="AC30" s="18">
        <f t="shared" si="46"/>
        <v>5.1653537719111485E-2</v>
      </c>
      <c r="AD30" s="18">
        <f t="shared" si="46"/>
        <v>6.0723832503691989E-2</v>
      </c>
      <c r="AE30" s="18">
        <f t="shared" si="46"/>
        <v>4.094361272347221E-2</v>
      </c>
      <c r="AF30" s="18">
        <f t="shared" si="46"/>
        <v>4.947239737165985E-2</v>
      </c>
      <c r="AG30" s="18">
        <f t="shared" si="46"/>
        <v>4.8044747007839263E-2</v>
      </c>
      <c r="AH30" s="18">
        <f t="shared" si="46"/>
        <v>4.0675132495367618E-2</v>
      </c>
      <c r="AI30" s="18">
        <f t="shared" si="46"/>
        <v>4.7869377099684161E-2</v>
      </c>
      <c r="AJ30" s="18">
        <f t="shared" si="46"/>
        <v>4.6627877142008022E-2</v>
      </c>
      <c r="AK30" s="18">
        <f t="shared" si="46"/>
        <v>3.9679223092929643E-2</v>
      </c>
      <c r="AL30" s="18">
        <f t="shared" si="46"/>
        <v>3.2688734589836101E-2</v>
      </c>
      <c r="AM30" s="18">
        <f t="shared" si="46"/>
        <v>2.4159949941648464E-2</v>
      </c>
      <c r="AN30" s="18">
        <f t="shared" si="46"/>
        <v>2.0699230248559655E-2</v>
      </c>
      <c r="AO30" s="18">
        <f t="shared" si="46"/>
        <v>1.7184491019534714E-2</v>
      </c>
      <c r="AP30" s="18">
        <f t="shared" si="46"/>
        <v>1.0532398760027059E-2</v>
      </c>
      <c r="AQ30" s="18">
        <f t="shared" si="46"/>
        <v>7.8341055873362951E-3</v>
      </c>
      <c r="AR30" s="18">
        <f t="shared" si="46"/>
        <v>6.1357452751145966E-3</v>
      </c>
      <c r="AS30" s="18">
        <f t="shared" si="46"/>
        <v>4.9525630685143766E-3</v>
      </c>
      <c r="AT30" s="18">
        <f t="shared" si="46"/>
        <v>6.0848521796674241E-3</v>
      </c>
      <c r="AU30" s="18">
        <f t="shared" si="46"/>
        <v>5.0218680878792044E-3</v>
      </c>
      <c r="AV30" s="18">
        <f t="shared" si="46"/>
        <v>4.3482005626166728E-3</v>
      </c>
      <c r="AW30" s="18">
        <f t="shared" si="46"/>
        <v>4.6327677945273583E-3</v>
      </c>
      <c r="AX30" s="18">
        <f t="shared" si="46"/>
        <v>4.7555717704866737E-3</v>
      </c>
      <c r="AY30" s="18">
        <f t="shared" si="46"/>
        <v>5.0487263665499969E-3</v>
      </c>
      <c r="AZ30" s="18">
        <f t="shared" si="46"/>
        <v>5.2493849795203244E-3</v>
      </c>
      <c r="BA30" s="18">
        <f t="shared" si="46"/>
        <v>4.6900523236766732E-3</v>
      </c>
      <c r="BB30" s="18">
        <f t="shared" si="46"/>
        <v>4.506237293726836E-3</v>
      </c>
      <c r="BC30" s="18">
        <f t="shared" si="46"/>
        <v>5.0495723121548588E-3</v>
      </c>
      <c r="BD30" s="18">
        <f t="shared" si="46"/>
        <v>5.1946700337831917E-3</v>
      </c>
      <c r="BE30" s="18">
        <f t="shared" si="46"/>
        <v>4.9331453152895747E-3</v>
      </c>
      <c r="BF30" s="18">
        <f t="shared" si="46"/>
        <v>5.4273640489724629E-3</v>
      </c>
      <c r="BG30" s="18">
        <f t="shared" si="46"/>
        <v>6.6071693524891078E-3</v>
      </c>
      <c r="BH30" s="18">
        <f t="shared" si="46"/>
        <v>6.5699271828939965E-3</v>
      </c>
      <c r="BI30" s="18">
        <f t="shared" si="46"/>
        <v>8.6307393460079516E-3</v>
      </c>
      <c r="BJ30" s="18">
        <f t="shared" si="46"/>
        <v>9.249718015532888E-3</v>
      </c>
      <c r="BK30" s="18">
        <f t="shared" si="46"/>
        <v>1.0454039990098444E-2</v>
      </c>
      <c r="BL30" s="18">
        <f t="shared" si="46"/>
        <v>1.0825275613585126E-2</v>
      </c>
      <c r="BM30" s="18">
        <f t="shared" si="46"/>
        <v>1.1111220500014273E-2</v>
      </c>
      <c r="BN30" s="18">
        <f t="shared" si="46"/>
        <v>1.112125063052633E-2</v>
      </c>
      <c r="BO30" s="18">
        <f t="shared" si="46"/>
        <v>1.3130065606898559E-2</v>
      </c>
      <c r="BP30" s="18">
        <f t="shared" si="46"/>
        <v>1.2451560167219723E-2</v>
      </c>
      <c r="BQ30" s="18">
        <f t="shared" si="46"/>
        <v>1.2087653278996595E-2</v>
      </c>
      <c r="BR30" s="18">
        <f t="shared" si="46"/>
        <v>1.1015723805945102E-2</v>
      </c>
      <c r="BS30" s="18">
        <f t="shared" si="46"/>
        <v>1.1628228523488405E-2</v>
      </c>
      <c r="BT30" s="18">
        <f t="shared" si="46"/>
        <v>1.2574860697484766E-2</v>
      </c>
      <c r="BU30" s="18">
        <f t="shared" si="46"/>
        <v>1.2283861536003676E-2</v>
      </c>
      <c r="BV30" s="18">
        <f t="shared" si="46"/>
        <v>1.2068524820501013E-2</v>
      </c>
      <c r="BW30" s="18">
        <f t="shared" si="47"/>
        <v>1.2358150254336781E-2</v>
      </c>
      <c r="BX30" s="18">
        <f t="shared" si="47"/>
        <v>1.3679327992092694E-2</v>
      </c>
      <c r="BY30" s="18">
        <f t="shared" si="47"/>
        <v>1.4681590808086715E-2</v>
      </c>
      <c r="BZ30" s="18">
        <f t="shared" si="47"/>
        <v>1.4718209426755566E-2</v>
      </c>
      <c r="CA30" s="18">
        <f t="shared" si="47"/>
        <v>1.5754307307531832E-2</v>
      </c>
      <c r="CB30" s="18">
        <f t="shared" si="47"/>
        <v>1.6866128654501693E-2</v>
      </c>
      <c r="CC30" s="18">
        <f t="shared" si="47"/>
        <v>1.8609617812178493E-2</v>
      </c>
      <c r="CD30" s="18">
        <f t="shared" si="47"/>
        <v>1.856347532417554E-2</v>
      </c>
      <c r="CE30" s="18">
        <f t="shared" si="47"/>
        <v>1.8224809723155103E-2</v>
      </c>
      <c r="CF30" s="18">
        <f t="shared" si="47"/>
        <v>1.8273509521092211E-2</v>
      </c>
      <c r="CG30" s="18">
        <f t="shared" si="47"/>
        <v>1.874352749207531E-2</v>
      </c>
      <c r="CH30" s="18">
        <f t="shared" si="47"/>
        <v>1.8114216610458232E-2</v>
      </c>
      <c r="CI30" s="18">
        <f t="shared" si="47"/>
        <v>1.727501609669416E-2</v>
      </c>
      <c r="CJ30" s="18">
        <f t="shared" si="47"/>
        <v>1.613775513607343E-2</v>
      </c>
      <c r="CK30" s="18">
        <f t="shared" si="47"/>
        <v>1.5901116137966544E-2</v>
      </c>
      <c r="CL30" s="18">
        <f t="shared" si="47"/>
        <v>1.8936967751106034E-2</v>
      </c>
      <c r="CM30" s="18">
        <f t="shared" si="47"/>
        <v>1.9063858322251308E-2</v>
      </c>
      <c r="CN30" s="18">
        <f t="shared" si="47"/>
        <v>2.009641311776722E-2</v>
      </c>
      <c r="CO30" s="18">
        <f t="shared" si="47"/>
        <v>1.8099273769974656E-2</v>
      </c>
      <c r="CP30" s="18">
        <f t="shared" si="47"/>
        <v>1.972625649776483E-2</v>
      </c>
      <c r="CQ30" s="18">
        <f t="shared" si="47"/>
        <v>1.95249437513908E-2</v>
      </c>
      <c r="CR30" s="18">
        <f t="shared" si="47"/>
        <v>2.2073911189645672E-2</v>
      </c>
      <c r="CS30" s="18">
        <f t="shared" si="47"/>
        <v>2.1132778608653164E-2</v>
      </c>
      <c r="CT30" s="18">
        <f t="shared" si="47"/>
        <v>2.281896959196875E-2</v>
      </c>
      <c r="CU30" s="18">
        <f t="shared" si="47"/>
        <v>2.1051255206944664E-2</v>
      </c>
      <c r="CV30" s="18">
        <f t="shared" si="47"/>
        <v>2.3769805313554469E-2</v>
      </c>
      <c r="CW30" s="18">
        <f t="shared" si="47"/>
        <v>2.2362299860635999E-2</v>
      </c>
      <c r="CX30" s="18">
        <f t="shared" si="47"/>
        <v>2.4327439983670852E-2</v>
      </c>
      <c r="CY30" s="18">
        <f t="shared" si="47"/>
        <v>2.4378810646352399E-2</v>
      </c>
      <c r="CZ30" s="18">
        <f t="shared" si="47"/>
        <v>2.4038419617377096E-2</v>
      </c>
      <c r="DA30" s="18">
        <f t="shared" si="47"/>
        <v>2.8998737077694559E-2</v>
      </c>
      <c r="DB30" s="18">
        <f t="shared" si="47"/>
        <v>3.0593857884638025E-2</v>
      </c>
      <c r="DC30" s="18">
        <f t="shared" si="47"/>
        <v>3.0403663463674371E-2</v>
      </c>
      <c r="DD30" s="18">
        <f t="shared" si="47"/>
        <v>3.4451049593986226E-2</v>
      </c>
      <c r="DE30" s="18">
        <f t="shared" si="47"/>
        <v>3.3301047258956107E-2</v>
      </c>
      <c r="DF30" s="18">
        <f t="shared" si="47"/>
        <v>3.2752613269264028E-2</v>
      </c>
      <c r="DG30" s="18">
        <f t="shared" si="47"/>
        <v>3.3972666507950798E-2</v>
      </c>
      <c r="DH30" s="18">
        <f t="shared" si="47"/>
        <v>3.2186952222236512E-2</v>
      </c>
      <c r="DI30" s="18">
        <f t="shared" si="47"/>
        <v>3.8563663364152997E-2</v>
      </c>
      <c r="DJ30" s="18">
        <f t="shared" si="47"/>
        <v>4.0132924263193023E-2</v>
      </c>
      <c r="DK30" s="18">
        <f t="shared" si="47"/>
        <v>3.7779607682282813E-2</v>
      </c>
      <c r="DL30" s="18">
        <f t="shared" si="47"/>
        <v>4.018274284939314E-2</v>
      </c>
      <c r="DM30" s="18">
        <f t="shared" si="47"/>
        <v>4.5174559543337489E-2</v>
      </c>
      <c r="DN30" s="18">
        <f t="shared" si="47"/>
        <v>4.9063527718019952E-2</v>
      </c>
      <c r="DO30" s="18">
        <f t="shared" si="47"/>
        <v>5.6819881793392431E-2</v>
      </c>
      <c r="DP30" s="18">
        <f t="shared" si="47"/>
        <v>5.84765166158564E-2</v>
      </c>
      <c r="DQ30" s="18">
        <f t="shared" si="47"/>
        <v>6.2644562599786097E-2</v>
      </c>
      <c r="DR30" s="18">
        <f t="shared" si="47"/>
        <v>6.6440249913682886E-2</v>
      </c>
      <c r="DS30" s="18">
        <f t="shared" si="47"/>
        <v>6.7400311357615303E-2</v>
      </c>
      <c r="DT30" s="18">
        <f t="shared" si="47"/>
        <v>7.3417464935744498E-2</v>
      </c>
      <c r="DU30" s="18">
        <f t="shared" si="47"/>
        <v>7.7787195924180513E-2</v>
      </c>
      <c r="DV30" s="18">
        <f t="shared" si="47"/>
        <v>7.4393257956190575E-2</v>
      </c>
      <c r="DW30" s="18">
        <f t="shared" si="47"/>
        <v>6.90433447115405E-2</v>
      </c>
      <c r="DX30" s="18">
        <f t="shared" si="47"/>
        <v>7.084917342600501E-2</v>
      </c>
      <c r="DY30" s="18">
        <f t="shared" si="47"/>
        <v>7.3931956646625774E-2</v>
      </c>
      <c r="DZ30" s="18">
        <f t="shared" si="47"/>
        <v>7.402231537076058E-2</v>
      </c>
      <c r="EA30" s="18">
        <f t="shared" si="47"/>
        <v>6.9066169750191073E-2</v>
      </c>
      <c r="EB30" s="18">
        <f t="shared" si="47"/>
        <v>6.7345641410957696E-2</v>
      </c>
      <c r="EC30" s="18">
        <f t="shared" si="47"/>
        <v>6.4825094126576041E-2</v>
      </c>
      <c r="ED30" s="18">
        <f t="shared" si="47"/>
        <v>7.9291816488035252E-2</v>
      </c>
      <c r="EE30" s="18">
        <f t="shared" si="47"/>
        <v>8.078980698858329E-2</v>
      </c>
      <c r="EF30" s="18">
        <f t="shared" si="47"/>
        <v>8.1591147412565235E-2</v>
      </c>
      <c r="EG30" s="18">
        <f t="shared" si="47"/>
        <v>9.3819115522886271E-2</v>
      </c>
      <c r="EH30" s="18">
        <f t="shared" si="47"/>
        <v>9.4955909763128801E-2</v>
      </c>
      <c r="EI30" s="18">
        <f t="shared" si="48"/>
        <v>8.6800018680408444E-2</v>
      </c>
      <c r="EJ30" s="18">
        <f t="shared" si="48"/>
        <v>8.6933833747985051E-2</v>
      </c>
      <c r="EK30" s="18">
        <f t="shared" si="48"/>
        <v>9.2038097675778391E-2</v>
      </c>
      <c r="EL30" s="18">
        <f t="shared" si="48"/>
        <v>9.1198749010342778E-2</v>
      </c>
      <c r="EM30" s="18">
        <f t="shared" si="48"/>
        <v>0.10002390069263731</v>
      </c>
      <c r="EN30" s="18">
        <f t="shared" si="48"/>
        <v>9.0997213094521134E-2</v>
      </c>
      <c r="EO30" s="18">
        <f t="shared" si="48"/>
        <v>9.2353881117855821E-2</v>
      </c>
      <c r="EP30" s="18">
        <f t="shared" si="48"/>
        <v>9.9073642193017591E-2</v>
      </c>
      <c r="EQ30" s="18">
        <f t="shared" si="48"/>
        <v>9.9374253435878065E-2</v>
      </c>
      <c r="ER30" s="18">
        <f t="shared" si="48"/>
        <v>8.7677682915778155E-2</v>
      </c>
      <c r="ES30" s="18">
        <f t="shared" si="48"/>
        <v>8.7999433237528471E-2</v>
      </c>
      <c r="ET30" s="18">
        <f t="shared" si="48"/>
        <v>7.901984140079378E-2</v>
      </c>
      <c r="EU30" s="18">
        <f t="shared" si="48"/>
        <v>8.5764912310513614E-2</v>
      </c>
      <c r="EV30" s="18">
        <f t="shared" si="48"/>
        <v>8.8657328536263166E-2</v>
      </c>
      <c r="EW30" s="18">
        <f t="shared" si="48"/>
        <v>9.2504769151853669E-2</v>
      </c>
      <c r="EX30" s="18">
        <f t="shared" si="48"/>
        <v>0.10852592998710452</v>
      </c>
      <c r="EY30" s="18">
        <f t="shared" si="48"/>
        <v>0.11140585909654184</v>
      </c>
      <c r="EZ30" s="18">
        <f t="shared" si="48"/>
        <v>0.11323736092804364</v>
      </c>
      <c r="FA30" s="18">
        <f t="shared" si="48"/>
        <v>0.11323736092804366</v>
      </c>
      <c r="FB30" s="18">
        <f t="shared" si="48"/>
        <v>0.11826623036369276</v>
      </c>
      <c r="FC30" s="18">
        <f t="shared" si="48"/>
        <v>0.11670594667574949</v>
      </c>
      <c r="FD30" s="18">
        <f t="shared" si="48"/>
        <v>0.12356034777245366</v>
      </c>
      <c r="FE30" s="18">
        <f t="shared" si="48"/>
        <v>0.11669146323233626</v>
      </c>
      <c r="FF30" s="18">
        <f t="shared" si="48"/>
        <v>0.11924845792716969</v>
      </c>
      <c r="FG30" s="18">
        <f t="shared" si="48"/>
        <v>0.12538797058842149</v>
      </c>
      <c r="FH30" s="18">
        <f t="shared" si="48"/>
        <v>0.13293261344556434</v>
      </c>
      <c r="FI30" s="18">
        <f t="shared" si="48"/>
        <v>0.1266930902568886</v>
      </c>
      <c r="FJ30" s="18">
        <f t="shared" si="48"/>
        <v>0.13066233753026604</v>
      </c>
      <c r="FK30" s="18">
        <f t="shared" si="48"/>
        <v>0.12251151622613464</v>
      </c>
      <c r="FL30" s="18">
        <f t="shared" si="48"/>
        <v>0.11809103105093248</v>
      </c>
      <c r="FM30" s="18">
        <f t="shared" si="48"/>
        <v>0.11712261171516622</v>
      </c>
      <c r="FN30" s="18">
        <f t="shared" si="48"/>
        <v>0.11841085648167184</v>
      </c>
      <c r="FO30" s="18">
        <f t="shared" si="48"/>
        <v>0.11549850441066592</v>
      </c>
      <c r="FP30" s="18">
        <f t="shared" si="48"/>
        <v>0.11310380467940447</v>
      </c>
      <c r="FQ30" s="18">
        <f t="shared" si="48"/>
        <v>0.10839031434499909</v>
      </c>
      <c r="FR30" s="18">
        <f t="shared" si="48"/>
        <v>0.10533139847095715</v>
      </c>
      <c r="FS30" s="18">
        <f t="shared" si="48"/>
        <v>0.10778005266024381</v>
      </c>
      <c r="FT30" s="18">
        <f t="shared" si="48"/>
        <v>0.10159357858386146</v>
      </c>
      <c r="FU30" s="18">
        <f t="shared" si="48"/>
        <v>9.7236280108915954E-2</v>
      </c>
      <c r="FV30" s="18">
        <f t="shared" si="48"/>
        <v>9.322898932277901E-2</v>
      </c>
      <c r="FW30" s="18">
        <f t="shared" si="48"/>
        <v>9.7680543700186084E-2</v>
      </c>
      <c r="FX30" s="18">
        <f t="shared" si="48"/>
        <v>0.10026803951261413</v>
      </c>
      <c r="FY30" s="18">
        <f t="shared" si="48"/>
        <v>0.10526153384528888</v>
      </c>
      <c r="FZ30" s="18">
        <f t="shared" si="48"/>
        <v>0.1023919133764806</v>
      </c>
      <c r="GA30" s="18">
        <f t="shared" si="48"/>
        <v>0.10380457246006984</v>
      </c>
      <c r="GB30" s="18">
        <f t="shared" si="48"/>
        <v>9.8079011795552465E-2</v>
      </c>
      <c r="GC30" s="18">
        <f t="shared" si="48"/>
        <v>9.9991108100469531E-2</v>
      </c>
      <c r="GD30" s="18">
        <f t="shared" si="48"/>
        <v>9.5855401790760283E-2</v>
      </c>
      <c r="GE30" s="18">
        <f t="shared" si="48"/>
        <v>9.6427811916015918E-2</v>
      </c>
      <c r="GF30" s="18">
        <f t="shared" si="48"/>
        <v>9.5308326333911966E-2</v>
      </c>
      <c r="GG30" s="18">
        <f t="shared" si="48"/>
        <v>9.8151645202267865E-2</v>
      </c>
      <c r="GH30" s="18">
        <f t="shared" si="48"/>
        <v>9.9353380101241742E-2</v>
      </c>
      <c r="GI30" s="18">
        <f t="shared" si="48"/>
        <v>0.10326050847480994</v>
      </c>
      <c r="GJ30" s="18">
        <f t="shared" si="48"/>
        <v>0.10471691866339936</v>
      </c>
      <c r="GK30" s="18">
        <f t="shared" si="48"/>
        <v>0.11122858958127524</v>
      </c>
      <c r="GL30" s="18">
        <f t="shared" si="48"/>
        <v>0.10885318516392824</v>
      </c>
      <c r="GM30" s="18">
        <f t="shared" si="48"/>
        <v>0.10924459583122527</v>
      </c>
      <c r="GN30" s="18">
        <f t="shared" si="48"/>
        <v>0.11221763189249663</v>
      </c>
      <c r="GO30" s="18">
        <f t="shared" si="48"/>
        <v>0.11619004694547433</v>
      </c>
      <c r="GP30" s="18">
        <f t="shared" si="48"/>
        <v>0.12010114509654188</v>
      </c>
      <c r="GQ30" s="18">
        <f t="shared" si="48"/>
        <v>0.12337326360303537</v>
      </c>
      <c r="GR30" s="18">
        <f t="shared" si="48"/>
        <v>0.11774622480953852</v>
      </c>
      <c r="GS30" s="18">
        <f t="shared" si="48"/>
        <v>0.12152672049141454</v>
      </c>
      <c r="GT30" s="18">
        <f t="shared" si="48"/>
        <v>0.12608883087646078</v>
      </c>
      <c r="GU30" s="18">
        <f t="shared" si="49"/>
        <v>0.1247553616645055</v>
      </c>
      <c r="GV30" s="18">
        <f t="shared" si="49"/>
        <v>0.12180884407441862</v>
      </c>
      <c r="GW30" s="18">
        <f t="shared" si="49"/>
        <v>0.12080451163684126</v>
      </c>
      <c r="GX30" s="18">
        <f t="shared" si="49"/>
        <v>0.12185256911559092</v>
      </c>
      <c r="GY30" s="18">
        <f t="shared" si="49"/>
        <v>0.12439512459932286</v>
      </c>
      <c r="GZ30" s="18">
        <f t="shared" si="49"/>
        <v>0.12294496722158778</v>
      </c>
      <c r="HA30" s="18">
        <f t="shared" si="49"/>
        <v>0.12338676849327863</v>
      </c>
      <c r="HB30" s="18">
        <f t="shared" si="50"/>
        <v>0.12202250556398016</v>
      </c>
      <c r="HC30" s="18">
        <f t="shared" si="51"/>
        <v>0.12611583019148878</v>
      </c>
      <c r="HD30" s="18">
        <f t="shared" si="52"/>
        <v>0.12578729435886979</v>
      </c>
      <c r="HE30" s="18">
        <f t="shared" si="53"/>
        <v>0.12477630918281746</v>
      </c>
      <c r="HF30" s="18">
        <f t="shared" si="54"/>
        <v>0.12951487127432074</v>
      </c>
      <c r="HG30" s="18">
        <f t="shared" si="55"/>
        <v>0.13175217724643332</v>
      </c>
      <c r="HH30" s="18">
        <f t="shared" si="56"/>
        <v>0.13111788630088209</v>
      </c>
      <c r="HI30" s="18">
        <f t="shared" si="57"/>
        <v>0.13409307494205927</v>
      </c>
      <c r="HJ30" s="18">
        <f t="shared" ref="HJ30:HJ38" si="72">SUM(HD17:HJ17)/7</f>
        <v>0.13604737113407422</v>
      </c>
      <c r="HK30" s="18">
        <f t="shared" si="58"/>
        <v>0.13444482956977161</v>
      </c>
      <c r="HL30" s="18">
        <f t="shared" si="59"/>
        <v>0.13627137149713844</v>
      </c>
      <c r="HM30" s="18">
        <f t="shared" si="60"/>
        <v>0.1349089494767039</v>
      </c>
      <c r="HN30" s="18">
        <f t="shared" si="61"/>
        <v>0.13881791748030914</v>
      </c>
      <c r="HO30" s="18">
        <f t="shared" si="62"/>
        <v>0.14037116130223268</v>
      </c>
      <c r="HP30" s="18">
        <f t="shared" si="63"/>
        <v>0.13961171491074953</v>
      </c>
      <c r="HQ30" s="18">
        <f t="shared" si="64"/>
        <v>0.13648092354706637</v>
      </c>
      <c r="HR30" s="18">
        <f t="shared" si="65"/>
        <v>0.13788079645036658</v>
      </c>
      <c r="HS30" s="18">
        <f t="shared" si="65"/>
        <v>0.13401190434980842</v>
      </c>
      <c r="HT30" s="18">
        <f t="shared" si="66"/>
        <v>0.13241685407314802</v>
      </c>
      <c r="HU30" s="18">
        <f t="shared" si="67"/>
        <v>0.12594458978328638</v>
      </c>
      <c r="HV30" s="18">
        <f t="shared" si="68"/>
        <v>0.12129121210250955</v>
      </c>
      <c r="HW30" s="18">
        <f t="shared" si="69"/>
        <v>0.12041557779161745</v>
      </c>
      <c r="HX30" s="18">
        <f t="shared" si="70"/>
        <v>0.13380894473071922</v>
      </c>
    </row>
    <row r="31" spans="2:232" x14ac:dyDescent="0.25">
      <c r="B31" s="132" t="s">
        <v>205</v>
      </c>
      <c r="J31" s="18">
        <f t="shared" si="71"/>
        <v>7.1428571428571425E-2</v>
      </c>
      <c r="K31" s="18">
        <f t="shared" si="46"/>
        <v>7.1428571428571425E-2</v>
      </c>
      <c r="L31" s="18">
        <f t="shared" si="46"/>
        <v>7.1428571428571425E-2</v>
      </c>
      <c r="M31" s="18">
        <f t="shared" si="46"/>
        <v>7.1428571428571425E-2</v>
      </c>
      <c r="N31" s="18">
        <f t="shared" si="46"/>
        <v>7.1428571428571425E-2</v>
      </c>
      <c r="O31" s="18">
        <f t="shared" si="46"/>
        <v>7.1428571428571425E-2</v>
      </c>
      <c r="P31" s="18">
        <f t="shared" si="46"/>
        <v>7.1428571428571425E-2</v>
      </c>
      <c r="Q31" s="18">
        <f t="shared" si="46"/>
        <v>0</v>
      </c>
      <c r="R31" s="18">
        <f t="shared" si="46"/>
        <v>0</v>
      </c>
      <c r="S31" s="18">
        <f t="shared" si="46"/>
        <v>0</v>
      </c>
      <c r="T31" s="18">
        <f t="shared" si="46"/>
        <v>0</v>
      </c>
      <c r="U31" s="18">
        <f t="shared" si="46"/>
        <v>2.8571428571428574E-2</v>
      </c>
      <c r="V31" s="18">
        <f t="shared" si="46"/>
        <v>2.8571428571428574E-2</v>
      </c>
      <c r="W31" s="18">
        <f t="shared" si="46"/>
        <v>4.4444444444444446E-2</v>
      </c>
      <c r="X31" s="18">
        <f t="shared" si="46"/>
        <v>7.3015873015873006E-2</v>
      </c>
      <c r="Y31" s="18">
        <f t="shared" si="46"/>
        <v>7.3015873015873006E-2</v>
      </c>
      <c r="Z31" s="18">
        <f t="shared" si="46"/>
        <v>8.6002886002885998E-2</v>
      </c>
      <c r="AA31" s="18">
        <f t="shared" si="46"/>
        <v>9.1955266955266943E-2</v>
      </c>
      <c r="AB31" s="18">
        <f t="shared" si="46"/>
        <v>8.0190561072914016E-2</v>
      </c>
      <c r="AC31" s="18">
        <f t="shared" si="46"/>
        <v>9.1900162946450314E-2</v>
      </c>
      <c r="AD31" s="18">
        <f t="shared" si="46"/>
        <v>8.5097441858014933E-2</v>
      </c>
      <c r="AE31" s="18">
        <f t="shared" si="46"/>
        <v>7.4108430869003955E-2</v>
      </c>
      <c r="AF31" s="18">
        <f t="shared" si="46"/>
        <v>8.1571117436168142E-2</v>
      </c>
      <c r="AG31" s="18">
        <f t="shared" si="46"/>
        <v>7.2636789352903866E-2</v>
      </c>
      <c r="AH31" s="18">
        <f t="shared" si="46"/>
        <v>8.595878481775647E-2</v>
      </c>
      <c r="AI31" s="18">
        <f t="shared" si="46"/>
        <v>7.9429554420561627E-2</v>
      </c>
      <c r="AJ31" s="18">
        <f t="shared" si="46"/>
        <v>7.3744048932567488E-2</v>
      </c>
      <c r="AK31" s="18">
        <f t="shared" si="46"/>
        <v>6.9624249197491953E-2</v>
      </c>
      <c r="AL31" s="18">
        <f t="shared" si="46"/>
        <v>6.2245913247727436E-2</v>
      </c>
      <c r="AM31" s="18">
        <f t="shared" si="46"/>
        <v>6.5408964579028422E-2</v>
      </c>
      <c r="AN31" s="18">
        <f t="shared" si="46"/>
        <v>7.0666071007542922E-2</v>
      </c>
      <c r="AO31" s="18">
        <f t="shared" si="46"/>
        <v>6.0575368059697134E-2</v>
      </c>
      <c r="AP31" s="18">
        <f t="shared" si="46"/>
        <v>6.1140922663994179E-2</v>
      </c>
      <c r="AQ31" s="18">
        <f t="shared" si="46"/>
        <v>6.4541429453055174E-2</v>
      </c>
      <c r="AR31" s="18">
        <f t="shared" si="46"/>
        <v>6.9538024350640174E-2</v>
      </c>
      <c r="AS31" s="18">
        <f t="shared" si="46"/>
        <v>6.7567783804854134E-2</v>
      </c>
      <c r="AT31" s="18">
        <f t="shared" si="46"/>
        <v>6.8264937017919455E-2</v>
      </c>
      <c r="AU31" s="18">
        <f t="shared" si="46"/>
        <v>6.7629583202598459E-2</v>
      </c>
      <c r="AV31" s="18">
        <f t="shared" si="46"/>
        <v>6.7114425683280063E-2</v>
      </c>
      <c r="AW31" s="18">
        <f t="shared" si="46"/>
        <v>6.2885135400858841E-2</v>
      </c>
      <c r="AX31" s="18">
        <f t="shared" si="46"/>
        <v>6.1262196581318082E-2</v>
      </c>
      <c r="AY31" s="18">
        <f t="shared" si="46"/>
        <v>6.048547488182808E-2</v>
      </c>
      <c r="AZ31" s="18">
        <f t="shared" si="46"/>
        <v>6.0269961400917525E-2</v>
      </c>
      <c r="BA31" s="18">
        <f t="shared" si="46"/>
        <v>5.8496344544543666E-2</v>
      </c>
      <c r="BB31" s="18">
        <f t="shared" si="46"/>
        <v>5.9258122985556487E-2</v>
      </c>
      <c r="BC31" s="18">
        <f t="shared" si="46"/>
        <v>5.8451942000625846E-2</v>
      </c>
      <c r="BD31" s="18">
        <f t="shared" si="46"/>
        <v>6.1556358370348334E-2</v>
      </c>
      <c r="BE31" s="18">
        <f t="shared" si="46"/>
        <v>6.2229270286472363E-2</v>
      </c>
      <c r="BF31" s="18">
        <f t="shared" si="46"/>
        <v>6.462737123446026E-2</v>
      </c>
      <c r="BG31" s="18">
        <f t="shared" si="46"/>
        <v>7.0928057947518108E-2</v>
      </c>
      <c r="BH31" s="18">
        <f t="shared" si="46"/>
        <v>7.4057355120932922E-2</v>
      </c>
      <c r="BI31" s="18">
        <f t="shared" si="46"/>
        <v>7.6462239239372023E-2</v>
      </c>
      <c r="BJ31" s="18">
        <f t="shared" si="46"/>
        <v>8.1175356990531106E-2</v>
      </c>
      <c r="BK31" s="18">
        <f t="shared" si="46"/>
        <v>8.5154060607154428E-2</v>
      </c>
      <c r="BL31" s="18">
        <f t="shared" si="46"/>
        <v>9.1188412907396543E-2</v>
      </c>
      <c r="BM31" s="18">
        <f t="shared" si="46"/>
        <v>9.6082528745822321E-2</v>
      </c>
      <c r="BN31" s="18">
        <f t="shared" si="46"/>
        <v>9.6393462791696125E-2</v>
      </c>
      <c r="BO31" s="18">
        <f t="shared" si="46"/>
        <v>9.9709075296239916E-2</v>
      </c>
      <c r="BP31" s="18">
        <f t="shared" si="46"/>
        <v>0.10166879580917808</v>
      </c>
      <c r="BQ31" s="18">
        <f t="shared" si="46"/>
        <v>0.10483912036170363</v>
      </c>
      <c r="BR31" s="18">
        <f t="shared" si="46"/>
        <v>0.10618710228472063</v>
      </c>
      <c r="BS31" s="18">
        <f t="shared" si="46"/>
        <v>0.10566196522767311</v>
      </c>
      <c r="BT31" s="18">
        <f t="shared" si="46"/>
        <v>0.10428992345321685</v>
      </c>
      <c r="BU31" s="18">
        <f t="shared" si="46"/>
        <v>0.10597178827514189</v>
      </c>
      <c r="BV31" s="18">
        <f t="shared" si="46"/>
        <v>0.10472915713705774</v>
      </c>
      <c r="BW31" s="18">
        <f t="shared" si="47"/>
        <v>0.11215388102908383</v>
      </c>
      <c r="BX31" s="18">
        <f t="shared" si="47"/>
        <v>0.11177520677676588</v>
      </c>
      <c r="BY31" s="18">
        <f t="shared" si="47"/>
        <v>0.11243314411730025</v>
      </c>
      <c r="BZ31" s="18">
        <f t="shared" si="47"/>
        <v>0.11470621096504073</v>
      </c>
      <c r="CA31" s="18">
        <f t="shared" si="47"/>
        <v>0.11803564314551611</v>
      </c>
      <c r="CB31" s="18">
        <f t="shared" si="47"/>
        <v>0.12176154801622296</v>
      </c>
      <c r="CC31" s="18">
        <f t="shared" si="47"/>
        <v>0.12486713807833476</v>
      </c>
      <c r="CD31" s="18">
        <f t="shared" si="47"/>
        <v>0.11885323380861655</v>
      </c>
      <c r="CE31" s="18">
        <f t="shared" si="47"/>
        <v>0.11898765054895004</v>
      </c>
      <c r="CF31" s="18">
        <f t="shared" si="47"/>
        <v>0.11683165271485293</v>
      </c>
      <c r="CG31" s="18">
        <f t="shared" si="47"/>
        <v>0.1201346965532204</v>
      </c>
      <c r="CH31" s="18">
        <f t="shared" si="47"/>
        <v>0.1181023235357028</v>
      </c>
      <c r="CI31" s="18">
        <f t="shared" si="47"/>
        <v>0.11875700500066586</v>
      </c>
      <c r="CJ31" s="18">
        <f t="shared" si="47"/>
        <v>0.11851238660536254</v>
      </c>
      <c r="CK31" s="18">
        <f t="shared" si="47"/>
        <v>0.12252311423994335</v>
      </c>
      <c r="CL31" s="18">
        <f t="shared" si="47"/>
        <v>0.12423329844179636</v>
      </c>
      <c r="CM31" s="18">
        <f t="shared" si="47"/>
        <v>0.12209681533693163</v>
      </c>
      <c r="CN31" s="18">
        <f t="shared" si="47"/>
        <v>0.11765682971621325</v>
      </c>
      <c r="CO31" s="18">
        <f t="shared" si="47"/>
        <v>0.11747391812525462</v>
      </c>
      <c r="CP31" s="18">
        <f t="shared" si="47"/>
        <v>0.11848133777094513</v>
      </c>
      <c r="CQ31" s="18">
        <f t="shared" si="47"/>
        <v>0.11864051529133389</v>
      </c>
      <c r="CR31" s="18">
        <f t="shared" si="47"/>
        <v>0.11338162757400649</v>
      </c>
      <c r="CS31" s="18">
        <f t="shared" si="47"/>
        <v>0.10742959989962142</v>
      </c>
      <c r="CT31" s="18">
        <f t="shared" si="47"/>
        <v>0.11056954952519404</v>
      </c>
      <c r="CU31" s="18">
        <f t="shared" si="47"/>
        <v>0.11721834042841663</v>
      </c>
      <c r="CV31" s="18">
        <f t="shared" si="47"/>
        <v>0.11601364959686013</v>
      </c>
      <c r="CW31" s="18">
        <f t="shared" si="47"/>
        <v>0.11861427225490158</v>
      </c>
      <c r="CX31" s="18">
        <f t="shared" si="47"/>
        <v>0.1271583597463575</v>
      </c>
      <c r="CY31" s="18">
        <f t="shared" si="47"/>
        <v>0.12934394794044518</v>
      </c>
      <c r="CZ31" s="18">
        <f t="shared" si="47"/>
        <v>0.13205942693564146</v>
      </c>
      <c r="DA31" s="18">
        <f t="shared" si="47"/>
        <v>0.1321195519957665</v>
      </c>
      <c r="DB31" s="18">
        <f t="shared" si="47"/>
        <v>0.13005527801031028</v>
      </c>
      <c r="DC31" s="18">
        <f t="shared" si="47"/>
        <v>0.13111614022501863</v>
      </c>
      <c r="DD31" s="18">
        <f t="shared" si="47"/>
        <v>0.13079901435292249</v>
      </c>
      <c r="DE31" s="18">
        <f t="shared" si="47"/>
        <v>0.12755332248349735</v>
      </c>
      <c r="DF31" s="18">
        <f t="shared" si="47"/>
        <v>0.13799999884136707</v>
      </c>
      <c r="DG31" s="18">
        <f t="shared" si="47"/>
        <v>0.15755254035486685</v>
      </c>
      <c r="DH31" s="18">
        <f t="shared" si="47"/>
        <v>0.16833897614130264</v>
      </c>
      <c r="DI31" s="18">
        <f t="shared" si="47"/>
        <v>0.17376017078446923</v>
      </c>
      <c r="DJ31" s="18">
        <f t="shared" si="47"/>
        <v>0.18033014308178349</v>
      </c>
      <c r="DK31" s="18">
        <f t="shared" si="47"/>
        <v>0.18523051174905417</v>
      </c>
      <c r="DL31" s="18">
        <f t="shared" si="47"/>
        <v>0.19073184271622362</v>
      </c>
      <c r="DM31" s="18">
        <f t="shared" si="47"/>
        <v>0.18684672074599526</v>
      </c>
      <c r="DN31" s="18">
        <f t="shared" si="47"/>
        <v>0.18628605692002534</v>
      </c>
      <c r="DO31" s="18">
        <f t="shared" si="47"/>
        <v>0.18630553301312108</v>
      </c>
      <c r="DP31" s="18">
        <f t="shared" si="47"/>
        <v>0.19015093384344653</v>
      </c>
      <c r="DQ31" s="18">
        <f t="shared" si="47"/>
        <v>0.19284937997985346</v>
      </c>
      <c r="DR31" s="18">
        <f t="shared" si="47"/>
        <v>0.18877322316000369</v>
      </c>
      <c r="DS31" s="18">
        <f t="shared" si="47"/>
        <v>0.18209119551023414</v>
      </c>
      <c r="DT31" s="18">
        <f t="shared" si="47"/>
        <v>0.1889972975382874</v>
      </c>
      <c r="DU31" s="18">
        <f t="shared" si="47"/>
        <v>0.17658524915501597</v>
      </c>
      <c r="DV31" s="18">
        <f t="shared" si="47"/>
        <v>0.17417949416557424</v>
      </c>
      <c r="DW31" s="18">
        <f t="shared" si="47"/>
        <v>0.17152425466822946</v>
      </c>
      <c r="DX31" s="18">
        <f t="shared" si="47"/>
        <v>0.17308573032232086</v>
      </c>
      <c r="DY31" s="18">
        <f t="shared" si="47"/>
        <v>0.16894307224225463</v>
      </c>
      <c r="DZ31" s="18">
        <f t="shared" si="47"/>
        <v>0.17926655647465725</v>
      </c>
      <c r="EA31" s="18">
        <f t="shared" si="47"/>
        <v>0.1870882553813015</v>
      </c>
      <c r="EB31" s="18">
        <f t="shared" si="47"/>
        <v>0.19510469936896849</v>
      </c>
      <c r="EC31" s="18">
        <f t="shared" si="47"/>
        <v>0.20084527595923482</v>
      </c>
      <c r="ED31" s="18">
        <f t="shared" si="47"/>
        <v>0.19886811082417494</v>
      </c>
      <c r="EE31" s="18">
        <f t="shared" si="47"/>
        <v>0.18750530483221298</v>
      </c>
      <c r="EF31" s="18">
        <f t="shared" si="47"/>
        <v>0.20158946985977422</v>
      </c>
      <c r="EG31" s="18">
        <f t="shared" si="47"/>
        <v>0.20234361767274558</v>
      </c>
      <c r="EH31" s="18">
        <f t="shared" si="47"/>
        <v>0.19298822211045347</v>
      </c>
      <c r="EI31" s="18">
        <f t="shared" si="48"/>
        <v>0.19925999911393774</v>
      </c>
      <c r="EJ31" s="18">
        <f t="shared" si="48"/>
        <v>0.20394352647911909</v>
      </c>
      <c r="EK31" s="18">
        <f t="shared" si="48"/>
        <v>0.2048149861741082</v>
      </c>
      <c r="EL31" s="18">
        <f t="shared" si="48"/>
        <v>0.21245305902957234</v>
      </c>
      <c r="EM31" s="18">
        <f t="shared" si="48"/>
        <v>0.20367805025456362</v>
      </c>
      <c r="EN31" s="18">
        <f t="shared" si="48"/>
        <v>0.19367020096100004</v>
      </c>
      <c r="EO31" s="18">
        <f t="shared" si="48"/>
        <v>0.1955695361936686</v>
      </c>
      <c r="EP31" s="18">
        <f t="shared" si="48"/>
        <v>0.18725694286365363</v>
      </c>
      <c r="EQ31" s="18">
        <f t="shared" si="48"/>
        <v>0.17109073824760099</v>
      </c>
      <c r="ER31" s="18">
        <f t="shared" si="48"/>
        <v>0.17676868510201846</v>
      </c>
      <c r="ES31" s="18">
        <f t="shared" si="48"/>
        <v>0.18455504288837624</v>
      </c>
      <c r="ET31" s="18">
        <f t="shared" si="48"/>
        <v>0.19286673120006453</v>
      </c>
      <c r="EU31" s="18">
        <f t="shared" si="48"/>
        <v>0.20864846762344744</v>
      </c>
      <c r="EV31" s="18">
        <f t="shared" si="48"/>
        <v>0.20342800906965558</v>
      </c>
      <c r="EW31" s="18">
        <f t="shared" si="48"/>
        <v>0.21905196356948828</v>
      </c>
      <c r="EX31" s="18">
        <f t="shared" si="48"/>
        <v>0.24287940814057277</v>
      </c>
      <c r="EY31" s="18">
        <f t="shared" si="48"/>
        <v>0.24477826249844353</v>
      </c>
      <c r="EZ31" s="18">
        <f t="shared" si="48"/>
        <v>0.26327643099661202</v>
      </c>
      <c r="FA31" s="18">
        <f t="shared" si="48"/>
        <v>0.25470500242518346</v>
      </c>
      <c r="FB31" s="18">
        <f t="shared" si="48"/>
        <v>0.24068935705360589</v>
      </c>
      <c r="FC31" s="18">
        <f t="shared" si="48"/>
        <v>0.2539213732643455</v>
      </c>
      <c r="FD31" s="18">
        <f t="shared" si="48"/>
        <v>0.25009433265201897</v>
      </c>
      <c r="FE31" s="18">
        <f t="shared" si="48"/>
        <v>0.2432841565267744</v>
      </c>
      <c r="FF31" s="18">
        <f t="shared" si="48"/>
        <v>0.23673633833626634</v>
      </c>
      <c r="FG31" s="18">
        <f t="shared" si="48"/>
        <v>0.21088827335776655</v>
      </c>
      <c r="FH31" s="18">
        <f t="shared" si="48"/>
        <v>0.21307577335776656</v>
      </c>
      <c r="FI31" s="18">
        <f t="shared" si="48"/>
        <v>0.2125635736930245</v>
      </c>
      <c r="FJ31" s="18">
        <f t="shared" si="48"/>
        <v>0.20314108129180869</v>
      </c>
      <c r="FK31" s="18">
        <f t="shared" si="48"/>
        <v>0.19967750073763582</v>
      </c>
      <c r="FL31" s="18">
        <f t="shared" si="48"/>
        <v>0.2064969077457221</v>
      </c>
      <c r="FM31" s="18">
        <f t="shared" si="48"/>
        <v>0.21522287565536344</v>
      </c>
      <c r="FN31" s="18">
        <f t="shared" si="48"/>
        <v>0.21051683865118981</v>
      </c>
      <c r="FO31" s="18">
        <f t="shared" si="48"/>
        <v>0.21220085175347214</v>
      </c>
      <c r="FP31" s="18">
        <f t="shared" si="48"/>
        <v>0.22330959772904621</v>
      </c>
      <c r="FQ31" s="18">
        <f t="shared" si="48"/>
        <v>0.22824786933398447</v>
      </c>
      <c r="FR31" s="18">
        <f t="shared" si="48"/>
        <v>0.23669355530067884</v>
      </c>
      <c r="FS31" s="18">
        <f t="shared" si="48"/>
        <v>0.23482384648172741</v>
      </c>
      <c r="FT31" s="18">
        <f t="shared" si="48"/>
        <v>0.23393482724408429</v>
      </c>
      <c r="FU31" s="18">
        <f t="shared" si="48"/>
        <v>0.25165302563455161</v>
      </c>
      <c r="FV31" s="18">
        <f t="shared" si="48"/>
        <v>0.26090651253226932</v>
      </c>
      <c r="FW31" s="18">
        <f t="shared" si="48"/>
        <v>0.2651299213528111</v>
      </c>
      <c r="FX31" s="18">
        <f t="shared" si="48"/>
        <v>0.27279855503770495</v>
      </c>
      <c r="FY31" s="18">
        <f t="shared" si="48"/>
        <v>0.26584588272891585</v>
      </c>
      <c r="FZ31" s="18">
        <f t="shared" si="48"/>
        <v>0.2671465931700524</v>
      </c>
      <c r="GA31" s="18">
        <f t="shared" si="48"/>
        <v>0.2789517036157575</v>
      </c>
      <c r="GB31" s="18">
        <f t="shared" si="48"/>
        <v>0.28456526979694691</v>
      </c>
      <c r="GC31" s="18">
        <f t="shared" si="48"/>
        <v>0.28675013304978375</v>
      </c>
      <c r="GD31" s="18">
        <f t="shared" si="48"/>
        <v>0.29017587644299292</v>
      </c>
      <c r="GE31" s="18">
        <f t="shared" si="48"/>
        <v>0.29264833623252579</v>
      </c>
      <c r="GF31" s="18">
        <f t="shared" si="48"/>
        <v>0.30391042461543682</v>
      </c>
      <c r="GG31" s="18">
        <f t="shared" si="48"/>
        <v>0.31052649591046899</v>
      </c>
      <c r="GH31" s="18">
        <f t="shared" si="48"/>
        <v>0.31259568029637819</v>
      </c>
      <c r="GI31" s="18">
        <f t="shared" si="48"/>
        <v>0.3118194588891639</v>
      </c>
      <c r="GJ31" s="18">
        <f t="shared" si="48"/>
        <v>0.31543816706489858</v>
      </c>
      <c r="GK31" s="18">
        <f t="shared" si="48"/>
        <v>0.31723094070644731</v>
      </c>
      <c r="GL31" s="18">
        <f t="shared" si="48"/>
        <v>0.32017428139813242</v>
      </c>
      <c r="GM31" s="18">
        <f t="shared" si="48"/>
        <v>0.32191948209621263</v>
      </c>
      <c r="GN31" s="18">
        <f t="shared" si="48"/>
        <v>0.31941014502805209</v>
      </c>
      <c r="GO31" s="18">
        <f t="shared" si="48"/>
        <v>0.31321403614971816</v>
      </c>
      <c r="GP31" s="18">
        <f t="shared" si="48"/>
        <v>0.32095604218221341</v>
      </c>
      <c r="GQ31" s="18">
        <f t="shared" si="48"/>
        <v>0.32095604218221341</v>
      </c>
      <c r="GR31" s="18">
        <f t="shared" si="48"/>
        <v>0.31950192683573259</v>
      </c>
      <c r="GS31" s="18">
        <f t="shared" si="48"/>
        <v>0.31794508451849779</v>
      </c>
      <c r="GT31" s="18">
        <f t="shared" si="48"/>
        <v>0.31208350249381994</v>
      </c>
      <c r="GU31" s="18">
        <f t="shared" si="49"/>
        <v>0.31894889805443472</v>
      </c>
      <c r="GV31" s="18">
        <f t="shared" si="49"/>
        <v>0.32441019274180116</v>
      </c>
      <c r="GW31" s="18">
        <f t="shared" si="49"/>
        <v>0.31889226523076353</v>
      </c>
      <c r="GX31" s="18">
        <f t="shared" si="49"/>
        <v>0.32415343879807912</v>
      </c>
      <c r="GY31" s="18">
        <f t="shared" si="49"/>
        <v>0.32874296691701904</v>
      </c>
      <c r="GZ31" s="18">
        <f t="shared" si="49"/>
        <v>0.33079854518906532</v>
      </c>
      <c r="HA31" s="18">
        <f t="shared" si="49"/>
        <v>0.33754218431533445</v>
      </c>
      <c r="HB31" s="18">
        <f t="shared" si="50"/>
        <v>0.3356305144310367</v>
      </c>
      <c r="HC31" s="18">
        <f t="shared" si="51"/>
        <v>0.33710415663977711</v>
      </c>
      <c r="HD31" s="18">
        <f t="shared" si="52"/>
        <v>0.34225268061439157</v>
      </c>
      <c r="HE31" s="18">
        <f t="shared" si="53"/>
        <v>0.34179919935476816</v>
      </c>
      <c r="HF31" s="18">
        <f t="shared" si="54"/>
        <v>0.3462313888972518</v>
      </c>
      <c r="HG31" s="18">
        <f t="shared" si="55"/>
        <v>0.35138341655914535</v>
      </c>
      <c r="HH31" s="18">
        <f t="shared" si="56"/>
        <v>0.35012573313789769</v>
      </c>
      <c r="HI31" s="18">
        <f t="shared" si="57"/>
        <v>0.346784656926653</v>
      </c>
      <c r="HJ31" s="18">
        <f t="shared" si="72"/>
        <v>0.33823978681466932</v>
      </c>
      <c r="HK31" s="18">
        <f t="shared" si="58"/>
        <v>0.33253158064220723</v>
      </c>
      <c r="HL31" s="18">
        <f t="shared" si="59"/>
        <v>0.32524418426223528</v>
      </c>
      <c r="HM31" s="18">
        <f t="shared" si="60"/>
        <v>0.31767559244174098</v>
      </c>
      <c r="HN31" s="18">
        <f t="shared" si="61"/>
        <v>0.30925674225182276</v>
      </c>
      <c r="HO31" s="18">
        <f t="shared" si="62"/>
        <v>0.30570246817703511</v>
      </c>
      <c r="HP31" s="18">
        <f t="shared" si="63"/>
        <v>0.3049756207939896</v>
      </c>
      <c r="HQ31" s="18">
        <f t="shared" si="64"/>
        <v>0.30843728391045977</v>
      </c>
      <c r="HR31" s="18">
        <f t="shared" si="65"/>
        <v>0.30794126001688327</v>
      </c>
      <c r="HS31" s="18">
        <f t="shared" si="65"/>
        <v>0.30627654931390713</v>
      </c>
      <c r="HT31" s="18">
        <f t="shared" si="66"/>
        <v>0.30134607704335614</v>
      </c>
      <c r="HU31" s="18">
        <f t="shared" si="67"/>
        <v>0.29438638872109529</v>
      </c>
      <c r="HV31" s="18">
        <f t="shared" si="68"/>
        <v>0.28204027609252907</v>
      </c>
      <c r="HW31" s="18">
        <f t="shared" si="69"/>
        <v>0.27667834668954733</v>
      </c>
      <c r="HX31" s="18">
        <f t="shared" si="70"/>
        <v>0.26323114526701191</v>
      </c>
    </row>
    <row r="32" spans="2:232" x14ac:dyDescent="0.25">
      <c r="B32" s="132" t="s">
        <v>206</v>
      </c>
      <c r="J32" s="18">
        <f t="shared" si="71"/>
        <v>0</v>
      </c>
      <c r="K32" s="18">
        <f t="shared" si="46"/>
        <v>0</v>
      </c>
      <c r="L32" s="18">
        <f t="shared" si="46"/>
        <v>0</v>
      </c>
      <c r="M32" s="18">
        <f t="shared" si="46"/>
        <v>0</v>
      </c>
      <c r="N32" s="18">
        <f t="shared" si="46"/>
        <v>0</v>
      </c>
      <c r="O32" s="18">
        <f t="shared" si="46"/>
        <v>0</v>
      </c>
      <c r="P32" s="18">
        <f t="shared" si="46"/>
        <v>0</v>
      </c>
      <c r="Q32" s="18">
        <f t="shared" si="46"/>
        <v>0</v>
      </c>
      <c r="R32" s="18">
        <f t="shared" si="46"/>
        <v>0</v>
      </c>
      <c r="S32" s="18">
        <f t="shared" si="46"/>
        <v>0</v>
      </c>
      <c r="T32" s="18">
        <f t="shared" si="46"/>
        <v>0</v>
      </c>
      <c r="U32" s="18">
        <f t="shared" si="46"/>
        <v>0</v>
      </c>
      <c r="V32" s="18">
        <f t="shared" si="46"/>
        <v>0</v>
      </c>
      <c r="W32" s="18">
        <f t="shared" si="46"/>
        <v>0</v>
      </c>
      <c r="X32" s="18">
        <f t="shared" si="46"/>
        <v>2.8571428571428574E-2</v>
      </c>
      <c r="Y32" s="18">
        <f t="shared" si="46"/>
        <v>4.2857142857142864E-2</v>
      </c>
      <c r="Z32" s="18">
        <f t="shared" si="46"/>
        <v>5.5844155844155856E-2</v>
      </c>
      <c r="AA32" s="18">
        <f t="shared" si="46"/>
        <v>6.1796536796536808E-2</v>
      </c>
      <c r="AB32" s="18">
        <f t="shared" si="46"/>
        <v>7.4401578813343527E-2</v>
      </c>
      <c r="AC32" s="18">
        <f t="shared" si="46"/>
        <v>9.5478862185708877E-2</v>
      </c>
      <c r="AD32" s="18">
        <f t="shared" si="46"/>
        <v>9.7746435881853985E-2</v>
      </c>
      <c r="AE32" s="18">
        <f t="shared" si="46"/>
        <v>8.016401829943641E-2</v>
      </c>
      <c r="AF32" s="18">
        <f t="shared" si="46"/>
        <v>7.2274892499862839E-2</v>
      </c>
      <c r="AG32" s="18">
        <f t="shared" si="46"/>
        <v>7.2459105450033243E-2</v>
      </c>
      <c r="AH32" s="18">
        <f t="shared" si="46"/>
        <v>7.7844592978377911E-2</v>
      </c>
      <c r="AI32" s="18">
        <f t="shared" si="46"/>
        <v>7.8600290941016199E-2</v>
      </c>
      <c r="AJ32" s="18">
        <f t="shared" si="46"/>
        <v>6.3547103954193024E-2</v>
      </c>
      <c r="AK32" s="18">
        <f t="shared" si="46"/>
        <v>7.1887733935558501E-2</v>
      </c>
      <c r="AL32" s="18">
        <f t="shared" si="46"/>
        <v>7.4104005059392658E-2</v>
      </c>
      <c r="AM32" s="18">
        <f t="shared" si="46"/>
        <v>8.7778254825908383E-2</v>
      </c>
      <c r="AN32" s="18">
        <f t="shared" si="46"/>
        <v>9.1300447829334955E-2</v>
      </c>
      <c r="AO32" s="18">
        <f t="shared" si="46"/>
        <v>9.3568021525480063E-2</v>
      </c>
      <c r="AP32" s="18">
        <f t="shared" si="46"/>
        <v>9.2676785476639559E-2</v>
      </c>
      <c r="AQ32" s="18">
        <f t="shared" si="46"/>
        <v>0.10178165734506564</v>
      </c>
      <c r="AR32" s="18">
        <f t="shared" si="46"/>
        <v>0.10556498805908943</v>
      </c>
      <c r="AS32" s="18">
        <f t="shared" si="46"/>
        <v>0.10676892784826156</v>
      </c>
      <c r="AT32" s="18">
        <f t="shared" si="46"/>
        <v>9.8398410410853288E-2</v>
      </c>
      <c r="AU32" s="18">
        <f t="shared" si="46"/>
        <v>9.3632343056038958E-2</v>
      </c>
      <c r="AV32" s="18">
        <f t="shared" si="46"/>
        <v>9.129597161425837E-2</v>
      </c>
      <c r="AW32" s="18">
        <f t="shared" si="46"/>
        <v>8.8912446519632704E-2</v>
      </c>
      <c r="AX32" s="18">
        <f t="shared" si="46"/>
        <v>8.505254900075461E-2</v>
      </c>
      <c r="AY32" s="18">
        <f t="shared" si="46"/>
        <v>8.2267261922588888E-2</v>
      </c>
      <c r="AZ32" s="18">
        <f t="shared" si="46"/>
        <v>7.9803711760057766E-2</v>
      </c>
      <c r="BA32" s="18">
        <f t="shared" si="46"/>
        <v>7.7270694229759948E-2</v>
      </c>
      <c r="BB32" s="18">
        <f t="shared" si="46"/>
        <v>7.3943438200581621E-2</v>
      </c>
      <c r="BC32" s="18">
        <f t="shared" si="46"/>
        <v>7.4393696941830303E-2</v>
      </c>
      <c r="BD32" s="18">
        <f t="shared" si="46"/>
        <v>7.5691863600784143E-2</v>
      </c>
      <c r="BE32" s="18">
        <f t="shared" si="46"/>
        <v>7.7437320710730298E-2</v>
      </c>
      <c r="BF32" s="18">
        <f t="shared" si="46"/>
        <v>7.7937610927627965E-2</v>
      </c>
      <c r="BG32" s="18">
        <f t="shared" si="46"/>
        <v>7.6980950177152785E-2</v>
      </c>
      <c r="BH32" s="18">
        <f t="shared" si="46"/>
        <v>8.049221832077387E-2</v>
      </c>
      <c r="BI32" s="18">
        <f t="shared" si="46"/>
        <v>8.373322284055075E-2</v>
      </c>
      <c r="BJ32" s="18">
        <f t="shared" si="46"/>
        <v>8.2409600943018121E-2</v>
      </c>
      <c r="BK32" s="18">
        <f t="shared" si="46"/>
        <v>8.4594323855663525E-2</v>
      </c>
      <c r="BL32" s="18">
        <f t="shared" si="46"/>
        <v>8.2601001367770058E-2</v>
      </c>
      <c r="BM32" s="18">
        <f t="shared" si="46"/>
        <v>8.246725295314998E-2</v>
      </c>
      <c r="BN32" s="18">
        <f t="shared" si="46"/>
        <v>8.4817312532125211E-2</v>
      </c>
      <c r="BO32" s="18">
        <f t="shared" si="46"/>
        <v>8.4316131143539266E-2</v>
      </c>
      <c r="BP32" s="18">
        <f t="shared" si="46"/>
        <v>8.6897510241582446E-2</v>
      </c>
      <c r="BQ32" s="18">
        <f t="shared" si="46"/>
        <v>9.0673002204717329E-2</v>
      </c>
      <c r="BR32" s="18">
        <f t="shared" si="46"/>
        <v>9.0492677620465672E-2</v>
      </c>
      <c r="BS32" s="18">
        <f t="shared" si="46"/>
        <v>9.3614170499458194E-2</v>
      </c>
      <c r="BT32" s="18">
        <f t="shared" si="46"/>
        <v>9.4144974370302295E-2</v>
      </c>
      <c r="BU32" s="18">
        <f t="shared" si="46"/>
        <v>9.8663046659458922E-2</v>
      </c>
      <c r="BV32" s="18">
        <f t="shared" ref="BV32:BV38" si="73">SUM(BP19:BV19)/7</f>
        <v>9.9102116246802666E-2</v>
      </c>
      <c r="BW32" s="18">
        <f t="shared" si="47"/>
        <v>0.10129093275342839</v>
      </c>
      <c r="BX32" s="18">
        <f t="shared" si="47"/>
        <v>9.7743903198207152E-2</v>
      </c>
      <c r="BY32" s="18">
        <f t="shared" si="47"/>
        <v>9.8334677643743221E-2</v>
      </c>
      <c r="BZ32" s="18">
        <f t="shared" si="47"/>
        <v>9.4352515883933785E-2</v>
      </c>
      <c r="CA32" s="18">
        <f t="shared" si="47"/>
        <v>9.2900908161463042E-2</v>
      </c>
      <c r="CB32" s="18">
        <f t="shared" si="47"/>
        <v>8.6594920419831758E-2</v>
      </c>
      <c r="CC32" s="18">
        <f t="shared" si="47"/>
        <v>8.6509789113304578E-2</v>
      </c>
      <c r="CD32" s="18">
        <f t="shared" si="47"/>
        <v>8.2685089552170896E-2</v>
      </c>
      <c r="CE32" s="18">
        <f t="shared" si="47"/>
        <v>8.7562439322290006E-2</v>
      </c>
      <c r="CF32" s="18">
        <f t="shared" si="47"/>
        <v>8.6514155536186146E-2</v>
      </c>
      <c r="CG32" s="18">
        <f t="shared" si="47"/>
        <v>8.6133570160104686E-2</v>
      </c>
      <c r="CH32" s="18">
        <f t="shared" si="47"/>
        <v>8.9687926185718081E-2</v>
      </c>
      <c r="CI32" s="18">
        <f t="shared" si="47"/>
        <v>8.728917855130483E-2</v>
      </c>
      <c r="CJ32" s="18">
        <f t="shared" si="47"/>
        <v>9.1391901111129048E-2</v>
      </c>
      <c r="CK32" s="18">
        <f t="shared" si="47"/>
        <v>9.1711464886350319E-2</v>
      </c>
      <c r="CL32" s="18">
        <f t="shared" si="47"/>
        <v>8.9549015697497653E-2</v>
      </c>
      <c r="CM32" s="18">
        <f t="shared" si="47"/>
        <v>8.7115470945455575E-2</v>
      </c>
      <c r="CN32" s="18">
        <f t="shared" si="47"/>
        <v>8.619891921955937E-2</v>
      </c>
      <c r="CO32" s="18">
        <f t="shared" si="47"/>
        <v>9.035590415593911E-2</v>
      </c>
      <c r="CP32" s="18">
        <f t="shared" si="47"/>
        <v>9.1450633504256112E-2</v>
      </c>
      <c r="CQ32" s="18">
        <f t="shared" si="47"/>
        <v>8.9854176608592309E-2</v>
      </c>
      <c r="CR32" s="18">
        <f t="shared" si="47"/>
        <v>9.071149684233526E-2</v>
      </c>
      <c r="CS32" s="18">
        <f t="shared" si="47"/>
        <v>9.0039562094194198E-2</v>
      </c>
      <c r="CT32" s="18">
        <f t="shared" si="47"/>
        <v>9.6737839559244823E-2</v>
      </c>
      <c r="CU32" s="18">
        <f t="shared" si="47"/>
        <v>9.9439066035236681E-2</v>
      </c>
      <c r="CV32" s="18">
        <f t="shared" si="47"/>
        <v>9.8532882666366742E-2</v>
      </c>
      <c r="CW32" s="18">
        <f t="shared" si="47"/>
        <v>0.10374966336272462</v>
      </c>
      <c r="CX32" s="18">
        <f t="shared" si="47"/>
        <v>0.10468951298678478</v>
      </c>
      <c r="CY32" s="18">
        <f t="shared" si="47"/>
        <v>0.10314839310633832</v>
      </c>
      <c r="CZ32" s="18">
        <f t="shared" si="47"/>
        <v>0.10057442498835652</v>
      </c>
      <c r="DA32" s="18">
        <f t="shared" si="47"/>
        <v>9.9612424026355534E-2</v>
      </c>
      <c r="DB32" s="18">
        <f t="shared" si="47"/>
        <v>9.9870458274537582E-2</v>
      </c>
      <c r="DC32" s="18">
        <f t="shared" si="47"/>
        <v>0.10061010324495177</v>
      </c>
      <c r="DD32" s="18">
        <f t="shared" si="47"/>
        <v>0.10078747873273437</v>
      </c>
      <c r="DE32" s="18">
        <f t="shared" si="47"/>
        <v>9.9894329711111979E-2</v>
      </c>
      <c r="DF32" s="18">
        <f t="shared" si="47"/>
        <v>0.10418929469062831</v>
      </c>
      <c r="DG32" s="18">
        <f t="shared" si="47"/>
        <v>0.11450429025407106</v>
      </c>
      <c r="DH32" s="18">
        <f t="shared" si="47"/>
        <v>0.11890544465522547</v>
      </c>
      <c r="DI32" s="18">
        <f t="shared" si="47"/>
        <v>0.12933691233846928</v>
      </c>
      <c r="DJ32" s="18">
        <f t="shared" si="47"/>
        <v>0.13761424049393911</v>
      </c>
      <c r="DK32" s="18">
        <f t="shared" si="47"/>
        <v>0.14461151110255349</v>
      </c>
      <c r="DL32" s="18">
        <f t="shared" si="47"/>
        <v>0.1521462641342009</v>
      </c>
      <c r="DM32" s="18">
        <f t="shared" si="47"/>
        <v>0.15374395722125569</v>
      </c>
      <c r="DN32" s="18">
        <f t="shared" si="47"/>
        <v>0.15631281693297255</v>
      </c>
      <c r="DO32" s="18">
        <f t="shared" si="47"/>
        <v>0.16197062197728068</v>
      </c>
      <c r="DP32" s="18">
        <f t="shared" si="47"/>
        <v>0.16569052016954069</v>
      </c>
      <c r="DQ32" s="18">
        <f t="shared" si="47"/>
        <v>0.16313251360900624</v>
      </c>
      <c r="DR32" s="18">
        <f t="shared" si="47"/>
        <v>0.15674715785681034</v>
      </c>
      <c r="DS32" s="18">
        <f t="shared" si="47"/>
        <v>0.15947373235757842</v>
      </c>
      <c r="DT32" s="18">
        <f t="shared" si="47"/>
        <v>0.16467787780562632</v>
      </c>
      <c r="DU32" s="18">
        <f t="shared" si="47"/>
        <v>0.16533908709992914</v>
      </c>
      <c r="DV32" s="18">
        <f t="shared" si="47"/>
        <v>0.16685077177544633</v>
      </c>
      <c r="DW32" s="18">
        <f t="shared" si="47"/>
        <v>0.16249328715480379</v>
      </c>
      <c r="DX32" s="18">
        <f t="shared" si="47"/>
        <v>0.16002591722810972</v>
      </c>
      <c r="DY32" s="18">
        <f t="shared" si="47"/>
        <v>0.16353910648302303</v>
      </c>
      <c r="DZ32" s="18">
        <f t="shared" si="47"/>
        <v>0.15920188772455193</v>
      </c>
      <c r="EA32" s="18">
        <f t="shared" si="47"/>
        <v>0.15932804415853008</v>
      </c>
      <c r="EB32" s="18">
        <f t="shared" si="47"/>
        <v>0.16426124045863283</v>
      </c>
      <c r="EC32" s="18">
        <f t="shared" si="47"/>
        <v>0.16341100800146102</v>
      </c>
      <c r="ED32" s="18">
        <f t="shared" si="47"/>
        <v>0.16401668887029983</v>
      </c>
      <c r="EE32" s="18">
        <f t="shared" si="47"/>
        <v>0.17218865330824887</v>
      </c>
      <c r="EF32" s="18">
        <f t="shared" si="47"/>
        <v>0.17430127806238307</v>
      </c>
      <c r="EG32" s="18">
        <f t="shared" si="47"/>
        <v>0.18213902854719238</v>
      </c>
      <c r="EH32" s="18">
        <f t="shared" ref="EH32:EH38" si="74">SUM(EB19:EH19)/7</f>
        <v>0.18657673643317613</v>
      </c>
      <c r="EI32" s="18">
        <f t="shared" si="48"/>
        <v>0.17716907092794967</v>
      </c>
      <c r="EJ32" s="18">
        <f t="shared" si="48"/>
        <v>0.17909027296958521</v>
      </c>
      <c r="EK32" s="18">
        <f t="shared" si="48"/>
        <v>0.18417897511711093</v>
      </c>
      <c r="EL32" s="18">
        <f t="shared" si="48"/>
        <v>0.18311580014089249</v>
      </c>
      <c r="EM32" s="18">
        <f t="shared" si="48"/>
        <v>0.20019781722290955</v>
      </c>
      <c r="EN32" s="18">
        <f t="shared" si="48"/>
        <v>0.20706594909104142</v>
      </c>
      <c r="EO32" s="18">
        <f t="shared" si="48"/>
        <v>0.20720161589337491</v>
      </c>
      <c r="EP32" s="18">
        <f t="shared" si="48"/>
        <v>0.21456846507207078</v>
      </c>
      <c r="EQ32" s="18">
        <f t="shared" si="48"/>
        <v>0.22493955295075743</v>
      </c>
      <c r="ER32" s="18">
        <f t="shared" si="48"/>
        <v>0.23044716139954233</v>
      </c>
      <c r="ES32" s="18">
        <f t="shared" si="48"/>
        <v>0.22291820387058481</v>
      </c>
      <c r="ET32" s="18">
        <f t="shared" si="48"/>
        <v>0.21443335538573632</v>
      </c>
      <c r="EU32" s="18">
        <f t="shared" si="48"/>
        <v>0.21019606725014311</v>
      </c>
      <c r="EV32" s="18">
        <f t="shared" si="48"/>
        <v>0.19912022950763872</v>
      </c>
      <c r="EW32" s="18">
        <f t="shared" si="48"/>
        <v>0.19835074138452061</v>
      </c>
      <c r="EX32" s="18">
        <f t="shared" si="48"/>
        <v>0.17671679802846377</v>
      </c>
      <c r="EY32" s="18">
        <f t="shared" si="48"/>
        <v>0.17434323008112532</v>
      </c>
      <c r="EZ32" s="18">
        <f t="shared" si="48"/>
        <v>0.17763993337782863</v>
      </c>
      <c r="FA32" s="18">
        <f t="shared" si="48"/>
        <v>0.16144945718735243</v>
      </c>
      <c r="FB32" s="18">
        <f t="shared" si="48"/>
        <v>0.14645597609217639</v>
      </c>
      <c r="FC32" s="18">
        <f t="shared" si="48"/>
        <v>0.14906995785509433</v>
      </c>
      <c r="FD32" s="18">
        <f t="shared" si="48"/>
        <v>0.14073043652077091</v>
      </c>
      <c r="FE32" s="18">
        <f t="shared" si="48"/>
        <v>0.15597505491607427</v>
      </c>
      <c r="FF32" s="18">
        <f t="shared" si="48"/>
        <v>0.14885370520522972</v>
      </c>
      <c r="FG32" s="18">
        <f t="shared" si="48"/>
        <v>0.15518433110107302</v>
      </c>
      <c r="FH32" s="18">
        <f t="shared" si="48"/>
        <v>0.167684331101073</v>
      </c>
      <c r="FI32" s="18">
        <f t="shared" si="48"/>
        <v>0.17541388967808921</v>
      </c>
      <c r="FJ32" s="18">
        <f t="shared" si="48"/>
        <v>0.18086713480592759</v>
      </c>
      <c r="FK32" s="18">
        <f t="shared" si="48"/>
        <v>0.19235709664432149</v>
      </c>
      <c r="FL32" s="18">
        <f t="shared" si="48"/>
        <v>0.18712798613219211</v>
      </c>
      <c r="FM32" s="18">
        <f t="shared" si="48"/>
        <v>0.18478339195086324</v>
      </c>
      <c r="FN32" s="18">
        <f t="shared" si="48"/>
        <v>0.17942665988605663</v>
      </c>
      <c r="FO32" s="18">
        <f t="shared" si="48"/>
        <v>0.17715489319121303</v>
      </c>
      <c r="FP32" s="18">
        <f t="shared" si="48"/>
        <v>0.17884448689049193</v>
      </c>
      <c r="FQ32" s="18">
        <f t="shared" si="48"/>
        <v>0.17950153983512657</v>
      </c>
      <c r="FR32" s="18">
        <f t="shared" si="48"/>
        <v>0.17903212129848114</v>
      </c>
      <c r="FS32" s="18">
        <f t="shared" si="48"/>
        <v>0.17554895816875943</v>
      </c>
      <c r="FT32" s="18">
        <f t="shared" si="48"/>
        <v>0.18471410494858512</v>
      </c>
      <c r="FU32" s="18">
        <f t="shared" si="48"/>
        <v>0.18542550061796398</v>
      </c>
      <c r="FV32" s="18">
        <f t="shared" si="48"/>
        <v>0.18234012445566469</v>
      </c>
      <c r="FW32" s="18">
        <f t="shared" si="48"/>
        <v>0.17917596286342602</v>
      </c>
      <c r="FX32" s="18">
        <f t="shared" si="48"/>
        <v>0.17959960827352134</v>
      </c>
      <c r="FY32" s="18">
        <f t="shared" si="48"/>
        <v>0.17796612909581105</v>
      </c>
      <c r="FZ32" s="18">
        <f t="shared" si="48"/>
        <v>0.18193502254805774</v>
      </c>
      <c r="GA32" s="18">
        <f t="shared" si="48"/>
        <v>0.17403624929737929</v>
      </c>
      <c r="GB32" s="18">
        <f t="shared" si="48"/>
        <v>0.16978800912080552</v>
      </c>
      <c r="GC32" s="18">
        <f t="shared" si="48"/>
        <v>0.17367221045918205</v>
      </c>
      <c r="GD32" s="18">
        <f t="shared" si="48"/>
        <v>0.17825299754317431</v>
      </c>
      <c r="GE32" s="18">
        <f t="shared" si="48"/>
        <v>0.18348778834707077</v>
      </c>
      <c r="GF32" s="18">
        <f t="shared" si="48"/>
        <v>0.18332604963690843</v>
      </c>
      <c r="GG32" s="18">
        <f t="shared" si="48"/>
        <v>0.18065579770699841</v>
      </c>
      <c r="GH32" s="18">
        <f t="shared" si="48"/>
        <v>0.17704394357150097</v>
      </c>
      <c r="GI32" s="18">
        <f t="shared" si="48"/>
        <v>0.1801743595692229</v>
      </c>
      <c r="GJ32" s="18">
        <f t="shared" si="48"/>
        <v>0.17921223615292431</v>
      </c>
      <c r="GK32" s="18">
        <f t="shared" si="48"/>
        <v>0.17178794051976204</v>
      </c>
      <c r="GL32" s="18">
        <f t="shared" si="48"/>
        <v>0.16462376751673694</v>
      </c>
      <c r="GM32" s="18">
        <f t="shared" si="48"/>
        <v>0.16216033470308844</v>
      </c>
      <c r="GN32" s="18">
        <f t="shared" si="48"/>
        <v>0.16398516373379984</v>
      </c>
      <c r="GO32" s="18">
        <f t="shared" si="48"/>
        <v>0.1718747326048265</v>
      </c>
      <c r="GP32" s="18">
        <f t="shared" si="48"/>
        <v>0.16770483858355784</v>
      </c>
      <c r="GQ32" s="18">
        <f t="shared" si="48"/>
        <v>0.16707070709005137</v>
      </c>
      <c r="GR32" s="18">
        <f t="shared" si="48"/>
        <v>0.17400182353305765</v>
      </c>
      <c r="GS32" s="18">
        <f t="shared" si="48"/>
        <v>0.16972074462898348</v>
      </c>
      <c r="GT32" s="18">
        <f t="shared" ref="GT32:GT38" si="75">SUM(GN19:GT19)/7</f>
        <v>0.1747261350117178</v>
      </c>
      <c r="GU32" s="18">
        <f t="shared" si="49"/>
        <v>0.17363878556779463</v>
      </c>
      <c r="GV32" s="18">
        <f t="shared" si="49"/>
        <v>0.17011809763160324</v>
      </c>
      <c r="GW32" s="18">
        <f t="shared" si="49"/>
        <v>0.17386634654082264</v>
      </c>
      <c r="GX32" s="18">
        <f t="shared" si="49"/>
        <v>0.1740050521550261</v>
      </c>
      <c r="GY32" s="18">
        <f t="shared" si="49"/>
        <v>0.17266913317204829</v>
      </c>
      <c r="GZ32" s="18">
        <f t="shared" si="49"/>
        <v>0.17942385529653679</v>
      </c>
      <c r="HA32" s="18">
        <f t="shared" si="49"/>
        <v>0.17461920597932057</v>
      </c>
      <c r="HB32" s="18">
        <f t="shared" si="50"/>
        <v>0.17359246340051379</v>
      </c>
      <c r="HC32" s="18">
        <f t="shared" si="51"/>
        <v>0.17573717959969581</v>
      </c>
      <c r="HD32" s="18">
        <f t="shared" si="52"/>
        <v>0.17644087154168261</v>
      </c>
      <c r="HE32" s="18">
        <f t="shared" si="53"/>
        <v>0.17456367004835829</v>
      </c>
      <c r="HF32" s="18">
        <f t="shared" si="54"/>
        <v>0.16891474381119681</v>
      </c>
      <c r="HG32" s="18">
        <f t="shared" si="55"/>
        <v>0.16412051672809838</v>
      </c>
      <c r="HH32" s="18">
        <f t="shared" si="56"/>
        <v>0.16486270252521246</v>
      </c>
      <c r="HI32" s="18">
        <f t="shared" si="57"/>
        <v>0.16472418794511548</v>
      </c>
      <c r="HJ32" s="18">
        <f t="shared" si="72"/>
        <v>0.15886511692737207</v>
      </c>
      <c r="HK32" s="18">
        <f t="shared" si="58"/>
        <v>0.15785029730397301</v>
      </c>
      <c r="HL32" s="18">
        <f t="shared" si="59"/>
        <v>0.15734667626872964</v>
      </c>
      <c r="HM32" s="18">
        <f t="shared" si="60"/>
        <v>0.16180518900835247</v>
      </c>
      <c r="HN32" s="18">
        <f t="shared" si="61"/>
        <v>0.1627476985042644</v>
      </c>
      <c r="HO32" s="18">
        <f t="shared" si="62"/>
        <v>0.16272680835792525</v>
      </c>
      <c r="HP32" s="18">
        <f t="shared" si="63"/>
        <v>0.15978557663478035</v>
      </c>
      <c r="HQ32" s="18">
        <f t="shared" si="64"/>
        <v>0.16340163582488429</v>
      </c>
      <c r="HR32" s="18">
        <f t="shared" si="65"/>
        <v>0.15920473092351992</v>
      </c>
      <c r="HS32" s="18">
        <f t="shared" si="65"/>
        <v>0.15998222139151128</v>
      </c>
      <c r="HT32" s="18">
        <f t="shared" si="66"/>
        <v>0.15754527199420648</v>
      </c>
      <c r="HU32" s="18">
        <f t="shared" si="67"/>
        <v>0.15841664934335517</v>
      </c>
      <c r="HV32" s="18">
        <f t="shared" si="68"/>
        <v>0.15169347018055473</v>
      </c>
      <c r="HW32" s="18">
        <f t="shared" si="69"/>
        <v>0.14856553940889533</v>
      </c>
      <c r="HX32" s="18">
        <f t="shared" si="70"/>
        <v>0.14153442960286261</v>
      </c>
    </row>
    <row r="33" spans="2:232" x14ac:dyDescent="0.25">
      <c r="B33" s="132" t="s">
        <v>207</v>
      </c>
      <c r="J33" s="18">
        <f t="shared" si="71"/>
        <v>0.14285714285714285</v>
      </c>
      <c r="K33" s="18">
        <f t="shared" ref="K33:K38" si="76">SUM(E20:K20)/7</f>
        <v>0</v>
      </c>
      <c r="L33" s="18">
        <f t="shared" ref="L33:L38" si="77">SUM(F20:L20)/7</f>
        <v>3.5714285714285712E-2</v>
      </c>
      <c r="M33" s="18">
        <f t="shared" ref="M33:M38" si="78">SUM(G20:M20)/7</f>
        <v>3.5714285714285712E-2</v>
      </c>
      <c r="N33" s="18">
        <f t="shared" ref="N33:N38" si="79">SUM(H20:N20)/7</f>
        <v>0.17857142857142858</v>
      </c>
      <c r="O33" s="18">
        <f t="shared" ref="O33:O38" si="80">SUM(I20:O20)/7</f>
        <v>0.17857142857142858</v>
      </c>
      <c r="P33" s="18">
        <f t="shared" ref="P33:P38" si="81">SUM(J20:P20)/7</f>
        <v>0.25</v>
      </c>
      <c r="Q33" s="18">
        <f t="shared" ref="Q33:Q38" si="82">SUM(K20:Q20)/7</f>
        <v>0.25</v>
      </c>
      <c r="R33" s="18">
        <f t="shared" ref="R33:R38" si="83">SUM(L20:R20)/7</f>
        <v>0.29761904761904762</v>
      </c>
      <c r="S33" s="18">
        <f t="shared" ref="S33:S38" si="84">SUM(M20:S20)/7</f>
        <v>0.26190476190476192</v>
      </c>
      <c r="T33" s="18">
        <f t="shared" ref="T33:T38" si="85">SUM(N20:T20)/7</f>
        <v>0.26190476190476192</v>
      </c>
      <c r="U33" s="18">
        <f t="shared" ref="U33:U38" si="86">SUM(O20:U20)/7</f>
        <v>0.11904761904761904</v>
      </c>
      <c r="V33" s="18">
        <f t="shared" ref="V33:V38" si="87">SUM(P20:V20)/7</f>
        <v>0.13492063492063491</v>
      </c>
      <c r="W33" s="18">
        <f t="shared" ref="W33:W38" si="88">SUM(Q20:W20)/7</f>
        <v>9.5238095238095233E-2</v>
      </c>
      <c r="X33" s="18">
        <f t="shared" ref="X33:X38" si="89">SUM(R20:X20)/7</f>
        <v>9.5238095238095233E-2</v>
      </c>
      <c r="Y33" s="18">
        <f t="shared" ref="Y33:Y38" si="90">SUM(S20:Y20)/7</f>
        <v>6.1904761904761907E-2</v>
      </c>
      <c r="Z33" s="18">
        <f t="shared" ref="Z33:Z38" si="91">SUM(T20:Z20)/7</f>
        <v>6.8398268398268403E-2</v>
      </c>
      <c r="AA33" s="18">
        <f t="shared" ref="AA33:AA38" si="92">SUM(U20:AA20)/7</f>
        <v>9.8160173160173156E-2</v>
      </c>
      <c r="AB33" s="18">
        <f t="shared" ref="AB33:AB38" si="93">SUM(V20:AB20)/7</f>
        <v>0.12337025719378661</v>
      </c>
      <c r="AC33" s="18">
        <f t="shared" ref="AC33:AC38" si="94">SUM(W20:AC20)/7</f>
        <v>0.12857452469313607</v>
      </c>
      <c r="AD33" s="18">
        <f t="shared" ref="AD33:AD38" si="95">SUM(X20:AD20)/7</f>
        <v>0.11950422990855557</v>
      </c>
      <c r="AE33" s="18">
        <f t="shared" ref="AE33:AE38" si="96">SUM(Y20:AE20)/7</f>
        <v>0.15906466946899514</v>
      </c>
      <c r="AF33" s="18">
        <f t="shared" ref="AF33:AF38" si="97">SUM(Z20:AF20)/7</f>
        <v>0.17782799569500796</v>
      </c>
      <c r="AG33" s="18">
        <f t="shared" ref="AG33:AG38" si="98">SUM(AA20:AG20)/7</f>
        <v>0.19970328352774258</v>
      </c>
      <c r="AH33" s="18">
        <f t="shared" ref="AH33:AH38" si="99">SUM(AB20:AH20)/7</f>
        <v>0.19261711572728904</v>
      </c>
      <c r="AI33" s="18">
        <f t="shared" ref="AI33:AI38" si="100">SUM(AC20:AI20)/7</f>
        <v>0.17974002244393253</v>
      </c>
      <c r="AJ33" s="18">
        <f t="shared" ref="AJ33:AJ38" si="101">SUM(AD20:AJ20)/7</f>
        <v>0.18017736901993212</v>
      </c>
      <c r="AK33" s="18">
        <f t="shared" ref="AK33:AK38" si="102">SUM(AE20:AK20)/7</f>
        <v>0.17588918509949927</v>
      </c>
      <c r="AL33" s="18">
        <f t="shared" ref="AL33:AL38" si="103">SUM(AF20:AL20)/7</f>
        <v>0.15913786918851947</v>
      </c>
      <c r="AM33" s="18">
        <f t="shared" ref="AM33:AM38" si="104">SUM(AG20:AM20)/7</f>
        <v>0.14320807306876407</v>
      </c>
      <c r="AN33" s="18">
        <f t="shared" ref="AN33:AN38" si="105">SUM(AH20:AN20)/7</f>
        <v>0.13185372497045228</v>
      </c>
      <c r="AO33" s="18">
        <f t="shared" ref="AO33:AO38" si="106">SUM(AI20:AO20)/7</f>
        <v>0.12550451862124595</v>
      </c>
      <c r="AP33" s="18">
        <f t="shared" ref="AP33:AP38" si="107">SUM(AJ20:AP20)/7</f>
        <v>0.1286228696980424</v>
      </c>
      <c r="AQ33" s="18">
        <f t="shared" ref="AQ33:AQ38" si="108">SUM(AK20:AQ20)/7</f>
        <v>0.12025308101951879</v>
      </c>
      <c r="AR33" s="18">
        <f t="shared" ref="AR33:AR38" si="109">SUM(AL20:AR20)/7</f>
        <v>0.11858510469807711</v>
      </c>
      <c r="AS33" s="18">
        <f t="shared" ref="AS33:AS38" si="110">SUM(AM20:AS20)/7</f>
        <v>0.11389043143972478</v>
      </c>
      <c r="AT33" s="18">
        <f t="shared" ref="AT33:AT38" si="111">SUM(AN20:AT20)/7</f>
        <v>0.11186837519646042</v>
      </c>
      <c r="AU33" s="18">
        <f t="shared" ref="AU33:AU38" si="112">SUM(AO20:AU20)/7</f>
        <v>0.10786558524394443</v>
      </c>
      <c r="AV33" s="18">
        <f t="shared" ref="AV33:AV38" si="113">SUM(AP20:AV20)/7</f>
        <v>0.1078358646178299</v>
      </c>
      <c r="AW33" s="18">
        <f t="shared" ref="AW33:AW38" si="114">SUM(AQ20:AW20)/7</f>
        <v>0.10875357040982413</v>
      </c>
      <c r="AX33" s="18">
        <f t="shared" ref="AX33:AX38" si="115">SUM(AR20:AX20)/7</f>
        <v>0.11086531721210491</v>
      </c>
      <c r="AY33" s="18">
        <f t="shared" ref="AY33:AY38" si="116">SUM(AS20:AY20)/7</f>
        <v>0.10818786687166559</v>
      </c>
      <c r="AZ33" s="18">
        <f t="shared" ref="AZ33:AZ38" si="117">SUM(AT20:AZ20)/7</f>
        <v>0.10316456359232382</v>
      </c>
      <c r="BA33" s="18">
        <f t="shared" ref="BA33:BA38" si="118">SUM(AU20:BA20)/7</f>
        <v>0.10430114167738276</v>
      </c>
      <c r="BB33" s="18">
        <f t="shared" ref="BB33:BB38" si="119">SUM(AV20:BB20)/7</f>
        <v>0.10526464068147247</v>
      </c>
      <c r="BC33" s="18">
        <f t="shared" ref="BC33:BC38" si="120">SUM(AW20:BC20)/7</f>
        <v>0.10469250062561949</v>
      </c>
      <c r="BD33" s="18">
        <f t="shared" ref="BD33:BD38" si="121">SUM(AX20:BD20)/7</f>
        <v>0.10359486769489619</v>
      </c>
      <c r="BE33" s="18">
        <f t="shared" ref="BE33:BE38" si="122">SUM(AY20:BE20)/7</f>
        <v>0.10120147574868213</v>
      </c>
      <c r="BF33" s="18">
        <f t="shared" ref="BF33:BF38" si="123">SUM(AZ20:BF20)/7</f>
        <v>0.1031668823262302</v>
      </c>
      <c r="BG33" s="18">
        <f t="shared" ref="BG33:BG38" si="124">SUM(BA20:BG20)/7</f>
        <v>0.10605975119848053</v>
      </c>
      <c r="BH33" s="18">
        <f t="shared" ref="BH33:BH38" si="125">SUM(BB20:BH20)/7</f>
        <v>0.10464741353614286</v>
      </c>
      <c r="BI33" s="18">
        <f t="shared" ref="BI33:BI38" si="126">SUM(BC20:BI20)/7</f>
        <v>0.10709700997550912</v>
      </c>
      <c r="BJ33" s="18">
        <f t="shared" ref="BJ33:BJ38" si="127">SUM(BD20:BJ20)/7</f>
        <v>0.10897797384804862</v>
      </c>
      <c r="BK33" s="18">
        <f t="shared" ref="BK33:BK38" si="128">SUM(BE20:BK20)/7</f>
        <v>0.11009160780283746</v>
      </c>
      <c r="BL33" s="18">
        <f t="shared" ref="BL33:BL38" si="129">SUM(BF20:BL20)/7</f>
        <v>0.11550408131978662</v>
      </c>
      <c r="BM33" s="18">
        <f t="shared" ref="BM33:BM38" si="130">SUM(BG20:BM20)/7</f>
        <v>0.119088385097795</v>
      </c>
      <c r="BN33" s="18">
        <f t="shared" ref="BN33:BN38" si="131">SUM(BH20:BN20)/7</f>
        <v>0.11974234960718119</v>
      </c>
      <c r="BO33" s="18">
        <f t="shared" ref="BO33:BO38" si="132">SUM(BI20:BO20)/7</f>
        <v>0.12146036123931496</v>
      </c>
      <c r="BP33" s="18">
        <f t="shared" ref="BP33:BP38" si="133">SUM(BJ20:BP20)/7</f>
        <v>0.12356103535657639</v>
      </c>
      <c r="BQ33" s="18">
        <f t="shared" ref="BQ33:BQ38" si="134">SUM(BK20:BQ20)/7</f>
        <v>0.12170117882258287</v>
      </c>
      <c r="BR33" s="18">
        <f t="shared" ref="BR33:BR38" si="135">SUM(BL20:BR20)/7</f>
        <v>0.12105111982750281</v>
      </c>
      <c r="BS33" s="18">
        <f t="shared" ref="BS33:BS38" si="136">SUM(BM20:BS20)/7</f>
        <v>0.11834830891657003</v>
      </c>
      <c r="BT33" s="18">
        <f t="shared" ref="BT33:BT38" si="137">SUM(BN20:BT20)/7</f>
        <v>0.11571536841642631</v>
      </c>
      <c r="BU33" s="18">
        <f t="shared" ref="BU33:BU38" si="138">SUM(BO20:BU20)/7</f>
        <v>0.11367216814280436</v>
      </c>
      <c r="BV33" s="18">
        <f t="shared" si="73"/>
        <v>0.11382527452309296</v>
      </c>
      <c r="BW33" s="18">
        <f t="shared" ref="BW33:BW38" si="139">SUM(BQ20:BW20)/7</f>
        <v>0.11154200446400166</v>
      </c>
      <c r="BX33" s="18">
        <f t="shared" ref="BX33:BX38" si="140">SUM(BR20:BX20)/7</f>
        <v>0.11135304753287513</v>
      </c>
      <c r="BY33" s="18">
        <f t="shared" ref="BY33:BY38" si="141">SUM(BS20:BY20)/7</f>
        <v>0.10978887366423687</v>
      </c>
      <c r="BZ33" s="18">
        <f t="shared" ref="BZ33:BZ38" si="142">SUM(BT20:BZ20)/7</f>
        <v>0.11169213767159313</v>
      </c>
      <c r="CA33" s="18">
        <f t="shared" ref="CA33:CA38" si="143">SUM(BU20:CA20)/7</f>
        <v>0.11151588572685059</v>
      </c>
      <c r="CB33" s="18">
        <f t="shared" ref="CB33:CB38" si="144">SUM(BV20:CB20)/7</f>
        <v>0.11460144496958805</v>
      </c>
      <c r="CC33" s="18">
        <f t="shared" ref="CC33:CC38" si="145">SUM(BW20:CC20)/7</f>
        <v>0.11733245728298024</v>
      </c>
      <c r="CD33" s="18">
        <f t="shared" ref="CD33:CD38" si="146">SUM(BX20:CD20)/7</f>
        <v>0.11762469304033227</v>
      </c>
      <c r="CE33" s="18">
        <f t="shared" ref="CE33:CE38" si="147">SUM(BY20:CE20)/7</f>
        <v>0.11939310066616127</v>
      </c>
      <c r="CF33" s="18">
        <f t="shared" ref="CF33:CF38" si="148">SUM(BZ20:CF20)/7</f>
        <v>0.12061637355671714</v>
      </c>
      <c r="CG33" s="18">
        <f t="shared" ref="CG33:CG38" si="149">SUM(CA20:CG20)/7</f>
        <v>0.12060444921073024</v>
      </c>
      <c r="CH33" s="18">
        <f t="shared" ref="CH33:CH38" si="150">SUM(CB20:CH20)/7</f>
        <v>0.12056565957001421</v>
      </c>
      <c r="CI33" s="18">
        <f t="shared" ref="CI33:CI38" si="151">SUM(CC20:CI20)/7</f>
        <v>0.1172108274692156</v>
      </c>
      <c r="CJ33" s="18">
        <f t="shared" ref="CJ33:CJ38" si="152">SUM(CD20:CJ20)/7</f>
        <v>0.11784597698684528</v>
      </c>
      <c r="CK33" s="18">
        <f t="shared" ref="CK33:CK38" si="153">SUM(CE20:CK20)/7</f>
        <v>0.12140769729168485</v>
      </c>
      <c r="CL33" s="18">
        <f t="shared" ref="CL33:CL38" si="154">SUM(CF20:CL20)/7</f>
        <v>0.12172446588581821</v>
      </c>
      <c r="CM33" s="18">
        <f t="shared" ref="CM33:CM38" si="155">SUM(CG20:CM20)/7</f>
        <v>0.12413046849838685</v>
      </c>
      <c r="CN33" s="18">
        <f t="shared" ref="CN33:CN38" si="156">SUM(CH20:CN20)/7</f>
        <v>0.12699995102271563</v>
      </c>
      <c r="CO33" s="18">
        <f t="shared" ref="CO33:CO38" si="157">SUM(CI20:CO20)/7</f>
        <v>0.12816654413481812</v>
      </c>
      <c r="CP33" s="18">
        <f t="shared" ref="CP33:CP38" si="158">SUM(CJ20:CP20)/7</f>
        <v>0.12710203737587181</v>
      </c>
      <c r="CQ33" s="18">
        <f t="shared" ref="CQ33:CQ38" si="159">SUM(CK20:CQ20)/7</f>
        <v>0.120030341948012</v>
      </c>
      <c r="CR33" s="18">
        <f t="shared" ref="CR33:CR38" si="160">SUM(CL20:CR20)/7</f>
        <v>0.11282359638160581</v>
      </c>
      <c r="CS33" s="18">
        <f t="shared" ref="CS33:CS38" si="161">SUM(CM20:CS20)/7</f>
        <v>0.11207111425040685</v>
      </c>
      <c r="CT33" s="18">
        <f t="shared" ref="CT33:CT38" si="162">SUM(CN20:CT20)/7</f>
        <v>0.108821287518152</v>
      </c>
      <c r="CU33" s="18">
        <f t="shared" ref="CU33:CU38" si="163">SUM(CO20:CU20)/7</f>
        <v>0.10481413721277437</v>
      </c>
      <c r="CV33" s="18">
        <f t="shared" ref="CV33:CV38" si="164">SUM(CP20:CV20)/7</f>
        <v>9.9760832308723207E-2</v>
      </c>
      <c r="CW33" s="18">
        <f t="shared" ref="CW33:CW38" si="165">SUM(CQ20:CW20)/7</f>
        <v>0.10122737220668683</v>
      </c>
      <c r="CX33" s="18">
        <f t="shared" ref="CX33:CX38" si="166">SUM(CR20:CX20)/7</f>
        <v>0.10421780282869639</v>
      </c>
      <c r="CY33" s="18">
        <f t="shared" ref="CY33:CY38" si="167">SUM(CS20:CY20)/7</f>
        <v>0.10499303282916339</v>
      </c>
      <c r="CZ33" s="18">
        <f t="shared" ref="CZ33:CZ38" si="168">SUM(CT20:CZ20)/7</f>
        <v>0.10285507119773421</v>
      </c>
      <c r="DA33" s="18">
        <f t="shared" ref="DA33:DA38" si="169">SUM(CU20:DA20)/7</f>
        <v>0.10372688456954758</v>
      </c>
      <c r="DB33" s="18">
        <f t="shared" ref="DB33:DB38" si="170">SUM(CV20:DB20)/7</f>
        <v>0.1041491224302091</v>
      </c>
      <c r="DC33" s="18">
        <f t="shared" ref="DC33:DC38" si="171">SUM(CW20:DC20)/7</f>
        <v>0.11327000155108823</v>
      </c>
      <c r="DD33" s="18">
        <f t="shared" ref="DD33:DD38" si="172">SUM(CX20:DD20)/7</f>
        <v>0.11418375406390764</v>
      </c>
      <c r="DE33" s="18">
        <f t="shared" ref="DE33:DE38" si="173">SUM(CY20:DE20)/7</f>
        <v>0.11062867070333228</v>
      </c>
      <c r="DF33" s="18">
        <f t="shared" ref="DF33:DF38" si="174">SUM(CZ20:DF20)/7</f>
        <v>0.11520115649690964</v>
      </c>
      <c r="DG33" s="18">
        <f t="shared" ref="DG33:DG38" si="175">SUM(DA20:DG20)/7</f>
        <v>0.11502686317709725</v>
      </c>
      <c r="DH33" s="18">
        <f t="shared" ref="DH33:DH38" si="176">SUM(DB20:DH20)/7</f>
        <v>0.11468415033438441</v>
      </c>
      <c r="DI33" s="18">
        <f t="shared" ref="DI33:DI38" si="177">SUM(DC20:DI20)/7</f>
        <v>0.11229288365616573</v>
      </c>
      <c r="DJ33" s="18">
        <f t="shared" ref="DJ33:DJ38" si="178">SUM(DD20:DJ20)/7</f>
        <v>0.10940962829766285</v>
      </c>
      <c r="DK33" s="18">
        <f t="shared" ref="DK33:DK38" si="179">SUM(DE20:DK20)/7</f>
        <v>0.12577458040510631</v>
      </c>
      <c r="DL33" s="18">
        <f t="shared" ref="DL33:DL38" si="180">SUM(DF20:DL20)/7</f>
        <v>0.13239983920427814</v>
      </c>
      <c r="DM33" s="18">
        <f t="shared" ref="DM33:DM38" si="181">SUM(DG20:DM20)/7</f>
        <v>0.13833858131323298</v>
      </c>
      <c r="DN33" s="18">
        <f t="shared" ref="DN33:DN38" si="182">SUM(DH20:DN20)/7</f>
        <v>0.13774733582402834</v>
      </c>
      <c r="DO33" s="18">
        <f t="shared" ref="DO33:DO38" si="183">SUM(DI20:DO20)/7</f>
        <v>0.14282572709873861</v>
      </c>
      <c r="DP33" s="18">
        <f t="shared" ref="DP33:DP38" si="184">SUM(DJ20:DP20)/7</f>
        <v>0.15344325027907588</v>
      </c>
      <c r="DQ33" s="18">
        <f t="shared" ref="DQ33:DQ38" si="185">SUM(DK20:DQ20)/7</f>
        <v>0.16170410675986074</v>
      </c>
      <c r="DR33" s="18">
        <f t="shared" ref="DR33:DR38" si="186">SUM(DL20:DR20)/7</f>
        <v>0.15878254940618403</v>
      </c>
      <c r="DS33" s="18">
        <f t="shared" ref="DS33:DS38" si="187">SUM(DM20:DS20)/7</f>
        <v>0.16738469994381844</v>
      </c>
      <c r="DT33" s="18">
        <f t="shared" ref="DT33:DT38" si="188">SUM(DN20:DT20)/7</f>
        <v>0.16934127994917891</v>
      </c>
      <c r="DU33" s="18">
        <f t="shared" ref="DU33:DU38" si="189">SUM(DO20:DU20)/7</f>
        <v>0.18002124746367881</v>
      </c>
      <c r="DV33" s="18">
        <f t="shared" ref="DV33:DV38" si="190">SUM(DP20:DV20)/7</f>
        <v>0.17808017375581625</v>
      </c>
      <c r="DW33" s="18">
        <f t="shared" ref="DW33:DW38" si="191">SUM(DQ20:DW20)/7</f>
        <v>0.17096229163793414</v>
      </c>
      <c r="DX33" s="18">
        <f t="shared" ref="DX33:DX38" si="192">SUM(DR20:DX20)/7</f>
        <v>0.16797641643678987</v>
      </c>
      <c r="DY33" s="18">
        <f t="shared" ref="DY33:DY38" si="193">SUM(DS20:DY20)/7</f>
        <v>0.16404896137386987</v>
      </c>
      <c r="DZ33" s="18">
        <f t="shared" ref="DZ33:DZ38" si="194">SUM(DT20:DZ20)/7</f>
        <v>0.16160927582222986</v>
      </c>
      <c r="EA33" s="18">
        <f t="shared" ref="EA33:EA38" si="195">SUM(DU20:EA20)/7</f>
        <v>0.16109263518784322</v>
      </c>
      <c r="EB33" s="18">
        <f t="shared" ref="EB33:EB38" si="196">SUM(DV20:EB20)/7</f>
        <v>0.15759067485135053</v>
      </c>
      <c r="EC33" s="18">
        <f t="shared" ref="EC33:EC38" si="197">SUM(DW20:EC20)/7</f>
        <v>0.15734344413685378</v>
      </c>
      <c r="ED33" s="18">
        <f t="shared" ref="ED33:ED38" si="198">SUM(DX20:ED20)/7</f>
        <v>0.159592121385531</v>
      </c>
      <c r="EE33" s="18">
        <f t="shared" ref="EE33:EE38" si="199">SUM(DY20:EE20)/7</f>
        <v>0.16110229067063633</v>
      </c>
      <c r="EF33" s="18">
        <f t="shared" ref="EF33:EF38" si="200">SUM(DZ20:EF20)/7</f>
        <v>0.1578240798452557</v>
      </c>
      <c r="EG33" s="18">
        <f t="shared" ref="EG33:EG38" si="201">SUM(EA20:EG20)/7</f>
        <v>0.14497663317427964</v>
      </c>
      <c r="EH33" s="18">
        <f t="shared" si="74"/>
        <v>0.15354890381551578</v>
      </c>
      <c r="EI33" s="18">
        <f t="shared" ref="EI33:EI38" si="202">SUM(EC20:EI20)/7</f>
        <v>0.15677512655393366</v>
      </c>
      <c r="EJ33" s="18">
        <f t="shared" ref="EJ33:EJ38" si="203">SUM(ED20:EJ20)/7</f>
        <v>0.15552299985018112</v>
      </c>
      <c r="EK33" s="18">
        <f t="shared" ref="EK33:EK38" si="204">SUM(EE20:EK20)/7</f>
        <v>0.15852642344184001</v>
      </c>
      <c r="EL33" s="18">
        <f t="shared" ref="EL33:EL38" si="205">SUM(EF20:EL20)/7</f>
        <v>0.16353453714560587</v>
      </c>
      <c r="EM33" s="18">
        <f t="shared" ref="EM33:EM38" si="206">SUM(EG20:EM20)/7</f>
        <v>0.16577425367103668</v>
      </c>
      <c r="EN33" s="18">
        <f t="shared" ref="EN33:EN38" si="207">SUM(EH20:EN20)/7</f>
        <v>0.18912590202268503</v>
      </c>
      <c r="EO33" s="18">
        <f t="shared" ref="EO33:EO38" si="208">SUM(EI20:EO20)/7</f>
        <v>0.17081088370766673</v>
      </c>
      <c r="EP33" s="18">
        <f t="shared" ref="EP33:EP38" si="209">SUM(EJ20:EP20)/7</f>
        <v>0.18723696633583994</v>
      </c>
      <c r="EQ33" s="18">
        <f t="shared" ref="EQ33:EQ38" si="210">SUM(EK20:EQ20)/7</f>
        <v>0.19092780437318252</v>
      </c>
      <c r="ER33" s="18">
        <f t="shared" ref="ER33:ER38" si="211">SUM(EL20:ER20)/7</f>
        <v>0.19098458384172673</v>
      </c>
      <c r="ES33" s="18">
        <f t="shared" ref="ES33:ES38" si="212">SUM(EM20:ES20)/7</f>
        <v>0.18628702914417203</v>
      </c>
      <c r="ET33" s="18">
        <f t="shared" ref="ET33:ET38" si="213">SUM(EN20:ET20)/7</f>
        <v>0.18883495740638595</v>
      </c>
      <c r="EU33" s="18">
        <f t="shared" ref="EU33:EU38" si="214">SUM(EO20:EU20)/7</f>
        <v>0.17249113174052644</v>
      </c>
      <c r="EV33" s="18">
        <f t="shared" ref="EV33:EV38" si="215">SUM(EP20:EV20)/7</f>
        <v>0.17947525872465336</v>
      </c>
      <c r="EW33" s="18">
        <f t="shared" ref="EW33:EW38" si="216">SUM(EQ20:EW20)/7</f>
        <v>0.15973621556640646</v>
      </c>
      <c r="EX33" s="18">
        <f t="shared" ref="EX33:EX38" si="217">SUM(ER20:EX20)/7</f>
        <v>0.15889752392536652</v>
      </c>
      <c r="EY33" s="18">
        <f t="shared" ref="EY33:EY38" si="218">SUM(ES20:EY20)/7</f>
        <v>0.14744110263287966</v>
      </c>
      <c r="EZ33" s="18">
        <f t="shared" ref="EZ33:EZ38" si="219">SUM(ET20:EZ20)/7</f>
        <v>0.13498689017866719</v>
      </c>
      <c r="FA33" s="18">
        <f t="shared" ref="FA33:FA38" si="220">SUM(EU20:FA20)/7</f>
        <v>0.13974879494057196</v>
      </c>
      <c r="FB33" s="18">
        <f t="shared" ref="FB33:FB38" si="221">SUM(EV20:FB20)/7</f>
        <v>0.14510360961742053</v>
      </c>
      <c r="FC33" s="18">
        <f t="shared" ref="FC33:FC38" si="222">SUM(EW20:FC20)/7</f>
        <v>0.15112184669948742</v>
      </c>
      <c r="FD33" s="18">
        <f t="shared" ref="FD33:FD38" si="223">SUM(EX20:FD20)/7</f>
        <v>0.15269264695081541</v>
      </c>
      <c r="FE33" s="18">
        <f t="shared" ref="FE33:FE38" si="224">SUM(EY20:FE20)/7</f>
        <v>0.15455174675512073</v>
      </c>
      <c r="FF33" s="18">
        <f t="shared" ref="FF33:FF38" si="225">SUM(EZ20:FF20)/7</f>
        <v>0.18074301951715294</v>
      </c>
      <c r="FG33" s="18">
        <f t="shared" ref="FG33:FG38" si="226">SUM(FA20:FG20)/7</f>
        <v>0.19309371230262837</v>
      </c>
      <c r="FH33" s="18">
        <f t="shared" ref="FH33:FH38" si="227">SUM(FB20:FH20)/7</f>
        <v>0.18175442658834262</v>
      </c>
      <c r="FI33" s="18">
        <f t="shared" ref="FI33:FI38" si="228">SUM(FC20:FI20)/7</f>
        <v>0.18366353442965383</v>
      </c>
      <c r="FJ33" s="18">
        <f t="shared" ref="FJ33:FJ38" si="229">SUM(FD20:FJ20)/7</f>
        <v>0.17831756625515</v>
      </c>
      <c r="FK33" s="18">
        <f t="shared" ref="FK33:FK38" si="230">SUM(FE20:FK20)/7</f>
        <v>0.18032934657703487</v>
      </c>
      <c r="FL33" s="18">
        <f t="shared" ref="FL33:FL38" si="231">SUM(FF20:FL20)/7</f>
        <v>0.18181182636140145</v>
      </c>
      <c r="FM33" s="18">
        <f t="shared" ref="FM33:FM38" si="232">SUM(FG20:FM20)/7</f>
        <v>0.16089396870884992</v>
      </c>
      <c r="FN33" s="18">
        <f t="shared" ref="FN33:FN38" si="233">SUM(FH20:FN20)/7</f>
        <v>0.15597103335113194</v>
      </c>
      <c r="FO33" s="18">
        <f t="shared" ref="FO33:FO38" si="234">SUM(FI20:FO20)/7</f>
        <v>0.15616915253963576</v>
      </c>
      <c r="FP33" s="18">
        <f t="shared" ref="FP33:FP38" si="235">SUM(FJ20:FP20)/7</f>
        <v>0.14994293323835589</v>
      </c>
      <c r="FQ33" s="18">
        <f t="shared" ref="FQ33:FQ38" si="236">SUM(FK20:FQ20)/7</f>
        <v>0.14875332159122792</v>
      </c>
      <c r="FR33" s="18">
        <f t="shared" ref="FR33:FR38" si="237">SUM(FL20:FR20)/7</f>
        <v>0.14348582997919848</v>
      </c>
      <c r="FS33" s="18">
        <f t="shared" ref="FS33:FS38" si="238">SUM(FM20:FS20)/7</f>
        <v>0.14522266609020415</v>
      </c>
      <c r="FT33" s="18">
        <f t="shared" ref="FT33:FT38" si="239">SUM(FN20:FT20)/7</f>
        <v>0.15314135290797351</v>
      </c>
      <c r="FU33" s="18">
        <f t="shared" ref="FU33:FU38" si="240">SUM(FO20:FU20)/7</f>
        <v>0.14998453462510483</v>
      </c>
      <c r="FV33" s="18">
        <f t="shared" ref="FV33:FV38" si="241">SUM(FP20:FV20)/7</f>
        <v>0.14844712972231533</v>
      </c>
      <c r="FW33" s="18">
        <f t="shared" ref="FW33:FW38" si="242">SUM(FQ20:FW20)/7</f>
        <v>0.14731726601212536</v>
      </c>
      <c r="FX33" s="18">
        <f t="shared" ref="FX33:FX38" si="243">SUM(FR20:FX20)/7</f>
        <v>0.14398285075359082</v>
      </c>
      <c r="FY33" s="18">
        <f t="shared" ref="FY33:FY38" si="244">SUM(FS20:FY20)/7</f>
        <v>0.14515603111927086</v>
      </c>
      <c r="FZ33" s="18">
        <f t="shared" ref="FZ33:FZ38" si="245">SUM(FT20:FZ20)/7</f>
        <v>0.13914168416799799</v>
      </c>
      <c r="GA33" s="18">
        <f t="shared" ref="GA33:GA38" si="246">SUM(FU20:GA20)/7</f>
        <v>0.13683295916456997</v>
      </c>
      <c r="GB33" s="18">
        <f t="shared" ref="GB33:GB38" si="247">SUM(FV20:GB20)/7</f>
        <v>0.14248553466017705</v>
      </c>
      <c r="GC33" s="18">
        <f t="shared" ref="GC33:GC38" si="248">SUM(FW20:GC20)/7</f>
        <v>0.14148357073815201</v>
      </c>
      <c r="GD33" s="18">
        <f t="shared" ref="GD33:GD38" si="249">SUM(FX20:GD20)/7</f>
        <v>0.14184101392634832</v>
      </c>
      <c r="GE33" s="18">
        <f t="shared" ref="GE33:GE38" si="250">SUM(FY20:GE20)/7</f>
        <v>0.13892910349411267</v>
      </c>
      <c r="GF33" s="18">
        <f t="shared" ref="GF33:GF38" si="251">SUM(FZ20:GF20)/7</f>
        <v>0.13859547776256215</v>
      </c>
      <c r="GG33" s="18">
        <f t="shared" ref="GG33:GG38" si="252">SUM(GA20:GG20)/7</f>
        <v>0.13910292711911634</v>
      </c>
      <c r="GH33" s="18">
        <f t="shared" ref="GH33:GH38" si="253">SUM(GB20:GH20)/7</f>
        <v>0.13588883030933566</v>
      </c>
      <c r="GI33" s="18">
        <f t="shared" ref="GI33:GI38" si="254">SUM(GC20:GI20)/7</f>
        <v>0.1335405273424122</v>
      </c>
      <c r="GJ33" s="18">
        <f t="shared" ref="GJ33:GJ38" si="255">SUM(GD20:GJ20)/7</f>
        <v>0.13500244797439392</v>
      </c>
      <c r="GK33" s="18">
        <f t="shared" ref="GK33:GK38" si="256">SUM(GE20:GK20)/7</f>
        <v>0.13415642614846196</v>
      </c>
      <c r="GL33" s="18">
        <f t="shared" ref="GL33:GL38" si="257">SUM(GF20:GL20)/7</f>
        <v>0.13651139069989451</v>
      </c>
      <c r="GM33" s="18">
        <f t="shared" ref="GM33:GM38" si="258">SUM(GG20:GM20)/7</f>
        <v>0.1322355844003788</v>
      </c>
      <c r="GN33" s="18">
        <f t="shared" ref="GN33:GN38" si="259">SUM(GH20:GN20)/7</f>
        <v>0.1314343630109221</v>
      </c>
      <c r="GO33" s="18">
        <f t="shared" ref="GO33:GO38" si="260">SUM(GI20:GO20)/7</f>
        <v>0.12938741379645372</v>
      </c>
      <c r="GP33" s="18">
        <f t="shared" ref="GP33:GP38" si="261">SUM(GJ20:GP20)/7</f>
        <v>0.12086081887577829</v>
      </c>
      <c r="GQ33" s="18">
        <f t="shared" ref="GQ33:GQ38" si="262">SUM(GK20:GQ20)/7</f>
        <v>0.12146113002296444</v>
      </c>
      <c r="GR33" s="18">
        <f t="shared" ref="GR33:GR38" si="263">SUM(GL20:GR20)/7</f>
        <v>0.11915492558910043</v>
      </c>
      <c r="GS33" s="18">
        <f t="shared" ref="GS33:GS38" si="264">SUM(GM20:GS20)/7</f>
        <v>0.11791819056955204</v>
      </c>
      <c r="GT33" s="18">
        <f t="shared" si="75"/>
        <v>0.11852114932883827</v>
      </c>
      <c r="GU33" s="18">
        <f t="shared" si="49"/>
        <v>0.11611763596914962</v>
      </c>
      <c r="GV33" s="18">
        <f t="shared" si="49"/>
        <v>0.11815616324446651</v>
      </c>
      <c r="GW33" s="18">
        <f t="shared" si="49"/>
        <v>0.12569278715324336</v>
      </c>
      <c r="GX33" s="18">
        <f t="shared" si="49"/>
        <v>0.12480217929061656</v>
      </c>
      <c r="GY33" s="18">
        <f t="shared" si="49"/>
        <v>0.12456516140653985</v>
      </c>
      <c r="GZ33" s="18">
        <f t="shared" si="49"/>
        <v>0.12734819567463038</v>
      </c>
      <c r="HA33" s="18">
        <f t="shared" si="49"/>
        <v>0.12458221969545745</v>
      </c>
      <c r="HB33" s="18">
        <f t="shared" si="50"/>
        <v>0.12478265194841051</v>
      </c>
      <c r="HC33" s="18">
        <f t="shared" si="51"/>
        <v>0.1185208061321941</v>
      </c>
      <c r="HD33" s="18">
        <f t="shared" si="52"/>
        <v>0.11602415319382775</v>
      </c>
      <c r="HE33" s="18">
        <f t="shared" si="53"/>
        <v>0.1115900076848262</v>
      </c>
      <c r="HF33" s="18">
        <f t="shared" si="54"/>
        <v>0.1102244614663388</v>
      </c>
      <c r="HG33" s="18">
        <f t="shared" si="55"/>
        <v>0.10835217221914821</v>
      </c>
      <c r="HH33" s="18">
        <f t="shared" si="56"/>
        <v>0.11178410037643495</v>
      </c>
      <c r="HI33" s="18">
        <f t="shared" si="57"/>
        <v>0.11311122686272253</v>
      </c>
      <c r="HJ33" s="18">
        <f t="shared" si="72"/>
        <v>0.12368145848279442</v>
      </c>
      <c r="HK33" s="18">
        <f t="shared" si="58"/>
        <v>0.12618680213851866</v>
      </c>
      <c r="HL33" s="18">
        <f t="shared" si="59"/>
        <v>0.13252098124996634</v>
      </c>
      <c r="HM33" s="18">
        <f t="shared" si="60"/>
        <v>0.13541723823082491</v>
      </c>
      <c r="HN33" s="18">
        <f t="shared" si="61"/>
        <v>0.13599690732243633</v>
      </c>
      <c r="HO33" s="18">
        <f t="shared" si="62"/>
        <v>0.13710113588128164</v>
      </c>
      <c r="HP33" s="18">
        <f t="shared" si="63"/>
        <v>0.13995589735323186</v>
      </c>
      <c r="HQ33" s="18">
        <f t="shared" si="64"/>
        <v>0.13228057521259315</v>
      </c>
      <c r="HR33" s="18">
        <f t="shared" si="65"/>
        <v>0.13515479998680052</v>
      </c>
      <c r="HS33" s="18">
        <f t="shared" si="65"/>
        <v>0.13525188431596208</v>
      </c>
      <c r="HT33" s="18">
        <f t="shared" si="66"/>
        <v>0.13963699900326762</v>
      </c>
      <c r="HU33" s="18">
        <f t="shared" si="67"/>
        <v>0.13611514658671334</v>
      </c>
      <c r="HV33" s="18">
        <f t="shared" si="68"/>
        <v>0.1403699200357508</v>
      </c>
      <c r="HW33" s="18">
        <f t="shared" si="69"/>
        <v>0.13975577834201719</v>
      </c>
      <c r="HX33" s="18">
        <f t="shared" si="70"/>
        <v>0.13962527050339016</v>
      </c>
    </row>
    <row r="34" spans="2:232" x14ac:dyDescent="0.25">
      <c r="B34" s="132" t="s">
        <v>208</v>
      </c>
      <c r="J34" s="18">
        <f t="shared" si="71"/>
        <v>0.26190476190476192</v>
      </c>
      <c r="K34" s="18">
        <f t="shared" si="76"/>
        <v>0.26190476190476192</v>
      </c>
      <c r="L34" s="18">
        <f t="shared" si="77"/>
        <v>0.11904761904761904</v>
      </c>
      <c r="M34" s="18">
        <f t="shared" si="78"/>
        <v>0.11904761904761904</v>
      </c>
      <c r="N34" s="18">
        <f t="shared" si="79"/>
        <v>0.11904761904761904</v>
      </c>
      <c r="O34" s="18">
        <f t="shared" si="80"/>
        <v>7.1428571428571425E-2</v>
      </c>
      <c r="P34" s="18">
        <f t="shared" si="81"/>
        <v>3.5714285714285712E-2</v>
      </c>
      <c r="Q34" s="18">
        <f t="shared" si="82"/>
        <v>3.5714285714285712E-2</v>
      </c>
      <c r="R34" s="18">
        <f t="shared" si="83"/>
        <v>8.3333333333333329E-2</v>
      </c>
      <c r="S34" s="18">
        <f t="shared" si="84"/>
        <v>8.3333333333333329E-2</v>
      </c>
      <c r="T34" s="18">
        <f t="shared" si="85"/>
        <v>8.3333333333333329E-2</v>
      </c>
      <c r="U34" s="18">
        <f t="shared" si="86"/>
        <v>8.3333333333333329E-2</v>
      </c>
      <c r="V34" s="18">
        <f t="shared" si="87"/>
        <v>0.13095238095238093</v>
      </c>
      <c r="W34" s="18">
        <f t="shared" si="88"/>
        <v>0.15873015873015875</v>
      </c>
      <c r="X34" s="18">
        <f t="shared" si="89"/>
        <v>0.1873015873015873</v>
      </c>
      <c r="Y34" s="18">
        <f t="shared" si="90"/>
        <v>0.15396825396825395</v>
      </c>
      <c r="Z34" s="18">
        <f t="shared" si="91"/>
        <v>0.20591630591630589</v>
      </c>
      <c r="AA34" s="18">
        <f t="shared" si="92"/>
        <v>0.22972582972582972</v>
      </c>
      <c r="AB34" s="18">
        <f t="shared" si="93"/>
        <v>0.26333927510398097</v>
      </c>
      <c r="AC34" s="18">
        <f t="shared" si="94"/>
        <v>0.24382327198142048</v>
      </c>
      <c r="AD34" s="18">
        <f t="shared" si="95"/>
        <v>0.23248540350069488</v>
      </c>
      <c r="AE34" s="18">
        <f t="shared" si="96"/>
        <v>0.22808979910509047</v>
      </c>
      <c r="AF34" s="18">
        <f t="shared" si="97"/>
        <v>0.24898532149315017</v>
      </c>
      <c r="AG34" s="18">
        <f t="shared" si="98"/>
        <v>0.22540606387133935</v>
      </c>
      <c r="AH34" s="18">
        <f t="shared" si="99"/>
        <v>0.23561014550399242</v>
      </c>
      <c r="AI34" s="18">
        <f t="shared" si="100"/>
        <v>0.23282917700148351</v>
      </c>
      <c r="AJ34" s="18">
        <f t="shared" si="101"/>
        <v>0.2434524664120532</v>
      </c>
      <c r="AK34" s="18">
        <f t="shared" si="102"/>
        <v>0.22878059106125281</v>
      </c>
      <c r="AL34" s="18">
        <f t="shared" si="103"/>
        <v>0.23041509101508048</v>
      </c>
      <c r="AM34" s="18">
        <f t="shared" si="104"/>
        <v>0.22770138680883895</v>
      </c>
      <c r="AN34" s="18">
        <f t="shared" si="105"/>
        <v>0.22565683004279041</v>
      </c>
      <c r="AO34" s="18">
        <f t="shared" si="106"/>
        <v>0.22089492528088567</v>
      </c>
      <c r="AP34" s="18">
        <f t="shared" si="107"/>
        <v>0.21500145626645234</v>
      </c>
      <c r="AQ34" s="18">
        <f t="shared" si="108"/>
        <v>0.20554099537526854</v>
      </c>
      <c r="AR34" s="18">
        <f t="shared" si="109"/>
        <v>0.19493698259303796</v>
      </c>
      <c r="AS34" s="18">
        <f t="shared" si="110"/>
        <v>0.19506325788701723</v>
      </c>
      <c r="AT34" s="18">
        <f t="shared" si="111"/>
        <v>0.1888270898278637</v>
      </c>
      <c r="AU34" s="18">
        <f t="shared" si="112"/>
        <v>0.18961046950811561</v>
      </c>
      <c r="AV34" s="18">
        <f t="shared" si="113"/>
        <v>0.18445724316903631</v>
      </c>
      <c r="AW34" s="18">
        <f t="shared" si="114"/>
        <v>0.18845342049301247</v>
      </c>
      <c r="AX34" s="18">
        <f t="shared" si="115"/>
        <v>0.18467298437034335</v>
      </c>
      <c r="AY34" s="18">
        <f t="shared" si="116"/>
        <v>0.18473263421936134</v>
      </c>
      <c r="AZ34" s="18">
        <f t="shared" si="117"/>
        <v>0.18546924703595274</v>
      </c>
      <c r="BA34" s="18">
        <f t="shared" si="118"/>
        <v>0.18769471990794048</v>
      </c>
      <c r="BB34" s="18">
        <f t="shared" si="119"/>
        <v>0.18674572665220687</v>
      </c>
      <c r="BC34" s="18">
        <f t="shared" si="120"/>
        <v>0.1853441815499994</v>
      </c>
      <c r="BD34" s="18">
        <f t="shared" si="121"/>
        <v>0.17903845631205842</v>
      </c>
      <c r="BE34" s="18">
        <f t="shared" si="122"/>
        <v>0.17504212353507725</v>
      </c>
      <c r="BF34" s="18">
        <f t="shared" si="123"/>
        <v>0.17258627603562443</v>
      </c>
      <c r="BG34" s="18">
        <f t="shared" si="124"/>
        <v>0.17288609076842881</v>
      </c>
      <c r="BH34" s="18">
        <f t="shared" si="125"/>
        <v>0.17103639634520498</v>
      </c>
      <c r="BI34" s="18">
        <f t="shared" si="126"/>
        <v>0.17212503490187422</v>
      </c>
      <c r="BJ34" s="18">
        <f t="shared" si="127"/>
        <v>0.1784354832618158</v>
      </c>
      <c r="BK34" s="18">
        <f t="shared" si="128"/>
        <v>0.18230371916710619</v>
      </c>
      <c r="BL34" s="18">
        <f t="shared" si="129"/>
        <v>0.1905300168365977</v>
      </c>
      <c r="BM34" s="18">
        <f t="shared" si="130"/>
        <v>0.19149008447947405</v>
      </c>
      <c r="BN34" s="18">
        <f t="shared" si="131"/>
        <v>0.19363352336990092</v>
      </c>
      <c r="BO34" s="18">
        <f t="shared" si="132"/>
        <v>0.19447094612526258</v>
      </c>
      <c r="BP34" s="18">
        <f t="shared" si="133"/>
        <v>0.19395500274340002</v>
      </c>
      <c r="BQ34" s="18">
        <f t="shared" si="134"/>
        <v>0.19142915964203966</v>
      </c>
      <c r="BR34" s="18">
        <f t="shared" si="135"/>
        <v>0.19115644653622696</v>
      </c>
      <c r="BS34" s="18">
        <f t="shared" si="136"/>
        <v>0.18924972105752044</v>
      </c>
      <c r="BT34" s="18">
        <f t="shared" si="137"/>
        <v>0.19010820529628641</v>
      </c>
      <c r="BU34" s="18">
        <f t="shared" si="138"/>
        <v>0.19447388228997545</v>
      </c>
      <c r="BV34" s="18">
        <f t="shared" si="73"/>
        <v>0.19303863344765726</v>
      </c>
      <c r="BW34" s="18">
        <f t="shared" si="139"/>
        <v>0.19491565684997059</v>
      </c>
      <c r="BX34" s="18">
        <f t="shared" si="140"/>
        <v>0.1927179394649064</v>
      </c>
      <c r="BY34" s="18">
        <f t="shared" si="141"/>
        <v>0.19540908080857133</v>
      </c>
      <c r="BZ34" s="18">
        <f t="shared" si="142"/>
        <v>0.19137605985616626</v>
      </c>
      <c r="CA34" s="18">
        <f t="shared" si="143"/>
        <v>0.19311469469425743</v>
      </c>
      <c r="CB34" s="18">
        <f t="shared" si="144"/>
        <v>0.18792109497714288</v>
      </c>
      <c r="CC34" s="18">
        <f t="shared" si="145"/>
        <v>0.18227518672825979</v>
      </c>
      <c r="CD34" s="18">
        <f t="shared" si="146"/>
        <v>0.18056278772903908</v>
      </c>
      <c r="CE34" s="18">
        <f t="shared" si="147"/>
        <v>0.17664371225787409</v>
      </c>
      <c r="CF34" s="18">
        <f t="shared" si="148"/>
        <v>0.17081872117241342</v>
      </c>
      <c r="CG34" s="18">
        <f t="shared" si="149"/>
        <v>0.17079437563269018</v>
      </c>
      <c r="CH34" s="18">
        <f t="shared" si="150"/>
        <v>0.16555522218597538</v>
      </c>
      <c r="CI34" s="18">
        <f t="shared" si="151"/>
        <v>0.1595508016086212</v>
      </c>
      <c r="CJ34" s="18">
        <f t="shared" si="152"/>
        <v>0.1636492326176506</v>
      </c>
      <c r="CK34" s="18">
        <f t="shared" si="153"/>
        <v>0.16209186485233179</v>
      </c>
      <c r="CL34" s="18">
        <f t="shared" si="154"/>
        <v>0.16324175315935929</v>
      </c>
      <c r="CM34" s="18">
        <f t="shared" si="155"/>
        <v>0.161602012212854</v>
      </c>
      <c r="CN34" s="18">
        <f t="shared" si="156"/>
        <v>0.15974851261695261</v>
      </c>
      <c r="CO34" s="18">
        <f t="shared" si="157"/>
        <v>0.16168184559580615</v>
      </c>
      <c r="CP34" s="18">
        <f t="shared" si="158"/>
        <v>0.16230308771064858</v>
      </c>
      <c r="CQ34" s="18">
        <f t="shared" si="159"/>
        <v>0.16791643615024074</v>
      </c>
      <c r="CR34" s="18">
        <f t="shared" si="160"/>
        <v>0.17265304832287415</v>
      </c>
      <c r="CS34" s="18">
        <f t="shared" si="161"/>
        <v>0.18210252815635303</v>
      </c>
      <c r="CT34" s="18">
        <f t="shared" si="162"/>
        <v>0.18181515726195338</v>
      </c>
      <c r="CU34" s="18">
        <f t="shared" si="163"/>
        <v>0.17964523819943784</v>
      </c>
      <c r="CV34" s="18">
        <f t="shared" si="164"/>
        <v>0.17562604843397941</v>
      </c>
      <c r="CW34" s="18">
        <f t="shared" si="165"/>
        <v>0.17923025665778833</v>
      </c>
      <c r="CX34" s="18">
        <f t="shared" si="166"/>
        <v>0.16889191079312665</v>
      </c>
      <c r="CY34" s="18">
        <f t="shared" si="167"/>
        <v>0.16614591536978573</v>
      </c>
      <c r="CZ34" s="18">
        <f t="shared" si="168"/>
        <v>0.15847373105378046</v>
      </c>
      <c r="DA34" s="18">
        <f t="shared" si="169"/>
        <v>0.15841360599365539</v>
      </c>
      <c r="DB34" s="18">
        <f t="shared" si="170"/>
        <v>0.16331625670911398</v>
      </c>
      <c r="DC34" s="18">
        <f t="shared" si="171"/>
        <v>0.16373468443523403</v>
      </c>
      <c r="DD34" s="18">
        <f t="shared" si="172"/>
        <v>0.16746494469344975</v>
      </c>
      <c r="DE34" s="18">
        <f t="shared" si="173"/>
        <v>0.1770093803166693</v>
      </c>
      <c r="DF34" s="18">
        <f t="shared" si="174"/>
        <v>0.18083520296765382</v>
      </c>
      <c r="DG34" s="18">
        <f t="shared" si="175"/>
        <v>0.18305348158344795</v>
      </c>
      <c r="DH34" s="18">
        <f t="shared" si="176"/>
        <v>0.18337815690812326</v>
      </c>
      <c r="DI34" s="18">
        <f t="shared" si="177"/>
        <v>0.18100174281796808</v>
      </c>
      <c r="DJ34" s="18">
        <f t="shared" si="178"/>
        <v>0.18391429104658635</v>
      </c>
      <c r="DK34" s="18">
        <f t="shared" si="179"/>
        <v>0.17084854063489843</v>
      </c>
      <c r="DL34" s="18">
        <f t="shared" si="180"/>
        <v>0.17251964385879667</v>
      </c>
      <c r="DM34" s="18">
        <f t="shared" si="181"/>
        <v>0.16627305356965322</v>
      </c>
      <c r="DN34" s="18">
        <f t="shared" si="182"/>
        <v>0.16274087146604252</v>
      </c>
      <c r="DO34" s="18">
        <f t="shared" si="183"/>
        <v>0.16322290477016171</v>
      </c>
      <c r="DP34" s="18">
        <f t="shared" si="184"/>
        <v>0.15795179397141274</v>
      </c>
      <c r="DQ34" s="18">
        <f t="shared" si="185"/>
        <v>0.16126215540269265</v>
      </c>
      <c r="DR34" s="18">
        <f t="shared" si="186"/>
        <v>0.16290757650428336</v>
      </c>
      <c r="DS34" s="18">
        <f t="shared" si="187"/>
        <v>0.15845289140443697</v>
      </c>
      <c r="DT34" s="18">
        <f t="shared" si="188"/>
        <v>0.15270822956221414</v>
      </c>
      <c r="DU34" s="18">
        <f t="shared" si="189"/>
        <v>0.15950718600145836</v>
      </c>
      <c r="DV34" s="18">
        <f t="shared" si="190"/>
        <v>0.1711536282486335</v>
      </c>
      <c r="DW34" s="18">
        <f t="shared" si="191"/>
        <v>0.17484730299493981</v>
      </c>
      <c r="DX34" s="18">
        <f t="shared" si="192"/>
        <v>0.1685000832559804</v>
      </c>
      <c r="DY34" s="18">
        <f t="shared" si="193"/>
        <v>0.17393933951435317</v>
      </c>
      <c r="DZ34" s="18">
        <f t="shared" si="194"/>
        <v>0.17965452881588023</v>
      </c>
      <c r="EA34" s="18">
        <f t="shared" si="195"/>
        <v>0.17723953422258454</v>
      </c>
      <c r="EB34" s="18">
        <f t="shared" si="196"/>
        <v>0.16327737062013314</v>
      </c>
      <c r="EC34" s="18">
        <f t="shared" si="197"/>
        <v>0.15757297413442733</v>
      </c>
      <c r="ED34" s="18">
        <f t="shared" si="198"/>
        <v>0.16229310780192943</v>
      </c>
      <c r="EE34" s="18">
        <f t="shared" si="199"/>
        <v>0.17130540837433231</v>
      </c>
      <c r="EF34" s="18">
        <f t="shared" si="200"/>
        <v>0.17278667400654132</v>
      </c>
      <c r="EG34" s="18">
        <f t="shared" si="201"/>
        <v>0.16117818445687529</v>
      </c>
      <c r="EH34" s="18">
        <f t="shared" si="74"/>
        <v>0.16762843918299208</v>
      </c>
      <c r="EI34" s="18">
        <f t="shared" si="202"/>
        <v>0.18068818882810758</v>
      </c>
      <c r="EJ34" s="18">
        <f t="shared" si="203"/>
        <v>0.17867140459534586</v>
      </c>
      <c r="EK34" s="18">
        <f t="shared" si="204"/>
        <v>0.16587962121532715</v>
      </c>
      <c r="EL34" s="18">
        <f t="shared" si="205"/>
        <v>0.14937243079509324</v>
      </c>
      <c r="EM34" s="18">
        <f t="shared" si="206"/>
        <v>0.13847470561165381</v>
      </c>
      <c r="EN34" s="18">
        <f t="shared" si="207"/>
        <v>0.13062541204807454</v>
      </c>
      <c r="EO34" s="18">
        <f t="shared" si="208"/>
        <v>0.12682674158273741</v>
      </c>
      <c r="EP34" s="18">
        <f t="shared" si="209"/>
        <v>0.10507462610239891</v>
      </c>
      <c r="EQ34" s="18">
        <f t="shared" si="210"/>
        <v>0.10435649924445442</v>
      </c>
      <c r="ER34" s="18">
        <f t="shared" si="211"/>
        <v>0.12070898618517667</v>
      </c>
      <c r="ES34" s="18">
        <f t="shared" si="212"/>
        <v>0.13100499648118696</v>
      </c>
      <c r="ET34" s="18">
        <f t="shared" si="213"/>
        <v>0.13711507687698163</v>
      </c>
      <c r="EU34" s="18">
        <f t="shared" si="214"/>
        <v>0.14857304989669801</v>
      </c>
      <c r="EV34" s="18">
        <f t="shared" si="215"/>
        <v>0.15202984002015477</v>
      </c>
      <c r="EW34" s="18">
        <f t="shared" si="216"/>
        <v>0.16698467441292827</v>
      </c>
      <c r="EX34" s="18">
        <f t="shared" si="217"/>
        <v>0.15947945947131417</v>
      </c>
      <c r="EY34" s="18">
        <f t="shared" si="218"/>
        <v>0.15862497501027231</v>
      </c>
      <c r="EZ34" s="18">
        <f t="shared" si="219"/>
        <v>0.15404622043151769</v>
      </c>
      <c r="FA34" s="18">
        <f t="shared" si="220"/>
        <v>0.15880812519342249</v>
      </c>
      <c r="FB34" s="18">
        <f t="shared" si="221"/>
        <v>0.16206757760541723</v>
      </c>
      <c r="FC34" s="18">
        <f t="shared" si="222"/>
        <v>0.16352654417076679</v>
      </c>
      <c r="FD34" s="18">
        <f t="shared" si="223"/>
        <v>0.17032382525833176</v>
      </c>
      <c r="FE34" s="18">
        <f t="shared" si="224"/>
        <v>0.17128272936792083</v>
      </c>
      <c r="FF34" s="18">
        <f t="shared" si="225"/>
        <v>0.16504557408426174</v>
      </c>
      <c r="FG34" s="18">
        <f t="shared" si="226"/>
        <v>0.17190176137523161</v>
      </c>
      <c r="FH34" s="18">
        <f t="shared" si="227"/>
        <v>0.16516068994666017</v>
      </c>
      <c r="FI34" s="18">
        <f t="shared" si="228"/>
        <v>0.16432254504071864</v>
      </c>
      <c r="FJ34" s="18">
        <f t="shared" si="229"/>
        <v>0.16185517511402456</v>
      </c>
      <c r="FK34" s="18">
        <f t="shared" si="230"/>
        <v>0.1518377535112371</v>
      </c>
      <c r="FL34" s="18">
        <f t="shared" si="231"/>
        <v>0.14876497723091367</v>
      </c>
      <c r="FM34" s="18">
        <f t="shared" si="232"/>
        <v>0.15087511199410966</v>
      </c>
      <c r="FN34" s="18">
        <f t="shared" si="233"/>
        <v>0.15275489772482706</v>
      </c>
      <c r="FO34" s="18">
        <f t="shared" si="234"/>
        <v>0.15914093956759964</v>
      </c>
      <c r="FP34" s="18">
        <f t="shared" si="235"/>
        <v>0.15526950833539363</v>
      </c>
      <c r="FQ34" s="18">
        <f t="shared" si="236"/>
        <v>0.15987579529462176</v>
      </c>
      <c r="FR34" s="18">
        <f t="shared" si="237"/>
        <v>0.16528949923773745</v>
      </c>
      <c r="FS34" s="18">
        <f t="shared" si="238"/>
        <v>0.17091760751001264</v>
      </c>
      <c r="FT34" s="18">
        <f t="shared" si="239"/>
        <v>0.16266897540816946</v>
      </c>
      <c r="FU34" s="18">
        <f t="shared" si="240"/>
        <v>0.15931207709328801</v>
      </c>
      <c r="FV34" s="18">
        <f t="shared" si="241"/>
        <v>0.15805996382194396</v>
      </c>
      <c r="FW34" s="18">
        <f t="shared" si="242"/>
        <v>0.15902415040155318</v>
      </c>
      <c r="FX34" s="18">
        <f t="shared" si="243"/>
        <v>0.15315829087715707</v>
      </c>
      <c r="FY34" s="18">
        <f t="shared" si="244"/>
        <v>0.15045299677612731</v>
      </c>
      <c r="FZ34" s="18">
        <f t="shared" si="245"/>
        <v>0.15057501032193302</v>
      </c>
      <c r="GA34" s="18">
        <f t="shared" si="246"/>
        <v>0.15570267579915989</v>
      </c>
      <c r="GB34" s="18">
        <f t="shared" si="247"/>
        <v>0.15295566504517272</v>
      </c>
      <c r="GC34" s="18">
        <f t="shared" si="248"/>
        <v>0.15357939213274913</v>
      </c>
      <c r="GD34" s="18">
        <f t="shared" si="249"/>
        <v>0.15148002883458239</v>
      </c>
      <c r="GE34" s="18">
        <f t="shared" si="250"/>
        <v>0.14808662909971929</v>
      </c>
      <c r="GF34" s="18">
        <f t="shared" si="251"/>
        <v>0.14281838703458866</v>
      </c>
      <c r="GG34" s="18">
        <f t="shared" si="252"/>
        <v>0.14094402935864261</v>
      </c>
      <c r="GH34" s="18">
        <f t="shared" si="253"/>
        <v>0.14195232604450198</v>
      </c>
      <c r="GI34" s="18">
        <f t="shared" si="254"/>
        <v>0.14257192845810379</v>
      </c>
      <c r="GJ34" s="18">
        <f t="shared" si="255"/>
        <v>0.13840382907615514</v>
      </c>
      <c r="GK34" s="18">
        <f t="shared" si="256"/>
        <v>0.13722369192924674</v>
      </c>
      <c r="GL34" s="18">
        <f t="shared" si="257"/>
        <v>0.13894940060859781</v>
      </c>
      <c r="GM34" s="18">
        <f t="shared" si="258"/>
        <v>0.14309861203882274</v>
      </c>
      <c r="GN34" s="18">
        <f t="shared" si="259"/>
        <v>0.14158133846272564</v>
      </c>
      <c r="GO34" s="18">
        <f t="shared" si="260"/>
        <v>0.13704991719856779</v>
      </c>
      <c r="GP34" s="18">
        <f t="shared" si="261"/>
        <v>0.13624619199604179</v>
      </c>
      <c r="GQ34" s="18">
        <f t="shared" si="262"/>
        <v>0.13465663571898553</v>
      </c>
      <c r="GR34" s="18">
        <f t="shared" si="263"/>
        <v>0.13909587607812576</v>
      </c>
      <c r="GS34" s="18">
        <f t="shared" si="264"/>
        <v>0.14140216841872752</v>
      </c>
      <c r="GT34" s="18">
        <f t="shared" si="75"/>
        <v>0.14188267413997835</v>
      </c>
      <c r="GU34" s="18">
        <f t="shared" si="49"/>
        <v>0.13740060242683094</v>
      </c>
      <c r="GV34" s="18">
        <f t="shared" si="49"/>
        <v>0.14246576408471445</v>
      </c>
      <c r="GW34" s="18">
        <f t="shared" si="49"/>
        <v>0.13928872187324759</v>
      </c>
      <c r="GX34" s="18">
        <f t="shared" si="49"/>
        <v>0.13676738584363421</v>
      </c>
      <c r="GY34" s="18">
        <f t="shared" si="49"/>
        <v>0.12896734274947347</v>
      </c>
      <c r="GZ34" s="18">
        <f t="shared" si="49"/>
        <v>0.12641886945614228</v>
      </c>
      <c r="HA34" s="18">
        <f t="shared" si="49"/>
        <v>0.12397952639963238</v>
      </c>
      <c r="HB34" s="18">
        <f t="shared" si="50"/>
        <v>0.12697844671268485</v>
      </c>
      <c r="HC34" s="18">
        <f t="shared" si="51"/>
        <v>0.12571564869688742</v>
      </c>
      <c r="HD34" s="18">
        <f t="shared" si="52"/>
        <v>0.12374717607039427</v>
      </c>
      <c r="HE34" s="18">
        <f t="shared" si="53"/>
        <v>0.12827431879331436</v>
      </c>
      <c r="HF34" s="18">
        <f t="shared" si="54"/>
        <v>0.13028470628164301</v>
      </c>
      <c r="HG34" s="18">
        <f t="shared" si="55"/>
        <v>0.13038092156333581</v>
      </c>
      <c r="HH34" s="18">
        <f t="shared" si="56"/>
        <v>0.12806390687219843</v>
      </c>
      <c r="HI34" s="18">
        <f t="shared" si="57"/>
        <v>0.12820973920369674</v>
      </c>
      <c r="HJ34" s="18">
        <f t="shared" si="72"/>
        <v>0.12777483121566155</v>
      </c>
      <c r="HK34" s="18">
        <f t="shared" si="58"/>
        <v>0.13116249798669699</v>
      </c>
      <c r="HL34" s="18">
        <f t="shared" si="59"/>
        <v>0.12707492652973965</v>
      </c>
      <c r="HM34" s="18">
        <f t="shared" si="60"/>
        <v>0.12703384959463854</v>
      </c>
      <c r="HN34" s="18">
        <f t="shared" si="61"/>
        <v>0.12572116048113827</v>
      </c>
      <c r="HO34" s="18">
        <f t="shared" si="62"/>
        <v>0.12921300988333601</v>
      </c>
      <c r="HP34" s="18">
        <f t="shared" si="63"/>
        <v>0.13138125833861264</v>
      </c>
      <c r="HQ34" s="18">
        <f t="shared" si="64"/>
        <v>0.13035592658448145</v>
      </c>
      <c r="HR34" s="18">
        <f t="shared" si="65"/>
        <v>0.13142953939486388</v>
      </c>
      <c r="HS34" s="18">
        <f t="shared" si="65"/>
        <v>0.13768005694000096</v>
      </c>
      <c r="HT34" s="18">
        <f t="shared" si="66"/>
        <v>0.14018725397093915</v>
      </c>
      <c r="HU34" s="18">
        <f t="shared" si="67"/>
        <v>0.14332622198309569</v>
      </c>
      <c r="HV34" s="18">
        <f t="shared" si="68"/>
        <v>0.1461973159883494</v>
      </c>
      <c r="HW34" s="18">
        <f t="shared" si="69"/>
        <v>0.14645581441523511</v>
      </c>
      <c r="HX34" s="18">
        <f t="shared" si="70"/>
        <v>0.14741667837712683</v>
      </c>
    </row>
    <row r="35" spans="2:232" x14ac:dyDescent="0.25">
      <c r="B35" s="132" t="s">
        <v>209</v>
      </c>
      <c r="J35" s="18">
        <f t="shared" si="71"/>
        <v>9.5238095238095233E-2</v>
      </c>
      <c r="K35" s="18">
        <f t="shared" si="76"/>
        <v>9.5238095238095233E-2</v>
      </c>
      <c r="L35" s="18">
        <f t="shared" si="77"/>
        <v>0.20238095238095236</v>
      </c>
      <c r="M35" s="18">
        <f t="shared" si="78"/>
        <v>0.20238095238095236</v>
      </c>
      <c r="N35" s="18">
        <f t="shared" si="79"/>
        <v>0.20238095238095236</v>
      </c>
      <c r="O35" s="18">
        <f t="shared" si="80"/>
        <v>0.10714285714285714</v>
      </c>
      <c r="P35" s="18">
        <f t="shared" si="81"/>
        <v>0.14285714285714285</v>
      </c>
      <c r="Q35" s="18">
        <f t="shared" si="82"/>
        <v>0.21428571428571427</v>
      </c>
      <c r="R35" s="18">
        <f t="shared" si="83"/>
        <v>0.26190476190476192</v>
      </c>
      <c r="S35" s="18">
        <f t="shared" si="84"/>
        <v>0.20238095238095236</v>
      </c>
      <c r="T35" s="18">
        <f t="shared" si="85"/>
        <v>0.20238095238095236</v>
      </c>
      <c r="U35" s="18">
        <f t="shared" si="86"/>
        <v>0.25952380952380949</v>
      </c>
      <c r="V35" s="18">
        <f t="shared" si="87"/>
        <v>0.25952380952380949</v>
      </c>
      <c r="W35" s="18">
        <f t="shared" si="88"/>
        <v>0.23968253968253966</v>
      </c>
      <c r="X35" s="18">
        <f t="shared" si="89"/>
        <v>0.19682539682539682</v>
      </c>
      <c r="Y35" s="18">
        <f t="shared" si="90"/>
        <v>0.16349206349206352</v>
      </c>
      <c r="Z35" s="18">
        <f t="shared" si="91"/>
        <v>0.14184704184704183</v>
      </c>
      <c r="AA35" s="18">
        <f t="shared" si="92"/>
        <v>0.15970418470418468</v>
      </c>
      <c r="AB35" s="18">
        <f t="shared" si="93"/>
        <v>0.11516636957813428</v>
      </c>
      <c r="AC35" s="18">
        <f t="shared" si="94"/>
        <v>0.12921789182637783</v>
      </c>
      <c r="AD35" s="18">
        <f t="shared" si="95"/>
        <v>0.12241517073794249</v>
      </c>
      <c r="AE35" s="18">
        <f t="shared" si="96"/>
        <v>0.11142615974893148</v>
      </c>
      <c r="AF35" s="18">
        <f t="shared" si="97"/>
        <v>0.11419801475959247</v>
      </c>
      <c r="AG35" s="18">
        <f t="shared" si="98"/>
        <v>0.11456644065993325</v>
      </c>
      <c r="AH35" s="18">
        <f t="shared" si="99"/>
        <v>0.11825124791616907</v>
      </c>
      <c r="AI35" s="18">
        <f t="shared" si="100"/>
        <v>0.13339543508744048</v>
      </c>
      <c r="AJ35" s="18">
        <f t="shared" si="101"/>
        <v>0.14860380956897318</v>
      </c>
      <c r="AK35" s="18">
        <f t="shared" si="102"/>
        <v>0.16570041718891884</v>
      </c>
      <c r="AL35" s="18">
        <f t="shared" si="103"/>
        <v>0.17212760344803787</v>
      </c>
      <c r="AM35" s="18">
        <f t="shared" si="104"/>
        <v>0.1780924662650038</v>
      </c>
      <c r="AN35" s="18">
        <f t="shared" si="105"/>
        <v>0.17646911551423256</v>
      </c>
      <c r="AO35" s="18">
        <f t="shared" si="106"/>
        <v>0.18281832186343888</v>
      </c>
      <c r="AP35" s="18">
        <f t="shared" si="107"/>
        <v>0.18298993843301867</v>
      </c>
      <c r="AQ35" s="18">
        <f t="shared" si="108"/>
        <v>0.18051575598895672</v>
      </c>
      <c r="AR35" s="18">
        <f t="shared" si="109"/>
        <v>0.1812271604627374</v>
      </c>
      <c r="AS35" s="18">
        <f t="shared" si="110"/>
        <v>0.18047815769160014</v>
      </c>
      <c r="AT35" s="18">
        <f t="shared" si="111"/>
        <v>0.18708395732009706</v>
      </c>
      <c r="AU35" s="18">
        <f t="shared" si="112"/>
        <v>0.18784601640251944</v>
      </c>
      <c r="AV35" s="18">
        <f t="shared" si="113"/>
        <v>0.18405333428112719</v>
      </c>
      <c r="AW35" s="18">
        <f t="shared" si="114"/>
        <v>0.17928063667161739</v>
      </c>
      <c r="AX35" s="18">
        <f t="shared" si="115"/>
        <v>0.17867384055511254</v>
      </c>
      <c r="AY35" s="18">
        <f t="shared" si="116"/>
        <v>0.17558117631901801</v>
      </c>
      <c r="AZ35" s="18">
        <f t="shared" si="117"/>
        <v>0.17506644335531155</v>
      </c>
      <c r="BA35" s="18">
        <f t="shared" si="118"/>
        <v>0.16205394881744592</v>
      </c>
      <c r="BB35" s="18">
        <f t="shared" si="119"/>
        <v>0.15711746133001384</v>
      </c>
      <c r="BC35" s="18">
        <f t="shared" si="120"/>
        <v>0.15571591622780637</v>
      </c>
      <c r="BD35" s="18">
        <f t="shared" si="121"/>
        <v>0.15144878987613189</v>
      </c>
      <c r="BE35" s="18">
        <f t="shared" si="122"/>
        <v>0.14842362473355686</v>
      </c>
      <c r="BF35" s="18">
        <f t="shared" si="123"/>
        <v>0.14145261755004776</v>
      </c>
      <c r="BG35" s="18">
        <f t="shared" si="124"/>
        <v>0.1371882679248734</v>
      </c>
      <c r="BH35" s="18">
        <f t="shared" si="125"/>
        <v>0.14128681643518659</v>
      </c>
      <c r="BI35" s="18">
        <f t="shared" si="126"/>
        <v>0.14098660513753286</v>
      </c>
      <c r="BJ35" s="18">
        <f t="shared" si="127"/>
        <v>0.13572763699848048</v>
      </c>
      <c r="BK35" s="18">
        <f t="shared" si="128"/>
        <v>0.13451174577036315</v>
      </c>
      <c r="BL35" s="18">
        <f t="shared" si="129"/>
        <v>0.12614593917230019</v>
      </c>
      <c r="BM35" s="18">
        <f t="shared" si="130"/>
        <v>0.12456939895169218</v>
      </c>
      <c r="BN35" s="18">
        <f t="shared" si="131"/>
        <v>0.12129155230035156</v>
      </c>
      <c r="BO35" s="18">
        <f t="shared" si="132"/>
        <v>0.11784371515022432</v>
      </c>
      <c r="BP35" s="18">
        <f t="shared" si="133"/>
        <v>0.11388670865904491</v>
      </c>
      <c r="BQ35" s="18">
        <f t="shared" si="134"/>
        <v>0.11233766825765192</v>
      </c>
      <c r="BR35" s="18">
        <f t="shared" si="135"/>
        <v>0.10875121263753569</v>
      </c>
      <c r="BS35" s="18">
        <f t="shared" si="136"/>
        <v>0.10953612494088862</v>
      </c>
      <c r="BT35" s="18">
        <f t="shared" si="137"/>
        <v>0.10981973134119523</v>
      </c>
      <c r="BU35" s="18">
        <f t="shared" si="138"/>
        <v>0.11316001555497343</v>
      </c>
      <c r="BV35" s="18">
        <f t="shared" si="73"/>
        <v>0.11413890860572175</v>
      </c>
      <c r="BW35" s="18">
        <f t="shared" si="139"/>
        <v>0.11187877002886693</v>
      </c>
      <c r="BX35" s="18">
        <f t="shared" si="140"/>
        <v>0.11097751770444954</v>
      </c>
      <c r="BY35" s="18">
        <f t="shared" si="141"/>
        <v>0.11011217098294246</v>
      </c>
      <c r="BZ35" s="18">
        <f t="shared" si="142"/>
        <v>0.10937369550645397</v>
      </c>
      <c r="CA35" s="18">
        <f t="shared" si="143"/>
        <v>0.10838330782630019</v>
      </c>
      <c r="CB35" s="18">
        <f t="shared" si="144"/>
        <v>0.10398362335235829</v>
      </c>
      <c r="CC35" s="18">
        <f t="shared" si="145"/>
        <v>0.10328214138657425</v>
      </c>
      <c r="CD35" s="18">
        <f t="shared" si="146"/>
        <v>0.10446646524531671</v>
      </c>
      <c r="CE35" s="18">
        <f t="shared" si="147"/>
        <v>0.10133290021465921</v>
      </c>
      <c r="CF35" s="18">
        <f t="shared" si="148"/>
        <v>0.10105060647068477</v>
      </c>
      <c r="CG35" s="18">
        <f t="shared" si="149"/>
        <v>9.913973002628626E-2</v>
      </c>
      <c r="CH35" s="18">
        <f t="shared" si="150"/>
        <v>9.6720991771636372E-2</v>
      </c>
      <c r="CI35" s="18">
        <f t="shared" si="151"/>
        <v>9.8891881363580028E-2</v>
      </c>
      <c r="CJ35" s="18">
        <f t="shared" si="152"/>
        <v>9.651436222326347E-2</v>
      </c>
      <c r="CK35" s="18">
        <f t="shared" si="153"/>
        <v>0.1000882178613393</v>
      </c>
      <c r="CL35" s="18">
        <f t="shared" si="154"/>
        <v>0.10329435548172967</v>
      </c>
      <c r="CM35" s="18">
        <f t="shared" si="155"/>
        <v>0.10679417449052742</v>
      </c>
      <c r="CN35" s="18">
        <f t="shared" si="156"/>
        <v>0.10638370209033467</v>
      </c>
      <c r="CO35" s="18">
        <f t="shared" si="157"/>
        <v>0.10663786412660858</v>
      </c>
      <c r="CP35" s="18">
        <f t="shared" si="158"/>
        <v>0.10599479458610948</v>
      </c>
      <c r="CQ35" s="18">
        <f t="shared" si="159"/>
        <v>0.10449899406363269</v>
      </c>
      <c r="CR35" s="18">
        <f t="shared" si="160"/>
        <v>0.10021403527084469</v>
      </c>
      <c r="CS35" s="18">
        <f t="shared" si="161"/>
        <v>9.9228389662372796E-2</v>
      </c>
      <c r="CT35" s="18">
        <f t="shared" si="162"/>
        <v>9.668642505970533E-2</v>
      </c>
      <c r="CU35" s="18">
        <f t="shared" si="163"/>
        <v>9.8459104934574979E-2</v>
      </c>
      <c r="CV35" s="18">
        <f t="shared" si="164"/>
        <v>0.10180665290898862</v>
      </c>
      <c r="CW35" s="18">
        <f t="shared" si="165"/>
        <v>0.10012572476322947</v>
      </c>
      <c r="CX35" s="18">
        <f t="shared" si="166"/>
        <v>9.7733380265621825E-2</v>
      </c>
      <c r="CY35" s="18">
        <f t="shared" si="167"/>
        <v>9.9381911531675166E-2</v>
      </c>
      <c r="CZ35" s="18">
        <f t="shared" si="168"/>
        <v>0.10083526648685062</v>
      </c>
      <c r="DA35" s="18">
        <f t="shared" si="169"/>
        <v>0.10236845552003966</v>
      </c>
      <c r="DB35" s="18">
        <f t="shared" si="170"/>
        <v>0.10877239640673918</v>
      </c>
      <c r="DC35" s="18">
        <f t="shared" si="171"/>
        <v>0.1057377387566969</v>
      </c>
      <c r="DD35" s="18">
        <f t="shared" si="172"/>
        <v>0.11155887976483468</v>
      </c>
      <c r="DE35" s="18">
        <f t="shared" si="173"/>
        <v>0.11891422464878368</v>
      </c>
      <c r="DF35" s="18">
        <f t="shared" si="174"/>
        <v>0.11340345419814273</v>
      </c>
      <c r="DG35" s="18">
        <f t="shared" si="175"/>
        <v>0.1066218595727149</v>
      </c>
      <c r="DH35" s="18">
        <f t="shared" si="176"/>
        <v>0.10548549593635127</v>
      </c>
      <c r="DI35" s="18">
        <f t="shared" si="177"/>
        <v>0.10274271800729715</v>
      </c>
      <c r="DJ35" s="18">
        <f t="shared" si="178"/>
        <v>0.10491457509156854</v>
      </c>
      <c r="DK35" s="18">
        <f t="shared" si="179"/>
        <v>9.8373152731072361E-2</v>
      </c>
      <c r="DL35" s="18">
        <f t="shared" si="180"/>
        <v>9.6406279025068223E-2</v>
      </c>
      <c r="DM35" s="18">
        <f t="shared" si="181"/>
        <v>9.8954794339540977E-2</v>
      </c>
      <c r="DN35" s="18">
        <f t="shared" si="182"/>
        <v>0.10519345363942477</v>
      </c>
      <c r="DO35" s="18">
        <f t="shared" si="183"/>
        <v>0.1023012538147096</v>
      </c>
      <c r="DP35" s="18">
        <f t="shared" si="184"/>
        <v>9.2346384563357947E-2</v>
      </c>
      <c r="DQ35" s="18">
        <f t="shared" si="185"/>
        <v>8.8639782900152106E-2</v>
      </c>
      <c r="DR35" s="18">
        <f t="shared" si="186"/>
        <v>8.6489516687846033E-2</v>
      </c>
      <c r="DS35" s="18">
        <f t="shared" si="187"/>
        <v>8.2495661081087204E-2</v>
      </c>
      <c r="DT35" s="18">
        <f t="shared" si="188"/>
        <v>8.3246130124239176E-2</v>
      </c>
      <c r="DU35" s="18">
        <f t="shared" si="189"/>
        <v>7.9566356660293061E-2</v>
      </c>
      <c r="DV35" s="18">
        <f t="shared" si="190"/>
        <v>8.3513206532946846E-2</v>
      </c>
      <c r="DW35" s="18">
        <f t="shared" si="191"/>
        <v>9.0558792525901266E-2</v>
      </c>
      <c r="DX35" s="18">
        <f t="shared" si="192"/>
        <v>9.4539959460760312E-2</v>
      </c>
      <c r="DY35" s="18">
        <f t="shared" si="193"/>
        <v>9.6896432498512305E-2</v>
      </c>
      <c r="DZ35" s="18">
        <f t="shared" si="194"/>
        <v>9.5428103231321559E-2</v>
      </c>
      <c r="EA35" s="18">
        <f t="shared" si="195"/>
        <v>9.6269146124509125E-2</v>
      </c>
      <c r="EB35" s="18">
        <f t="shared" si="196"/>
        <v>9.3429513069048717E-2</v>
      </c>
      <c r="EC35" s="18">
        <f t="shared" si="197"/>
        <v>9.0667765087597066E-2</v>
      </c>
      <c r="ED35" s="18">
        <f t="shared" si="198"/>
        <v>9.2561388033851583E-2</v>
      </c>
      <c r="EE35" s="18">
        <f t="shared" si="199"/>
        <v>8.77873044873895E-2</v>
      </c>
      <c r="EF35" s="18">
        <f t="shared" si="200"/>
        <v>8.3319224547611467E-2</v>
      </c>
      <c r="EG35" s="18">
        <f t="shared" si="201"/>
        <v>8.4477380117531739E-2</v>
      </c>
      <c r="EH35" s="18">
        <f t="shared" si="74"/>
        <v>7.5804061099385131E-2</v>
      </c>
      <c r="EI35" s="18">
        <f t="shared" si="202"/>
        <v>7.6049254027504884E-2</v>
      </c>
      <c r="EJ35" s="18">
        <f t="shared" si="203"/>
        <v>7.7148449225455606E-2</v>
      </c>
      <c r="EK35" s="18">
        <f t="shared" si="204"/>
        <v>7.2822274311045404E-2</v>
      </c>
      <c r="EL35" s="18">
        <f t="shared" si="205"/>
        <v>7.4053319020350977E-2</v>
      </c>
      <c r="EM35" s="18">
        <f t="shared" si="206"/>
        <v>7.2465460289635103E-2</v>
      </c>
      <c r="EN35" s="18">
        <f t="shared" si="207"/>
        <v>6.7755884151487547E-2</v>
      </c>
      <c r="EO35" s="18">
        <f t="shared" si="208"/>
        <v>7.3996557058827114E-2</v>
      </c>
      <c r="EP35" s="18">
        <f t="shared" si="209"/>
        <v>7.9571469950813184E-2</v>
      </c>
      <c r="EQ35" s="18">
        <f t="shared" si="210"/>
        <v>7.6882669389672184E-2</v>
      </c>
      <c r="ER35" s="18">
        <f t="shared" si="211"/>
        <v>6.6208129303367405E-2</v>
      </c>
      <c r="ES35" s="18">
        <f t="shared" si="212"/>
        <v>6.1767974863212956E-2</v>
      </c>
      <c r="ET35" s="18">
        <f t="shared" si="213"/>
        <v>6.0061110299205529E-2</v>
      </c>
      <c r="EU35" s="18">
        <f t="shared" si="214"/>
        <v>6.2093279098928804E-2</v>
      </c>
      <c r="EV35" s="18">
        <f t="shared" si="215"/>
        <v>6.1176171515154566E-2</v>
      </c>
      <c r="EW35" s="18">
        <f t="shared" si="216"/>
        <v>5.8600059102976589E-2</v>
      </c>
      <c r="EX35" s="18">
        <f t="shared" si="217"/>
        <v>5.5438836763672047E-2</v>
      </c>
      <c r="EY35" s="18">
        <f t="shared" si="218"/>
        <v>6.521793670670642E-2</v>
      </c>
      <c r="EZ35" s="18">
        <f t="shared" si="219"/>
        <v>7.1811343300113004E-2</v>
      </c>
      <c r="FA35" s="18">
        <f t="shared" si="220"/>
        <v>8.6097057585827294E-2</v>
      </c>
      <c r="FB35" s="18">
        <f t="shared" si="221"/>
        <v>9.8389849539636212E-2</v>
      </c>
      <c r="FC35" s="18">
        <f t="shared" si="222"/>
        <v>9.0000791788876322E-2</v>
      </c>
      <c r="FD35" s="18">
        <f t="shared" si="223"/>
        <v>8.7001991309068244E-2</v>
      </c>
      <c r="FE35" s="18">
        <f t="shared" si="224"/>
        <v>8.6317059802218932E-2</v>
      </c>
      <c r="FF35" s="18">
        <f t="shared" si="225"/>
        <v>7.7522909823726366E-2</v>
      </c>
      <c r="FG35" s="18">
        <f t="shared" si="226"/>
        <v>7.3724534286220389E-2</v>
      </c>
      <c r="FH35" s="18">
        <f t="shared" si="227"/>
        <v>6.9349534286220399E-2</v>
      </c>
      <c r="FI35" s="18">
        <f t="shared" si="228"/>
        <v>6.1899357344518027E-2</v>
      </c>
      <c r="FJ35" s="18">
        <f t="shared" si="229"/>
        <v>7.3145557952420753E-2</v>
      </c>
      <c r="FK35" s="18">
        <f t="shared" si="230"/>
        <v>7.633951846345445E-2</v>
      </c>
      <c r="FL35" s="18">
        <f t="shared" si="231"/>
        <v>8.1999895821945001E-2</v>
      </c>
      <c r="FM35" s="18">
        <f t="shared" si="232"/>
        <v>9.3070457912915253E-2</v>
      </c>
      <c r="FN35" s="18">
        <f t="shared" si="233"/>
        <v>9.5226296093598159E-2</v>
      </c>
      <c r="FO35" s="18">
        <f t="shared" si="234"/>
        <v>9.566215830830653E-2</v>
      </c>
      <c r="FP35" s="18">
        <f t="shared" si="235"/>
        <v>9.5263041686429614E-2</v>
      </c>
      <c r="FQ35" s="18">
        <f t="shared" si="236"/>
        <v>9.6262453796952835E-2</v>
      </c>
      <c r="FR35" s="18">
        <f t="shared" si="237"/>
        <v>9.5993115292320227E-2</v>
      </c>
      <c r="FS35" s="18">
        <f t="shared" si="238"/>
        <v>9.2244206746706928E-2</v>
      </c>
      <c r="FT35" s="18">
        <f t="shared" si="239"/>
        <v>9.0709044661086119E-2</v>
      </c>
      <c r="FU35" s="18">
        <f t="shared" si="240"/>
        <v>9.3021080586567426E-2</v>
      </c>
      <c r="FV35" s="18">
        <f t="shared" si="241"/>
        <v>9.0799504086144775E-2</v>
      </c>
      <c r="FW35" s="18">
        <f t="shared" si="242"/>
        <v>8.8040029255488525E-2</v>
      </c>
      <c r="FX35" s="18">
        <f t="shared" si="243"/>
        <v>8.4474890188994442E-2</v>
      </c>
      <c r="FY35" s="18">
        <f t="shared" si="244"/>
        <v>8.716190527582808E-2</v>
      </c>
      <c r="FZ35" s="18">
        <f t="shared" si="245"/>
        <v>8.6933993180832475E-2</v>
      </c>
      <c r="GA35" s="18">
        <f t="shared" si="246"/>
        <v>8.4215501377762889E-2</v>
      </c>
      <c r="GB35" s="18">
        <f t="shared" si="247"/>
        <v>8.0890901097399159E-2</v>
      </c>
      <c r="GC35" s="18">
        <f t="shared" si="248"/>
        <v>7.7234914772115498E-2</v>
      </c>
      <c r="GD35" s="18">
        <f t="shared" si="249"/>
        <v>7.4687516623730285E-2</v>
      </c>
      <c r="GE35" s="18">
        <f t="shared" si="250"/>
        <v>7.1344954338078553E-2</v>
      </c>
      <c r="GF35" s="18">
        <f t="shared" si="251"/>
        <v>6.9605787501744815E-2</v>
      </c>
      <c r="GG35" s="18">
        <f t="shared" si="252"/>
        <v>7.0349868505618515E-2</v>
      </c>
      <c r="GH35" s="18">
        <f t="shared" si="253"/>
        <v>6.9561607787176905E-2</v>
      </c>
      <c r="GI35" s="18">
        <f t="shared" si="254"/>
        <v>6.5974590961681887E-2</v>
      </c>
      <c r="GJ35" s="18">
        <f t="shared" si="255"/>
        <v>6.6613802395190685E-2</v>
      </c>
      <c r="GK35" s="18">
        <f t="shared" si="256"/>
        <v>6.5805210292201696E-2</v>
      </c>
      <c r="GL35" s="18">
        <f t="shared" si="257"/>
        <v>6.9253707670058895E-2</v>
      </c>
      <c r="GM35" s="18">
        <f t="shared" si="258"/>
        <v>6.5895068280711205E-2</v>
      </c>
      <c r="GN35" s="18">
        <f t="shared" si="259"/>
        <v>6.380526839679368E-2</v>
      </c>
      <c r="GO35" s="18">
        <f t="shared" si="260"/>
        <v>6.4577555572533543E-2</v>
      </c>
      <c r="GP35" s="18">
        <f t="shared" si="261"/>
        <v>6.6255172463520334E-2</v>
      </c>
      <c r="GQ35" s="18">
        <f t="shared" si="262"/>
        <v>6.2966143783866654E-2</v>
      </c>
      <c r="GR35" s="18">
        <f t="shared" si="263"/>
        <v>6.335624179599221E-2</v>
      </c>
      <c r="GS35" s="18">
        <f t="shared" si="264"/>
        <v>6.4725959075707079E-2</v>
      </c>
      <c r="GT35" s="18">
        <f t="shared" si="75"/>
        <v>6.2517885893853056E-2</v>
      </c>
      <c r="GU35" s="18">
        <f t="shared" si="49"/>
        <v>6.6420230184643561E-2</v>
      </c>
      <c r="GV35" s="18">
        <f t="shared" si="49"/>
        <v>6.4875756462951503E-2</v>
      </c>
      <c r="GW35" s="18">
        <f t="shared" si="49"/>
        <v>6.3589951303444386E-2</v>
      </c>
      <c r="GX35" s="18">
        <f t="shared" si="49"/>
        <v>6.263722046302761E-2</v>
      </c>
      <c r="GY35" s="18">
        <f t="shared" si="49"/>
        <v>6.5158228866388959E-2</v>
      </c>
      <c r="GZ35" s="18">
        <f t="shared" si="49"/>
        <v>6.0118337651965358E-2</v>
      </c>
      <c r="HA35" s="18">
        <f t="shared" si="49"/>
        <v>6.2953995321306383E-2</v>
      </c>
      <c r="HB35" s="18">
        <f t="shared" si="50"/>
        <v>6.2249646130504335E-2</v>
      </c>
      <c r="HC35" s="18">
        <f t="shared" si="51"/>
        <v>6.2370938219992955E-2</v>
      </c>
      <c r="HD35" s="18">
        <f t="shared" si="52"/>
        <v>6.2751579067801891E-2</v>
      </c>
      <c r="HE35" s="18">
        <f t="shared" si="53"/>
        <v>6.5161836756370509E-2</v>
      </c>
      <c r="HF35" s="18">
        <f t="shared" si="54"/>
        <v>6.2918022564026913E-2</v>
      </c>
      <c r="HG35" s="18">
        <f t="shared" si="55"/>
        <v>6.1945947546174461E-2</v>
      </c>
      <c r="HH35" s="18">
        <f t="shared" si="56"/>
        <v>6.268159426137565E-2</v>
      </c>
      <c r="HI35" s="18">
        <f t="shared" si="57"/>
        <v>6.1442803488432937E-2</v>
      </c>
      <c r="HJ35" s="18">
        <f t="shared" si="72"/>
        <v>6.0676648903163655E-2</v>
      </c>
      <c r="HK35" s="18">
        <f t="shared" si="58"/>
        <v>6.2643370813718888E-2</v>
      </c>
      <c r="HL35" s="18">
        <f t="shared" si="59"/>
        <v>6.2818264664139783E-2</v>
      </c>
      <c r="HM35" s="18">
        <f t="shared" si="60"/>
        <v>6.3729728548410289E-2</v>
      </c>
      <c r="HN35" s="18">
        <f t="shared" si="61"/>
        <v>6.6009777476498874E-2</v>
      </c>
      <c r="HO35" s="18">
        <f t="shared" si="62"/>
        <v>6.3864482330680733E-2</v>
      </c>
      <c r="HP35" s="18">
        <f t="shared" si="63"/>
        <v>6.458387061857529E-2</v>
      </c>
      <c r="HQ35" s="18">
        <f t="shared" si="64"/>
        <v>6.6893848617940621E-2</v>
      </c>
      <c r="HR35" s="18">
        <f t="shared" si="65"/>
        <v>6.5342454738031172E-2</v>
      </c>
      <c r="HS35" s="18">
        <f t="shared" si="65"/>
        <v>6.4632270632693861E-2</v>
      </c>
      <c r="HT35" s="18">
        <f t="shared" si="66"/>
        <v>6.1329559368968424E-2</v>
      </c>
      <c r="HU35" s="18">
        <f t="shared" si="67"/>
        <v>6.1082426833243234E-2</v>
      </c>
      <c r="HV35" s="18">
        <f t="shared" si="68"/>
        <v>6.5244900531898437E-2</v>
      </c>
      <c r="HW35" s="18">
        <f t="shared" si="69"/>
        <v>6.6074623925274162E-2</v>
      </c>
      <c r="HX35" s="18">
        <f t="shared" si="70"/>
        <v>6.893600828717239E-2</v>
      </c>
    </row>
    <row r="36" spans="2:232" x14ac:dyDescent="0.25">
      <c r="B36" s="132" t="s">
        <v>210</v>
      </c>
      <c r="J36" s="18">
        <f t="shared" si="71"/>
        <v>0</v>
      </c>
      <c r="K36" s="18">
        <f t="shared" si="76"/>
        <v>0.14285714285714285</v>
      </c>
      <c r="L36" s="18">
        <f t="shared" si="77"/>
        <v>0.14285714285714285</v>
      </c>
      <c r="M36" s="18">
        <f t="shared" si="78"/>
        <v>0.2857142857142857</v>
      </c>
      <c r="N36" s="18">
        <f t="shared" si="79"/>
        <v>0.2857142857142857</v>
      </c>
      <c r="O36" s="18">
        <f t="shared" si="80"/>
        <v>0.2857142857142857</v>
      </c>
      <c r="P36" s="18">
        <f t="shared" si="81"/>
        <v>0.2857142857142857</v>
      </c>
      <c r="Q36" s="18">
        <f t="shared" si="82"/>
        <v>0.35714285714285715</v>
      </c>
      <c r="R36" s="18">
        <f t="shared" si="83"/>
        <v>0.21428571428571427</v>
      </c>
      <c r="S36" s="18">
        <f t="shared" si="84"/>
        <v>0.30952380952380948</v>
      </c>
      <c r="T36" s="18">
        <f t="shared" si="85"/>
        <v>0.30952380952380948</v>
      </c>
      <c r="U36" s="18">
        <f t="shared" si="86"/>
        <v>0.36666666666666664</v>
      </c>
      <c r="V36" s="18">
        <f t="shared" si="87"/>
        <v>0.43015873015873013</v>
      </c>
      <c r="W36" s="18">
        <f t="shared" si="88"/>
        <v>0.44603174603174606</v>
      </c>
      <c r="X36" s="18">
        <f t="shared" si="89"/>
        <v>0.3746031746031746</v>
      </c>
      <c r="Y36" s="18">
        <f t="shared" si="90"/>
        <v>0.43174603174603171</v>
      </c>
      <c r="Z36" s="18">
        <f t="shared" si="91"/>
        <v>0.35598845598845597</v>
      </c>
      <c r="AA36" s="18">
        <f t="shared" si="92"/>
        <v>0.23694083694083695</v>
      </c>
      <c r="AB36" s="18">
        <f t="shared" si="93"/>
        <v>0.21761310584839996</v>
      </c>
      <c r="AC36" s="18">
        <f t="shared" si="94"/>
        <v>0.17988216647811631</v>
      </c>
      <c r="AD36" s="18">
        <f t="shared" si="95"/>
        <v>0.18441731387040658</v>
      </c>
      <c r="AE36" s="18">
        <f t="shared" si="96"/>
        <v>0.19540632485941756</v>
      </c>
      <c r="AF36" s="18">
        <f t="shared" si="97"/>
        <v>0.15745323317498255</v>
      </c>
      <c r="AG36" s="18">
        <f t="shared" si="98"/>
        <v>0.15418345330945801</v>
      </c>
      <c r="AH36" s="18">
        <f t="shared" si="99"/>
        <v>0.14511315852487755</v>
      </c>
      <c r="AI36" s="18">
        <f t="shared" si="100"/>
        <v>0.13196401397497126</v>
      </c>
      <c r="AJ36" s="18">
        <f t="shared" si="101"/>
        <v>0.12685693460362171</v>
      </c>
      <c r="AK36" s="18">
        <f t="shared" si="102"/>
        <v>0.12837239227183753</v>
      </c>
      <c r="AL36" s="18">
        <f t="shared" si="103"/>
        <v>0.14619490589267045</v>
      </c>
      <c r="AM36" s="18">
        <f t="shared" si="104"/>
        <v>0.14648565991476772</v>
      </c>
      <c r="AN36" s="18">
        <f t="shared" si="105"/>
        <v>0.15820429429656255</v>
      </c>
      <c r="AO36" s="18">
        <f t="shared" si="106"/>
        <v>0.17135622173420426</v>
      </c>
      <c r="AP36" s="18">
        <f t="shared" si="107"/>
        <v>0.17542431450856164</v>
      </c>
      <c r="AQ36" s="18">
        <f t="shared" si="108"/>
        <v>0.18105995229781385</v>
      </c>
      <c r="AR36" s="18">
        <f t="shared" si="109"/>
        <v>0.18495643718439778</v>
      </c>
      <c r="AS36" s="18">
        <f t="shared" si="110"/>
        <v>0.18496335637858841</v>
      </c>
      <c r="AT36" s="18">
        <f t="shared" si="111"/>
        <v>0.19133677160273019</v>
      </c>
      <c r="AU36" s="18">
        <f t="shared" si="112"/>
        <v>0.19674976681168729</v>
      </c>
      <c r="AV36" s="18">
        <f t="shared" si="113"/>
        <v>0.19937178649334636</v>
      </c>
      <c r="AW36" s="18">
        <f t="shared" si="114"/>
        <v>0.19825014608090896</v>
      </c>
      <c r="AX36" s="18">
        <f t="shared" si="115"/>
        <v>0.19900623330544279</v>
      </c>
      <c r="AY36" s="18">
        <f t="shared" si="116"/>
        <v>0.20198681526295556</v>
      </c>
      <c r="AZ36" s="18">
        <f t="shared" si="117"/>
        <v>0.19902338700465819</v>
      </c>
      <c r="BA36" s="18">
        <f t="shared" si="118"/>
        <v>0.20239023152077615</v>
      </c>
      <c r="BB36" s="18">
        <f t="shared" si="119"/>
        <v>0.19652038978755679</v>
      </c>
      <c r="BC36" s="18">
        <f t="shared" si="120"/>
        <v>0.1906326401378981</v>
      </c>
      <c r="BD36" s="18">
        <f t="shared" si="121"/>
        <v>0.18898161124561552</v>
      </c>
      <c r="BE36" s="18">
        <f t="shared" si="122"/>
        <v>0.1872082385758301</v>
      </c>
      <c r="BF36" s="18">
        <f t="shared" si="123"/>
        <v>0.1796612500180125</v>
      </c>
      <c r="BG36" s="18">
        <f t="shared" si="124"/>
        <v>0.17328675395279478</v>
      </c>
      <c r="BH36" s="18">
        <f t="shared" si="125"/>
        <v>0.16513740330344412</v>
      </c>
      <c r="BI36" s="18">
        <f t="shared" si="126"/>
        <v>0.15612680605755275</v>
      </c>
      <c r="BJ36" s="18">
        <f t="shared" si="127"/>
        <v>0.14843632255424843</v>
      </c>
      <c r="BK36" s="18">
        <f t="shared" si="128"/>
        <v>0.1409080973075994</v>
      </c>
      <c r="BL36" s="18">
        <f t="shared" si="129"/>
        <v>0.13516695021316841</v>
      </c>
      <c r="BM36" s="18">
        <f t="shared" si="130"/>
        <v>0.12819896527908176</v>
      </c>
      <c r="BN36" s="18">
        <f t="shared" si="131"/>
        <v>0.12406554849506257</v>
      </c>
      <c r="BO36" s="18">
        <f t="shared" si="132"/>
        <v>0.11917005594689827</v>
      </c>
      <c r="BP36" s="18">
        <f t="shared" si="133"/>
        <v>0.11736857580107776</v>
      </c>
      <c r="BQ36" s="18">
        <f t="shared" si="134"/>
        <v>0.11703827065691956</v>
      </c>
      <c r="BR36" s="18">
        <f t="shared" si="135"/>
        <v>0.11627244773120884</v>
      </c>
      <c r="BS36" s="18">
        <f t="shared" si="136"/>
        <v>0.11263186990664188</v>
      </c>
      <c r="BT36" s="18">
        <f t="shared" si="137"/>
        <v>0.11358041834009977</v>
      </c>
      <c r="BU36" s="18">
        <f t="shared" si="138"/>
        <v>0.11059595300623684</v>
      </c>
      <c r="BV36" s="18">
        <f t="shared" si="73"/>
        <v>0.10897747039912165</v>
      </c>
      <c r="BW36" s="18">
        <f t="shared" si="139"/>
        <v>0.10283750758297934</v>
      </c>
      <c r="BX36" s="18">
        <f t="shared" si="140"/>
        <v>0.10008223418283053</v>
      </c>
      <c r="BY36" s="18">
        <f t="shared" si="141"/>
        <v>9.4287723038045446E-2</v>
      </c>
      <c r="BZ36" s="18">
        <f t="shared" si="142"/>
        <v>9.4044277036154381E-2</v>
      </c>
      <c r="CA36" s="18">
        <f t="shared" si="143"/>
        <v>8.986199958100187E-2</v>
      </c>
      <c r="CB36" s="18">
        <f t="shared" si="144"/>
        <v>9.0464944490877483E-2</v>
      </c>
      <c r="CC36" s="18">
        <f t="shared" si="145"/>
        <v>8.7185686563450229E-2</v>
      </c>
      <c r="CD36" s="18">
        <f t="shared" si="146"/>
        <v>9.0995005295249551E-2</v>
      </c>
      <c r="CE36" s="18">
        <f t="shared" si="147"/>
        <v>8.7783938720615975E-2</v>
      </c>
      <c r="CF36" s="18">
        <f t="shared" si="148"/>
        <v>9.1613063510959214E-2</v>
      </c>
      <c r="CG36" s="18">
        <f t="shared" si="149"/>
        <v>8.9238628116320509E-2</v>
      </c>
      <c r="CH36" s="18">
        <f t="shared" si="150"/>
        <v>9.0299218555899022E-2</v>
      </c>
      <c r="CI36" s="18">
        <f t="shared" si="151"/>
        <v>9.2455005165200596E-2</v>
      </c>
      <c r="CJ36" s="18">
        <f t="shared" si="152"/>
        <v>9.4875439813465093E-2</v>
      </c>
      <c r="CK36" s="18">
        <f t="shared" si="153"/>
        <v>9.2778049719133102E-2</v>
      </c>
      <c r="CL36" s="18">
        <f t="shared" si="154"/>
        <v>9.5478822414778924E-2</v>
      </c>
      <c r="CM36" s="18">
        <f t="shared" si="155"/>
        <v>9.7120530656960885E-2</v>
      </c>
      <c r="CN36" s="18">
        <f t="shared" si="156"/>
        <v>9.5318021421331875E-2</v>
      </c>
      <c r="CO36" s="18">
        <f t="shared" si="157"/>
        <v>9.5145744225196408E-2</v>
      </c>
      <c r="CP36" s="18">
        <f t="shared" si="158"/>
        <v>9.3285375946154603E-2</v>
      </c>
      <c r="CQ36" s="18">
        <f t="shared" si="159"/>
        <v>9.2573758796181307E-2</v>
      </c>
      <c r="CR36" s="18">
        <f t="shared" si="160"/>
        <v>9.4304823022934289E-2</v>
      </c>
      <c r="CS36" s="18">
        <f t="shared" si="161"/>
        <v>9.4336618042562409E-2</v>
      </c>
      <c r="CT36" s="18">
        <f t="shared" si="162"/>
        <v>9.2204579568670897E-2</v>
      </c>
      <c r="CU36" s="18">
        <f t="shared" si="163"/>
        <v>9.502001231111093E-2</v>
      </c>
      <c r="CV36" s="18">
        <f t="shared" si="164"/>
        <v>9.8079713803648244E-2</v>
      </c>
      <c r="CW36" s="18">
        <f t="shared" si="165"/>
        <v>9.8073499651538235E-2</v>
      </c>
      <c r="CX36" s="18">
        <f t="shared" si="166"/>
        <v>9.8244381401367348E-2</v>
      </c>
      <c r="CY36" s="18">
        <f t="shared" si="167"/>
        <v>9.8566615558187978E-2</v>
      </c>
      <c r="CZ36" s="18">
        <f t="shared" si="168"/>
        <v>9.9947302765604693E-2</v>
      </c>
      <c r="DA36" s="18">
        <f t="shared" si="169"/>
        <v>9.285254567084758E-2</v>
      </c>
      <c r="DB36" s="18">
        <f t="shared" si="170"/>
        <v>8.8419048133901779E-2</v>
      </c>
      <c r="DC36" s="18">
        <f t="shared" si="171"/>
        <v>8.6098676198145235E-2</v>
      </c>
      <c r="DD36" s="18">
        <f t="shared" si="172"/>
        <v>8.0143159820475193E-2</v>
      </c>
      <c r="DE36" s="18">
        <f t="shared" si="173"/>
        <v>8.0294936778397941E-2</v>
      </c>
      <c r="DF36" s="18">
        <f t="shared" si="174"/>
        <v>7.4367885106665435E-2</v>
      </c>
      <c r="DG36" s="18">
        <f t="shared" si="175"/>
        <v>6.9091550970526494E-2</v>
      </c>
      <c r="DH36" s="18">
        <f t="shared" si="176"/>
        <v>7.2879429758405292E-2</v>
      </c>
      <c r="DI36" s="18">
        <f t="shared" si="177"/>
        <v>7.5948964624855772E-2</v>
      </c>
      <c r="DJ36" s="18">
        <f t="shared" si="178"/>
        <v>7.3170326659622212E-2</v>
      </c>
      <c r="DK36" s="18">
        <f t="shared" si="179"/>
        <v>7.3677457835653715E-2</v>
      </c>
      <c r="DL36" s="18">
        <f t="shared" si="180"/>
        <v>6.9891595664698367E-2</v>
      </c>
      <c r="DM36" s="18">
        <f t="shared" si="181"/>
        <v>7.0324141841925397E-2</v>
      </c>
      <c r="DN36" s="18">
        <f t="shared" si="182"/>
        <v>6.983993217404226E-2</v>
      </c>
      <c r="DO36" s="18">
        <f t="shared" si="183"/>
        <v>6.4070139594433737E-2</v>
      </c>
      <c r="DP36" s="18">
        <f t="shared" si="184"/>
        <v>6.2137398968225767E-2</v>
      </c>
      <c r="DQ36" s="18">
        <f t="shared" si="185"/>
        <v>5.62890937729646E-2</v>
      </c>
      <c r="DR36" s="18">
        <f t="shared" si="186"/>
        <v>6.4735900393914733E-2</v>
      </c>
      <c r="DS36" s="18">
        <f t="shared" si="187"/>
        <v>6.327660699913748E-2</v>
      </c>
      <c r="DT36" s="18">
        <f t="shared" si="188"/>
        <v>5.8840798904792803E-2</v>
      </c>
      <c r="DU36" s="18">
        <f t="shared" si="189"/>
        <v>5.4988536059724202E-2</v>
      </c>
      <c r="DV36" s="18">
        <f t="shared" si="190"/>
        <v>5.1729885047130733E-2</v>
      </c>
      <c r="DW36" s="18">
        <f t="shared" si="191"/>
        <v>5.295891917090171E-2</v>
      </c>
      <c r="DX36" s="18">
        <f t="shared" si="192"/>
        <v>5.5628923342783222E-2</v>
      </c>
      <c r="DY36" s="18">
        <f t="shared" si="193"/>
        <v>4.2969605859152105E-2</v>
      </c>
      <c r="DZ36" s="18">
        <f t="shared" si="194"/>
        <v>4.1907890850568022E-2</v>
      </c>
      <c r="EA36" s="18">
        <f t="shared" si="195"/>
        <v>3.9522933503457605E-2</v>
      </c>
      <c r="EB36" s="18">
        <f t="shared" si="196"/>
        <v>4.3907996881326745E-2</v>
      </c>
      <c r="EC36" s="18">
        <f t="shared" si="197"/>
        <v>4.8219459341453254E-2</v>
      </c>
      <c r="ED36" s="18">
        <f t="shared" si="198"/>
        <v>4.0234218461475527E-2</v>
      </c>
      <c r="EE36" s="18">
        <f t="shared" si="199"/>
        <v>4.2828299572180685E-2</v>
      </c>
      <c r="EF36" s="18">
        <f t="shared" si="200"/>
        <v>4.3095413046841329E-2</v>
      </c>
      <c r="EG36" s="18">
        <f t="shared" si="201"/>
        <v>3.6092611926393146E-2</v>
      </c>
      <c r="EH36" s="18">
        <f t="shared" si="74"/>
        <v>3.65641710186419E-2</v>
      </c>
      <c r="EI36" s="18">
        <f t="shared" si="202"/>
        <v>3.052468205232366E-2</v>
      </c>
      <c r="EJ36" s="18">
        <f t="shared" si="203"/>
        <v>2.6376414957448777E-2</v>
      </c>
      <c r="EK36" s="18">
        <f t="shared" si="204"/>
        <v>2.4244451060779E-2</v>
      </c>
      <c r="EL36" s="18">
        <f t="shared" si="205"/>
        <v>2.2649688596451317E-2</v>
      </c>
      <c r="EM36" s="18">
        <f t="shared" si="206"/>
        <v>1.8788684735447456E-2</v>
      </c>
      <c r="EN36" s="18">
        <f t="shared" si="207"/>
        <v>2.6441745959937254E-2</v>
      </c>
      <c r="EO36" s="18">
        <f t="shared" si="208"/>
        <v>3.4581754099945392E-2</v>
      </c>
      <c r="EP36" s="18">
        <f t="shared" si="209"/>
        <v>3.1097433542454107E-2</v>
      </c>
      <c r="EQ36" s="18">
        <f t="shared" si="210"/>
        <v>2.9627778577358408E-2</v>
      </c>
      <c r="ER36" s="18">
        <f t="shared" si="211"/>
        <v>2.9457440171725885E-2</v>
      </c>
      <c r="ES36" s="18">
        <f t="shared" si="212"/>
        <v>3.1259241973527689E-2</v>
      </c>
      <c r="ET36" s="18">
        <f t="shared" si="213"/>
        <v>3.50687657830515E-2</v>
      </c>
      <c r="EU36" s="18">
        <f t="shared" si="214"/>
        <v>2.9837012064614973E-2</v>
      </c>
      <c r="EV36" s="18">
        <f t="shared" si="215"/>
        <v>2.8778811006413916E-2</v>
      </c>
      <c r="EW36" s="18">
        <f t="shared" si="216"/>
        <v>3.3462651755828438E-2</v>
      </c>
      <c r="EX36" s="18">
        <f t="shared" si="217"/>
        <v>3.9720581692819036E-2</v>
      </c>
      <c r="EY36" s="18">
        <f t="shared" si="218"/>
        <v>4.0132000137024372E-2</v>
      </c>
      <c r="EZ36" s="18">
        <f t="shared" si="219"/>
        <v>3.060819061321484E-2</v>
      </c>
      <c r="FA36" s="18">
        <f t="shared" si="220"/>
        <v>2.9655809660833886E-2</v>
      </c>
      <c r="FB36" s="18">
        <f t="shared" si="221"/>
        <v>3.2729007649286108E-2</v>
      </c>
      <c r="FC36" s="18">
        <f t="shared" si="222"/>
        <v>3.2323739158911242E-2</v>
      </c>
      <c r="FD36" s="18">
        <f t="shared" si="223"/>
        <v>3.4608539524479294E-2</v>
      </c>
      <c r="FE36" s="18">
        <f t="shared" si="224"/>
        <v>3.3923608017629982E-2</v>
      </c>
      <c r="FF36" s="18">
        <f t="shared" si="225"/>
        <v>3.5954865485488319E-2</v>
      </c>
      <c r="FG36" s="18">
        <f t="shared" si="226"/>
        <v>3.9681573560022484E-2</v>
      </c>
      <c r="FH36" s="18">
        <f t="shared" si="227"/>
        <v>4.7985144988593909E-2</v>
      </c>
      <c r="FI36" s="18">
        <f t="shared" si="228"/>
        <v>4.7333254506194959E-2</v>
      </c>
      <c r="FJ36" s="18">
        <f t="shared" si="229"/>
        <v>4.3256730279482992E-2</v>
      </c>
      <c r="FK36" s="18">
        <f t="shared" si="230"/>
        <v>4.3090810252935784E-2</v>
      </c>
      <c r="FL36" s="18">
        <f t="shared" si="231"/>
        <v>4.1338788689593467E-2</v>
      </c>
      <c r="FM36" s="18">
        <f t="shared" si="232"/>
        <v>4.4957618839035866E-2</v>
      </c>
      <c r="FN36" s="18">
        <f t="shared" si="233"/>
        <v>4.9545347650367159E-2</v>
      </c>
      <c r="FO36" s="18">
        <f t="shared" si="234"/>
        <v>4.5147101665582716E-2</v>
      </c>
      <c r="FP36" s="18">
        <f t="shared" si="235"/>
        <v>4.5798992147981665E-2</v>
      </c>
      <c r="FQ36" s="18">
        <f t="shared" si="236"/>
        <v>4.3696422725150806E-2</v>
      </c>
      <c r="FR36" s="18">
        <f t="shared" si="237"/>
        <v>4.0772176103425199E-2</v>
      </c>
      <c r="FS36" s="18">
        <f t="shared" si="238"/>
        <v>4.0914539719081391E-2</v>
      </c>
      <c r="FT36" s="18">
        <f t="shared" si="239"/>
        <v>3.9475611674648761E-2</v>
      </c>
      <c r="FU36" s="18">
        <f t="shared" si="240"/>
        <v>3.4762615365013801E-2</v>
      </c>
      <c r="FV36" s="18">
        <f t="shared" si="241"/>
        <v>3.5143004206941109E-2</v>
      </c>
      <c r="FW36" s="18">
        <f t="shared" si="242"/>
        <v>3.3603021698100463E-2</v>
      </c>
      <c r="FX36" s="18">
        <f t="shared" si="243"/>
        <v>3.4781407700334707E-2</v>
      </c>
      <c r="FY36" s="18">
        <f t="shared" si="244"/>
        <v>3.6044321408432153E-2</v>
      </c>
      <c r="FZ36" s="18">
        <f t="shared" si="245"/>
        <v>3.7049206554549116E-2</v>
      </c>
      <c r="GA36" s="18">
        <f t="shared" si="246"/>
        <v>3.5362306655635563E-2</v>
      </c>
      <c r="GB36" s="18">
        <f t="shared" si="247"/>
        <v>3.6852210793391293E-2</v>
      </c>
      <c r="GC36" s="18">
        <f t="shared" si="248"/>
        <v>3.2909819172791933E-2</v>
      </c>
      <c r="GD36" s="18">
        <f t="shared" si="249"/>
        <v>3.4077663859295546E-2</v>
      </c>
      <c r="GE36" s="18">
        <f t="shared" si="250"/>
        <v>3.4589460102799105E-2</v>
      </c>
      <c r="GF36" s="18">
        <f t="shared" si="251"/>
        <v>3.2162110911460942E-2</v>
      </c>
      <c r="GG36" s="18">
        <f t="shared" si="252"/>
        <v>2.842514701835221E-2</v>
      </c>
      <c r="GH36" s="18">
        <f t="shared" si="253"/>
        <v>2.9770147093914016E-2</v>
      </c>
      <c r="GI36" s="18">
        <f t="shared" si="254"/>
        <v>2.9362643129342312E-2</v>
      </c>
      <c r="GJ36" s="18">
        <f t="shared" si="255"/>
        <v>3.0491181936088858E-2</v>
      </c>
      <c r="GK36" s="18">
        <f t="shared" si="256"/>
        <v>2.951360564275432E-2</v>
      </c>
      <c r="GL36" s="18">
        <f t="shared" si="257"/>
        <v>2.8904789636587325E-2</v>
      </c>
      <c r="GM36" s="18">
        <f t="shared" si="258"/>
        <v>3.0927723976479044E-2</v>
      </c>
      <c r="GN36" s="18">
        <f t="shared" si="259"/>
        <v>3.126366916536541E-2</v>
      </c>
      <c r="GO36" s="18">
        <f t="shared" si="260"/>
        <v>3.0041984839461133E-2</v>
      </c>
      <c r="GP36" s="18">
        <f t="shared" si="261"/>
        <v>3.1750584334626943E-2</v>
      </c>
      <c r="GQ36" s="18">
        <f t="shared" si="262"/>
        <v>3.0490776434194036E-2</v>
      </c>
      <c r="GR36" s="18">
        <f t="shared" si="263"/>
        <v>3.2486902960983895E-2</v>
      </c>
      <c r="GS36" s="18">
        <f t="shared" si="264"/>
        <v>3.2195291861904507E-2</v>
      </c>
      <c r="GT36" s="18">
        <f t="shared" si="75"/>
        <v>2.9422955080783433E-2</v>
      </c>
      <c r="GU36" s="18">
        <f t="shared" si="49"/>
        <v>2.8847073279802037E-2</v>
      </c>
      <c r="GV36" s="18">
        <f t="shared" si="49"/>
        <v>2.7489538740562616E-2</v>
      </c>
      <c r="GW36" s="18">
        <f t="shared" si="49"/>
        <v>2.5040076961253745E-2</v>
      </c>
      <c r="GX36" s="18">
        <f t="shared" si="49"/>
        <v>2.7454839951382617E-2</v>
      </c>
      <c r="GY36" s="18">
        <f t="shared" si="49"/>
        <v>2.4675266583573961E-2</v>
      </c>
      <c r="GZ36" s="18">
        <f t="shared" si="49"/>
        <v>2.3840039328856588E-2</v>
      </c>
      <c r="HA36" s="18">
        <f t="shared" si="49"/>
        <v>2.5569984067405079E-2</v>
      </c>
      <c r="HB36" s="18">
        <f t="shared" si="50"/>
        <v>2.609375514351828E-2</v>
      </c>
      <c r="HC36" s="18">
        <f t="shared" si="51"/>
        <v>2.5672066757632599E-2</v>
      </c>
      <c r="HD36" s="18">
        <f t="shared" si="52"/>
        <v>2.560405600096357E-2</v>
      </c>
      <c r="HE36" s="18">
        <f t="shared" si="53"/>
        <v>2.3366849829016517E-2</v>
      </c>
      <c r="HF36" s="18">
        <f t="shared" si="54"/>
        <v>2.1989632275328373E-2</v>
      </c>
      <c r="HG36" s="18">
        <f t="shared" si="55"/>
        <v>2.1054840679131881E-2</v>
      </c>
      <c r="HH36" s="18">
        <f t="shared" si="56"/>
        <v>2.0678843469140167E-2</v>
      </c>
      <c r="HI36" s="18">
        <f t="shared" si="57"/>
        <v>2.1527179935168027E-2</v>
      </c>
      <c r="HJ36" s="18">
        <f t="shared" si="72"/>
        <v>2.28644999740014E-2</v>
      </c>
      <c r="HK36" s="18">
        <f t="shared" si="58"/>
        <v>2.4174414241111903E-2</v>
      </c>
      <c r="HL36" s="18">
        <f t="shared" si="59"/>
        <v>2.5510612415073592E-2</v>
      </c>
      <c r="HM36" s="18">
        <f t="shared" si="60"/>
        <v>2.6468038059159933E-2</v>
      </c>
      <c r="HN36" s="18">
        <f t="shared" si="61"/>
        <v>2.8226745327556257E-2</v>
      </c>
      <c r="HO36" s="18">
        <f t="shared" si="62"/>
        <v>2.8907272565357887E-2</v>
      </c>
      <c r="HP36" s="18">
        <f t="shared" si="63"/>
        <v>2.848583368932749E-2</v>
      </c>
      <c r="HQ36" s="18">
        <f t="shared" si="64"/>
        <v>2.9076986923240282E-2</v>
      </c>
      <c r="HR36" s="18">
        <f t="shared" si="65"/>
        <v>2.7996288057235332E-2</v>
      </c>
      <c r="HS36" s="18">
        <f t="shared" si="65"/>
        <v>2.7641196004566677E-2</v>
      </c>
      <c r="HT36" s="18">
        <f t="shared" si="66"/>
        <v>2.9192006359282371E-2</v>
      </c>
      <c r="HU36" s="18">
        <f t="shared" si="67"/>
        <v>3.2793172072336695E-2</v>
      </c>
      <c r="HV36" s="18">
        <f t="shared" si="68"/>
        <v>3.5884396898192394E-2</v>
      </c>
      <c r="HW36" s="18">
        <f t="shared" si="69"/>
        <v>3.7677584183795888E-2</v>
      </c>
      <c r="HX36" s="18">
        <f t="shared" si="70"/>
        <v>3.8888044387061844E-2</v>
      </c>
    </row>
    <row r="37" spans="2:232" x14ac:dyDescent="0.25">
      <c r="B37" s="132" t="s">
        <v>211</v>
      </c>
      <c r="J37" s="18">
        <f t="shared" si="71"/>
        <v>0.35714285714285715</v>
      </c>
      <c r="K37" s="18">
        <f t="shared" si="76"/>
        <v>0.35714285714285715</v>
      </c>
      <c r="L37" s="18">
        <f t="shared" si="77"/>
        <v>0.35714285714285715</v>
      </c>
      <c r="M37" s="18">
        <f t="shared" si="78"/>
        <v>0.21428571428571427</v>
      </c>
      <c r="N37" s="18">
        <f t="shared" si="79"/>
        <v>0.14285714285714285</v>
      </c>
      <c r="O37" s="18">
        <f t="shared" si="80"/>
        <v>0.14285714285714285</v>
      </c>
      <c r="P37" s="18">
        <f t="shared" si="81"/>
        <v>7.1428571428571425E-2</v>
      </c>
      <c r="Q37" s="18">
        <f t="shared" si="82"/>
        <v>0</v>
      </c>
      <c r="R37" s="18">
        <f t="shared" si="83"/>
        <v>0</v>
      </c>
      <c r="S37" s="18">
        <f t="shared" si="84"/>
        <v>0</v>
      </c>
      <c r="T37" s="18">
        <f t="shared" si="85"/>
        <v>0</v>
      </c>
      <c r="U37" s="18">
        <f t="shared" si="86"/>
        <v>0</v>
      </c>
      <c r="V37" s="18">
        <f t="shared" si="87"/>
        <v>0</v>
      </c>
      <c r="W37" s="18">
        <f t="shared" si="88"/>
        <v>0</v>
      </c>
      <c r="X37" s="18">
        <f t="shared" si="89"/>
        <v>0</v>
      </c>
      <c r="Y37" s="18">
        <f t="shared" si="90"/>
        <v>1.4285714285714287E-2</v>
      </c>
      <c r="Z37" s="18">
        <f t="shared" si="91"/>
        <v>2.0779220779220779E-2</v>
      </c>
      <c r="AA37" s="18">
        <f t="shared" si="92"/>
        <v>3.2683982683982683E-2</v>
      </c>
      <c r="AB37" s="18">
        <f t="shared" si="93"/>
        <v>3.2683982683982683E-2</v>
      </c>
      <c r="AC37" s="18">
        <f t="shared" si="94"/>
        <v>4.205166418281172E-2</v>
      </c>
      <c r="AD37" s="18">
        <f t="shared" si="95"/>
        <v>6.0192253751972721E-2</v>
      </c>
      <c r="AE37" s="18">
        <f t="shared" si="96"/>
        <v>7.3379066938785903E-2</v>
      </c>
      <c r="AF37" s="18">
        <f t="shared" si="97"/>
        <v>7.2952627706376533E-2</v>
      </c>
      <c r="AG37" s="18">
        <f t="shared" si="98"/>
        <v>8.3683032053802148E-2</v>
      </c>
      <c r="AH37" s="18">
        <f t="shared" si="99"/>
        <v>8.0848564933620734E-2</v>
      </c>
      <c r="AI37" s="18">
        <f t="shared" si="100"/>
        <v>9.5237054142253835E-2</v>
      </c>
      <c r="AJ37" s="18">
        <f t="shared" si="101"/>
        <v>0.10049932100831294</v>
      </c>
      <c r="AK37" s="18">
        <f t="shared" si="102"/>
        <v>9.933185732316889E-2</v>
      </c>
      <c r="AL37" s="18">
        <f t="shared" si="103"/>
        <v>0.10055080644127767</v>
      </c>
      <c r="AM37" s="18">
        <f t="shared" si="104"/>
        <v>0.10440109455208138</v>
      </c>
      <c r="AN37" s="18">
        <f t="shared" si="105"/>
        <v>0.10290752078980095</v>
      </c>
      <c r="AO37" s="18">
        <f t="shared" si="106"/>
        <v>0.10812294029093474</v>
      </c>
      <c r="AP37" s="18">
        <f t="shared" si="107"/>
        <v>0.11189655463339952</v>
      </c>
      <c r="AQ37" s="18">
        <f t="shared" si="108"/>
        <v>0.11561978087168601</v>
      </c>
      <c r="AR37" s="18">
        <f t="shared" si="109"/>
        <v>0.11684771318872722</v>
      </c>
      <c r="AS37" s="18">
        <f t="shared" si="110"/>
        <v>0.12055640127491271</v>
      </c>
      <c r="AT37" s="18">
        <f t="shared" si="111"/>
        <v>0.12077474903739402</v>
      </c>
      <c r="AU37" s="18">
        <f t="shared" si="112"/>
        <v>0.12252882507882909</v>
      </c>
      <c r="AV37" s="18">
        <f t="shared" si="113"/>
        <v>0.12991440066828816</v>
      </c>
      <c r="AW37" s="18">
        <f t="shared" si="114"/>
        <v>0.13605785267274584</v>
      </c>
      <c r="AX37" s="18">
        <f t="shared" si="115"/>
        <v>0.14076293049675573</v>
      </c>
      <c r="AY37" s="18">
        <f t="shared" si="116"/>
        <v>0.14305191384892862</v>
      </c>
      <c r="AZ37" s="18">
        <f t="shared" si="117"/>
        <v>0.15226523305363202</v>
      </c>
      <c r="BA37" s="18">
        <f t="shared" si="118"/>
        <v>0.15916543519044926</v>
      </c>
      <c r="BB37" s="18">
        <f t="shared" si="119"/>
        <v>0.16951188685774904</v>
      </c>
      <c r="BC37" s="18">
        <f t="shared" si="120"/>
        <v>0.17498790450371499</v>
      </c>
      <c r="BD37" s="18">
        <f t="shared" si="121"/>
        <v>0.18025336102646014</v>
      </c>
      <c r="BE37" s="18">
        <f t="shared" si="122"/>
        <v>0.18322416428934832</v>
      </c>
      <c r="BF37" s="18">
        <f t="shared" si="123"/>
        <v>0.19057915905572978</v>
      </c>
      <c r="BG37" s="18">
        <f t="shared" si="124"/>
        <v>0.18689441310294258</v>
      </c>
      <c r="BH37" s="18">
        <f t="shared" si="125"/>
        <v>0.18545915718239253</v>
      </c>
      <c r="BI37" s="18">
        <f t="shared" si="126"/>
        <v>0.18143781620452984</v>
      </c>
      <c r="BJ37" s="18">
        <f t="shared" si="127"/>
        <v>0.1791060687102182</v>
      </c>
      <c r="BK37" s="18">
        <f t="shared" si="128"/>
        <v>0.17513669513678173</v>
      </c>
      <c r="BL37" s="18">
        <f t="shared" si="129"/>
        <v>0.17380071980385198</v>
      </c>
      <c r="BM37" s="18">
        <f t="shared" si="130"/>
        <v>0.17126180593321896</v>
      </c>
      <c r="BN37" s="18">
        <f t="shared" si="131"/>
        <v>0.17128487523339672</v>
      </c>
      <c r="BO37" s="18">
        <f t="shared" si="132"/>
        <v>0.17333731071140471</v>
      </c>
      <c r="BP37" s="18">
        <f t="shared" si="133"/>
        <v>0.17265348626778912</v>
      </c>
      <c r="BQ37" s="18">
        <f t="shared" si="134"/>
        <v>0.17431946073852811</v>
      </c>
      <c r="BR37" s="18">
        <f t="shared" si="135"/>
        <v>0.17452872630543742</v>
      </c>
      <c r="BS37" s="18">
        <f t="shared" si="136"/>
        <v>0.17557853487249606</v>
      </c>
      <c r="BT37" s="18">
        <f t="shared" si="137"/>
        <v>0.17700423191187517</v>
      </c>
      <c r="BU37" s="18">
        <f t="shared" si="138"/>
        <v>0.17068017193570675</v>
      </c>
      <c r="BV37" s="18">
        <f t="shared" si="73"/>
        <v>0.16988550043285405</v>
      </c>
      <c r="BW37" s="18">
        <f t="shared" si="139"/>
        <v>0.16872362535635149</v>
      </c>
      <c r="BX37" s="18">
        <f t="shared" si="140"/>
        <v>0.17221742760703004</v>
      </c>
      <c r="BY37" s="18">
        <f t="shared" si="141"/>
        <v>0.1770461252204345</v>
      </c>
      <c r="BZ37" s="18">
        <f t="shared" si="142"/>
        <v>0.17975273842994569</v>
      </c>
      <c r="CA37" s="18">
        <f t="shared" si="143"/>
        <v>0.1759435550447388</v>
      </c>
      <c r="CB37" s="18">
        <f t="shared" si="144"/>
        <v>0.18193957016822915</v>
      </c>
      <c r="CC37" s="18">
        <f t="shared" si="145"/>
        <v>0.18391802173192101</v>
      </c>
      <c r="CD37" s="18">
        <f t="shared" si="146"/>
        <v>0.18929105811270935</v>
      </c>
      <c r="CE37" s="18">
        <f t="shared" si="147"/>
        <v>0.19153456634926666</v>
      </c>
      <c r="CF37" s="18">
        <f t="shared" si="148"/>
        <v>0.18952796959019694</v>
      </c>
      <c r="CG37" s="18">
        <f t="shared" si="149"/>
        <v>0.19111688869294952</v>
      </c>
      <c r="CH37" s="18">
        <f t="shared" si="150"/>
        <v>0.19918819630194581</v>
      </c>
      <c r="CI37" s="18">
        <f t="shared" si="151"/>
        <v>0.20251150913462188</v>
      </c>
      <c r="CJ37" s="18">
        <f t="shared" si="152"/>
        <v>0.19691961844900371</v>
      </c>
      <c r="CK37" s="18">
        <f t="shared" si="153"/>
        <v>0.19055261361105089</v>
      </c>
      <c r="CL37" s="18">
        <f t="shared" si="154"/>
        <v>0.18587249496015551</v>
      </c>
      <c r="CM37" s="18">
        <f t="shared" si="155"/>
        <v>0.1873627214352338</v>
      </c>
      <c r="CN37" s="18">
        <f t="shared" si="156"/>
        <v>0.19382065056373207</v>
      </c>
      <c r="CO37" s="18">
        <f t="shared" si="157"/>
        <v>0.1913981354230124</v>
      </c>
      <c r="CP37" s="18">
        <f t="shared" si="158"/>
        <v>0.19487541223338753</v>
      </c>
      <c r="CQ37" s="18">
        <f t="shared" si="159"/>
        <v>0.19639462121474502</v>
      </c>
      <c r="CR37" s="18">
        <f t="shared" si="160"/>
        <v>0.20012938407208497</v>
      </c>
      <c r="CS37" s="18">
        <f t="shared" si="161"/>
        <v>0.20425849728779083</v>
      </c>
      <c r="CT37" s="18">
        <f t="shared" si="162"/>
        <v>0.197944789696128</v>
      </c>
      <c r="CU37" s="18">
        <f t="shared" si="163"/>
        <v>0.18525796314068832</v>
      </c>
      <c r="CV37" s="18">
        <f t="shared" si="164"/>
        <v>0.18097224885497401</v>
      </c>
      <c r="CW37" s="18">
        <f t="shared" si="165"/>
        <v>0.1758704299726514</v>
      </c>
      <c r="CX37" s="18">
        <f t="shared" si="166"/>
        <v>0.17868997884483181</v>
      </c>
      <c r="CY37" s="18">
        <f t="shared" si="167"/>
        <v>0.17883008065214515</v>
      </c>
      <c r="CZ37" s="18">
        <f t="shared" si="168"/>
        <v>0.18287652681681793</v>
      </c>
      <c r="DA37" s="18">
        <f t="shared" si="169"/>
        <v>0.18828778222807335</v>
      </c>
      <c r="DB37" s="18">
        <f t="shared" si="170"/>
        <v>0.18713835694071701</v>
      </c>
      <c r="DC37" s="18">
        <f t="shared" si="171"/>
        <v>0.18483066463302469</v>
      </c>
      <c r="DD37" s="18">
        <f t="shared" si="172"/>
        <v>0.17126412732504712</v>
      </c>
      <c r="DE37" s="18">
        <f t="shared" si="173"/>
        <v>0.1654090392944115</v>
      </c>
      <c r="DF37" s="18">
        <f t="shared" si="174"/>
        <v>0.15804152244493355</v>
      </c>
      <c r="DG37" s="18">
        <f t="shared" si="175"/>
        <v>0.13690449620586648</v>
      </c>
      <c r="DH37" s="18">
        <f t="shared" si="176"/>
        <v>0.12038212968349996</v>
      </c>
      <c r="DI37" s="18">
        <f t="shared" si="177"/>
        <v>0.10920803259708266</v>
      </c>
      <c r="DJ37" s="18">
        <f t="shared" si="178"/>
        <v>9.713100071807057E-2</v>
      </c>
      <c r="DK37" s="18">
        <f t="shared" si="179"/>
        <v>9.5809040798527784E-2</v>
      </c>
      <c r="DL37" s="18">
        <f t="shared" si="180"/>
        <v>8.2240569931920263E-2</v>
      </c>
      <c r="DM37" s="18">
        <f t="shared" si="181"/>
        <v>7.5752377273514845E-2</v>
      </c>
      <c r="DN37" s="18">
        <f t="shared" si="182"/>
        <v>7.1165127788306179E-2</v>
      </c>
      <c r="DO37" s="18">
        <f t="shared" si="183"/>
        <v>6.8107381172277354E-2</v>
      </c>
      <c r="DP37" s="18">
        <f t="shared" si="184"/>
        <v>6.0617383732531165E-2</v>
      </c>
      <c r="DQ37" s="18">
        <f t="shared" si="185"/>
        <v>5.4769078537269991E-2</v>
      </c>
      <c r="DR37" s="18">
        <f t="shared" si="186"/>
        <v>5.7452236810886688E-2</v>
      </c>
      <c r="DS37" s="18">
        <f t="shared" si="187"/>
        <v>5.9564371987538001E-2</v>
      </c>
      <c r="DT37" s="18">
        <f t="shared" si="188"/>
        <v>5.6415082252882408E-2</v>
      </c>
      <c r="DU37" s="18">
        <f t="shared" si="189"/>
        <v>5.4647066096377039E-2</v>
      </c>
      <c r="DV37" s="18">
        <f t="shared" si="190"/>
        <v>5.075903663911302E-2</v>
      </c>
      <c r="DW37" s="18">
        <f t="shared" si="191"/>
        <v>5.8981077755890975E-2</v>
      </c>
      <c r="DX37" s="18">
        <f t="shared" si="192"/>
        <v>6.4172090331133844E-2</v>
      </c>
      <c r="DY37" s="18">
        <f t="shared" si="193"/>
        <v>6.4817699382572744E-2</v>
      </c>
      <c r="DZ37" s="18">
        <f t="shared" si="194"/>
        <v>5.9554303701719762E-2</v>
      </c>
      <c r="EA37" s="18">
        <f t="shared" si="195"/>
        <v>5.7625912496625444E-2</v>
      </c>
      <c r="EB37" s="18">
        <f t="shared" si="196"/>
        <v>5.9985929245131402E-2</v>
      </c>
      <c r="EC37" s="18">
        <f t="shared" si="197"/>
        <v>5.6928710409768955E-2</v>
      </c>
      <c r="ED37" s="18">
        <f t="shared" si="198"/>
        <v>4.7885268471590178E-2</v>
      </c>
      <c r="EE37" s="18">
        <f t="shared" si="199"/>
        <v>4.381755442945158E-2</v>
      </c>
      <c r="EF37" s="18">
        <f t="shared" si="200"/>
        <v>3.6775471915670967E-2</v>
      </c>
      <c r="EG37" s="18">
        <f t="shared" si="201"/>
        <v>4.35897360828763E-2</v>
      </c>
      <c r="EH37" s="18">
        <f t="shared" si="74"/>
        <v>4.25624109176201E-2</v>
      </c>
      <c r="EI37" s="18">
        <f t="shared" si="202"/>
        <v>4.243336200808339E-2</v>
      </c>
      <c r="EJ37" s="18">
        <f t="shared" si="203"/>
        <v>4.5816971573949081E-2</v>
      </c>
      <c r="EK37" s="18">
        <f t="shared" si="204"/>
        <v>4.6844049071614817E-2</v>
      </c>
      <c r="EL37" s="18">
        <f t="shared" si="205"/>
        <v>4.9390073356769537E-2</v>
      </c>
      <c r="EM37" s="18">
        <f t="shared" si="206"/>
        <v>4.4810354491336378E-2</v>
      </c>
      <c r="EN37" s="18">
        <f t="shared" si="207"/>
        <v>3.774599028411503E-2</v>
      </c>
      <c r="EO37" s="18">
        <f t="shared" si="208"/>
        <v>4.1680327551785634E-2</v>
      </c>
      <c r="EP37" s="18">
        <f t="shared" si="209"/>
        <v>3.3268182205842378E-2</v>
      </c>
      <c r="EQ37" s="18">
        <f t="shared" si="210"/>
        <v>3.5038448413798558E-2</v>
      </c>
      <c r="ER37" s="18">
        <f t="shared" si="211"/>
        <v>3.6628273533035438E-2</v>
      </c>
      <c r="ES37" s="18">
        <f t="shared" si="212"/>
        <v>3.6049122953884856E-2</v>
      </c>
      <c r="ET37" s="18">
        <f t="shared" si="213"/>
        <v>3.8003359193835386E-2</v>
      </c>
      <c r="EU37" s="18">
        <f t="shared" si="214"/>
        <v>3.5452338785672118E-2</v>
      </c>
      <c r="EV37" s="18">
        <f t="shared" si="215"/>
        <v>3.4253044253044256E-2</v>
      </c>
      <c r="EW37" s="18">
        <f t="shared" si="216"/>
        <v>3.4554148301220902E-2</v>
      </c>
      <c r="EX37" s="18">
        <f t="shared" si="217"/>
        <v>2.8661801900068236E-2</v>
      </c>
      <c r="EY37" s="18">
        <f t="shared" si="218"/>
        <v>2.9896057232684226E-2</v>
      </c>
      <c r="EZ37" s="18">
        <f t="shared" si="219"/>
        <v>2.5500452837079832E-2</v>
      </c>
      <c r="FA37" s="18">
        <f t="shared" si="220"/>
        <v>2.7405214741841738E-2</v>
      </c>
      <c r="FB37" s="18">
        <f t="shared" si="221"/>
        <v>2.7405214741841738E-2</v>
      </c>
      <c r="FC37" s="18">
        <f t="shared" si="222"/>
        <v>2.1305923961699891E-2</v>
      </c>
      <c r="FD37" s="18">
        <f t="shared" si="223"/>
        <v>1.8964003586992628E-2</v>
      </c>
      <c r="FE37" s="18">
        <f t="shared" si="224"/>
        <v>1.8435627853137442E-2</v>
      </c>
      <c r="FF37" s="18">
        <f t="shared" si="225"/>
        <v>1.286759267653753E-2</v>
      </c>
      <c r="FG37" s="18">
        <f t="shared" si="226"/>
        <v>1.0120339929284784E-2</v>
      </c>
      <c r="FH37" s="18">
        <f t="shared" si="227"/>
        <v>5.5221256435704982E-3</v>
      </c>
      <c r="FI37" s="18">
        <f t="shared" si="228"/>
        <v>9.1540869026504011E-3</v>
      </c>
      <c r="FJ37" s="18">
        <f t="shared" si="229"/>
        <v>1.0995674601559754E-2</v>
      </c>
      <c r="FK37" s="18">
        <f t="shared" si="230"/>
        <v>1.2696354873668598E-2</v>
      </c>
      <c r="FL37" s="18">
        <f t="shared" si="231"/>
        <v>1.3289346787415226E-2</v>
      </c>
      <c r="FM37" s="18">
        <f t="shared" si="232"/>
        <v>1.4828623836896357E-2</v>
      </c>
      <c r="FN37" s="18">
        <f t="shared" si="233"/>
        <v>2.0875487026616686E-2</v>
      </c>
      <c r="FO37" s="18">
        <f t="shared" si="234"/>
        <v>2.060472413566149E-2</v>
      </c>
      <c r="FP37" s="18">
        <f t="shared" si="235"/>
        <v>2.0897409658371224E-2</v>
      </c>
      <c r="FQ37" s="18">
        <f t="shared" si="236"/>
        <v>1.9887623027669561E-2</v>
      </c>
      <c r="FR37" s="18">
        <f t="shared" si="237"/>
        <v>2.0126179988915603E-2</v>
      </c>
      <c r="FS37" s="18">
        <f t="shared" si="238"/>
        <v>1.8104616646597543E-2</v>
      </c>
      <c r="FT37" s="18">
        <f t="shared" si="239"/>
        <v>1.8384153623382225E-2</v>
      </c>
      <c r="FU37" s="18">
        <f t="shared" si="240"/>
        <v>1.3537770625738724E-2</v>
      </c>
      <c r="FV37" s="18">
        <f t="shared" si="241"/>
        <v>1.6710319230979636E-2</v>
      </c>
      <c r="FW37" s="18">
        <f t="shared" si="242"/>
        <v>1.5751564688438639E-2</v>
      </c>
      <c r="FX37" s="18">
        <f t="shared" si="243"/>
        <v>1.5934058095864293E-2</v>
      </c>
      <c r="FY37" s="18">
        <f t="shared" si="244"/>
        <v>1.6198272937426782E-2</v>
      </c>
      <c r="FZ37" s="18">
        <f t="shared" si="245"/>
        <v>1.9794219325135181E-2</v>
      </c>
      <c r="GA37" s="18">
        <f t="shared" si="246"/>
        <v>1.8255600797298151E-2</v>
      </c>
      <c r="GB37" s="18">
        <f t="shared" si="247"/>
        <v>2.0948501857093134E-2</v>
      </c>
      <c r="GC37" s="18">
        <f t="shared" si="248"/>
        <v>1.9840158825379432E-2</v>
      </c>
      <c r="GD37" s="18">
        <f t="shared" si="249"/>
        <v>1.915087444042789E-2</v>
      </c>
      <c r="GE37" s="18">
        <f t="shared" si="250"/>
        <v>1.8160033002431981E-2</v>
      </c>
      <c r="GF37" s="18">
        <f t="shared" si="251"/>
        <v>1.669677337755162E-2</v>
      </c>
      <c r="GG37" s="18">
        <f t="shared" si="252"/>
        <v>1.4968240621962734E-2</v>
      </c>
      <c r="GH37" s="18">
        <f t="shared" si="253"/>
        <v>1.5714791225701529E-2</v>
      </c>
      <c r="GI37" s="18">
        <f t="shared" si="254"/>
        <v>1.4397522386007696E-2</v>
      </c>
      <c r="GJ37" s="18">
        <f t="shared" si="255"/>
        <v>1.2840822127678111E-2</v>
      </c>
      <c r="GK37" s="18">
        <f t="shared" si="256"/>
        <v>1.4432686226959352E-2</v>
      </c>
      <c r="GL37" s="18">
        <f t="shared" si="257"/>
        <v>1.6437253077000814E-2</v>
      </c>
      <c r="GM37" s="18">
        <f t="shared" si="258"/>
        <v>1.7691575710484124E-2</v>
      </c>
      <c r="GN37" s="18">
        <f t="shared" si="259"/>
        <v>1.7513351267553798E-2</v>
      </c>
      <c r="GO37" s="18">
        <f t="shared" si="260"/>
        <v>1.9230559890133263E-2</v>
      </c>
      <c r="GP37" s="18">
        <f t="shared" si="261"/>
        <v>1.8322040585237103E-2</v>
      </c>
      <c r="GQ37" s="18">
        <f t="shared" si="262"/>
        <v>2.1433512446708967E-2</v>
      </c>
      <c r="GR37" s="18">
        <f t="shared" si="263"/>
        <v>1.8534659109808064E-2</v>
      </c>
      <c r="GS37" s="18">
        <f t="shared" si="264"/>
        <v>1.8142361442316911E-2</v>
      </c>
      <c r="GT37" s="18">
        <f t="shared" si="75"/>
        <v>1.8954469990567571E-2</v>
      </c>
      <c r="GU37" s="18">
        <f t="shared" si="49"/>
        <v>1.925731267388834E-2</v>
      </c>
      <c r="GV37" s="18">
        <f t="shared" si="49"/>
        <v>1.7476939507672703E-2</v>
      </c>
      <c r="GW37" s="18">
        <f t="shared" si="49"/>
        <v>1.8539100722501891E-2</v>
      </c>
      <c r="GX37" s="18">
        <f t="shared" si="49"/>
        <v>1.489740892102122E-2</v>
      </c>
      <c r="GY37" s="18">
        <f t="shared" si="49"/>
        <v>1.5328350528433414E-2</v>
      </c>
      <c r="GZ37" s="18">
        <f t="shared" si="49"/>
        <v>1.4540669417248343E-2</v>
      </c>
      <c r="HA37" s="18">
        <f t="shared" si="49"/>
        <v>1.3211878297792634E-2</v>
      </c>
      <c r="HB37" s="18">
        <f t="shared" si="50"/>
        <v>1.3355584441419363E-2</v>
      </c>
      <c r="HC37" s="18">
        <f t="shared" si="51"/>
        <v>1.2806936111396059E-2</v>
      </c>
      <c r="HD37" s="18">
        <f t="shared" si="52"/>
        <v>1.1885500053299513E-2</v>
      </c>
      <c r="HE37" s="18">
        <f t="shared" si="53"/>
        <v>1.3310658388246716E-2</v>
      </c>
      <c r="HF37" s="18">
        <f t="shared" si="54"/>
        <v>1.4142241021299937E-2</v>
      </c>
      <c r="HG37" s="18">
        <f t="shared" si="55"/>
        <v>1.4386687971350676E-2</v>
      </c>
      <c r="HH37" s="18">
        <f t="shared" si="56"/>
        <v>1.480518921377624E-2</v>
      </c>
      <c r="HI37" s="18">
        <f t="shared" si="57"/>
        <v>1.4872094369445721E-2</v>
      </c>
      <c r="HJ37" s="18">
        <f t="shared" si="72"/>
        <v>1.6135706167227894E-2</v>
      </c>
      <c r="HK37" s="18">
        <f t="shared" si="58"/>
        <v>1.5964719053438558E-2</v>
      </c>
      <c r="HL37" s="18">
        <f t="shared" si="59"/>
        <v>1.6859562065605131E-2</v>
      </c>
      <c r="HM37" s="18">
        <f t="shared" si="60"/>
        <v>1.6417929503896471E-2</v>
      </c>
      <c r="HN37" s="18">
        <f t="shared" si="61"/>
        <v>1.5720961757807499E-2</v>
      </c>
      <c r="HO37" s="18">
        <f t="shared" si="62"/>
        <v>1.5046578680693857E-2</v>
      </c>
      <c r="HP37" s="18">
        <f t="shared" si="63"/>
        <v>1.485070836728478E-2</v>
      </c>
      <c r="HQ37" s="18">
        <f t="shared" si="64"/>
        <v>1.5972255628680397E-2</v>
      </c>
      <c r="HR37" s="18">
        <f t="shared" si="65"/>
        <v>1.6229162836782017E-2</v>
      </c>
      <c r="HS37" s="18">
        <f t="shared" si="65"/>
        <v>1.6424351288478693E-2</v>
      </c>
      <c r="HT37" s="18">
        <f t="shared" si="66"/>
        <v>1.9425694841502115E-2</v>
      </c>
      <c r="HU37" s="18">
        <f t="shared" si="67"/>
        <v>2.5371626689360827E-2</v>
      </c>
      <c r="HV37" s="18">
        <f t="shared" si="68"/>
        <v>3.0714802062153799E-2</v>
      </c>
      <c r="HW37" s="18">
        <f t="shared" si="69"/>
        <v>3.590772605862598E-2</v>
      </c>
      <c r="HX37" s="18">
        <f t="shared" si="70"/>
        <v>3.7999114172624575E-2</v>
      </c>
    </row>
    <row r="38" spans="2:232" x14ac:dyDescent="0.25">
      <c r="B38" s="132" t="s">
        <v>212</v>
      </c>
      <c r="J38" s="18">
        <f t="shared" si="71"/>
        <v>7.1428571428571425E-2</v>
      </c>
      <c r="K38" s="18">
        <f t="shared" si="76"/>
        <v>7.1428571428571425E-2</v>
      </c>
      <c r="L38" s="18">
        <f t="shared" si="77"/>
        <v>7.1428571428571425E-2</v>
      </c>
      <c r="M38" s="18">
        <f t="shared" si="78"/>
        <v>7.1428571428571425E-2</v>
      </c>
      <c r="N38" s="18">
        <f t="shared" si="79"/>
        <v>0</v>
      </c>
      <c r="O38" s="18">
        <f t="shared" si="80"/>
        <v>0.14285714285714285</v>
      </c>
      <c r="P38" s="18">
        <f t="shared" si="81"/>
        <v>0.14285714285714285</v>
      </c>
      <c r="Q38" s="18">
        <f t="shared" si="82"/>
        <v>0.14285714285714285</v>
      </c>
      <c r="R38" s="18">
        <f t="shared" si="83"/>
        <v>0.14285714285714285</v>
      </c>
      <c r="S38" s="18">
        <f t="shared" si="84"/>
        <v>0.14285714285714285</v>
      </c>
      <c r="T38" s="18">
        <f t="shared" si="85"/>
        <v>0.14285714285714285</v>
      </c>
      <c r="U38" s="18">
        <f t="shared" si="86"/>
        <v>0.14285714285714285</v>
      </c>
      <c r="V38" s="18">
        <f t="shared" si="87"/>
        <v>1.5873015873015872E-2</v>
      </c>
      <c r="W38" s="18">
        <f t="shared" si="88"/>
        <v>1.5873015873015872E-2</v>
      </c>
      <c r="X38" s="18">
        <f t="shared" si="89"/>
        <v>1.5873015873015872E-2</v>
      </c>
      <c r="Y38" s="18">
        <f t="shared" si="90"/>
        <v>3.0158730158730159E-2</v>
      </c>
      <c r="Z38" s="18">
        <f t="shared" si="91"/>
        <v>3.0158730158730159E-2</v>
      </c>
      <c r="AA38" s="18">
        <f t="shared" si="92"/>
        <v>4.2063492063492067E-2</v>
      </c>
      <c r="AB38" s="18">
        <f t="shared" si="93"/>
        <v>4.6265172735760973E-2</v>
      </c>
      <c r="AC38" s="18">
        <f t="shared" si="94"/>
        <v>3.5075997612159619E-2</v>
      </c>
      <c r="AD38" s="18">
        <f t="shared" si="95"/>
        <v>3.5075997612159619E-2</v>
      </c>
      <c r="AE38" s="18">
        <f t="shared" si="96"/>
        <v>3.5075997612159619E-2</v>
      </c>
      <c r="AF38" s="18">
        <f t="shared" si="97"/>
        <v>2.1856381407468786E-2</v>
      </c>
      <c r="AG38" s="18">
        <f t="shared" si="98"/>
        <v>2.4895895085280336E-2</v>
      </c>
      <c r="AH38" s="18">
        <f t="shared" si="99"/>
        <v>1.8660067420881245E-2</v>
      </c>
      <c r="AI38" s="18">
        <f t="shared" si="100"/>
        <v>1.5486135977800413E-2</v>
      </c>
      <c r="AJ38" s="18">
        <f t="shared" si="101"/>
        <v>1.3384050822189681E-2</v>
      </c>
      <c r="AK38" s="18">
        <f t="shared" si="102"/>
        <v>1.6920118714693216E-2</v>
      </c>
      <c r="AL38" s="18">
        <f t="shared" si="103"/>
        <v>1.8720839002808465E-2</v>
      </c>
      <c r="AM38" s="18">
        <f t="shared" si="104"/>
        <v>1.9425697238195871E-2</v>
      </c>
      <c r="AN38" s="18">
        <f t="shared" si="105"/>
        <v>1.927542914625912E-2</v>
      </c>
      <c r="AO38" s="18">
        <f t="shared" si="106"/>
        <v>1.6667719395692226E-2</v>
      </c>
      <c r="AP38" s="18">
        <f t="shared" si="107"/>
        <v>1.8892884235357493E-2</v>
      </c>
      <c r="AQ38" s="18">
        <f t="shared" si="108"/>
        <v>1.9783350863775934E-2</v>
      </c>
      <c r="AR38" s="18">
        <f t="shared" si="109"/>
        <v>1.9633526357515779E-2</v>
      </c>
      <c r="AS38" s="18">
        <f t="shared" si="110"/>
        <v>2.2155572640005724E-2</v>
      </c>
      <c r="AT38" s="18">
        <f t="shared" si="111"/>
        <v>2.4158913360771687E-2</v>
      </c>
      <c r="AU38" s="18">
        <f t="shared" si="112"/>
        <v>2.6284576964379133E-2</v>
      </c>
      <c r="AV38" s="18">
        <f t="shared" si="113"/>
        <v>2.8944573001628983E-2</v>
      </c>
      <c r="AW38" s="18">
        <f t="shared" si="114"/>
        <v>3.0651976393093101E-2</v>
      </c>
      <c r="AX38" s="18">
        <f t="shared" si="115"/>
        <v>3.2727604378915254E-2</v>
      </c>
      <c r="AY38" s="18">
        <f t="shared" si="116"/>
        <v>3.6505711186109333E-2</v>
      </c>
      <c r="AZ38" s="18">
        <f t="shared" si="117"/>
        <v>3.8237600154695753E-2</v>
      </c>
      <c r="BA38" s="18">
        <f t="shared" si="118"/>
        <v>4.2675678976953617E-2</v>
      </c>
      <c r="BB38" s="18">
        <f t="shared" si="119"/>
        <v>4.5663636485990249E-2</v>
      </c>
      <c r="BC38" s="18">
        <f t="shared" si="120"/>
        <v>4.8694826580513981E-2</v>
      </c>
      <c r="BD38" s="18">
        <f t="shared" si="121"/>
        <v>5.1509047506979808E-2</v>
      </c>
      <c r="BE38" s="18">
        <f t="shared" si="122"/>
        <v>5.7613739671816773E-2</v>
      </c>
      <c r="BF38" s="18">
        <f t="shared" si="123"/>
        <v>6.17488245066279E-2</v>
      </c>
      <c r="BG38" s="18">
        <f t="shared" si="124"/>
        <v>6.6183679456946781E-2</v>
      </c>
      <c r="BH38" s="18">
        <f t="shared" si="125"/>
        <v>6.7971303597512092E-2</v>
      </c>
      <c r="BI38" s="18">
        <f t="shared" si="126"/>
        <v>7.0408976751297772E-2</v>
      </c>
      <c r="BJ38" s="18">
        <f t="shared" si="127"/>
        <v>7.3561328034490198E-2</v>
      </c>
      <c r="BK38" s="18">
        <f t="shared" si="128"/>
        <v>7.4619354931885082E-2</v>
      </c>
      <c r="BL38" s="18">
        <f t="shared" si="129"/>
        <v>7.2313910773289442E-2</v>
      </c>
      <c r="BM38" s="18">
        <f t="shared" si="130"/>
        <v>7.3803591391299356E-2</v>
      </c>
      <c r="BN38" s="18">
        <f t="shared" si="131"/>
        <v>7.564913540551807E-2</v>
      </c>
      <c r="BO38" s="18">
        <f t="shared" si="132"/>
        <v>7.455498782282087E-2</v>
      </c>
      <c r="BP38" s="18">
        <f t="shared" si="133"/>
        <v>7.5552965936449418E-2</v>
      </c>
      <c r="BQ38" s="18">
        <f t="shared" si="134"/>
        <v>7.4097674400997571E-2</v>
      </c>
      <c r="BR38" s="18">
        <f t="shared" si="135"/>
        <v>7.8515626715163059E-2</v>
      </c>
      <c r="BS38" s="18">
        <f t="shared" si="136"/>
        <v>8.1563252797715119E-2</v>
      </c>
      <c r="BT38" s="18">
        <f t="shared" si="137"/>
        <v>8.0702852299487662E-2</v>
      </c>
      <c r="BU38" s="18">
        <f t="shared" si="138"/>
        <v>7.8841698894659543E-2</v>
      </c>
      <c r="BV38" s="18">
        <f t="shared" si="73"/>
        <v>8.2552306104685932E-2</v>
      </c>
      <c r="BW38" s="18">
        <f t="shared" si="139"/>
        <v>8.2557125163485207E-2</v>
      </c>
      <c r="BX38" s="18">
        <f t="shared" si="140"/>
        <v>8.7664475131871991E-2</v>
      </c>
      <c r="BY38" s="18">
        <f t="shared" si="141"/>
        <v>8.6286803186534825E-2</v>
      </c>
      <c r="BZ38" s="18">
        <f t="shared" si="142"/>
        <v>8.8320040686079918E-2</v>
      </c>
      <c r="CA38" s="18">
        <f t="shared" si="143"/>
        <v>9.2559970646522036E-2</v>
      </c>
      <c r="CB38" s="18">
        <f t="shared" si="144"/>
        <v>9.4108700382132954E-2</v>
      </c>
      <c r="CC38" s="18">
        <f t="shared" si="145"/>
        <v>9.433685228362583E-2</v>
      </c>
      <c r="CD38" s="18">
        <f t="shared" si="146"/>
        <v>9.5459652825031036E-2</v>
      </c>
      <c r="CE38" s="18">
        <f t="shared" si="147"/>
        <v>9.7228060450860035E-2</v>
      </c>
      <c r="CF38" s="18">
        <f t="shared" si="148"/>
        <v>0.10321235765499637</v>
      </c>
      <c r="CG38" s="18">
        <f t="shared" si="149"/>
        <v>0.10275575457324852</v>
      </c>
      <c r="CH38" s="18">
        <f t="shared" si="150"/>
        <v>0.10048094630125558</v>
      </c>
      <c r="CI38" s="18">
        <f t="shared" si="151"/>
        <v>0.10437554586865361</v>
      </c>
      <c r="CJ38" s="18">
        <f t="shared" si="152"/>
        <v>0.10278338052378458</v>
      </c>
      <c r="CK38" s="18">
        <f t="shared" si="153"/>
        <v>0.10157591486677765</v>
      </c>
      <c r="CL38" s="18">
        <f t="shared" si="154"/>
        <v>9.5868587075368855E-2</v>
      </c>
      <c r="CM38" s="18">
        <f t="shared" si="155"/>
        <v>9.3073059918819326E-2</v>
      </c>
      <c r="CN38" s="18">
        <f t="shared" si="156"/>
        <v>9.1614735615028961E-2</v>
      </c>
      <c r="CO38" s="18">
        <f t="shared" si="157"/>
        <v>8.9234758053602051E-2</v>
      </c>
      <c r="CP38" s="18">
        <f t="shared" si="158"/>
        <v>8.5372982745121742E-2</v>
      </c>
      <c r="CQ38" s="18">
        <f t="shared" si="159"/>
        <v>8.9158130546131115E-2</v>
      </c>
      <c r="CR38" s="18">
        <f t="shared" si="160"/>
        <v>9.0688824909825411E-2</v>
      </c>
      <c r="CS38" s="18">
        <f t="shared" si="161"/>
        <v>8.4700762879861766E-2</v>
      </c>
      <c r="CT38" s="18">
        <f t="shared" si="162"/>
        <v>8.8157665697786963E-2</v>
      </c>
      <c r="CU38" s="18">
        <f t="shared" si="163"/>
        <v>9.4011978225717843E-2</v>
      </c>
      <c r="CV38" s="18">
        <f t="shared" si="164"/>
        <v>9.8212404664950251E-2</v>
      </c>
      <c r="CW38" s="18">
        <f t="shared" si="165"/>
        <v>9.352071982188867E-2</v>
      </c>
      <c r="CX38" s="18">
        <f t="shared" si="166"/>
        <v>8.6001922829407454E-2</v>
      </c>
      <c r="CY38" s="18">
        <f t="shared" si="167"/>
        <v>8.6156034817452112E-2</v>
      </c>
      <c r="CZ38" s="18">
        <f t="shared" si="168"/>
        <v>9.1395761892690011E-2</v>
      </c>
      <c r="DA38" s="18">
        <f t="shared" si="169"/>
        <v>8.4240879737807847E-2</v>
      </c>
      <c r="DB38" s="18">
        <f t="shared" si="170"/>
        <v>7.6710971222677657E-2</v>
      </c>
      <c r="DC38" s="18">
        <f t="shared" si="171"/>
        <v>7.3676313572635391E-2</v>
      </c>
      <c r="DD38" s="18">
        <f t="shared" si="172"/>
        <v>7.5697319130400675E-2</v>
      </c>
      <c r="DE38" s="18">
        <f t="shared" si="173"/>
        <v>7.5277013708460738E-2</v>
      </c>
      <c r="DF38" s="18">
        <f t="shared" si="174"/>
        <v>7.0592198061572936E-2</v>
      </c>
      <c r="DG38" s="18">
        <f t="shared" si="175"/>
        <v>6.7740125555551894E-2</v>
      </c>
      <c r="DH38" s="18">
        <f t="shared" si="176"/>
        <v>6.9074901890328236E-2</v>
      </c>
      <c r="DI38" s="18">
        <f t="shared" si="177"/>
        <v>6.3980464184557995E-2</v>
      </c>
      <c r="DJ38" s="18">
        <f t="shared" si="178"/>
        <v>5.908018548382233E-2</v>
      </c>
      <c r="DK38" s="18">
        <f t="shared" si="179"/>
        <v>5.2037330050396118E-2</v>
      </c>
      <c r="DL38" s="18">
        <f t="shared" si="180"/>
        <v>4.8510267051283432E-2</v>
      </c>
      <c r="DM38" s="18">
        <f t="shared" si="181"/>
        <v>4.8942813228510455E-2</v>
      </c>
      <c r="DN38" s="18">
        <f t="shared" si="182"/>
        <v>4.6919326511146178E-2</v>
      </c>
      <c r="DO38" s="18">
        <f t="shared" si="183"/>
        <v>3.8603034759271612E-2</v>
      </c>
      <c r="DP38" s="18">
        <f t="shared" si="184"/>
        <v>3.9853041034403514E-2</v>
      </c>
      <c r="DQ38" s="18">
        <f t="shared" si="185"/>
        <v>3.8152719026518837E-2</v>
      </c>
      <c r="DR38" s="18">
        <f t="shared" si="186"/>
        <v>3.8377094631281201E-2</v>
      </c>
      <c r="DS38" s="18">
        <f t="shared" si="187"/>
        <v>3.8261887258009317E-2</v>
      </c>
      <c r="DT38" s="18">
        <f t="shared" si="188"/>
        <v>3.2083918884918995E-2</v>
      </c>
      <c r="DU38" s="18">
        <f t="shared" si="189"/>
        <v>3.0200909807665315E-2</v>
      </c>
      <c r="DV38" s="18">
        <f t="shared" si="190"/>
        <v>2.9653879944540412E-2</v>
      </c>
      <c r="DW38" s="18">
        <f t="shared" si="191"/>
        <v>2.8299970695894325E-2</v>
      </c>
      <c r="DX38" s="18">
        <f t="shared" si="192"/>
        <v>2.5582287878086352E-2</v>
      </c>
      <c r="DY38" s="18">
        <f t="shared" si="193"/>
        <v>2.7508354881545741E-2</v>
      </c>
      <c r="DZ38" s="18">
        <f t="shared" si="194"/>
        <v>2.5452693907478695E-2</v>
      </c>
      <c r="EA38" s="18">
        <f t="shared" si="195"/>
        <v>2.4809896839113922E-2</v>
      </c>
      <c r="EB38" s="18">
        <f t="shared" si="196"/>
        <v>2.4931704155165841E-2</v>
      </c>
      <c r="EC38" s="18">
        <f t="shared" si="197"/>
        <v>2.1995085668338417E-2</v>
      </c>
      <c r="ED38" s="18">
        <f t="shared" si="198"/>
        <v>1.8472390040379628E-2</v>
      </c>
      <c r="EE38" s="18">
        <f t="shared" si="199"/>
        <v>1.5111045502564504E-2</v>
      </c>
      <c r="EF38" s="18">
        <f t="shared" si="200"/>
        <v>1.3192685093638057E-2</v>
      </c>
      <c r="EG38" s="18">
        <f t="shared" si="201"/>
        <v>1.453937761680117E-2</v>
      </c>
      <c r="EH38" s="18">
        <f t="shared" si="74"/>
        <v>1.2568934267047475E-2</v>
      </c>
      <c r="EI38" s="18">
        <f t="shared" si="202"/>
        <v>1.1820450591734533E-2</v>
      </c>
      <c r="EJ38" s="18">
        <f t="shared" si="203"/>
        <v>1.0921977995148728E-2</v>
      </c>
      <c r="EK38" s="18">
        <f t="shared" si="204"/>
        <v>1.3007256551015518E-2</v>
      </c>
      <c r="EL38" s="18">
        <f t="shared" si="205"/>
        <v>1.4937758481517448E-2</v>
      </c>
      <c r="EM38" s="18">
        <f t="shared" si="206"/>
        <v>1.6074331046661443E-2</v>
      </c>
      <c r="EN38" s="18">
        <f t="shared" si="207"/>
        <v>1.3327078299408697E-2</v>
      </c>
      <c r="EO38" s="18">
        <f t="shared" si="208"/>
        <v>1.5090746729743794E-2</v>
      </c>
      <c r="EP38" s="18">
        <f t="shared" si="209"/>
        <v>2.1810507804905566E-2</v>
      </c>
      <c r="EQ38" s="18">
        <f t="shared" si="210"/>
        <v>2.8089942655768991E-2</v>
      </c>
      <c r="ER38" s="18">
        <f t="shared" si="211"/>
        <v>2.3888261983500081E-2</v>
      </c>
      <c r="ES38" s="18">
        <f t="shared" si="212"/>
        <v>2.1957760052998151E-2</v>
      </c>
      <c r="ET38" s="18">
        <f t="shared" si="213"/>
        <v>2.0151946818613486E-2</v>
      </c>
      <c r="EU38" s="18">
        <f t="shared" si="214"/>
        <v>2.0151946818613486E-2</v>
      </c>
      <c r="EV38" s="18">
        <f t="shared" si="215"/>
        <v>2.2197802197802201E-2</v>
      </c>
      <c r="EW38" s="18">
        <f t="shared" si="216"/>
        <v>1.1993720565149137E-2</v>
      </c>
      <c r="EX38" s="18">
        <f t="shared" si="217"/>
        <v>7.6712328767123287E-3</v>
      </c>
      <c r="EY38" s="18">
        <f t="shared" si="218"/>
        <v>7.6712328767123287E-3</v>
      </c>
      <c r="EZ38" s="18">
        <f t="shared" si="219"/>
        <v>1.0418485623965076E-2</v>
      </c>
      <c r="FA38" s="18">
        <f t="shared" si="220"/>
        <v>8.5137237192031718E-3</v>
      </c>
      <c r="FB38" s="18">
        <f t="shared" si="221"/>
        <v>8.5137237192031718E-3</v>
      </c>
      <c r="FC38" s="18">
        <f t="shared" si="222"/>
        <v>4.7041999096793614E-3</v>
      </c>
      <c r="FD38" s="18">
        <f t="shared" si="223"/>
        <v>4.7041999096793614E-3</v>
      </c>
      <c r="FE38" s="18">
        <f t="shared" si="224"/>
        <v>2.7472527472527475E-3</v>
      </c>
      <c r="FF38" s="18">
        <f t="shared" si="225"/>
        <v>2.7472527472527475E-3</v>
      </c>
      <c r="FG38" s="18">
        <f t="shared" si="226"/>
        <v>0</v>
      </c>
      <c r="FH38" s="18">
        <f t="shared" si="227"/>
        <v>1.1160714285714285E-3</v>
      </c>
      <c r="FI38" s="18">
        <f t="shared" si="228"/>
        <v>1.1160714285714285E-3</v>
      </c>
      <c r="FJ38" s="18">
        <f t="shared" si="229"/>
        <v>1.9564075630252101E-3</v>
      </c>
      <c r="FK38" s="18">
        <f t="shared" si="230"/>
        <v>2.8067476990796319E-3</v>
      </c>
      <c r="FL38" s="18">
        <f t="shared" si="231"/>
        <v>2.8067476990796319E-3</v>
      </c>
      <c r="FM38" s="18">
        <f t="shared" si="232"/>
        <v>3.8057486980806305E-3</v>
      </c>
      <c r="FN38" s="18">
        <f t="shared" si="233"/>
        <v>4.5616065967956721E-3</v>
      </c>
      <c r="FO38" s="18">
        <f t="shared" si="234"/>
        <v>5.1361522434567033E-3</v>
      </c>
      <c r="FP38" s="18">
        <f t="shared" si="235"/>
        <v>5.1361522434567033E-3</v>
      </c>
      <c r="FQ38" s="18">
        <f t="shared" si="236"/>
        <v>4.2958161090029213E-3</v>
      </c>
      <c r="FR38" s="18">
        <f t="shared" si="237"/>
        <v>4.0918883840667932E-3</v>
      </c>
      <c r="FS38" s="18">
        <f t="shared" si="238"/>
        <v>4.0918883840667932E-3</v>
      </c>
      <c r="FT38" s="18">
        <f t="shared" si="239"/>
        <v>5.7141193640959393E-3</v>
      </c>
      <c r="FU38" s="18">
        <f t="shared" si="240"/>
        <v>5.5585015614193134E-3</v>
      </c>
      <c r="FV38" s="18">
        <f t="shared" si="241"/>
        <v>5.207170200472567E-3</v>
      </c>
      <c r="FW38" s="18">
        <f t="shared" si="242"/>
        <v>5.7014855736806733E-3</v>
      </c>
      <c r="FX38" s="18">
        <f t="shared" si="243"/>
        <v>5.7014855736806733E-3</v>
      </c>
      <c r="FY38" s="18">
        <f t="shared" si="244"/>
        <v>5.7895571875348373E-3</v>
      </c>
      <c r="FZ38" s="18">
        <f t="shared" si="245"/>
        <v>6.1164614045992379E-3</v>
      </c>
      <c r="GA38" s="18">
        <f t="shared" si="246"/>
        <v>4.5379822931394791E-3</v>
      </c>
      <c r="GB38" s="18">
        <f t="shared" si="247"/>
        <v>4.2372330626296653E-3</v>
      </c>
      <c r="GC38" s="18">
        <f t="shared" si="248"/>
        <v>3.4798501705726385E-3</v>
      </c>
      <c r="GD38" s="18">
        <f t="shared" si="249"/>
        <v>3.2701107791516695E-3</v>
      </c>
      <c r="GE38" s="18">
        <f t="shared" si="250"/>
        <v>4.1519449943192175E-3</v>
      </c>
      <c r="GF38" s="18">
        <f t="shared" si="251"/>
        <v>4.8978458694207807E-3</v>
      </c>
      <c r="GG38" s="18">
        <f t="shared" si="252"/>
        <v>5.0377950603862588E-3</v>
      </c>
      <c r="GH38" s="18">
        <f t="shared" si="253"/>
        <v>5.2372782176605933E-3</v>
      </c>
      <c r="GI38" s="18">
        <f t="shared" si="254"/>
        <v>5.8745555020148967E-3</v>
      </c>
      <c r="GJ38" s="18">
        <f t="shared" si="255"/>
        <v>5.8337782209117494E-3</v>
      </c>
      <c r="GK38" s="18">
        <f t="shared" si="256"/>
        <v>6.6544799401469937E-3</v>
      </c>
      <c r="GL38" s="18">
        <f t="shared" si="257"/>
        <v>6.2456826218574022E-3</v>
      </c>
      <c r="GM38" s="18">
        <f t="shared" si="258"/>
        <v>6.510498419863662E-3</v>
      </c>
      <c r="GN38" s="18">
        <f t="shared" si="259"/>
        <v>7.2502087183974901E-3</v>
      </c>
      <c r="GO38" s="18">
        <f t="shared" si="260"/>
        <v>7.058392861619996E-3</v>
      </c>
      <c r="GP38" s="18">
        <f t="shared" si="261"/>
        <v>6.6774890808310328E-3</v>
      </c>
      <c r="GQ38" s="18">
        <f t="shared" si="262"/>
        <v>6.9734171111340637E-3</v>
      </c>
      <c r="GR38" s="18">
        <f t="shared" si="263"/>
        <v>6.1913456156708286E-3</v>
      </c>
      <c r="GS38" s="18">
        <f t="shared" si="264"/>
        <v>6.5788939167274671E-3</v>
      </c>
      <c r="GT38" s="18">
        <f t="shared" si="75"/>
        <v>6.5176673977097753E-3</v>
      </c>
      <c r="GU38" s="18">
        <f t="shared" si="49"/>
        <v>5.5956796729332067E-3</v>
      </c>
      <c r="GV38" s="18">
        <f t="shared" si="49"/>
        <v>4.5452595048659792E-3</v>
      </c>
      <c r="GW38" s="18">
        <f t="shared" si="49"/>
        <v>5.5059253147225987E-3</v>
      </c>
      <c r="GX38" s="18">
        <f t="shared" si="49"/>
        <v>4.9430697142290427E-3</v>
      </c>
      <c r="GY38" s="18">
        <f t="shared" si="49"/>
        <v>5.4601996431236774E-3</v>
      </c>
      <c r="GZ38" s="18">
        <f t="shared" si="49"/>
        <v>4.5996144451890819E-3</v>
      </c>
      <c r="HA38" s="18">
        <f t="shared" si="49"/>
        <v>3.4082511035649185E-3</v>
      </c>
      <c r="HB38" s="18">
        <f t="shared" si="50"/>
        <v>5.7340215859448445E-3</v>
      </c>
      <c r="HC38" s="18">
        <f t="shared" si="51"/>
        <v>6.2690670648105481E-3</v>
      </c>
      <c r="HD38" s="18">
        <f t="shared" si="52"/>
        <v>5.527530427580472E-3</v>
      </c>
      <c r="HE38" s="18">
        <f t="shared" si="53"/>
        <v>5.7528329561459561E-3</v>
      </c>
      <c r="HF38" s="18">
        <f t="shared" si="54"/>
        <v>5.4085285677239209E-3</v>
      </c>
      <c r="HG38" s="18">
        <f t="shared" si="55"/>
        <v>5.7350591799688192E-3</v>
      </c>
      <c r="HH38" s="18">
        <f t="shared" si="56"/>
        <v>5.716531781215603E-3</v>
      </c>
      <c r="HI38" s="18">
        <f t="shared" si="57"/>
        <v>3.5781802824355778E-3</v>
      </c>
      <c r="HJ38" s="18">
        <f t="shared" si="72"/>
        <v>3.3567619009510874E-3</v>
      </c>
      <c r="HK38" s="18">
        <f t="shared" si="58"/>
        <v>2.9911011467868846E-3</v>
      </c>
      <c r="HL38" s="18">
        <f t="shared" si="59"/>
        <v>3.8010153389192261E-3</v>
      </c>
      <c r="HM38" s="18">
        <f t="shared" si="60"/>
        <v>3.8165579630115363E-3</v>
      </c>
      <c r="HN38" s="18">
        <f t="shared" si="61"/>
        <v>4.3913342457643847E-3</v>
      </c>
      <c r="HO38" s="18">
        <f t="shared" si="62"/>
        <v>4.5837693585121918E-3</v>
      </c>
      <c r="HP38" s="18">
        <f t="shared" si="63"/>
        <v>4.7388909113742451E-3</v>
      </c>
      <c r="HQ38" s="18">
        <f t="shared" si="64"/>
        <v>6.0402983170028696E-3</v>
      </c>
      <c r="HR38" s="18">
        <f t="shared" si="65"/>
        <v>7.3673506912461115E-3</v>
      </c>
      <c r="HS38" s="18">
        <f t="shared" si="65"/>
        <v>6.9480116560440694E-3</v>
      </c>
      <c r="HT38" s="18">
        <f t="shared" si="66"/>
        <v>8.5328733446202211E-3</v>
      </c>
      <c r="HU38" s="18">
        <f t="shared" si="67"/>
        <v>1.1426632863284714E-2</v>
      </c>
      <c r="HV38" s="18">
        <f t="shared" si="68"/>
        <v>1.4699189942103799E-2</v>
      </c>
      <c r="HW38" s="18">
        <f t="shared" si="69"/>
        <v>1.5587799077511398E-2</v>
      </c>
      <c r="HX38" s="18">
        <f t="shared" si="70"/>
        <v>1.5560066161803148E-2</v>
      </c>
    </row>
    <row r="39" spans="2:232" x14ac:dyDescent="0.25">
      <c r="J39" s="196"/>
    </row>
    <row r="41" spans="2:232" x14ac:dyDescent="0.25">
      <c r="D41" t="s">
        <v>338</v>
      </c>
      <c r="E41" t="s">
        <v>339</v>
      </c>
      <c r="F41" t="s">
        <v>340</v>
      </c>
      <c r="G41" t="s">
        <v>341</v>
      </c>
      <c r="H41" t="s">
        <v>342</v>
      </c>
      <c r="I41" t="s">
        <v>343</v>
      </c>
      <c r="J41" t="s">
        <v>344</v>
      </c>
      <c r="K41" t="s">
        <v>345</v>
      </c>
      <c r="L41" t="s">
        <v>346</v>
      </c>
      <c r="M41" t="s">
        <v>347</v>
      </c>
      <c r="N41" t="s">
        <v>348</v>
      </c>
      <c r="O41" t="s">
        <v>349</v>
      </c>
      <c r="P41" t="s">
        <v>350</v>
      </c>
      <c r="Q41" t="s">
        <v>351</v>
      </c>
      <c r="R41" t="s">
        <v>352</v>
      </c>
      <c r="S41" t="s">
        <v>353</v>
      </c>
      <c r="T41" t="s">
        <v>354</v>
      </c>
      <c r="U41" t="s">
        <v>355</v>
      </c>
      <c r="V41" t="s">
        <v>356</v>
      </c>
      <c r="W41" t="s">
        <v>357</v>
      </c>
      <c r="X41" t="s">
        <v>358</v>
      </c>
      <c r="Y41" t="s">
        <v>359</v>
      </c>
      <c r="Z41" t="s">
        <v>360</v>
      </c>
      <c r="AA41" t="s">
        <v>361</v>
      </c>
      <c r="AB41" t="s">
        <v>362</v>
      </c>
      <c r="AC41" t="s">
        <v>363</v>
      </c>
      <c r="AD41" t="s">
        <v>364</v>
      </c>
      <c r="AE41" t="s">
        <v>365</v>
      </c>
      <c r="AF41" t="s">
        <v>366</v>
      </c>
      <c r="AG41" t="s">
        <v>367</v>
      </c>
      <c r="AH41" t="s">
        <v>368</v>
      </c>
      <c r="AI41" t="s">
        <v>369</v>
      </c>
      <c r="AJ41" t="s">
        <v>370</v>
      </c>
      <c r="AK41" t="s">
        <v>371</v>
      </c>
      <c r="AL41" t="s">
        <v>372</v>
      </c>
      <c r="AM41" t="s">
        <v>373</v>
      </c>
      <c r="AN41" t="s">
        <v>374</v>
      </c>
      <c r="AO41" t="s">
        <v>375</v>
      </c>
      <c r="AP41" t="s">
        <v>376</v>
      </c>
      <c r="AQ41" t="s">
        <v>377</v>
      </c>
      <c r="AR41" t="s">
        <v>330</v>
      </c>
      <c r="AS41" t="s">
        <v>329</v>
      </c>
      <c r="AT41" t="s">
        <v>328</v>
      </c>
      <c r="AU41" t="s">
        <v>327</v>
      </c>
      <c r="AV41" t="s">
        <v>326</v>
      </c>
      <c r="AW41" t="s">
        <v>325</v>
      </c>
      <c r="AX41" t="s">
        <v>324</v>
      </c>
      <c r="AY41" t="s">
        <v>323</v>
      </c>
      <c r="AZ41" t="s">
        <v>322</v>
      </c>
      <c r="BA41" t="s">
        <v>321</v>
      </c>
      <c r="BB41" t="s">
        <v>320</v>
      </c>
      <c r="BC41" t="s">
        <v>319</v>
      </c>
      <c r="BD41" t="s">
        <v>318</v>
      </c>
      <c r="BE41" t="s">
        <v>317</v>
      </c>
      <c r="BF41" t="s">
        <v>316</v>
      </c>
      <c r="BG41" t="s">
        <v>315</v>
      </c>
      <c r="BH41" t="s">
        <v>314</v>
      </c>
      <c r="BI41" t="s">
        <v>313</v>
      </c>
      <c r="BJ41" t="s">
        <v>312</v>
      </c>
      <c r="BK41" t="s">
        <v>311</v>
      </c>
      <c r="BL41" t="s">
        <v>310</v>
      </c>
      <c r="BM41" t="s">
        <v>309</v>
      </c>
      <c r="BN41" t="s">
        <v>308</v>
      </c>
      <c r="BO41" t="s">
        <v>307</v>
      </c>
      <c r="BP41" t="s">
        <v>306</v>
      </c>
      <c r="BQ41" t="s">
        <v>305</v>
      </c>
      <c r="BR41" t="s">
        <v>304</v>
      </c>
      <c r="BS41" t="s">
        <v>303</v>
      </c>
      <c r="BT41" t="s">
        <v>302</v>
      </c>
      <c r="BU41" t="s">
        <v>301</v>
      </c>
      <c r="BV41" t="s">
        <v>300</v>
      </c>
      <c r="BW41" t="s">
        <v>299</v>
      </c>
      <c r="BX41" t="s">
        <v>298</v>
      </c>
      <c r="BY41" t="s">
        <v>297</v>
      </c>
      <c r="BZ41" t="s">
        <v>296</v>
      </c>
      <c r="CA41" t="s">
        <v>295</v>
      </c>
      <c r="CB41" t="s">
        <v>294</v>
      </c>
      <c r="CC41" t="s">
        <v>293</v>
      </c>
      <c r="CD41" t="s">
        <v>292</v>
      </c>
      <c r="CE41" t="s">
        <v>291</v>
      </c>
      <c r="CF41" t="s">
        <v>290</v>
      </c>
      <c r="CG41" t="s">
        <v>289</v>
      </c>
      <c r="CH41" t="s">
        <v>288</v>
      </c>
      <c r="CI41" t="s">
        <v>287</v>
      </c>
      <c r="CJ41" t="s">
        <v>286</v>
      </c>
      <c r="CK41" t="s">
        <v>285</v>
      </c>
      <c r="CL41" t="s">
        <v>284</v>
      </c>
      <c r="CM41" t="s">
        <v>283</v>
      </c>
      <c r="CN41" t="s">
        <v>282</v>
      </c>
      <c r="CO41" t="s">
        <v>281</v>
      </c>
      <c r="CP41" t="s">
        <v>280</v>
      </c>
      <c r="CQ41" t="s">
        <v>279</v>
      </c>
      <c r="CR41" t="s">
        <v>278</v>
      </c>
      <c r="CS41" t="s">
        <v>277</v>
      </c>
      <c r="CT41" t="s">
        <v>276</v>
      </c>
      <c r="CU41" t="s">
        <v>275</v>
      </c>
      <c r="CV41" t="s">
        <v>274</v>
      </c>
      <c r="CW41" t="s">
        <v>273</v>
      </c>
      <c r="CX41" t="s">
        <v>272</v>
      </c>
      <c r="CY41" t="s">
        <v>271</v>
      </c>
      <c r="CZ41" t="s">
        <v>270</v>
      </c>
      <c r="DA41" t="s">
        <v>269</v>
      </c>
      <c r="DB41" t="s">
        <v>268</v>
      </c>
      <c r="DC41" t="s">
        <v>267</v>
      </c>
      <c r="DD41" t="s">
        <v>266</v>
      </c>
      <c r="DE41" t="s">
        <v>265</v>
      </c>
      <c r="DF41" t="s">
        <v>264</v>
      </c>
      <c r="DG41" t="s">
        <v>263</v>
      </c>
      <c r="DH41" t="s">
        <v>262</v>
      </c>
      <c r="DI41" t="s">
        <v>261</v>
      </c>
      <c r="DJ41" t="s">
        <v>260</v>
      </c>
      <c r="DK41" t="s">
        <v>259</v>
      </c>
      <c r="DL41" t="s">
        <v>258</v>
      </c>
      <c r="DM41" t="s">
        <v>257</v>
      </c>
      <c r="DN41" t="s">
        <v>256</v>
      </c>
      <c r="DO41" t="s">
        <v>255</v>
      </c>
      <c r="DP41" t="s">
        <v>254</v>
      </c>
      <c r="DQ41" t="s">
        <v>253</v>
      </c>
      <c r="DR41" t="s">
        <v>252</v>
      </c>
      <c r="DS41" t="s">
        <v>251</v>
      </c>
      <c r="DT41" t="s">
        <v>250</v>
      </c>
      <c r="DU41" t="s">
        <v>249</v>
      </c>
      <c r="DV41" t="s">
        <v>248</v>
      </c>
      <c r="DW41" t="s">
        <v>247</v>
      </c>
      <c r="DX41" t="s">
        <v>246</v>
      </c>
      <c r="DY41" t="s">
        <v>245</v>
      </c>
      <c r="DZ41" t="s">
        <v>244</v>
      </c>
      <c r="EA41" t="s">
        <v>243</v>
      </c>
      <c r="EB41" t="s">
        <v>242</v>
      </c>
      <c r="EC41" t="s">
        <v>241</v>
      </c>
      <c r="ED41" t="s">
        <v>240</v>
      </c>
      <c r="EE41" t="s">
        <v>239</v>
      </c>
      <c r="EF41" t="s">
        <v>238</v>
      </c>
      <c r="EG41" t="s">
        <v>237</v>
      </c>
      <c r="EH41" t="s">
        <v>236</v>
      </c>
      <c r="EI41" t="s">
        <v>235</v>
      </c>
      <c r="EJ41" t="s">
        <v>234</v>
      </c>
      <c r="EK41" t="s">
        <v>233</v>
      </c>
      <c r="EL41" t="s">
        <v>232</v>
      </c>
      <c r="EM41" t="s">
        <v>231</v>
      </c>
      <c r="EN41" t="s">
        <v>230</v>
      </c>
      <c r="EO41" t="s">
        <v>229</v>
      </c>
      <c r="EP41" t="s">
        <v>228</v>
      </c>
      <c r="EQ41" t="s">
        <v>227</v>
      </c>
      <c r="ER41" t="s">
        <v>226</v>
      </c>
      <c r="ES41" t="s">
        <v>225</v>
      </c>
      <c r="ET41" t="s">
        <v>224</v>
      </c>
      <c r="EU41" t="s">
        <v>223</v>
      </c>
      <c r="EV41" t="s">
        <v>222</v>
      </c>
      <c r="EW41" t="s">
        <v>221</v>
      </c>
      <c r="EX41" t="s">
        <v>147</v>
      </c>
      <c r="EY41" t="s">
        <v>148</v>
      </c>
      <c r="EZ41" t="s">
        <v>149</v>
      </c>
      <c r="FA41" t="s">
        <v>150</v>
      </c>
      <c r="FB41" t="s">
        <v>151</v>
      </c>
      <c r="FC41" t="s">
        <v>152</v>
      </c>
      <c r="FD41" t="s">
        <v>153</v>
      </c>
      <c r="FE41" t="s">
        <v>154</v>
      </c>
      <c r="FF41" t="s">
        <v>155</v>
      </c>
      <c r="FG41" t="s">
        <v>156</v>
      </c>
      <c r="FH41" t="s">
        <v>157</v>
      </c>
      <c r="FI41" t="s">
        <v>158</v>
      </c>
      <c r="FJ41" t="s">
        <v>159</v>
      </c>
      <c r="FK41" t="s">
        <v>160</v>
      </c>
      <c r="FL41" t="s">
        <v>161</v>
      </c>
      <c r="FM41" t="s">
        <v>162</v>
      </c>
      <c r="FN41" t="s">
        <v>163</v>
      </c>
      <c r="FO41" t="s">
        <v>164</v>
      </c>
      <c r="FP41" t="s">
        <v>165</v>
      </c>
      <c r="FQ41" t="s">
        <v>166</v>
      </c>
      <c r="FR41" t="s">
        <v>167</v>
      </c>
      <c r="FS41" t="s">
        <v>168</v>
      </c>
      <c r="FT41" t="s">
        <v>169</v>
      </c>
      <c r="FU41" t="s">
        <v>170</v>
      </c>
      <c r="FV41" t="s">
        <v>171</v>
      </c>
      <c r="FW41" t="s">
        <v>172</v>
      </c>
      <c r="FX41" t="s">
        <v>173</v>
      </c>
      <c r="FY41" t="s">
        <v>174</v>
      </c>
      <c r="FZ41" t="s">
        <v>175</v>
      </c>
      <c r="GA41" t="s">
        <v>176</v>
      </c>
      <c r="GB41" t="s">
        <v>177</v>
      </c>
      <c r="GC41" t="s">
        <v>178</v>
      </c>
      <c r="GD41" t="s">
        <v>179</v>
      </c>
      <c r="GE41" t="s">
        <v>180</v>
      </c>
      <c r="GF41" t="s">
        <v>181</v>
      </c>
      <c r="GG41" t="s">
        <v>182</v>
      </c>
      <c r="GH41" t="s">
        <v>183</v>
      </c>
      <c r="GI41" t="s">
        <v>184</v>
      </c>
      <c r="GJ41" t="s">
        <v>185</v>
      </c>
      <c r="GK41" t="s">
        <v>186</v>
      </c>
      <c r="GL41" t="s">
        <v>187</v>
      </c>
      <c r="GM41" t="s">
        <v>188</v>
      </c>
      <c r="GN41" t="s">
        <v>337</v>
      </c>
      <c r="GO41" t="s">
        <v>189</v>
      </c>
      <c r="GP41" t="s">
        <v>190</v>
      </c>
      <c r="GQ41" t="s">
        <v>191</v>
      </c>
      <c r="GR41" t="s">
        <v>192</v>
      </c>
      <c r="GS41" t="s">
        <v>144</v>
      </c>
      <c r="GT41" t="s">
        <v>145</v>
      </c>
      <c r="GU41" t="s">
        <v>146</v>
      </c>
      <c r="GV41" s="25">
        <v>44063</v>
      </c>
      <c r="GW41" s="25">
        <v>44064</v>
      </c>
      <c r="GX41" s="25">
        <v>44065</v>
      </c>
      <c r="GY41" s="25">
        <v>44066</v>
      </c>
      <c r="GZ41" s="25">
        <v>44067</v>
      </c>
      <c r="HA41" s="25">
        <v>44068</v>
      </c>
      <c r="HB41" s="25">
        <v>44069</v>
      </c>
      <c r="HC41" s="25">
        <v>44070</v>
      </c>
      <c r="HD41" s="25">
        <v>44071</v>
      </c>
      <c r="HE41" s="25">
        <v>44072</v>
      </c>
      <c r="HF41" s="25">
        <v>44073</v>
      </c>
      <c r="HG41" s="25">
        <v>44074</v>
      </c>
      <c r="HH41" s="25" t="s">
        <v>406</v>
      </c>
      <c r="HI41" s="25" t="s">
        <v>408</v>
      </c>
      <c r="HJ41" s="25" t="s">
        <v>409</v>
      </c>
      <c r="HK41" s="25" t="s">
        <v>430</v>
      </c>
      <c r="HL41" s="25" t="s">
        <v>434</v>
      </c>
      <c r="HM41" s="25" t="s">
        <v>435</v>
      </c>
      <c r="HN41" t="s">
        <v>455</v>
      </c>
      <c r="HO41" t="s">
        <v>486</v>
      </c>
      <c r="HP41" t="s">
        <v>487</v>
      </c>
      <c r="HQ41" t="s">
        <v>491</v>
      </c>
      <c r="HR41" t="s">
        <v>492</v>
      </c>
      <c r="HS41" t="s">
        <v>509</v>
      </c>
      <c r="HT41" s="132" t="s">
        <v>492</v>
      </c>
      <c r="HU41" s="132" t="s">
        <v>509</v>
      </c>
      <c r="HV41" s="132" t="s">
        <v>492</v>
      </c>
      <c r="HW41" s="132" t="s">
        <v>509</v>
      </c>
      <c r="HX41" s="132" t="s">
        <v>492</v>
      </c>
    </row>
    <row r="42" spans="2:232" x14ac:dyDescent="0.25">
      <c r="B42" s="132" t="s">
        <v>214</v>
      </c>
      <c r="J42" s="196">
        <f>J29+J30</f>
        <v>0</v>
      </c>
      <c r="K42" s="196">
        <f t="shared" ref="K42:BV42" si="265">K29+K30</f>
        <v>0</v>
      </c>
      <c r="L42" s="196">
        <f t="shared" si="265"/>
        <v>0</v>
      </c>
      <c r="M42" s="196">
        <f t="shared" si="265"/>
        <v>0</v>
      </c>
      <c r="N42" s="196">
        <f t="shared" si="265"/>
        <v>0</v>
      </c>
      <c r="O42" s="196">
        <f t="shared" si="265"/>
        <v>0</v>
      </c>
      <c r="P42" s="196">
        <f t="shared" si="265"/>
        <v>0</v>
      </c>
      <c r="Q42" s="196">
        <f t="shared" si="265"/>
        <v>0</v>
      </c>
      <c r="R42" s="196">
        <f t="shared" si="265"/>
        <v>0</v>
      </c>
      <c r="S42" s="196">
        <f t="shared" si="265"/>
        <v>0</v>
      </c>
      <c r="T42" s="196">
        <f t="shared" si="265"/>
        <v>0</v>
      </c>
      <c r="U42" s="196">
        <f t="shared" si="265"/>
        <v>0</v>
      </c>
      <c r="V42" s="196">
        <f t="shared" si="265"/>
        <v>0</v>
      </c>
      <c r="W42" s="196">
        <f t="shared" si="265"/>
        <v>0</v>
      </c>
      <c r="X42" s="196">
        <f t="shared" si="265"/>
        <v>2.8571428571428574E-2</v>
      </c>
      <c r="Y42" s="196">
        <f t="shared" si="265"/>
        <v>2.8571428571428574E-2</v>
      </c>
      <c r="Z42" s="196">
        <f t="shared" si="265"/>
        <v>3.506493506493507E-2</v>
      </c>
      <c r="AA42" s="196">
        <f t="shared" si="265"/>
        <v>4.6969696969696974E-2</v>
      </c>
      <c r="AB42" s="196">
        <f t="shared" si="265"/>
        <v>4.6969696969696974E-2</v>
      </c>
      <c r="AC42" s="196">
        <f t="shared" si="265"/>
        <v>5.3995458093818748E-2</v>
      </c>
      <c r="AD42" s="196">
        <f t="shared" si="265"/>
        <v>6.3065752878399245E-2</v>
      </c>
      <c r="AE42" s="196">
        <f t="shared" si="265"/>
        <v>4.3285533098179473E-2</v>
      </c>
      <c r="AF42" s="196">
        <f t="shared" si="265"/>
        <v>5.2880415827390566E-2</v>
      </c>
      <c r="AG42" s="196">
        <f t="shared" si="265"/>
        <v>5.2465936689507157E-2</v>
      </c>
      <c r="AH42" s="196">
        <f t="shared" si="265"/>
        <v>4.5096322177035512E-2</v>
      </c>
      <c r="AI42" s="196">
        <f t="shared" si="265"/>
        <v>5.3318316010540136E-2</v>
      </c>
      <c r="AJ42" s="196">
        <f t="shared" si="265"/>
        <v>4.973489567815674E-2</v>
      </c>
      <c r="AK42" s="196">
        <f t="shared" si="265"/>
        <v>4.3493455207579065E-2</v>
      </c>
      <c r="AL42" s="196">
        <f t="shared" si="265"/>
        <v>3.6502966704485523E-2</v>
      </c>
      <c r="AM42" s="196">
        <f t="shared" si="265"/>
        <v>2.7498402747411388E-2</v>
      </c>
      <c r="AN42" s="196">
        <f t="shared" si="265"/>
        <v>2.3666566403024239E-2</v>
      </c>
      <c r="AO42" s="196">
        <f t="shared" si="265"/>
        <v>2.0491963228421065E-2</v>
      </c>
      <c r="AP42" s="196">
        <f t="shared" si="265"/>
        <v>1.3354274084534224E-2</v>
      </c>
      <c r="AQ42" s="196">
        <f t="shared" si="265"/>
        <v>1.0903996784859335E-2</v>
      </c>
      <c r="AR42" s="196">
        <f t="shared" si="265"/>
        <v>8.7100631057771393E-3</v>
      </c>
      <c r="AS42" s="196">
        <f t="shared" si="265"/>
        <v>8.5561110350352975E-3</v>
      </c>
      <c r="AT42" s="196">
        <f t="shared" si="265"/>
        <v>9.2867962259102332E-3</v>
      </c>
      <c r="AU42" s="196">
        <f t="shared" si="265"/>
        <v>7.8528337318876131E-3</v>
      </c>
      <c r="AV42" s="196">
        <f t="shared" si="265"/>
        <v>7.0124004712047005E-3</v>
      </c>
      <c r="AW42" s="196">
        <f t="shared" si="265"/>
        <v>6.7548153583064947E-3</v>
      </c>
      <c r="AX42" s="196">
        <f t="shared" si="265"/>
        <v>6.9763440992527109E-3</v>
      </c>
      <c r="AY42" s="196">
        <f t="shared" si="265"/>
        <v>7.2011454875445715E-3</v>
      </c>
      <c r="AZ42" s="196">
        <f t="shared" si="265"/>
        <v>6.699852642450663E-3</v>
      </c>
      <c r="BA42" s="196">
        <f t="shared" si="265"/>
        <v>5.9518051347481702E-3</v>
      </c>
      <c r="BB42" s="196">
        <f t="shared" si="265"/>
        <v>5.9746970188726267E-3</v>
      </c>
      <c r="BC42" s="196">
        <f t="shared" si="265"/>
        <v>7.0863914319915927E-3</v>
      </c>
      <c r="BD42" s="196">
        <f t="shared" si="265"/>
        <v>7.925644366725576E-3</v>
      </c>
      <c r="BE42" s="196">
        <f t="shared" si="265"/>
        <v>7.6200424484858444E-3</v>
      </c>
      <c r="BF42" s="196">
        <f t="shared" si="265"/>
        <v>8.2400083456392343E-3</v>
      </c>
      <c r="BG42" s="196">
        <f t="shared" si="265"/>
        <v>9.5920354708622368E-3</v>
      </c>
      <c r="BH42" s="196">
        <f t="shared" si="265"/>
        <v>9.9119361584099827E-3</v>
      </c>
      <c r="BI42" s="196">
        <f t="shared" si="265"/>
        <v>1.1622288891780621E-2</v>
      </c>
      <c r="BJ42" s="196">
        <f t="shared" si="265"/>
        <v>1.2170228659149109E-2</v>
      </c>
      <c r="BK42" s="196">
        <f t="shared" si="265"/>
        <v>1.2680395420609015E-2</v>
      </c>
      <c r="BL42" s="196">
        <f t="shared" si="265"/>
        <v>1.2748967605839039E-2</v>
      </c>
      <c r="BM42" s="196">
        <f t="shared" si="265"/>
        <v>1.3037987168466348E-2</v>
      </c>
      <c r="BN42" s="196">
        <f t="shared" si="265"/>
        <v>1.3122240264767635E-2</v>
      </c>
      <c r="BO42" s="196">
        <f t="shared" si="265"/>
        <v>1.513741656429508E-2</v>
      </c>
      <c r="BP42" s="196">
        <f t="shared" si="265"/>
        <v>1.4455919184901836E-2</v>
      </c>
      <c r="BQ42" s="196">
        <f t="shared" si="265"/>
        <v>1.3564464914859402E-2</v>
      </c>
      <c r="BR42" s="196">
        <f t="shared" si="265"/>
        <v>1.3044640341738896E-2</v>
      </c>
      <c r="BS42" s="196">
        <f t="shared" si="265"/>
        <v>1.3816051781036528E-2</v>
      </c>
      <c r="BT42" s="196">
        <f t="shared" si="265"/>
        <v>1.4634294571110307E-2</v>
      </c>
      <c r="BU42" s="196">
        <f t="shared" si="265"/>
        <v>1.3941275241042782E-2</v>
      </c>
      <c r="BV42" s="196">
        <f t="shared" si="265"/>
        <v>1.3750633103006022E-2</v>
      </c>
      <c r="BW42" s="196">
        <f t="shared" ref="BW42:EH42" si="266">BW29+BW30</f>
        <v>1.410049677183259E-2</v>
      </c>
      <c r="BX42" s="196">
        <f t="shared" si="266"/>
        <v>1.5468248401063351E-2</v>
      </c>
      <c r="BY42" s="196">
        <f t="shared" si="266"/>
        <v>1.6301401338191114E-2</v>
      </c>
      <c r="BZ42" s="196">
        <f t="shared" si="266"/>
        <v>1.6382323964632153E-2</v>
      </c>
      <c r="CA42" s="196">
        <f t="shared" si="266"/>
        <v>1.768403517334987E-2</v>
      </c>
      <c r="CB42" s="196">
        <f t="shared" si="266"/>
        <v>1.8624153223616435E-2</v>
      </c>
      <c r="CC42" s="196">
        <f t="shared" si="266"/>
        <v>2.0292726831549309E-2</v>
      </c>
      <c r="CD42" s="196">
        <f t="shared" si="266"/>
        <v>2.0062014391534544E-2</v>
      </c>
      <c r="CE42" s="196">
        <f t="shared" si="266"/>
        <v>1.9533631469322681E-2</v>
      </c>
      <c r="CF42" s="196">
        <f t="shared" si="266"/>
        <v>1.9815099792993094E-2</v>
      </c>
      <c r="CG42" s="196">
        <f t="shared" si="266"/>
        <v>2.0081907034449672E-2</v>
      </c>
      <c r="CH42" s="196">
        <f t="shared" si="266"/>
        <v>1.9399515591852726E-2</v>
      </c>
      <c r="CI42" s="196">
        <f t="shared" si="266"/>
        <v>1.8958245838136406E-2</v>
      </c>
      <c r="CJ42" s="196">
        <f t="shared" si="266"/>
        <v>1.7507701669495626E-2</v>
      </c>
      <c r="CK42" s="196">
        <f t="shared" si="266"/>
        <v>1.727106267138874E-2</v>
      </c>
      <c r="CL42" s="196">
        <f t="shared" si="266"/>
        <v>2.0737206883495528E-2</v>
      </c>
      <c r="CM42" s="196">
        <f t="shared" si="266"/>
        <v>2.0704746504830451E-2</v>
      </c>
      <c r="CN42" s="196">
        <f t="shared" si="266"/>
        <v>2.2258677734131555E-2</v>
      </c>
      <c r="CO42" s="196">
        <f t="shared" si="266"/>
        <v>1.9905286159762576E-2</v>
      </c>
      <c r="CP42" s="196">
        <f t="shared" si="266"/>
        <v>2.1134338127504999E-2</v>
      </c>
      <c r="CQ42" s="196">
        <f t="shared" si="266"/>
        <v>2.0933025381130968E-2</v>
      </c>
      <c r="CR42" s="196">
        <f t="shared" si="266"/>
        <v>2.5093163603488955E-2</v>
      </c>
      <c r="CS42" s="196">
        <f t="shared" si="266"/>
        <v>2.583292772683668E-2</v>
      </c>
      <c r="CT42" s="196">
        <f t="shared" si="266"/>
        <v>2.7062706113164588E-2</v>
      </c>
      <c r="CU42" s="196">
        <f t="shared" si="266"/>
        <v>2.6134159512042385E-2</v>
      </c>
      <c r="CV42" s="196">
        <f t="shared" si="266"/>
        <v>3.099556676150933E-2</v>
      </c>
      <c r="CW42" s="196">
        <f t="shared" si="266"/>
        <v>2.958806130859086E-2</v>
      </c>
      <c r="CX42" s="196">
        <f t="shared" si="266"/>
        <v>3.4372750303806168E-2</v>
      </c>
      <c r="CY42" s="196">
        <f t="shared" si="266"/>
        <v>3.343406819480696E-2</v>
      </c>
      <c r="CZ42" s="196">
        <f t="shared" si="266"/>
        <v>3.0982487862524125E-2</v>
      </c>
      <c r="DA42" s="196">
        <f t="shared" si="266"/>
        <v>3.8377870257906524E-2</v>
      </c>
      <c r="DB42" s="196">
        <f t="shared" si="266"/>
        <v>4.1568111871793455E-2</v>
      </c>
      <c r="DC42" s="196">
        <f t="shared" si="266"/>
        <v>4.0925677383205121E-2</v>
      </c>
      <c r="DD42" s="196">
        <f t="shared" si="266"/>
        <v>4.8101322116228133E-2</v>
      </c>
      <c r="DE42" s="196">
        <f t="shared" si="266"/>
        <v>4.5019082355335222E-2</v>
      </c>
      <c r="DF42" s="196">
        <f t="shared" si="266"/>
        <v>4.5369287192126559E-2</v>
      </c>
      <c r="DG42" s="196">
        <f t="shared" si="266"/>
        <v>4.9504792325857055E-2</v>
      </c>
      <c r="DH42" s="196">
        <f t="shared" si="266"/>
        <v>4.6871314692379422E-2</v>
      </c>
      <c r="DI42" s="196">
        <f t="shared" si="266"/>
        <v>5.1728110989134143E-2</v>
      </c>
      <c r="DJ42" s="196">
        <f t="shared" si="266"/>
        <v>5.4435609126944534E-2</v>
      </c>
      <c r="DK42" s="196">
        <f t="shared" si="266"/>
        <v>5.3637874692737689E-2</v>
      </c>
      <c r="DL42" s="196">
        <f t="shared" si="266"/>
        <v>5.5153698413530357E-2</v>
      </c>
      <c r="DM42" s="196">
        <f t="shared" si="266"/>
        <v>6.0823560466371128E-2</v>
      </c>
      <c r="DN42" s="196">
        <f t="shared" si="266"/>
        <v>6.3795078744011857E-2</v>
      </c>
      <c r="DO42" s="196">
        <f t="shared" si="266"/>
        <v>7.2593403800005618E-2</v>
      </c>
      <c r="DP42" s="196">
        <f t="shared" si="266"/>
        <v>7.7809293438005814E-2</v>
      </c>
      <c r="DQ42" s="196">
        <f t="shared" si="266"/>
        <v>8.3201170011681411E-2</v>
      </c>
      <c r="DR42" s="196">
        <f t="shared" si="266"/>
        <v>8.5734744548789862E-2</v>
      </c>
      <c r="DS42" s="196">
        <f t="shared" si="266"/>
        <v>8.8998953458160071E-2</v>
      </c>
      <c r="DT42" s="196">
        <f t="shared" si="266"/>
        <v>9.3689384977859891E-2</v>
      </c>
      <c r="DU42" s="196">
        <f t="shared" si="266"/>
        <v>9.9144361655858132E-2</v>
      </c>
      <c r="DV42" s="196">
        <f t="shared" si="266"/>
        <v>9.4079923890798625E-2</v>
      </c>
      <c r="DW42" s="196">
        <f t="shared" si="266"/>
        <v>8.9374103395504473E-2</v>
      </c>
      <c r="DX42" s="196">
        <f t="shared" si="266"/>
        <v>9.0488591744035368E-2</v>
      </c>
      <c r="DY42" s="196">
        <f t="shared" si="266"/>
        <v>9.7337427764716378E-2</v>
      </c>
      <c r="DZ42" s="196">
        <f t="shared" si="266"/>
        <v>9.7924759471592682E-2</v>
      </c>
      <c r="EA42" s="196">
        <f t="shared" si="266"/>
        <v>9.7023642086034589E-2</v>
      </c>
      <c r="EB42" s="196">
        <f t="shared" si="266"/>
        <v>9.7510871350242265E-2</v>
      </c>
      <c r="EC42" s="196">
        <f t="shared" si="266"/>
        <v>0.10301627726086535</v>
      </c>
      <c r="ED42" s="196">
        <f t="shared" si="266"/>
        <v>0.11607670611076788</v>
      </c>
      <c r="EE42" s="196">
        <f t="shared" si="266"/>
        <v>0.11835413882298319</v>
      </c>
      <c r="EF42" s="196">
        <f t="shared" si="266"/>
        <v>0.11711570362228385</v>
      </c>
      <c r="EG42" s="196">
        <f t="shared" si="266"/>
        <v>0.13066343040530473</v>
      </c>
      <c r="EH42" s="196">
        <f t="shared" si="266"/>
        <v>0.13175812115516791</v>
      </c>
      <c r="EI42" s="196">
        <f t="shared" ref="EI42:GT42" si="267">EI29+EI30</f>
        <v>0.12527986589642484</v>
      </c>
      <c r="EJ42" s="196">
        <f t="shared" si="267"/>
        <v>0.12250798235376652</v>
      </c>
      <c r="EK42" s="196">
        <f t="shared" si="267"/>
        <v>0.12968196305715898</v>
      </c>
      <c r="EL42" s="196">
        <f t="shared" si="267"/>
        <v>0.13049333343374678</v>
      </c>
      <c r="EM42" s="196">
        <f t="shared" si="267"/>
        <v>0.139736342676756</v>
      </c>
      <c r="EN42" s="196">
        <f t="shared" si="267"/>
        <v>0.1342418371822505</v>
      </c>
      <c r="EO42" s="196">
        <f t="shared" si="267"/>
        <v>0.1342418371822505</v>
      </c>
      <c r="EP42" s="196">
        <f t="shared" si="267"/>
        <v>0.14011540612202153</v>
      </c>
      <c r="EQ42" s="196">
        <f t="shared" si="267"/>
        <v>0.13904656614740646</v>
      </c>
      <c r="ER42" s="196">
        <f t="shared" si="267"/>
        <v>0.12490847847990705</v>
      </c>
      <c r="ES42" s="196">
        <f t="shared" si="267"/>
        <v>0.12420062777205634</v>
      </c>
      <c r="ET42" s="196">
        <f t="shared" si="267"/>
        <v>0.11346469703612561</v>
      </c>
      <c r="EU42" s="196">
        <f t="shared" si="267"/>
        <v>0.11255670672135565</v>
      </c>
      <c r="EV42" s="196">
        <f t="shared" si="267"/>
        <v>0.11954083370548263</v>
      </c>
      <c r="EW42" s="196">
        <f t="shared" si="267"/>
        <v>0.11726582534148129</v>
      </c>
      <c r="EX42" s="196">
        <f t="shared" si="267"/>
        <v>0.1305343572010112</v>
      </c>
      <c r="EY42" s="196">
        <f t="shared" si="267"/>
        <v>0.1318952028241519</v>
      </c>
      <c r="EZ42" s="196">
        <f t="shared" si="267"/>
        <v>0.13171205264100169</v>
      </c>
      <c r="FA42" s="196">
        <f t="shared" si="267"/>
        <v>0.13361681454576363</v>
      </c>
      <c r="FB42" s="196">
        <f t="shared" si="267"/>
        <v>0.13864568398141272</v>
      </c>
      <c r="FC42" s="196">
        <f t="shared" si="267"/>
        <v>0.13402562319113914</v>
      </c>
      <c r="FD42" s="196">
        <f t="shared" si="267"/>
        <v>0.14088002428784333</v>
      </c>
      <c r="FE42" s="196">
        <f t="shared" si="267"/>
        <v>0.13348276401387074</v>
      </c>
      <c r="FF42" s="196">
        <f t="shared" si="267"/>
        <v>0.13952874212408437</v>
      </c>
      <c r="FG42" s="196">
        <f t="shared" si="267"/>
        <v>0.14540547408777288</v>
      </c>
      <c r="FH42" s="196">
        <f t="shared" si="267"/>
        <v>0.14835190265920142</v>
      </c>
      <c r="FI42" s="196">
        <f t="shared" si="267"/>
        <v>0.14453368697657895</v>
      </c>
      <c r="FJ42" s="196">
        <f t="shared" si="267"/>
        <v>0.14646467213660042</v>
      </c>
      <c r="FK42" s="196">
        <f t="shared" si="267"/>
        <v>0.14086487124063227</v>
      </c>
      <c r="FL42" s="196">
        <f t="shared" si="267"/>
        <v>0.13636352353173739</v>
      </c>
      <c r="FM42" s="196">
        <f t="shared" si="267"/>
        <v>0.13156220240388566</v>
      </c>
      <c r="FN42" s="196">
        <f t="shared" si="267"/>
        <v>0.13112183301941688</v>
      </c>
      <c r="FO42" s="196">
        <f t="shared" si="267"/>
        <v>0.12878402659507202</v>
      </c>
      <c r="FP42" s="196">
        <f t="shared" si="267"/>
        <v>0.12553787807047315</v>
      </c>
      <c r="FQ42" s="196">
        <f t="shared" si="267"/>
        <v>0.11947915828626314</v>
      </c>
      <c r="FR42" s="196">
        <f t="shared" si="267"/>
        <v>0.11451563441517625</v>
      </c>
      <c r="FS42" s="196">
        <f t="shared" si="267"/>
        <v>0.11813167025284374</v>
      </c>
      <c r="FT42" s="196">
        <f t="shared" si="267"/>
        <v>0.11125781016797448</v>
      </c>
      <c r="FU42" s="196">
        <f t="shared" si="267"/>
        <v>0.10674489389035234</v>
      </c>
      <c r="FV42" s="196">
        <f t="shared" si="267"/>
        <v>0.10238627174326866</v>
      </c>
      <c r="FW42" s="196">
        <f t="shared" si="267"/>
        <v>0.10625659815437609</v>
      </c>
      <c r="FX42" s="196">
        <f t="shared" si="267"/>
        <v>0.10956885349915174</v>
      </c>
      <c r="FY42" s="196">
        <f t="shared" si="267"/>
        <v>0.11538490347065311</v>
      </c>
      <c r="FZ42" s="196">
        <f t="shared" si="267"/>
        <v>0.11130780932684287</v>
      </c>
      <c r="GA42" s="196">
        <f t="shared" si="267"/>
        <v>0.1121050209992973</v>
      </c>
      <c r="GB42" s="196">
        <f t="shared" si="267"/>
        <v>0.10727667456638451</v>
      </c>
      <c r="GC42" s="196">
        <f t="shared" si="267"/>
        <v>0.11104995067927365</v>
      </c>
      <c r="GD42" s="196">
        <f t="shared" si="267"/>
        <v>0.10706391755029673</v>
      </c>
      <c r="GE42" s="196">
        <f t="shared" si="267"/>
        <v>0.10860175038894256</v>
      </c>
      <c r="GF42" s="196">
        <f t="shared" si="267"/>
        <v>0.10798714329032572</v>
      </c>
      <c r="GG42" s="196">
        <f t="shared" si="267"/>
        <v>0.1099896986984539</v>
      </c>
      <c r="GH42" s="196">
        <f t="shared" si="267"/>
        <v>0.11223539545383013</v>
      </c>
      <c r="GI42" s="196">
        <f t="shared" si="267"/>
        <v>0.1162844137620504</v>
      </c>
      <c r="GJ42" s="196">
        <f t="shared" si="267"/>
        <v>0.11616373505175866</v>
      </c>
      <c r="GK42" s="196">
        <f t="shared" si="267"/>
        <v>0.12319501859401956</v>
      </c>
      <c r="GL42" s="196">
        <f t="shared" si="267"/>
        <v>0.11889972677113395</v>
      </c>
      <c r="GM42" s="196">
        <f t="shared" si="267"/>
        <v>0.1195611203739593</v>
      </c>
      <c r="GN42" s="196">
        <f t="shared" si="267"/>
        <v>0.12375649221638998</v>
      </c>
      <c r="GO42" s="196">
        <f t="shared" si="267"/>
        <v>0.1275654070866859</v>
      </c>
      <c r="GP42" s="196">
        <f t="shared" si="267"/>
        <v>0.13122682189819324</v>
      </c>
      <c r="GQ42" s="196">
        <f t="shared" si="267"/>
        <v>0.13399163520988153</v>
      </c>
      <c r="GR42" s="196">
        <f t="shared" si="267"/>
        <v>0.12767629848152853</v>
      </c>
      <c r="GS42" s="196">
        <f t="shared" si="267"/>
        <v>0.13137130556758325</v>
      </c>
      <c r="GT42" s="196">
        <f t="shared" si="267"/>
        <v>0.13537356066273171</v>
      </c>
      <c r="GU42" s="196">
        <f t="shared" ref="GU42:HA42" si="268">GU29+GU30</f>
        <v>0.13377378217052294</v>
      </c>
      <c r="GV42" s="196">
        <f t="shared" si="268"/>
        <v>0.13046228808136184</v>
      </c>
      <c r="GW42" s="196">
        <f t="shared" si="268"/>
        <v>0.1295848249000002</v>
      </c>
      <c r="GX42" s="196">
        <f t="shared" si="268"/>
        <v>0.13033940486298348</v>
      </c>
      <c r="GY42" s="196">
        <f t="shared" si="268"/>
        <v>0.13443335013339933</v>
      </c>
      <c r="GZ42" s="196">
        <f t="shared" si="268"/>
        <v>0.13291187354036579</v>
      </c>
      <c r="HA42" s="196">
        <f t="shared" si="268"/>
        <v>0.13413275482018616</v>
      </c>
      <c r="HB42" s="196">
        <f t="shared" ref="HB42:HR42" si="269">HB29+HB30</f>
        <v>0.13158291620596721</v>
      </c>
      <c r="HC42" s="196">
        <f t="shared" si="269"/>
        <v>0.13580320077761343</v>
      </c>
      <c r="HD42" s="196">
        <f t="shared" si="269"/>
        <v>0.13576645303005835</v>
      </c>
      <c r="HE42" s="196">
        <f t="shared" si="269"/>
        <v>0.13618062618895324</v>
      </c>
      <c r="HF42" s="196">
        <f t="shared" si="269"/>
        <v>0.13988627511519039</v>
      </c>
      <c r="HG42" s="196">
        <f t="shared" si="269"/>
        <v>0.14264043755364642</v>
      </c>
      <c r="HH42" s="196">
        <f t="shared" si="269"/>
        <v>0.14128139836274883</v>
      </c>
      <c r="HI42" s="196">
        <f t="shared" si="269"/>
        <v>0.14574993098632996</v>
      </c>
      <c r="HJ42" s="196">
        <f>HJ29+HJ30</f>
        <v>0.14840518961415855</v>
      </c>
      <c r="HK42" s="196">
        <f t="shared" si="269"/>
        <v>0.14649521667354784</v>
      </c>
      <c r="HL42" s="196">
        <f t="shared" si="269"/>
        <v>0.1488237772055914</v>
      </c>
      <c r="HM42" s="196">
        <f t="shared" si="269"/>
        <v>0.1476358766499648</v>
      </c>
      <c r="HN42" s="196">
        <f t="shared" si="269"/>
        <v>0.15192867263271123</v>
      </c>
      <c r="HO42" s="196">
        <f t="shared" si="269"/>
        <v>0.15285447476517736</v>
      </c>
      <c r="HP42" s="196">
        <f t="shared" si="269"/>
        <v>0.15124234329282379</v>
      </c>
      <c r="HQ42" s="196">
        <f t="shared" si="269"/>
        <v>0.14754118898071714</v>
      </c>
      <c r="HR42" s="196">
        <f t="shared" si="269"/>
        <v>0.14933441335463774</v>
      </c>
      <c r="HS42" s="196">
        <f t="shared" ref="HS42:HX42" si="270">HS29+HS30</f>
        <v>0.14516345845683531</v>
      </c>
      <c r="HT42" s="196">
        <f t="shared" si="270"/>
        <v>0.14280426407385752</v>
      </c>
      <c r="HU42" s="196">
        <f t="shared" si="270"/>
        <v>0.13708173490751513</v>
      </c>
      <c r="HV42" s="196">
        <f t="shared" si="270"/>
        <v>0.13315572826846758</v>
      </c>
      <c r="HW42" s="196">
        <f t="shared" si="270"/>
        <v>0.1332967878990976</v>
      </c>
      <c r="HX42" s="196">
        <f t="shared" si="270"/>
        <v>0.14680924324094657</v>
      </c>
    </row>
    <row r="43" spans="2:232" x14ac:dyDescent="0.25">
      <c r="B43" s="132" t="s">
        <v>215</v>
      </c>
      <c r="J43" s="196">
        <f>J31+J32</f>
        <v>7.1428571428571425E-2</v>
      </c>
      <c r="K43" s="196">
        <f t="shared" ref="K43:BV43" si="271">K31+K32</f>
        <v>7.1428571428571425E-2</v>
      </c>
      <c r="L43" s="196">
        <f t="shared" si="271"/>
        <v>7.1428571428571425E-2</v>
      </c>
      <c r="M43" s="196">
        <f t="shared" si="271"/>
        <v>7.1428571428571425E-2</v>
      </c>
      <c r="N43" s="196">
        <f t="shared" si="271"/>
        <v>7.1428571428571425E-2</v>
      </c>
      <c r="O43" s="196">
        <f t="shared" si="271"/>
        <v>7.1428571428571425E-2</v>
      </c>
      <c r="P43" s="196">
        <f t="shared" si="271"/>
        <v>7.1428571428571425E-2</v>
      </c>
      <c r="Q43" s="196">
        <f t="shared" si="271"/>
        <v>0</v>
      </c>
      <c r="R43" s="196">
        <f t="shared" si="271"/>
        <v>0</v>
      </c>
      <c r="S43" s="196">
        <f t="shared" si="271"/>
        <v>0</v>
      </c>
      <c r="T43" s="196">
        <f t="shared" si="271"/>
        <v>0</v>
      </c>
      <c r="U43" s="196">
        <f t="shared" si="271"/>
        <v>2.8571428571428574E-2</v>
      </c>
      <c r="V43" s="196">
        <f t="shared" si="271"/>
        <v>2.8571428571428574E-2</v>
      </c>
      <c r="W43" s="196">
        <f t="shared" si="271"/>
        <v>4.4444444444444446E-2</v>
      </c>
      <c r="X43" s="196">
        <f t="shared" si="271"/>
        <v>0.10158730158730159</v>
      </c>
      <c r="Y43" s="196">
        <f t="shared" si="271"/>
        <v>0.11587301587301588</v>
      </c>
      <c r="Z43" s="196">
        <f t="shared" si="271"/>
        <v>0.14184704184704186</v>
      </c>
      <c r="AA43" s="196">
        <f t="shared" si="271"/>
        <v>0.15375180375180375</v>
      </c>
      <c r="AB43" s="196">
        <f t="shared" si="271"/>
        <v>0.15459213988625753</v>
      </c>
      <c r="AC43" s="196">
        <f t="shared" si="271"/>
        <v>0.1873790251321592</v>
      </c>
      <c r="AD43" s="196">
        <f t="shared" si="271"/>
        <v>0.18284387773986893</v>
      </c>
      <c r="AE43" s="196">
        <f t="shared" si="271"/>
        <v>0.15427244916844035</v>
      </c>
      <c r="AF43" s="196">
        <f t="shared" si="271"/>
        <v>0.15384600993603098</v>
      </c>
      <c r="AG43" s="196">
        <f t="shared" si="271"/>
        <v>0.14509589480293711</v>
      </c>
      <c r="AH43" s="196">
        <f t="shared" si="271"/>
        <v>0.16380337779613438</v>
      </c>
      <c r="AI43" s="196">
        <f t="shared" si="271"/>
        <v>0.15802984536157783</v>
      </c>
      <c r="AJ43" s="196">
        <f t="shared" si="271"/>
        <v>0.13729115288676053</v>
      </c>
      <c r="AK43" s="196">
        <f t="shared" si="271"/>
        <v>0.14151198313305047</v>
      </c>
      <c r="AL43" s="196">
        <f t="shared" si="271"/>
        <v>0.13634991830712009</v>
      </c>
      <c r="AM43" s="196">
        <f t="shared" si="271"/>
        <v>0.15318721940493679</v>
      </c>
      <c r="AN43" s="196">
        <f t="shared" si="271"/>
        <v>0.16196651883687788</v>
      </c>
      <c r="AO43" s="196">
        <f t="shared" si="271"/>
        <v>0.1541433895851772</v>
      </c>
      <c r="AP43" s="196">
        <f t="shared" si="271"/>
        <v>0.15381770814063372</v>
      </c>
      <c r="AQ43" s="196">
        <f t="shared" si="271"/>
        <v>0.1663230867981208</v>
      </c>
      <c r="AR43" s="196">
        <f t="shared" si="271"/>
        <v>0.17510301240972959</v>
      </c>
      <c r="AS43" s="196">
        <f t="shared" si="271"/>
        <v>0.17433671165311571</v>
      </c>
      <c r="AT43" s="196">
        <f t="shared" si="271"/>
        <v>0.16666334742877276</v>
      </c>
      <c r="AU43" s="196">
        <f t="shared" si="271"/>
        <v>0.16126192625863742</v>
      </c>
      <c r="AV43" s="196">
        <f t="shared" si="271"/>
        <v>0.15841039729753842</v>
      </c>
      <c r="AW43" s="196">
        <f t="shared" si="271"/>
        <v>0.15179758192049153</v>
      </c>
      <c r="AX43" s="196">
        <f t="shared" si="271"/>
        <v>0.14631474558207269</v>
      </c>
      <c r="AY43" s="196">
        <f t="shared" si="271"/>
        <v>0.14275273680441697</v>
      </c>
      <c r="AZ43" s="196">
        <f t="shared" si="271"/>
        <v>0.1400736731609753</v>
      </c>
      <c r="BA43" s="196">
        <f t="shared" si="271"/>
        <v>0.13576703877430363</v>
      </c>
      <c r="BB43" s="196">
        <f t="shared" si="271"/>
        <v>0.1332015611861381</v>
      </c>
      <c r="BC43" s="196">
        <f t="shared" si="271"/>
        <v>0.13284563894245616</v>
      </c>
      <c r="BD43" s="196">
        <f t="shared" si="271"/>
        <v>0.13724822197113248</v>
      </c>
      <c r="BE43" s="196">
        <f t="shared" si="271"/>
        <v>0.13966659099720266</v>
      </c>
      <c r="BF43" s="196">
        <f t="shared" si="271"/>
        <v>0.14256498216208824</v>
      </c>
      <c r="BG43" s="196">
        <f t="shared" si="271"/>
        <v>0.14790900812467089</v>
      </c>
      <c r="BH43" s="196">
        <f t="shared" si="271"/>
        <v>0.15454957344170678</v>
      </c>
      <c r="BI43" s="196">
        <f t="shared" si="271"/>
        <v>0.16019546207992277</v>
      </c>
      <c r="BJ43" s="196">
        <f t="shared" si="271"/>
        <v>0.16358495793354921</v>
      </c>
      <c r="BK43" s="196">
        <f t="shared" si="271"/>
        <v>0.16974838446281795</v>
      </c>
      <c r="BL43" s="196">
        <f t="shared" si="271"/>
        <v>0.17378941427516659</v>
      </c>
      <c r="BM43" s="196">
        <f t="shared" si="271"/>
        <v>0.17854978169897229</v>
      </c>
      <c r="BN43" s="196">
        <f t="shared" si="271"/>
        <v>0.18121077532382135</v>
      </c>
      <c r="BO43" s="196">
        <f t="shared" si="271"/>
        <v>0.18402520643977918</v>
      </c>
      <c r="BP43" s="196">
        <f t="shared" si="271"/>
        <v>0.18856630605076052</v>
      </c>
      <c r="BQ43" s="196">
        <f t="shared" si="271"/>
        <v>0.19551212256642098</v>
      </c>
      <c r="BR43" s="196">
        <f t="shared" si="271"/>
        <v>0.19667977990518631</v>
      </c>
      <c r="BS43" s="196">
        <f t="shared" si="271"/>
        <v>0.19927613572713132</v>
      </c>
      <c r="BT43" s="196">
        <f t="shared" si="271"/>
        <v>0.19843489782351914</v>
      </c>
      <c r="BU43" s="196">
        <f t="shared" si="271"/>
        <v>0.20463483493460083</v>
      </c>
      <c r="BV43" s="196">
        <f t="shared" si="271"/>
        <v>0.20383127338386042</v>
      </c>
      <c r="BW43" s="196">
        <f t="shared" ref="BW43:EH43" si="272">BW31+BW32</f>
        <v>0.21344481378251223</v>
      </c>
      <c r="BX43" s="196">
        <f t="shared" si="272"/>
        <v>0.20951910997497303</v>
      </c>
      <c r="BY43" s="196">
        <f t="shared" si="272"/>
        <v>0.21076782176104347</v>
      </c>
      <c r="BZ43" s="196">
        <f t="shared" si="272"/>
        <v>0.20905872684897453</v>
      </c>
      <c r="CA43" s="196">
        <f t="shared" si="272"/>
        <v>0.21093655130697914</v>
      </c>
      <c r="CB43" s="196">
        <f t="shared" si="272"/>
        <v>0.20835646843605471</v>
      </c>
      <c r="CC43" s="196">
        <f t="shared" si="272"/>
        <v>0.21137692719163934</v>
      </c>
      <c r="CD43" s="196">
        <f t="shared" si="272"/>
        <v>0.20153832336078745</v>
      </c>
      <c r="CE43" s="196">
        <f t="shared" si="272"/>
        <v>0.20655008987124004</v>
      </c>
      <c r="CF43" s="196">
        <f t="shared" si="272"/>
        <v>0.2033458082510391</v>
      </c>
      <c r="CG43" s="196">
        <f t="shared" si="272"/>
        <v>0.2062682667133251</v>
      </c>
      <c r="CH43" s="196">
        <f t="shared" si="272"/>
        <v>0.20779024972142088</v>
      </c>
      <c r="CI43" s="196">
        <f t="shared" si="272"/>
        <v>0.20604618355197069</v>
      </c>
      <c r="CJ43" s="196">
        <f t="shared" si="272"/>
        <v>0.20990428771649158</v>
      </c>
      <c r="CK43" s="196">
        <f t="shared" si="272"/>
        <v>0.21423457912629368</v>
      </c>
      <c r="CL43" s="196">
        <f t="shared" si="272"/>
        <v>0.21378231413929399</v>
      </c>
      <c r="CM43" s="196">
        <f t="shared" si="272"/>
        <v>0.20921228628238719</v>
      </c>
      <c r="CN43" s="196">
        <f t="shared" si="272"/>
        <v>0.20385574893577263</v>
      </c>
      <c r="CO43" s="196">
        <f t="shared" si="272"/>
        <v>0.20782982228119373</v>
      </c>
      <c r="CP43" s="196">
        <f t="shared" si="272"/>
        <v>0.20993197127520125</v>
      </c>
      <c r="CQ43" s="196">
        <f t="shared" si="272"/>
        <v>0.2084946918999262</v>
      </c>
      <c r="CR43" s="196">
        <f t="shared" si="272"/>
        <v>0.20409312441634175</v>
      </c>
      <c r="CS43" s="196">
        <f t="shared" si="272"/>
        <v>0.19746916199381562</v>
      </c>
      <c r="CT43" s="196">
        <f t="shared" si="272"/>
        <v>0.20730738908443885</v>
      </c>
      <c r="CU43" s="196">
        <f t="shared" si="272"/>
        <v>0.21665740646365331</v>
      </c>
      <c r="CV43" s="196">
        <f t="shared" si="272"/>
        <v>0.21454653226322687</v>
      </c>
      <c r="CW43" s="196">
        <f t="shared" si="272"/>
        <v>0.22236393561762618</v>
      </c>
      <c r="CX43" s="196">
        <f t="shared" si="272"/>
        <v>0.23184787273314228</v>
      </c>
      <c r="CY43" s="196">
        <f t="shared" si="272"/>
        <v>0.23249234104678351</v>
      </c>
      <c r="CZ43" s="196">
        <f t="shared" si="272"/>
        <v>0.23263385192399799</v>
      </c>
      <c r="DA43" s="196">
        <f t="shared" si="272"/>
        <v>0.23173197602212203</v>
      </c>
      <c r="DB43" s="196">
        <f t="shared" si="272"/>
        <v>0.22992573628484786</v>
      </c>
      <c r="DC43" s="196">
        <f t="shared" si="272"/>
        <v>0.23172624346997039</v>
      </c>
      <c r="DD43" s="196">
        <f t="shared" si="272"/>
        <v>0.23158649308565687</v>
      </c>
      <c r="DE43" s="196">
        <f t="shared" si="272"/>
        <v>0.22744765219460933</v>
      </c>
      <c r="DF43" s="196">
        <f t="shared" si="272"/>
        <v>0.24218929353199536</v>
      </c>
      <c r="DG43" s="196">
        <f t="shared" si="272"/>
        <v>0.27205683060893793</v>
      </c>
      <c r="DH43" s="196">
        <f t="shared" si="272"/>
        <v>0.28724442079652812</v>
      </c>
      <c r="DI43" s="196">
        <f t="shared" si="272"/>
        <v>0.30309708312293848</v>
      </c>
      <c r="DJ43" s="196">
        <f t="shared" si="272"/>
        <v>0.31794438357572263</v>
      </c>
      <c r="DK43" s="196">
        <f t="shared" si="272"/>
        <v>0.32984202285160769</v>
      </c>
      <c r="DL43" s="196">
        <f t="shared" si="272"/>
        <v>0.34287810685042452</v>
      </c>
      <c r="DM43" s="196">
        <f t="shared" si="272"/>
        <v>0.34059067796725095</v>
      </c>
      <c r="DN43" s="196">
        <f t="shared" si="272"/>
        <v>0.34259887385299792</v>
      </c>
      <c r="DO43" s="196">
        <f t="shared" si="272"/>
        <v>0.34827615499040177</v>
      </c>
      <c r="DP43" s="196">
        <f t="shared" si="272"/>
        <v>0.35584145401298722</v>
      </c>
      <c r="DQ43" s="196">
        <f t="shared" si="272"/>
        <v>0.35598189358885968</v>
      </c>
      <c r="DR43" s="196">
        <f t="shared" si="272"/>
        <v>0.34552038101681404</v>
      </c>
      <c r="DS43" s="196">
        <f t="shared" si="272"/>
        <v>0.34156492786781256</v>
      </c>
      <c r="DT43" s="196">
        <f t="shared" si="272"/>
        <v>0.35367517534391368</v>
      </c>
      <c r="DU43" s="196">
        <f t="shared" si="272"/>
        <v>0.34192433625494512</v>
      </c>
      <c r="DV43" s="196">
        <f t="shared" si="272"/>
        <v>0.34103026594102059</v>
      </c>
      <c r="DW43" s="196">
        <f t="shared" si="272"/>
        <v>0.33401754182303323</v>
      </c>
      <c r="DX43" s="196">
        <f t="shared" si="272"/>
        <v>0.33311164755043055</v>
      </c>
      <c r="DY43" s="196">
        <f t="shared" si="272"/>
        <v>0.33248217872527763</v>
      </c>
      <c r="DZ43" s="196">
        <f t="shared" si="272"/>
        <v>0.33846844419920918</v>
      </c>
      <c r="EA43" s="196">
        <f t="shared" si="272"/>
        <v>0.34641629953983155</v>
      </c>
      <c r="EB43" s="196">
        <f t="shared" si="272"/>
        <v>0.35936593982760134</v>
      </c>
      <c r="EC43" s="196">
        <f t="shared" si="272"/>
        <v>0.36425628396069587</v>
      </c>
      <c r="ED43" s="196">
        <f t="shared" si="272"/>
        <v>0.36288479969447474</v>
      </c>
      <c r="EE43" s="196">
        <f t="shared" si="272"/>
        <v>0.35969395814046184</v>
      </c>
      <c r="EF43" s="196">
        <f t="shared" si="272"/>
        <v>0.37589074792215726</v>
      </c>
      <c r="EG43" s="196">
        <f t="shared" si="272"/>
        <v>0.384482646219938</v>
      </c>
      <c r="EH43" s="196">
        <f t="shared" si="272"/>
        <v>0.37956495854362959</v>
      </c>
      <c r="EI43" s="196">
        <f t="shared" ref="EI43:GT43" si="273">EI31+EI32</f>
        <v>0.37642907004188741</v>
      </c>
      <c r="EJ43" s="196">
        <f t="shared" si="273"/>
        <v>0.3830337994487043</v>
      </c>
      <c r="EK43" s="196">
        <f t="shared" si="273"/>
        <v>0.3889939612912191</v>
      </c>
      <c r="EL43" s="196">
        <f t="shared" si="273"/>
        <v>0.3955688591704648</v>
      </c>
      <c r="EM43" s="196">
        <f t="shared" si="273"/>
        <v>0.40387586747747317</v>
      </c>
      <c r="EN43" s="196">
        <f t="shared" si="273"/>
        <v>0.40073615005204144</v>
      </c>
      <c r="EO43" s="196">
        <f t="shared" si="273"/>
        <v>0.4027711520870435</v>
      </c>
      <c r="EP43" s="196">
        <f t="shared" si="273"/>
        <v>0.40182540793572441</v>
      </c>
      <c r="EQ43" s="196">
        <f t="shared" si="273"/>
        <v>0.39603029119835842</v>
      </c>
      <c r="ER43" s="196">
        <f t="shared" si="273"/>
        <v>0.40721584650156079</v>
      </c>
      <c r="ES43" s="196">
        <f t="shared" si="273"/>
        <v>0.40747324675896102</v>
      </c>
      <c r="ET43" s="196">
        <f t="shared" si="273"/>
        <v>0.40730008658580086</v>
      </c>
      <c r="EU43" s="196">
        <f t="shared" si="273"/>
        <v>0.41884453487359052</v>
      </c>
      <c r="EV43" s="196">
        <f t="shared" si="273"/>
        <v>0.40254823857729427</v>
      </c>
      <c r="EW43" s="196">
        <f t="shared" si="273"/>
        <v>0.41740270495400889</v>
      </c>
      <c r="EX43" s="196">
        <f t="shared" si="273"/>
        <v>0.41959620616903653</v>
      </c>
      <c r="EY43" s="196">
        <f t="shared" si="273"/>
        <v>0.41912149257956888</v>
      </c>
      <c r="EZ43" s="196">
        <f t="shared" si="273"/>
        <v>0.44091636437444065</v>
      </c>
      <c r="FA43" s="196">
        <f t="shared" si="273"/>
        <v>0.41615445961253589</v>
      </c>
      <c r="FB43" s="196">
        <f t="shared" si="273"/>
        <v>0.38714533314578226</v>
      </c>
      <c r="FC43" s="196">
        <f t="shared" si="273"/>
        <v>0.40299133111943986</v>
      </c>
      <c r="FD43" s="196">
        <f t="shared" si="273"/>
        <v>0.39082476917278985</v>
      </c>
      <c r="FE43" s="196">
        <f t="shared" si="273"/>
        <v>0.3992592114428487</v>
      </c>
      <c r="FF43" s="196">
        <f t="shared" si="273"/>
        <v>0.38559004354149606</v>
      </c>
      <c r="FG43" s="196">
        <f t="shared" si="273"/>
        <v>0.3660726044588396</v>
      </c>
      <c r="FH43" s="196">
        <f t="shared" si="273"/>
        <v>0.38076010445883957</v>
      </c>
      <c r="FI43" s="196">
        <f t="shared" si="273"/>
        <v>0.38797746337111372</v>
      </c>
      <c r="FJ43" s="196">
        <f t="shared" si="273"/>
        <v>0.38400821609773628</v>
      </c>
      <c r="FK43" s="196">
        <f t="shared" si="273"/>
        <v>0.39203459738195734</v>
      </c>
      <c r="FL43" s="196">
        <f t="shared" si="273"/>
        <v>0.39362489387791422</v>
      </c>
      <c r="FM43" s="196">
        <f t="shared" si="273"/>
        <v>0.40000626760622671</v>
      </c>
      <c r="FN43" s="196">
        <f t="shared" si="273"/>
        <v>0.38994349853724641</v>
      </c>
      <c r="FO43" s="196">
        <f t="shared" si="273"/>
        <v>0.38935574494468517</v>
      </c>
      <c r="FP43" s="196">
        <f t="shared" si="273"/>
        <v>0.40215408461953817</v>
      </c>
      <c r="FQ43" s="196">
        <f t="shared" si="273"/>
        <v>0.40774940916911107</v>
      </c>
      <c r="FR43" s="196">
        <f t="shared" si="273"/>
        <v>0.41572567659915999</v>
      </c>
      <c r="FS43" s="196">
        <f t="shared" si="273"/>
        <v>0.41037280465048687</v>
      </c>
      <c r="FT43" s="196">
        <f t="shared" si="273"/>
        <v>0.41864893219266941</v>
      </c>
      <c r="FU43" s="196">
        <f t="shared" si="273"/>
        <v>0.43707852625251559</v>
      </c>
      <c r="FV43" s="196">
        <f t="shared" si="273"/>
        <v>0.44324663698793398</v>
      </c>
      <c r="FW43" s="196">
        <f t="shared" si="273"/>
        <v>0.44430588421623712</v>
      </c>
      <c r="FX43" s="196">
        <f t="shared" si="273"/>
        <v>0.45239816331122629</v>
      </c>
      <c r="FY43" s="196">
        <f t="shared" si="273"/>
        <v>0.4438120118247269</v>
      </c>
      <c r="FZ43" s="196">
        <f t="shared" si="273"/>
        <v>0.44908161571811012</v>
      </c>
      <c r="GA43" s="196">
        <f t="shared" si="273"/>
        <v>0.45298795291313676</v>
      </c>
      <c r="GB43" s="196">
        <f t="shared" si="273"/>
        <v>0.45435327891775246</v>
      </c>
      <c r="GC43" s="196">
        <f t="shared" si="273"/>
        <v>0.46042234350896583</v>
      </c>
      <c r="GD43" s="196">
        <f t="shared" si="273"/>
        <v>0.46842887398616723</v>
      </c>
      <c r="GE43" s="196">
        <f t="shared" si="273"/>
        <v>0.47613612457959653</v>
      </c>
      <c r="GF43" s="196">
        <f t="shared" si="273"/>
        <v>0.48723647425234529</v>
      </c>
      <c r="GG43" s="196">
        <f t="shared" si="273"/>
        <v>0.4911822936174674</v>
      </c>
      <c r="GH43" s="196">
        <f t="shared" si="273"/>
        <v>0.48963962386787918</v>
      </c>
      <c r="GI43" s="196">
        <f t="shared" si="273"/>
        <v>0.4919938184583868</v>
      </c>
      <c r="GJ43" s="196">
        <f t="shared" si="273"/>
        <v>0.49465040321782289</v>
      </c>
      <c r="GK43" s="196">
        <f t="shared" si="273"/>
        <v>0.48901888122620935</v>
      </c>
      <c r="GL43" s="196">
        <f t="shared" si="273"/>
        <v>0.48479804891486933</v>
      </c>
      <c r="GM43" s="196">
        <f t="shared" si="273"/>
        <v>0.48407981679930107</v>
      </c>
      <c r="GN43" s="196">
        <f t="shared" si="273"/>
        <v>0.48339530876185194</v>
      </c>
      <c r="GO43" s="196">
        <f t="shared" si="273"/>
        <v>0.48508876875454465</v>
      </c>
      <c r="GP43" s="196">
        <f t="shared" si="273"/>
        <v>0.48866088076577124</v>
      </c>
      <c r="GQ43" s="196">
        <f t="shared" si="273"/>
        <v>0.48802674927226475</v>
      </c>
      <c r="GR43" s="196">
        <f t="shared" si="273"/>
        <v>0.49350375036879024</v>
      </c>
      <c r="GS43" s="196">
        <f t="shared" si="273"/>
        <v>0.48766582914748124</v>
      </c>
      <c r="GT43" s="196">
        <f t="shared" si="273"/>
        <v>0.48680963750553774</v>
      </c>
      <c r="GU43" s="196">
        <f t="shared" ref="GU43:HA43" si="274">GU31+GU32</f>
        <v>0.49258768362222938</v>
      </c>
      <c r="GV43" s="196">
        <f t="shared" si="274"/>
        <v>0.4945282903734044</v>
      </c>
      <c r="GW43" s="196">
        <f t="shared" si="274"/>
        <v>0.4927586117715862</v>
      </c>
      <c r="GX43" s="196">
        <f t="shared" si="274"/>
        <v>0.49815849095310522</v>
      </c>
      <c r="GY43" s="196">
        <f t="shared" si="274"/>
        <v>0.50141210008906734</v>
      </c>
      <c r="GZ43" s="196">
        <f t="shared" si="274"/>
        <v>0.51022240048560208</v>
      </c>
      <c r="HA43" s="196">
        <f t="shared" si="274"/>
        <v>0.51216139029465502</v>
      </c>
      <c r="HB43" s="196">
        <f t="shared" ref="HB43:HR43" si="275">HB31+HB32</f>
        <v>0.50922297783155046</v>
      </c>
      <c r="HC43" s="196">
        <f t="shared" si="275"/>
        <v>0.51284133623947292</v>
      </c>
      <c r="HD43" s="196">
        <f t="shared" si="275"/>
        <v>0.51869355215607416</v>
      </c>
      <c r="HE43" s="196">
        <f t="shared" si="275"/>
        <v>0.51636286940312648</v>
      </c>
      <c r="HF43" s="196">
        <f t="shared" si="275"/>
        <v>0.51514613270844856</v>
      </c>
      <c r="HG43" s="196">
        <f t="shared" si="275"/>
        <v>0.51550393328724375</v>
      </c>
      <c r="HH43" s="196">
        <f t="shared" si="275"/>
        <v>0.51498843566311014</v>
      </c>
      <c r="HI43" s="196">
        <f t="shared" si="275"/>
        <v>0.51150884487176851</v>
      </c>
      <c r="HJ43" s="196">
        <f t="shared" si="275"/>
        <v>0.49710490374204142</v>
      </c>
      <c r="HK43" s="196">
        <f t="shared" si="275"/>
        <v>0.49038187794618027</v>
      </c>
      <c r="HL43" s="196">
        <f t="shared" si="275"/>
        <v>0.48259086053096489</v>
      </c>
      <c r="HM43" s="196">
        <f t="shared" si="275"/>
        <v>0.47948078145009343</v>
      </c>
      <c r="HN43" s="196">
        <f t="shared" si="275"/>
        <v>0.47200444075608716</v>
      </c>
      <c r="HO43" s="196">
        <f t="shared" si="275"/>
        <v>0.46842927653496036</v>
      </c>
      <c r="HP43" s="196">
        <f t="shared" si="275"/>
        <v>0.46476119742876998</v>
      </c>
      <c r="HQ43" s="196">
        <f t="shared" si="275"/>
        <v>0.47183891973534409</v>
      </c>
      <c r="HR43" s="196">
        <f t="shared" si="275"/>
        <v>0.46714599094040321</v>
      </c>
      <c r="HS43" s="196">
        <f t="shared" ref="HS43:HX43" si="276">HS31+HS32</f>
        <v>0.46625877070541843</v>
      </c>
      <c r="HT43" s="196">
        <f t="shared" si="276"/>
        <v>0.45889134903756262</v>
      </c>
      <c r="HU43" s="196">
        <f t="shared" si="276"/>
        <v>0.45280303806445044</v>
      </c>
      <c r="HV43" s="196">
        <f t="shared" si="276"/>
        <v>0.43373374627308381</v>
      </c>
      <c r="HW43" s="196">
        <f t="shared" si="276"/>
        <v>0.42524388609844266</v>
      </c>
      <c r="HX43" s="196">
        <f t="shared" si="276"/>
        <v>0.40476557486987452</v>
      </c>
    </row>
    <row r="44" spans="2:232" x14ac:dyDescent="0.25">
      <c r="B44" s="132" t="s">
        <v>216</v>
      </c>
      <c r="J44" s="196">
        <f>J33+J34</f>
        <v>0.40476190476190477</v>
      </c>
      <c r="K44" s="196">
        <f t="shared" ref="K44:BV44" si="277">K33+K34</f>
        <v>0.26190476190476192</v>
      </c>
      <c r="L44" s="196">
        <f t="shared" si="277"/>
        <v>0.15476190476190477</v>
      </c>
      <c r="M44" s="196">
        <f t="shared" si="277"/>
        <v>0.15476190476190477</v>
      </c>
      <c r="N44" s="196">
        <f t="shared" si="277"/>
        <v>0.29761904761904762</v>
      </c>
      <c r="O44" s="196">
        <f t="shared" si="277"/>
        <v>0.25</v>
      </c>
      <c r="P44" s="196">
        <f t="shared" si="277"/>
        <v>0.2857142857142857</v>
      </c>
      <c r="Q44" s="196">
        <f t="shared" si="277"/>
        <v>0.2857142857142857</v>
      </c>
      <c r="R44" s="196">
        <f t="shared" si="277"/>
        <v>0.38095238095238093</v>
      </c>
      <c r="S44" s="196">
        <f t="shared" si="277"/>
        <v>0.34523809523809523</v>
      </c>
      <c r="T44" s="196">
        <f t="shared" si="277"/>
        <v>0.34523809523809523</v>
      </c>
      <c r="U44" s="196">
        <f t="shared" si="277"/>
        <v>0.20238095238095238</v>
      </c>
      <c r="V44" s="196">
        <f t="shared" si="277"/>
        <v>0.26587301587301582</v>
      </c>
      <c r="W44" s="196">
        <f t="shared" si="277"/>
        <v>0.25396825396825395</v>
      </c>
      <c r="X44" s="196">
        <f t="shared" si="277"/>
        <v>0.28253968253968254</v>
      </c>
      <c r="Y44" s="196">
        <f t="shared" si="277"/>
        <v>0.21587301587301586</v>
      </c>
      <c r="Z44" s="196">
        <f t="shared" si="277"/>
        <v>0.27431457431457429</v>
      </c>
      <c r="AA44" s="196">
        <f t="shared" si="277"/>
        <v>0.32788600288600289</v>
      </c>
      <c r="AB44" s="196">
        <f t="shared" si="277"/>
        <v>0.38670953229776761</v>
      </c>
      <c r="AC44" s="196">
        <f t="shared" si="277"/>
        <v>0.37239779667455652</v>
      </c>
      <c r="AD44" s="196">
        <f t="shared" si="277"/>
        <v>0.35198963340925044</v>
      </c>
      <c r="AE44" s="196">
        <f t="shared" si="277"/>
        <v>0.38715446857408564</v>
      </c>
      <c r="AF44" s="196">
        <f t="shared" si="277"/>
        <v>0.42681331718815813</v>
      </c>
      <c r="AG44" s="196">
        <f t="shared" si="277"/>
        <v>0.4251093473990819</v>
      </c>
      <c r="AH44" s="196">
        <f t="shared" si="277"/>
        <v>0.42822726123128146</v>
      </c>
      <c r="AI44" s="196">
        <f t="shared" si="277"/>
        <v>0.41256919944541603</v>
      </c>
      <c r="AJ44" s="196">
        <f t="shared" si="277"/>
        <v>0.42362983543198529</v>
      </c>
      <c r="AK44" s="196">
        <f t="shared" si="277"/>
        <v>0.40466977616075206</v>
      </c>
      <c r="AL44" s="196">
        <f t="shared" si="277"/>
        <v>0.38955296020359997</v>
      </c>
      <c r="AM44" s="196">
        <f t="shared" si="277"/>
        <v>0.37090945987760304</v>
      </c>
      <c r="AN44" s="196">
        <f t="shared" si="277"/>
        <v>0.35751055501324269</v>
      </c>
      <c r="AO44" s="196">
        <f t="shared" si="277"/>
        <v>0.34639944390213162</v>
      </c>
      <c r="AP44" s="196">
        <f t="shared" si="277"/>
        <v>0.34362432596449477</v>
      </c>
      <c r="AQ44" s="196">
        <f t="shared" si="277"/>
        <v>0.3257940763947873</v>
      </c>
      <c r="AR44" s="196">
        <f t="shared" si="277"/>
        <v>0.31352208729111508</v>
      </c>
      <c r="AS44" s="196">
        <f t="shared" si="277"/>
        <v>0.308953689326742</v>
      </c>
      <c r="AT44" s="196">
        <f t="shared" si="277"/>
        <v>0.30069546502432409</v>
      </c>
      <c r="AU44" s="196">
        <f t="shared" si="277"/>
        <v>0.29747605475206007</v>
      </c>
      <c r="AV44" s="196">
        <f t="shared" si="277"/>
        <v>0.29229310778686624</v>
      </c>
      <c r="AW44" s="196">
        <f t="shared" si="277"/>
        <v>0.29720699090283659</v>
      </c>
      <c r="AX44" s="196">
        <f t="shared" si="277"/>
        <v>0.29553830158244826</v>
      </c>
      <c r="AY44" s="196">
        <f t="shared" si="277"/>
        <v>0.29292050109102696</v>
      </c>
      <c r="AZ44" s="196">
        <f t="shared" si="277"/>
        <v>0.28863381062827653</v>
      </c>
      <c r="BA44" s="196">
        <f t="shared" si="277"/>
        <v>0.29199586158532326</v>
      </c>
      <c r="BB44" s="196">
        <f t="shared" si="277"/>
        <v>0.29201036733367935</v>
      </c>
      <c r="BC44" s="196">
        <f t="shared" si="277"/>
        <v>0.2900366821756189</v>
      </c>
      <c r="BD44" s="196">
        <f t="shared" si="277"/>
        <v>0.28263332400695462</v>
      </c>
      <c r="BE44" s="196">
        <f t="shared" si="277"/>
        <v>0.27624359928375941</v>
      </c>
      <c r="BF44" s="196">
        <f t="shared" si="277"/>
        <v>0.27575315836185466</v>
      </c>
      <c r="BG44" s="196">
        <f t="shared" si="277"/>
        <v>0.27894584196690936</v>
      </c>
      <c r="BH44" s="196">
        <f t="shared" si="277"/>
        <v>0.27568380988134783</v>
      </c>
      <c r="BI44" s="196">
        <f t="shared" si="277"/>
        <v>0.27922204487738334</v>
      </c>
      <c r="BJ44" s="196">
        <f t="shared" si="277"/>
        <v>0.28741345710986443</v>
      </c>
      <c r="BK44" s="196">
        <f t="shared" si="277"/>
        <v>0.29239532696994364</v>
      </c>
      <c r="BL44" s="196">
        <f t="shared" si="277"/>
        <v>0.30603409815638433</v>
      </c>
      <c r="BM44" s="196">
        <f t="shared" si="277"/>
        <v>0.31057846957726903</v>
      </c>
      <c r="BN44" s="196">
        <f t="shared" si="277"/>
        <v>0.31337587297708214</v>
      </c>
      <c r="BO44" s="196">
        <f t="shared" si="277"/>
        <v>0.31593130736457753</v>
      </c>
      <c r="BP44" s="196">
        <f t="shared" si="277"/>
        <v>0.31751603809997642</v>
      </c>
      <c r="BQ44" s="196">
        <f t="shared" si="277"/>
        <v>0.31313033846462252</v>
      </c>
      <c r="BR44" s="196">
        <f t="shared" si="277"/>
        <v>0.31220756636372976</v>
      </c>
      <c r="BS44" s="196">
        <f t="shared" si="277"/>
        <v>0.30759802997409047</v>
      </c>
      <c r="BT44" s="196">
        <f t="shared" si="277"/>
        <v>0.30582357371271274</v>
      </c>
      <c r="BU44" s="196">
        <f t="shared" si="277"/>
        <v>0.30814605043277982</v>
      </c>
      <c r="BV44" s="196">
        <f t="shared" si="277"/>
        <v>0.30686390797075025</v>
      </c>
      <c r="BW44" s="196">
        <f t="shared" ref="BW44:EH44" si="278">BW33+BW34</f>
        <v>0.30645766131397223</v>
      </c>
      <c r="BX44" s="196">
        <f t="shared" si="278"/>
        <v>0.30407098699778151</v>
      </c>
      <c r="BY44" s="196">
        <f t="shared" si="278"/>
        <v>0.30519795447280818</v>
      </c>
      <c r="BZ44" s="196">
        <f t="shared" si="278"/>
        <v>0.30306819752775938</v>
      </c>
      <c r="CA44" s="196">
        <f t="shared" si="278"/>
        <v>0.30463058042110802</v>
      </c>
      <c r="CB44" s="196">
        <f t="shared" si="278"/>
        <v>0.30252253994673095</v>
      </c>
      <c r="CC44" s="196">
        <f t="shared" si="278"/>
        <v>0.29960764401124002</v>
      </c>
      <c r="CD44" s="196">
        <f t="shared" si="278"/>
        <v>0.29818748076937135</v>
      </c>
      <c r="CE44" s="196">
        <f t="shared" si="278"/>
        <v>0.29603681292403539</v>
      </c>
      <c r="CF44" s="196">
        <f t="shared" si="278"/>
        <v>0.29143509472913054</v>
      </c>
      <c r="CG44" s="196">
        <f t="shared" si="278"/>
        <v>0.29139882484342039</v>
      </c>
      <c r="CH44" s="196">
        <f t="shared" si="278"/>
        <v>0.2861208817559896</v>
      </c>
      <c r="CI44" s="196">
        <f t="shared" si="278"/>
        <v>0.2767616290778368</v>
      </c>
      <c r="CJ44" s="196">
        <f t="shared" si="278"/>
        <v>0.28149520960449587</v>
      </c>
      <c r="CK44" s="196">
        <f t="shared" si="278"/>
        <v>0.28349956214401661</v>
      </c>
      <c r="CL44" s="196">
        <f t="shared" si="278"/>
        <v>0.28496621904517749</v>
      </c>
      <c r="CM44" s="196">
        <f t="shared" si="278"/>
        <v>0.28573248071124085</v>
      </c>
      <c r="CN44" s="196">
        <f t="shared" si="278"/>
        <v>0.28674846363966822</v>
      </c>
      <c r="CO44" s="196">
        <f t="shared" si="278"/>
        <v>0.28984838973062427</v>
      </c>
      <c r="CP44" s="196">
        <f t="shared" si="278"/>
        <v>0.28940512508652039</v>
      </c>
      <c r="CQ44" s="196">
        <f t="shared" si="278"/>
        <v>0.28794677809825275</v>
      </c>
      <c r="CR44" s="196">
        <f t="shared" si="278"/>
        <v>0.28547664470447998</v>
      </c>
      <c r="CS44" s="196">
        <f t="shared" si="278"/>
        <v>0.29417364240675986</v>
      </c>
      <c r="CT44" s="196">
        <f t="shared" si="278"/>
        <v>0.29063644478010536</v>
      </c>
      <c r="CU44" s="196">
        <f t="shared" si="278"/>
        <v>0.28445937541221222</v>
      </c>
      <c r="CV44" s="196">
        <f t="shared" si="278"/>
        <v>0.27538688074270262</v>
      </c>
      <c r="CW44" s="196">
        <f t="shared" si="278"/>
        <v>0.28045762886447517</v>
      </c>
      <c r="CX44" s="196">
        <f t="shared" si="278"/>
        <v>0.27310971362182301</v>
      </c>
      <c r="CY44" s="196">
        <f t="shared" si="278"/>
        <v>0.27113894819894913</v>
      </c>
      <c r="CZ44" s="196">
        <f t="shared" si="278"/>
        <v>0.26132880225151467</v>
      </c>
      <c r="DA44" s="196">
        <f t="shared" si="278"/>
        <v>0.26214049056320299</v>
      </c>
      <c r="DB44" s="196">
        <f t="shared" si="278"/>
        <v>0.26746537913932311</v>
      </c>
      <c r="DC44" s="196">
        <f t="shared" si="278"/>
        <v>0.27700468598632227</v>
      </c>
      <c r="DD44" s="196">
        <f t="shared" si="278"/>
        <v>0.28164869875735737</v>
      </c>
      <c r="DE44" s="196">
        <f t="shared" si="278"/>
        <v>0.28763805102000156</v>
      </c>
      <c r="DF44" s="196">
        <f t="shared" si="278"/>
        <v>0.29603635946456347</v>
      </c>
      <c r="DG44" s="196">
        <f t="shared" si="278"/>
        <v>0.29808034476054518</v>
      </c>
      <c r="DH44" s="196">
        <f t="shared" si="278"/>
        <v>0.29806230724250765</v>
      </c>
      <c r="DI44" s="196">
        <f t="shared" si="278"/>
        <v>0.29329462647413379</v>
      </c>
      <c r="DJ44" s="196">
        <f t="shared" si="278"/>
        <v>0.29332391934424917</v>
      </c>
      <c r="DK44" s="196">
        <f t="shared" si="278"/>
        <v>0.29662312104000477</v>
      </c>
      <c r="DL44" s="196">
        <f t="shared" si="278"/>
        <v>0.30491948306307481</v>
      </c>
      <c r="DM44" s="196">
        <f t="shared" si="278"/>
        <v>0.30461163488288623</v>
      </c>
      <c r="DN44" s="196">
        <f t="shared" si="278"/>
        <v>0.30048820729007086</v>
      </c>
      <c r="DO44" s="196">
        <f t="shared" si="278"/>
        <v>0.3060486318689003</v>
      </c>
      <c r="DP44" s="196">
        <f t="shared" si="278"/>
        <v>0.31139504425048858</v>
      </c>
      <c r="DQ44" s="196">
        <f t="shared" si="278"/>
        <v>0.32296626216255342</v>
      </c>
      <c r="DR44" s="196">
        <f t="shared" si="278"/>
        <v>0.32169012591046742</v>
      </c>
      <c r="DS44" s="196">
        <f t="shared" si="278"/>
        <v>0.32583759134825541</v>
      </c>
      <c r="DT44" s="196">
        <f t="shared" si="278"/>
        <v>0.32204950951139305</v>
      </c>
      <c r="DU44" s="196">
        <f t="shared" si="278"/>
        <v>0.33952843346513717</v>
      </c>
      <c r="DV44" s="196">
        <f t="shared" si="278"/>
        <v>0.34923380200444976</v>
      </c>
      <c r="DW44" s="196">
        <f t="shared" si="278"/>
        <v>0.34580959463287397</v>
      </c>
      <c r="DX44" s="196">
        <f t="shared" si="278"/>
        <v>0.33647649969277027</v>
      </c>
      <c r="DY44" s="196">
        <f t="shared" si="278"/>
        <v>0.33798830088822307</v>
      </c>
      <c r="DZ44" s="196">
        <f t="shared" si="278"/>
        <v>0.34126380463811012</v>
      </c>
      <c r="EA44" s="196">
        <f t="shared" si="278"/>
        <v>0.33833216941042776</v>
      </c>
      <c r="EB44" s="196">
        <f t="shared" si="278"/>
        <v>0.32086804547148368</v>
      </c>
      <c r="EC44" s="196">
        <f t="shared" si="278"/>
        <v>0.31491641827128114</v>
      </c>
      <c r="ED44" s="196">
        <f t="shared" si="278"/>
        <v>0.32188522918746043</v>
      </c>
      <c r="EE44" s="196">
        <f t="shared" si="278"/>
        <v>0.33240769904496864</v>
      </c>
      <c r="EF44" s="196">
        <f t="shared" si="278"/>
        <v>0.33061075385179706</v>
      </c>
      <c r="EG44" s="196">
        <f t="shared" si="278"/>
        <v>0.30615481763115493</v>
      </c>
      <c r="EH44" s="196">
        <f t="shared" si="278"/>
        <v>0.32117734299850786</v>
      </c>
      <c r="EI44" s="196">
        <f t="shared" ref="EI44:GT44" si="279">EI33+EI34</f>
        <v>0.33746331538204122</v>
      </c>
      <c r="EJ44" s="196">
        <f t="shared" si="279"/>
        <v>0.33419440444552695</v>
      </c>
      <c r="EK44" s="196">
        <f t="shared" si="279"/>
        <v>0.32440604465716716</v>
      </c>
      <c r="EL44" s="196">
        <f t="shared" si="279"/>
        <v>0.31290696794069911</v>
      </c>
      <c r="EM44" s="196">
        <f t="shared" si="279"/>
        <v>0.30424895928269047</v>
      </c>
      <c r="EN44" s="196">
        <f t="shared" si="279"/>
        <v>0.31975131407075957</v>
      </c>
      <c r="EO44" s="196">
        <f t="shared" si="279"/>
        <v>0.29763762529040416</v>
      </c>
      <c r="EP44" s="196">
        <f t="shared" si="279"/>
        <v>0.29231159243823884</v>
      </c>
      <c r="EQ44" s="196">
        <f t="shared" si="279"/>
        <v>0.29528430361763691</v>
      </c>
      <c r="ER44" s="196">
        <f t="shared" si="279"/>
        <v>0.3116935700269034</v>
      </c>
      <c r="ES44" s="196">
        <f t="shared" si="279"/>
        <v>0.31729202562535896</v>
      </c>
      <c r="ET44" s="196">
        <f t="shared" si="279"/>
        <v>0.32595003428336755</v>
      </c>
      <c r="EU44" s="196">
        <f t="shared" si="279"/>
        <v>0.32106418163722444</v>
      </c>
      <c r="EV44" s="196">
        <f t="shared" si="279"/>
        <v>0.33150509874480816</v>
      </c>
      <c r="EW44" s="196">
        <f t="shared" si="279"/>
        <v>0.32672088997933474</v>
      </c>
      <c r="EX44" s="196">
        <f t="shared" si="279"/>
        <v>0.31837698339668069</v>
      </c>
      <c r="EY44" s="196">
        <f t="shared" si="279"/>
        <v>0.30606607764315197</v>
      </c>
      <c r="EZ44" s="196">
        <f t="shared" si="279"/>
        <v>0.28903311061018488</v>
      </c>
      <c r="FA44" s="196">
        <f t="shared" si="279"/>
        <v>0.29855692013399449</v>
      </c>
      <c r="FB44" s="196">
        <f t="shared" si="279"/>
        <v>0.30717118722283776</v>
      </c>
      <c r="FC44" s="196">
        <f t="shared" si="279"/>
        <v>0.3146483908702542</v>
      </c>
      <c r="FD44" s="196">
        <f t="shared" si="279"/>
        <v>0.3230164722091472</v>
      </c>
      <c r="FE44" s="196">
        <f t="shared" si="279"/>
        <v>0.32583447612304156</v>
      </c>
      <c r="FF44" s="196">
        <f t="shared" si="279"/>
        <v>0.34578859360141467</v>
      </c>
      <c r="FG44" s="196">
        <f t="shared" si="279"/>
        <v>0.36499547367786001</v>
      </c>
      <c r="FH44" s="196">
        <f t="shared" si="279"/>
        <v>0.34691511653500279</v>
      </c>
      <c r="FI44" s="196">
        <f t="shared" si="279"/>
        <v>0.34798607947037247</v>
      </c>
      <c r="FJ44" s="196">
        <f t="shared" si="279"/>
        <v>0.34017274136917452</v>
      </c>
      <c r="FK44" s="196">
        <f t="shared" si="279"/>
        <v>0.33216710008827199</v>
      </c>
      <c r="FL44" s="196">
        <f t="shared" si="279"/>
        <v>0.33057680359231512</v>
      </c>
      <c r="FM44" s="196">
        <f t="shared" si="279"/>
        <v>0.31176908070295961</v>
      </c>
      <c r="FN44" s="196">
        <f t="shared" si="279"/>
        <v>0.30872593107595903</v>
      </c>
      <c r="FO44" s="196">
        <f t="shared" si="279"/>
        <v>0.31531009210723537</v>
      </c>
      <c r="FP44" s="196">
        <f t="shared" si="279"/>
        <v>0.30521244157374949</v>
      </c>
      <c r="FQ44" s="196">
        <f t="shared" si="279"/>
        <v>0.30862911688584971</v>
      </c>
      <c r="FR44" s="196">
        <f t="shared" si="279"/>
        <v>0.30877532921693596</v>
      </c>
      <c r="FS44" s="196">
        <f t="shared" si="279"/>
        <v>0.31614027360021679</v>
      </c>
      <c r="FT44" s="196">
        <f t="shared" si="279"/>
        <v>0.31581032831614297</v>
      </c>
      <c r="FU44" s="196">
        <f t="shared" si="279"/>
        <v>0.30929661171839284</v>
      </c>
      <c r="FV44" s="196">
        <f t="shared" si="279"/>
        <v>0.30650709354425931</v>
      </c>
      <c r="FW44" s="196">
        <f t="shared" si="279"/>
        <v>0.30634141641367851</v>
      </c>
      <c r="FX44" s="196">
        <f t="shared" si="279"/>
        <v>0.2971411416307479</v>
      </c>
      <c r="FY44" s="196">
        <f t="shared" si="279"/>
        <v>0.29560902789539817</v>
      </c>
      <c r="FZ44" s="196">
        <f t="shared" si="279"/>
        <v>0.28971669448993098</v>
      </c>
      <c r="GA44" s="196">
        <f t="shared" si="279"/>
        <v>0.29253563496372986</v>
      </c>
      <c r="GB44" s="196">
        <f t="shared" si="279"/>
        <v>0.29544119970534977</v>
      </c>
      <c r="GC44" s="196">
        <f t="shared" si="279"/>
        <v>0.29506296287090117</v>
      </c>
      <c r="GD44" s="196">
        <f t="shared" si="279"/>
        <v>0.29332104276093074</v>
      </c>
      <c r="GE44" s="196">
        <f t="shared" si="279"/>
        <v>0.28701573259383195</v>
      </c>
      <c r="GF44" s="196">
        <f t="shared" si="279"/>
        <v>0.2814138647971508</v>
      </c>
      <c r="GG44" s="196">
        <f t="shared" si="279"/>
        <v>0.28004695647775896</v>
      </c>
      <c r="GH44" s="196">
        <f t="shared" si="279"/>
        <v>0.27784115635383766</v>
      </c>
      <c r="GI44" s="196">
        <f t="shared" si="279"/>
        <v>0.27611245580051602</v>
      </c>
      <c r="GJ44" s="196">
        <f t="shared" si="279"/>
        <v>0.2734062770505491</v>
      </c>
      <c r="GK44" s="196">
        <f t="shared" si="279"/>
        <v>0.27138011807770868</v>
      </c>
      <c r="GL44" s="196">
        <f t="shared" si="279"/>
        <v>0.27546079130849233</v>
      </c>
      <c r="GM44" s="196">
        <f t="shared" si="279"/>
        <v>0.27533419643920154</v>
      </c>
      <c r="GN44" s="196">
        <f t="shared" si="279"/>
        <v>0.27301570147364773</v>
      </c>
      <c r="GO44" s="196">
        <f t="shared" si="279"/>
        <v>0.26643733099502154</v>
      </c>
      <c r="GP44" s="196">
        <f t="shared" si="279"/>
        <v>0.25710701087182009</v>
      </c>
      <c r="GQ44" s="196">
        <f t="shared" si="279"/>
        <v>0.25611776574195</v>
      </c>
      <c r="GR44" s="196">
        <f t="shared" si="279"/>
        <v>0.25825080166722619</v>
      </c>
      <c r="GS44" s="196">
        <f t="shared" si="279"/>
        <v>0.25932035898827954</v>
      </c>
      <c r="GT44" s="196">
        <f t="shared" si="279"/>
        <v>0.26040382346881663</v>
      </c>
      <c r="GU44" s="196">
        <f t="shared" ref="GU44:HA44" si="280">GU33+GU34</f>
        <v>0.25351823839598053</v>
      </c>
      <c r="GV44" s="196">
        <f t="shared" si="280"/>
        <v>0.26062192732918099</v>
      </c>
      <c r="GW44" s="196">
        <f t="shared" si="280"/>
        <v>0.26498150902649098</v>
      </c>
      <c r="GX44" s="196">
        <f t="shared" si="280"/>
        <v>0.26156956513425078</v>
      </c>
      <c r="GY44" s="196">
        <f t="shared" si="280"/>
        <v>0.25353250415601331</v>
      </c>
      <c r="GZ44" s="196">
        <f t="shared" si="280"/>
        <v>0.25376706513077263</v>
      </c>
      <c r="HA44" s="196">
        <f t="shared" si="280"/>
        <v>0.24856174609508982</v>
      </c>
      <c r="HB44" s="196">
        <f t="shared" ref="HB44:HR44" si="281">HB33+HB34</f>
        <v>0.25176109866109536</v>
      </c>
      <c r="HC44" s="196">
        <f t="shared" si="281"/>
        <v>0.24423645482908152</v>
      </c>
      <c r="HD44" s="196">
        <f t="shared" si="281"/>
        <v>0.23977132926422201</v>
      </c>
      <c r="HE44" s="196">
        <f t="shared" si="281"/>
        <v>0.23986432647814054</v>
      </c>
      <c r="HF44" s="196">
        <f t="shared" si="281"/>
        <v>0.24050916774798181</v>
      </c>
      <c r="HG44" s="196">
        <f t="shared" si="281"/>
        <v>0.23873309378248403</v>
      </c>
      <c r="HH44" s="196">
        <f t="shared" si="281"/>
        <v>0.23984800724863337</v>
      </c>
      <c r="HI44" s="196">
        <f t="shared" si="281"/>
        <v>0.24132096606641928</v>
      </c>
      <c r="HJ44" s="196">
        <f t="shared" si="281"/>
        <v>0.25145628969845596</v>
      </c>
      <c r="HK44" s="196">
        <f t="shared" si="281"/>
        <v>0.25734930012521562</v>
      </c>
      <c r="HL44" s="196">
        <f t="shared" si="281"/>
        <v>0.25959590777970598</v>
      </c>
      <c r="HM44" s="196">
        <f t="shared" si="281"/>
        <v>0.26245108782546345</v>
      </c>
      <c r="HN44" s="196">
        <f t="shared" si="281"/>
        <v>0.26171806780357459</v>
      </c>
      <c r="HO44" s="196">
        <f t="shared" si="281"/>
        <v>0.26631414576461765</v>
      </c>
      <c r="HP44" s="196">
        <f t="shared" si="281"/>
        <v>0.27133715569184447</v>
      </c>
      <c r="HQ44" s="196">
        <f t="shared" si="281"/>
        <v>0.2626365017970746</v>
      </c>
      <c r="HR44" s="196">
        <f t="shared" si="281"/>
        <v>0.26658433938166437</v>
      </c>
      <c r="HS44" s="196">
        <f t="shared" ref="HS44:HX44" si="282">HS33+HS34</f>
        <v>0.27293194125596304</v>
      </c>
      <c r="HT44" s="196">
        <f t="shared" si="282"/>
        <v>0.27982425297420677</v>
      </c>
      <c r="HU44" s="196">
        <f t="shared" si="282"/>
        <v>0.27944136856980906</v>
      </c>
      <c r="HV44" s="196">
        <f t="shared" si="282"/>
        <v>0.28656723602410017</v>
      </c>
      <c r="HW44" s="196">
        <f t="shared" si="282"/>
        <v>0.28621159275725228</v>
      </c>
      <c r="HX44" s="196">
        <f t="shared" si="282"/>
        <v>0.28704194888051698</v>
      </c>
    </row>
    <row r="45" spans="2:232" x14ac:dyDescent="0.25">
      <c r="B45" s="132" t="s">
        <v>217</v>
      </c>
      <c r="J45" s="196">
        <f>J35+J36</f>
        <v>9.5238095238095233E-2</v>
      </c>
      <c r="K45" s="196">
        <f t="shared" ref="K45:BV45" si="283">K35+K36</f>
        <v>0.23809523809523808</v>
      </c>
      <c r="L45" s="196">
        <f t="shared" si="283"/>
        <v>0.34523809523809523</v>
      </c>
      <c r="M45" s="196">
        <f t="shared" si="283"/>
        <v>0.48809523809523803</v>
      </c>
      <c r="N45" s="196">
        <f t="shared" si="283"/>
        <v>0.48809523809523803</v>
      </c>
      <c r="O45" s="196">
        <f t="shared" si="283"/>
        <v>0.39285714285714285</v>
      </c>
      <c r="P45" s="196">
        <f t="shared" si="283"/>
        <v>0.42857142857142855</v>
      </c>
      <c r="Q45" s="196">
        <f t="shared" si="283"/>
        <v>0.5714285714285714</v>
      </c>
      <c r="R45" s="196">
        <f t="shared" si="283"/>
        <v>0.47619047619047616</v>
      </c>
      <c r="S45" s="196">
        <f t="shared" si="283"/>
        <v>0.51190476190476186</v>
      </c>
      <c r="T45" s="196">
        <f t="shared" si="283"/>
        <v>0.51190476190476186</v>
      </c>
      <c r="U45" s="196">
        <f t="shared" si="283"/>
        <v>0.62619047619047619</v>
      </c>
      <c r="V45" s="196">
        <f t="shared" si="283"/>
        <v>0.68968253968253967</v>
      </c>
      <c r="W45" s="196">
        <f t="shared" si="283"/>
        <v>0.68571428571428572</v>
      </c>
      <c r="X45" s="196">
        <f t="shared" si="283"/>
        <v>0.5714285714285714</v>
      </c>
      <c r="Y45" s="196">
        <f t="shared" si="283"/>
        <v>0.59523809523809523</v>
      </c>
      <c r="Z45" s="196">
        <f t="shared" si="283"/>
        <v>0.4978354978354978</v>
      </c>
      <c r="AA45" s="196">
        <f t="shared" si="283"/>
        <v>0.39664502164502163</v>
      </c>
      <c r="AB45" s="196">
        <f t="shared" si="283"/>
        <v>0.33277947542653424</v>
      </c>
      <c r="AC45" s="196">
        <f t="shared" si="283"/>
        <v>0.30910005830449416</v>
      </c>
      <c r="AD45" s="196">
        <f t="shared" si="283"/>
        <v>0.30683248460834905</v>
      </c>
      <c r="AE45" s="196">
        <f t="shared" si="283"/>
        <v>0.30683248460834905</v>
      </c>
      <c r="AF45" s="196">
        <f t="shared" si="283"/>
        <v>0.27165124793457501</v>
      </c>
      <c r="AG45" s="196">
        <f t="shared" si="283"/>
        <v>0.26874989396939125</v>
      </c>
      <c r="AH45" s="196">
        <f t="shared" si="283"/>
        <v>0.26336440644104664</v>
      </c>
      <c r="AI45" s="196">
        <f t="shared" si="283"/>
        <v>0.26535944906241171</v>
      </c>
      <c r="AJ45" s="196">
        <f t="shared" si="283"/>
        <v>0.27546074417259492</v>
      </c>
      <c r="AK45" s="196">
        <f t="shared" si="283"/>
        <v>0.29407280946075637</v>
      </c>
      <c r="AL45" s="196">
        <f t="shared" si="283"/>
        <v>0.31832250934070833</v>
      </c>
      <c r="AM45" s="196">
        <f t="shared" si="283"/>
        <v>0.32457812617977155</v>
      </c>
      <c r="AN45" s="196">
        <f t="shared" si="283"/>
        <v>0.33467340981079508</v>
      </c>
      <c r="AO45" s="196">
        <f t="shared" si="283"/>
        <v>0.35417454359764311</v>
      </c>
      <c r="AP45" s="196">
        <f t="shared" si="283"/>
        <v>0.3584142529415803</v>
      </c>
      <c r="AQ45" s="196">
        <f t="shared" si="283"/>
        <v>0.36157570828677055</v>
      </c>
      <c r="AR45" s="196">
        <f t="shared" si="283"/>
        <v>0.36618359764713515</v>
      </c>
      <c r="AS45" s="196">
        <f t="shared" si="283"/>
        <v>0.36544151407018854</v>
      </c>
      <c r="AT45" s="196">
        <f t="shared" si="283"/>
        <v>0.37842072892282724</v>
      </c>
      <c r="AU45" s="196">
        <f t="shared" si="283"/>
        <v>0.38459578321420673</v>
      </c>
      <c r="AV45" s="196">
        <f t="shared" si="283"/>
        <v>0.38342512077447355</v>
      </c>
      <c r="AW45" s="196">
        <f t="shared" si="283"/>
        <v>0.37753078275252638</v>
      </c>
      <c r="AX45" s="196">
        <f t="shared" si="283"/>
        <v>0.37768007386055535</v>
      </c>
      <c r="AY45" s="196">
        <f t="shared" si="283"/>
        <v>0.37756799158197357</v>
      </c>
      <c r="AZ45" s="196">
        <f t="shared" si="283"/>
        <v>0.37408983035996973</v>
      </c>
      <c r="BA45" s="196">
        <f t="shared" si="283"/>
        <v>0.36444418033822207</v>
      </c>
      <c r="BB45" s="196">
        <f t="shared" si="283"/>
        <v>0.35363785111757062</v>
      </c>
      <c r="BC45" s="196">
        <f t="shared" si="283"/>
        <v>0.3463485563657045</v>
      </c>
      <c r="BD45" s="196">
        <f t="shared" si="283"/>
        <v>0.34043040112174738</v>
      </c>
      <c r="BE45" s="196">
        <f t="shared" si="283"/>
        <v>0.33563186330938699</v>
      </c>
      <c r="BF45" s="196">
        <f t="shared" si="283"/>
        <v>0.32111386756806026</v>
      </c>
      <c r="BG45" s="196">
        <f t="shared" si="283"/>
        <v>0.31047502187766818</v>
      </c>
      <c r="BH45" s="196">
        <f t="shared" si="283"/>
        <v>0.30642421973863071</v>
      </c>
      <c r="BI45" s="196">
        <f t="shared" si="283"/>
        <v>0.29711341119508561</v>
      </c>
      <c r="BJ45" s="196">
        <f t="shared" si="283"/>
        <v>0.28416395955272888</v>
      </c>
      <c r="BK45" s="196">
        <f t="shared" si="283"/>
        <v>0.27541984307796252</v>
      </c>
      <c r="BL45" s="196">
        <f t="shared" si="283"/>
        <v>0.26131288938546859</v>
      </c>
      <c r="BM45" s="196">
        <f t="shared" si="283"/>
        <v>0.25276836423077392</v>
      </c>
      <c r="BN45" s="196">
        <f t="shared" si="283"/>
        <v>0.24535710079541412</v>
      </c>
      <c r="BO45" s="196">
        <f t="shared" si="283"/>
        <v>0.23701377109712257</v>
      </c>
      <c r="BP45" s="196">
        <f t="shared" si="283"/>
        <v>0.23125528446012267</v>
      </c>
      <c r="BQ45" s="196">
        <f t="shared" si="283"/>
        <v>0.22937593891457148</v>
      </c>
      <c r="BR45" s="196">
        <f t="shared" si="283"/>
        <v>0.22502366036874455</v>
      </c>
      <c r="BS45" s="196">
        <f t="shared" si="283"/>
        <v>0.2221679948475305</v>
      </c>
      <c r="BT45" s="196">
        <f t="shared" si="283"/>
        <v>0.22340014968129501</v>
      </c>
      <c r="BU45" s="196">
        <f t="shared" si="283"/>
        <v>0.22375596856121027</v>
      </c>
      <c r="BV45" s="196">
        <f t="shared" si="283"/>
        <v>0.22311637900484338</v>
      </c>
      <c r="BW45" s="196">
        <f t="shared" ref="BW45:EH45" si="284">BW35+BW36</f>
        <v>0.21471627761184625</v>
      </c>
      <c r="BX45" s="196">
        <f t="shared" si="284"/>
        <v>0.21105975188728007</v>
      </c>
      <c r="BY45" s="196">
        <f t="shared" si="284"/>
        <v>0.2043998940209879</v>
      </c>
      <c r="BZ45" s="196">
        <f t="shared" si="284"/>
        <v>0.20341797254260835</v>
      </c>
      <c r="CA45" s="196">
        <f t="shared" si="284"/>
        <v>0.19824530740730206</v>
      </c>
      <c r="CB45" s="196">
        <f t="shared" si="284"/>
        <v>0.19444856784323578</v>
      </c>
      <c r="CC45" s="196">
        <f t="shared" si="284"/>
        <v>0.19046782795002448</v>
      </c>
      <c r="CD45" s="196">
        <f t="shared" si="284"/>
        <v>0.19546147054056626</v>
      </c>
      <c r="CE45" s="196">
        <f t="shared" si="284"/>
        <v>0.1891168389352752</v>
      </c>
      <c r="CF45" s="196">
        <f t="shared" si="284"/>
        <v>0.19266366998164397</v>
      </c>
      <c r="CG45" s="196">
        <f t="shared" si="284"/>
        <v>0.18837835814260678</v>
      </c>
      <c r="CH45" s="196">
        <f t="shared" si="284"/>
        <v>0.18702021032753541</v>
      </c>
      <c r="CI45" s="196">
        <f t="shared" si="284"/>
        <v>0.19134688652878062</v>
      </c>
      <c r="CJ45" s="196">
        <f t="shared" si="284"/>
        <v>0.19138980203672856</v>
      </c>
      <c r="CK45" s="196">
        <f t="shared" si="284"/>
        <v>0.1928662675804724</v>
      </c>
      <c r="CL45" s="196">
        <f t="shared" si="284"/>
        <v>0.19877317789650861</v>
      </c>
      <c r="CM45" s="196">
        <f t="shared" si="284"/>
        <v>0.2039147051474883</v>
      </c>
      <c r="CN45" s="196">
        <f t="shared" si="284"/>
        <v>0.20170172351166654</v>
      </c>
      <c r="CO45" s="196">
        <f t="shared" si="284"/>
        <v>0.20178360835180498</v>
      </c>
      <c r="CP45" s="196">
        <f t="shared" si="284"/>
        <v>0.1992801705322641</v>
      </c>
      <c r="CQ45" s="196">
        <f t="shared" si="284"/>
        <v>0.19707275285981402</v>
      </c>
      <c r="CR45" s="196">
        <f t="shared" si="284"/>
        <v>0.19451885829377896</v>
      </c>
      <c r="CS45" s="196">
        <f t="shared" si="284"/>
        <v>0.1935650077049352</v>
      </c>
      <c r="CT45" s="196">
        <f t="shared" si="284"/>
        <v>0.18889100462837621</v>
      </c>
      <c r="CU45" s="196">
        <f t="shared" si="284"/>
        <v>0.19347911724568589</v>
      </c>
      <c r="CV45" s="196">
        <f t="shared" si="284"/>
        <v>0.19988636671263688</v>
      </c>
      <c r="CW45" s="196">
        <f t="shared" si="284"/>
        <v>0.1981992244147677</v>
      </c>
      <c r="CX45" s="196">
        <f t="shared" si="284"/>
        <v>0.19597776166698916</v>
      </c>
      <c r="CY45" s="196">
        <f t="shared" si="284"/>
        <v>0.19794852708986316</v>
      </c>
      <c r="CZ45" s="196">
        <f t="shared" si="284"/>
        <v>0.2007825692524553</v>
      </c>
      <c r="DA45" s="196">
        <f t="shared" si="284"/>
        <v>0.19522100119088726</v>
      </c>
      <c r="DB45" s="196">
        <f t="shared" si="284"/>
        <v>0.19719144454064097</v>
      </c>
      <c r="DC45" s="196">
        <f t="shared" si="284"/>
        <v>0.19183641495484213</v>
      </c>
      <c r="DD45" s="196">
        <f t="shared" si="284"/>
        <v>0.19170203958530987</v>
      </c>
      <c r="DE45" s="196">
        <f t="shared" si="284"/>
        <v>0.19920916142718162</v>
      </c>
      <c r="DF45" s="196">
        <f t="shared" si="284"/>
        <v>0.18777133930480816</v>
      </c>
      <c r="DG45" s="196">
        <f t="shared" si="284"/>
        <v>0.17571341054324141</v>
      </c>
      <c r="DH45" s="196">
        <f t="shared" si="284"/>
        <v>0.17836492569475657</v>
      </c>
      <c r="DI45" s="196">
        <f t="shared" si="284"/>
        <v>0.1786916826321529</v>
      </c>
      <c r="DJ45" s="196">
        <f t="shared" si="284"/>
        <v>0.17808490175119074</v>
      </c>
      <c r="DK45" s="196">
        <f t="shared" si="284"/>
        <v>0.17205061056672608</v>
      </c>
      <c r="DL45" s="196">
        <f t="shared" si="284"/>
        <v>0.16629787468976659</v>
      </c>
      <c r="DM45" s="196">
        <f t="shared" si="284"/>
        <v>0.16927893618146639</v>
      </c>
      <c r="DN45" s="196">
        <f t="shared" si="284"/>
        <v>0.17503338581346703</v>
      </c>
      <c r="DO45" s="196">
        <f t="shared" si="284"/>
        <v>0.16637139340914334</v>
      </c>
      <c r="DP45" s="196">
        <f t="shared" si="284"/>
        <v>0.15448378353158371</v>
      </c>
      <c r="DQ45" s="196">
        <f t="shared" si="284"/>
        <v>0.14492887667311671</v>
      </c>
      <c r="DR45" s="196">
        <f t="shared" si="284"/>
        <v>0.15122541708176077</v>
      </c>
      <c r="DS45" s="196">
        <f t="shared" si="284"/>
        <v>0.1457722680802247</v>
      </c>
      <c r="DT45" s="196">
        <f t="shared" si="284"/>
        <v>0.14208692902903197</v>
      </c>
      <c r="DU45" s="196">
        <f t="shared" si="284"/>
        <v>0.13455489272001725</v>
      </c>
      <c r="DV45" s="196">
        <f t="shared" si="284"/>
        <v>0.13524309158007758</v>
      </c>
      <c r="DW45" s="196">
        <f t="shared" si="284"/>
        <v>0.14351771169680297</v>
      </c>
      <c r="DX45" s="196">
        <f t="shared" si="284"/>
        <v>0.15016888280354354</v>
      </c>
      <c r="DY45" s="196">
        <f t="shared" si="284"/>
        <v>0.13986603835766442</v>
      </c>
      <c r="DZ45" s="196">
        <f t="shared" si="284"/>
        <v>0.13733599408188957</v>
      </c>
      <c r="EA45" s="196">
        <f t="shared" si="284"/>
        <v>0.13579207962796674</v>
      </c>
      <c r="EB45" s="196">
        <f t="shared" si="284"/>
        <v>0.13733750995037547</v>
      </c>
      <c r="EC45" s="196">
        <f t="shared" si="284"/>
        <v>0.13888722442905033</v>
      </c>
      <c r="ED45" s="196">
        <f t="shared" si="284"/>
        <v>0.13279560649532712</v>
      </c>
      <c r="EE45" s="196">
        <f t="shared" si="284"/>
        <v>0.13061560405957018</v>
      </c>
      <c r="EF45" s="196">
        <f t="shared" si="284"/>
        <v>0.12641463759445279</v>
      </c>
      <c r="EG45" s="196">
        <f t="shared" si="284"/>
        <v>0.12056999204392488</v>
      </c>
      <c r="EH45" s="196">
        <f t="shared" si="284"/>
        <v>0.11236823211802703</v>
      </c>
      <c r="EI45" s="196">
        <f t="shared" ref="EI45:GT45" si="285">EI35+EI36</f>
        <v>0.10657393607982854</v>
      </c>
      <c r="EJ45" s="196">
        <f t="shared" si="285"/>
        <v>0.10352486418290438</v>
      </c>
      <c r="EK45" s="196">
        <f t="shared" si="285"/>
        <v>9.7066725371824397E-2</v>
      </c>
      <c r="EL45" s="196">
        <f t="shared" si="285"/>
        <v>9.6703007616802297E-2</v>
      </c>
      <c r="EM45" s="196">
        <f t="shared" si="285"/>
        <v>9.1254145025082556E-2</v>
      </c>
      <c r="EN45" s="196">
        <f t="shared" si="285"/>
        <v>9.4197630111424804E-2</v>
      </c>
      <c r="EO45" s="196">
        <f t="shared" si="285"/>
        <v>0.10857831115877251</v>
      </c>
      <c r="EP45" s="196">
        <f t="shared" si="285"/>
        <v>0.11066890349326729</v>
      </c>
      <c r="EQ45" s="196">
        <f t="shared" si="285"/>
        <v>0.10651044796703059</v>
      </c>
      <c r="ER45" s="196">
        <f t="shared" si="285"/>
        <v>9.566556947509329E-2</v>
      </c>
      <c r="ES45" s="196">
        <f t="shared" si="285"/>
        <v>9.3027216836740645E-2</v>
      </c>
      <c r="ET45" s="196">
        <f t="shared" si="285"/>
        <v>9.5129876082257037E-2</v>
      </c>
      <c r="EU45" s="196">
        <f t="shared" si="285"/>
        <v>9.1930291163543773E-2</v>
      </c>
      <c r="EV45" s="196">
        <f t="shared" si="285"/>
        <v>8.9954982521568486E-2</v>
      </c>
      <c r="EW45" s="196">
        <f t="shared" si="285"/>
        <v>9.2062710858805019E-2</v>
      </c>
      <c r="EX45" s="196">
        <f t="shared" si="285"/>
        <v>9.5159418456491091E-2</v>
      </c>
      <c r="EY45" s="196">
        <f t="shared" si="285"/>
        <v>0.10534993684373078</v>
      </c>
      <c r="EZ45" s="196">
        <f t="shared" si="285"/>
        <v>0.10241953391332784</v>
      </c>
      <c r="FA45" s="196">
        <f t="shared" si="285"/>
        <v>0.11575286724666117</v>
      </c>
      <c r="FB45" s="196">
        <f t="shared" si="285"/>
        <v>0.13111885718892233</v>
      </c>
      <c r="FC45" s="196">
        <f t="shared" si="285"/>
        <v>0.12232453094778756</v>
      </c>
      <c r="FD45" s="196">
        <f t="shared" si="285"/>
        <v>0.12161053083354753</v>
      </c>
      <c r="FE45" s="196">
        <f t="shared" si="285"/>
        <v>0.12024066781984891</v>
      </c>
      <c r="FF45" s="196">
        <f t="shared" si="285"/>
        <v>0.11347777530921468</v>
      </c>
      <c r="FG45" s="196">
        <f t="shared" si="285"/>
        <v>0.11340610784624287</v>
      </c>
      <c r="FH45" s="196">
        <f t="shared" si="285"/>
        <v>0.11733467927481431</v>
      </c>
      <c r="FI45" s="196">
        <f t="shared" si="285"/>
        <v>0.10923261185071298</v>
      </c>
      <c r="FJ45" s="196">
        <f t="shared" si="285"/>
        <v>0.11640228823190374</v>
      </c>
      <c r="FK45" s="196">
        <f t="shared" si="285"/>
        <v>0.11943032871639023</v>
      </c>
      <c r="FL45" s="196">
        <f t="shared" si="285"/>
        <v>0.12333868451153847</v>
      </c>
      <c r="FM45" s="196">
        <f t="shared" si="285"/>
        <v>0.13802807675195111</v>
      </c>
      <c r="FN45" s="196">
        <f t="shared" si="285"/>
        <v>0.14477164374396531</v>
      </c>
      <c r="FO45" s="196">
        <f t="shared" si="285"/>
        <v>0.14080925997388924</v>
      </c>
      <c r="FP45" s="196">
        <f t="shared" si="285"/>
        <v>0.14106203383441129</v>
      </c>
      <c r="FQ45" s="196">
        <f t="shared" si="285"/>
        <v>0.13995887652210365</v>
      </c>
      <c r="FR45" s="196">
        <f t="shared" si="285"/>
        <v>0.13676529139574542</v>
      </c>
      <c r="FS45" s="196">
        <f t="shared" si="285"/>
        <v>0.13315874646578832</v>
      </c>
      <c r="FT45" s="196">
        <f t="shared" si="285"/>
        <v>0.13018465633573489</v>
      </c>
      <c r="FU45" s="196">
        <f t="shared" si="285"/>
        <v>0.12778369595158123</v>
      </c>
      <c r="FV45" s="196">
        <f t="shared" si="285"/>
        <v>0.1259425082930859</v>
      </c>
      <c r="FW45" s="196">
        <f t="shared" si="285"/>
        <v>0.12164305095358899</v>
      </c>
      <c r="FX45" s="196">
        <f t="shared" si="285"/>
        <v>0.11925629788932915</v>
      </c>
      <c r="FY45" s="196">
        <f t="shared" si="285"/>
        <v>0.12320622668426023</v>
      </c>
      <c r="FZ45" s="196">
        <f t="shared" si="285"/>
        <v>0.12398319973538159</v>
      </c>
      <c r="GA45" s="196">
        <f t="shared" si="285"/>
        <v>0.11957780803339846</v>
      </c>
      <c r="GB45" s="196">
        <f t="shared" si="285"/>
        <v>0.11774311189079045</v>
      </c>
      <c r="GC45" s="196">
        <f t="shared" si="285"/>
        <v>0.11014473394490742</v>
      </c>
      <c r="GD45" s="196">
        <f t="shared" si="285"/>
        <v>0.10876518048302583</v>
      </c>
      <c r="GE45" s="196">
        <f t="shared" si="285"/>
        <v>0.10593441444087766</v>
      </c>
      <c r="GF45" s="196">
        <f t="shared" si="285"/>
        <v>0.10176789841320576</v>
      </c>
      <c r="GG45" s="196">
        <f t="shared" si="285"/>
        <v>9.8775015523970722E-2</v>
      </c>
      <c r="GH45" s="196">
        <f t="shared" si="285"/>
        <v>9.9331754881090917E-2</v>
      </c>
      <c r="GI45" s="196">
        <f t="shared" si="285"/>
        <v>9.5337234091024195E-2</v>
      </c>
      <c r="GJ45" s="196">
        <f t="shared" si="285"/>
        <v>9.7104984331279537E-2</v>
      </c>
      <c r="GK45" s="196">
        <f t="shared" si="285"/>
        <v>9.5318815934956017E-2</v>
      </c>
      <c r="GL45" s="196">
        <f t="shared" si="285"/>
        <v>9.815849730664622E-2</v>
      </c>
      <c r="GM45" s="196">
        <f t="shared" si="285"/>
        <v>9.6822792257190246E-2</v>
      </c>
      <c r="GN45" s="196">
        <f t="shared" si="285"/>
        <v>9.5068937562159089E-2</v>
      </c>
      <c r="GO45" s="196">
        <f t="shared" si="285"/>
        <v>9.4619540411994676E-2</v>
      </c>
      <c r="GP45" s="196">
        <f t="shared" si="285"/>
        <v>9.800575679814727E-2</v>
      </c>
      <c r="GQ45" s="196">
        <f t="shared" si="285"/>
        <v>9.3456920218060693E-2</v>
      </c>
      <c r="GR45" s="196">
        <f t="shared" si="285"/>
        <v>9.5843144756976112E-2</v>
      </c>
      <c r="GS45" s="196">
        <f t="shared" si="285"/>
        <v>9.6921250937611586E-2</v>
      </c>
      <c r="GT45" s="196">
        <f t="shared" si="285"/>
        <v>9.1940840974636492E-2</v>
      </c>
      <c r="GU45" s="196">
        <f t="shared" ref="GU45:HA45" si="286">GU35+GU36</f>
        <v>9.5267303464445591E-2</v>
      </c>
      <c r="GV45" s="196">
        <f t="shared" si="286"/>
        <v>9.2365295203514122E-2</v>
      </c>
      <c r="GW45" s="196">
        <f t="shared" si="286"/>
        <v>8.8630028264698124E-2</v>
      </c>
      <c r="GX45" s="196">
        <f t="shared" si="286"/>
        <v>9.009206041441023E-2</v>
      </c>
      <c r="GY45" s="196">
        <f t="shared" si="286"/>
        <v>8.9833495449962913E-2</v>
      </c>
      <c r="GZ45" s="196">
        <f t="shared" si="286"/>
        <v>8.3958376980821953E-2</v>
      </c>
      <c r="HA45" s="196">
        <f t="shared" si="286"/>
        <v>8.8523979388711455E-2</v>
      </c>
      <c r="HB45" s="196">
        <f t="shared" ref="HB45:HR45" si="287">HB35+HB36</f>
        <v>8.8343401274022612E-2</v>
      </c>
      <c r="HC45" s="196">
        <f t="shared" si="287"/>
        <v>8.8043004977625558E-2</v>
      </c>
      <c r="HD45" s="196">
        <f t="shared" si="287"/>
        <v>8.8355635068765453E-2</v>
      </c>
      <c r="HE45" s="196">
        <f t="shared" si="287"/>
        <v>8.8528686585387026E-2</v>
      </c>
      <c r="HF45" s="196">
        <f t="shared" si="287"/>
        <v>8.4907654839355279E-2</v>
      </c>
      <c r="HG45" s="196">
        <f t="shared" si="287"/>
        <v>8.3000788225306349E-2</v>
      </c>
      <c r="HH45" s="196">
        <f t="shared" si="287"/>
        <v>8.3360437730515824E-2</v>
      </c>
      <c r="HI45" s="196">
        <f t="shared" si="287"/>
        <v>8.2969983423600957E-2</v>
      </c>
      <c r="HJ45" s="196">
        <f t="shared" si="287"/>
        <v>8.3541148877165058E-2</v>
      </c>
      <c r="HK45" s="196">
        <f t="shared" si="287"/>
        <v>8.6817785054830787E-2</v>
      </c>
      <c r="HL45" s="196">
        <f t="shared" si="287"/>
        <v>8.8328877079213372E-2</v>
      </c>
      <c r="HM45" s="196">
        <f t="shared" si="287"/>
        <v>9.0197766607570229E-2</v>
      </c>
      <c r="HN45" s="196">
        <f t="shared" si="287"/>
        <v>9.4236522804055131E-2</v>
      </c>
      <c r="HO45" s="196">
        <f t="shared" si="287"/>
        <v>9.2771754896038616E-2</v>
      </c>
      <c r="HP45" s="196">
        <f t="shared" si="287"/>
        <v>9.3069704307902776E-2</v>
      </c>
      <c r="HQ45" s="196">
        <f t="shared" si="287"/>
        <v>9.597083554118091E-2</v>
      </c>
      <c r="HR45" s="196">
        <f t="shared" si="287"/>
        <v>9.3338742795266508E-2</v>
      </c>
      <c r="HS45" s="196">
        <f t="shared" ref="HS45:HX45" si="288">HS35+HS36</f>
        <v>9.2273466637260534E-2</v>
      </c>
      <c r="HT45" s="196">
        <f t="shared" si="288"/>
        <v>9.0521565728250791E-2</v>
      </c>
      <c r="HU45" s="196">
        <f t="shared" si="288"/>
        <v>9.3875598905579921E-2</v>
      </c>
      <c r="HV45" s="196">
        <f t="shared" si="288"/>
        <v>0.10112929743009083</v>
      </c>
      <c r="HW45" s="196">
        <f t="shared" si="288"/>
        <v>0.10375220810907004</v>
      </c>
      <c r="HX45" s="196">
        <f t="shared" si="288"/>
        <v>0.10782405267423423</v>
      </c>
    </row>
    <row r="46" spans="2:232" x14ac:dyDescent="0.25">
      <c r="B46" s="132" t="s">
        <v>218</v>
      </c>
      <c r="J46" s="196">
        <f>J37+J38</f>
        <v>0.4285714285714286</v>
      </c>
      <c r="K46" s="196">
        <f t="shared" ref="K46:BV46" si="289">K37+K38</f>
        <v>0.4285714285714286</v>
      </c>
      <c r="L46" s="196">
        <f t="shared" si="289"/>
        <v>0.4285714285714286</v>
      </c>
      <c r="M46" s="196">
        <f t="shared" si="289"/>
        <v>0.2857142857142857</v>
      </c>
      <c r="N46" s="196">
        <f t="shared" si="289"/>
        <v>0.14285714285714285</v>
      </c>
      <c r="O46" s="196">
        <f t="shared" si="289"/>
        <v>0.2857142857142857</v>
      </c>
      <c r="P46" s="196">
        <f t="shared" si="289"/>
        <v>0.21428571428571427</v>
      </c>
      <c r="Q46" s="196">
        <f t="shared" si="289"/>
        <v>0.14285714285714285</v>
      </c>
      <c r="R46" s="196">
        <f t="shared" si="289"/>
        <v>0.14285714285714285</v>
      </c>
      <c r="S46" s="196">
        <f t="shared" si="289"/>
        <v>0.14285714285714285</v>
      </c>
      <c r="T46" s="196">
        <f t="shared" si="289"/>
        <v>0.14285714285714285</v>
      </c>
      <c r="U46" s="196">
        <f t="shared" si="289"/>
        <v>0.14285714285714285</v>
      </c>
      <c r="V46" s="196">
        <f t="shared" si="289"/>
        <v>1.5873015873015872E-2</v>
      </c>
      <c r="W46" s="196">
        <f t="shared" si="289"/>
        <v>1.5873015873015872E-2</v>
      </c>
      <c r="X46" s="196">
        <f t="shared" si="289"/>
        <v>1.5873015873015872E-2</v>
      </c>
      <c r="Y46" s="196">
        <f t="shared" si="289"/>
        <v>4.4444444444444446E-2</v>
      </c>
      <c r="Z46" s="196">
        <f t="shared" si="289"/>
        <v>5.0937950937950935E-2</v>
      </c>
      <c r="AA46" s="196">
        <f t="shared" si="289"/>
        <v>7.4747474747474757E-2</v>
      </c>
      <c r="AB46" s="196">
        <f t="shared" si="289"/>
        <v>7.894915541974365E-2</v>
      </c>
      <c r="AC46" s="196">
        <f t="shared" si="289"/>
        <v>7.7127661794971339E-2</v>
      </c>
      <c r="AD46" s="196">
        <f t="shared" si="289"/>
        <v>9.5268251364132334E-2</v>
      </c>
      <c r="AE46" s="196">
        <f t="shared" si="289"/>
        <v>0.10845506455094553</v>
      </c>
      <c r="AF46" s="196">
        <f t="shared" si="289"/>
        <v>9.4809009113845322E-2</v>
      </c>
      <c r="AG46" s="196">
        <f t="shared" si="289"/>
        <v>0.10857892713908249</v>
      </c>
      <c r="AH46" s="196">
        <f t="shared" si="289"/>
        <v>9.9508632354501983E-2</v>
      </c>
      <c r="AI46" s="196">
        <f t="shared" si="289"/>
        <v>0.11072319012005424</v>
      </c>
      <c r="AJ46" s="196">
        <f t="shared" si="289"/>
        <v>0.11388337183050262</v>
      </c>
      <c r="AK46" s="196">
        <f t="shared" si="289"/>
        <v>0.11625197603786211</v>
      </c>
      <c r="AL46" s="196">
        <f t="shared" si="289"/>
        <v>0.11927164544408614</v>
      </c>
      <c r="AM46" s="196">
        <f t="shared" si="289"/>
        <v>0.12382679179027725</v>
      </c>
      <c r="AN46" s="196">
        <f t="shared" si="289"/>
        <v>0.12218294993606008</v>
      </c>
      <c r="AO46" s="196">
        <f t="shared" si="289"/>
        <v>0.12479065968662696</v>
      </c>
      <c r="AP46" s="196">
        <f t="shared" si="289"/>
        <v>0.13078943886875702</v>
      </c>
      <c r="AQ46" s="196">
        <f t="shared" si="289"/>
        <v>0.13540313173546195</v>
      </c>
      <c r="AR46" s="196">
        <f t="shared" si="289"/>
        <v>0.136481239546243</v>
      </c>
      <c r="AS46" s="196">
        <f t="shared" si="289"/>
        <v>0.14271197391491844</v>
      </c>
      <c r="AT46" s="196">
        <f t="shared" si="289"/>
        <v>0.14493366239816571</v>
      </c>
      <c r="AU46" s="196">
        <f t="shared" si="289"/>
        <v>0.14881340204320823</v>
      </c>
      <c r="AV46" s="196">
        <f t="shared" si="289"/>
        <v>0.15885897366991714</v>
      </c>
      <c r="AW46" s="196">
        <f t="shared" si="289"/>
        <v>0.16670982906583895</v>
      </c>
      <c r="AX46" s="196">
        <f t="shared" si="289"/>
        <v>0.17349053487567098</v>
      </c>
      <c r="AY46" s="196">
        <f t="shared" si="289"/>
        <v>0.17955762503503797</v>
      </c>
      <c r="AZ46" s="196">
        <f t="shared" si="289"/>
        <v>0.19050283320832778</v>
      </c>
      <c r="BA46" s="196">
        <f t="shared" si="289"/>
        <v>0.20184111416740289</v>
      </c>
      <c r="BB46" s="196">
        <f t="shared" si="289"/>
        <v>0.21517552334373929</v>
      </c>
      <c r="BC46" s="196">
        <f t="shared" si="289"/>
        <v>0.22368273108422898</v>
      </c>
      <c r="BD46" s="196">
        <f t="shared" si="289"/>
        <v>0.23176240853343993</v>
      </c>
      <c r="BE46" s="196">
        <f t="shared" si="289"/>
        <v>0.24083790396116508</v>
      </c>
      <c r="BF46" s="196">
        <f t="shared" si="289"/>
        <v>0.25232798356235769</v>
      </c>
      <c r="BG46" s="196">
        <f t="shared" si="289"/>
        <v>0.25307809255988933</v>
      </c>
      <c r="BH46" s="196">
        <f t="shared" si="289"/>
        <v>0.25343046077990461</v>
      </c>
      <c r="BI46" s="196">
        <f t="shared" si="289"/>
        <v>0.25184679295582763</v>
      </c>
      <c r="BJ46" s="196">
        <f t="shared" si="289"/>
        <v>0.25266739674470839</v>
      </c>
      <c r="BK46" s="196">
        <f t="shared" si="289"/>
        <v>0.2497560500686668</v>
      </c>
      <c r="BL46" s="196">
        <f t="shared" si="289"/>
        <v>0.24611463057714142</v>
      </c>
      <c r="BM46" s="196">
        <f t="shared" si="289"/>
        <v>0.24506539732451832</v>
      </c>
      <c r="BN46" s="196">
        <f t="shared" si="289"/>
        <v>0.24693401063891479</v>
      </c>
      <c r="BO46" s="196">
        <f t="shared" si="289"/>
        <v>0.24789229853422556</v>
      </c>
      <c r="BP46" s="196">
        <f t="shared" si="289"/>
        <v>0.24820645220423854</v>
      </c>
      <c r="BQ46" s="196">
        <f t="shared" si="289"/>
        <v>0.24841713513952568</v>
      </c>
      <c r="BR46" s="196">
        <f t="shared" si="289"/>
        <v>0.25304435302060047</v>
      </c>
      <c r="BS46" s="196">
        <f t="shared" si="289"/>
        <v>0.25714178767021117</v>
      </c>
      <c r="BT46" s="196">
        <f t="shared" si="289"/>
        <v>0.25770708421136285</v>
      </c>
      <c r="BU46" s="196">
        <f t="shared" si="289"/>
        <v>0.24952187083036631</v>
      </c>
      <c r="BV46" s="196">
        <f t="shared" si="289"/>
        <v>0.25243780653754</v>
      </c>
      <c r="BW46" s="196">
        <f t="shared" ref="BW46:EH46" si="290">BW37+BW38</f>
        <v>0.25128075051983667</v>
      </c>
      <c r="BX46" s="196">
        <f t="shared" si="290"/>
        <v>0.25988190273890205</v>
      </c>
      <c r="BY46" s="196">
        <f t="shared" si="290"/>
        <v>0.26333292840696931</v>
      </c>
      <c r="BZ46" s="196">
        <f t="shared" si="290"/>
        <v>0.26807277911602562</v>
      </c>
      <c r="CA46" s="196">
        <f t="shared" si="290"/>
        <v>0.26850352569126085</v>
      </c>
      <c r="CB46" s="196">
        <f t="shared" si="290"/>
        <v>0.27604827055036207</v>
      </c>
      <c r="CC46" s="196">
        <f t="shared" si="290"/>
        <v>0.27825487401554683</v>
      </c>
      <c r="CD46" s="196">
        <f t="shared" si="290"/>
        <v>0.2847507109377404</v>
      </c>
      <c r="CE46" s="196">
        <f t="shared" si="290"/>
        <v>0.28876262680012671</v>
      </c>
      <c r="CF46" s="196">
        <f t="shared" si="290"/>
        <v>0.29274032724519328</v>
      </c>
      <c r="CG46" s="196">
        <f t="shared" si="290"/>
        <v>0.29387264326619805</v>
      </c>
      <c r="CH46" s="196">
        <f t="shared" si="290"/>
        <v>0.29966914260320138</v>
      </c>
      <c r="CI46" s="196">
        <f t="shared" si="290"/>
        <v>0.30688705500327551</v>
      </c>
      <c r="CJ46" s="196">
        <f t="shared" si="290"/>
        <v>0.29970299897278829</v>
      </c>
      <c r="CK46" s="196">
        <f t="shared" si="290"/>
        <v>0.29212852847782855</v>
      </c>
      <c r="CL46" s="196">
        <f t="shared" si="290"/>
        <v>0.28174108203552439</v>
      </c>
      <c r="CM46" s="196">
        <f t="shared" si="290"/>
        <v>0.28043578135405312</v>
      </c>
      <c r="CN46" s="196">
        <f t="shared" si="290"/>
        <v>0.28543538617876102</v>
      </c>
      <c r="CO46" s="196">
        <f t="shared" si="290"/>
        <v>0.28063289347661446</v>
      </c>
      <c r="CP46" s="196">
        <f t="shared" si="290"/>
        <v>0.28024839497850929</v>
      </c>
      <c r="CQ46" s="196">
        <f t="shared" si="290"/>
        <v>0.28555275176087613</v>
      </c>
      <c r="CR46" s="196">
        <f t="shared" si="290"/>
        <v>0.29081820898191035</v>
      </c>
      <c r="CS46" s="196">
        <f t="shared" si="290"/>
        <v>0.28895926016765261</v>
      </c>
      <c r="CT46" s="196">
        <f t="shared" si="290"/>
        <v>0.28610245539391499</v>
      </c>
      <c r="CU46" s="196">
        <f t="shared" si="290"/>
        <v>0.27926994136640615</v>
      </c>
      <c r="CV46" s="196">
        <f t="shared" si="290"/>
        <v>0.27918465351992428</v>
      </c>
      <c r="CW46" s="196">
        <f t="shared" si="290"/>
        <v>0.26939114979454004</v>
      </c>
      <c r="CX46" s="196">
        <f t="shared" si="290"/>
        <v>0.26469190167423928</v>
      </c>
      <c r="CY46" s="196">
        <f t="shared" si="290"/>
        <v>0.26498611546959727</v>
      </c>
      <c r="CZ46" s="196">
        <f t="shared" si="290"/>
        <v>0.27427228870950793</v>
      </c>
      <c r="DA46" s="196">
        <f t="shared" si="290"/>
        <v>0.27252866196588121</v>
      </c>
      <c r="DB46" s="196">
        <f t="shared" si="290"/>
        <v>0.26384932816339468</v>
      </c>
      <c r="DC46" s="196">
        <f t="shared" si="290"/>
        <v>0.2585069782056601</v>
      </c>
      <c r="DD46" s="196">
        <f t="shared" si="290"/>
        <v>0.24696144645544779</v>
      </c>
      <c r="DE46" s="196">
        <f t="shared" si="290"/>
        <v>0.24068605300287224</v>
      </c>
      <c r="DF46" s="196">
        <f t="shared" si="290"/>
        <v>0.22863372050650649</v>
      </c>
      <c r="DG46" s="196">
        <f t="shared" si="290"/>
        <v>0.20464462176141837</v>
      </c>
      <c r="DH46" s="196">
        <f t="shared" si="290"/>
        <v>0.18945703157382821</v>
      </c>
      <c r="DI46" s="196">
        <f t="shared" si="290"/>
        <v>0.17318849678164067</v>
      </c>
      <c r="DJ46" s="196">
        <f t="shared" si="290"/>
        <v>0.15621118620189289</v>
      </c>
      <c r="DK46" s="196">
        <f t="shared" si="290"/>
        <v>0.14784637084892391</v>
      </c>
      <c r="DL46" s="196">
        <f t="shared" si="290"/>
        <v>0.13075083698320369</v>
      </c>
      <c r="DM46" s="196">
        <f t="shared" si="290"/>
        <v>0.12469519050202529</v>
      </c>
      <c r="DN46" s="196">
        <f t="shared" si="290"/>
        <v>0.11808445429945236</v>
      </c>
      <c r="DO46" s="196">
        <f t="shared" si="290"/>
        <v>0.10671041593154897</v>
      </c>
      <c r="DP46" s="196">
        <f t="shared" si="290"/>
        <v>0.10047042476693469</v>
      </c>
      <c r="DQ46" s="196">
        <f t="shared" si="290"/>
        <v>9.2921797563788822E-2</v>
      </c>
      <c r="DR46" s="196">
        <f t="shared" si="290"/>
        <v>9.5829331442167889E-2</v>
      </c>
      <c r="DS46" s="196">
        <f t="shared" si="290"/>
        <v>9.7826259245547317E-2</v>
      </c>
      <c r="DT46" s="196">
        <f t="shared" si="290"/>
        <v>8.8499001137801403E-2</v>
      </c>
      <c r="DU46" s="196">
        <f t="shared" si="290"/>
        <v>8.4847975904042361E-2</v>
      </c>
      <c r="DV46" s="196">
        <f t="shared" si="290"/>
        <v>8.0412916583653432E-2</v>
      </c>
      <c r="DW46" s="196">
        <f t="shared" si="290"/>
        <v>8.7281048451785304E-2</v>
      </c>
      <c r="DX46" s="196">
        <f t="shared" si="290"/>
        <v>8.9754378209220192E-2</v>
      </c>
      <c r="DY46" s="196">
        <f t="shared" si="290"/>
        <v>9.2326054264118482E-2</v>
      </c>
      <c r="DZ46" s="196">
        <f t="shared" si="290"/>
        <v>8.5006997609198456E-2</v>
      </c>
      <c r="EA46" s="196">
        <f t="shared" si="290"/>
        <v>8.2435809335739366E-2</v>
      </c>
      <c r="EB46" s="196">
        <f t="shared" si="290"/>
        <v>8.4917633400297246E-2</v>
      </c>
      <c r="EC46" s="196">
        <f t="shared" si="290"/>
        <v>7.8923796078107372E-2</v>
      </c>
      <c r="ED46" s="196">
        <f t="shared" si="290"/>
        <v>6.6357658511969814E-2</v>
      </c>
      <c r="EE46" s="196">
        <f t="shared" si="290"/>
        <v>5.8928599932016087E-2</v>
      </c>
      <c r="EF46" s="196">
        <f t="shared" si="290"/>
        <v>4.9968157009309025E-2</v>
      </c>
      <c r="EG46" s="196">
        <f t="shared" si="290"/>
        <v>5.8129113699677472E-2</v>
      </c>
      <c r="EH46" s="196">
        <f t="shared" si="290"/>
        <v>5.5131345184667571E-2</v>
      </c>
      <c r="EI46" s="196">
        <f t="shared" ref="EI46:GT46" si="291">EI37+EI38</f>
        <v>5.4253812599817923E-2</v>
      </c>
      <c r="EJ46" s="196">
        <f t="shared" si="291"/>
        <v>5.6738949569097807E-2</v>
      </c>
      <c r="EK46" s="196">
        <f t="shared" si="291"/>
        <v>5.9851305622630337E-2</v>
      </c>
      <c r="EL46" s="196">
        <f t="shared" si="291"/>
        <v>6.4327831838286983E-2</v>
      </c>
      <c r="EM46" s="196">
        <f t="shared" si="291"/>
        <v>6.0884685537997821E-2</v>
      </c>
      <c r="EN46" s="196">
        <f t="shared" si="291"/>
        <v>5.1073068583523729E-2</v>
      </c>
      <c r="EO46" s="196">
        <f t="shared" si="291"/>
        <v>5.6771074281529429E-2</v>
      </c>
      <c r="EP46" s="196">
        <f t="shared" si="291"/>
        <v>5.5078690010747944E-2</v>
      </c>
      <c r="EQ46" s="196">
        <f t="shared" si="291"/>
        <v>6.3128391069567552E-2</v>
      </c>
      <c r="ER46" s="196">
        <f t="shared" si="291"/>
        <v>6.0516535516535519E-2</v>
      </c>
      <c r="ES46" s="196">
        <f t="shared" si="291"/>
        <v>5.8006883006883003E-2</v>
      </c>
      <c r="ET46" s="196">
        <f t="shared" si="291"/>
        <v>5.8155306012448872E-2</v>
      </c>
      <c r="EU46" s="196">
        <f t="shared" si="291"/>
        <v>5.5604285604285604E-2</v>
      </c>
      <c r="EV46" s="196">
        <f t="shared" si="291"/>
        <v>5.6450846450846456E-2</v>
      </c>
      <c r="EW46" s="196">
        <f t="shared" si="291"/>
        <v>4.6547868866370037E-2</v>
      </c>
      <c r="EX46" s="196">
        <f t="shared" si="291"/>
        <v>3.6333034776780564E-2</v>
      </c>
      <c r="EY46" s="196">
        <f t="shared" si="291"/>
        <v>3.7567290109396557E-2</v>
      </c>
      <c r="EZ46" s="196">
        <f t="shared" si="291"/>
        <v>3.5918938461044908E-2</v>
      </c>
      <c r="FA46" s="196">
        <f t="shared" si="291"/>
        <v>3.5918938461044908E-2</v>
      </c>
      <c r="FB46" s="196">
        <f t="shared" si="291"/>
        <v>3.5918938461044908E-2</v>
      </c>
      <c r="FC46" s="196">
        <f t="shared" si="291"/>
        <v>2.6010123871379253E-2</v>
      </c>
      <c r="FD46" s="196">
        <f t="shared" si="291"/>
        <v>2.366820349667199E-2</v>
      </c>
      <c r="FE46" s="196">
        <f t="shared" si="291"/>
        <v>2.118288060039019E-2</v>
      </c>
      <c r="FF46" s="196">
        <f t="shared" si="291"/>
        <v>1.5614845423790278E-2</v>
      </c>
      <c r="FG46" s="196">
        <f t="shared" si="291"/>
        <v>1.0120339929284784E-2</v>
      </c>
      <c r="FH46" s="196">
        <f t="shared" si="291"/>
        <v>6.6381970721419263E-3</v>
      </c>
      <c r="FI46" s="196">
        <f t="shared" si="291"/>
        <v>1.0270158331221829E-2</v>
      </c>
      <c r="FJ46" s="196">
        <f t="shared" si="291"/>
        <v>1.2952082164584964E-2</v>
      </c>
      <c r="FK46" s="196">
        <f t="shared" si="291"/>
        <v>1.5503102572748229E-2</v>
      </c>
      <c r="FL46" s="196">
        <f t="shared" si="291"/>
        <v>1.6096094486494857E-2</v>
      </c>
      <c r="FM46" s="196">
        <f t="shared" si="291"/>
        <v>1.8634372534976986E-2</v>
      </c>
      <c r="FN46" s="196">
        <f t="shared" si="291"/>
        <v>2.5437093623412357E-2</v>
      </c>
      <c r="FO46" s="196">
        <f t="shared" si="291"/>
        <v>2.5740876379118195E-2</v>
      </c>
      <c r="FP46" s="196">
        <f t="shared" si="291"/>
        <v>2.6033561901827929E-2</v>
      </c>
      <c r="FQ46" s="196">
        <f t="shared" si="291"/>
        <v>2.4183439136672483E-2</v>
      </c>
      <c r="FR46" s="196">
        <f t="shared" si="291"/>
        <v>2.4218068372982397E-2</v>
      </c>
      <c r="FS46" s="196">
        <f t="shared" si="291"/>
        <v>2.2196505030664337E-2</v>
      </c>
      <c r="FT46" s="196">
        <f t="shared" si="291"/>
        <v>2.4098272987478166E-2</v>
      </c>
      <c r="FU46" s="196">
        <f t="shared" si="291"/>
        <v>1.9096272187158037E-2</v>
      </c>
      <c r="FV46" s="196">
        <f t="shared" si="291"/>
        <v>2.1917489431452202E-2</v>
      </c>
      <c r="FW46" s="196">
        <f t="shared" si="291"/>
        <v>2.1453050262119314E-2</v>
      </c>
      <c r="FX46" s="196">
        <f t="shared" si="291"/>
        <v>2.1635543669544968E-2</v>
      </c>
      <c r="FY46" s="196">
        <f t="shared" si="291"/>
        <v>2.1987830124961617E-2</v>
      </c>
      <c r="FZ46" s="196">
        <f t="shared" si="291"/>
        <v>2.5910680729734417E-2</v>
      </c>
      <c r="GA46" s="196">
        <f t="shared" si="291"/>
        <v>2.2793583090437629E-2</v>
      </c>
      <c r="GB46" s="196">
        <f t="shared" si="291"/>
        <v>2.5185734919722799E-2</v>
      </c>
      <c r="GC46" s="196">
        <f t="shared" si="291"/>
        <v>2.3320008995952071E-2</v>
      </c>
      <c r="GD46" s="196">
        <f t="shared" si="291"/>
        <v>2.242098521957956E-2</v>
      </c>
      <c r="GE46" s="196">
        <f t="shared" si="291"/>
        <v>2.2311977996751199E-2</v>
      </c>
      <c r="GF46" s="196">
        <f t="shared" si="291"/>
        <v>2.15946192469724E-2</v>
      </c>
      <c r="GG46" s="196">
        <f t="shared" si="291"/>
        <v>2.0006035682348992E-2</v>
      </c>
      <c r="GH46" s="196">
        <f t="shared" si="291"/>
        <v>2.0952069443362122E-2</v>
      </c>
      <c r="GI46" s="196">
        <f t="shared" si="291"/>
        <v>2.0272077888022592E-2</v>
      </c>
      <c r="GJ46" s="196">
        <f t="shared" si="291"/>
        <v>1.8674600348589861E-2</v>
      </c>
      <c r="GK46" s="196">
        <f t="shared" si="291"/>
        <v>2.1087166167106347E-2</v>
      </c>
      <c r="GL46" s="196">
        <f t="shared" si="291"/>
        <v>2.2682935698858216E-2</v>
      </c>
      <c r="GM46" s="196">
        <f t="shared" si="291"/>
        <v>2.4202074130347785E-2</v>
      </c>
      <c r="GN46" s="196">
        <f t="shared" si="291"/>
        <v>2.476355998595129E-2</v>
      </c>
      <c r="GO46" s="196">
        <f t="shared" si="291"/>
        <v>2.6288952751753261E-2</v>
      </c>
      <c r="GP46" s="196">
        <f t="shared" si="291"/>
        <v>2.4999529666068138E-2</v>
      </c>
      <c r="GQ46" s="196">
        <f t="shared" si="291"/>
        <v>2.840692955784303E-2</v>
      </c>
      <c r="GR46" s="196">
        <f t="shared" si="291"/>
        <v>2.4726004725478892E-2</v>
      </c>
      <c r="GS46" s="196">
        <f t="shared" si="291"/>
        <v>2.4721255359044379E-2</v>
      </c>
      <c r="GT46" s="196">
        <f t="shared" si="291"/>
        <v>2.5472137388277347E-2</v>
      </c>
      <c r="GU46" s="196">
        <f t="shared" ref="GU46:HA46" si="292">GU37+GU38</f>
        <v>2.4852992346821548E-2</v>
      </c>
      <c r="GV46" s="196">
        <f t="shared" si="292"/>
        <v>2.2022199012538681E-2</v>
      </c>
      <c r="GW46" s="196">
        <f t="shared" si="292"/>
        <v>2.4045026037224491E-2</v>
      </c>
      <c r="GX46" s="196">
        <f t="shared" si="292"/>
        <v>1.9840478635250264E-2</v>
      </c>
      <c r="GY46" s="196">
        <f t="shared" si="292"/>
        <v>2.0788550171557091E-2</v>
      </c>
      <c r="GZ46" s="196">
        <f t="shared" si="292"/>
        <v>1.9140283862437425E-2</v>
      </c>
      <c r="HA46" s="196">
        <f t="shared" si="292"/>
        <v>1.6620129401357552E-2</v>
      </c>
      <c r="HB46" s="196">
        <f t="shared" ref="HB46:HR46" si="293">HB37+HB38</f>
        <v>1.9089606027364207E-2</v>
      </c>
      <c r="HC46" s="196">
        <f t="shared" si="293"/>
        <v>1.9076003176206606E-2</v>
      </c>
      <c r="HD46" s="196">
        <f t="shared" si="293"/>
        <v>1.7413030480879985E-2</v>
      </c>
      <c r="HE46" s="196">
        <f t="shared" si="293"/>
        <v>1.9063491344392672E-2</v>
      </c>
      <c r="HF46" s="196">
        <f t="shared" si="293"/>
        <v>1.955076958902386E-2</v>
      </c>
      <c r="HG46" s="196">
        <f t="shared" si="293"/>
        <v>2.0121747151319494E-2</v>
      </c>
      <c r="HH46" s="196">
        <f t="shared" si="293"/>
        <v>2.0521720994991843E-2</v>
      </c>
      <c r="HI46" s="196">
        <f t="shared" si="293"/>
        <v>1.8450274651881298E-2</v>
      </c>
      <c r="HJ46" s="196">
        <f t="shared" si="293"/>
        <v>1.9492468068178982E-2</v>
      </c>
      <c r="HK46" s="196">
        <f t="shared" si="293"/>
        <v>1.8955820200225442E-2</v>
      </c>
      <c r="HL46" s="196">
        <f t="shared" si="293"/>
        <v>2.0660577404524358E-2</v>
      </c>
      <c r="HM46" s="196">
        <f t="shared" si="293"/>
        <v>2.0234487466908008E-2</v>
      </c>
      <c r="HN46" s="196">
        <f t="shared" si="293"/>
        <v>2.0112296003571884E-2</v>
      </c>
      <c r="HO46" s="196">
        <f t="shared" si="293"/>
        <v>1.9630348039206047E-2</v>
      </c>
      <c r="HP46" s="196">
        <f t="shared" si="293"/>
        <v>1.9589599278659026E-2</v>
      </c>
      <c r="HQ46" s="196">
        <f t="shared" si="293"/>
        <v>2.2012553945683265E-2</v>
      </c>
      <c r="HR46" s="196">
        <f t="shared" si="293"/>
        <v>2.3596513528028128E-2</v>
      </c>
      <c r="HS46" s="196">
        <f t="shared" ref="HS46:HX46" si="294">HS37+HS38</f>
        <v>2.3372362944522763E-2</v>
      </c>
      <c r="HT46" s="196">
        <f t="shared" si="294"/>
        <v>2.7958568186122336E-2</v>
      </c>
      <c r="HU46" s="196">
        <f t="shared" si="294"/>
        <v>3.679825955264554E-2</v>
      </c>
      <c r="HV46" s="196">
        <f t="shared" si="294"/>
        <v>4.5413992004257595E-2</v>
      </c>
      <c r="HW46" s="196">
        <f t="shared" si="294"/>
        <v>5.1495525136137379E-2</v>
      </c>
      <c r="HX46" s="196">
        <f t="shared" si="294"/>
        <v>5.355918033442772E-2</v>
      </c>
    </row>
    <row r="47" spans="2:232" x14ac:dyDescent="0.25">
      <c r="B47" s="132"/>
      <c r="GY47" s="196"/>
    </row>
    <row r="48" spans="2:232" x14ac:dyDescent="0.25">
      <c r="B48" s="132"/>
    </row>
    <row r="49" spans="2:228" ht="15.75" thickBot="1" x14ac:dyDescent="0.3">
      <c r="B49" s="260"/>
      <c r="C49" s="260"/>
      <c r="D49" t="s">
        <v>338</v>
      </c>
      <c r="E49" t="s">
        <v>339</v>
      </c>
      <c r="F49" t="s">
        <v>340</v>
      </c>
      <c r="G49" t="s">
        <v>341</v>
      </c>
      <c r="H49" t="s">
        <v>342</v>
      </c>
      <c r="I49" t="s">
        <v>343</v>
      </c>
      <c r="J49" t="s">
        <v>344</v>
      </c>
      <c r="K49" t="s">
        <v>345</v>
      </c>
      <c r="L49" t="s">
        <v>346</v>
      </c>
      <c r="M49" t="s">
        <v>347</v>
      </c>
      <c r="N49" t="s">
        <v>348</v>
      </c>
      <c r="O49" t="s">
        <v>349</v>
      </c>
      <c r="P49" t="s">
        <v>350</v>
      </c>
      <c r="Q49" t="s">
        <v>351</v>
      </c>
      <c r="R49" t="s">
        <v>352</v>
      </c>
      <c r="S49" t="s">
        <v>353</v>
      </c>
      <c r="T49" t="s">
        <v>354</v>
      </c>
      <c r="U49" t="s">
        <v>355</v>
      </c>
      <c r="V49" t="s">
        <v>356</v>
      </c>
      <c r="W49" t="s">
        <v>357</v>
      </c>
      <c r="X49" t="s">
        <v>358</v>
      </c>
      <c r="Y49" t="s">
        <v>359</v>
      </c>
      <c r="Z49" t="s">
        <v>360</v>
      </c>
      <c r="AA49" t="s">
        <v>361</v>
      </c>
      <c r="AB49" t="s">
        <v>362</v>
      </c>
      <c r="AC49" t="s">
        <v>363</v>
      </c>
      <c r="AD49" t="s">
        <v>364</v>
      </c>
      <c r="AE49" t="s">
        <v>365</v>
      </c>
      <c r="AF49" t="s">
        <v>366</v>
      </c>
      <c r="AG49" t="s">
        <v>367</v>
      </c>
      <c r="AH49" t="s">
        <v>368</v>
      </c>
      <c r="AI49" t="s">
        <v>369</v>
      </c>
      <c r="AJ49" t="s">
        <v>370</v>
      </c>
      <c r="AK49" t="s">
        <v>371</v>
      </c>
      <c r="AL49" t="s">
        <v>372</v>
      </c>
      <c r="AM49" t="s">
        <v>373</v>
      </c>
      <c r="AN49" t="s">
        <v>374</v>
      </c>
      <c r="AO49" t="s">
        <v>375</v>
      </c>
      <c r="AP49" t="s">
        <v>376</v>
      </c>
      <c r="AQ49" t="s">
        <v>377</v>
      </c>
      <c r="AR49" t="s">
        <v>330</v>
      </c>
      <c r="AS49" t="s">
        <v>329</v>
      </c>
      <c r="AT49" t="s">
        <v>328</v>
      </c>
      <c r="AU49" t="s">
        <v>327</v>
      </c>
      <c r="AV49" t="s">
        <v>326</v>
      </c>
      <c r="AW49" t="s">
        <v>325</v>
      </c>
      <c r="AX49" t="s">
        <v>324</v>
      </c>
      <c r="AY49" t="s">
        <v>323</v>
      </c>
      <c r="AZ49" t="s">
        <v>322</v>
      </c>
      <c r="BA49" t="s">
        <v>321</v>
      </c>
      <c r="BB49" t="s">
        <v>320</v>
      </c>
      <c r="BC49" t="s">
        <v>319</v>
      </c>
      <c r="BD49" t="s">
        <v>318</v>
      </c>
      <c r="BE49" t="s">
        <v>317</v>
      </c>
      <c r="BF49" t="s">
        <v>316</v>
      </c>
      <c r="BG49" t="s">
        <v>315</v>
      </c>
      <c r="BH49" t="s">
        <v>314</v>
      </c>
      <c r="BI49" t="s">
        <v>313</v>
      </c>
      <c r="BJ49" t="s">
        <v>312</v>
      </c>
      <c r="BK49" t="s">
        <v>311</v>
      </c>
      <c r="BL49" t="s">
        <v>310</v>
      </c>
      <c r="BM49" t="s">
        <v>309</v>
      </c>
      <c r="BN49" t="s">
        <v>308</v>
      </c>
      <c r="BO49" t="s">
        <v>307</v>
      </c>
      <c r="BP49" t="s">
        <v>306</v>
      </c>
      <c r="BQ49" t="s">
        <v>305</v>
      </c>
      <c r="BR49" t="s">
        <v>304</v>
      </c>
      <c r="BS49" t="s">
        <v>303</v>
      </c>
      <c r="BT49" t="s">
        <v>302</v>
      </c>
      <c r="BU49" t="s">
        <v>301</v>
      </c>
      <c r="BV49" t="s">
        <v>300</v>
      </c>
      <c r="BW49" t="s">
        <v>299</v>
      </c>
      <c r="BX49" t="s">
        <v>298</v>
      </c>
      <c r="BY49" t="s">
        <v>297</v>
      </c>
      <c r="BZ49" t="s">
        <v>296</v>
      </c>
      <c r="CA49" t="s">
        <v>295</v>
      </c>
      <c r="CB49" t="s">
        <v>294</v>
      </c>
      <c r="CC49" t="s">
        <v>293</v>
      </c>
      <c r="CD49" t="s">
        <v>292</v>
      </c>
      <c r="CE49" t="s">
        <v>291</v>
      </c>
      <c r="CF49" t="s">
        <v>290</v>
      </c>
      <c r="CG49" t="s">
        <v>289</v>
      </c>
      <c r="CH49" t="s">
        <v>288</v>
      </c>
      <c r="CI49" t="s">
        <v>287</v>
      </c>
      <c r="CJ49" t="s">
        <v>286</v>
      </c>
      <c r="CK49" t="s">
        <v>285</v>
      </c>
      <c r="CL49" t="s">
        <v>284</v>
      </c>
      <c r="CM49" t="s">
        <v>283</v>
      </c>
      <c r="CN49" t="s">
        <v>282</v>
      </c>
      <c r="CO49" t="s">
        <v>281</v>
      </c>
      <c r="CP49" t="s">
        <v>280</v>
      </c>
      <c r="CQ49" t="s">
        <v>279</v>
      </c>
      <c r="CR49" t="s">
        <v>278</v>
      </c>
      <c r="CS49" t="s">
        <v>277</v>
      </c>
      <c r="CT49" t="s">
        <v>276</v>
      </c>
      <c r="CU49" t="s">
        <v>275</v>
      </c>
      <c r="CV49" t="s">
        <v>274</v>
      </c>
      <c r="CW49" t="s">
        <v>273</v>
      </c>
      <c r="CX49" t="s">
        <v>272</v>
      </c>
      <c r="CY49" t="s">
        <v>271</v>
      </c>
      <c r="CZ49" t="s">
        <v>270</v>
      </c>
      <c r="DA49" t="s">
        <v>269</v>
      </c>
      <c r="DB49" t="s">
        <v>268</v>
      </c>
      <c r="DC49" t="s">
        <v>267</v>
      </c>
      <c r="DD49" t="s">
        <v>266</v>
      </c>
      <c r="DE49" t="s">
        <v>265</v>
      </c>
      <c r="DF49" t="s">
        <v>264</v>
      </c>
      <c r="DG49" t="s">
        <v>263</v>
      </c>
      <c r="DH49" t="s">
        <v>262</v>
      </c>
      <c r="DI49" t="s">
        <v>261</v>
      </c>
      <c r="DJ49" t="s">
        <v>260</v>
      </c>
      <c r="DK49" t="s">
        <v>259</v>
      </c>
      <c r="DL49" t="s">
        <v>258</v>
      </c>
      <c r="DM49" t="s">
        <v>257</v>
      </c>
      <c r="DN49" t="s">
        <v>256</v>
      </c>
      <c r="DO49" t="s">
        <v>255</v>
      </c>
      <c r="DP49" t="s">
        <v>254</v>
      </c>
      <c r="DQ49" t="s">
        <v>253</v>
      </c>
      <c r="DR49" t="s">
        <v>252</v>
      </c>
      <c r="DS49" t="s">
        <v>251</v>
      </c>
      <c r="DT49" t="s">
        <v>250</v>
      </c>
      <c r="DU49" t="s">
        <v>249</v>
      </c>
      <c r="DV49" t="s">
        <v>248</v>
      </c>
      <c r="DW49" t="s">
        <v>247</v>
      </c>
      <c r="DX49" t="s">
        <v>246</v>
      </c>
      <c r="DY49" t="s">
        <v>245</v>
      </c>
      <c r="DZ49" t="s">
        <v>244</v>
      </c>
      <c r="EA49" t="s">
        <v>243</v>
      </c>
      <c r="EB49" t="s">
        <v>242</v>
      </c>
      <c r="EC49" t="s">
        <v>241</v>
      </c>
      <c r="ED49" t="s">
        <v>240</v>
      </c>
      <c r="EE49" t="s">
        <v>239</v>
      </c>
      <c r="EF49" t="s">
        <v>238</v>
      </c>
      <c r="EG49" t="s">
        <v>237</v>
      </c>
      <c r="EH49" t="s">
        <v>236</v>
      </c>
      <c r="EI49" t="s">
        <v>235</v>
      </c>
      <c r="EJ49" t="s">
        <v>234</v>
      </c>
      <c r="EK49" t="s">
        <v>233</v>
      </c>
      <c r="EL49" t="s">
        <v>232</v>
      </c>
      <c r="EM49" t="s">
        <v>231</v>
      </c>
      <c r="EN49" t="s">
        <v>230</v>
      </c>
      <c r="EO49" t="s">
        <v>229</v>
      </c>
      <c r="EP49" t="s">
        <v>228</v>
      </c>
      <c r="EQ49" t="s">
        <v>227</v>
      </c>
      <c r="ER49" t="s">
        <v>226</v>
      </c>
      <c r="ES49" t="s">
        <v>225</v>
      </c>
      <c r="ET49" t="s">
        <v>224</v>
      </c>
      <c r="EU49" t="s">
        <v>223</v>
      </c>
      <c r="EV49" t="s">
        <v>222</v>
      </c>
      <c r="EW49" t="s">
        <v>221</v>
      </c>
      <c r="EX49" t="s">
        <v>147</v>
      </c>
      <c r="EY49" t="s">
        <v>148</v>
      </c>
      <c r="EZ49" t="s">
        <v>149</v>
      </c>
      <c r="FA49" t="s">
        <v>150</v>
      </c>
      <c r="FB49" t="s">
        <v>151</v>
      </c>
      <c r="FC49" t="s">
        <v>152</v>
      </c>
      <c r="FD49" t="s">
        <v>153</v>
      </c>
      <c r="FE49" t="s">
        <v>154</v>
      </c>
      <c r="FF49" t="s">
        <v>155</v>
      </c>
      <c r="FG49" t="s">
        <v>156</v>
      </c>
      <c r="FH49" t="s">
        <v>157</v>
      </c>
      <c r="FI49" t="s">
        <v>158</v>
      </c>
      <c r="FJ49" t="s">
        <v>159</v>
      </c>
      <c r="FK49" t="s">
        <v>160</v>
      </c>
      <c r="FL49" t="s">
        <v>161</v>
      </c>
      <c r="FM49" t="s">
        <v>162</v>
      </c>
      <c r="FN49" t="s">
        <v>163</v>
      </c>
      <c r="FO49" t="s">
        <v>164</v>
      </c>
      <c r="FP49" t="s">
        <v>165</v>
      </c>
      <c r="FQ49" t="s">
        <v>166</v>
      </c>
      <c r="FR49" t="s">
        <v>167</v>
      </c>
      <c r="FS49" t="s">
        <v>168</v>
      </c>
      <c r="FT49" t="s">
        <v>169</v>
      </c>
      <c r="FU49" t="s">
        <v>170</v>
      </c>
      <c r="FV49" t="s">
        <v>171</v>
      </c>
      <c r="FW49" t="s">
        <v>172</v>
      </c>
      <c r="FX49" t="s">
        <v>173</v>
      </c>
      <c r="FY49" t="s">
        <v>174</v>
      </c>
      <c r="FZ49" t="s">
        <v>175</v>
      </c>
      <c r="GA49" t="s">
        <v>176</v>
      </c>
      <c r="GB49" t="s">
        <v>177</v>
      </c>
      <c r="GC49" t="s">
        <v>178</v>
      </c>
      <c r="GD49" t="s">
        <v>179</v>
      </c>
      <c r="GE49" t="s">
        <v>180</v>
      </c>
      <c r="GF49" t="s">
        <v>181</v>
      </c>
      <c r="GG49" t="s">
        <v>182</v>
      </c>
      <c r="GH49" t="s">
        <v>183</v>
      </c>
      <c r="GI49" t="s">
        <v>184</v>
      </c>
      <c r="GJ49" t="s">
        <v>185</v>
      </c>
      <c r="GK49" t="s">
        <v>186</v>
      </c>
      <c r="GL49" t="s">
        <v>187</v>
      </c>
      <c r="GM49" t="s">
        <v>188</v>
      </c>
      <c r="GN49" t="s">
        <v>337</v>
      </c>
      <c r="GO49" t="s">
        <v>189</v>
      </c>
      <c r="GP49" t="s">
        <v>190</v>
      </c>
      <c r="GQ49" t="s">
        <v>191</v>
      </c>
      <c r="GR49" t="s">
        <v>192</v>
      </c>
      <c r="GS49" t="s">
        <v>144</v>
      </c>
      <c r="GT49" t="s">
        <v>145</v>
      </c>
      <c r="GU49" t="s">
        <v>146</v>
      </c>
      <c r="GV49">
        <v>44063</v>
      </c>
      <c r="GW49">
        <v>44064</v>
      </c>
      <c r="GX49">
        <v>44065</v>
      </c>
      <c r="GY49">
        <v>44066</v>
      </c>
      <c r="GZ49">
        <v>44067</v>
      </c>
      <c r="HA49">
        <v>44068</v>
      </c>
      <c r="HB49">
        <v>44069</v>
      </c>
      <c r="HC49">
        <v>44070</v>
      </c>
      <c r="HD49">
        <v>44071</v>
      </c>
      <c r="HE49">
        <v>44072</v>
      </c>
      <c r="HF49">
        <v>44073</v>
      </c>
      <c r="HG49">
        <v>44074</v>
      </c>
      <c r="HH49" t="s">
        <v>406</v>
      </c>
      <c r="HI49" t="s">
        <v>408</v>
      </c>
      <c r="HJ49" t="s">
        <v>409</v>
      </c>
      <c r="HK49" t="s">
        <v>430</v>
      </c>
      <c r="HL49" t="s">
        <v>434</v>
      </c>
      <c r="HM49" t="s">
        <v>435</v>
      </c>
      <c r="HN49" t="s">
        <v>455</v>
      </c>
      <c r="HO49" t="s">
        <v>486</v>
      </c>
      <c r="HP49" t="s">
        <v>487</v>
      </c>
      <c r="HQ49" t="s">
        <v>491</v>
      </c>
      <c r="HR49" t="s">
        <v>492</v>
      </c>
      <c r="HS49" t="s">
        <v>509</v>
      </c>
    </row>
    <row r="50" spans="2:228" x14ac:dyDescent="0.25">
      <c r="B50" s="254" t="s">
        <v>212</v>
      </c>
      <c r="C50" s="261">
        <v>129831</v>
      </c>
      <c r="D50" s="7">
        <f t="shared" ref="D50:BO50" si="295">D12/$C50*100000</f>
        <v>0</v>
      </c>
      <c r="E50" s="7">
        <f t="shared" si="295"/>
        <v>0</v>
      </c>
      <c r="F50" s="7">
        <f t="shared" si="295"/>
        <v>0</v>
      </c>
      <c r="G50" s="7">
        <f t="shared" si="295"/>
        <v>0.77023207092296908</v>
      </c>
      <c r="H50" s="7">
        <f t="shared" si="295"/>
        <v>0</v>
      </c>
      <c r="I50" s="7">
        <f t="shared" si="295"/>
        <v>0</v>
      </c>
      <c r="J50" s="7">
        <f t="shared" si="295"/>
        <v>0</v>
      </c>
      <c r="K50" s="7">
        <f t="shared" si="295"/>
        <v>0</v>
      </c>
      <c r="L50" s="7">
        <f t="shared" si="295"/>
        <v>0</v>
      </c>
      <c r="M50" s="7">
        <f t="shared" si="295"/>
        <v>0</v>
      </c>
      <c r="N50" s="7">
        <f t="shared" si="295"/>
        <v>0</v>
      </c>
      <c r="O50" s="7">
        <f t="shared" si="295"/>
        <v>0.77023207092296908</v>
      </c>
      <c r="P50" s="7">
        <f t="shared" si="295"/>
        <v>0</v>
      </c>
      <c r="Q50" s="7">
        <f t="shared" si="295"/>
        <v>0</v>
      </c>
      <c r="R50" s="7">
        <f t="shared" si="295"/>
        <v>0</v>
      </c>
      <c r="S50" s="7">
        <f t="shared" si="295"/>
        <v>0</v>
      </c>
      <c r="T50" s="7">
        <f t="shared" si="295"/>
        <v>0</v>
      </c>
      <c r="U50" s="7">
        <f t="shared" si="295"/>
        <v>0</v>
      </c>
      <c r="V50" s="7">
        <f t="shared" si="295"/>
        <v>0.77023207092296908</v>
      </c>
      <c r="W50" s="7">
        <f t="shared" si="295"/>
        <v>0</v>
      </c>
      <c r="X50" s="7">
        <f t="shared" si="295"/>
        <v>0</v>
      </c>
      <c r="Y50" s="7">
        <f t="shared" si="295"/>
        <v>0.77023207092296908</v>
      </c>
      <c r="Z50" s="7">
        <f t="shared" si="295"/>
        <v>0</v>
      </c>
      <c r="AA50" s="7">
        <f t="shared" si="295"/>
        <v>1.5404641418459382</v>
      </c>
      <c r="AB50" s="7">
        <f t="shared" si="295"/>
        <v>0.77023207092296908</v>
      </c>
      <c r="AC50" s="7">
        <f t="shared" si="295"/>
        <v>1.5404641418459382</v>
      </c>
      <c r="AD50" s="7">
        <f t="shared" si="295"/>
        <v>0</v>
      </c>
      <c r="AE50" s="7">
        <f t="shared" si="295"/>
        <v>0</v>
      </c>
      <c r="AF50" s="7">
        <f t="shared" si="295"/>
        <v>0.77023207092296908</v>
      </c>
      <c r="AG50" s="7">
        <f t="shared" si="295"/>
        <v>2.310696212768907</v>
      </c>
      <c r="AH50" s="7">
        <f t="shared" si="295"/>
        <v>3.8511603546148456</v>
      </c>
      <c r="AI50" s="7">
        <f t="shared" si="295"/>
        <v>0.77023207092296908</v>
      </c>
      <c r="AJ50" s="7">
        <f t="shared" si="295"/>
        <v>2.310696212768907</v>
      </c>
      <c r="AK50" s="7">
        <f t="shared" si="295"/>
        <v>3.8511603546148456</v>
      </c>
      <c r="AL50" s="7">
        <f t="shared" si="295"/>
        <v>2.310696212768907</v>
      </c>
      <c r="AM50" s="7">
        <f t="shared" si="295"/>
        <v>2.310696212768907</v>
      </c>
      <c r="AN50" s="7">
        <f t="shared" si="295"/>
        <v>6.9320886383067215</v>
      </c>
      <c r="AO50" s="7">
        <f t="shared" si="295"/>
        <v>6.9320886383067215</v>
      </c>
      <c r="AP50" s="7">
        <f t="shared" si="295"/>
        <v>9.2427848510756281</v>
      </c>
      <c r="AQ50" s="7">
        <f t="shared" si="295"/>
        <v>10.783248992921566</v>
      </c>
      <c r="AR50" s="7">
        <f t="shared" si="295"/>
        <v>12.323713134767505</v>
      </c>
      <c r="AS50" s="7">
        <f t="shared" si="295"/>
        <v>16.17487348938235</v>
      </c>
      <c r="AT50" s="7">
        <f t="shared" si="295"/>
        <v>15.404641418459383</v>
      </c>
      <c r="AU50" s="7">
        <f t="shared" si="295"/>
        <v>28.498586624149858</v>
      </c>
      <c r="AV50" s="7">
        <f t="shared" si="295"/>
        <v>25.417658340457979</v>
      </c>
      <c r="AW50" s="7">
        <f t="shared" si="295"/>
        <v>23.106962127689073</v>
      </c>
      <c r="AX50" s="7">
        <f t="shared" si="295"/>
        <v>24.647426269535011</v>
      </c>
      <c r="AY50" s="7">
        <f t="shared" si="295"/>
        <v>38.511603546148457</v>
      </c>
      <c r="AZ50" s="7">
        <f t="shared" si="295"/>
        <v>28.498586624149858</v>
      </c>
      <c r="BA50" s="7">
        <f t="shared" si="295"/>
        <v>33.119979049687672</v>
      </c>
      <c r="BB50" s="7">
        <f t="shared" si="295"/>
        <v>51.605548751838931</v>
      </c>
      <c r="BC50" s="7">
        <f t="shared" si="295"/>
        <v>45.443692184455173</v>
      </c>
      <c r="BD50" s="7">
        <f t="shared" si="295"/>
        <v>43.132995971686263</v>
      </c>
      <c r="BE50" s="7">
        <f t="shared" si="295"/>
        <v>59.30786946106862</v>
      </c>
      <c r="BF50" s="7">
        <f t="shared" si="295"/>
        <v>64.699493957529398</v>
      </c>
      <c r="BG50" s="7">
        <f t="shared" si="295"/>
        <v>48.524620468147056</v>
      </c>
      <c r="BH50" s="7">
        <f t="shared" si="295"/>
        <v>43.132995971686263</v>
      </c>
      <c r="BI50" s="7">
        <f t="shared" si="295"/>
        <v>63.159029815683461</v>
      </c>
      <c r="BJ50" s="7">
        <f t="shared" si="295"/>
        <v>54.686477035530807</v>
      </c>
      <c r="BK50" s="7">
        <f t="shared" si="295"/>
        <v>53.146012893684869</v>
      </c>
      <c r="BL50" s="7">
        <f t="shared" si="295"/>
        <v>51.605548751838931</v>
      </c>
      <c r="BM50" s="7">
        <f t="shared" si="295"/>
        <v>72.401814666759094</v>
      </c>
      <c r="BN50" s="7">
        <f t="shared" si="295"/>
        <v>66.239958099375343</v>
      </c>
      <c r="BO50" s="7">
        <f t="shared" si="295"/>
        <v>37.741371475225485</v>
      </c>
      <c r="BP50" s="7">
        <f t="shared" ref="BP50:EA50" si="296">BP12/$C50*100000</f>
        <v>70.861350524913163</v>
      </c>
      <c r="BQ50" s="7">
        <f t="shared" si="296"/>
        <v>56.226941177376744</v>
      </c>
      <c r="BR50" s="7">
        <f t="shared" si="296"/>
        <v>73.942278808605025</v>
      </c>
      <c r="BS50" s="7">
        <f t="shared" si="296"/>
        <v>60.078101531991592</v>
      </c>
      <c r="BT50" s="7">
        <f t="shared" si="296"/>
        <v>63.92926188660644</v>
      </c>
      <c r="BU50" s="7">
        <f t="shared" si="296"/>
        <v>46.984156326301111</v>
      </c>
      <c r="BV50" s="7">
        <f t="shared" si="296"/>
        <v>50.065084609992986</v>
      </c>
      <c r="BW50" s="7">
        <f t="shared" si="296"/>
        <v>47.754388397224083</v>
      </c>
      <c r="BX50" s="7">
        <f t="shared" si="296"/>
        <v>63.159029815683461</v>
      </c>
      <c r="BY50" s="7">
        <f t="shared" si="296"/>
        <v>47.754388397224083</v>
      </c>
      <c r="BZ50" s="7">
        <f t="shared" si="296"/>
        <v>54.686477035530807</v>
      </c>
      <c r="CA50" s="7">
        <f t="shared" si="296"/>
        <v>60.848333602914551</v>
      </c>
      <c r="CB50" s="7">
        <f t="shared" si="296"/>
        <v>39.281835617071422</v>
      </c>
      <c r="CC50" s="7">
        <f t="shared" si="296"/>
        <v>31.57951490784173</v>
      </c>
      <c r="CD50" s="7">
        <f t="shared" si="296"/>
        <v>43.903228042609243</v>
      </c>
      <c r="CE50" s="7">
        <f t="shared" si="296"/>
        <v>43.903228042609243</v>
      </c>
      <c r="CF50" s="7">
        <f t="shared" si="296"/>
        <v>44.673460113532208</v>
      </c>
      <c r="CG50" s="7">
        <f t="shared" si="296"/>
        <v>30.809282836918765</v>
      </c>
      <c r="CH50" s="7">
        <f t="shared" si="296"/>
        <v>30.039050765995796</v>
      </c>
      <c r="CI50" s="7">
        <f t="shared" si="296"/>
        <v>30.809282836918765</v>
      </c>
      <c r="CJ50" s="7">
        <f t="shared" si="296"/>
        <v>17.715337631228291</v>
      </c>
      <c r="CK50" s="7">
        <f t="shared" si="296"/>
        <v>20.026033843997197</v>
      </c>
      <c r="CL50" s="7">
        <f t="shared" si="296"/>
        <v>20.796265914920166</v>
      </c>
      <c r="CM50" s="7">
        <f t="shared" si="296"/>
        <v>25.417658340457979</v>
      </c>
      <c r="CN50" s="7">
        <f t="shared" si="296"/>
        <v>18.485569702151256</v>
      </c>
      <c r="CO50" s="7">
        <f t="shared" si="296"/>
        <v>20.796265914920166</v>
      </c>
      <c r="CP50" s="7">
        <f t="shared" si="296"/>
        <v>15.404641418459383</v>
      </c>
      <c r="CQ50" s="7">
        <f t="shared" si="296"/>
        <v>16.945105560305322</v>
      </c>
      <c r="CR50" s="7">
        <f t="shared" si="296"/>
        <v>18.485569702151256</v>
      </c>
      <c r="CS50" s="7">
        <f t="shared" si="296"/>
        <v>6.1618565673837526</v>
      </c>
      <c r="CT50" s="7">
        <f t="shared" si="296"/>
        <v>21.566497985843132</v>
      </c>
      <c r="CU50" s="7">
        <f t="shared" si="296"/>
        <v>20.796265914920166</v>
      </c>
      <c r="CV50" s="7">
        <f t="shared" si="296"/>
        <v>16.945105560305322</v>
      </c>
      <c r="CW50" s="7">
        <f t="shared" si="296"/>
        <v>7.7023207092296913</v>
      </c>
      <c r="CX50" s="7">
        <f t="shared" si="296"/>
        <v>6.1618565673837526</v>
      </c>
      <c r="CY50" s="7">
        <f t="shared" si="296"/>
        <v>16.17487348938235</v>
      </c>
      <c r="CZ50" s="7">
        <f t="shared" si="296"/>
        <v>10.783248992921566</v>
      </c>
      <c r="DA50" s="7">
        <f t="shared" si="296"/>
        <v>10.783248992921566</v>
      </c>
      <c r="DB50" s="7">
        <f t="shared" si="296"/>
        <v>8.472552780152661</v>
      </c>
      <c r="DC50" s="7">
        <f t="shared" si="296"/>
        <v>11.553481063844536</v>
      </c>
      <c r="DD50" s="7">
        <f t="shared" si="296"/>
        <v>6.9320886383067215</v>
      </c>
      <c r="DE50" s="7">
        <f t="shared" si="296"/>
        <v>6.1618565673837526</v>
      </c>
      <c r="DF50" s="7">
        <f t="shared" si="296"/>
        <v>8.472552780152661</v>
      </c>
      <c r="DG50" s="7">
        <f t="shared" si="296"/>
        <v>8.472552780152661</v>
      </c>
      <c r="DH50" s="7">
        <f t="shared" si="296"/>
        <v>12.323713134767505</v>
      </c>
      <c r="DI50" s="7">
        <f t="shared" si="296"/>
        <v>6.1618565673837526</v>
      </c>
      <c r="DJ50" s="7">
        <f t="shared" si="296"/>
        <v>8.472552780152661</v>
      </c>
      <c r="DK50" s="7">
        <f t="shared" si="296"/>
        <v>2.310696212768907</v>
      </c>
      <c r="DL50" s="7">
        <f t="shared" si="296"/>
        <v>2.310696212768907</v>
      </c>
      <c r="DM50" s="7">
        <f t="shared" si="296"/>
        <v>9.2427848510756281</v>
      </c>
      <c r="DN50" s="7">
        <f t="shared" si="296"/>
        <v>4.621392425537814</v>
      </c>
      <c r="DO50" s="7">
        <f t="shared" si="296"/>
        <v>3.8511603546148456</v>
      </c>
      <c r="DP50" s="7">
        <f t="shared" si="296"/>
        <v>5.3916244964607829</v>
      </c>
      <c r="DQ50" s="7">
        <f t="shared" si="296"/>
        <v>4.621392425537814</v>
      </c>
      <c r="DR50" s="7">
        <f t="shared" si="296"/>
        <v>2.310696212768907</v>
      </c>
      <c r="DS50" s="7">
        <f t="shared" si="296"/>
        <v>2.310696212768907</v>
      </c>
      <c r="DT50" s="7">
        <f t="shared" si="296"/>
        <v>2.310696212768907</v>
      </c>
      <c r="DU50" s="7">
        <f t="shared" si="296"/>
        <v>3.0809282836918763</v>
      </c>
      <c r="DV50" s="7">
        <f t="shared" si="296"/>
        <v>3.0809282836918763</v>
      </c>
      <c r="DW50" s="7">
        <f t="shared" si="296"/>
        <v>4.621392425537814</v>
      </c>
      <c r="DX50" s="7">
        <f t="shared" si="296"/>
        <v>3.0809282836918763</v>
      </c>
      <c r="DY50" s="7">
        <f t="shared" si="296"/>
        <v>3.8511603546148456</v>
      </c>
      <c r="DZ50" s="7">
        <f t="shared" si="296"/>
        <v>0.77023207092296908</v>
      </c>
      <c r="EA50" s="7">
        <f t="shared" si="296"/>
        <v>1.5404641418459382</v>
      </c>
      <c r="EB50" s="7">
        <f t="shared" ref="EB50:GM50" si="297">EB12/$C50*100000</f>
        <v>3.0809282836918763</v>
      </c>
      <c r="EC50" s="7">
        <f t="shared" si="297"/>
        <v>0.77023207092296908</v>
      </c>
      <c r="ED50" s="7">
        <f t="shared" si="297"/>
        <v>1.5404641418459382</v>
      </c>
      <c r="EE50" s="7">
        <f t="shared" si="297"/>
        <v>0</v>
      </c>
      <c r="EF50" s="7">
        <f t="shared" si="297"/>
        <v>1.5404641418459382</v>
      </c>
      <c r="EG50" s="7">
        <f t="shared" si="297"/>
        <v>1.5404641418459382</v>
      </c>
      <c r="EH50" s="7">
        <f t="shared" si="297"/>
        <v>0</v>
      </c>
      <c r="EI50" s="7">
        <f t="shared" si="297"/>
        <v>1.5404641418459382</v>
      </c>
      <c r="EJ50" s="7">
        <f t="shared" si="297"/>
        <v>0</v>
      </c>
      <c r="EK50" s="7">
        <f t="shared" si="297"/>
        <v>1.5404641418459382</v>
      </c>
      <c r="EL50" s="7">
        <f t="shared" si="297"/>
        <v>0.77023207092296908</v>
      </c>
      <c r="EM50" s="7">
        <f t="shared" si="297"/>
        <v>1.5404641418459382</v>
      </c>
      <c r="EN50" s="7">
        <f t="shared" si="297"/>
        <v>0</v>
      </c>
      <c r="EO50" s="7">
        <f t="shared" si="297"/>
        <v>0.77023207092296908</v>
      </c>
      <c r="EP50" s="7">
        <f t="shared" si="297"/>
        <v>3.8511603546148456</v>
      </c>
      <c r="EQ50" s="7">
        <f t="shared" si="297"/>
        <v>3.0809282836918763</v>
      </c>
      <c r="ER50" s="7">
        <f t="shared" si="297"/>
        <v>0</v>
      </c>
      <c r="ES50" s="7">
        <f t="shared" si="297"/>
        <v>0</v>
      </c>
      <c r="ET50" s="7">
        <f t="shared" si="297"/>
        <v>0.77023207092296908</v>
      </c>
      <c r="EU50" s="7">
        <f t="shared" si="297"/>
        <v>0</v>
      </c>
      <c r="EV50" s="7">
        <f t="shared" si="297"/>
        <v>1.5404641418459382</v>
      </c>
      <c r="EW50" s="7">
        <f t="shared" si="297"/>
        <v>0</v>
      </c>
      <c r="EX50" s="7">
        <f t="shared" si="297"/>
        <v>0.77023207092296908</v>
      </c>
      <c r="EY50" s="7">
        <f t="shared" si="297"/>
        <v>0</v>
      </c>
      <c r="EZ50" s="7">
        <f t="shared" si="297"/>
        <v>0.77023207092296908</v>
      </c>
      <c r="FA50" s="7">
        <f t="shared" si="297"/>
        <v>0</v>
      </c>
      <c r="FB50" s="7">
        <f t="shared" si="297"/>
        <v>0</v>
      </c>
      <c r="FC50" s="7">
        <f t="shared" si="297"/>
        <v>0</v>
      </c>
      <c r="FD50" s="7">
        <f t="shared" si="297"/>
        <v>0</v>
      </c>
      <c r="FE50" s="7">
        <f t="shared" si="297"/>
        <v>0</v>
      </c>
      <c r="FF50" s="7">
        <f t="shared" si="297"/>
        <v>0</v>
      </c>
      <c r="FG50" s="7">
        <f t="shared" si="297"/>
        <v>0</v>
      </c>
      <c r="FH50" s="7">
        <f t="shared" si="297"/>
        <v>0.77023207092296908</v>
      </c>
      <c r="FI50" s="7">
        <f t="shared" si="297"/>
        <v>0</v>
      </c>
      <c r="FJ50" s="7">
        <f t="shared" si="297"/>
        <v>0.77023207092296908</v>
      </c>
      <c r="FK50" s="7">
        <f t="shared" si="297"/>
        <v>0.77023207092296908</v>
      </c>
      <c r="FL50" s="7">
        <f t="shared" si="297"/>
        <v>0</v>
      </c>
      <c r="FM50" s="7">
        <f t="shared" si="297"/>
        <v>0.77023207092296908</v>
      </c>
      <c r="FN50" s="7">
        <f t="shared" si="297"/>
        <v>0.77023207092296908</v>
      </c>
      <c r="FO50" s="7">
        <f t="shared" si="297"/>
        <v>1.5404641418459382</v>
      </c>
      <c r="FP50" s="7">
        <f t="shared" si="297"/>
        <v>0</v>
      </c>
      <c r="FQ50" s="7">
        <f t="shared" si="297"/>
        <v>0</v>
      </c>
      <c r="FR50" s="7">
        <f t="shared" si="297"/>
        <v>0.77023207092296908</v>
      </c>
      <c r="FS50" s="7">
        <f t="shared" si="297"/>
        <v>0</v>
      </c>
      <c r="FT50" s="7">
        <f t="shared" si="297"/>
        <v>3.0809282836918763</v>
      </c>
      <c r="FU50" s="7">
        <f t="shared" si="297"/>
        <v>0.77023207092296908</v>
      </c>
      <c r="FV50" s="7">
        <f t="shared" si="297"/>
        <v>2.310696212768907</v>
      </c>
      <c r="FW50" s="7">
        <f t="shared" si="297"/>
        <v>0.77023207092296908</v>
      </c>
      <c r="FX50" s="7">
        <f t="shared" si="297"/>
        <v>0</v>
      </c>
      <c r="FY50" s="7">
        <f t="shared" si="297"/>
        <v>1.5404641418459382</v>
      </c>
      <c r="FZ50" s="7">
        <f t="shared" si="297"/>
        <v>0.77023207092296908</v>
      </c>
      <c r="GA50" s="7">
        <f t="shared" si="297"/>
        <v>2.310696212768907</v>
      </c>
      <c r="GB50" s="7">
        <f t="shared" si="297"/>
        <v>0.77023207092296908</v>
      </c>
      <c r="GC50" s="7">
        <f t="shared" si="297"/>
        <v>1.5404641418459382</v>
      </c>
      <c r="GD50" s="7">
        <f t="shared" si="297"/>
        <v>0.77023207092296908</v>
      </c>
      <c r="GE50" s="7">
        <f t="shared" si="297"/>
        <v>3.0809282836918763</v>
      </c>
      <c r="GF50" s="7">
        <f t="shared" si="297"/>
        <v>4.621392425537814</v>
      </c>
      <c r="GG50" s="7">
        <f t="shared" si="297"/>
        <v>1.5404641418459382</v>
      </c>
      <c r="GH50" s="7">
        <f t="shared" si="297"/>
        <v>3.8511603546148456</v>
      </c>
      <c r="GI50" s="7">
        <f t="shared" si="297"/>
        <v>3.0809282836918763</v>
      </c>
      <c r="GJ50" s="7">
        <f t="shared" si="297"/>
        <v>1.5404641418459382</v>
      </c>
      <c r="GK50" s="7">
        <f t="shared" si="297"/>
        <v>3.0809282836918763</v>
      </c>
      <c r="GL50" s="7">
        <f t="shared" si="297"/>
        <v>1.5404641418459382</v>
      </c>
      <c r="GM50" s="7">
        <f t="shared" si="297"/>
        <v>5.3916244964607829</v>
      </c>
      <c r="GN50" s="7">
        <f t="shared" ref="GN50:HR50" si="298">GN12/$C50*100000</f>
        <v>3.8511603546148456</v>
      </c>
      <c r="GO50" s="7">
        <f t="shared" si="298"/>
        <v>3.0809282836918763</v>
      </c>
      <c r="GP50" s="7">
        <f t="shared" si="298"/>
        <v>1.5404641418459382</v>
      </c>
      <c r="GQ50" s="7">
        <f t="shared" si="298"/>
        <v>2.310696212768907</v>
      </c>
      <c r="GR50" s="7">
        <f t="shared" si="298"/>
        <v>0.77023207092296908</v>
      </c>
      <c r="GS50" s="7">
        <f t="shared" si="298"/>
        <v>2.310696212768907</v>
      </c>
      <c r="GT50" s="7">
        <f t="shared" si="298"/>
        <v>4.621392425537814</v>
      </c>
      <c r="GU50" s="7">
        <f t="shared" si="298"/>
        <v>0.77023207092296908</v>
      </c>
      <c r="GV50" s="7">
        <f t="shared" si="298"/>
        <v>0</v>
      </c>
      <c r="GW50" s="7">
        <f t="shared" si="298"/>
        <v>3.8511603546148456</v>
      </c>
      <c r="GX50" s="7">
        <f t="shared" si="298"/>
        <v>0.77023207092296908</v>
      </c>
      <c r="GY50" s="7">
        <f t="shared" si="298"/>
        <v>2.310696212768907</v>
      </c>
      <c r="GZ50" s="7">
        <f t="shared" si="298"/>
        <v>0</v>
      </c>
      <c r="HA50" s="7">
        <f t="shared" si="298"/>
        <v>1.5404641418459382</v>
      </c>
      <c r="HB50" s="7">
        <f t="shared" si="298"/>
        <v>8.472552780152661</v>
      </c>
      <c r="HC50" s="7">
        <f t="shared" si="298"/>
        <v>1.5404641418459382</v>
      </c>
      <c r="HD50" s="7">
        <f t="shared" si="298"/>
        <v>2.310696212768907</v>
      </c>
      <c r="HE50" s="7">
        <f t="shared" si="298"/>
        <v>1.5404641418459382</v>
      </c>
      <c r="HF50" s="7">
        <f t="shared" si="298"/>
        <v>1.5404641418459382</v>
      </c>
      <c r="HG50" s="7">
        <f t="shared" si="298"/>
        <v>1.5404641418459382</v>
      </c>
      <c r="HH50" s="7">
        <f t="shared" si="298"/>
        <v>2.310696212768907</v>
      </c>
      <c r="HI50" s="7">
        <f t="shared" si="298"/>
        <v>2.310696212768907</v>
      </c>
      <c r="HJ50" s="7">
        <f t="shared" si="298"/>
        <v>1.5404641418459382</v>
      </c>
      <c r="HK50" s="7">
        <f t="shared" si="298"/>
        <v>2.310696212768907</v>
      </c>
      <c r="HL50" s="7">
        <f t="shared" si="298"/>
        <v>7.7023207092296913</v>
      </c>
      <c r="HM50" s="7">
        <f t="shared" si="298"/>
        <v>3.0809282836918763</v>
      </c>
      <c r="HN50" s="7">
        <f>HN12/$C50*100000</f>
        <v>6.1618565673837526</v>
      </c>
      <c r="HO50" s="7">
        <f t="shared" si="298"/>
        <v>4.621392425537814</v>
      </c>
      <c r="HP50" s="7">
        <f t="shared" si="298"/>
        <v>3.8511603546148456</v>
      </c>
      <c r="HQ50" s="7">
        <f t="shared" si="298"/>
        <v>8.472552780152661</v>
      </c>
      <c r="HR50" s="7">
        <f t="shared" si="298"/>
        <v>8.472552780152661</v>
      </c>
      <c r="HS50" s="7">
        <f t="shared" ref="HS50" si="299">HS12/$C50*100000</f>
        <v>3.0809282836918763</v>
      </c>
    </row>
    <row r="51" spans="2:228" x14ac:dyDescent="0.25">
      <c r="B51" s="256" t="s">
        <v>211</v>
      </c>
      <c r="C51" s="258">
        <v>692257</v>
      </c>
      <c r="D51" s="7">
        <f t="shared" ref="D51:BO51" si="300">D11/$C51*100000</f>
        <v>0</v>
      </c>
      <c r="E51" s="7">
        <f t="shared" si="300"/>
        <v>0</v>
      </c>
      <c r="F51" s="7">
        <f t="shared" si="300"/>
        <v>0.14445502176214903</v>
      </c>
      <c r="G51" s="7">
        <f t="shared" si="300"/>
        <v>0.14445502176214903</v>
      </c>
      <c r="H51" s="7">
        <f t="shared" si="300"/>
        <v>0</v>
      </c>
      <c r="I51" s="7">
        <f t="shared" si="300"/>
        <v>0.14445502176214903</v>
      </c>
      <c r="J51" s="7">
        <f t="shared" si="300"/>
        <v>0.14445502176214903</v>
      </c>
      <c r="K51" s="7">
        <f t="shared" si="300"/>
        <v>0</v>
      </c>
      <c r="L51" s="7">
        <f t="shared" si="300"/>
        <v>0</v>
      </c>
      <c r="M51" s="7">
        <f t="shared" si="300"/>
        <v>0</v>
      </c>
      <c r="N51" s="7">
        <f t="shared" si="300"/>
        <v>0</v>
      </c>
      <c r="O51" s="7">
        <f t="shared" si="300"/>
        <v>0</v>
      </c>
      <c r="P51" s="7">
        <f t="shared" si="300"/>
        <v>0</v>
      </c>
      <c r="Q51" s="7">
        <f t="shared" si="300"/>
        <v>0</v>
      </c>
      <c r="R51" s="7">
        <f t="shared" si="300"/>
        <v>0</v>
      </c>
      <c r="S51" s="7">
        <f t="shared" si="300"/>
        <v>0</v>
      </c>
      <c r="T51" s="7">
        <f t="shared" si="300"/>
        <v>0</v>
      </c>
      <c r="U51" s="7">
        <f t="shared" si="300"/>
        <v>0</v>
      </c>
      <c r="V51" s="7">
        <f t="shared" si="300"/>
        <v>0</v>
      </c>
      <c r="W51" s="7">
        <f t="shared" si="300"/>
        <v>0</v>
      </c>
      <c r="X51" s="7">
        <f t="shared" si="300"/>
        <v>0</v>
      </c>
      <c r="Y51" s="7">
        <f t="shared" si="300"/>
        <v>0.14445502176214903</v>
      </c>
      <c r="Z51" s="7">
        <f t="shared" si="300"/>
        <v>0.14445502176214903</v>
      </c>
      <c r="AA51" s="7">
        <f t="shared" si="300"/>
        <v>0.28891004352429805</v>
      </c>
      <c r="AB51" s="7">
        <f t="shared" si="300"/>
        <v>0</v>
      </c>
      <c r="AC51" s="7">
        <f t="shared" si="300"/>
        <v>0.57782008704859611</v>
      </c>
      <c r="AD51" s="7">
        <f t="shared" si="300"/>
        <v>1.1556401740971922</v>
      </c>
      <c r="AE51" s="7">
        <f t="shared" si="300"/>
        <v>0.86673013057289416</v>
      </c>
      <c r="AF51" s="7">
        <f t="shared" si="300"/>
        <v>1.8779152829079373</v>
      </c>
      <c r="AG51" s="7">
        <f t="shared" si="300"/>
        <v>2.4557353699565336</v>
      </c>
      <c r="AH51" s="7">
        <f t="shared" si="300"/>
        <v>1.1556401740971922</v>
      </c>
      <c r="AI51" s="7">
        <f t="shared" si="300"/>
        <v>2.022370304670086</v>
      </c>
      <c r="AJ51" s="7">
        <f t="shared" si="300"/>
        <v>2.4557353699565336</v>
      </c>
      <c r="AK51" s="7">
        <f t="shared" si="300"/>
        <v>3.4669205222915767</v>
      </c>
      <c r="AL51" s="7">
        <f t="shared" si="300"/>
        <v>3.4669205222915767</v>
      </c>
      <c r="AM51" s="7">
        <f t="shared" si="300"/>
        <v>4.3336506528644714</v>
      </c>
      <c r="AN51" s="7">
        <f t="shared" si="300"/>
        <v>7.0782960663453034</v>
      </c>
      <c r="AO51" s="7">
        <f t="shared" si="300"/>
        <v>6.067110914010259</v>
      </c>
      <c r="AP51" s="7">
        <f t="shared" si="300"/>
        <v>9.6784864580639844</v>
      </c>
      <c r="AQ51" s="7">
        <f t="shared" si="300"/>
        <v>10.689671610399028</v>
      </c>
      <c r="AR51" s="7">
        <f t="shared" si="300"/>
        <v>12.423131871544816</v>
      </c>
      <c r="AS51" s="7">
        <f t="shared" si="300"/>
        <v>12.712041915069115</v>
      </c>
      <c r="AT51" s="7">
        <f t="shared" si="300"/>
        <v>13.723227067404157</v>
      </c>
      <c r="AU51" s="7">
        <f t="shared" si="300"/>
        <v>18.634697807317224</v>
      </c>
      <c r="AV51" s="7">
        <f t="shared" si="300"/>
        <v>18.056877720268627</v>
      </c>
      <c r="AW51" s="7">
        <f t="shared" si="300"/>
        <v>21.234888199035908</v>
      </c>
      <c r="AX51" s="7">
        <f t="shared" si="300"/>
        <v>19.212517894365821</v>
      </c>
      <c r="AY51" s="7">
        <f t="shared" si="300"/>
        <v>20.657068111987311</v>
      </c>
      <c r="AZ51" s="7">
        <f t="shared" si="300"/>
        <v>24.123988634278888</v>
      </c>
      <c r="BA51" s="7">
        <f t="shared" si="300"/>
        <v>18.779152829079372</v>
      </c>
      <c r="BB51" s="7">
        <f t="shared" si="300"/>
        <v>33.658020070580726</v>
      </c>
      <c r="BC51" s="7">
        <f t="shared" si="300"/>
        <v>26.435268982473275</v>
      </c>
      <c r="BD51" s="7">
        <f t="shared" si="300"/>
        <v>30.768919635337745</v>
      </c>
      <c r="BE51" s="7">
        <f t="shared" si="300"/>
        <v>24.846263743089633</v>
      </c>
      <c r="BF51" s="7">
        <f t="shared" si="300"/>
        <v>29.902189504764848</v>
      </c>
      <c r="BG51" s="7">
        <f t="shared" si="300"/>
        <v>20.512613090225162</v>
      </c>
      <c r="BH51" s="7">
        <f t="shared" si="300"/>
        <v>18.923607850841524</v>
      </c>
      <c r="BI51" s="7">
        <f t="shared" si="300"/>
        <v>27.013089069521868</v>
      </c>
      <c r="BJ51" s="7">
        <f t="shared" si="300"/>
        <v>21.379343220798056</v>
      </c>
      <c r="BK51" s="7">
        <f t="shared" si="300"/>
        <v>28.891004352429807</v>
      </c>
      <c r="BL51" s="7">
        <f t="shared" si="300"/>
        <v>25.568538851900378</v>
      </c>
      <c r="BM51" s="7">
        <f t="shared" si="300"/>
        <v>26.86863404775972</v>
      </c>
      <c r="BN51" s="7">
        <f t="shared" si="300"/>
        <v>23.835078590754591</v>
      </c>
      <c r="BO51" s="7">
        <f t="shared" si="300"/>
        <v>20.223703046700862</v>
      </c>
      <c r="BP51" s="7">
        <f t="shared" ref="BP51:EA51" si="301">BP11/$C51*100000</f>
        <v>26.86863404775972</v>
      </c>
      <c r="BQ51" s="7">
        <f t="shared" si="301"/>
        <v>26.724179025997572</v>
      </c>
      <c r="BR51" s="7">
        <f t="shared" si="301"/>
        <v>27.013089069521868</v>
      </c>
      <c r="BS51" s="7">
        <f t="shared" si="301"/>
        <v>23.401713525468143</v>
      </c>
      <c r="BT51" s="7">
        <f t="shared" si="301"/>
        <v>26.86863404775972</v>
      </c>
      <c r="BU51" s="7">
        <f t="shared" si="301"/>
        <v>14.589957197977052</v>
      </c>
      <c r="BV51" s="7">
        <f t="shared" si="301"/>
        <v>18.345787763792927</v>
      </c>
      <c r="BW51" s="7">
        <f t="shared" si="301"/>
        <v>17.190147589695734</v>
      </c>
      <c r="BX51" s="7">
        <f t="shared" si="301"/>
        <v>22.823893438419546</v>
      </c>
      <c r="BY51" s="7">
        <f t="shared" si="301"/>
        <v>23.112803481943843</v>
      </c>
      <c r="BZ51" s="7">
        <f t="shared" si="301"/>
        <v>20.223703046700862</v>
      </c>
      <c r="CA51" s="7">
        <f t="shared" si="301"/>
        <v>16.178962437360688</v>
      </c>
      <c r="CB51" s="7">
        <f t="shared" si="301"/>
        <v>14.301047154452755</v>
      </c>
      <c r="CC51" s="7">
        <f t="shared" si="301"/>
        <v>12.278676849782668</v>
      </c>
      <c r="CD51" s="7">
        <f t="shared" si="301"/>
        <v>17.912422698506479</v>
      </c>
      <c r="CE51" s="7">
        <f t="shared" si="301"/>
        <v>15.312232306787799</v>
      </c>
      <c r="CF51" s="7">
        <f t="shared" si="301"/>
        <v>13.43431702387986</v>
      </c>
      <c r="CG51" s="7">
        <f t="shared" si="301"/>
        <v>12.423131871544816</v>
      </c>
      <c r="CH51" s="7">
        <f t="shared" si="301"/>
        <v>12.567586893306965</v>
      </c>
      <c r="CI51" s="7">
        <f t="shared" si="301"/>
        <v>9.6784864580639844</v>
      </c>
      <c r="CJ51" s="7">
        <f t="shared" si="301"/>
        <v>6.2115659357724082</v>
      </c>
      <c r="CK51" s="7">
        <f t="shared" si="301"/>
        <v>6.9338410445831533</v>
      </c>
      <c r="CL51" s="7">
        <f t="shared" si="301"/>
        <v>9.2451213927775377</v>
      </c>
      <c r="CM51" s="7">
        <f t="shared" si="301"/>
        <v>9.5340314363018361</v>
      </c>
      <c r="CN51" s="7">
        <f t="shared" si="301"/>
        <v>10.111851523350431</v>
      </c>
      <c r="CO51" s="7">
        <f t="shared" si="301"/>
        <v>9.6784864580639844</v>
      </c>
      <c r="CP51" s="7">
        <f t="shared" si="301"/>
        <v>7.2227510881074517</v>
      </c>
      <c r="CQ51" s="7">
        <f t="shared" si="301"/>
        <v>4.7670157181509181</v>
      </c>
      <c r="CR51" s="7">
        <f t="shared" si="301"/>
        <v>6.6449310010588558</v>
      </c>
      <c r="CS51" s="7">
        <f t="shared" si="301"/>
        <v>6.5004759792967057</v>
      </c>
      <c r="CT51" s="7">
        <f t="shared" si="301"/>
        <v>5.2003807834373648</v>
      </c>
      <c r="CU51" s="7">
        <f t="shared" si="301"/>
        <v>5.0559257616752156</v>
      </c>
      <c r="CV51" s="7">
        <f t="shared" si="301"/>
        <v>4.9114707399130673</v>
      </c>
      <c r="CW51" s="7">
        <f t="shared" si="301"/>
        <v>4.9114707399130673</v>
      </c>
      <c r="CX51" s="7">
        <f t="shared" si="301"/>
        <v>3.9002855875780238</v>
      </c>
      <c r="CY51" s="7">
        <f t="shared" si="301"/>
        <v>5.7782008704859606</v>
      </c>
      <c r="CZ51" s="7">
        <f t="shared" si="301"/>
        <v>6.6449310010588558</v>
      </c>
      <c r="DA51" s="7">
        <f t="shared" si="301"/>
        <v>5.2003807834373648</v>
      </c>
      <c r="DB51" s="7">
        <f t="shared" si="301"/>
        <v>3.3224655005294279</v>
      </c>
      <c r="DC51" s="7">
        <f t="shared" si="301"/>
        <v>3.7558305658158746</v>
      </c>
      <c r="DD51" s="7">
        <f t="shared" si="301"/>
        <v>1.5890052393836394</v>
      </c>
      <c r="DE51" s="7">
        <f t="shared" si="301"/>
        <v>3.1780104787672787</v>
      </c>
      <c r="DF51" s="7">
        <f t="shared" si="301"/>
        <v>3.3224655005294279</v>
      </c>
      <c r="DG51" s="7">
        <f t="shared" si="301"/>
        <v>2.8891004352429803</v>
      </c>
      <c r="DH51" s="7">
        <f t="shared" si="301"/>
        <v>2.3112803481943844</v>
      </c>
      <c r="DI51" s="7">
        <f t="shared" si="301"/>
        <v>2.3112803481943844</v>
      </c>
      <c r="DJ51" s="7">
        <f t="shared" si="301"/>
        <v>2.022370304670086</v>
      </c>
      <c r="DK51" s="7">
        <f t="shared" si="301"/>
        <v>1.8779152829079373</v>
      </c>
      <c r="DL51" s="7">
        <f t="shared" si="301"/>
        <v>0.72227510881074508</v>
      </c>
      <c r="DM51" s="7">
        <f t="shared" si="301"/>
        <v>2.1668253264322357</v>
      </c>
      <c r="DN51" s="7">
        <f t="shared" si="301"/>
        <v>1.4445502176214902</v>
      </c>
      <c r="DO51" s="7">
        <f t="shared" si="301"/>
        <v>1.5890052393836394</v>
      </c>
      <c r="DP51" s="7">
        <f t="shared" si="301"/>
        <v>0.57782008704859611</v>
      </c>
      <c r="DQ51" s="7">
        <f t="shared" si="301"/>
        <v>0.57782008704859611</v>
      </c>
      <c r="DR51" s="7">
        <f t="shared" si="301"/>
        <v>2.1668253264322357</v>
      </c>
      <c r="DS51" s="7">
        <f t="shared" si="301"/>
        <v>1.011185152335043</v>
      </c>
      <c r="DT51" s="7">
        <f t="shared" si="301"/>
        <v>1.3000951958593412</v>
      </c>
      <c r="DU51" s="7">
        <f t="shared" si="301"/>
        <v>1.1556401740971922</v>
      </c>
      <c r="DV51" s="7">
        <f t="shared" si="301"/>
        <v>0.86673013057289416</v>
      </c>
      <c r="DW51" s="7">
        <f t="shared" si="301"/>
        <v>1.8779152829079373</v>
      </c>
      <c r="DX51" s="7">
        <f t="shared" si="301"/>
        <v>1.5890052393836394</v>
      </c>
      <c r="DY51" s="7">
        <f t="shared" si="301"/>
        <v>2.1668253264322357</v>
      </c>
      <c r="DZ51" s="7">
        <f t="shared" si="301"/>
        <v>0.28891004352429805</v>
      </c>
      <c r="EA51" s="7">
        <f t="shared" si="301"/>
        <v>0.86673013057289416</v>
      </c>
      <c r="EB51" s="7">
        <f t="shared" ref="EB51:GM51" si="302">EB11/$C51*100000</f>
        <v>1.4445502176214902</v>
      </c>
      <c r="EC51" s="7">
        <f t="shared" si="302"/>
        <v>0.43336506528644708</v>
      </c>
      <c r="ED51" s="7">
        <f t="shared" si="302"/>
        <v>0.43336506528644708</v>
      </c>
      <c r="EE51" s="7">
        <f t="shared" si="302"/>
        <v>0.72227510881074508</v>
      </c>
      <c r="EF51" s="7">
        <f t="shared" si="302"/>
        <v>0.72227510881074508</v>
      </c>
      <c r="EG51" s="7">
        <f t="shared" si="302"/>
        <v>1.011185152335043</v>
      </c>
      <c r="EH51" s="7">
        <f t="shared" si="302"/>
        <v>0.57782008704859611</v>
      </c>
      <c r="EI51" s="7">
        <f t="shared" si="302"/>
        <v>0.86673013057289416</v>
      </c>
      <c r="EJ51" s="7">
        <f t="shared" si="302"/>
        <v>0.57782008704859611</v>
      </c>
      <c r="EK51" s="7">
        <f t="shared" si="302"/>
        <v>0.28891004352429805</v>
      </c>
      <c r="EL51" s="7">
        <f t="shared" si="302"/>
        <v>0.57782008704859611</v>
      </c>
      <c r="EM51" s="7">
        <f t="shared" si="302"/>
        <v>0.14445502176214903</v>
      </c>
      <c r="EN51" s="7">
        <f t="shared" si="302"/>
        <v>0.14445502176214903</v>
      </c>
      <c r="EO51" s="7">
        <f t="shared" si="302"/>
        <v>0.72227510881074508</v>
      </c>
      <c r="EP51" s="7">
        <f t="shared" si="302"/>
        <v>0.14445502176214903</v>
      </c>
      <c r="EQ51" s="7">
        <f t="shared" si="302"/>
        <v>0.72227510881074508</v>
      </c>
      <c r="ER51" s="7">
        <f t="shared" si="302"/>
        <v>0.43336506528644708</v>
      </c>
      <c r="ES51" s="7">
        <f t="shared" si="302"/>
        <v>0.43336506528644708</v>
      </c>
      <c r="ET51" s="7">
        <f t="shared" si="302"/>
        <v>0.28891004352429805</v>
      </c>
      <c r="EU51" s="7">
        <f t="shared" si="302"/>
        <v>0</v>
      </c>
      <c r="EV51" s="7">
        <f t="shared" si="302"/>
        <v>0.57782008704859611</v>
      </c>
      <c r="EW51" s="7">
        <f t="shared" si="302"/>
        <v>0.14445502176214903</v>
      </c>
      <c r="EX51" s="7">
        <f t="shared" si="302"/>
        <v>0.14445502176214903</v>
      </c>
      <c r="EY51" s="7">
        <f t="shared" si="302"/>
        <v>0.43336506528644708</v>
      </c>
      <c r="EZ51" s="7">
        <f t="shared" si="302"/>
        <v>0.14445502176214903</v>
      </c>
      <c r="FA51" s="7">
        <f t="shared" si="302"/>
        <v>0.28891004352429805</v>
      </c>
      <c r="FB51" s="7">
        <f t="shared" si="302"/>
        <v>0</v>
      </c>
      <c r="FC51" s="7">
        <f t="shared" si="302"/>
        <v>0.14445502176214903</v>
      </c>
      <c r="FD51" s="7">
        <f t="shared" si="302"/>
        <v>0</v>
      </c>
      <c r="FE51" s="7">
        <f t="shared" si="302"/>
        <v>0.14445502176214903</v>
      </c>
      <c r="FF51" s="7">
        <f t="shared" si="302"/>
        <v>0.14445502176214903</v>
      </c>
      <c r="FG51" s="7">
        <f t="shared" si="302"/>
        <v>0</v>
      </c>
      <c r="FH51" s="7">
        <f t="shared" si="302"/>
        <v>0.14445502176214903</v>
      </c>
      <c r="FI51" s="7">
        <f t="shared" si="302"/>
        <v>0.43336506528644708</v>
      </c>
      <c r="FJ51" s="7">
        <f t="shared" si="302"/>
        <v>0.57782008704859611</v>
      </c>
      <c r="FK51" s="7">
        <f t="shared" si="302"/>
        <v>0.28891004352429805</v>
      </c>
      <c r="FL51" s="7">
        <f t="shared" si="302"/>
        <v>0.43336506528644708</v>
      </c>
      <c r="FM51" s="7">
        <f t="shared" si="302"/>
        <v>0.43336506528644708</v>
      </c>
      <c r="FN51" s="7">
        <f t="shared" si="302"/>
        <v>1.1556401740971922</v>
      </c>
      <c r="FO51" s="7">
        <f t="shared" si="302"/>
        <v>0.14445502176214903</v>
      </c>
      <c r="FP51" s="7">
        <f t="shared" si="302"/>
        <v>0.72227510881074508</v>
      </c>
      <c r="FQ51" s="7">
        <f t="shared" si="302"/>
        <v>0.57782008704859611</v>
      </c>
      <c r="FR51" s="7">
        <f t="shared" si="302"/>
        <v>0.43336506528644708</v>
      </c>
      <c r="FS51" s="7">
        <f t="shared" si="302"/>
        <v>0</v>
      </c>
      <c r="FT51" s="7">
        <f t="shared" si="302"/>
        <v>0.72227510881074508</v>
      </c>
      <c r="FU51" s="7">
        <f t="shared" si="302"/>
        <v>0.28891004352429805</v>
      </c>
      <c r="FV51" s="7">
        <f t="shared" si="302"/>
        <v>1.3000951958593412</v>
      </c>
      <c r="FW51" s="7">
        <f t="shared" si="302"/>
        <v>0.86673013057289416</v>
      </c>
      <c r="FX51" s="7">
        <f t="shared" si="302"/>
        <v>1.1556401740971922</v>
      </c>
      <c r="FY51" s="7">
        <f t="shared" si="302"/>
        <v>0.86673013057289416</v>
      </c>
      <c r="FZ51" s="7">
        <f t="shared" si="302"/>
        <v>1.5890052393836394</v>
      </c>
      <c r="GA51" s="7">
        <f t="shared" si="302"/>
        <v>0.72227510881074508</v>
      </c>
      <c r="GB51" s="7">
        <f t="shared" si="302"/>
        <v>1.8779152829079373</v>
      </c>
      <c r="GC51" s="7">
        <f t="shared" si="302"/>
        <v>1.4445502176214902</v>
      </c>
      <c r="GD51" s="7">
        <f t="shared" si="302"/>
        <v>1.1556401740971922</v>
      </c>
      <c r="GE51" s="7">
        <f t="shared" si="302"/>
        <v>1.011185152335043</v>
      </c>
      <c r="GF51" s="7">
        <f t="shared" si="302"/>
        <v>0.43336506528644708</v>
      </c>
      <c r="GG51" s="7">
        <f t="shared" si="302"/>
        <v>1.1556401740971922</v>
      </c>
      <c r="GH51" s="7">
        <f t="shared" si="302"/>
        <v>1.4445502176214902</v>
      </c>
      <c r="GI51" s="7">
        <f t="shared" si="302"/>
        <v>1.5890052393836394</v>
      </c>
      <c r="GJ51" s="7">
        <f t="shared" si="302"/>
        <v>0.72227510881074508</v>
      </c>
      <c r="GK51" s="7">
        <f t="shared" si="302"/>
        <v>2.022370304670086</v>
      </c>
      <c r="GL51" s="7">
        <f t="shared" si="302"/>
        <v>2.1668253264322357</v>
      </c>
      <c r="GM51" s="7">
        <f t="shared" si="302"/>
        <v>1.1556401740971922</v>
      </c>
      <c r="GN51" s="7">
        <f t="shared" ref="GN51:HR51" si="303">GN11/$C51*100000</f>
        <v>1.011185152335043</v>
      </c>
      <c r="GO51" s="7">
        <f t="shared" si="303"/>
        <v>2.3112803481943844</v>
      </c>
      <c r="GP51" s="7">
        <f t="shared" si="303"/>
        <v>0.86673013057289416</v>
      </c>
      <c r="GQ51" s="7">
        <f t="shared" si="303"/>
        <v>2.3112803481943844</v>
      </c>
      <c r="GR51" s="7">
        <f t="shared" si="303"/>
        <v>0.43336506528644708</v>
      </c>
      <c r="GS51" s="7">
        <f t="shared" si="303"/>
        <v>1.5890052393836394</v>
      </c>
      <c r="GT51" s="7">
        <f t="shared" si="303"/>
        <v>1.4445502176214902</v>
      </c>
      <c r="GU51" s="7">
        <f t="shared" si="303"/>
        <v>1.011185152335043</v>
      </c>
      <c r="GV51" s="7">
        <f t="shared" si="303"/>
        <v>1.1556401740971922</v>
      </c>
      <c r="GW51" s="7">
        <f t="shared" si="303"/>
        <v>1.3000951958593412</v>
      </c>
      <c r="GX51" s="7">
        <f t="shared" si="303"/>
        <v>0.43336506528644708</v>
      </c>
      <c r="GY51" s="7">
        <f t="shared" si="303"/>
        <v>0.72227510881074508</v>
      </c>
      <c r="GZ51" s="7">
        <f t="shared" si="303"/>
        <v>1.3000951958593412</v>
      </c>
      <c r="HA51" s="7">
        <f t="shared" si="303"/>
        <v>0.86673013057289416</v>
      </c>
      <c r="HB51" s="7">
        <f t="shared" si="303"/>
        <v>1.3000951958593412</v>
      </c>
      <c r="HC51" s="7">
        <f t="shared" si="303"/>
        <v>1.011185152335043</v>
      </c>
      <c r="HD51" s="7">
        <f t="shared" si="303"/>
        <v>1.011185152335043</v>
      </c>
      <c r="HE51" s="7">
        <f t="shared" si="303"/>
        <v>1.3000951958593412</v>
      </c>
      <c r="HF51" s="7">
        <f t="shared" si="303"/>
        <v>1.3000951958593412</v>
      </c>
      <c r="HG51" s="7">
        <f t="shared" si="303"/>
        <v>2.3112803481943844</v>
      </c>
      <c r="HH51" s="7">
        <f t="shared" si="303"/>
        <v>1.7334602611457883</v>
      </c>
      <c r="HI51" s="7">
        <f t="shared" si="303"/>
        <v>2.022370304670086</v>
      </c>
      <c r="HJ51" s="7">
        <f t="shared" si="303"/>
        <v>2.8891004352429803</v>
      </c>
      <c r="HK51" s="7">
        <f t="shared" si="303"/>
        <v>1.7334602611457883</v>
      </c>
      <c r="HL51" s="7">
        <f t="shared" si="303"/>
        <v>3.4669205222915767</v>
      </c>
      <c r="HM51" s="7">
        <f t="shared" si="303"/>
        <v>2.022370304670086</v>
      </c>
      <c r="HN51" s="7">
        <f>HN11/$C51*100000</f>
        <v>2.4557353699565336</v>
      </c>
      <c r="HO51" s="7">
        <f t="shared" si="303"/>
        <v>1.5890052393836394</v>
      </c>
      <c r="HP51" s="7">
        <f t="shared" si="303"/>
        <v>2.3112803481943844</v>
      </c>
      <c r="HQ51" s="7">
        <f t="shared" si="303"/>
        <v>4.1891956311023222</v>
      </c>
      <c r="HR51" s="7">
        <f t="shared" si="303"/>
        <v>1.7334602611457883</v>
      </c>
      <c r="HS51" s="7">
        <f t="shared" ref="HS51" si="304">HS11/$C51*100000</f>
        <v>2.1668253264322357</v>
      </c>
    </row>
    <row r="52" spans="2:228" x14ac:dyDescent="0.25">
      <c r="B52" s="256" t="s">
        <v>210</v>
      </c>
      <c r="C52" s="258">
        <v>1574419</v>
      </c>
      <c r="D52" s="7">
        <f t="shared" ref="D52:BO52" si="305">D10/$C52*100000</f>
        <v>0</v>
      </c>
      <c r="E52" s="7">
        <f t="shared" si="305"/>
        <v>0</v>
      </c>
      <c r="F52" s="7">
        <f t="shared" si="305"/>
        <v>0</v>
      </c>
      <c r="G52" s="7">
        <f t="shared" si="305"/>
        <v>0</v>
      </c>
      <c r="H52" s="7">
        <f t="shared" si="305"/>
        <v>0</v>
      </c>
      <c r="I52" s="7">
        <f t="shared" si="305"/>
        <v>0</v>
      </c>
      <c r="J52" s="7">
        <f t="shared" si="305"/>
        <v>0</v>
      </c>
      <c r="K52" s="7">
        <f t="shared" si="305"/>
        <v>0.12703098730388798</v>
      </c>
      <c r="L52" s="7">
        <f t="shared" si="305"/>
        <v>0</v>
      </c>
      <c r="M52" s="7">
        <f t="shared" si="305"/>
        <v>6.3515493651943991E-2</v>
      </c>
      <c r="N52" s="7">
        <f t="shared" si="305"/>
        <v>0</v>
      </c>
      <c r="O52" s="7">
        <f t="shared" si="305"/>
        <v>0</v>
      </c>
      <c r="P52" s="7">
        <f t="shared" si="305"/>
        <v>0</v>
      </c>
      <c r="Q52" s="7">
        <f t="shared" si="305"/>
        <v>6.3515493651943991E-2</v>
      </c>
      <c r="R52" s="7">
        <f t="shared" si="305"/>
        <v>0</v>
      </c>
      <c r="S52" s="7">
        <f t="shared" si="305"/>
        <v>0.12703098730388798</v>
      </c>
      <c r="T52" s="7">
        <f t="shared" si="305"/>
        <v>6.3515493651943991E-2</v>
      </c>
      <c r="U52" s="7">
        <f t="shared" si="305"/>
        <v>0.12703098730388798</v>
      </c>
      <c r="V52" s="7">
        <f t="shared" si="305"/>
        <v>0.25406197460777596</v>
      </c>
      <c r="W52" s="7">
        <f t="shared" si="305"/>
        <v>6.3515493651943991E-2</v>
      </c>
      <c r="X52" s="7">
        <f t="shared" si="305"/>
        <v>0</v>
      </c>
      <c r="Y52" s="7">
        <f t="shared" si="305"/>
        <v>0.25406197460777596</v>
      </c>
      <c r="Z52" s="7">
        <f t="shared" si="305"/>
        <v>0.19054648095583196</v>
      </c>
      <c r="AA52" s="7">
        <f t="shared" si="305"/>
        <v>0.25406197460777596</v>
      </c>
      <c r="AB52" s="7">
        <f t="shared" si="305"/>
        <v>0.57163944286749591</v>
      </c>
      <c r="AC52" s="7">
        <f t="shared" si="305"/>
        <v>0.69867043017138386</v>
      </c>
      <c r="AD52" s="7">
        <f t="shared" si="305"/>
        <v>0.57163944286749591</v>
      </c>
      <c r="AE52" s="7">
        <f t="shared" si="305"/>
        <v>0.31757746825971994</v>
      </c>
      <c r="AF52" s="7">
        <f t="shared" si="305"/>
        <v>1.1432788857349918</v>
      </c>
      <c r="AG52" s="7">
        <f t="shared" si="305"/>
        <v>1.0162478984311039</v>
      </c>
      <c r="AH52" s="7">
        <f t="shared" si="305"/>
        <v>0.82570141747527181</v>
      </c>
      <c r="AI52" s="7">
        <f t="shared" si="305"/>
        <v>1.5243718476466557</v>
      </c>
      <c r="AJ52" s="7">
        <f t="shared" si="305"/>
        <v>1.5243718476466557</v>
      </c>
      <c r="AK52" s="7">
        <f t="shared" si="305"/>
        <v>1.9689803032102637</v>
      </c>
      <c r="AL52" s="7">
        <f t="shared" si="305"/>
        <v>3.0487436952933114</v>
      </c>
      <c r="AM52" s="7">
        <f t="shared" si="305"/>
        <v>2.0960112905141517</v>
      </c>
      <c r="AN52" s="7">
        <f t="shared" si="305"/>
        <v>5.5258479477191269</v>
      </c>
      <c r="AO52" s="7">
        <f t="shared" si="305"/>
        <v>5.208270479459407</v>
      </c>
      <c r="AP52" s="7">
        <f t="shared" si="305"/>
        <v>6.7326423271060625</v>
      </c>
      <c r="AQ52" s="7">
        <f t="shared" si="305"/>
        <v>6.7326423271060625</v>
      </c>
      <c r="AR52" s="7">
        <f t="shared" si="305"/>
        <v>7.748890225537167</v>
      </c>
      <c r="AS52" s="7">
        <f t="shared" si="305"/>
        <v>8.8921691112721586</v>
      </c>
      <c r="AT52" s="7">
        <f t="shared" si="305"/>
        <v>8.7016226303163258</v>
      </c>
      <c r="AU52" s="7">
        <f t="shared" si="305"/>
        <v>15.62481143837822</v>
      </c>
      <c r="AV52" s="7">
        <f t="shared" si="305"/>
        <v>11.178726882742142</v>
      </c>
      <c r="AW52" s="7">
        <f t="shared" si="305"/>
        <v>10.607087439874647</v>
      </c>
      <c r="AX52" s="7">
        <f t="shared" si="305"/>
        <v>9.9084170097032622</v>
      </c>
      <c r="AY52" s="7">
        <f t="shared" si="305"/>
        <v>12.76661422404074</v>
      </c>
      <c r="AZ52" s="7">
        <f t="shared" si="305"/>
        <v>10.03544799700715</v>
      </c>
      <c r="BA52" s="7">
        <f t="shared" si="305"/>
        <v>9.7178705287474294</v>
      </c>
      <c r="BB52" s="7">
        <f t="shared" si="305"/>
        <v>14.608563539947117</v>
      </c>
      <c r="BC52" s="7">
        <f t="shared" si="305"/>
        <v>10.543571946222702</v>
      </c>
      <c r="BD52" s="7">
        <f t="shared" si="305"/>
        <v>11.877397312913525</v>
      </c>
      <c r="BE52" s="7">
        <f t="shared" si="305"/>
        <v>10.607087439874647</v>
      </c>
      <c r="BF52" s="7">
        <f t="shared" si="305"/>
        <v>10.03544799700715</v>
      </c>
      <c r="BG52" s="7">
        <f t="shared" si="305"/>
        <v>7.4313127572774462</v>
      </c>
      <c r="BH52" s="7">
        <f t="shared" si="305"/>
        <v>7.4948282509293902</v>
      </c>
      <c r="BI52" s="7">
        <f t="shared" si="305"/>
        <v>9.2097465795318776</v>
      </c>
      <c r="BJ52" s="7">
        <f t="shared" si="305"/>
        <v>6.4150648588463426</v>
      </c>
      <c r="BK52" s="7">
        <f t="shared" si="305"/>
        <v>9.1462310858799345</v>
      </c>
      <c r="BL52" s="7">
        <f t="shared" si="305"/>
        <v>8.8921691112721586</v>
      </c>
      <c r="BM52" s="7">
        <f t="shared" si="305"/>
        <v>6.6691268334541176</v>
      </c>
      <c r="BN52" s="7">
        <f t="shared" si="305"/>
        <v>6.7961578207580065</v>
      </c>
      <c r="BO52" s="7">
        <f t="shared" si="305"/>
        <v>5.6528789350230149</v>
      </c>
      <c r="BP52" s="7">
        <f t="shared" ref="BP52:EA52" si="306">BP10/$C52*100000</f>
        <v>8.5110761493604929</v>
      </c>
      <c r="BQ52" s="7">
        <f t="shared" si="306"/>
        <v>7.3677972636255031</v>
      </c>
      <c r="BR52" s="7">
        <f t="shared" si="306"/>
        <v>8.1299831874488309</v>
      </c>
      <c r="BS52" s="7">
        <f t="shared" si="306"/>
        <v>6.3515493651943995</v>
      </c>
      <c r="BT52" s="7">
        <f t="shared" si="306"/>
        <v>6.7326423271060625</v>
      </c>
      <c r="BU52" s="7">
        <f t="shared" si="306"/>
        <v>4.5731155429399672</v>
      </c>
      <c r="BV52" s="7">
        <f t="shared" si="306"/>
        <v>4.7636620238957992</v>
      </c>
      <c r="BW52" s="7">
        <f t="shared" si="306"/>
        <v>3.6203831381608076</v>
      </c>
      <c r="BX52" s="7">
        <f t="shared" si="306"/>
        <v>4.6366310365919112</v>
      </c>
      <c r="BY52" s="7">
        <f t="shared" si="306"/>
        <v>3.9379606064205275</v>
      </c>
      <c r="BZ52" s="7">
        <f t="shared" si="306"/>
        <v>4.8906930111996871</v>
      </c>
      <c r="CA52" s="7">
        <f t="shared" si="306"/>
        <v>3.4298366572049757</v>
      </c>
      <c r="CB52" s="7">
        <f t="shared" si="306"/>
        <v>3.4933521508569192</v>
      </c>
      <c r="CC52" s="7">
        <f t="shared" si="306"/>
        <v>2.2865577714699836</v>
      </c>
      <c r="CD52" s="7">
        <f t="shared" si="306"/>
        <v>4.1285070873763594</v>
      </c>
      <c r="CE52" s="7">
        <f t="shared" si="306"/>
        <v>2.2230422778180396</v>
      </c>
      <c r="CF52" s="7">
        <f t="shared" si="306"/>
        <v>3.2392901762491433</v>
      </c>
      <c r="CG52" s="7">
        <f t="shared" si="306"/>
        <v>2.4135887587738716</v>
      </c>
      <c r="CH52" s="7">
        <f t="shared" si="306"/>
        <v>2.1595267841660957</v>
      </c>
      <c r="CI52" s="7">
        <f t="shared" si="306"/>
        <v>2.4135887587738716</v>
      </c>
      <c r="CJ52" s="7">
        <f t="shared" si="306"/>
        <v>1.7784338222544316</v>
      </c>
      <c r="CK52" s="7">
        <f t="shared" si="306"/>
        <v>1.7784338222544316</v>
      </c>
      <c r="CL52" s="7">
        <f t="shared" si="306"/>
        <v>1.9689803032102637</v>
      </c>
      <c r="CM52" s="7">
        <f t="shared" si="306"/>
        <v>2.4135887587738716</v>
      </c>
      <c r="CN52" s="7">
        <f t="shared" si="306"/>
        <v>1.3973408603427677</v>
      </c>
      <c r="CO52" s="7">
        <f t="shared" si="306"/>
        <v>1.7784338222544316</v>
      </c>
      <c r="CP52" s="7">
        <f t="shared" si="306"/>
        <v>1.3973408603427677</v>
      </c>
      <c r="CQ52" s="7">
        <f t="shared" si="306"/>
        <v>1.2067943793869358</v>
      </c>
      <c r="CR52" s="7">
        <f t="shared" si="306"/>
        <v>1.6514028349505436</v>
      </c>
      <c r="CS52" s="7">
        <f t="shared" si="306"/>
        <v>1.2067943793869358</v>
      </c>
      <c r="CT52" s="7">
        <f t="shared" si="306"/>
        <v>1.4608563539947117</v>
      </c>
      <c r="CU52" s="7">
        <f t="shared" si="306"/>
        <v>1.3338253666908237</v>
      </c>
      <c r="CV52" s="7">
        <f t="shared" si="306"/>
        <v>1.3338253666908237</v>
      </c>
      <c r="CW52" s="7">
        <f t="shared" si="306"/>
        <v>1.1432788857349918</v>
      </c>
      <c r="CX52" s="7">
        <f t="shared" si="306"/>
        <v>0.88921691112721579</v>
      </c>
      <c r="CY52" s="7">
        <f t="shared" si="306"/>
        <v>1.4608563539947117</v>
      </c>
      <c r="CZ52" s="7">
        <f t="shared" si="306"/>
        <v>1.2067943793869358</v>
      </c>
      <c r="DA52" s="7">
        <f t="shared" si="306"/>
        <v>0.63515493651943988</v>
      </c>
      <c r="DB52" s="7">
        <f t="shared" si="306"/>
        <v>0.63515493651943988</v>
      </c>
      <c r="DC52" s="7">
        <f t="shared" si="306"/>
        <v>0.95273240477915977</v>
      </c>
      <c r="DD52" s="7">
        <f t="shared" si="306"/>
        <v>0.4446084555636079</v>
      </c>
      <c r="DE52" s="7">
        <f t="shared" si="306"/>
        <v>0.95273240477915977</v>
      </c>
      <c r="DF52" s="7">
        <f t="shared" si="306"/>
        <v>0.69867043017138386</v>
      </c>
      <c r="DG52" s="7">
        <f t="shared" si="306"/>
        <v>0.82570141747527181</v>
      </c>
      <c r="DH52" s="7">
        <f t="shared" si="306"/>
        <v>0.95273240477915977</v>
      </c>
      <c r="DI52" s="7">
        <f t="shared" si="306"/>
        <v>1.1432788857349918</v>
      </c>
      <c r="DJ52" s="7">
        <f t="shared" si="306"/>
        <v>0.88921691112721579</v>
      </c>
      <c r="DK52" s="7">
        <f t="shared" si="306"/>
        <v>0.63515493651943988</v>
      </c>
      <c r="DL52" s="7">
        <f t="shared" si="306"/>
        <v>0.50812394921555193</v>
      </c>
      <c r="DM52" s="7">
        <f t="shared" si="306"/>
        <v>0.76218592382332784</v>
      </c>
      <c r="DN52" s="7">
        <f t="shared" si="306"/>
        <v>0.57163944286749591</v>
      </c>
      <c r="DO52" s="7">
        <f t="shared" si="306"/>
        <v>0.4446084555636079</v>
      </c>
      <c r="DP52" s="7">
        <f t="shared" si="306"/>
        <v>0.69867043017138386</v>
      </c>
      <c r="DQ52" s="7">
        <f t="shared" si="306"/>
        <v>0.25406197460777596</v>
      </c>
      <c r="DR52" s="7">
        <f t="shared" si="306"/>
        <v>1.2067943793869358</v>
      </c>
      <c r="DS52" s="7">
        <f t="shared" si="306"/>
        <v>0.4446084555636079</v>
      </c>
      <c r="DT52" s="7">
        <f t="shared" si="306"/>
        <v>0.31757746825971994</v>
      </c>
      <c r="DU52" s="7">
        <f t="shared" si="306"/>
        <v>0.31757746825971994</v>
      </c>
      <c r="DV52" s="7">
        <f t="shared" si="306"/>
        <v>0.19054648095583196</v>
      </c>
      <c r="DW52" s="7">
        <f t="shared" si="306"/>
        <v>0.82570141747527181</v>
      </c>
      <c r="DX52" s="7">
        <f t="shared" si="306"/>
        <v>0.50812394921555193</v>
      </c>
      <c r="DY52" s="7">
        <f t="shared" si="306"/>
        <v>0.25406197460777596</v>
      </c>
      <c r="DZ52" s="7">
        <f t="shared" si="306"/>
        <v>0.31757746825971994</v>
      </c>
      <c r="EA52" s="7">
        <f t="shared" si="306"/>
        <v>0.12703098730388798</v>
      </c>
      <c r="EB52" s="7">
        <f t="shared" ref="EB52:GM52" si="307">EB10/$C52*100000</f>
        <v>0.57163944286749591</v>
      </c>
      <c r="EC52" s="7">
        <f t="shared" si="307"/>
        <v>0.50812394921555193</v>
      </c>
      <c r="ED52" s="7">
        <f t="shared" si="307"/>
        <v>0.25406197460777596</v>
      </c>
      <c r="EE52" s="7">
        <f t="shared" si="307"/>
        <v>0.57163944286749591</v>
      </c>
      <c r="EF52" s="7">
        <f t="shared" si="307"/>
        <v>0.19054648095583196</v>
      </c>
      <c r="EG52" s="7">
        <f t="shared" si="307"/>
        <v>0</v>
      </c>
      <c r="EH52" s="7">
        <f t="shared" si="307"/>
        <v>0.12703098730388798</v>
      </c>
      <c r="EI52" s="7">
        <f t="shared" si="307"/>
        <v>0.12703098730388798</v>
      </c>
      <c r="EJ52" s="7">
        <f t="shared" si="307"/>
        <v>0.12703098730388798</v>
      </c>
      <c r="EK52" s="7">
        <f t="shared" si="307"/>
        <v>6.3515493651943991E-2</v>
      </c>
      <c r="EL52" s="7">
        <f t="shared" si="307"/>
        <v>0.25406197460777596</v>
      </c>
      <c r="EM52" s="7">
        <f t="shared" si="307"/>
        <v>0</v>
      </c>
      <c r="EN52" s="7">
        <f t="shared" si="307"/>
        <v>0.19054648095583196</v>
      </c>
      <c r="EO52" s="7">
        <f t="shared" si="307"/>
        <v>0.38109296191166392</v>
      </c>
      <c r="EP52" s="7">
        <f t="shared" si="307"/>
        <v>0</v>
      </c>
      <c r="EQ52" s="7">
        <f t="shared" si="307"/>
        <v>6.3515493651943991E-2</v>
      </c>
      <c r="ER52" s="7">
        <f t="shared" si="307"/>
        <v>6.3515493651943991E-2</v>
      </c>
      <c r="ES52" s="7">
        <f t="shared" si="307"/>
        <v>0.25406197460777596</v>
      </c>
      <c r="ET52" s="7">
        <f t="shared" si="307"/>
        <v>0.12703098730388798</v>
      </c>
      <c r="EU52" s="7">
        <f t="shared" si="307"/>
        <v>6.3515493651943991E-2</v>
      </c>
      <c r="EV52" s="7">
        <f t="shared" si="307"/>
        <v>0.31757746825971994</v>
      </c>
      <c r="EW52" s="7">
        <f t="shared" si="307"/>
        <v>0.12703098730388798</v>
      </c>
      <c r="EX52" s="7">
        <f t="shared" si="307"/>
        <v>0.25406197460777596</v>
      </c>
      <c r="EY52" s="7">
        <f t="shared" si="307"/>
        <v>6.3515493651943991E-2</v>
      </c>
      <c r="EZ52" s="7">
        <f t="shared" si="307"/>
        <v>0</v>
      </c>
      <c r="FA52" s="7">
        <f t="shared" si="307"/>
        <v>6.3515493651943991E-2</v>
      </c>
      <c r="FB52" s="7">
        <f t="shared" si="307"/>
        <v>0.12703098730388798</v>
      </c>
      <c r="FC52" s="7">
        <f t="shared" si="307"/>
        <v>0.38109296191166392</v>
      </c>
      <c r="FD52" s="7">
        <f t="shared" si="307"/>
        <v>0.25406197460777596</v>
      </c>
      <c r="FE52" s="7">
        <f t="shared" si="307"/>
        <v>0.31757746825971994</v>
      </c>
      <c r="FF52" s="7">
        <f t="shared" si="307"/>
        <v>0.19054648095583196</v>
      </c>
      <c r="FG52" s="7">
        <f t="shared" si="307"/>
        <v>0.19054648095583196</v>
      </c>
      <c r="FH52" s="7">
        <f t="shared" si="307"/>
        <v>0.63515493651943988</v>
      </c>
      <c r="FI52" s="7">
        <f t="shared" si="307"/>
        <v>0.25406197460777596</v>
      </c>
      <c r="FJ52" s="7">
        <f t="shared" si="307"/>
        <v>0.38109296191166392</v>
      </c>
      <c r="FK52" s="7">
        <f t="shared" si="307"/>
        <v>0.50812394921555193</v>
      </c>
      <c r="FL52" s="7">
        <f t="shared" si="307"/>
        <v>0.50812394921555193</v>
      </c>
      <c r="FM52" s="7">
        <f t="shared" si="307"/>
        <v>0.50812394921555193</v>
      </c>
      <c r="FN52" s="7">
        <f t="shared" si="307"/>
        <v>0.69867043017138386</v>
      </c>
      <c r="FO52" s="7">
        <f t="shared" si="307"/>
        <v>0.50812394921555193</v>
      </c>
      <c r="FP52" s="7">
        <f t="shared" si="307"/>
        <v>0.4446084555636079</v>
      </c>
      <c r="FQ52" s="7">
        <f t="shared" si="307"/>
        <v>0.31757746825971994</v>
      </c>
      <c r="FR52" s="7">
        <f t="shared" si="307"/>
        <v>0.38109296191166392</v>
      </c>
      <c r="FS52" s="7">
        <f t="shared" si="307"/>
        <v>0.69867043017138386</v>
      </c>
      <c r="FT52" s="7">
        <f t="shared" si="307"/>
        <v>0.63515493651943988</v>
      </c>
      <c r="FU52" s="7">
        <f t="shared" si="307"/>
        <v>0.38109296191166392</v>
      </c>
      <c r="FV52" s="7">
        <f t="shared" si="307"/>
        <v>1.0162478984311039</v>
      </c>
      <c r="FW52" s="7">
        <f t="shared" si="307"/>
        <v>0.50812394921555193</v>
      </c>
      <c r="FX52" s="7">
        <f t="shared" si="307"/>
        <v>0.82570141747527181</v>
      </c>
      <c r="FY52" s="7">
        <f t="shared" si="307"/>
        <v>0.88921691112721579</v>
      </c>
      <c r="FZ52" s="7">
        <f t="shared" si="307"/>
        <v>1.2703098730388798</v>
      </c>
      <c r="GA52" s="7">
        <f t="shared" si="307"/>
        <v>0.88921691112721579</v>
      </c>
      <c r="GB52" s="7">
        <f t="shared" si="307"/>
        <v>1.0797633920830478</v>
      </c>
      <c r="GC52" s="7">
        <f t="shared" si="307"/>
        <v>0.69867043017138386</v>
      </c>
      <c r="GD52" s="7">
        <f t="shared" si="307"/>
        <v>1.1432788857349918</v>
      </c>
      <c r="GE52" s="7">
        <f t="shared" si="307"/>
        <v>1.3338253666908237</v>
      </c>
      <c r="GF52" s="7">
        <f t="shared" si="307"/>
        <v>0.69867043017138386</v>
      </c>
      <c r="GG52" s="7">
        <f t="shared" si="307"/>
        <v>0.76218592382332784</v>
      </c>
      <c r="GH52" s="7">
        <f t="shared" si="307"/>
        <v>1.5878873412985999</v>
      </c>
      <c r="GI52" s="7">
        <f t="shared" si="307"/>
        <v>1.2703098730388798</v>
      </c>
      <c r="GJ52" s="7">
        <f t="shared" si="307"/>
        <v>1.0162478984311039</v>
      </c>
      <c r="GK52" s="7">
        <f t="shared" si="307"/>
        <v>0.95273240477915977</v>
      </c>
      <c r="GL52" s="7">
        <f t="shared" si="307"/>
        <v>1.0797633920830478</v>
      </c>
      <c r="GM52" s="7">
        <f t="shared" si="307"/>
        <v>1.2067943793869358</v>
      </c>
      <c r="GN52" s="7">
        <f t="shared" ref="GN52:HR52" si="308">GN10/$C52*100000</f>
        <v>0.82570141747527181</v>
      </c>
      <c r="GO52" s="7">
        <f t="shared" si="308"/>
        <v>1.2067943793869358</v>
      </c>
      <c r="GP52" s="7">
        <f t="shared" si="308"/>
        <v>1.4608563539947117</v>
      </c>
      <c r="GQ52" s="7">
        <f t="shared" si="308"/>
        <v>0.69867043017138386</v>
      </c>
      <c r="GR52" s="7">
        <f t="shared" si="308"/>
        <v>1.2067943793869358</v>
      </c>
      <c r="GS52" s="7">
        <f t="shared" si="308"/>
        <v>0.82570141747527181</v>
      </c>
      <c r="GT52" s="7">
        <f t="shared" si="308"/>
        <v>0.4446084555636079</v>
      </c>
      <c r="GU52" s="7">
        <f t="shared" si="308"/>
        <v>0.57163944286749591</v>
      </c>
      <c r="GV52" s="7">
        <f t="shared" si="308"/>
        <v>0.76218592382332784</v>
      </c>
      <c r="GW52" s="7">
        <f t="shared" si="308"/>
        <v>0.82570141747527181</v>
      </c>
      <c r="GX52" s="7">
        <f t="shared" si="308"/>
        <v>1.2703098730388798</v>
      </c>
      <c r="GY52" s="7">
        <f t="shared" si="308"/>
        <v>0.76218592382332784</v>
      </c>
      <c r="GZ52" s="7">
        <f t="shared" si="308"/>
        <v>0.69867043017138386</v>
      </c>
      <c r="HA52" s="7">
        <f t="shared" si="308"/>
        <v>0.95273240477915977</v>
      </c>
      <c r="HB52" s="7">
        <f t="shared" si="308"/>
        <v>0.82570141747527181</v>
      </c>
      <c r="HC52" s="7">
        <f t="shared" si="308"/>
        <v>0.76218592382332784</v>
      </c>
      <c r="HD52" s="7">
        <f t="shared" si="308"/>
        <v>0.95273240477915977</v>
      </c>
      <c r="HE52" s="7">
        <f t="shared" si="308"/>
        <v>0.82570141747527181</v>
      </c>
      <c r="HF52" s="7">
        <f t="shared" si="308"/>
        <v>0.50812394921555193</v>
      </c>
      <c r="HG52" s="7">
        <f t="shared" si="308"/>
        <v>0.76218592382332784</v>
      </c>
      <c r="HH52" s="7">
        <f t="shared" si="308"/>
        <v>1.3338253666908237</v>
      </c>
      <c r="HI52" s="7">
        <f t="shared" si="308"/>
        <v>1.5878873412985999</v>
      </c>
      <c r="HJ52" s="7">
        <f t="shared" si="308"/>
        <v>1.8419493159063758</v>
      </c>
      <c r="HK52" s="7">
        <f t="shared" si="308"/>
        <v>2.4135887587738716</v>
      </c>
      <c r="HL52" s="7">
        <f t="shared" si="308"/>
        <v>2.2230422778180396</v>
      </c>
      <c r="HM52" s="7">
        <f t="shared" si="308"/>
        <v>1.4608563539947117</v>
      </c>
      <c r="HN52" s="7">
        <f>HN10/$C52*100000</f>
        <v>2.0960112905141517</v>
      </c>
      <c r="HO52" s="7">
        <f t="shared" si="308"/>
        <v>2.2865577714699836</v>
      </c>
      <c r="HP52" s="7">
        <f t="shared" si="308"/>
        <v>1.7784338222544316</v>
      </c>
      <c r="HQ52" s="7">
        <f t="shared" si="308"/>
        <v>2.2230422778180396</v>
      </c>
      <c r="HR52" s="7">
        <f t="shared" si="308"/>
        <v>1.6514028349505436</v>
      </c>
      <c r="HS52" s="7">
        <f t="shared" ref="HS52" si="309">HS10/$C52*100000</f>
        <v>1.2067943793869358</v>
      </c>
    </row>
    <row r="53" spans="2:228" x14ac:dyDescent="0.25">
      <c r="B53" s="256" t="s">
        <v>209</v>
      </c>
      <c r="C53" s="258">
        <v>2113846</v>
      </c>
      <c r="D53" s="7">
        <f t="shared" ref="D53:BO53" si="310">D9/$C53*100000</f>
        <v>0</v>
      </c>
      <c r="E53" s="7">
        <f t="shared" si="310"/>
        <v>0</v>
      </c>
      <c r="F53" s="7">
        <f t="shared" si="310"/>
        <v>0</v>
      </c>
      <c r="G53" s="7">
        <f t="shared" si="310"/>
        <v>0</v>
      </c>
      <c r="H53" s="7">
        <f t="shared" si="310"/>
        <v>9.4614271805987762E-2</v>
      </c>
      <c r="I53" s="7">
        <f t="shared" si="310"/>
        <v>0</v>
      </c>
      <c r="J53" s="7">
        <f t="shared" si="310"/>
        <v>0</v>
      </c>
      <c r="K53" s="7">
        <f t="shared" si="310"/>
        <v>0</v>
      </c>
      <c r="L53" s="7">
        <f t="shared" si="310"/>
        <v>0.14192140770898165</v>
      </c>
      <c r="M53" s="7">
        <f t="shared" si="310"/>
        <v>0</v>
      </c>
      <c r="N53" s="7">
        <f t="shared" si="310"/>
        <v>0</v>
      </c>
      <c r="O53" s="7">
        <f t="shared" si="310"/>
        <v>0</v>
      </c>
      <c r="P53" s="7">
        <f t="shared" si="310"/>
        <v>4.7307135902993881E-2</v>
      </c>
      <c r="Q53" s="7">
        <f t="shared" si="310"/>
        <v>4.7307135902993881E-2</v>
      </c>
      <c r="R53" s="7">
        <f t="shared" si="310"/>
        <v>4.7307135902993881E-2</v>
      </c>
      <c r="S53" s="7">
        <f t="shared" si="310"/>
        <v>4.7307135902993881E-2</v>
      </c>
      <c r="T53" s="7">
        <f t="shared" si="310"/>
        <v>0</v>
      </c>
      <c r="U53" s="7">
        <f t="shared" si="310"/>
        <v>9.4614271805987762E-2</v>
      </c>
      <c r="V53" s="7">
        <f t="shared" si="310"/>
        <v>0</v>
      </c>
      <c r="W53" s="7">
        <f t="shared" si="310"/>
        <v>4.7307135902993881E-2</v>
      </c>
      <c r="X53" s="7">
        <f t="shared" si="310"/>
        <v>4.7307135902993881E-2</v>
      </c>
      <c r="Y53" s="7">
        <f t="shared" si="310"/>
        <v>4.7307135902993881E-2</v>
      </c>
      <c r="Z53" s="7">
        <f t="shared" si="310"/>
        <v>0.18922854361197552</v>
      </c>
      <c r="AA53" s="7">
        <f t="shared" si="310"/>
        <v>0.14192140770898165</v>
      </c>
      <c r="AB53" s="7">
        <f t="shared" si="310"/>
        <v>0.14192140770898165</v>
      </c>
      <c r="AC53" s="7">
        <f t="shared" si="310"/>
        <v>0.2838428154179633</v>
      </c>
      <c r="AD53" s="7">
        <f t="shared" si="310"/>
        <v>0.18922854361197552</v>
      </c>
      <c r="AE53" s="7">
        <f t="shared" si="310"/>
        <v>0.37845708722395105</v>
      </c>
      <c r="AF53" s="7">
        <f t="shared" si="310"/>
        <v>0.7569141744479021</v>
      </c>
      <c r="AG53" s="7">
        <f t="shared" si="310"/>
        <v>1.2299855334778409</v>
      </c>
      <c r="AH53" s="7">
        <f t="shared" si="310"/>
        <v>0.89883558215688364</v>
      </c>
      <c r="AI53" s="7">
        <f t="shared" si="310"/>
        <v>1.2772926693808346</v>
      </c>
      <c r="AJ53" s="7">
        <f t="shared" si="310"/>
        <v>1.6084426207017917</v>
      </c>
      <c r="AK53" s="7">
        <f t="shared" si="310"/>
        <v>1.7503640284107735</v>
      </c>
      <c r="AL53" s="7">
        <f t="shared" si="310"/>
        <v>1.8922854361197552</v>
      </c>
      <c r="AM53" s="7">
        <f t="shared" si="310"/>
        <v>1.8449783002167612</v>
      </c>
      <c r="AN53" s="7">
        <f t="shared" si="310"/>
        <v>3.6426494645305287</v>
      </c>
      <c r="AO53" s="7">
        <f t="shared" si="310"/>
        <v>3.8791851440454979</v>
      </c>
      <c r="AP53" s="7">
        <f t="shared" si="310"/>
        <v>4.8726349980083699</v>
      </c>
      <c r="AQ53" s="7">
        <f t="shared" si="310"/>
        <v>5.1091706775233385</v>
      </c>
      <c r="AR53" s="7">
        <f t="shared" si="310"/>
        <v>6.0080062596802231</v>
      </c>
      <c r="AS53" s="7">
        <f t="shared" si="310"/>
        <v>5.3457063570383081</v>
      </c>
      <c r="AT53" s="7">
        <f t="shared" si="310"/>
        <v>7.4272203367700387</v>
      </c>
      <c r="AU53" s="7">
        <f t="shared" si="310"/>
        <v>8.8937415497628489</v>
      </c>
      <c r="AV53" s="7">
        <f t="shared" si="310"/>
        <v>6.5756918905161488</v>
      </c>
      <c r="AW53" s="7">
        <f t="shared" si="310"/>
        <v>6.6229990264191425</v>
      </c>
      <c r="AX53" s="7">
        <f t="shared" si="310"/>
        <v>7.1433775213520754</v>
      </c>
      <c r="AY53" s="7">
        <f t="shared" si="310"/>
        <v>7.8529845598969841</v>
      </c>
      <c r="AZ53" s="7">
        <f t="shared" si="310"/>
        <v>6.5756918905161488</v>
      </c>
      <c r="BA53" s="7">
        <f t="shared" si="310"/>
        <v>4.1157208235604674</v>
      </c>
      <c r="BB53" s="7">
        <f t="shared" si="310"/>
        <v>8.1368273753149474</v>
      </c>
      <c r="BC53" s="7">
        <f t="shared" si="310"/>
        <v>7.2379917931580637</v>
      </c>
      <c r="BD53" s="7">
        <f t="shared" si="310"/>
        <v>6.4337704828071667</v>
      </c>
      <c r="BE53" s="7">
        <f t="shared" si="310"/>
        <v>7.2379917931580637</v>
      </c>
      <c r="BF53" s="7">
        <f t="shared" si="310"/>
        <v>5.9133919878742347</v>
      </c>
      <c r="BG53" s="7">
        <f t="shared" si="310"/>
        <v>5.2510920852323206</v>
      </c>
      <c r="BH53" s="7">
        <f t="shared" si="310"/>
        <v>5.4876277647472902</v>
      </c>
      <c r="BI53" s="7">
        <f t="shared" si="310"/>
        <v>7.521834608576027</v>
      </c>
      <c r="BJ53" s="7">
        <f t="shared" si="310"/>
        <v>4.9199421339113636</v>
      </c>
      <c r="BK53" s="7">
        <f t="shared" si="310"/>
        <v>6.528384754613155</v>
      </c>
      <c r="BL53" s="7">
        <f t="shared" si="310"/>
        <v>5.0145564057173511</v>
      </c>
      <c r="BM53" s="7">
        <f t="shared" si="310"/>
        <v>5.2983992211353144</v>
      </c>
      <c r="BN53" s="7">
        <f t="shared" si="310"/>
        <v>5.0145564057173511</v>
      </c>
      <c r="BO53" s="7">
        <f t="shared" si="310"/>
        <v>4.4941779107844191</v>
      </c>
      <c r="BP53" s="7">
        <f t="shared" ref="BP53:EA53" si="311">BP9/$C53*100000</f>
        <v>6.197234803292198</v>
      </c>
      <c r="BQ53" s="7">
        <f t="shared" si="311"/>
        <v>5.2510920852323206</v>
      </c>
      <c r="BR53" s="7">
        <f t="shared" si="311"/>
        <v>4.8253278621053761</v>
      </c>
      <c r="BS53" s="7">
        <f t="shared" si="311"/>
        <v>4.6360993184934003</v>
      </c>
      <c r="BT53" s="7">
        <f t="shared" si="311"/>
        <v>5.1091706775233385</v>
      </c>
      <c r="BU53" s="7">
        <f t="shared" si="311"/>
        <v>5.1091706775233385</v>
      </c>
      <c r="BV53" s="7">
        <f t="shared" si="311"/>
        <v>4.4468707748814245</v>
      </c>
      <c r="BW53" s="7">
        <f t="shared" si="311"/>
        <v>3.5953423286275346</v>
      </c>
      <c r="BX53" s="7">
        <f t="shared" si="311"/>
        <v>3.7372637363365162</v>
      </c>
      <c r="BY53" s="7">
        <f t="shared" si="311"/>
        <v>3.2641923773065775</v>
      </c>
      <c r="BZ53" s="7">
        <f t="shared" si="311"/>
        <v>3.4534209209185529</v>
      </c>
      <c r="CA53" s="7">
        <f t="shared" si="311"/>
        <v>3.3588066491125654</v>
      </c>
      <c r="CB53" s="7">
        <f t="shared" si="311"/>
        <v>2.8384281541796326</v>
      </c>
      <c r="CC53" s="7">
        <f t="shared" si="311"/>
        <v>2.6491996105676572</v>
      </c>
      <c r="CD53" s="7">
        <f t="shared" si="311"/>
        <v>3.2641923773065775</v>
      </c>
      <c r="CE53" s="7">
        <f t="shared" si="311"/>
        <v>1.8449783002167612</v>
      </c>
      <c r="CF53" s="7">
        <f t="shared" si="311"/>
        <v>1.9868997079257429</v>
      </c>
      <c r="CG53" s="7">
        <f t="shared" si="311"/>
        <v>1.7503640284107735</v>
      </c>
      <c r="CH53" s="7">
        <f t="shared" si="311"/>
        <v>1.6084426207017917</v>
      </c>
      <c r="CI53" s="7">
        <f t="shared" si="311"/>
        <v>1.9395925720227489</v>
      </c>
      <c r="CJ53" s="7">
        <f t="shared" si="311"/>
        <v>1.4665212129928102</v>
      </c>
      <c r="CK53" s="7">
        <f t="shared" si="311"/>
        <v>2.0342068438287368</v>
      </c>
      <c r="CL53" s="7">
        <f t="shared" si="311"/>
        <v>1.6557497566047856</v>
      </c>
      <c r="CM53" s="7">
        <f t="shared" si="311"/>
        <v>1.7030568925077796</v>
      </c>
      <c r="CN53" s="7">
        <f t="shared" si="311"/>
        <v>1.1353712616718532</v>
      </c>
      <c r="CO53" s="7">
        <f t="shared" si="311"/>
        <v>1.3719069411868225</v>
      </c>
      <c r="CP53" s="7">
        <f t="shared" si="311"/>
        <v>1.2299855334778409</v>
      </c>
      <c r="CQ53" s="7">
        <f t="shared" si="311"/>
        <v>0.9461427180598776</v>
      </c>
      <c r="CR53" s="7">
        <f t="shared" si="311"/>
        <v>1.2772926693808346</v>
      </c>
      <c r="CS53" s="7">
        <f t="shared" si="311"/>
        <v>0.9461427180598776</v>
      </c>
      <c r="CT53" s="7">
        <f t="shared" si="311"/>
        <v>0.99344985396287144</v>
      </c>
      <c r="CU53" s="7">
        <f t="shared" si="311"/>
        <v>0.99344985396287144</v>
      </c>
      <c r="CV53" s="7">
        <f t="shared" si="311"/>
        <v>1.0407569898658653</v>
      </c>
      <c r="CW53" s="7">
        <f t="shared" si="311"/>
        <v>0.89883558215688364</v>
      </c>
      <c r="CX53" s="7">
        <f t="shared" si="311"/>
        <v>0.5676856308359266</v>
      </c>
      <c r="CY53" s="7">
        <f t="shared" si="311"/>
        <v>1.2299855334778409</v>
      </c>
      <c r="CZ53" s="7">
        <f t="shared" si="311"/>
        <v>0.9461427180598776</v>
      </c>
      <c r="DA53" s="7">
        <f t="shared" si="311"/>
        <v>0.89883558215688364</v>
      </c>
      <c r="DB53" s="7">
        <f t="shared" si="311"/>
        <v>0.99344985396287144</v>
      </c>
      <c r="DC53" s="7">
        <f t="shared" si="311"/>
        <v>0.70960703854490814</v>
      </c>
      <c r="DD53" s="7">
        <f t="shared" si="311"/>
        <v>0.89883558215688364</v>
      </c>
      <c r="DE53" s="7">
        <f t="shared" si="311"/>
        <v>0.99344985396287144</v>
      </c>
      <c r="DF53" s="7">
        <f t="shared" si="311"/>
        <v>0.6622999026419143</v>
      </c>
      <c r="DG53" s="7">
        <f t="shared" si="311"/>
        <v>0.5676856308359266</v>
      </c>
      <c r="DH53" s="7">
        <f t="shared" si="311"/>
        <v>0.85152844625388979</v>
      </c>
      <c r="DI53" s="7">
        <f t="shared" si="311"/>
        <v>1.1826783975748469</v>
      </c>
      <c r="DJ53" s="7">
        <f t="shared" si="311"/>
        <v>0.99344985396287144</v>
      </c>
      <c r="DK53" s="7">
        <f t="shared" si="311"/>
        <v>0.80422131035089583</v>
      </c>
      <c r="DL53" s="7">
        <f t="shared" si="311"/>
        <v>0.6622999026419143</v>
      </c>
      <c r="DM53" s="7">
        <f t="shared" si="311"/>
        <v>0.85152844625388979</v>
      </c>
      <c r="DN53" s="7">
        <f t="shared" si="311"/>
        <v>0.70960703854490814</v>
      </c>
      <c r="DO53" s="7">
        <f t="shared" si="311"/>
        <v>0.61499276673892045</v>
      </c>
      <c r="DP53" s="7">
        <f t="shared" si="311"/>
        <v>0.37845708722395105</v>
      </c>
      <c r="DQ53" s="7">
        <f t="shared" si="311"/>
        <v>0.52037849493293264</v>
      </c>
      <c r="DR53" s="7">
        <f t="shared" si="311"/>
        <v>0.61499276673892045</v>
      </c>
      <c r="DS53" s="7">
        <f t="shared" si="311"/>
        <v>0.52037849493293264</v>
      </c>
      <c r="DT53" s="7">
        <f t="shared" si="311"/>
        <v>0.7569141744479021</v>
      </c>
      <c r="DU53" s="7">
        <f t="shared" si="311"/>
        <v>0.52037849493293264</v>
      </c>
      <c r="DV53" s="7">
        <f t="shared" si="311"/>
        <v>0.7569141744479021</v>
      </c>
      <c r="DW53" s="7">
        <f t="shared" si="311"/>
        <v>0.7569141744479021</v>
      </c>
      <c r="DX53" s="7">
        <f t="shared" si="311"/>
        <v>0.85152844625388979</v>
      </c>
      <c r="DY53" s="7">
        <f t="shared" si="311"/>
        <v>0.70960703854490814</v>
      </c>
      <c r="DZ53" s="7">
        <f t="shared" si="311"/>
        <v>0.37845708722395105</v>
      </c>
      <c r="EA53" s="7">
        <f t="shared" si="311"/>
        <v>0.70960703854490814</v>
      </c>
      <c r="EB53" s="7">
        <f t="shared" ref="EB53:GM53" si="312">EB9/$C53*100000</f>
        <v>0.37845708722395105</v>
      </c>
      <c r="EC53" s="7">
        <f t="shared" si="312"/>
        <v>0.6622999026419143</v>
      </c>
      <c r="ED53" s="7">
        <f t="shared" si="312"/>
        <v>0.7569141744479021</v>
      </c>
      <c r="EE53" s="7">
        <f t="shared" si="312"/>
        <v>0.4730713590299388</v>
      </c>
      <c r="EF53" s="7">
        <f t="shared" si="312"/>
        <v>0.33114995132095715</v>
      </c>
      <c r="EG53" s="7">
        <f t="shared" si="312"/>
        <v>0.4257642231269449</v>
      </c>
      <c r="EH53" s="7">
        <f t="shared" si="312"/>
        <v>0.2365356795149694</v>
      </c>
      <c r="EI53" s="7">
        <f t="shared" si="312"/>
        <v>0.2365356795149694</v>
      </c>
      <c r="EJ53" s="7">
        <f t="shared" si="312"/>
        <v>0.4257642231269449</v>
      </c>
      <c r="EK53" s="7">
        <f t="shared" si="312"/>
        <v>0.2838428154179633</v>
      </c>
      <c r="EL53" s="7">
        <f t="shared" si="312"/>
        <v>0.2838428154179633</v>
      </c>
      <c r="EM53" s="7">
        <f t="shared" si="312"/>
        <v>0.18922854361197552</v>
      </c>
      <c r="EN53" s="7">
        <f t="shared" si="312"/>
        <v>0.14192140770898165</v>
      </c>
      <c r="EO53" s="7">
        <f t="shared" si="312"/>
        <v>0.33114995132095715</v>
      </c>
      <c r="EP53" s="7">
        <f t="shared" si="312"/>
        <v>0.33114995132095715</v>
      </c>
      <c r="EQ53" s="7">
        <f t="shared" si="312"/>
        <v>0.33114995132095715</v>
      </c>
      <c r="ER53" s="7">
        <f t="shared" si="312"/>
        <v>4.7307135902993881E-2</v>
      </c>
      <c r="ES53" s="7">
        <f t="shared" si="312"/>
        <v>0.14192140770898165</v>
      </c>
      <c r="ET53" s="7">
        <f t="shared" si="312"/>
        <v>0.14192140770898165</v>
      </c>
      <c r="EU53" s="7">
        <f t="shared" si="312"/>
        <v>0.18922854361197552</v>
      </c>
      <c r="EV53" s="7">
        <f t="shared" si="312"/>
        <v>0.2838428154179633</v>
      </c>
      <c r="EW53" s="7">
        <f t="shared" si="312"/>
        <v>0.2365356795149694</v>
      </c>
      <c r="EX53" s="7">
        <f t="shared" si="312"/>
        <v>0.18922854361197552</v>
      </c>
      <c r="EY53" s="7">
        <f t="shared" si="312"/>
        <v>0.2365356795149694</v>
      </c>
      <c r="EZ53" s="7">
        <f t="shared" si="312"/>
        <v>0.2365356795149694</v>
      </c>
      <c r="FA53" s="7">
        <f t="shared" si="312"/>
        <v>0.33114995132095715</v>
      </c>
      <c r="FB53" s="7">
        <f t="shared" si="312"/>
        <v>0.37845708722395105</v>
      </c>
      <c r="FC53" s="7">
        <f t="shared" si="312"/>
        <v>9.4614271805987762E-2</v>
      </c>
      <c r="FD53" s="7">
        <f t="shared" si="312"/>
        <v>0.2365356795149694</v>
      </c>
      <c r="FE53" s="7">
        <f t="shared" si="312"/>
        <v>0.2365356795149694</v>
      </c>
      <c r="FF53" s="7">
        <f t="shared" si="312"/>
        <v>9.4614271805987762E-2</v>
      </c>
      <c r="FG53" s="7">
        <f t="shared" si="312"/>
        <v>0.37845708722395105</v>
      </c>
      <c r="FH53" s="7">
        <f t="shared" si="312"/>
        <v>0.6622999026419143</v>
      </c>
      <c r="FI53" s="7">
        <f t="shared" si="312"/>
        <v>0.5676856308359266</v>
      </c>
      <c r="FJ53" s="7">
        <f t="shared" si="312"/>
        <v>0.80422131035089583</v>
      </c>
      <c r="FK53" s="7">
        <f t="shared" si="312"/>
        <v>0.6622999026419143</v>
      </c>
      <c r="FL53" s="7">
        <f t="shared" si="312"/>
        <v>0.89883558215688364</v>
      </c>
      <c r="FM53" s="7">
        <f t="shared" si="312"/>
        <v>0.6622999026419143</v>
      </c>
      <c r="FN53" s="7">
        <f t="shared" si="312"/>
        <v>0.7569141744479021</v>
      </c>
      <c r="FO53" s="7">
        <f t="shared" si="312"/>
        <v>0.89883558215688364</v>
      </c>
      <c r="FP53" s="7">
        <f t="shared" si="312"/>
        <v>0.85152844625388979</v>
      </c>
      <c r="FQ53" s="7">
        <f t="shared" si="312"/>
        <v>1.2299855334778409</v>
      </c>
      <c r="FR53" s="7">
        <f t="shared" si="312"/>
        <v>0.85152844625388979</v>
      </c>
      <c r="FS53" s="7">
        <f t="shared" si="312"/>
        <v>0.85152844625388979</v>
      </c>
      <c r="FT53" s="7">
        <f t="shared" si="312"/>
        <v>0.89883558215688364</v>
      </c>
      <c r="FU53" s="7">
        <f t="shared" si="312"/>
        <v>1.1353712616718532</v>
      </c>
      <c r="FV53" s="7">
        <f t="shared" si="312"/>
        <v>1.4665212129928102</v>
      </c>
      <c r="FW53" s="7">
        <f t="shared" si="312"/>
        <v>1.0880641257688592</v>
      </c>
      <c r="FX53" s="7">
        <f t="shared" si="312"/>
        <v>1.7503640284107735</v>
      </c>
      <c r="FY53" s="7">
        <f t="shared" si="312"/>
        <v>1.8449783002167612</v>
      </c>
      <c r="FZ53" s="7">
        <f t="shared" si="312"/>
        <v>1.2772926693808346</v>
      </c>
      <c r="GA53" s="7">
        <f t="shared" si="312"/>
        <v>1.3245998052838286</v>
      </c>
      <c r="GB53" s="7">
        <f t="shared" si="312"/>
        <v>1.7503640284107735</v>
      </c>
      <c r="GC53" s="7">
        <f t="shared" si="312"/>
        <v>1.6557497566047856</v>
      </c>
      <c r="GD53" s="7">
        <f t="shared" si="312"/>
        <v>1.4665212129928102</v>
      </c>
      <c r="GE53" s="7">
        <f t="shared" si="312"/>
        <v>1.7976711643137673</v>
      </c>
      <c r="GF53" s="7">
        <f t="shared" si="312"/>
        <v>2.4126639310526881</v>
      </c>
      <c r="GG53" s="7">
        <f t="shared" si="312"/>
        <v>1.9395925720227489</v>
      </c>
      <c r="GH53" s="7">
        <f t="shared" si="312"/>
        <v>1.7030568925077796</v>
      </c>
      <c r="GI53" s="7">
        <f t="shared" si="312"/>
        <v>1.5138283488958042</v>
      </c>
      <c r="GJ53" s="7">
        <f t="shared" si="312"/>
        <v>1.8922854361197552</v>
      </c>
      <c r="GK53" s="7">
        <f t="shared" si="312"/>
        <v>1.3719069411868225</v>
      </c>
      <c r="GL53" s="7">
        <f t="shared" si="312"/>
        <v>2.3653567951496939</v>
      </c>
      <c r="GM53" s="7">
        <f t="shared" si="312"/>
        <v>1.7503640284107735</v>
      </c>
      <c r="GN53" s="7">
        <f t="shared" ref="GN53:HR53" si="313">GN9/$C53*100000</f>
        <v>1.4665212129928102</v>
      </c>
      <c r="GO53" s="7">
        <f t="shared" si="313"/>
        <v>1.7503640284107735</v>
      </c>
      <c r="GP53" s="7">
        <f t="shared" si="313"/>
        <v>1.5611354847987979</v>
      </c>
      <c r="GQ53" s="7">
        <f t="shared" si="313"/>
        <v>1.2772926693808346</v>
      </c>
      <c r="GR53" s="7">
        <f t="shared" si="313"/>
        <v>1.2299855334778409</v>
      </c>
      <c r="GS53" s="7">
        <f t="shared" si="313"/>
        <v>2.1761282515377185</v>
      </c>
      <c r="GT53" s="7">
        <f t="shared" si="313"/>
        <v>1.1826783975748469</v>
      </c>
      <c r="GU53" s="7">
        <f t="shared" si="313"/>
        <v>1.8922854361197552</v>
      </c>
      <c r="GV53" s="7">
        <f t="shared" si="313"/>
        <v>1.2772926693808346</v>
      </c>
      <c r="GW53" s="7">
        <f t="shared" si="313"/>
        <v>1.2299855334778409</v>
      </c>
      <c r="GX53" s="7">
        <f t="shared" si="313"/>
        <v>1.1353712616718532</v>
      </c>
      <c r="GY53" s="7">
        <f t="shared" si="313"/>
        <v>1.8449783002167612</v>
      </c>
      <c r="GZ53" s="7">
        <f t="shared" si="313"/>
        <v>1.4665212129928102</v>
      </c>
      <c r="HA53" s="7">
        <f t="shared" si="313"/>
        <v>1.8922854361197552</v>
      </c>
      <c r="HB53" s="7">
        <f t="shared" si="313"/>
        <v>2.1288211156347248</v>
      </c>
      <c r="HC53" s="7">
        <f t="shared" si="313"/>
        <v>1.4665212129928102</v>
      </c>
      <c r="HD53" s="7">
        <f t="shared" si="313"/>
        <v>1.5138283488958042</v>
      </c>
      <c r="HE53" s="7">
        <f t="shared" si="313"/>
        <v>1.7030568925077796</v>
      </c>
      <c r="HF53" s="7">
        <f t="shared" si="313"/>
        <v>1.6557497566047856</v>
      </c>
      <c r="HG53" s="7">
        <f t="shared" si="313"/>
        <v>2.0815139797317306</v>
      </c>
      <c r="HH53" s="7">
        <f t="shared" si="313"/>
        <v>3.1695781055005896</v>
      </c>
      <c r="HI53" s="7">
        <f t="shared" si="313"/>
        <v>2.8384281541796326</v>
      </c>
      <c r="HJ53" s="7">
        <f t="shared" si="313"/>
        <v>2.2707425233437064</v>
      </c>
      <c r="HK53" s="7">
        <f t="shared" si="313"/>
        <v>3.5480351927245408</v>
      </c>
      <c r="HL53" s="7">
        <f t="shared" si="313"/>
        <v>3.3114995132095713</v>
      </c>
      <c r="HM53" s="7">
        <f t="shared" si="313"/>
        <v>3.5480351927245408</v>
      </c>
      <c r="HN53" s="7">
        <f>HN9/$C53*100000</f>
        <v>3.9737994158514858</v>
      </c>
      <c r="HO53" s="7">
        <f t="shared" si="313"/>
        <v>3.5953423286275346</v>
      </c>
      <c r="HP53" s="7">
        <f t="shared" si="313"/>
        <v>3.8318780081425041</v>
      </c>
      <c r="HQ53" s="7">
        <f t="shared" si="313"/>
        <v>3.1695781055005896</v>
      </c>
      <c r="HR53" s="7">
        <f t="shared" si="313"/>
        <v>2.6018924746646634</v>
      </c>
      <c r="HS53" s="7">
        <f t="shared" ref="HS53" si="314">HS9/$C53*100000</f>
        <v>1.7976711643137673</v>
      </c>
    </row>
    <row r="54" spans="2:228" x14ac:dyDescent="0.25">
      <c r="B54" s="256" t="s">
        <v>208</v>
      </c>
      <c r="C54" s="258">
        <v>2532418</v>
      </c>
      <c r="D54" s="7">
        <f t="shared" ref="D54:BO54" si="315">D8/$C54*100000</f>
        <v>0</v>
      </c>
      <c r="E54" s="7">
        <f t="shared" si="315"/>
        <v>3.9487951831016839E-2</v>
      </c>
      <c r="F54" s="7">
        <f t="shared" si="315"/>
        <v>0</v>
      </c>
      <c r="G54" s="7">
        <f t="shared" si="315"/>
        <v>0</v>
      </c>
      <c r="H54" s="7">
        <f t="shared" si="315"/>
        <v>3.9487951831016839E-2</v>
      </c>
      <c r="I54" s="7">
        <f t="shared" si="315"/>
        <v>3.9487951831016839E-2</v>
      </c>
      <c r="J54" s="7">
        <f t="shared" si="315"/>
        <v>0</v>
      </c>
      <c r="K54" s="7">
        <f t="shared" si="315"/>
        <v>0</v>
      </c>
      <c r="L54" s="7">
        <f t="shared" si="315"/>
        <v>0</v>
      </c>
      <c r="M54" s="7">
        <f t="shared" si="315"/>
        <v>0</v>
      </c>
      <c r="N54" s="7">
        <f t="shared" si="315"/>
        <v>0</v>
      </c>
      <c r="O54" s="7">
        <f t="shared" si="315"/>
        <v>0</v>
      </c>
      <c r="P54" s="7">
        <f t="shared" si="315"/>
        <v>3.9487951831016839E-2</v>
      </c>
      <c r="Q54" s="7">
        <f t="shared" si="315"/>
        <v>0</v>
      </c>
      <c r="R54" s="7">
        <f t="shared" si="315"/>
        <v>3.9487951831016839E-2</v>
      </c>
      <c r="S54" s="7">
        <f t="shared" si="315"/>
        <v>0</v>
      </c>
      <c r="T54" s="7">
        <f t="shared" si="315"/>
        <v>0</v>
      </c>
      <c r="U54" s="7">
        <f t="shared" si="315"/>
        <v>0</v>
      </c>
      <c r="V54" s="7">
        <f t="shared" si="315"/>
        <v>0.11846385549305052</v>
      </c>
      <c r="W54" s="7">
        <f t="shared" si="315"/>
        <v>0.15795180732406736</v>
      </c>
      <c r="X54" s="7">
        <f t="shared" si="315"/>
        <v>3.9487951831016839E-2</v>
      </c>
      <c r="Y54" s="7">
        <f t="shared" si="315"/>
        <v>3.9487951831016839E-2</v>
      </c>
      <c r="Z54" s="7">
        <f t="shared" si="315"/>
        <v>0.31590361464813471</v>
      </c>
      <c r="AA54" s="7">
        <f t="shared" si="315"/>
        <v>0.15795180732406736</v>
      </c>
      <c r="AB54" s="7">
        <f t="shared" si="315"/>
        <v>0.31590361464813471</v>
      </c>
      <c r="AC54" s="7">
        <f t="shared" si="315"/>
        <v>0.4738554219722021</v>
      </c>
      <c r="AD54" s="7">
        <f t="shared" si="315"/>
        <v>0.90822289211338725</v>
      </c>
      <c r="AE54" s="7">
        <f t="shared" si="315"/>
        <v>0.43436747014118521</v>
      </c>
      <c r="AF54" s="7">
        <f t="shared" si="315"/>
        <v>1.3031024104235556</v>
      </c>
      <c r="AG54" s="7">
        <f t="shared" si="315"/>
        <v>1.1056626512684715</v>
      </c>
      <c r="AH54" s="7">
        <f t="shared" si="315"/>
        <v>1.1846385549305052</v>
      </c>
      <c r="AI54" s="7">
        <f t="shared" si="315"/>
        <v>1.1846385549305052</v>
      </c>
      <c r="AJ54" s="7">
        <f t="shared" si="315"/>
        <v>1.7769578323957576</v>
      </c>
      <c r="AK54" s="7">
        <f t="shared" si="315"/>
        <v>2.0928614470438922</v>
      </c>
      <c r="AL54" s="7">
        <f t="shared" si="315"/>
        <v>1.6979819287337241</v>
      </c>
      <c r="AM54" s="7">
        <f t="shared" si="315"/>
        <v>2.1718373507059261</v>
      </c>
      <c r="AN54" s="7">
        <f t="shared" si="315"/>
        <v>3.2380120501433809</v>
      </c>
      <c r="AO54" s="7">
        <f t="shared" si="315"/>
        <v>3.3959638574674482</v>
      </c>
      <c r="AP54" s="7">
        <f t="shared" si="315"/>
        <v>3.632891568453549</v>
      </c>
      <c r="AQ54" s="7">
        <f t="shared" si="315"/>
        <v>4.6595783160599868</v>
      </c>
      <c r="AR54" s="7">
        <f t="shared" si="315"/>
        <v>5.0149698825391384</v>
      </c>
      <c r="AS54" s="7">
        <f t="shared" si="315"/>
        <v>4.9754819307081215</v>
      </c>
      <c r="AT54" s="7">
        <f t="shared" si="315"/>
        <v>5.4888253045113409</v>
      </c>
      <c r="AU54" s="7">
        <f t="shared" si="315"/>
        <v>7.8975903662033682</v>
      </c>
      <c r="AV54" s="7">
        <f t="shared" si="315"/>
        <v>5.4888253045113409</v>
      </c>
      <c r="AW54" s="7">
        <f t="shared" si="315"/>
        <v>6.9103915704279473</v>
      </c>
      <c r="AX54" s="7">
        <f t="shared" si="315"/>
        <v>5.8047289191594755</v>
      </c>
      <c r="AY54" s="7">
        <f t="shared" si="315"/>
        <v>7.4237349442311666</v>
      </c>
      <c r="AZ54" s="7">
        <f t="shared" si="315"/>
        <v>6.436536148455744</v>
      </c>
      <c r="BA54" s="7">
        <f t="shared" si="315"/>
        <v>5.8837048228215085</v>
      </c>
      <c r="BB54" s="7">
        <f t="shared" si="315"/>
        <v>8.6478614509926874</v>
      </c>
      <c r="BC54" s="7">
        <f t="shared" si="315"/>
        <v>6.0416566301455763</v>
      </c>
      <c r="BD54" s="7">
        <f t="shared" si="315"/>
        <v>6.436536148455744</v>
      </c>
      <c r="BE54" s="7">
        <f t="shared" si="315"/>
        <v>5.6072891600043908</v>
      </c>
      <c r="BF54" s="7">
        <f t="shared" si="315"/>
        <v>7.1868072332450641</v>
      </c>
      <c r="BG54" s="7">
        <f t="shared" si="315"/>
        <v>6.3970481966247279</v>
      </c>
      <c r="BH54" s="7">
        <f t="shared" si="315"/>
        <v>5.8837048228215085</v>
      </c>
      <c r="BI54" s="7">
        <f t="shared" si="315"/>
        <v>8.4504216918376027</v>
      </c>
      <c r="BJ54" s="7">
        <f t="shared" si="315"/>
        <v>6.8314156667659134</v>
      </c>
      <c r="BK54" s="7">
        <f t="shared" si="315"/>
        <v>8.1740060290204841</v>
      </c>
      <c r="BL54" s="7">
        <f t="shared" si="315"/>
        <v>8.4109337400065876</v>
      </c>
      <c r="BM54" s="7">
        <f t="shared" si="315"/>
        <v>7.3842469924001488</v>
      </c>
      <c r="BN54" s="7">
        <f t="shared" si="315"/>
        <v>8.0160542216964181</v>
      </c>
      <c r="BO54" s="7">
        <f t="shared" si="315"/>
        <v>5.9626807264835424</v>
      </c>
      <c r="BP54" s="7">
        <f t="shared" ref="BP54:EA54" si="316">BP8/$C54*100000</f>
        <v>8.4899096436686214</v>
      </c>
      <c r="BQ54" s="7">
        <f t="shared" si="316"/>
        <v>7.3052710887381149</v>
      </c>
      <c r="BR54" s="7">
        <f t="shared" si="316"/>
        <v>7.5027108478931996</v>
      </c>
      <c r="BS54" s="7">
        <f t="shared" si="316"/>
        <v>6.9103915704279473</v>
      </c>
      <c r="BT54" s="7">
        <f t="shared" si="316"/>
        <v>7.2262951850760819</v>
      </c>
      <c r="BU54" s="7">
        <f t="shared" si="316"/>
        <v>7.7001506070482835</v>
      </c>
      <c r="BV54" s="7">
        <f t="shared" si="316"/>
        <v>5.2913855453562562</v>
      </c>
      <c r="BW54" s="7">
        <f t="shared" si="316"/>
        <v>6.1206325338076093</v>
      </c>
      <c r="BX54" s="7">
        <f t="shared" si="316"/>
        <v>5.0544578343701554</v>
      </c>
      <c r="BY54" s="7">
        <f t="shared" si="316"/>
        <v>5.9626807264835424</v>
      </c>
      <c r="BZ54" s="7">
        <f t="shared" si="316"/>
        <v>4.6200903642289699</v>
      </c>
      <c r="CA54" s="7">
        <f t="shared" si="316"/>
        <v>5.409849400849307</v>
      </c>
      <c r="CB54" s="7">
        <f t="shared" si="316"/>
        <v>4.7385542197220207</v>
      </c>
      <c r="CC54" s="7">
        <f t="shared" si="316"/>
        <v>2.5667168690160942</v>
      </c>
      <c r="CD54" s="7">
        <f t="shared" si="316"/>
        <v>4.8175301233840546</v>
      </c>
      <c r="CE54" s="7">
        <f t="shared" si="316"/>
        <v>2.6456927726781281</v>
      </c>
      <c r="CF54" s="7">
        <f t="shared" si="316"/>
        <v>2.9615963873262627</v>
      </c>
      <c r="CG54" s="7">
        <f t="shared" si="316"/>
        <v>2.685180724509145</v>
      </c>
      <c r="CH54" s="7">
        <f t="shared" si="316"/>
        <v>2.5272289171850777</v>
      </c>
      <c r="CI54" s="7">
        <f t="shared" si="316"/>
        <v>2.211325302536943</v>
      </c>
      <c r="CJ54" s="7">
        <f t="shared" si="316"/>
        <v>1.974397591550842</v>
      </c>
      <c r="CK54" s="7">
        <f t="shared" si="316"/>
        <v>2.2903012061989769</v>
      </c>
      <c r="CL54" s="7">
        <f t="shared" si="316"/>
        <v>1.974397591550842</v>
      </c>
      <c r="CM54" s="7">
        <f t="shared" si="316"/>
        <v>1.8559337360577917</v>
      </c>
      <c r="CN54" s="7">
        <f t="shared" si="316"/>
        <v>1.6584939769027072</v>
      </c>
      <c r="CO54" s="7">
        <f t="shared" si="316"/>
        <v>2.2903012061989769</v>
      </c>
      <c r="CP54" s="7">
        <f t="shared" si="316"/>
        <v>1.5005421695786398</v>
      </c>
      <c r="CQ54" s="7">
        <f t="shared" si="316"/>
        <v>1.7374698805647408</v>
      </c>
      <c r="CR54" s="7">
        <f t="shared" si="316"/>
        <v>2.211325302536943</v>
      </c>
      <c r="CS54" s="7">
        <f t="shared" si="316"/>
        <v>1.7374698805647408</v>
      </c>
      <c r="CT54" s="7">
        <f t="shared" si="316"/>
        <v>1.2636144585925388</v>
      </c>
      <c r="CU54" s="7">
        <f t="shared" si="316"/>
        <v>1.1451506030994885</v>
      </c>
      <c r="CV54" s="7">
        <f t="shared" si="316"/>
        <v>1.1451506030994885</v>
      </c>
      <c r="CW54" s="7">
        <f t="shared" si="316"/>
        <v>1.4215662659166062</v>
      </c>
      <c r="CX54" s="7">
        <f t="shared" si="316"/>
        <v>0.82924698845135358</v>
      </c>
      <c r="CY54" s="7">
        <f t="shared" si="316"/>
        <v>1.7374698805647408</v>
      </c>
      <c r="CZ54" s="7">
        <f t="shared" si="316"/>
        <v>1.1846385549305052</v>
      </c>
      <c r="DA54" s="7">
        <f t="shared" si="316"/>
        <v>1.0266867476064379</v>
      </c>
      <c r="DB54" s="7">
        <f t="shared" si="316"/>
        <v>0.98719879577542102</v>
      </c>
      <c r="DC54" s="7">
        <f t="shared" si="316"/>
        <v>0.98719879577542102</v>
      </c>
      <c r="DD54" s="7">
        <f t="shared" si="316"/>
        <v>1.1451506030994885</v>
      </c>
      <c r="DE54" s="7">
        <f t="shared" si="316"/>
        <v>1.3031024104235556</v>
      </c>
      <c r="DF54" s="7">
        <f t="shared" si="316"/>
        <v>1.6190060250716904</v>
      </c>
      <c r="DG54" s="7">
        <f t="shared" si="316"/>
        <v>1.3820783140855895</v>
      </c>
      <c r="DH54" s="7">
        <f t="shared" si="316"/>
        <v>1.0661746994374546</v>
      </c>
      <c r="DI54" s="7">
        <f t="shared" si="316"/>
        <v>1.2241265067615219</v>
      </c>
      <c r="DJ54" s="7">
        <f t="shared" si="316"/>
        <v>1.3425903622545725</v>
      </c>
      <c r="DK54" s="7">
        <f t="shared" si="316"/>
        <v>0.86873494028237042</v>
      </c>
      <c r="DL54" s="7">
        <f t="shared" si="316"/>
        <v>1.0266867476064379</v>
      </c>
      <c r="DM54" s="7">
        <f t="shared" si="316"/>
        <v>1.3425903622545725</v>
      </c>
      <c r="DN54" s="7">
        <f t="shared" si="316"/>
        <v>0.86873494028237042</v>
      </c>
      <c r="DO54" s="7">
        <f t="shared" si="316"/>
        <v>0.98719879577542102</v>
      </c>
      <c r="DP54" s="7">
        <f t="shared" si="316"/>
        <v>0.67129518112728626</v>
      </c>
      <c r="DQ54" s="7">
        <f t="shared" si="316"/>
        <v>1.0661746994374546</v>
      </c>
      <c r="DR54" s="7">
        <f t="shared" si="316"/>
        <v>0.86873494028237042</v>
      </c>
      <c r="DS54" s="7">
        <f t="shared" si="316"/>
        <v>0.90822289211338725</v>
      </c>
      <c r="DT54" s="7">
        <f t="shared" si="316"/>
        <v>0.86873494028237042</v>
      </c>
      <c r="DU54" s="7">
        <f t="shared" si="316"/>
        <v>1.1056626512684715</v>
      </c>
      <c r="DV54" s="7">
        <f t="shared" si="316"/>
        <v>1.3820783140855895</v>
      </c>
      <c r="DW54" s="7">
        <f t="shared" si="316"/>
        <v>0.86873494028237042</v>
      </c>
      <c r="DX54" s="7">
        <f t="shared" si="316"/>
        <v>0.98719879577542102</v>
      </c>
      <c r="DY54" s="7">
        <f t="shared" si="316"/>
        <v>1.0661746994374546</v>
      </c>
      <c r="DZ54" s="7">
        <f t="shared" si="316"/>
        <v>0.90822289211338725</v>
      </c>
      <c r="EA54" s="7">
        <f t="shared" si="316"/>
        <v>0.67129518112728626</v>
      </c>
      <c r="EB54" s="7">
        <f t="shared" ref="EB54:GM54" si="317">EB8/$C54*100000</f>
        <v>0.55283132563423576</v>
      </c>
      <c r="EC54" s="7">
        <f t="shared" si="317"/>
        <v>1.2241265067615219</v>
      </c>
      <c r="ED54" s="7">
        <f t="shared" si="317"/>
        <v>0.94771084394440419</v>
      </c>
      <c r="EE54" s="7">
        <f t="shared" si="317"/>
        <v>1.1451506030994885</v>
      </c>
      <c r="EF54" s="7">
        <f t="shared" si="317"/>
        <v>0.78975903662033675</v>
      </c>
      <c r="EG54" s="7">
        <f t="shared" si="317"/>
        <v>0.59231927746525259</v>
      </c>
      <c r="EH54" s="7">
        <f t="shared" si="317"/>
        <v>0.75027108478931992</v>
      </c>
      <c r="EI54" s="7">
        <f t="shared" si="317"/>
        <v>0.63180722929626942</v>
      </c>
      <c r="EJ54" s="7">
        <f t="shared" si="317"/>
        <v>0.67129518112728626</v>
      </c>
      <c r="EK54" s="7">
        <f t="shared" si="317"/>
        <v>0.23692771098610105</v>
      </c>
      <c r="EL54" s="7">
        <f t="shared" si="317"/>
        <v>0.27641566281711788</v>
      </c>
      <c r="EM54" s="7">
        <f t="shared" si="317"/>
        <v>0.31590361464813471</v>
      </c>
      <c r="EN54" s="7">
        <f t="shared" si="317"/>
        <v>0.19743975915508419</v>
      </c>
      <c r="EO54" s="7">
        <f t="shared" si="317"/>
        <v>0.43436747014118521</v>
      </c>
      <c r="EP54" s="7">
        <f t="shared" si="317"/>
        <v>0.11846385549305052</v>
      </c>
      <c r="EQ54" s="7">
        <f t="shared" si="317"/>
        <v>0.63180722929626942</v>
      </c>
      <c r="ER54" s="7">
        <f t="shared" si="317"/>
        <v>0.59231927746525259</v>
      </c>
      <c r="ES54" s="7">
        <f t="shared" si="317"/>
        <v>0.39487951831016838</v>
      </c>
      <c r="ET54" s="7">
        <f t="shared" si="317"/>
        <v>0.43436747014118521</v>
      </c>
      <c r="EU54" s="7">
        <f t="shared" si="317"/>
        <v>0.39487951831016838</v>
      </c>
      <c r="EV54" s="7">
        <f t="shared" si="317"/>
        <v>0.4738554219722021</v>
      </c>
      <c r="EW54" s="7">
        <f t="shared" si="317"/>
        <v>0.35539156647915154</v>
      </c>
      <c r="EX54" s="7">
        <f t="shared" si="317"/>
        <v>0.35539156647915154</v>
      </c>
      <c r="EY54" s="7">
        <f t="shared" si="317"/>
        <v>0.4738554219722021</v>
      </c>
      <c r="EZ54" s="7">
        <f t="shared" si="317"/>
        <v>0.27641566281711788</v>
      </c>
      <c r="FA54" s="7">
        <f t="shared" si="317"/>
        <v>0.35539156647915154</v>
      </c>
      <c r="FB54" s="7">
        <f t="shared" si="317"/>
        <v>0.39487951831016838</v>
      </c>
      <c r="FC54" s="7">
        <f t="shared" si="317"/>
        <v>0.63180722929626942</v>
      </c>
      <c r="FD54" s="7">
        <f t="shared" si="317"/>
        <v>0.63180722929626942</v>
      </c>
      <c r="FE54" s="7">
        <f t="shared" si="317"/>
        <v>0.51334337380321893</v>
      </c>
      <c r="FF54" s="7">
        <f t="shared" si="317"/>
        <v>0.59231927746525259</v>
      </c>
      <c r="FG54" s="7">
        <f t="shared" si="317"/>
        <v>0.82924698845135358</v>
      </c>
      <c r="FH54" s="7">
        <f t="shared" si="317"/>
        <v>0.67129518112728626</v>
      </c>
      <c r="FI54" s="7">
        <f t="shared" si="317"/>
        <v>0.86873494028237042</v>
      </c>
      <c r="FJ54" s="7">
        <f t="shared" si="317"/>
        <v>1.0266867476064379</v>
      </c>
      <c r="FK54" s="7">
        <f t="shared" si="317"/>
        <v>0.82924698845135358</v>
      </c>
      <c r="FL54" s="7">
        <f t="shared" si="317"/>
        <v>0.90822289211338725</v>
      </c>
      <c r="FM54" s="7">
        <f t="shared" si="317"/>
        <v>0.94771084394440419</v>
      </c>
      <c r="FN54" s="7">
        <f t="shared" si="317"/>
        <v>1.4610542177476229</v>
      </c>
      <c r="FO54" s="7">
        <f t="shared" si="317"/>
        <v>1.1846385549305052</v>
      </c>
      <c r="FP54" s="7">
        <f t="shared" si="317"/>
        <v>1.1451506030994885</v>
      </c>
      <c r="FQ54" s="7">
        <f t="shared" si="317"/>
        <v>1.7769578323957576</v>
      </c>
      <c r="FR54" s="7">
        <f t="shared" si="317"/>
        <v>1.4215662659166062</v>
      </c>
      <c r="FS54" s="7">
        <f t="shared" si="317"/>
        <v>1.6584939769027072</v>
      </c>
      <c r="FT54" s="7">
        <f t="shared" si="317"/>
        <v>0.94771084394440419</v>
      </c>
      <c r="FU54" s="7">
        <f t="shared" si="317"/>
        <v>1.6190060250716904</v>
      </c>
      <c r="FV54" s="7">
        <f t="shared" si="317"/>
        <v>2.1323493988749092</v>
      </c>
      <c r="FW54" s="7">
        <f t="shared" si="317"/>
        <v>1.8954216878888084</v>
      </c>
      <c r="FX54" s="7">
        <f t="shared" si="317"/>
        <v>2.5667168690160942</v>
      </c>
      <c r="FY54" s="7">
        <f t="shared" si="317"/>
        <v>2.211325302536943</v>
      </c>
      <c r="FZ54" s="7">
        <f t="shared" si="317"/>
        <v>2.5667168690160942</v>
      </c>
      <c r="GA54" s="7">
        <f t="shared" si="317"/>
        <v>2.3692771098610104</v>
      </c>
      <c r="GB54" s="7">
        <f t="shared" si="317"/>
        <v>2.8826204836642293</v>
      </c>
      <c r="GC54" s="7">
        <f t="shared" si="317"/>
        <v>3.3564759056364313</v>
      </c>
      <c r="GD54" s="7">
        <f t="shared" si="317"/>
        <v>3.0010843391572797</v>
      </c>
      <c r="GE54" s="7">
        <f t="shared" si="317"/>
        <v>3.0800602428193136</v>
      </c>
      <c r="GF54" s="7">
        <f t="shared" si="317"/>
        <v>2.4482530135230438</v>
      </c>
      <c r="GG54" s="7">
        <f t="shared" si="317"/>
        <v>3.2775000019743974</v>
      </c>
      <c r="GH54" s="7">
        <f t="shared" si="317"/>
        <v>3.4749397611294817</v>
      </c>
      <c r="GI54" s="7">
        <f t="shared" si="317"/>
        <v>3.7908433757776168</v>
      </c>
      <c r="GJ54" s="7">
        <f t="shared" si="317"/>
        <v>3.0010843391572797</v>
      </c>
      <c r="GK54" s="7">
        <f t="shared" si="317"/>
        <v>2.9221084354952458</v>
      </c>
      <c r="GL54" s="7">
        <f t="shared" si="317"/>
        <v>3.159036146481347</v>
      </c>
      <c r="GM54" s="7">
        <f t="shared" si="317"/>
        <v>3.0800602428193136</v>
      </c>
      <c r="GN54" s="7">
        <f t="shared" ref="GN54:HR54" si="318">GN8/$C54*100000</f>
        <v>2.9221084354952458</v>
      </c>
      <c r="GO54" s="7">
        <f t="shared" si="318"/>
        <v>2.6062048208471111</v>
      </c>
      <c r="GP54" s="7">
        <f t="shared" si="318"/>
        <v>3.0800602428193136</v>
      </c>
      <c r="GQ54" s="7">
        <f t="shared" si="318"/>
        <v>2.685180724509145</v>
      </c>
      <c r="GR54" s="7">
        <f t="shared" si="318"/>
        <v>3.0405722909882966</v>
      </c>
      <c r="GS54" s="7">
        <f t="shared" si="318"/>
        <v>2.9221084354952458</v>
      </c>
      <c r="GT54" s="7">
        <f t="shared" si="318"/>
        <v>2.8036445800021954</v>
      </c>
      <c r="GU54" s="7">
        <f t="shared" si="318"/>
        <v>1.8559337360577917</v>
      </c>
      <c r="GV54" s="7">
        <f t="shared" si="318"/>
        <v>2.9221084354952458</v>
      </c>
      <c r="GW54" s="7">
        <f t="shared" si="318"/>
        <v>2.4087650616920273</v>
      </c>
      <c r="GX54" s="7">
        <f t="shared" si="318"/>
        <v>2.3692771098610104</v>
      </c>
      <c r="GY54" s="7">
        <f t="shared" si="318"/>
        <v>2.4087650616920273</v>
      </c>
      <c r="GZ54" s="7">
        <f t="shared" si="318"/>
        <v>2.8036445800021954</v>
      </c>
      <c r="HA54" s="7">
        <f t="shared" si="318"/>
        <v>2.8036445800021954</v>
      </c>
      <c r="HB54" s="7">
        <f t="shared" si="318"/>
        <v>2.724668676340162</v>
      </c>
      <c r="HC54" s="7">
        <f t="shared" si="318"/>
        <v>3.1195481946503305</v>
      </c>
      <c r="HD54" s="7">
        <f t="shared" si="318"/>
        <v>2.5272289171850777</v>
      </c>
      <c r="HE54" s="7">
        <f t="shared" si="318"/>
        <v>3.3169879538054143</v>
      </c>
      <c r="HF54" s="7">
        <f t="shared" si="318"/>
        <v>3.0405722909882966</v>
      </c>
      <c r="HG54" s="7">
        <f t="shared" si="318"/>
        <v>4.5411144605669369</v>
      </c>
      <c r="HH54" s="7">
        <f t="shared" si="318"/>
        <v>3.7908433757776168</v>
      </c>
      <c r="HI54" s="7">
        <f t="shared" si="318"/>
        <v>4.1462349422567684</v>
      </c>
      <c r="HJ54" s="7">
        <f t="shared" si="318"/>
        <v>5.2124096416942223</v>
      </c>
      <c r="HK54" s="7">
        <f t="shared" si="318"/>
        <v>5.7652409673284586</v>
      </c>
      <c r="HL54" s="7">
        <f t="shared" si="318"/>
        <v>5.0939457862011723</v>
      </c>
      <c r="HM54" s="7">
        <f t="shared" si="318"/>
        <v>5.8837048228215085</v>
      </c>
      <c r="HN54" s="7">
        <f t="shared" si="318"/>
        <v>6.1206325338076093</v>
      </c>
      <c r="HO54" s="7">
        <f t="shared" si="318"/>
        <v>6.6339759076108287</v>
      </c>
      <c r="HP54" s="7">
        <f t="shared" si="318"/>
        <v>5.8837048228215085</v>
      </c>
      <c r="HQ54" s="7">
        <f t="shared" si="318"/>
        <v>5.2913855453562562</v>
      </c>
      <c r="HR54" s="7">
        <f t="shared" si="318"/>
        <v>5.2518975935252392</v>
      </c>
      <c r="HS54" s="7">
        <f t="shared" ref="HS54" si="319">HS8/$C54*100000</f>
        <v>4.1067469904257514</v>
      </c>
    </row>
    <row r="55" spans="2:228" x14ac:dyDescent="0.25">
      <c r="B55" s="256" t="s">
        <v>207</v>
      </c>
      <c r="C55" s="258">
        <v>2208076</v>
      </c>
      <c r="D55" s="7">
        <f t="shared" ref="D55:BO55" si="320">D7/$C55*100000</f>
        <v>4.5288296236180275E-2</v>
      </c>
      <c r="E55" s="7">
        <f t="shared" si="320"/>
        <v>0</v>
      </c>
      <c r="F55" s="7">
        <f t="shared" si="320"/>
        <v>0</v>
      </c>
      <c r="G55" s="7">
        <f t="shared" si="320"/>
        <v>0</v>
      </c>
      <c r="H55" s="7">
        <f t="shared" si="320"/>
        <v>0</v>
      </c>
      <c r="I55" s="7">
        <f t="shared" si="320"/>
        <v>0</v>
      </c>
      <c r="J55" s="7">
        <f t="shared" si="320"/>
        <v>0</v>
      </c>
      <c r="K55" s="7">
        <f t="shared" si="320"/>
        <v>0</v>
      </c>
      <c r="L55" s="7">
        <f t="shared" si="320"/>
        <v>4.5288296236180275E-2</v>
      </c>
      <c r="M55" s="7">
        <f t="shared" si="320"/>
        <v>0</v>
      </c>
      <c r="N55" s="7">
        <f t="shared" si="320"/>
        <v>9.0576592472360551E-2</v>
      </c>
      <c r="O55" s="7">
        <f t="shared" si="320"/>
        <v>0</v>
      </c>
      <c r="P55" s="7">
        <f t="shared" si="320"/>
        <v>9.0576592472360551E-2</v>
      </c>
      <c r="Q55" s="7">
        <f t="shared" si="320"/>
        <v>0</v>
      </c>
      <c r="R55" s="7">
        <f t="shared" si="320"/>
        <v>4.5288296236180275E-2</v>
      </c>
      <c r="S55" s="7">
        <f t="shared" si="320"/>
        <v>0</v>
      </c>
      <c r="T55" s="7">
        <f t="shared" si="320"/>
        <v>0</v>
      </c>
      <c r="U55" s="7">
        <f t="shared" si="320"/>
        <v>0</v>
      </c>
      <c r="V55" s="7">
        <f t="shared" si="320"/>
        <v>4.5288296236180275E-2</v>
      </c>
      <c r="W55" s="7">
        <f t="shared" si="320"/>
        <v>9.0576592472360551E-2</v>
      </c>
      <c r="X55" s="7">
        <f t="shared" si="320"/>
        <v>0</v>
      </c>
      <c r="Y55" s="7">
        <f t="shared" si="320"/>
        <v>4.5288296236180275E-2</v>
      </c>
      <c r="Z55" s="7">
        <f t="shared" si="320"/>
        <v>4.5288296236180275E-2</v>
      </c>
      <c r="AA55" s="7">
        <f t="shared" si="320"/>
        <v>0.22644148118090138</v>
      </c>
      <c r="AB55" s="7">
        <f t="shared" si="320"/>
        <v>0.27172977741708165</v>
      </c>
      <c r="AC55" s="7">
        <f t="shared" si="320"/>
        <v>0.40759466612562251</v>
      </c>
      <c r="AD55" s="7">
        <f t="shared" si="320"/>
        <v>0.45288296236180275</v>
      </c>
      <c r="AE55" s="7">
        <f t="shared" si="320"/>
        <v>0.81518933225124501</v>
      </c>
      <c r="AF55" s="7">
        <f t="shared" si="320"/>
        <v>1.4039371833215886</v>
      </c>
      <c r="AG55" s="7">
        <f t="shared" si="320"/>
        <v>1.2680722946130478</v>
      </c>
      <c r="AH55" s="7">
        <f t="shared" si="320"/>
        <v>0.90576592472360551</v>
      </c>
      <c r="AI55" s="7">
        <f t="shared" si="320"/>
        <v>0.54345955483416331</v>
      </c>
      <c r="AJ55" s="7">
        <f t="shared" si="320"/>
        <v>1.1322074059045069</v>
      </c>
      <c r="AK55" s="7">
        <f t="shared" si="320"/>
        <v>1.1774957021406871</v>
      </c>
      <c r="AL55" s="7">
        <f t="shared" si="320"/>
        <v>1.7209552569748507</v>
      </c>
      <c r="AM55" s="7">
        <f t="shared" si="320"/>
        <v>1.3133605908492281</v>
      </c>
      <c r="AN55" s="7">
        <f t="shared" si="320"/>
        <v>2.4002797005175545</v>
      </c>
      <c r="AO55" s="7">
        <f t="shared" si="320"/>
        <v>2.1738382193366532</v>
      </c>
      <c r="AP55" s="7">
        <f t="shared" si="320"/>
        <v>2.5814328854622755</v>
      </c>
      <c r="AQ55" s="7">
        <f t="shared" si="320"/>
        <v>2.4002797005175545</v>
      </c>
      <c r="AR55" s="7">
        <f t="shared" si="320"/>
        <v>3.5777754026582418</v>
      </c>
      <c r="AS55" s="7">
        <f t="shared" si="320"/>
        <v>3.985370068783864</v>
      </c>
      <c r="AT55" s="7">
        <f t="shared" si="320"/>
        <v>3.623063698894422</v>
      </c>
      <c r="AU55" s="7">
        <f t="shared" si="320"/>
        <v>4.3476764386733064</v>
      </c>
      <c r="AV55" s="7">
        <f t="shared" si="320"/>
        <v>4.2570998462009459</v>
      </c>
      <c r="AW55" s="7">
        <f t="shared" si="320"/>
        <v>4.4835413273818476</v>
      </c>
      <c r="AX55" s="7">
        <f t="shared" si="320"/>
        <v>3.985370068783864</v>
      </c>
      <c r="AY55" s="7">
        <f t="shared" si="320"/>
        <v>4.4382530311456669</v>
      </c>
      <c r="AZ55" s="7">
        <f t="shared" si="320"/>
        <v>3.623063698894422</v>
      </c>
      <c r="BA55" s="7">
        <f t="shared" si="320"/>
        <v>3.8495051800753237</v>
      </c>
      <c r="BB55" s="7">
        <f t="shared" si="320"/>
        <v>5.2987306596330921</v>
      </c>
      <c r="BC55" s="7">
        <f t="shared" si="320"/>
        <v>4.8005594010351089</v>
      </c>
      <c r="BD55" s="7">
        <f t="shared" si="320"/>
        <v>4.9817125859798308</v>
      </c>
      <c r="BE55" s="7">
        <f t="shared" si="320"/>
        <v>3.8495051800753237</v>
      </c>
      <c r="BF55" s="7">
        <f t="shared" si="320"/>
        <v>5.3893072521054535</v>
      </c>
      <c r="BG55" s="7">
        <f t="shared" si="320"/>
        <v>4.3476764386733064</v>
      </c>
      <c r="BH55" s="7">
        <f t="shared" si="320"/>
        <v>3.7589285876029632</v>
      </c>
      <c r="BI55" s="7">
        <f t="shared" si="320"/>
        <v>5.8421902144672559</v>
      </c>
      <c r="BJ55" s="7">
        <f t="shared" si="320"/>
        <v>4.7552711047989291</v>
      </c>
      <c r="BK55" s="7">
        <f t="shared" si="320"/>
        <v>5.7969019182310753</v>
      </c>
      <c r="BL55" s="7">
        <f t="shared" si="320"/>
        <v>5.9327668069396156</v>
      </c>
      <c r="BM55" s="7">
        <f t="shared" si="320"/>
        <v>6.5215146580099601</v>
      </c>
      <c r="BN55" s="7">
        <f t="shared" si="320"/>
        <v>5.2534423633969123</v>
      </c>
      <c r="BO55" s="7">
        <f t="shared" si="320"/>
        <v>4.1212349574924056</v>
      </c>
      <c r="BP55" s="7">
        <f t="shared" ref="BP55:EA55" si="321">BP7/$C55*100000</f>
        <v>6.7479561391908609</v>
      </c>
      <c r="BQ55" s="7">
        <f t="shared" si="321"/>
        <v>4.9817125859798308</v>
      </c>
      <c r="BR55" s="7">
        <f t="shared" si="321"/>
        <v>5.1628657709245509</v>
      </c>
      <c r="BS55" s="7">
        <f t="shared" si="321"/>
        <v>4.4382530311456669</v>
      </c>
      <c r="BT55" s="7">
        <f t="shared" si="321"/>
        <v>5.3440189558692728</v>
      </c>
      <c r="BU55" s="7">
        <f t="shared" si="321"/>
        <v>3.8495051800753237</v>
      </c>
      <c r="BV55" s="7">
        <f t="shared" si="321"/>
        <v>3.8947934763115035</v>
      </c>
      <c r="BW55" s="7">
        <f t="shared" si="321"/>
        <v>3.985370068783864</v>
      </c>
      <c r="BX55" s="7">
        <f t="shared" si="321"/>
        <v>3.713640291366783</v>
      </c>
      <c r="BY55" s="7">
        <f t="shared" si="321"/>
        <v>3.3513339214773405</v>
      </c>
      <c r="BZ55" s="7">
        <f t="shared" si="321"/>
        <v>3.8947934763115035</v>
      </c>
      <c r="CA55" s="7">
        <f t="shared" si="321"/>
        <v>3.713640291366783</v>
      </c>
      <c r="CB55" s="7">
        <f t="shared" si="321"/>
        <v>3.3966222177135208</v>
      </c>
      <c r="CC55" s="7">
        <f t="shared" si="321"/>
        <v>2.8078743666431771</v>
      </c>
      <c r="CD55" s="7">
        <f t="shared" si="321"/>
        <v>3.3966222177135208</v>
      </c>
      <c r="CE55" s="7">
        <f t="shared" si="321"/>
        <v>2.5814328854622755</v>
      </c>
      <c r="CF55" s="7">
        <f t="shared" si="321"/>
        <v>2.2644148118090137</v>
      </c>
      <c r="CG55" s="7">
        <f t="shared" si="321"/>
        <v>2.2644148118090137</v>
      </c>
      <c r="CH55" s="7">
        <f t="shared" si="321"/>
        <v>2.128549923100473</v>
      </c>
      <c r="CI55" s="7">
        <f t="shared" si="321"/>
        <v>1.63037866450249</v>
      </c>
      <c r="CJ55" s="7">
        <f t="shared" si="321"/>
        <v>1.8568201456833915</v>
      </c>
      <c r="CK55" s="7">
        <f t="shared" si="321"/>
        <v>2.0832616268642927</v>
      </c>
      <c r="CL55" s="7">
        <f t="shared" si="321"/>
        <v>1.8568201456833915</v>
      </c>
      <c r="CM55" s="7">
        <f t="shared" si="321"/>
        <v>1.7662435532110308</v>
      </c>
      <c r="CN55" s="7">
        <f t="shared" si="321"/>
        <v>1.7662435532110308</v>
      </c>
      <c r="CO55" s="7">
        <f t="shared" si="321"/>
        <v>1.9021084419195717</v>
      </c>
      <c r="CP55" s="7">
        <f t="shared" si="321"/>
        <v>0.996342517195966</v>
      </c>
      <c r="CQ55" s="7">
        <f t="shared" si="321"/>
        <v>0.86047762848742537</v>
      </c>
      <c r="CR55" s="7">
        <f t="shared" si="321"/>
        <v>1.0869191096683266</v>
      </c>
      <c r="CS55" s="7">
        <f t="shared" si="321"/>
        <v>1.0869191096683266</v>
      </c>
      <c r="CT55" s="7">
        <f t="shared" si="321"/>
        <v>0.996342517195966</v>
      </c>
      <c r="CU55" s="7">
        <f t="shared" si="321"/>
        <v>1.0869191096683266</v>
      </c>
      <c r="CV55" s="7">
        <f t="shared" si="321"/>
        <v>0.81518933225124501</v>
      </c>
      <c r="CW55" s="7">
        <f t="shared" si="321"/>
        <v>0.90576592472360551</v>
      </c>
      <c r="CX55" s="7">
        <f t="shared" si="321"/>
        <v>0.76990103601506465</v>
      </c>
      <c r="CY55" s="7">
        <f t="shared" si="321"/>
        <v>0.996342517195966</v>
      </c>
      <c r="CZ55" s="7">
        <f t="shared" si="321"/>
        <v>0.86047762848742537</v>
      </c>
      <c r="DA55" s="7">
        <f t="shared" si="321"/>
        <v>0.86047762848742537</v>
      </c>
      <c r="DB55" s="7">
        <f t="shared" si="321"/>
        <v>0.76990103601506465</v>
      </c>
      <c r="DC55" s="7">
        <f t="shared" si="321"/>
        <v>1.1774957021406871</v>
      </c>
      <c r="DD55" s="7">
        <f t="shared" si="321"/>
        <v>0.67932444354270416</v>
      </c>
      <c r="DE55" s="7">
        <f t="shared" si="321"/>
        <v>0.63403614730652391</v>
      </c>
      <c r="DF55" s="7">
        <f t="shared" si="321"/>
        <v>1.0869191096683266</v>
      </c>
      <c r="DG55" s="7">
        <f t="shared" si="321"/>
        <v>0.90576592472360551</v>
      </c>
      <c r="DH55" s="7">
        <f t="shared" si="321"/>
        <v>0.86047762848742537</v>
      </c>
      <c r="DI55" s="7">
        <f t="shared" si="321"/>
        <v>0.90576592472360551</v>
      </c>
      <c r="DJ55" s="7">
        <f t="shared" si="321"/>
        <v>1.2227839983768676</v>
      </c>
      <c r="DK55" s="7">
        <f t="shared" si="321"/>
        <v>1.8568201456833915</v>
      </c>
      <c r="DL55" s="7">
        <f t="shared" si="321"/>
        <v>0.72461273977888441</v>
      </c>
      <c r="DM55" s="7">
        <f t="shared" si="321"/>
        <v>1.4945137757939491</v>
      </c>
      <c r="DN55" s="7">
        <f t="shared" si="321"/>
        <v>0.63403614730652391</v>
      </c>
      <c r="DO55" s="7">
        <f t="shared" si="321"/>
        <v>1.0416308134321464</v>
      </c>
      <c r="DP55" s="7">
        <f t="shared" si="321"/>
        <v>1.1322074059045069</v>
      </c>
      <c r="DQ55" s="7">
        <f t="shared" si="321"/>
        <v>1.2227839983768676</v>
      </c>
      <c r="DR55" s="7">
        <f t="shared" si="321"/>
        <v>1.5398020720301293</v>
      </c>
      <c r="DS55" s="7">
        <f t="shared" si="321"/>
        <v>1.0869191096683266</v>
      </c>
      <c r="DT55" s="7">
        <f t="shared" si="321"/>
        <v>1.3586488870854083</v>
      </c>
      <c r="DU55" s="7">
        <f t="shared" si="321"/>
        <v>1.0869191096683266</v>
      </c>
      <c r="DV55" s="7">
        <f t="shared" si="321"/>
        <v>0.86047762848742537</v>
      </c>
      <c r="DW55" s="7">
        <f t="shared" si="321"/>
        <v>0.86047762848742537</v>
      </c>
      <c r="DX55" s="7">
        <f t="shared" si="321"/>
        <v>1.3133605908492281</v>
      </c>
      <c r="DY55" s="7">
        <f t="shared" si="321"/>
        <v>1.2680722946130478</v>
      </c>
      <c r="DZ55" s="7">
        <f t="shared" si="321"/>
        <v>0.81518933225124501</v>
      </c>
      <c r="EA55" s="7">
        <f t="shared" si="321"/>
        <v>1.1774957021406871</v>
      </c>
      <c r="EB55" s="7">
        <f t="shared" ref="EB55:GM55" si="322">EB7/$C55*100000</f>
        <v>0.90576592472360551</v>
      </c>
      <c r="EC55" s="7">
        <f t="shared" si="322"/>
        <v>0.90576592472360551</v>
      </c>
      <c r="ED55" s="7">
        <f t="shared" si="322"/>
        <v>0.86047762848742537</v>
      </c>
      <c r="EE55" s="7">
        <f t="shared" si="322"/>
        <v>1.1322074059045069</v>
      </c>
      <c r="EF55" s="7">
        <f t="shared" si="322"/>
        <v>0.76990103601506465</v>
      </c>
      <c r="EG55" s="7">
        <f t="shared" si="322"/>
        <v>0.40759466612562251</v>
      </c>
      <c r="EH55" s="7">
        <f t="shared" si="322"/>
        <v>1.2680722946130478</v>
      </c>
      <c r="EI55" s="7">
        <f t="shared" si="322"/>
        <v>0.63403614730652391</v>
      </c>
      <c r="EJ55" s="7">
        <f t="shared" si="322"/>
        <v>0.498171258597983</v>
      </c>
      <c r="EK55" s="7">
        <f t="shared" si="322"/>
        <v>0.498171258597983</v>
      </c>
      <c r="EL55" s="7">
        <f t="shared" si="322"/>
        <v>0.72461273977888441</v>
      </c>
      <c r="EM55" s="7">
        <f t="shared" si="322"/>
        <v>0.58874785107034355</v>
      </c>
      <c r="EN55" s="7">
        <f t="shared" si="322"/>
        <v>0.63403614730652391</v>
      </c>
      <c r="EO55" s="7">
        <f t="shared" si="322"/>
        <v>0.40759466612562251</v>
      </c>
      <c r="EP55" s="7">
        <f t="shared" si="322"/>
        <v>0.90576592472360551</v>
      </c>
      <c r="EQ55" s="7">
        <f t="shared" si="322"/>
        <v>0.58874785107034355</v>
      </c>
      <c r="ER55" s="7">
        <f t="shared" si="322"/>
        <v>0.54345955483416331</v>
      </c>
      <c r="ES55" s="7">
        <f t="shared" si="322"/>
        <v>0.498171258597983</v>
      </c>
      <c r="ET55" s="7">
        <f t="shared" si="322"/>
        <v>0.63403614730652391</v>
      </c>
      <c r="EU55" s="7">
        <f t="shared" si="322"/>
        <v>0.3623063698894422</v>
      </c>
      <c r="EV55" s="7">
        <f t="shared" si="322"/>
        <v>0.54345955483416331</v>
      </c>
      <c r="EW55" s="7">
        <f t="shared" si="322"/>
        <v>0.40759466612562251</v>
      </c>
      <c r="EX55" s="7">
        <f t="shared" si="322"/>
        <v>0.45288296236180275</v>
      </c>
      <c r="EY55" s="7">
        <f t="shared" si="322"/>
        <v>0.22644148118090138</v>
      </c>
      <c r="EZ55" s="7">
        <f t="shared" si="322"/>
        <v>0.22644148118090138</v>
      </c>
      <c r="FA55" s="7">
        <f t="shared" si="322"/>
        <v>0.498171258597983</v>
      </c>
      <c r="FB55" s="7">
        <f t="shared" si="322"/>
        <v>0.40759466612562251</v>
      </c>
      <c r="FC55" s="7">
        <f t="shared" si="322"/>
        <v>0.86047762848742537</v>
      </c>
      <c r="FD55" s="7">
        <f t="shared" si="322"/>
        <v>0.58874785107034355</v>
      </c>
      <c r="FE55" s="7">
        <f t="shared" si="322"/>
        <v>0.67932444354270416</v>
      </c>
      <c r="FF55" s="7">
        <f t="shared" si="322"/>
        <v>1.1774957021406871</v>
      </c>
      <c r="FG55" s="7">
        <f t="shared" si="322"/>
        <v>0.95105422095978587</v>
      </c>
      <c r="FH55" s="7">
        <f t="shared" si="322"/>
        <v>0.81518933225124501</v>
      </c>
      <c r="FI55" s="7">
        <f t="shared" si="322"/>
        <v>0.996342517195966</v>
      </c>
      <c r="FJ55" s="7">
        <f t="shared" si="322"/>
        <v>1.2680722946130478</v>
      </c>
      <c r="FK55" s="7">
        <f t="shared" si="322"/>
        <v>1.3133605908492281</v>
      </c>
      <c r="FL55" s="7">
        <f t="shared" si="322"/>
        <v>1.5398020720301293</v>
      </c>
      <c r="FM55" s="7">
        <f t="shared" si="322"/>
        <v>0.76990103601506465</v>
      </c>
      <c r="FN55" s="7">
        <f t="shared" si="322"/>
        <v>1.2680722946130478</v>
      </c>
      <c r="FO55" s="7">
        <f t="shared" si="322"/>
        <v>1.0869191096683266</v>
      </c>
      <c r="FP55" s="7">
        <f t="shared" si="322"/>
        <v>1.1774957021406871</v>
      </c>
      <c r="FQ55" s="7">
        <f t="shared" si="322"/>
        <v>1.7209552569748507</v>
      </c>
      <c r="FR55" s="7">
        <f t="shared" si="322"/>
        <v>1.3586488870854083</v>
      </c>
      <c r="FS55" s="7">
        <f t="shared" si="322"/>
        <v>2.2191265155728335</v>
      </c>
      <c r="FT55" s="7">
        <f t="shared" si="322"/>
        <v>1.7209552569748507</v>
      </c>
      <c r="FU55" s="7">
        <f t="shared" si="322"/>
        <v>1.3586488870854083</v>
      </c>
      <c r="FV55" s="7">
        <f t="shared" si="322"/>
        <v>1.9021084419195717</v>
      </c>
      <c r="FW55" s="7">
        <f t="shared" si="322"/>
        <v>1.7662435532110308</v>
      </c>
      <c r="FX55" s="7">
        <f t="shared" si="322"/>
        <v>2.7172977741708166</v>
      </c>
      <c r="FY55" s="7">
        <f t="shared" si="322"/>
        <v>2.5361445892260956</v>
      </c>
      <c r="FZ55" s="7">
        <f t="shared" si="322"/>
        <v>2.5814328854622755</v>
      </c>
      <c r="GA55" s="7">
        <f t="shared" si="322"/>
        <v>2.9437392553517179</v>
      </c>
      <c r="GB55" s="7">
        <f t="shared" si="322"/>
        <v>3.5777754026582418</v>
      </c>
      <c r="GC55" s="7">
        <f t="shared" si="322"/>
        <v>2.7625860704069969</v>
      </c>
      <c r="GD55" s="7">
        <f t="shared" si="322"/>
        <v>3.1248924402964389</v>
      </c>
      <c r="GE55" s="7">
        <f t="shared" si="322"/>
        <v>3.3060456252411603</v>
      </c>
      <c r="GF55" s="7">
        <f t="shared" si="322"/>
        <v>3.713640291366783</v>
      </c>
      <c r="GG55" s="7">
        <f t="shared" si="322"/>
        <v>3.713640291366783</v>
      </c>
      <c r="GH55" s="7">
        <f t="shared" si="322"/>
        <v>3.5324871064220615</v>
      </c>
      <c r="GI55" s="7">
        <f t="shared" si="322"/>
        <v>4.1212349574924056</v>
      </c>
      <c r="GJ55" s="7">
        <f t="shared" si="322"/>
        <v>3.2154690327687994</v>
      </c>
      <c r="GK55" s="7">
        <f t="shared" si="322"/>
        <v>3.0796041440602586</v>
      </c>
      <c r="GL55" s="7">
        <f t="shared" si="322"/>
        <v>3.5324871064220615</v>
      </c>
      <c r="GM55" s="7">
        <f t="shared" si="322"/>
        <v>2.8984509591155376</v>
      </c>
      <c r="GN55" s="7">
        <f t="shared" ref="GN55:HR55" si="323">GN7/$C55*100000</f>
        <v>3.4419105139497015</v>
      </c>
      <c r="GO55" s="7">
        <f t="shared" si="323"/>
        <v>2.9890275515878981</v>
      </c>
      <c r="GP55" s="7">
        <f t="shared" si="323"/>
        <v>2.0832616268642927</v>
      </c>
      <c r="GQ55" s="7">
        <f t="shared" si="323"/>
        <v>3.2154690327687994</v>
      </c>
      <c r="GR55" s="7">
        <f t="shared" si="323"/>
        <v>2.3097031080451944</v>
      </c>
      <c r="GS55" s="7">
        <f t="shared" si="323"/>
        <v>2.7172977741708166</v>
      </c>
      <c r="GT55" s="7">
        <f t="shared" si="323"/>
        <v>2.6720094779346364</v>
      </c>
      <c r="GU55" s="7">
        <f t="shared" si="323"/>
        <v>2.5361445892260956</v>
      </c>
      <c r="GV55" s="7">
        <f t="shared" si="323"/>
        <v>2.8984509591155376</v>
      </c>
      <c r="GW55" s="7">
        <f t="shared" si="323"/>
        <v>3.0343158478240784</v>
      </c>
      <c r="GX55" s="7">
        <f t="shared" si="323"/>
        <v>3.1248924402964389</v>
      </c>
      <c r="GY55" s="7">
        <f t="shared" si="323"/>
        <v>2.6267211816984561</v>
      </c>
      <c r="GZ55" s="7">
        <f t="shared" si="323"/>
        <v>3.4419105139497015</v>
      </c>
      <c r="HA55" s="7">
        <f t="shared" si="323"/>
        <v>2.5361445892260956</v>
      </c>
      <c r="HB55" s="7">
        <f t="shared" si="323"/>
        <v>3.0796041440602586</v>
      </c>
      <c r="HC55" s="7">
        <f t="shared" si="323"/>
        <v>2.2191265155728335</v>
      </c>
      <c r="HD55" s="7">
        <f t="shared" si="323"/>
        <v>3.1248924402964389</v>
      </c>
      <c r="HE55" s="7">
        <f t="shared" si="323"/>
        <v>2.6267211816984561</v>
      </c>
      <c r="HF55" s="7">
        <f t="shared" si="323"/>
        <v>2.7172977741708166</v>
      </c>
      <c r="HG55" s="7">
        <f t="shared" si="323"/>
        <v>5.0270008822160106</v>
      </c>
      <c r="HH55" s="7">
        <f t="shared" si="323"/>
        <v>4.9364242897436501</v>
      </c>
      <c r="HI55" s="7">
        <f t="shared" si="323"/>
        <v>5.0270008822160106</v>
      </c>
      <c r="HJ55" s="7">
        <f t="shared" si="323"/>
        <v>6.8385327316632214</v>
      </c>
      <c r="HK55" s="7">
        <f t="shared" si="323"/>
        <v>6.7479561391908609</v>
      </c>
      <c r="HL55" s="7">
        <f t="shared" si="323"/>
        <v>7.2008391015526643</v>
      </c>
      <c r="HM55" s="7">
        <f t="shared" si="323"/>
        <v>6.2950731768290584</v>
      </c>
      <c r="HN55" s="7">
        <f t="shared" si="323"/>
        <v>7.5178571752059264</v>
      </c>
      <c r="HO55" s="7">
        <f t="shared" si="323"/>
        <v>7.4725688789697449</v>
      </c>
      <c r="HP55" s="7">
        <f t="shared" si="323"/>
        <v>7.3367039902612046</v>
      </c>
      <c r="HQ55" s="7">
        <f t="shared" si="323"/>
        <v>4.9364242897436501</v>
      </c>
      <c r="HR55" s="7">
        <f t="shared" si="323"/>
        <v>6.6573795467185004</v>
      </c>
      <c r="HS55" s="7">
        <f t="shared" ref="HS55" si="324">HS7/$C55*100000</f>
        <v>4.2570998462009459</v>
      </c>
    </row>
    <row r="56" spans="2:228" x14ac:dyDescent="0.25">
      <c r="B56" s="256" t="s">
        <v>206</v>
      </c>
      <c r="C56" s="258">
        <v>2147931</v>
      </c>
      <c r="D56" s="7">
        <f t="shared" ref="D56:BO56" si="325">D6/$C56*100000</f>
        <v>0</v>
      </c>
      <c r="E56" s="7">
        <f t="shared" si="325"/>
        <v>0</v>
      </c>
      <c r="F56" s="7">
        <f t="shared" si="325"/>
        <v>0</v>
      </c>
      <c r="G56" s="7">
        <f t="shared" si="325"/>
        <v>0</v>
      </c>
      <c r="H56" s="7">
        <f t="shared" si="325"/>
        <v>0</v>
      </c>
      <c r="I56" s="7">
        <f t="shared" si="325"/>
        <v>0</v>
      </c>
      <c r="J56" s="7">
        <f t="shared" si="325"/>
        <v>0</v>
      </c>
      <c r="K56" s="7">
        <f t="shared" si="325"/>
        <v>0</v>
      </c>
      <c r="L56" s="7">
        <f t="shared" si="325"/>
        <v>0</v>
      </c>
      <c r="M56" s="7">
        <f t="shared" si="325"/>
        <v>0</v>
      </c>
      <c r="N56" s="7">
        <f t="shared" si="325"/>
        <v>0</v>
      </c>
      <c r="O56" s="7">
        <f t="shared" si="325"/>
        <v>0</v>
      </c>
      <c r="P56" s="7">
        <f t="shared" si="325"/>
        <v>0</v>
      </c>
      <c r="Q56" s="7">
        <f t="shared" si="325"/>
        <v>0</v>
      </c>
      <c r="R56" s="7">
        <f t="shared" si="325"/>
        <v>0</v>
      </c>
      <c r="S56" s="7">
        <f t="shared" si="325"/>
        <v>0</v>
      </c>
      <c r="T56" s="7">
        <f t="shared" si="325"/>
        <v>0</v>
      </c>
      <c r="U56" s="7">
        <f t="shared" si="325"/>
        <v>0</v>
      </c>
      <c r="V56" s="7">
        <f t="shared" si="325"/>
        <v>0</v>
      </c>
      <c r="W56" s="7">
        <f t="shared" si="325"/>
        <v>0</v>
      </c>
      <c r="X56" s="7">
        <f t="shared" si="325"/>
        <v>4.6556430350881847E-2</v>
      </c>
      <c r="Y56" s="7">
        <f t="shared" si="325"/>
        <v>4.6556430350881847E-2</v>
      </c>
      <c r="Z56" s="7">
        <f t="shared" si="325"/>
        <v>9.3112860701763694E-2</v>
      </c>
      <c r="AA56" s="7">
        <f t="shared" si="325"/>
        <v>4.6556430350881847E-2</v>
      </c>
      <c r="AB56" s="7">
        <f t="shared" si="325"/>
        <v>0.13966929105264556</v>
      </c>
      <c r="AC56" s="7">
        <f t="shared" si="325"/>
        <v>0.41900787315793664</v>
      </c>
      <c r="AD56" s="7">
        <f t="shared" si="325"/>
        <v>4.6556430350881847E-2</v>
      </c>
      <c r="AE56" s="7">
        <f t="shared" si="325"/>
        <v>0.23278215175440925</v>
      </c>
      <c r="AF56" s="7">
        <f t="shared" si="325"/>
        <v>0.27933858210529111</v>
      </c>
      <c r="AG56" s="7">
        <f t="shared" si="325"/>
        <v>0.60523359456146397</v>
      </c>
      <c r="AH56" s="7">
        <f t="shared" si="325"/>
        <v>0.4655643035088185</v>
      </c>
      <c r="AI56" s="7">
        <f t="shared" si="325"/>
        <v>0.60523359456146397</v>
      </c>
      <c r="AJ56" s="7">
        <f t="shared" si="325"/>
        <v>0.32589501245617292</v>
      </c>
      <c r="AK56" s="7">
        <f t="shared" si="325"/>
        <v>0.69834645526322769</v>
      </c>
      <c r="AL56" s="7">
        <f t="shared" si="325"/>
        <v>1.0242414677194007</v>
      </c>
      <c r="AM56" s="7">
        <f t="shared" si="325"/>
        <v>1.5829186319299828</v>
      </c>
      <c r="AN56" s="7">
        <f t="shared" si="325"/>
        <v>2.4209343782458559</v>
      </c>
      <c r="AO56" s="7">
        <f t="shared" si="325"/>
        <v>1.862257214035274</v>
      </c>
      <c r="AP56" s="7">
        <f t="shared" si="325"/>
        <v>2.1415957961405652</v>
      </c>
      <c r="AQ56" s="7">
        <f t="shared" si="325"/>
        <v>2.8399422514037926</v>
      </c>
      <c r="AR56" s="7">
        <f t="shared" si="325"/>
        <v>3.1658372638599657</v>
      </c>
      <c r="AS56" s="7">
        <f t="shared" si="325"/>
        <v>3.2589501245617294</v>
      </c>
      <c r="AT56" s="7">
        <f t="shared" si="325"/>
        <v>2.8864986817546745</v>
      </c>
      <c r="AU56" s="7">
        <f t="shared" si="325"/>
        <v>4.0969658708776029</v>
      </c>
      <c r="AV56" s="7">
        <f t="shared" si="325"/>
        <v>3.0261679728073201</v>
      </c>
      <c r="AW56" s="7">
        <f t="shared" si="325"/>
        <v>2.8399422514037926</v>
      </c>
      <c r="AX56" s="7">
        <f t="shared" si="325"/>
        <v>3.0261679728073201</v>
      </c>
      <c r="AY56" s="7">
        <f t="shared" si="325"/>
        <v>3.7710708584214299</v>
      </c>
      <c r="AZ56" s="7">
        <f t="shared" si="325"/>
        <v>3.398619415614375</v>
      </c>
      <c r="BA56" s="7">
        <f t="shared" si="325"/>
        <v>2.2347086568423289</v>
      </c>
      <c r="BB56" s="7">
        <f t="shared" si="325"/>
        <v>3.3520629852634931</v>
      </c>
      <c r="BC56" s="7">
        <f t="shared" si="325"/>
        <v>3.6779579977196661</v>
      </c>
      <c r="BD56" s="7">
        <f t="shared" si="325"/>
        <v>3.8176272887723113</v>
      </c>
      <c r="BE56" s="7">
        <f t="shared" si="325"/>
        <v>4.0038530101758392</v>
      </c>
      <c r="BF56" s="7">
        <f t="shared" si="325"/>
        <v>4.1900787315793666</v>
      </c>
      <c r="BG56" s="7">
        <f t="shared" si="325"/>
        <v>3.0727244031582024</v>
      </c>
      <c r="BH56" s="7">
        <f t="shared" si="325"/>
        <v>3.3055065549126113</v>
      </c>
      <c r="BI56" s="7">
        <f t="shared" si="325"/>
        <v>4.3297480226320122</v>
      </c>
      <c r="BJ56" s="7">
        <f t="shared" si="325"/>
        <v>2.8864986817546745</v>
      </c>
      <c r="BK56" s="7">
        <f t="shared" si="325"/>
        <v>4.9349816171934764</v>
      </c>
      <c r="BL56" s="7">
        <f t="shared" si="325"/>
        <v>3.6779579977196661</v>
      </c>
      <c r="BM56" s="7">
        <f t="shared" si="325"/>
        <v>4.0969658708776029</v>
      </c>
      <c r="BN56" s="7">
        <f t="shared" si="325"/>
        <v>4.3297480226320122</v>
      </c>
      <c r="BO56" s="7">
        <f t="shared" si="325"/>
        <v>3.1192808335090842</v>
      </c>
      <c r="BP56" s="7">
        <f t="shared" ref="BP56:EA56" si="326">BP6/$C56*100000</f>
        <v>5.400545920702295</v>
      </c>
      <c r="BQ56" s="7">
        <f t="shared" si="326"/>
        <v>4.6090866047373034</v>
      </c>
      <c r="BR56" s="7">
        <f t="shared" si="326"/>
        <v>4.5159737440355396</v>
      </c>
      <c r="BS56" s="7">
        <f t="shared" si="326"/>
        <v>4.1435223012284847</v>
      </c>
      <c r="BT56" s="7">
        <f t="shared" si="326"/>
        <v>4.050409440526721</v>
      </c>
      <c r="BU56" s="7">
        <f t="shared" si="326"/>
        <v>4.8418687564917118</v>
      </c>
      <c r="BV56" s="7">
        <f t="shared" si="326"/>
        <v>3.0261679728073201</v>
      </c>
      <c r="BW56" s="7">
        <f t="shared" si="326"/>
        <v>4.1900787315793666</v>
      </c>
      <c r="BX56" s="7">
        <f t="shared" si="326"/>
        <v>2.6071600996493833</v>
      </c>
      <c r="BY56" s="7">
        <f t="shared" si="326"/>
        <v>3.398619415614375</v>
      </c>
      <c r="BZ56" s="7">
        <f t="shared" si="326"/>
        <v>2.3278215175440926</v>
      </c>
      <c r="CA56" s="7">
        <f t="shared" si="326"/>
        <v>2.5140472389476201</v>
      </c>
      <c r="CB56" s="7">
        <f t="shared" si="326"/>
        <v>2.2812650871932107</v>
      </c>
      <c r="CC56" s="7">
        <f t="shared" si="326"/>
        <v>1.862257214035274</v>
      </c>
      <c r="CD56" s="7">
        <f t="shared" si="326"/>
        <v>2.7002729603511475</v>
      </c>
      <c r="CE56" s="7">
        <f t="shared" si="326"/>
        <v>2.374377947894974</v>
      </c>
      <c r="CF56" s="7">
        <f t="shared" si="326"/>
        <v>1.9553700747370375</v>
      </c>
      <c r="CG56" s="7">
        <f t="shared" si="326"/>
        <v>1.3035800498246917</v>
      </c>
      <c r="CH56" s="7">
        <f t="shared" si="326"/>
        <v>1.9088136443861556</v>
      </c>
      <c r="CI56" s="7">
        <f t="shared" si="326"/>
        <v>1.0707978980702826</v>
      </c>
      <c r="CJ56" s="7">
        <f t="shared" si="326"/>
        <v>1.5829186319299828</v>
      </c>
      <c r="CK56" s="7">
        <f t="shared" si="326"/>
        <v>1.3966929105264554</v>
      </c>
      <c r="CL56" s="7">
        <f t="shared" si="326"/>
        <v>1.4432493408773373</v>
      </c>
      <c r="CM56" s="7">
        <f t="shared" si="326"/>
        <v>1.0707978980702826</v>
      </c>
      <c r="CN56" s="7">
        <f t="shared" si="326"/>
        <v>0.79145931596499142</v>
      </c>
      <c r="CO56" s="7">
        <f t="shared" si="326"/>
        <v>2.0484829354388014</v>
      </c>
      <c r="CP56" s="7">
        <f t="shared" si="326"/>
        <v>0.79145931596499142</v>
      </c>
      <c r="CQ56" s="7">
        <f t="shared" si="326"/>
        <v>1.0242414677194007</v>
      </c>
      <c r="CR56" s="7">
        <f t="shared" si="326"/>
        <v>1.2104671891229279</v>
      </c>
      <c r="CS56" s="7">
        <f t="shared" si="326"/>
        <v>0.83801574631587328</v>
      </c>
      <c r="CT56" s="7">
        <f t="shared" si="326"/>
        <v>1.2104671891229279</v>
      </c>
      <c r="CU56" s="7">
        <f t="shared" si="326"/>
        <v>0.79145931596499142</v>
      </c>
      <c r="CV56" s="7">
        <f t="shared" si="326"/>
        <v>1.1639107587720463</v>
      </c>
      <c r="CW56" s="7">
        <f t="shared" si="326"/>
        <v>0.97768503736851875</v>
      </c>
      <c r="CX56" s="7">
        <f t="shared" si="326"/>
        <v>0.79145931596499142</v>
      </c>
      <c r="CY56" s="7">
        <f t="shared" si="326"/>
        <v>0.931128607017637</v>
      </c>
      <c r="CZ56" s="7">
        <f t="shared" si="326"/>
        <v>0.60523359456146397</v>
      </c>
      <c r="DA56" s="7">
        <f t="shared" si="326"/>
        <v>0.931128607017637</v>
      </c>
      <c r="DB56" s="7">
        <f t="shared" si="326"/>
        <v>0.55867716421058222</v>
      </c>
      <c r="DC56" s="7">
        <f t="shared" si="326"/>
        <v>1.0242414677194007</v>
      </c>
      <c r="DD56" s="7">
        <f t="shared" si="326"/>
        <v>0.69834645526322769</v>
      </c>
      <c r="DE56" s="7">
        <f t="shared" si="326"/>
        <v>0.79145931596499142</v>
      </c>
      <c r="DF56" s="7">
        <f t="shared" si="326"/>
        <v>1.0242414677194007</v>
      </c>
      <c r="DG56" s="7">
        <f t="shared" si="326"/>
        <v>1.3035800498246917</v>
      </c>
      <c r="DH56" s="7">
        <f t="shared" si="326"/>
        <v>1.2104671891229279</v>
      </c>
      <c r="DI56" s="7">
        <f t="shared" si="326"/>
        <v>1.4432493408773373</v>
      </c>
      <c r="DJ56" s="7">
        <f t="shared" si="326"/>
        <v>1.7691443533335105</v>
      </c>
      <c r="DK56" s="7">
        <f t="shared" si="326"/>
        <v>1.3501364801755737</v>
      </c>
      <c r="DL56" s="7">
        <f t="shared" si="326"/>
        <v>0.88457217666675525</v>
      </c>
      <c r="DM56" s="7">
        <f t="shared" si="326"/>
        <v>1.1639107587720463</v>
      </c>
      <c r="DN56" s="7">
        <f t="shared" si="326"/>
        <v>1.0707978980702826</v>
      </c>
      <c r="DO56" s="7">
        <f t="shared" si="326"/>
        <v>1.3966929105264554</v>
      </c>
      <c r="DP56" s="7">
        <f t="shared" si="326"/>
        <v>1.2104671891229279</v>
      </c>
      <c r="DQ56" s="7">
        <f t="shared" si="326"/>
        <v>1.1173543284211644</v>
      </c>
      <c r="DR56" s="7">
        <f t="shared" si="326"/>
        <v>0.88457217666675525</v>
      </c>
      <c r="DS56" s="7">
        <f t="shared" si="326"/>
        <v>1.0242414677194007</v>
      </c>
      <c r="DT56" s="7">
        <f t="shared" si="326"/>
        <v>1.25702361947381</v>
      </c>
      <c r="DU56" s="7">
        <f t="shared" si="326"/>
        <v>1.0707978980702826</v>
      </c>
      <c r="DV56" s="7">
        <f t="shared" si="326"/>
        <v>1.3501364801755737</v>
      </c>
      <c r="DW56" s="7">
        <f t="shared" si="326"/>
        <v>1.0707978980702826</v>
      </c>
      <c r="DX56" s="7">
        <f t="shared" si="326"/>
        <v>1.2104671891229279</v>
      </c>
      <c r="DY56" s="7">
        <f t="shared" si="326"/>
        <v>1.0242414677194007</v>
      </c>
      <c r="DZ56" s="7">
        <f t="shared" si="326"/>
        <v>0.69834645526322769</v>
      </c>
      <c r="EA56" s="7">
        <f t="shared" si="326"/>
        <v>1.1173543284211644</v>
      </c>
      <c r="EB56" s="7">
        <f t="shared" ref="EB56:GM56" si="327">EB6/$C56*100000</f>
        <v>1.25702361947381</v>
      </c>
      <c r="EC56" s="7">
        <f t="shared" si="327"/>
        <v>1.3966929105264554</v>
      </c>
      <c r="ED56" s="7">
        <f t="shared" si="327"/>
        <v>0.97768503736851875</v>
      </c>
      <c r="EE56" s="7">
        <f t="shared" si="327"/>
        <v>1.3501364801755737</v>
      </c>
      <c r="EF56" s="7">
        <f t="shared" si="327"/>
        <v>0.79145931596499142</v>
      </c>
      <c r="EG56" s="7">
        <f t="shared" si="327"/>
        <v>0.97768503736851875</v>
      </c>
      <c r="EH56" s="7">
        <f t="shared" si="327"/>
        <v>1.0707978980702826</v>
      </c>
      <c r="EI56" s="7">
        <f t="shared" si="327"/>
        <v>0.51212073385970036</v>
      </c>
      <c r="EJ56" s="7">
        <f t="shared" si="327"/>
        <v>0.88457217666675525</v>
      </c>
      <c r="EK56" s="7">
        <f t="shared" si="327"/>
        <v>0.60523359456146397</v>
      </c>
      <c r="EL56" s="7">
        <f t="shared" si="327"/>
        <v>0.69834645526322769</v>
      </c>
      <c r="EM56" s="7">
        <f t="shared" si="327"/>
        <v>0.97768503736851875</v>
      </c>
      <c r="EN56" s="7">
        <f t="shared" si="327"/>
        <v>0.65179002491234583</v>
      </c>
      <c r="EO56" s="7">
        <f t="shared" si="327"/>
        <v>0.74490288561410956</v>
      </c>
      <c r="EP56" s="7">
        <f t="shared" si="327"/>
        <v>0.60523359456146397</v>
      </c>
      <c r="EQ56" s="7">
        <f t="shared" si="327"/>
        <v>1.1639107587720463</v>
      </c>
      <c r="ER56" s="7">
        <f t="shared" si="327"/>
        <v>0.79145931596499142</v>
      </c>
      <c r="ES56" s="7">
        <f t="shared" si="327"/>
        <v>0.41900787315793664</v>
      </c>
      <c r="ET56" s="7">
        <f t="shared" si="327"/>
        <v>0.74490288561410956</v>
      </c>
      <c r="EU56" s="7">
        <f t="shared" si="327"/>
        <v>0.60523359456146397</v>
      </c>
      <c r="EV56" s="7">
        <f t="shared" si="327"/>
        <v>0.41900787315793664</v>
      </c>
      <c r="EW56" s="7">
        <f t="shared" si="327"/>
        <v>0.51212073385970036</v>
      </c>
      <c r="EX56" s="7">
        <f t="shared" si="327"/>
        <v>0.41900787315793664</v>
      </c>
      <c r="EY56" s="7">
        <f t="shared" si="327"/>
        <v>0.60523359456146397</v>
      </c>
      <c r="EZ56" s="7">
        <f t="shared" si="327"/>
        <v>0.41900787315793664</v>
      </c>
      <c r="FA56" s="7">
        <f t="shared" si="327"/>
        <v>0.23278215175440925</v>
      </c>
      <c r="FB56" s="7">
        <f t="shared" si="327"/>
        <v>0.27933858210529111</v>
      </c>
      <c r="FC56" s="7">
        <f t="shared" si="327"/>
        <v>0.60523359456146397</v>
      </c>
      <c r="FD56" s="7">
        <f t="shared" si="327"/>
        <v>0.4655643035088185</v>
      </c>
      <c r="FE56" s="7">
        <f t="shared" si="327"/>
        <v>1.0707978980702826</v>
      </c>
      <c r="FF56" s="7">
        <f t="shared" si="327"/>
        <v>0.74490288561410956</v>
      </c>
      <c r="FG56" s="7">
        <f t="shared" si="327"/>
        <v>1.1639107587720463</v>
      </c>
      <c r="FH56" s="7">
        <f t="shared" si="327"/>
        <v>1.1173543284211644</v>
      </c>
      <c r="FI56" s="7">
        <f t="shared" si="327"/>
        <v>0.931128607017637</v>
      </c>
      <c r="FJ56" s="7">
        <f t="shared" si="327"/>
        <v>1.3966929105264554</v>
      </c>
      <c r="FK56" s="7">
        <f t="shared" si="327"/>
        <v>1.5829186319299828</v>
      </c>
      <c r="FL56" s="7">
        <f t="shared" si="327"/>
        <v>1.9088136443861556</v>
      </c>
      <c r="FM56" s="7">
        <f t="shared" si="327"/>
        <v>0.97768503736851875</v>
      </c>
      <c r="FN56" s="7">
        <f t="shared" si="327"/>
        <v>1.5829186319299828</v>
      </c>
      <c r="FO56" s="7">
        <f t="shared" si="327"/>
        <v>1.3501364801755737</v>
      </c>
      <c r="FP56" s="7">
        <f t="shared" si="327"/>
        <v>1.5363622015791012</v>
      </c>
      <c r="FQ56" s="7">
        <f t="shared" si="327"/>
        <v>2.0484829354388014</v>
      </c>
      <c r="FR56" s="7">
        <f t="shared" si="327"/>
        <v>2.0484829354388014</v>
      </c>
      <c r="FS56" s="7">
        <f t="shared" si="327"/>
        <v>2.2347086568423289</v>
      </c>
      <c r="FT56" s="7">
        <f t="shared" si="327"/>
        <v>2.1415957961405652</v>
      </c>
      <c r="FU56" s="7">
        <f t="shared" si="327"/>
        <v>2.0484829354388014</v>
      </c>
      <c r="FV56" s="7">
        <f t="shared" si="327"/>
        <v>2.2347086568423289</v>
      </c>
      <c r="FW56" s="7">
        <f t="shared" si="327"/>
        <v>2.1415957961405652</v>
      </c>
      <c r="FX56" s="7">
        <f t="shared" si="327"/>
        <v>3.8641837191231931</v>
      </c>
      <c r="FY56" s="7">
        <f t="shared" si="327"/>
        <v>3.398619415614375</v>
      </c>
      <c r="FZ56" s="7">
        <f t="shared" si="327"/>
        <v>4.0038530101758392</v>
      </c>
      <c r="GA56" s="7">
        <f t="shared" si="327"/>
        <v>2.9796115424564382</v>
      </c>
      <c r="GB56" s="7">
        <f t="shared" si="327"/>
        <v>3.4451758459652564</v>
      </c>
      <c r="GC56" s="7">
        <f t="shared" si="327"/>
        <v>4.050409440526721</v>
      </c>
      <c r="GD56" s="7">
        <f t="shared" si="327"/>
        <v>4.4694173136846578</v>
      </c>
      <c r="GE56" s="7">
        <f t="shared" si="327"/>
        <v>6.6575695401761044</v>
      </c>
      <c r="GF56" s="7">
        <f t="shared" si="327"/>
        <v>5.0280944778952401</v>
      </c>
      <c r="GG56" s="7">
        <f t="shared" si="327"/>
        <v>5.074650908246122</v>
      </c>
      <c r="GH56" s="7">
        <f t="shared" si="327"/>
        <v>3.4917322763161383</v>
      </c>
      <c r="GI56" s="7">
        <f t="shared" si="327"/>
        <v>5.0280944778952401</v>
      </c>
      <c r="GJ56" s="7">
        <f t="shared" si="327"/>
        <v>4.1900787315793666</v>
      </c>
      <c r="GK56" s="7">
        <f t="shared" si="327"/>
        <v>3.3520629852634931</v>
      </c>
      <c r="GL56" s="7">
        <f t="shared" si="327"/>
        <v>4.7953123261408299</v>
      </c>
      <c r="GM56" s="7">
        <f t="shared" si="327"/>
        <v>4.5159737440355396</v>
      </c>
      <c r="GN56" s="7">
        <f t="shared" ref="GN56:HR56" si="328">GN6/$C56*100000</f>
        <v>5.2608766296496485</v>
      </c>
      <c r="GO56" s="7">
        <f t="shared" si="328"/>
        <v>4.7021994654390671</v>
      </c>
      <c r="GP56" s="7">
        <f t="shared" si="328"/>
        <v>3.538288706667021</v>
      </c>
      <c r="GQ56" s="7">
        <f t="shared" si="328"/>
        <v>3.9572965798249569</v>
      </c>
      <c r="GR56" s="7">
        <f t="shared" si="328"/>
        <v>3.8641837191231931</v>
      </c>
      <c r="GS56" s="7">
        <f t="shared" si="328"/>
        <v>3.2589501245617294</v>
      </c>
      <c r="GT56" s="7">
        <f t="shared" si="328"/>
        <v>4.8418687564917118</v>
      </c>
      <c r="GU56" s="7">
        <f t="shared" si="328"/>
        <v>4.2831915922811303</v>
      </c>
      <c r="GV56" s="7">
        <f t="shared" si="328"/>
        <v>3.538288706667021</v>
      </c>
      <c r="GW56" s="7">
        <f t="shared" si="328"/>
        <v>3.8176272887723113</v>
      </c>
      <c r="GX56" s="7">
        <f t="shared" si="328"/>
        <v>4.050409440526721</v>
      </c>
      <c r="GY56" s="7">
        <f t="shared" si="328"/>
        <v>4.2366351619302485</v>
      </c>
      <c r="GZ56" s="7">
        <f t="shared" si="328"/>
        <v>4.7487558957899481</v>
      </c>
      <c r="HA56" s="7">
        <f t="shared" si="328"/>
        <v>4.6090866047373034</v>
      </c>
      <c r="HB56" s="7">
        <f t="shared" si="328"/>
        <v>4.9349816171934764</v>
      </c>
      <c r="HC56" s="7">
        <f t="shared" si="328"/>
        <v>4.3763044529828932</v>
      </c>
      <c r="HD56" s="7">
        <f t="shared" si="328"/>
        <v>4.6090866047373034</v>
      </c>
      <c r="HE56" s="7">
        <f t="shared" si="328"/>
        <v>4.0969658708776029</v>
      </c>
      <c r="HF56" s="7">
        <f t="shared" si="328"/>
        <v>3.724514428070548</v>
      </c>
      <c r="HG56" s="7">
        <f t="shared" si="328"/>
        <v>6.2851180973690504</v>
      </c>
      <c r="HH56" s="7">
        <f t="shared" si="328"/>
        <v>7.4024724257902141</v>
      </c>
      <c r="HI56" s="7">
        <f t="shared" si="328"/>
        <v>7.4024724257902141</v>
      </c>
      <c r="HJ56" s="7">
        <f t="shared" si="328"/>
        <v>5.7264409331584671</v>
      </c>
      <c r="HK56" s="7">
        <f t="shared" si="328"/>
        <v>8.3801574631587332</v>
      </c>
      <c r="HL56" s="7">
        <f t="shared" si="328"/>
        <v>7.6352545775446226</v>
      </c>
      <c r="HM56" s="7">
        <f t="shared" si="328"/>
        <v>8.8457217666675501</v>
      </c>
      <c r="HN56" s="7">
        <f t="shared" si="328"/>
        <v>9.4975117915798961</v>
      </c>
      <c r="HO56" s="7">
        <f t="shared" si="328"/>
        <v>10.521753259299297</v>
      </c>
      <c r="HP56" s="7">
        <f t="shared" si="328"/>
        <v>8.1939317417552058</v>
      </c>
      <c r="HQ56" s="7">
        <f t="shared" si="328"/>
        <v>7.2628031347375686</v>
      </c>
      <c r="HR56" s="7">
        <f t="shared" si="328"/>
        <v>6.0057795152637583</v>
      </c>
      <c r="HS56" s="7">
        <f t="shared" ref="HS56" si="329">HS6/$C56*100000</f>
        <v>4.6556430350881852</v>
      </c>
    </row>
    <row r="57" spans="2:228" x14ac:dyDescent="0.25">
      <c r="B57" s="256" t="s">
        <v>205</v>
      </c>
      <c r="C57" s="258">
        <v>2233550</v>
      </c>
      <c r="D57" s="7">
        <f t="shared" ref="D57:BO57" si="330">D5/$C57*100000</f>
        <v>0</v>
      </c>
      <c r="E57" s="7">
        <f t="shared" si="330"/>
        <v>0</v>
      </c>
      <c r="F57" s="7">
        <f t="shared" si="330"/>
        <v>0</v>
      </c>
      <c r="G57" s="7">
        <f t="shared" si="330"/>
        <v>0</v>
      </c>
      <c r="H57" s="7">
        <f t="shared" si="330"/>
        <v>0</v>
      </c>
      <c r="I57" s="7">
        <f t="shared" si="330"/>
        <v>0</v>
      </c>
      <c r="J57" s="7">
        <f t="shared" si="330"/>
        <v>4.4771775872489983E-2</v>
      </c>
      <c r="K57" s="7">
        <f t="shared" si="330"/>
        <v>0</v>
      </c>
      <c r="L57" s="7">
        <f t="shared" si="330"/>
        <v>0</v>
      </c>
      <c r="M57" s="7">
        <f t="shared" si="330"/>
        <v>0</v>
      </c>
      <c r="N57" s="7">
        <f t="shared" si="330"/>
        <v>0</v>
      </c>
      <c r="O57" s="7">
        <f t="shared" si="330"/>
        <v>0</v>
      </c>
      <c r="P57" s="7">
        <f t="shared" si="330"/>
        <v>0</v>
      </c>
      <c r="Q57" s="7">
        <f t="shared" si="330"/>
        <v>0</v>
      </c>
      <c r="R57" s="7">
        <f t="shared" si="330"/>
        <v>0</v>
      </c>
      <c r="S57" s="7">
        <f t="shared" si="330"/>
        <v>0</v>
      </c>
      <c r="T57" s="7">
        <f t="shared" si="330"/>
        <v>0</v>
      </c>
      <c r="U57" s="7">
        <f t="shared" si="330"/>
        <v>4.4771775872489983E-2</v>
      </c>
      <c r="V57" s="7">
        <f t="shared" si="330"/>
        <v>0</v>
      </c>
      <c r="W57" s="7">
        <f t="shared" si="330"/>
        <v>4.4771775872489983E-2</v>
      </c>
      <c r="X57" s="7">
        <f t="shared" si="330"/>
        <v>4.4771775872489983E-2</v>
      </c>
      <c r="Y57" s="7">
        <f t="shared" si="330"/>
        <v>0</v>
      </c>
      <c r="Z57" s="7">
        <f t="shared" si="330"/>
        <v>8.9543551744979966E-2</v>
      </c>
      <c r="AA57" s="7">
        <f t="shared" si="330"/>
        <v>4.4771775872489983E-2</v>
      </c>
      <c r="AB57" s="7">
        <f t="shared" si="330"/>
        <v>0.17908710348995993</v>
      </c>
      <c r="AC57" s="7">
        <f t="shared" si="330"/>
        <v>0.22385887936244991</v>
      </c>
      <c r="AD57" s="7">
        <f t="shared" si="330"/>
        <v>0.17908710348995993</v>
      </c>
      <c r="AE57" s="7">
        <f t="shared" si="330"/>
        <v>0.35817420697991986</v>
      </c>
      <c r="AF57" s="7">
        <f t="shared" si="330"/>
        <v>0.31340243110742988</v>
      </c>
      <c r="AG57" s="7">
        <f t="shared" si="330"/>
        <v>0.17908710348995993</v>
      </c>
      <c r="AH57" s="7">
        <f t="shared" si="330"/>
        <v>0.76112018983232976</v>
      </c>
      <c r="AI57" s="7">
        <f t="shared" si="330"/>
        <v>0.44771775872489983</v>
      </c>
      <c r="AJ57" s="7">
        <f t="shared" si="330"/>
        <v>0.31340243110742988</v>
      </c>
      <c r="AK57" s="7">
        <f t="shared" si="330"/>
        <v>0.31340243110742988</v>
      </c>
      <c r="AL57" s="7">
        <f t="shared" si="330"/>
        <v>0.76112018983232976</v>
      </c>
      <c r="AM57" s="7">
        <f t="shared" si="330"/>
        <v>0.8058919657048198</v>
      </c>
      <c r="AN57" s="7">
        <f t="shared" si="330"/>
        <v>1.2983815003022094</v>
      </c>
      <c r="AO57" s="7">
        <f t="shared" si="330"/>
        <v>1.2088379485572294</v>
      </c>
      <c r="AP57" s="7">
        <f t="shared" si="330"/>
        <v>1.7908710348995993</v>
      </c>
      <c r="AQ57" s="7">
        <f t="shared" si="330"/>
        <v>1.7013274831546195</v>
      </c>
      <c r="AR57" s="7">
        <f t="shared" si="330"/>
        <v>2.1042734660070295</v>
      </c>
      <c r="AS57" s="7">
        <f t="shared" si="330"/>
        <v>1.7908710348995993</v>
      </c>
      <c r="AT57" s="7">
        <f t="shared" si="330"/>
        <v>2.6863065523493987</v>
      </c>
      <c r="AU57" s="7">
        <f t="shared" si="330"/>
        <v>2.8653936558393589</v>
      </c>
      <c r="AV57" s="7">
        <f t="shared" si="330"/>
        <v>2.238588793624499</v>
      </c>
      <c r="AW57" s="7">
        <f t="shared" si="330"/>
        <v>1.7908710348995993</v>
      </c>
      <c r="AX57" s="7">
        <f t="shared" si="330"/>
        <v>2.0147299142620492</v>
      </c>
      <c r="AY57" s="7">
        <f t="shared" si="330"/>
        <v>2.8653936558393589</v>
      </c>
      <c r="AZ57" s="7">
        <f t="shared" si="330"/>
        <v>2.1938170177520093</v>
      </c>
      <c r="BA57" s="7">
        <f t="shared" si="330"/>
        <v>2.238588793624499</v>
      </c>
      <c r="BB57" s="7">
        <f t="shared" si="330"/>
        <v>3.5369702939267085</v>
      </c>
      <c r="BC57" s="7">
        <f t="shared" si="330"/>
        <v>2.372904121241969</v>
      </c>
      <c r="BD57" s="7">
        <f t="shared" si="330"/>
        <v>3.1340243110742985</v>
      </c>
      <c r="BE57" s="7">
        <f t="shared" si="330"/>
        <v>2.507219448859439</v>
      </c>
      <c r="BF57" s="7">
        <f t="shared" si="330"/>
        <v>3.8503727250341382</v>
      </c>
      <c r="BG57" s="7">
        <f t="shared" si="330"/>
        <v>3.8503727250341382</v>
      </c>
      <c r="BH57" s="7">
        <f t="shared" si="330"/>
        <v>3.1787960869467886</v>
      </c>
      <c r="BI57" s="7">
        <f t="shared" si="330"/>
        <v>4.1637751561415683</v>
      </c>
      <c r="BJ57" s="7">
        <f t="shared" si="330"/>
        <v>3.3578831904367483</v>
      </c>
      <c r="BK57" s="7">
        <f t="shared" si="330"/>
        <v>4.7905800183564287</v>
      </c>
      <c r="BL57" s="7">
        <f t="shared" si="330"/>
        <v>4.6562646907389578</v>
      </c>
      <c r="BM57" s="7">
        <f t="shared" si="330"/>
        <v>5.4173848805712881</v>
      </c>
      <c r="BN57" s="7">
        <f t="shared" si="330"/>
        <v>4.5667211389939784</v>
      </c>
      <c r="BO57" s="7">
        <f t="shared" si="330"/>
        <v>3.939916276779118</v>
      </c>
      <c r="BP57" s="7">
        <f t="shared" ref="BP57:EA57" si="331">BP5/$C57*100000</f>
        <v>4.9696671218463884</v>
      </c>
      <c r="BQ57" s="7">
        <f t="shared" si="331"/>
        <v>4.9248953459738978</v>
      </c>
      <c r="BR57" s="7">
        <f t="shared" si="331"/>
        <v>4.8801235701014081</v>
      </c>
      <c r="BS57" s="7">
        <f t="shared" si="331"/>
        <v>3.939916276779118</v>
      </c>
      <c r="BT57" s="7">
        <f t="shared" si="331"/>
        <v>4.7010364666114484</v>
      </c>
      <c r="BU57" s="7">
        <f t="shared" si="331"/>
        <v>4.2533187078865478</v>
      </c>
      <c r="BV57" s="7">
        <f t="shared" si="331"/>
        <v>3.4026549663092389</v>
      </c>
      <c r="BW57" s="7">
        <f t="shared" si="331"/>
        <v>5.1487542253363481</v>
      </c>
      <c r="BX57" s="7">
        <f t="shared" si="331"/>
        <v>3.6265138456716888</v>
      </c>
      <c r="BY57" s="7">
        <f t="shared" si="331"/>
        <v>3.6712856215441785</v>
      </c>
      <c r="BZ57" s="7">
        <f t="shared" si="331"/>
        <v>3.5817420697991986</v>
      </c>
      <c r="CA57" s="7">
        <f t="shared" si="331"/>
        <v>4.0294598285240983</v>
      </c>
      <c r="CB57" s="7">
        <f t="shared" si="331"/>
        <v>3.8056009491616485</v>
      </c>
      <c r="CC57" s="7">
        <f t="shared" si="331"/>
        <v>2.5519912247319292</v>
      </c>
      <c r="CD57" s="7">
        <f t="shared" si="331"/>
        <v>3.0892525352018088</v>
      </c>
      <c r="CE57" s="7">
        <f t="shared" si="331"/>
        <v>2.2833605694969892</v>
      </c>
      <c r="CF57" s="7">
        <f t="shared" si="331"/>
        <v>1.969958138389559</v>
      </c>
      <c r="CG57" s="7">
        <f t="shared" si="331"/>
        <v>2.507219448859439</v>
      </c>
      <c r="CH57" s="7">
        <f t="shared" si="331"/>
        <v>2.0595016901345393</v>
      </c>
      <c r="CI57" s="7">
        <f t="shared" si="331"/>
        <v>2.3281323453694789</v>
      </c>
      <c r="CJ57" s="7">
        <f t="shared" si="331"/>
        <v>1.6117839314096396</v>
      </c>
      <c r="CK57" s="7">
        <f t="shared" si="331"/>
        <v>1.969958138389559</v>
      </c>
      <c r="CL57" s="7">
        <f t="shared" si="331"/>
        <v>1.7908710348995993</v>
      </c>
      <c r="CM57" s="7">
        <f t="shared" si="331"/>
        <v>1.1192943968122495</v>
      </c>
      <c r="CN57" s="7">
        <f t="shared" si="331"/>
        <v>1.2983815003022094</v>
      </c>
      <c r="CO57" s="7">
        <f t="shared" si="331"/>
        <v>1.7013274831546195</v>
      </c>
      <c r="CP57" s="7">
        <f t="shared" si="331"/>
        <v>1.6117839314096396</v>
      </c>
      <c r="CQ57" s="7">
        <f t="shared" si="331"/>
        <v>1.1640661726847394</v>
      </c>
      <c r="CR57" s="7">
        <f t="shared" si="331"/>
        <v>1.1640661726847394</v>
      </c>
      <c r="CS57" s="7">
        <f t="shared" si="331"/>
        <v>0.71634841395983972</v>
      </c>
      <c r="CT57" s="7">
        <f t="shared" si="331"/>
        <v>0.98497906919477951</v>
      </c>
      <c r="CU57" s="7">
        <f t="shared" si="331"/>
        <v>1.4326968279196794</v>
      </c>
      <c r="CV57" s="7">
        <f t="shared" si="331"/>
        <v>0.94020729332228958</v>
      </c>
      <c r="CW57" s="7">
        <f t="shared" si="331"/>
        <v>1.4774686037921696</v>
      </c>
      <c r="CX57" s="7">
        <f t="shared" si="331"/>
        <v>1.2536097244297195</v>
      </c>
      <c r="CY57" s="7">
        <f t="shared" si="331"/>
        <v>1.1640661726847394</v>
      </c>
      <c r="CZ57" s="7">
        <f t="shared" si="331"/>
        <v>0.8058919657048198</v>
      </c>
      <c r="DA57" s="7">
        <f t="shared" si="331"/>
        <v>0.8058919657048198</v>
      </c>
      <c r="DB57" s="7">
        <f t="shared" si="331"/>
        <v>0.89543551744979966</v>
      </c>
      <c r="DC57" s="7">
        <f t="shared" si="331"/>
        <v>0.85066374157730973</v>
      </c>
      <c r="DD57" s="7">
        <f t="shared" si="331"/>
        <v>1.0297508450672697</v>
      </c>
      <c r="DE57" s="7">
        <f t="shared" si="331"/>
        <v>1.1640661726847394</v>
      </c>
      <c r="DF57" s="7">
        <f t="shared" si="331"/>
        <v>1.5670121555371492</v>
      </c>
      <c r="DG57" s="7">
        <f t="shared" si="331"/>
        <v>2.0595016901345393</v>
      </c>
      <c r="DH57" s="7">
        <f t="shared" si="331"/>
        <v>1.4326968279196794</v>
      </c>
      <c r="DI57" s="7">
        <f t="shared" si="331"/>
        <v>1.5670121555371492</v>
      </c>
      <c r="DJ57" s="7">
        <f t="shared" si="331"/>
        <v>1.4326968279196794</v>
      </c>
      <c r="DK57" s="7">
        <f t="shared" si="331"/>
        <v>1.6565557072821295</v>
      </c>
      <c r="DL57" s="7">
        <f t="shared" si="331"/>
        <v>1.0745226209397596</v>
      </c>
      <c r="DM57" s="7">
        <f t="shared" si="331"/>
        <v>1.3879250520471895</v>
      </c>
      <c r="DN57" s="7">
        <f t="shared" si="331"/>
        <v>1.4774686037921696</v>
      </c>
      <c r="DO57" s="7">
        <f t="shared" si="331"/>
        <v>1.2983815003022094</v>
      </c>
      <c r="DP57" s="7">
        <f t="shared" si="331"/>
        <v>1.2983815003022094</v>
      </c>
      <c r="DQ57" s="7">
        <f t="shared" si="331"/>
        <v>1.1192943968122495</v>
      </c>
      <c r="DR57" s="7">
        <f t="shared" si="331"/>
        <v>1.2983815003022094</v>
      </c>
      <c r="DS57" s="7">
        <f t="shared" si="331"/>
        <v>0.85066374157730973</v>
      </c>
      <c r="DT57" s="7">
        <f t="shared" si="331"/>
        <v>1.5222403796646595</v>
      </c>
      <c r="DU57" s="7">
        <f t="shared" si="331"/>
        <v>0.89543551744979966</v>
      </c>
      <c r="DV57" s="7">
        <f t="shared" si="331"/>
        <v>1.0745226209397596</v>
      </c>
      <c r="DW57" s="7">
        <f t="shared" si="331"/>
        <v>1.2536097244297195</v>
      </c>
      <c r="DX57" s="7">
        <f t="shared" si="331"/>
        <v>1.4326968279196794</v>
      </c>
      <c r="DY57" s="7">
        <f t="shared" si="331"/>
        <v>1.0297508450672697</v>
      </c>
      <c r="DZ57" s="7">
        <f t="shared" si="331"/>
        <v>1.0297508450672697</v>
      </c>
      <c r="EA57" s="7">
        <f t="shared" si="331"/>
        <v>1.7013274831546195</v>
      </c>
      <c r="EB57" s="7">
        <f t="shared" ref="EB57:GM57" si="332">EB5/$C57*100000</f>
        <v>1.2088379485572294</v>
      </c>
      <c r="EC57" s="7">
        <f t="shared" si="332"/>
        <v>1.4326968279196794</v>
      </c>
      <c r="ED57" s="7">
        <f t="shared" si="332"/>
        <v>1.0297508450672697</v>
      </c>
      <c r="EE57" s="7">
        <f t="shared" si="332"/>
        <v>0.67157663808734969</v>
      </c>
      <c r="EF57" s="7">
        <f t="shared" si="332"/>
        <v>1.2088379485572294</v>
      </c>
      <c r="EG57" s="7">
        <f t="shared" si="332"/>
        <v>1.0745226209397596</v>
      </c>
      <c r="EH57" s="7">
        <f t="shared" si="332"/>
        <v>1.0297508450672697</v>
      </c>
      <c r="EI57" s="7">
        <f t="shared" si="332"/>
        <v>0.89543551744979966</v>
      </c>
      <c r="EJ57" s="7">
        <f t="shared" si="332"/>
        <v>0.98497906919477951</v>
      </c>
      <c r="EK57" s="7">
        <f t="shared" si="332"/>
        <v>0.53726131046987979</v>
      </c>
      <c r="EL57" s="7">
        <f t="shared" si="332"/>
        <v>0.53726131046987979</v>
      </c>
      <c r="EM57" s="7">
        <f t="shared" si="332"/>
        <v>0.62680486221485976</v>
      </c>
      <c r="EN57" s="7">
        <f t="shared" si="332"/>
        <v>0.4029459828524099</v>
      </c>
      <c r="EO57" s="7">
        <f t="shared" si="332"/>
        <v>0.76112018983232976</v>
      </c>
      <c r="EP57" s="7">
        <f t="shared" si="332"/>
        <v>0.58203308634236972</v>
      </c>
      <c r="EQ57" s="7">
        <f t="shared" si="332"/>
        <v>0.49248953459738976</v>
      </c>
      <c r="ER57" s="7">
        <f t="shared" si="332"/>
        <v>0.71634841395983972</v>
      </c>
      <c r="ES57" s="7">
        <f t="shared" si="332"/>
        <v>0.58203308634236972</v>
      </c>
      <c r="ET57" s="7">
        <f t="shared" si="332"/>
        <v>0.8058919657048198</v>
      </c>
      <c r="EU57" s="7">
        <f t="shared" si="332"/>
        <v>0.71634841395983972</v>
      </c>
      <c r="EV57" s="7">
        <f t="shared" si="332"/>
        <v>0.58203308634236972</v>
      </c>
      <c r="EW57" s="7">
        <f t="shared" si="332"/>
        <v>0.8058919657048198</v>
      </c>
      <c r="EX57" s="7">
        <f t="shared" si="332"/>
        <v>0.94020729332228958</v>
      </c>
      <c r="EY57" s="7">
        <f t="shared" si="332"/>
        <v>0.62680486221485976</v>
      </c>
      <c r="EZ57" s="7">
        <f t="shared" si="332"/>
        <v>0.8058919657048198</v>
      </c>
      <c r="FA57" s="7">
        <f t="shared" si="332"/>
        <v>0.4029459828524099</v>
      </c>
      <c r="FB57" s="7">
        <f t="shared" si="332"/>
        <v>0.4029459828524099</v>
      </c>
      <c r="FC57" s="7">
        <f t="shared" si="332"/>
        <v>1.1192943968122495</v>
      </c>
      <c r="FD57" s="7">
        <f t="shared" si="332"/>
        <v>0.98497906919477951</v>
      </c>
      <c r="FE57" s="7">
        <f t="shared" si="332"/>
        <v>1.0745226209397596</v>
      </c>
      <c r="FF57" s="7">
        <f t="shared" si="332"/>
        <v>0.8058919657048198</v>
      </c>
      <c r="FG57" s="7">
        <f t="shared" si="332"/>
        <v>0.85066374157730973</v>
      </c>
      <c r="FH57" s="7">
        <f t="shared" si="332"/>
        <v>1.1192943968122495</v>
      </c>
      <c r="FI57" s="7">
        <f t="shared" si="332"/>
        <v>0.89543551744979966</v>
      </c>
      <c r="FJ57" s="7">
        <f t="shared" si="332"/>
        <v>1.5222403796646595</v>
      </c>
      <c r="FK57" s="7">
        <f t="shared" si="332"/>
        <v>1.8356428107720892</v>
      </c>
      <c r="FL57" s="7">
        <f t="shared" si="332"/>
        <v>2.7310783282218889</v>
      </c>
      <c r="FM57" s="7">
        <f t="shared" si="332"/>
        <v>1.5670121555371492</v>
      </c>
      <c r="FN57" s="7">
        <f t="shared" si="332"/>
        <v>1.1192943968122495</v>
      </c>
      <c r="FO57" s="7">
        <f t="shared" si="332"/>
        <v>1.5670121555371492</v>
      </c>
      <c r="FP57" s="7">
        <f t="shared" si="332"/>
        <v>2.0147299142620492</v>
      </c>
      <c r="FQ57" s="7">
        <f t="shared" si="332"/>
        <v>2.5519912247319292</v>
      </c>
      <c r="FR57" s="7">
        <f t="shared" si="332"/>
        <v>2.9997089834568289</v>
      </c>
      <c r="FS57" s="7">
        <f t="shared" si="332"/>
        <v>3.4921985180542188</v>
      </c>
      <c r="FT57" s="7">
        <f t="shared" si="332"/>
        <v>2.3281323453694789</v>
      </c>
      <c r="FU57" s="7">
        <f t="shared" si="332"/>
        <v>2.7310783282218889</v>
      </c>
      <c r="FV57" s="7">
        <f t="shared" si="332"/>
        <v>3.8951445009066288</v>
      </c>
      <c r="FW57" s="7">
        <f t="shared" si="332"/>
        <v>3.5817420697991986</v>
      </c>
      <c r="FX57" s="7">
        <f t="shared" si="332"/>
        <v>5.8203308634236972</v>
      </c>
      <c r="FY57" s="7">
        <f t="shared" si="332"/>
        <v>4.4324058113765084</v>
      </c>
      <c r="FZ57" s="7">
        <f t="shared" si="332"/>
        <v>5.5517002081887581</v>
      </c>
      <c r="GA57" s="7">
        <f t="shared" si="332"/>
        <v>5.9098744151686784</v>
      </c>
      <c r="GB57" s="7">
        <f t="shared" si="332"/>
        <v>6.3128203980210875</v>
      </c>
      <c r="GC57" s="7">
        <f t="shared" si="332"/>
        <v>6.3128203980210875</v>
      </c>
      <c r="GD57" s="7">
        <f t="shared" si="332"/>
        <v>6.7605381567459881</v>
      </c>
      <c r="GE57" s="7">
        <f t="shared" si="332"/>
        <v>8.8648116227530167</v>
      </c>
      <c r="GF57" s="7">
        <f t="shared" si="332"/>
        <v>8.6409527433905673</v>
      </c>
      <c r="GG57" s="7">
        <f t="shared" si="332"/>
        <v>9.0438987262429773</v>
      </c>
      <c r="GH57" s="7">
        <f t="shared" si="332"/>
        <v>8.6409527433905673</v>
      </c>
      <c r="GI57" s="7">
        <f t="shared" si="332"/>
        <v>7.9246043294307276</v>
      </c>
      <c r="GJ57" s="7">
        <f t="shared" si="332"/>
        <v>7.3873430189608467</v>
      </c>
      <c r="GK57" s="7">
        <f t="shared" si="332"/>
        <v>7.2530276913433775</v>
      </c>
      <c r="GL57" s="7">
        <f t="shared" si="332"/>
        <v>8.8200398468805261</v>
      </c>
      <c r="GM57" s="7">
        <f t="shared" si="332"/>
        <v>8.8648116227530167</v>
      </c>
      <c r="GN57" s="7">
        <f t="shared" ref="GN57:HR57" si="333">GN5/$C57*100000</f>
        <v>8.2827785364106461</v>
      </c>
      <c r="GO57" s="7">
        <f t="shared" si="333"/>
        <v>7.1187123637259075</v>
      </c>
      <c r="GP57" s="7">
        <f t="shared" si="333"/>
        <v>7.9246043294307276</v>
      </c>
      <c r="GQ57" s="7">
        <f t="shared" si="333"/>
        <v>7.1634841395983972</v>
      </c>
      <c r="GR57" s="7">
        <f t="shared" si="333"/>
        <v>5.9994179669136578</v>
      </c>
      <c r="GS57" s="7">
        <f t="shared" si="333"/>
        <v>7.0291688119809272</v>
      </c>
      <c r="GT57" s="7">
        <f t="shared" si="333"/>
        <v>6.9396252602359478</v>
      </c>
      <c r="GU57" s="7">
        <f t="shared" si="333"/>
        <v>8.1036914329206873</v>
      </c>
      <c r="GV57" s="7">
        <f t="shared" si="333"/>
        <v>6.9843970361084375</v>
      </c>
      <c r="GW57" s="7">
        <f t="shared" si="333"/>
        <v>6.4471357256385584</v>
      </c>
      <c r="GX57" s="7">
        <f t="shared" si="333"/>
        <v>8.1484632087931761</v>
      </c>
      <c r="GY57" s="7">
        <f t="shared" si="333"/>
        <v>7.6559736741957867</v>
      </c>
      <c r="GZ57" s="7">
        <f t="shared" si="333"/>
        <v>8.0141478811757061</v>
      </c>
      <c r="HA57" s="7">
        <f t="shared" si="333"/>
        <v>9.1334422779879567</v>
      </c>
      <c r="HB57" s="7">
        <f t="shared" si="333"/>
        <v>9.3573011573504061</v>
      </c>
      <c r="HC57" s="7">
        <f t="shared" si="333"/>
        <v>8.1484632087931761</v>
      </c>
      <c r="HD57" s="7">
        <f t="shared" si="333"/>
        <v>8.4618656399006067</v>
      </c>
      <c r="HE57" s="7">
        <f t="shared" si="333"/>
        <v>8.8648116227530167</v>
      </c>
      <c r="HF57" s="7">
        <f t="shared" si="333"/>
        <v>9.4468447090953855</v>
      </c>
      <c r="HG57" s="7">
        <f t="shared" si="333"/>
        <v>14.326968279196794</v>
      </c>
      <c r="HH57" s="7">
        <f t="shared" si="333"/>
        <v>13.879250520471896</v>
      </c>
      <c r="HI57" s="7">
        <f t="shared" si="333"/>
        <v>13.162902106512053</v>
      </c>
      <c r="HJ57" s="7">
        <f t="shared" si="333"/>
        <v>11.461574623357436</v>
      </c>
      <c r="HK57" s="7">
        <f t="shared" si="333"/>
        <v>14.147881175706834</v>
      </c>
      <c r="HL57" s="7">
        <f t="shared" si="333"/>
        <v>14.416511830941774</v>
      </c>
      <c r="HM57" s="7">
        <f t="shared" si="333"/>
        <v>15.670121555371493</v>
      </c>
      <c r="HN57" s="7">
        <f>HN5/$C57*100000</f>
        <v>17.416220814398603</v>
      </c>
      <c r="HO57" s="7">
        <f t="shared" si="333"/>
        <v>18.3116563318484</v>
      </c>
      <c r="HP57" s="7">
        <f t="shared" si="333"/>
        <v>16.252154641713865</v>
      </c>
      <c r="HQ57" s="7">
        <f t="shared" si="333"/>
        <v>13.297217434129525</v>
      </c>
      <c r="HR57" s="7">
        <f t="shared" si="333"/>
        <v>12.088379485572295</v>
      </c>
      <c r="HS57" s="7">
        <f t="shared" ref="HS57" si="334">HS5/$C57*100000</f>
        <v>8.1484632087931761</v>
      </c>
    </row>
    <row r="58" spans="2:228" x14ac:dyDescent="0.25">
      <c r="B58" s="256" t="s">
        <v>204</v>
      </c>
      <c r="C58" s="258">
        <v>2002362</v>
      </c>
      <c r="D58" s="7">
        <f t="shared" ref="D58:BO58" si="335">D4/$C58*100000</f>
        <v>0</v>
      </c>
      <c r="E58" s="7">
        <f t="shared" si="335"/>
        <v>0</v>
      </c>
      <c r="F58" s="7">
        <f t="shared" si="335"/>
        <v>0</v>
      </c>
      <c r="G58" s="7">
        <f t="shared" si="335"/>
        <v>0</v>
      </c>
      <c r="H58" s="7">
        <f t="shared" si="335"/>
        <v>0</v>
      </c>
      <c r="I58" s="7">
        <f t="shared" si="335"/>
        <v>0</v>
      </c>
      <c r="J58" s="7">
        <f t="shared" si="335"/>
        <v>0</v>
      </c>
      <c r="K58" s="7">
        <f t="shared" si="335"/>
        <v>0</v>
      </c>
      <c r="L58" s="7">
        <f t="shared" si="335"/>
        <v>0</v>
      </c>
      <c r="M58" s="7">
        <f t="shared" si="335"/>
        <v>0</v>
      </c>
      <c r="N58" s="7">
        <f t="shared" si="335"/>
        <v>0</v>
      </c>
      <c r="O58" s="7">
        <f t="shared" si="335"/>
        <v>0</v>
      </c>
      <c r="P58" s="7">
        <f t="shared" si="335"/>
        <v>0</v>
      </c>
      <c r="Q58" s="7">
        <f t="shared" si="335"/>
        <v>0</v>
      </c>
      <c r="R58" s="7">
        <f t="shared" si="335"/>
        <v>0</v>
      </c>
      <c r="S58" s="7">
        <f t="shared" si="335"/>
        <v>0</v>
      </c>
      <c r="T58" s="7">
        <f t="shared" si="335"/>
        <v>0</v>
      </c>
      <c r="U58" s="7">
        <f t="shared" si="335"/>
        <v>0</v>
      </c>
      <c r="V58" s="7">
        <f t="shared" si="335"/>
        <v>0</v>
      </c>
      <c r="W58" s="7">
        <f t="shared" si="335"/>
        <v>0</v>
      </c>
      <c r="X58" s="7">
        <f t="shared" si="335"/>
        <v>4.9941019655786519E-2</v>
      </c>
      <c r="Y58" s="7">
        <f t="shared" si="335"/>
        <v>0</v>
      </c>
      <c r="Z58" s="7">
        <f t="shared" si="335"/>
        <v>4.9941019655786519E-2</v>
      </c>
      <c r="AA58" s="7">
        <f t="shared" si="335"/>
        <v>9.9882039311573037E-2</v>
      </c>
      <c r="AB58" s="7">
        <f t="shared" si="335"/>
        <v>0</v>
      </c>
      <c r="AC58" s="7">
        <f t="shared" si="335"/>
        <v>9.9882039311573037E-2</v>
      </c>
      <c r="AD58" s="7">
        <f t="shared" si="335"/>
        <v>0.19976407862314607</v>
      </c>
      <c r="AE58" s="7">
        <f t="shared" si="335"/>
        <v>0.19976407862314607</v>
      </c>
      <c r="AF58" s="7">
        <f t="shared" si="335"/>
        <v>0.39952815724629215</v>
      </c>
      <c r="AG58" s="7">
        <f t="shared" si="335"/>
        <v>0.24970509827893259</v>
      </c>
      <c r="AH58" s="7">
        <f t="shared" si="335"/>
        <v>0.19976407862314607</v>
      </c>
      <c r="AI58" s="7">
        <f t="shared" si="335"/>
        <v>0.34958713759050564</v>
      </c>
      <c r="AJ58" s="7">
        <f t="shared" si="335"/>
        <v>0.19976407862314607</v>
      </c>
      <c r="AK58" s="7">
        <f t="shared" si="335"/>
        <v>0.14982305896735956</v>
      </c>
      <c r="AL58" s="7">
        <f t="shared" si="335"/>
        <v>0.14982305896735956</v>
      </c>
      <c r="AM58" s="7">
        <f t="shared" si="335"/>
        <v>0</v>
      </c>
      <c r="AN58" s="7">
        <f t="shared" si="335"/>
        <v>0.24970509827893259</v>
      </c>
      <c r="AO58" s="7">
        <f t="shared" si="335"/>
        <v>0.14982305896735956</v>
      </c>
      <c r="AP58" s="7">
        <f t="shared" si="335"/>
        <v>9.9882039311573037E-2</v>
      </c>
      <c r="AQ58" s="7">
        <f t="shared" si="335"/>
        <v>0.14982305896735956</v>
      </c>
      <c r="AR58" s="7">
        <f t="shared" si="335"/>
        <v>9.9882039311573037E-2</v>
      </c>
      <c r="AS58" s="7">
        <f t="shared" si="335"/>
        <v>0.14982305896735956</v>
      </c>
      <c r="AT58" s="7">
        <f t="shared" si="335"/>
        <v>0.29964611793471913</v>
      </c>
      <c r="AU58" s="7">
        <f t="shared" si="335"/>
        <v>0.19976407862314607</v>
      </c>
      <c r="AV58" s="7">
        <f t="shared" si="335"/>
        <v>9.9882039311573037E-2</v>
      </c>
      <c r="AW58" s="7">
        <f t="shared" si="335"/>
        <v>0.24970509827893259</v>
      </c>
      <c r="AX58" s="7">
        <f t="shared" si="335"/>
        <v>0.24970509827893259</v>
      </c>
      <c r="AY58" s="7">
        <f t="shared" si="335"/>
        <v>0.24970509827893259</v>
      </c>
      <c r="AZ58" s="7">
        <f t="shared" si="335"/>
        <v>0.24970509827893259</v>
      </c>
      <c r="BA58" s="7">
        <f t="shared" si="335"/>
        <v>0.14982305896735956</v>
      </c>
      <c r="BB58" s="7">
        <f t="shared" si="335"/>
        <v>0.14982305896735956</v>
      </c>
      <c r="BC58" s="7">
        <f t="shared" si="335"/>
        <v>0.29964611793471913</v>
      </c>
      <c r="BD58" s="7">
        <f t="shared" si="335"/>
        <v>0.34958713759050564</v>
      </c>
      <c r="BE58" s="7">
        <f t="shared" si="335"/>
        <v>0.19976407862314607</v>
      </c>
      <c r="BF58" s="7">
        <f t="shared" si="335"/>
        <v>0.44946917690207866</v>
      </c>
      <c r="BG58" s="7">
        <f t="shared" si="335"/>
        <v>0.59929223586943825</v>
      </c>
      <c r="BH58" s="7">
        <f t="shared" si="335"/>
        <v>0.14982305896735956</v>
      </c>
      <c r="BI58" s="7">
        <f t="shared" si="335"/>
        <v>0.94887937345994378</v>
      </c>
      <c r="BJ58" s="7">
        <f t="shared" si="335"/>
        <v>0.44946917690207866</v>
      </c>
      <c r="BK58" s="7">
        <f t="shared" si="335"/>
        <v>0.84899733414837075</v>
      </c>
      <c r="BL58" s="7">
        <f t="shared" si="335"/>
        <v>0.34958713759050564</v>
      </c>
      <c r="BM58" s="7">
        <f t="shared" si="335"/>
        <v>0.54935121621365168</v>
      </c>
      <c r="BN58" s="7">
        <f t="shared" si="335"/>
        <v>0.69917427518101127</v>
      </c>
      <c r="BO58" s="7">
        <f t="shared" si="335"/>
        <v>0.69917427518101127</v>
      </c>
      <c r="BP58" s="7">
        <f t="shared" ref="BP58:EA58" si="336">BP4/$C58*100000</f>
        <v>0.69917427518101127</v>
      </c>
      <c r="BQ58" s="7">
        <f t="shared" si="336"/>
        <v>0.39952815724629215</v>
      </c>
      <c r="BR58" s="7">
        <f t="shared" si="336"/>
        <v>0.39952815724629215</v>
      </c>
      <c r="BS58" s="7">
        <f t="shared" si="336"/>
        <v>0.49941019655786517</v>
      </c>
      <c r="BT58" s="7">
        <f t="shared" si="336"/>
        <v>0.84899733414837075</v>
      </c>
      <c r="BU58" s="7">
        <f t="shared" si="336"/>
        <v>0.49941019655786517</v>
      </c>
      <c r="BV58" s="7">
        <f t="shared" si="336"/>
        <v>0.59929223586943825</v>
      </c>
      <c r="BW58" s="7">
        <f t="shared" si="336"/>
        <v>0.54935121621365168</v>
      </c>
      <c r="BX58" s="7">
        <f t="shared" si="336"/>
        <v>0.64923325552522471</v>
      </c>
      <c r="BY58" s="7">
        <f t="shared" si="336"/>
        <v>0.54935121621365168</v>
      </c>
      <c r="BZ58" s="7">
        <f t="shared" si="336"/>
        <v>0.39952815724629215</v>
      </c>
      <c r="CA58" s="7">
        <f t="shared" si="336"/>
        <v>0.84899733414837075</v>
      </c>
      <c r="CB58" s="7">
        <f t="shared" si="336"/>
        <v>0.59929223586943825</v>
      </c>
      <c r="CC58" s="7">
        <f t="shared" si="336"/>
        <v>0.64923325552522471</v>
      </c>
      <c r="CD58" s="7">
        <f t="shared" si="336"/>
        <v>0.44946917690207866</v>
      </c>
      <c r="CE58" s="7">
        <f t="shared" si="336"/>
        <v>0.34958713759050564</v>
      </c>
      <c r="CF58" s="7">
        <f t="shared" si="336"/>
        <v>0.34958713759050564</v>
      </c>
      <c r="CG58" s="7">
        <f t="shared" si="336"/>
        <v>0.29964611793471913</v>
      </c>
      <c r="CH58" s="7">
        <f t="shared" si="336"/>
        <v>0.39952815724629215</v>
      </c>
      <c r="CI58" s="7">
        <f t="shared" si="336"/>
        <v>0.24970509827893259</v>
      </c>
      <c r="CJ58" s="7">
        <f t="shared" si="336"/>
        <v>0.29964611793471913</v>
      </c>
      <c r="CK58" s="7">
        <f t="shared" si="336"/>
        <v>0.19976407862314607</v>
      </c>
      <c r="CL58" s="7">
        <f t="shared" si="336"/>
        <v>0.59929223586943825</v>
      </c>
      <c r="CM58" s="7">
        <f t="shared" si="336"/>
        <v>0.24970509827893259</v>
      </c>
      <c r="CN58" s="7">
        <f t="shared" si="336"/>
        <v>0.29964611793471913</v>
      </c>
      <c r="CO58" s="7">
        <f t="shared" si="336"/>
        <v>9.9882039311573037E-2</v>
      </c>
      <c r="CP58" s="7">
        <f t="shared" si="336"/>
        <v>0.29964611793471913</v>
      </c>
      <c r="CQ58" s="7">
        <f t="shared" si="336"/>
        <v>0.19976407862314607</v>
      </c>
      <c r="CR58" s="7">
        <f t="shared" si="336"/>
        <v>0.39952815724629215</v>
      </c>
      <c r="CS58" s="7">
        <f t="shared" si="336"/>
        <v>0.29964611793471913</v>
      </c>
      <c r="CT58" s="7">
        <f t="shared" si="336"/>
        <v>0.29964611793471913</v>
      </c>
      <c r="CU58" s="7">
        <f t="shared" si="336"/>
        <v>9.9882039311573037E-2</v>
      </c>
      <c r="CV58" s="7">
        <f t="shared" si="336"/>
        <v>0.24970509827893259</v>
      </c>
      <c r="CW58" s="7">
        <f t="shared" si="336"/>
        <v>0.14982305896735956</v>
      </c>
      <c r="CX58" s="7">
        <f t="shared" si="336"/>
        <v>0.24970509827893259</v>
      </c>
      <c r="CY58" s="7">
        <f t="shared" si="336"/>
        <v>0.34958713759050564</v>
      </c>
      <c r="CZ58" s="7">
        <f t="shared" si="336"/>
        <v>0.24970509827893259</v>
      </c>
      <c r="DA58" s="7">
        <f t="shared" si="336"/>
        <v>0.54935121621365168</v>
      </c>
      <c r="DB58" s="7">
        <f t="shared" si="336"/>
        <v>0.14982305896735956</v>
      </c>
      <c r="DC58" s="7">
        <f t="shared" si="336"/>
        <v>0.19976407862314607</v>
      </c>
      <c r="DD58" s="7">
        <f t="shared" si="336"/>
        <v>0.29964611793471913</v>
      </c>
      <c r="DE58" s="7">
        <f t="shared" si="336"/>
        <v>0.19976407862314607</v>
      </c>
      <c r="DF58" s="7">
        <f t="shared" si="336"/>
        <v>0.24970509827893259</v>
      </c>
      <c r="DG58" s="7">
        <f t="shared" si="336"/>
        <v>0.34958713759050564</v>
      </c>
      <c r="DH58" s="7">
        <f t="shared" si="336"/>
        <v>0.44946917690207866</v>
      </c>
      <c r="DI58" s="7">
        <f t="shared" si="336"/>
        <v>0.64923325552522471</v>
      </c>
      <c r="DJ58" s="7">
        <f t="shared" si="336"/>
        <v>0.34958713759050564</v>
      </c>
      <c r="DK58" s="7">
        <f t="shared" si="336"/>
        <v>0.24970509827893259</v>
      </c>
      <c r="DL58" s="7">
        <f t="shared" si="336"/>
        <v>0.24970509827893259</v>
      </c>
      <c r="DM58" s="7">
        <f t="shared" si="336"/>
        <v>0.59929223586943825</v>
      </c>
      <c r="DN58" s="7">
        <f t="shared" si="336"/>
        <v>0.44946917690207866</v>
      </c>
      <c r="DO58" s="7">
        <f t="shared" si="336"/>
        <v>0.84899733414837075</v>
      </c>
      <c r="DP58" s="7">
        <f t="shared" si="336"/>
        <v>0.54935121621365168</v>
      </c>
      <c r="DQ58" s="7">
        <f t="shared" si="336"/>
        <v>0.44946917690207866</v>
      </c>
      <c r="DR58" s="7">
        <f t="shared" si="336"/>
        <v>0.44946917690207866</v>
      </c>
      <c r="DS58" s="7">
        <f t="shared" si="336"/>
        <v>0.29964611793471913</v>
      </c>
      <c r="DT58" s="7">
        <f t="shared" si="336"/>
        <v>0.84899733414837075</v>
      </c>
      <c r="DU58" s="7">
        <f t="shared" si="336"/>
        <v>0.64923325552522471</v>
      </c>
      <c r="DV58" s="7">
        <f t="shared" si="336"/>
        <v>0.59929223586943825</v>
      </c>
      <c r="DW58" s="7">
        <f t="shared" si="336"/>
        <v>0.29964611793471913</v>
      </c>
      <c r="DX58" s="7">
        <f t="shared" si="336"/>
        <v>0.64923325552522471</v>
      </c>
      <c r="DY58" s="7">
        <f t="shared" si="336"/>
        <v>0.59929223586943825</v>
      </c>
      <c r="DZ58" s="7">
        <f t="shared" si="336"/>
        <v>0.24970509827893259</v>
      </c>
      <c r="EA58" s="7">
        <f t="shared" si="336"/>
        <v>0.49941019655786517</v>
      </c>
      <c r="EB58" s="7">
        <f t="shared" ref="EB58:GM58" si="337">EB4/$C58*100000</f>
        <v>0.54935121621365168</v>
      </c>
      <c r="EC58" s="7">
        <f t="shared" si="337"/>
        <v>0.49941019655786517</v>
      </c>
      <c r="ED58" s="7">
        <f t="shared" si="337"/>
        <v>0.94887937345994378</v>
      </c>
      <c r="EE58" s="7">
        <f t="shared" si="337"/>
        <v>0.59929223586943825</v>
      </c>
      <c r="EF58" s="7">
        <f t="shared" si="337"/>
        <v>0.44946917690207866</v>
      </c>
      <c r="EG58" s="7">
        <f t="shared" si="337"/>
        <v>0.69917427518101127</v>
      </c>
      <c r="EH58" s="7">
        <f t="shared" si="337"/>
        <v>0.44946917690207866</v>
      </c>
      <c r="EI58" s="7">
        <f t="shared" si="337"/>
        <v>9.9882039311573037E-2</v>
      </c>
      <c r="EJ58" s="7">
        <f t="shared" si="337"/>
        <v>0.29964611793471913</v>
      </c>
      <c r="EK58" s="7">
        <f t="shared" si="337"/>
        <v>0.59929223586943825</v>
      </c>
      <c r="EL58" s="7">
        <f t="shared" si="337"/>
        <v>0.29964611793471913</v>
      </c>
      <c r="EM58" s="7">
        <f t="shared" si="337"/>
        <v>0.54935121621365168</v>
      </c>
      <c r="EN58" s="7">
        <f t="shared" si="337"/>
        <v>0.19976407862314607</v>
      </c>
      <c r="EO58" s="7">
        <f t="shared" si="337"/>
        <v>0.34958713759050564</v>
      </c>
      <c r="EP58" s="7">
        <f t="shared" si="337"/>
        <v>0.24970509827893259</v>
      </c>
      <c r="EQ58" s="7">
        <f t="shared" si="337"/>
        <v>0.29964611793471913</v>
      </c>
      <c r="ER58" s="7">
        <f t="shared" si="337"/>
        <v>0.34958713759050564</v>
      </c>
      <c r="ES58" s="7">
        <f t="shared" si="337"/>
        <v>0.24970509827893259</v>
      </c>
      <c r="ET58" s="7">
        <f t="shared" si="337"/>
        <v>0.29964611793471913</v>
      </c>
      <c r="EU58" s="7">
        <f t="shared" si="337"/>
        <v>0.34958713759050564</v>
      </c>
      <c r="EV58" s="7">
        <f t="shared" si="337"/>
        <v>0.39952815724629215</v>
      </c>
      <c r="EW58" s="7">
        <f t="shared" si="337"/>
        <v>0.29964611793471913</v>
      </c>
      <c r="EX58" s="7">
        <f t="shared" si="337"/>
        <v>0.64923325552522471</v>
      </c>
      <c r="EY58" s="7">
        <f t="shared" si="337"/>
        <v>0.34958713759050564</v>
      </c>
      <c r="EZ58" s="7">
        <f t="shared" si="337"/>
        <v>0.24970509827893259</v>
      </c>
      <c r="FA58" s="7">
        <f t="shared" si="337"/>
        <v>0.19976407862314607</v>
      </c>
      <c r="FB58" s="7">
        <f t="shared" si="337"/>
        <v>0.39952815724629215</v>
      </c>
      <c r="FC58" s="7">
        <f t="shared" si="337"/>
        <v>0.44946917690207866</v>
      </c>
      <c r="FD58" s="7">
        <f t="shared" si="337"/>
        <v>0.59929223586943825</v>
      </c>
      <c r="FE58" s="7">
        <f t="shared" si="337"/>
        <v>0.64923325552522471</v>
      </c>
      <c r="FF58" s="7">
        <f t="shared" si="337"/>
        <v>0.64923325552522471</v>
      </c>
      <c r="FG58" s="7">
        <f t="shared" si="337"/>
        <v>0.7990563144925843</v>
      </c>
      <c r="FH58" s="7">
        <f t="shared" si="337"/>
        <v>0.84899733414837075</v>
      </c>
      <c r="FI58" s="7">
        <f t="shared" si="337"/>
        <v>0.64923325552522471</v>
      </c>
      <c r="FJ58" s="7">
        <f t="shared" si="337"/>
        <v>1.0487614127715168</v>
      </c>
      <c r="FK58" s="7">
        <f t="shared" si="337"/>
        <v>0.74911529483679773</v>
      </c>
      <c r="FL58" s="7">
        <f t="shared" si="337"/>
        <v>1.0487614127715168</v>
      </c>
      <c r="FM58" s="7">
        <f t="shared" si="337"/>
        <v>0.89893835380415732</v>
      </c>
      <c r="FN58" s="7">
        <f t="shared" si="337"/>
        <v>1.3983485503620225</v>
      </c>
      <c r="FO58" s="7">
        <f t="shared" si="337"/>
        <v>0.94887937345994378</v>
      </c>
      <c r="FP58" s="7">
        <f t="shared" si="337"/>
        <v>0.84899733414837075</v>
      </c>
      <c r="FQ58" s="7">
        <f t="shared" si="337"/>
        <v>1.0987024324273034</v>
      </c>
      <c r="FR58" s="7">
        <f t="shared" si="337"/>
        <v>0.74911529483679773</v>
      </c>
      <c r="FS58" s="7">
        <f t="shared" si="337"/>
        <v>1.6480536486409552</v>
      </c>
      <c r="FT58" s="7">
        <f t="shared" si="337"/>
        <v>0.89893835380415732</v>
      </c>
      <c r="FU58" s="7">
        <f t="shared" si="337"/>
        <v>1.3983485503620225</v>
      </c>
      <c r="FV58" s="7">
        <f t="shared" si="337"/>
        <v>1.348407530706236</v>
      </c>
      <c r="FW58" s="7">
        <f t="shared" si="337"/>
        <v>1.7978767076083146</v>
      </c>
      <c r="FX58" s="7">
        <f t="shared" si="337"/>
        <v>2.4471099631335393</v>
      </c>
      <c r="FY58" s="7">
        <f t="shared" si="337"/>
        <v>1.9976407862314607</v>
      </c>
      <c r="FZ58" s="7">
        <f t="shared" si="337"/>
        <v>2.0975228255430336</v>
      </c>
      <c r="GA58" s="7">
        <f t="shared" si="337"/>
        <v>1.8977587469198876</v>
      </c>
      <c r="GB58" s="7">
        <f t="shared" si="337"/>
        <v>1.8478177272641012</v>
      </c>
      <c r="GC58" s="7">
        <f t="shared" si="337"/>
        <v>2.397168943477753</v>
      </c>
      <c r="GD58" s="7">
        <f t="shared" si="337"/>
        <v>2.397168943477753</v>
      </c>
      <c r="GE58" s="7">
        <f t="shared" si="337"/>
        <v>3.6456944348724156</v>
      </c>
      <c r="GF58" s="7">
        <f t="shared" si="337"/>
        <v>2.7467560810682583</v>
      </c>
      <c r="GG58" s="7">
        <f t="shared" si="337"/>
        <v>3.5458123955608425</v>
      </c>
      <c r="GH58" s="7">
        <f t="shared" si="337"/>
        <v>2.8965791400356178</v>
      </c>
      <c r="GI58" s="7">
        <f t="shared" si="337"/>
        <v>3.1962252579703372</v>
      </c>
      <c r="GJ58" s="7">
        <f t="shared" si="337"/>
        <v>2.8466381203798314</v>
      </c>
      <c r="GK58" s="7">
        <f t="shared" si="337"/>
        <v>3.6456944348724156</v>
      </c>
      <c r="GL58" s="7">
        <f t="shared" si="337"/>
        <v>2.8965791400356178</v>
      </c>
      <c r="GM58" s="7">
        <f t="shared" si="337"/>
        <v>2.7966971007240451</v>
      </c>
      <c r="GN58" s="7">
        <f t="shared" ref="GN58:HR58" si="338">GN4/$C58*100000</f>
        <v>4.0452225921187077</v>
      </c>
      <c r="GO58" s="7">
        <f t="shared" si="338"/>
        <v>3.4958713759050561</v>
      </c>
      <c r="GP58" s="7">
        <f t="shared" si="338"/>
        <v>3.395989336593483</v>
      </c>
      <c r="GQ58" s="7">
        <f t="shared" si="338"/>
        <v>3.3460483169376967</v>
      </c>
      <c r="GR58" s="7">
        <f t="shared" si="338"/>
        <v>2.2473458845103931</v>
      </c>
      <c r="GS58" s="7">
        <f t="shared" si="338"/>
        <v>3.0464021990029773</v>
      </c>
      <c r="GT58" s="7">
        <f t="shared" si="338"/>
        <v>3.2961072972819103</v>
      </c>
      <c r="GU58" s="7">
        <f t="shared" si="338"/>
        <v>3.1962252579703372</v>
      </c>
      <c r="GV58" s="7">
        <f t="shared" si="338"/>
        <v>2.5469920024451125</v>
      </c>
      <c r="GW58" s="7">
        <f t="shared" si="338"/>
        <v>2.9465201596914046</v>
      </c>
      <c r="GX58" s="7">
        <f t="shared" si="338"/>
        <v>3.5957534152166293</v>
      </c>
      <c r="GY58" s="7">
        <f t="shared" si="338"/>
        <v>3.0464021990029773</v>
      </c>
      <c r="GZ58" s="7">
        <f t="shared" si="338"/>
        <v>3.0464021990029773</v>
      </c>
      <c r="HA58" s="7">
        <f t="shared" si="338"/>
        <v>3.8454585134955619</v>
      </c>
      <c r="HB58" s="7">
        <f t="shared" si="338"/>
        <v>3.5458123955608425</v>
      </c>
      <c r="HC58" s="7">
        <f t="shared" si="338"/>
        <v>3.6456944348724156</v>
      </c>
      <c r="HD58" s="7">
        <f t="shared" si="338"/>
        <v>3.395989336593483</v>
      </c>
      <c r="HE58" s="7">
        <f t="shared" si="338"/>
        <v>3.7455764741839888</v>
      </c>
      <c r="HF58" s="7">
        <f t="shared" si="338"/>
        <v>4.3948097297092135</v>
      </c>
      <c r="HG58" s="7">
        <f t="shared" si="338"/>
        <v>5.5933942014480902</v>
      </c>
      <c r="HH58" s="7">
        <f t="shared" si="338"/>
        <v>5.7931582800712356</v>
      </c>
      <c r="HI58" s="7">
        <f t="shared" si="338"/>
        <v>6.2925684766291008</v>
      </c>
      <c r="HJ58" s="7">
        <f t="shared" si="338"/>
        <v>6.8419196928427528</v>
      </c>
      <c r="HK58" s="7">
        <f t="shared" si="338"/>
        <v>5.8430992997270224</v>
      </c>
      <c r="HL58" s="7">
        <f t="shared" si="338"/>
        <v>7.8407400859584833</v>
      </c>
      <c r="HM58" s="7">
        <f t="shared" si="338"/>
        <v>7.9905631449258427</v>
      </c>
      <c r="HN58" s="7">
        <f t="shared" si="338"/>
        <v>9.8383808721899442</v>
      </c>
      <c r="HO58" s="7">
        <f t="shared" si="338"/>
        <v>8.9394425183857873</v>
      </c>
      <c r="HP58" s="7">
        <f t="shared" si="338"/>
        <v>7.5910349876795502</v>
      </c>
      <c r="HQ58" s="7">
        <f t="shared" si="338"/>
        <v>6.2426274569733149</v>
      </c>
      <c r="HR58" s="7">
        <f t="shared" si="338"/>
        <v>5.4935121621365166</v>
      </c>
      <c r="HS58" s="7">
        <f t="shared" ref="HS58" si="339">HS4/$C58*100000</f>
        <v>3.7455764741839888</v>
      </c>
    </row>
    <row r="59" spans="2:228" ht="15.75" thickBot="1" x14ac:dyDescent="0.3">
      <c r="B59" s="257" t="s">
        <v>203</v>
      </c>
      <c r="C59" s="259">
        <v>1772895</v>
      </c>
      <c r="D59" s="7">
        <f t="shared" ref="D59:BO59" si="340">D3/$C59*100000</f>
        <v>0</v>
      </c>
      <c r="E59" s="7">
        <f t="shared" si="340"/>
        <v>0</v>
      </c>
      <c r="F59" s="7">
        <f t="shared" si="340"/>
        <v>0</v>
      </c>
      <c r="G59" s="7">
        <f t="shared" si="340"/>
        <v>0</v>
      </c>
      <c r="H59" s="7">
        <f t="shared" si="340"/>
        <v>0</v>
      </c>
      <c r="I59" s="7">
        <f t="shared" si="340"/>
        <v>0</v>
      </c>
      <c r="J59" s="7">
        <f t="shared" si="340"/>
        <v>0</v>
      </c>
      <c r="K59" s="7">
        <f t="shared" si="340"/>
        <v>0</v>
      </c>
      <c r="L59" s="7">
        <f t="shared" si="340"/>
        <v>0</v>
      </c>
      <c r="M59" s="7">
        <f t="shared" si="340"/>
        <v>0</v>
      </c>
      <c r="N59" s="7">
        <f t="shared" si="340"/>
        <v>0</v>
      </c>
      <c r="O59" s="7">
        <f t="shared" si="340"/>
        <v>0</v>
      </c>
      <c r="P59" s="7">
        <f t="shared" si="340"/>
        <v>0</v>
      </c>
      <c r="Q59" s="7">
        <f t="shared" si="340"/>
        <v>0</v>
      </c>
      <c r="R59" s="7">
        <f t="shared" si="340"/>
        <v>0</v>
      </c>
      <c r="S59" s="7">
        <f t="shared" si="340"/>
        <v>0</v>
      </c>
      <c r="T59" s="7">
        <f t="shared" si="340"/>
        <v>0</v>
      </c>
      <c r="U59" s="7">
        <f t="shared" si="340"/>
        <v>0</v>
      </c>
      <c r="V59" s="7">
        <f t="shared" si="340"/>
        <v>0</v>
      </c>
      <c r="W59" s="7">
        <f t="shared" si="340"/>
        <v>0</v>
      </c>
      <c r="X59" s="7">
        <f t="shared" si="340"/>
        <v>0</v>
      </c>
      <c r="Y59" s="7">
        <f t="shared" si="340"/>
        <v>0</v>
      </c>
      <c r="Z59" s="7">
        <f t="shared" si="340"/>
        <v>0</v>
      </c>
      <c r="AA59" s="7">
        <f t="shared" si="340"/>
        <v>0</v>
      </c>
      <c r="AB59" s="7">
        <f t="shared" si="340"/>
        <v>0</v>
      </c>
      <c r="AC59" s="7">
        <f t="shared" si="340"/>
        <v>5.6404919637090746E-2</v>
      </c>
      <c r="AD59" s="7">
        <f t="shared" si="340"/>
        <v>0</v>
      </c>
      <c r="AE59" s="7">
        <f t="shared" si="340"/>
        <v>0</v>
      </c>
      <c r="AF59" s="7">
        <f t="shared" si="340"/>
        <v>5.6404919637090746E-2</v>
      </c>
      <c r="AG59" s="7">
        <f t="shared" si="340"/>
        <v>5.6404919637090746E-2</v>
      </c>
      <c r="AH59" s="7">
        <f t="shared" si="340"/>
        <v>0</v>
      </c>
      <c r="AI59" s="7">
        <f t="shared" si="340"/>
        <v>5.6404919637090746E-2</v>
      </c>
      <c r="AJ59" s="7">
        <f t="shared" si="340"/>
        <v>0</v>
      </c>
      <c r="AK59" s="7">
        <f t="shared" si="340"/>
        <v>5.6404919637090746E-2</v>
      </c>
      <c r="AL59" s="7">
        <f t="shared" si="340"/>
        <v>0</v>
      </c>
      <c r="AM59" s="7">
        <f t="shared" si="340"/>
        <v>5.6404919637090746E-2</v>
      </c>
      <c r="AN59" s="7">
        <f t="shared" si="340"/>
        <v>0.11280983927418149</v>
      </c>
      <c r="AO59" s="7">
        <f t="shared" si="340"/>
        <v>5.6404919637090746E-2</v>
      </c>
      <c r="AP59" s="7">
        <f t="shared" si="340"/>
        <v>0.11280983927418149</v>
      </c>
      <c r="AQ59" s="7">
        <f t="shared" si="340"/>
        <v>5.6404919637090746E-2</v>
      </c>
      <c r="AR59" s="7">
        <f t="shared" si="340"/>
        <v>5.6404919637090746E-2</v>
      </c>
      <c r="AS59" s="7">
        <f t="shared" si="340"/>
        <v>0.28202459818545372</v>
      </c>
      <c r="AT59" s="7">
        <f t="shared" si="340"/>
        <v>5.6404919637090746E-2</v>
      </c>
      <c r="AU59" s="7">
        <f t="shared" si="340"/>
        <v>0.11280983927418149</v>
      </c>
      <c r="AV59" s="7">
        <f t="shared" si="340"/>
        <v>5.6404919637090746E-2</v>
      </c>
      <c r="AW59" s="7">
        <f t="shared" si="340"/>
        <v>0</v>
      </c>
      <c r="AX59" s="7">
        <f t="shared" si="340"/>
        <v>0.11280983927418149</v>
      </c>
      <c r="AY59" s="7">
        <f t="shared" si="340"/>
        <v>5.6404919637090746E-2</v>
      </c>
      <c r="AZ59" s="7">
        <f t="shared" si="340"/>
        <v>0.11280983927418149</v>
      </c>
      <c r="BA59" s="7">
        <f t="shared" si="340"/>
        <v>0</v>
      </c>
      <c r="BB59" s="7">
        <f t="shared" si="340"/>
        <v>0.22561967854836298</v>
      </c>
      <c r="BC59" s="7">
        <f t="shared" si="340"/>
        <v>0.28202459818545372</v>
      </c>
      <c r="BD59" s="7">
        <f t="shared" si="340"/>
        <v>0.28202459818545372</v>
      </c>
      <c r="BE59" s="7">
        <f t="shared" si="340"/>
        <v>0.11280983927418149</v>
      </c>
      <c r="BF59" s="7">
        <f t="shared" si="340"/>
        <v>0.11280983927418149</v>
      </c>
      <c r="BG59" s="7">
        <f t="shared" si="340"/>
        <v>0.16921475891127222</v>
      </c>
      <c r="BH59" s="7">
        <f t="shared" si="340"/>
        <v>0.11280983927418149</v>
      </c>
      <c r="BI59" s="7">
        <f t="shared" si="340"/>
        <v>5.6404919637090746E-2</v>
      </c>
      <c r="BJ59" s="7">
        <f t="shared" si="340"/>
        <v>0.22561967854836298</v>
      </c>
      <c r="BK59" s="7">
        <f t="shared" si="340"/>
        <v>0</v>
      </c>
      <c r="BL59" s="7">
        <f t="shared" si="340"/>
        <v>0</v>
      </c>
      <c r="BM59" s="7">
        <f t="shared" si="340"/>
        <v>0.11280983927418149</v>
      </c>
      <c r="BN59" s="7">
        <f t="shared" si="340"/>
        <v>0.22561967854836298</v>
      </c>
      <c r="BO59" s="7">
        <f t="shared" si="340"/>
        <v>0.11280983927418149</v>
      </c>
      <c r="BP59" s="7">
        <f t="shared" ref="BP59:EA59" si="341">BP3/$C59*100000</f>
        <v>5.6404919637090746E-2</v>
      </c>
      <c r="BQ59" s="7">
        <f t="shared" si="341"/>
        <v>5.6404919637090746E-2</v>
      </c>
      <c r="BR59" s="7">
        <f t="shared" si="341"/>
        <v>0.22561967854836298</v>
      </c>
      <c r="BS59" s="7">
        <f t="shared" si="341"/>
        <v>5.6404919637090746E-2</v>
      </c>
      <c r="BT59" s="7">
        <f t="shared" si="341"/>
        <v>5.6404919637090746E-2</v>
      </c>
      <c r="BU59" s="7">
        <f t="shared" si="341"/>
        <v>5.6404919637090746E-2</v>
      </c>
      <c r="BV59" s="7">
        <f t="shared" si="341"/>
        <v>0.11280983927418149</v>
      </c>
      <c r="BW59" s="7">
        <f t="shared" si="341"/>
        <v>5.6404919637090746E-2</v>
      </c>
      <c r="BX59" s="7">
        <f t="shared" si="341"/>
        <v>5.6404919637090746E-2</v>
      </c>
      <c r="BY59" s="7">
        <f t="shared" si="341"/>
        <v>0.11280983927418149</v>
      </c>
      <c r="BZ59" s="7">
        <f t="shared" si="341"/>
        <v>5.6404919637090746E-2</v>
      </c>
      <c r="CA59" s="7">
        <f t="shared" si="341"/>
        <v>0.11280983927418149</v>
      </c>
      <c r="CB59" s="7">
        <f t="shared" si="341"/>
        <v>0</v>
      </c>
      <c r="CC59" s="7">
        <f t="shared" si="341"/>
        <v>5.6404919637090746E-2</v>
      </c>
      <c r="CD59" s="7">
        <f t="shared" si="341"/>
        <v>0</v>
      </c>
      <c r="CE59" s="7">
        <f t="shared" si="341"/>
        <v>0</v>
      </c>
      <c r="CF59" s="7">
        <f t="shared" si="341"/>
        <v>0.11280983927418149</v>
      </c>
      <c r="CG59" s="7">
        <f t="shared" si="341"/>
        <v>0</v>
      </c>
      <c r="CH59" s="7">
        <f t="shared" si="341"/>
        <v>5.6404919637090746E-2</v>
      </c>
      <c r="CI59" s="7">
        <f t="shared" si="341"/>
        <v>5.6404919637090746E-2</v>
      </c>
      <c r="CJ59" s="7">
        <f t="shared" si="341"/>
        <v>0</v>
      </c>
      <c r="CK59" s="7">
        <f t="shared" si="341"/>
        <v>0</v>
      </c>
      <c r="CL59" s="7">
        <f t="shared" si="341"/>
        <v>5.6404919637090746E-2</v>
      </c>
      <c r="CM59" s="7">
        <f t="shared" si="341"/>
        <v>5.6404919637090746E-2</v>
      </c>
      <c r="CN59" s="7">
        <f t="shared" si="341"/>
        <v>5.6404919637090746E-2</v>
      </c>
      <c r="CO59" s="7">
        <f t="shared" si="341"/>
        <v>0</v>
      </c>
      <c r="CP59" s="7">
        <f t="shared" si="341"/>
        <v>0</v>
      </c>
      <c r="CQ59" s="7">
        <f t="shared" si="341"/>
        <v>0</v>
      </c>
      <c r="CR59" s="7">
        <f t="shared" si="341"/>
        <v>0.16921475891127222</v>
      </c>
      <c r="CS59" s="7">
        <f t="shared" si="341"/>
        <v>0.16921475891127222</v>
      </c>
      <c r="CT59" s="7">
        <f t="shared" si="341"/>
        <v>0</v>
      </c>
      <c r="CU59" s="7">
        <f t="shared" si="341"/>
        <v>0.11280983927418149</v>
      </c>
      <c r="CV59" s="7">
        <f t="shared" si="341"/>
        <v>0.16921475891127222</v>
      </c>
      <c r="CW59" s="7">
        <f t="shared" si="341"/>
        <v>0</v>
      </c>
      <c r="CX59" s="7">
        <f t="shared" si="341"/>
        <v>0.16921475891127222</v>
      </c>
      <c r="CY59" s="7">
        <f t="shared" si="341"/>
        <v>5.6404919637090746E-2</v>
      </c>
      <c r="CZ59" s="7">
        <f t="shared" si="341"/>
        <v>0</v>
      </c>
      <c r="DA59" s="7">
        <f t="shared" si="341"/>
        <v>0.16921475891127222</v>
      </c>
      <c r="DB59" s="7">
        <f t="shared" si="341"/>
        <v>0.16921475891127222</v>
      </c>
      <c r="DC59" s="7">
        <f t="shared" si="341"/>
        <v>0.11280983927418149</v>
      </c>
      <c r="DD59" s="7">
        <f t="shared" si="341"/>
        <v>0.16921475891127222</v>
      </c>
      <c r="DE59" s="7">
        <f t="shared" si="341"/>
        <v>5.6404919637090746E-2</v>
      </c>
      <c r="DF59" s="7">
        <f t="shared" si="341"/>
        <v>0.11280983927418149</v>
      </c>
      <c r="DG59" s="7">
        <f t="shared" si="341"/>
        <v>0.22561967854836298</v>
      </c>
      <c r="DH59" s="7">
        <f t="shared" si="341"/>
        <v>0.11280983927418149</v>
      </c>
      <c r="DI59" s="7">
        <f t="shared" si="341"/>
        <v>0.11280983927418149</v>
      </c>
      <c r="DJ59" s="7">
        <f t="shared" si="341"/>
        <v>0.22561967854836298</v>
      </c>
      <c r="DK59" s="7">
        <f t="shared" si="341"/>
        <v>0.33842951782254443</v>
      </c>
      <c r="DL59" s="7">
        <f t="shared" si="341"/>
        <v>0</v>
      </c>
      <c r="DM59" s="7">
        <f t="shared" si="341"/>
        <v>0.16921475891127222</v>
      </c>
      <c r="DN59" s="7">
        <f t="shared" si="341"/>
        <v>0.11280983927418149</v>
      </c>
      <c r="DO59" s="7">
        <f t="shared" si="341"/>
        <v>0.16921475891127222</v>
      </c>
      <c r="DP59" s="7">
        <f t="shared" si="341"/>
        <v>0.28202459818545372</v>
      </c>
      <c r="DQ59" s="7">
        <f t="shared" si="341"/>
        <v>0.22561967854836298</v>
      </c>
      <c r="DR59" s="7">
        <f t="shared" si="341"/>
        <v>0.22561967854836298</v>
      </c>
      <c r="DS59" s="7">
        <f t="shared" si="341"/>
        <v>0.11280983927418149</v>
      </c>
      <c r="DT59" s="7">
        <f t="shared" si="341"/>
        <v>5.6404919637090746E-2</v>
      </c>
      <c r="DU59" s="7">
        <f t="shared" si="341"/>
        <v>0.16921475891127222</v>
      </c>
      <c r="DV59" s="7">
        <f t="shared" si="341"/>
        <v>5.6404919637090746E-2</v>
      </c>
      <c r="DW59" s="7">
        <f t="shared" si="341"/>
        <v>0.33842951782254443</v>
      </c>
      <c r="DX59" s="7">
        <f t="shared" si="341"/>
        <v>0.22561967854836298</v>
      </c>
      <c r="DY59" s="7">
        <f t="shared" si="341"/>
        <v>0.45123935709672597</v>
      </c>
      <c r="DZ59" s="7">
        <f t="shared" si="341"/>
        <v>0.11280983927418149</v>
      </c>
      <c r="EA59" s="7">
        <f t="shared" si="341"/>
        <v>0.28202459818545372</v>
      </c>
      <c r="EB59" s="7">
        <f t="shared" ref="EB59:GM59" si="342">EB3/$C59*100000</f>
        <v>0.28202459818545372</v>
      </c>
      <c r="EC59" s="7">
        <f t="shared" si="342"/>
        <v>0.56404919637090745</v>
      </c>
      <c r="ED59" s="7">
        <f t="shared" si="342"/>
        <v>0.22561967854836298</v>
      </c>
      <c r="EE59" s="7">
        <f t="shared" si="342"/>
        <v>0.22561967854836298</v>
      </c>
      <c r="EF59" s="7">
        <f t="shared" si="342"/>
        <v>0.22561967854836298</v>
      </c>
      <c r="EG59" s="7">
        <f t="shared" si="342"/>
        <v>0.16921475891127222</v>
      </c>
      <c r="EH59" s="7">
        <f t="shared" si="342"/>
        <v>0.22561967854836298</v>
      </c>
      <c r="EI59" s="7">
        <f t="shared" si="342"/>
        <v>0.22561967854836298</v>
      </c>
      <c r="EJ59" s="7">
        <f t="shared" si="342"/>
        <v>0.22561967854836298</v>
      </c>
      <c r="EK59" s="7">
        <f t="shared" si="342"/>
        <v>0.16921475891127222</v>
      </c>
      <c r="EL59" s="7">
        <f t="shared" si="342"/>
        <v>0.16921475891127222</v>
      </c>
      <c r="EM59" s="7">
        <f t="shared" si="342"/>
        <v>0.16921475891127222</v>
      </c>
      <c r="EN59" s="7">
        <f t="shared" si="342"/>
        <v>0.16921475891127222</v>
      </c>
      <c r="EO59" s="7">
        <f t="shared" si="342"/>
        <v>0.11280983927418149</v>
      </c>
      <c r="EP59" s="7">
        <f t="shared" si="342"/>
        <v>0.16921475891127222</v>
      </c>
      <c r="EQ59" s="7">
        <f t="shared" si="342"/>
        <v>0.16921475891127222</v>
      </c>
      <c r="ER59" s="7">
        <f t="shared" si="342"/>
        <v>0.11280983927418149</v>
      </c>
      <c r="ES59" s="7">
        <f t="shared" si="342"/>
        <v>0.11280983927418149</v>
      </c>
      <c r="ET59" s="7">
        <f t="shared" si="342"/>
        <v>0.11280983927418149</v>
      </c>
      <c r="EU59" s="7">
        <f t="shared" si="342"/>
        <v>0</v>
      </c>
      <c r="EV59" s="7">
        <f t="shared" si="342"/>
        <v>0.22561967854836298</v>
      </c>
      <c r="EW59" s="7">
        <f t="shared" si="342"/>
        <v>0</v>
      </c>
      <c r="EX59" s="7">
        <f t="shared" si="342"/>
        <v>5.6404919637090746E-2</v>
      </c>
      <c r="EY59" s="7">
        <f t="shared" si="342"/>
        <v>5.6404919637090746E-2</v>
      </c>
      <c r="EZ59" s="7">
        <f t="shared" si="342"/>
        <v>5.6404919637090746E-2</v>
      </c>
      <c r="FA59" s="7">
        <f t="shared" si="342"/>
        <v>0.11280983927418149</v>
      </c>
      <c r="FB59" s="7">
        <f t="shared" si="342"/>
        <v>0</v>
      </c>
      <c r="FC59" s="7">
        <f t="shared" si="342"/>
        <v>0.16921475891127222</v>
      </c>
      <c r="FD59" s="7">
        <f t="shared" si="342"/>
        <v>0</v>
      </c>
      <c r="FE59" s="7">
        <f t="shared" si="342"/>
        <v>5.6404919637090746E-2</v>
      </c>
      <c r="FF59" s="7">
        <f t="shared" si="342"/>
        <v>0.22561967854836298</v>
      </c>
      <c r="FG59" s="7">
        <f t="shared" si="342"/>
        <v>0.11280983927418149</v>
      </c>
      <c r="FH59" s="7">
        <f t="shared" si="342"/>
        <v>5.6404919637090746E-2</v>
      </c>
      <c r="FI59" s="7">
        <f t="shared" si="342"/>
        <v>0.11280983927418149</v>
      </c>
      <c r="FJ59" s="7">
        <f t="shared" si="342"/>
        <v>0.16921475891127222</v>
      </c>
      <c r="FK59" s="7">
        <f t="shared" si="342"/>
        <v>0.16921475891127222</v>
      </c>
      <c r="FL59" s="7">
        <f t="shared" si="342"/>
        <v>0.11280983927418149</v>
      </c>
      <c r="FM59" s="7">
        <f t="shared" si="342"/>
        <v>0.11280983927418149</v>
      </c>
      <c r="FN59" s="7">
        <f t="shared" si="342"/>
        <v>5.6404919637090746E-2</v>
      </c>
      <c r="FO59" s="7">
        <f t="shared" si="342"/>
        <v>0.11280983927418149</v>
      </c>
      <c r="FP59" s="7">
        <f t="shared" si="342"/>
        <v>0.11280983927418149</v>
      </c>
      <c r="FQ59" s="7">
        <f t="shared" si="342"/>
        <v>0.11280983927418149</v>
      </c>
      <c r="FR59" s="7">
        <f t="shared" si="342"/>
        <v>5.6404919637090746E-2</v>
      </c>
      <c r="FS59" s="7">
        <f t="shared" si="342"/>
        <v>0.28202459818545372</v>
      </c>
      <c r="FT59" s="7">
        <f t="shared" si="342"/>
        <v>0.11280983927418149</v>
      </c>
      <c r="FU59" s="7">
        <f t="shared" si="342"/>
        <v>5.6404919637090746E-2</v>
      </c>
      <c r="FV59" s="7">
        <f t="shared" si="342"/>
        <v>0.16921475891127222</v>
      </c>
      <c r="FW59" s="7">
        <f t="shared" si="342"/>
        <v>0.11280983927418149</v>
      </c>
      <c r="FX59" s="7">
        <f t="shared" si="342"/>
        <v>0.33842951782254443</v>
      </c>
      <c r="FY59" s="7">
        <f t="shared" si="342"/>
        <v>0.22561967854836298</v>
      </c>
      <c r="FZ59" s="7">
        <f t="shared" si="342"/>
        <v>0.22561967854836298</v>
      </c>
      <c r="GA59" s="7">
        <f t="shared" si="342"/>
        <v>0.11280983927418149</v>
      </c>
      <c r="GB59" s="7">
        <f t="shared" si="342"/>
        <v>0.28202459818545372</v>
      </c>
      <c r="GC59" s="7">
        <f t="shared" si="342"/>
        <v>0.62045411600799816</v>
      </c>
      <c r="GD59" s="7">
        <f t="shared" si="342"/>
        <v>0.22561967854836298</v>
      </c>
      <c r="GE59" s="7">
        <f t="shared" si="342"/>
        <v>0.7332639552821798</v>
      </c>
      <c r="GF59" s="7">
        <f t="shared" si="342"/>
        <v>0.45123935709672597</v>
      </c>
      <c r="GG59" s="7">
        <f t="shared" si="342"/>
        <v>0.11280983927418149</v>
      </c>
      <c r="GH59" s="7">
        <f t="shared" si="342"/>
        <v>0.3948344374596352</v>
      </c>
      <c r="GI59" s="7">
        <f t="shared" si="342"/>
        <v>0.3948344374596352</v>
      </c>
      <c r="GJ59" s="7">
        <f t="shared" si="342"/>
        <v>0.33842951782254443</v>
      </c>
      <c r="GK59" s="7">
        <f t="shared" si="342"/>
        <v>0.33842951782254443</v>
      </c>
      <c r="GL59" s="7">
        <f t="shared" si="342"/>
        <v>0.22561967854836298</v>
      </c>
      <c r="GM59" s="7">
        <f t="shared" si="342"/>
        <v>0.50764427673381674</v>
      </c>
      <c r="GN59" s="7">
        <f t="shared" ref="GN59:HR59" si="343">GN3/$C59*100000</f>
        <v>0.3948344374596352</v>
      </c>
      <c r="GO59" s="7">
        <f t="shared" si="343"/>
        <v>0.33842951782254443</v>
      </c>
      <c r="GP59" s="7">
        <f t="shared" si="343"/>
        <v>0.28202459818545372</v>
      </c>
      <c r="GQ59" s="7">
        <f t="shared" si="343"/>
        <v>0.22561967854836298</v>
      </c>
      <c r="GR59" s="7">
        <f t="shared" si="343"/>
        <v>0.16921475891127222</v>
      </c>
      <c r="GS59" s="7">
        <f t="shared" si="343"/>
        <v>0.16921475891127222</v>
      </c>
      <c r="GT59" s="7">
        <f t="shared" si="343"/>
        <v>0.33842951782254443</v>
      </c>
      <c r="GU59" s="7">
        <f t="shared" si="343"/>
        <v>0.28202459818545372</v>
      </c>
      <c r="GV59" s="7">
        <f t="shared" si="343"/>
        <v>0.22561967854836298</v>
      </c>
      <c r="GW59" s="7">
        <f t="shared" si="343"/>
        <v>0.28202459818545372</v>
      </c>
      <c r="GX59" s="7">
        <f t="shared" si="343"/>
        <v>0.16921475891127222</v>
      </c>
      <c r="GY59" s="7">
        <f t="shared" si="343"/>
        <v>0.50764427673381674</v>
      </c>
      <c r="GZ59" s="7">
        <f t="shared" si="343"/>
        <v>0.16921475891127222</v>
      </c>
      <c r="HA59" s="7">
        <f t="shared" si="343"/>
        <v>0.56404919637090745</v>
      </c>
      <c r="HB59" s="7">
        <f t="shared" si="343"/>
        <v>5.6404919637090746E-2</v>
      </c>
      <c r="HC59" s="7">
        <f t="shared" si="343"/>
        <v>0.28202459818545372</v>
      </c>
      <c r="HD59" s="7">
        <f t="shared" si="343"/>
        <v>0.3948344374596352</v>
      </c>
      <c r="HE59" s="7">
        <f t="shared" si="343"/>
        <v>0.50764427673381674</v>
      </c>
      <c r="HF59" s="7">
        <f t="shared" si="343"/>
        <v>0.33842951782254443</v>
      </c>
      <c r="HG59" s="7">
        <f t="shared" si="343"/>
        <v>0.45123935709672597</v>
      </c>
      <c r="HH59" s="7">
        <f t="shared" si="343"/>
        <v>0.62045411600799816</v>
      </c>
      <c r="HI59" s="7">
        <f t="shared" si="343"/>
        <v>0.62045411600799816</v>
      </c>
      <c r="HJ59" s="7">
        <f t="shared" si="343"/>
        <v>0.7332639552821798</v>
      </c>
      <c r="HK59" s="7">
        <f t="shared" si="343"/>
        <v>0.62045411600799816</v>
      </c>
      <c r="HL59" s="7">
        <f t="shared" si="343"/>
        <v>1.1845033123789057</v>
      </c>
      <c r="HM59" s="7">
        <f t="shared" si="343"/>
        <v>0.7332639552821798</v>
      </c>
      <c r="HN59" s="7">
        <f t="shared" si="343"/>
        <v>0.84607379455636123</v>
      </c>
      <c r="HO59" s="7">
        <f t="shared" si="343"/>
        <v>0.56404919637090745</v>
      </c>
      <c r="HP59" s="7">
        <f t="shared" si="343"/>
        <v>0.3948344374596352</v>
      </c>
      <c r="HQ59" s="7">
        <f t="shared" si="343"/>
        <v>0.56404919637090745</v>
      </c>
      <c r="HR59" s="7">
        <f t="shared" si="343"/>
        <v>0.67685903564508887</v>
      </c>
      <c r="HS59" s="7">
        <f t="shared" ref="HS59" si="344">HS3/$C59*100000</f>
        <v>0.62045411600799816</v>
      </c>
    </row>
    <row r="60" spans="2:228" ht="15.75" thickBot="1" x14ac:dyDescent="0.3"/>
    <row r="61" spans="2:228" x14ac:dyDescent="0.25">
      <c r="B61" s="254"/>
      <c r="C61" s="255"/>
    </row>
    <row r="62" spans="2:228" x14ac:dyDescent="0.25">
      <c r="B62" s="256" t="s">
        <v>203</v>
      </c>
      <c r="C62" s="258">
        <v>1772895</v>
      </c>
      <c r="FR62" s="132"/>
      <c r="FS62" s="132"/>
      <c r="FT62" s="132"/>
      <c r="FU62" s="132"/>
      <c r="FV62" s="132"/>
      <c r="FW62" s="273">
        <f>SUM(FQ50:FW50)</f>
        <v>7.7023207092296904</v>
      </c>
      <c r="FX62" s="7">
        <f t="shared" ref="FW62:HL68" si="345">SUM(FR50:FX50)</f>
        <v>7.7023207092296904</v>
      </c>
      <c r="FY62" s="7">
        <f t="shared" si="345"/>
        <v>8.4725527801526592</v>
      </c>
      <c r="FZ62" s="7">
        <f t="shared" si="345"/>
        <v>9.2427848510756281</v>
      </c>
      <c r="GA62" s="7">
        <f t="shared" si="345"/>
        <v>8.4725527801526592</v>
      </c>
      <c r="GB62" s="7">
        <f t="shared" si="345"/>
        <v>8.4725527801526592</v>
      </c>
      <c r="GC62" s="7">
        <f t="shared" si="345"/>
        <v>7.7023207092296904</v>
      </c>
      <c r="GD62" s="273">
        <f t="shared" si="345"/>
        <v>7.7023207092296904</v>
      </c>
      <c r="GE62" s="7">
        <f t="shared" si="345"/>
        <v>10.783248992921568</v>
      </c>
      <c r="GF62" s="7">
        <f t="shared" si="345"/>
        <v>13.864177276613443</v>
      </c>
      <c r="GG62" s="7">
        <f t="shared" si="345"/>
        <v>14.634409347536412</v>
      </c>
      <c r="GH62" s="7">
        <f t="shared" si="345"/>
        <v>16.17487348938235</v>
      </c>
      <c r="GI62" s="7">
        <f t="shared" si="345"/>
        <v>18.48556970215126</v>
      </c>
      <c r="GJ62" s="7">
        <f t="shared" si="345"/>
        <v>18.485569702151256</v>
      </c>
      <c r="GK62" s="273">
        <f t="shared" si="345"/>
        <v>20.796265914920163</v>
      </c>
      <c r="GL62" s="7">
        <f t="shared" si="345"/>
        <v>19.255801773074225</v>
      </c>
      <c r="GM62" s="7">
        <f t="shared" si="345"/>
        <v>20.026033843997194</v>
      </c>
      <c r="GN62" s="7">
        <f t="shared" si="345"/>
        <v>22.3367300567661</v>
      </c>
      <c r="GO62" s="7">
        <f t="shared" si="345"/>
        <v>21.566497985843132</v>
      </c>
      <c r="GP62" s="7">
        <f t="shared" si="345"/>
        <v>20.026033843997197</v>
      </c>
      <c r="GQ62" s="7">
        <f t="shared" si="345"/>
        <v>20.796265914920166</v>
      </c>
      <c r="GR62" s="273">
        <f t="shared" si="345"/>
        <v>18.485569702151256</v>
      </c>
      <c r="GS62" s="7">
        <f t="shared" si="345"/>
        <v>19.255801773074225</v>
      </c>
      <c r="GT62" s="7">
        <f t="shared" si="345"/>
        <v>18.485569702151256</v>
      </c>
      <c r="GU62" s="7">
        <f t="shared" si="345"/>
        <v>15.404641418459381</v>
      </c>
      <c r="GV62" s="7">
        <f t="shared" si="345"/>
        <v>12.323713134767505</v>
      </c>
      <c r="GW62" s="7">
        <f t="shared" si="345"/>
        <v>14.634409347536414</v>
      </c>
      <c r="GX62" s="7">
        <f t="shared" si="345"/>
        <v>13.093945205690474</v>
      </c>
      <c r="GY62" s="273">
        <f t="shared" si="345"/>
        <v>14.634409347536412</v>
      </c>
      <c r="GZ62" s="7">
        <f t="shared" si="345"/>
        <v>12.323713134767504</v>
      </c>
      <c r="HA62" s="7">
        <f t="shared" si="345"/>
        <v>9.2427848510756281</v>
      </c>
      <c r="HB62" s="7">
        <f t="shared" si="345"/>
        <v>16.945105560305322</v>
      </c>
      <c r="HC62" s="7">
        <f t="shared" si="345"/>
        <v>18.48556970215126</v>
      </c>
      <c r="HD62" s="7">
        <f t="shared" si="345"/>
        <v>16.945105560305322</v>
      </c>
      <c r="HE62" s="7">
        <f t="shared" si="345"/>
        <v>17.715337631228287</v>
      </c>
      <c r="HF62" s="273">
        <f t="shared" si="345"/>
        <v>16.945105560305318</v>
      </c>
      <c r="HG62" s="7">
        <f t="shared" si="345"/>
        <v>18.485569702151256</v>
      </c>
      <c r="HH62" s="7">
        <f t="shared" si="345"/>
        <v>19.255801773074225</v>
      </c>
      <c r="HI62" s="7">
        <f t="shared" si="345"/>
        <v>13.093945205690472</v>
      </c>
      <c r="HJ62" s="7">
        <f t="shared" si="345"/>
        <v>13.093945205690472</v>
      </c>
      <c r="HK62" s="7">
        <f t="shared" si="345"/>
        <v>13.093945205690472</v>
      </c>
      <c r="HL62" s="275">
        <f t="shared" si="345"/>
        <v>19.255801773074225</v>
      </c>
      <c r="HM62" s="273">
        <f t="shared" ref="HM62:HS62" si="346">SUM(HG50:HM50)</f>
        <v>20.796265914920163</v>
      </c>
      <c r="HN62" s="7">
        <f t="shared" si="346"/>
        <v>25.417658340457976</v>
      </c>
      <c r="HO62" s="7">
        <f t="shared" si="346"/>
        <v>27.728354553226886</v>
      </c>
      <c r="HP62" s="7">
        <f t="shared" si="346"/>
        <v>29.26881869507282</v>
      </c>
      <c r="HQ62" s="7">
        <f t="shared" si="346"/>
        <v>36.200907333379547</v>
      </c>
      <c r="HR62" s="7">
        <f t="shared" si="346"/>
        <v>42.362763900763305</v>
      </c>
      <c r="HS62" s="275">
        <f t="shared" si="346"/>
        <v>37.741371475225485</v>
      </c>
      <c r="HT62" s="273">
        <f>SUM(HN50:HT50)</f>
        <v>34.660443191533609</v>
      </c>
    </row>
    <row r="63" spans="2:228" x14ac:dyDescent="0.25">
      <c r="B63" s="256" t="s">
        <v>204</v>
      </c>
      <c r="C63" s="258">
        <v>2002362</v>
      </c>
      <c r="FQ63" s="132"/>
      <c r="FR63" s="132"/>
      <c r="FS63" s="132"/>
      <c r="FT63" s="132"/>
      <c r="FU63" s="132"/>
      <c r="FV63" s="132"/>
      <c r="FW63" s="273">
        <f t="shared" si="345"/>
        <v>4.1891956311023222</v>
      </c>
      <c r="FX63" s="7">
        <f t="shared" si="345"/>
        <v>4.7670157181509172</v>
      </c>
      <c r="FY63" s="7">
        <f t="shared" si="345"/>
        <v>5.2003807834373648</v>
      </c>
      <c r="FZ63" s="7">
        <f t="shared" si="345"/>
        <v>6.7893860228210041</v>
      </c>
      <c r="GA63" s="7">
        <f t="shared" si="345"/>
        <v>6.7893860228210041</v>
      </c>
      <c r="GB63" s="7">
        <f t="shared" si="345"/>
        <v>8.3783912622046426</v>
      </c>
      <c r="GC63" s="7">
        <f t="shared" si="345"/>
        <v>8.5228462839667927</v>
      </c>
      <c r="GD63" s="273">
        <f t="shared" si="345"/>
        <v>8.8117563274910893</v>
      </c>
      <c r="GE63" s="7">
        <f t="shared" si="345"/>
        <v>8.667301305728941</v>
      </c>
      <c r="GF63" s="7">
        <f t="shared" si="345"/>
        <v>8.2339362404424943</v>
      </c>
      <c r="GG63" s="7">
        <f t="shared" si="345"/>
        <v>7.8005711751560458</v>
      </c>
      <c r="GH63" s="7">
        <f t="shared" si="345"/>
        <v>8.5228462839667909</v>
      </c>
      <c r="GI63" s="7">
        <f t="shared" si="345"/>
        <v>8.2339362404424925</v>
      </c>
      <c r="GJ63" s="7">
        <f t="shared" si="345"/>
        <v>7.5116611316317492</v>
      </c>
      <c r="GK63" s="273">
        <f t="shared" si="345"/>
        <v>8.3783912622046426</v>
      </c>
      <c r="GL63" s="7">
        <f t="shared" si="345"/>
        <v>9.5340314363018361</v>
      </c>
      <c r="GM63" s="7">
        <f t="shared" si="345"/>
        <v>10.256306545112581</v>
      </c>
      <c r="GN63" s="7">
        <f t="shared" si="345"/>
        <v>10.111851523350431</v>
      </c>
      <c r="GO63" s="7">
        <f t="shared" si="345"/>
        <v>10.978581653923325</v>
      </c>
      <c r="GP63" s="7">
        <f t="shared" si="345"/>
        <v>10.256306545112579</v>
      </c>
      <c r="GQ63" s="7">
        <f t="shared" si="345"/>
        <v>11.845311784496218</v>
      </c>
      <c r="GR63" s="273">
        <f t="shared" si="345"/>
        <v>10.256306545112581</v>
      </c>
      <c r="GS63" s="7">
        <f t="shared" si="345"/>
        <v>9.6784864580639862</v>
      </c>
      <c r="GT63" s="7">
        <f t="shared" si="345"/>
        <v>9.9673965015882828</v>
      </c>
      <c r="GU63" s="7">
        <f t="shared" si="345"/>
        <v>9.9673965015882828</v>
      </c>
      <c r="GV63" s="7">
        <f t="shared" si="345"/>
        <v>8.8117563274910911</v>
      </c>
      <c r="GW63" s="7">
        <f t="shared" si="345"/>
        <v>9.2451213927775377</v>
      </c>
      <c r="GX63" s="7">
        <f t="shared" si="345"/>
        <v>7.3672061098696</v>
      </c>
      <c r="GY63" s="273">
        <f t="shared" si="345"/>
        <v>7.6561161533938966</v>
      </c>
      <c r="GZ63" s="7">
        <f t="shared" si="345"/>
        <v>7.3672061098695991</v>
      </c>
      <c r="HA63" s="7">
        <f t="shared" si="345"/>
        <v>6.7893860228210041</v>
      </c>
      <c r="HB63" s="7">
        <f t="shared" si="345"/>
        <v>7.0782960663453025</v>
      </c>
      <c r="HC63" s="7">
        <f t="shared" si="345"/>
        <v>6.9338410445831524</v>
      </c>
      <c r="HD63" s="7">
        <f t="shared" si="345"/>
        <v>6.6449310010588558</v>
      </c>
      <c r="HE63" s="7">
        <f t="shared" si="345"/>
        <v>7.5116611316317483</v>
      </c>
      <c r="HF63" s="273">
        <f t="shared" si="345"/>
        <v>8.0894812186803442</v>
      </c>
      <c r="HG63" s="7">
        <f t="shared" si="345"/>
        <v>9.1006663710153877</v>
      </c>
      <c r="HH63" s="7">
        <f t="shared" si="345"/>
        <v>9.9673965015882828</v>
      </c>
      <c r="HI63" s="7">
        <f t="shared" si="345"/>
        <v>10.689671610399028</v>
      </c>
      <c r="HJ63" s="7">
        <f t="shared" si="345"/>
        <v>12.567586893306965</v>
      </c>
      <c r="HK63" s="7">
        <f t="shared" si="345"/>
        <v>13.28986200211771</v>
      </c>
      <c r="HL63" s="275">
        <f t="shared" si="345"/>
        <v>15.456687328549945</v>
      </c>
      <c r="HM63" s="273">
        <f t="shared" ref="HM63:HM71" si="347">SUM(HG51:HM51)</f>
        <v>16.178962437360692</v>
      </c>
      <c r="HN63" s="7">
        <f t="shared" ref="HN63:HN71" si="348">SUM(HH51:HN51)</f>
        <v>16.323417459122837</v>
      </c>
      <c r="HO63" s="7">
        <f t="shared" ref="HO63:HO71" si="349">SUM(HI51:HO51)</f>
        <v>16.178962437360692</v>
      </c>
      <c r="HP63" s="7">
        <f t="shared" ref="HP63:HP71" si="350">SUM(HJ51:HP51)</f>
        <v>16.467872480884989</v>
      </c>
      <c r="HQ63" s="7">
        <f t="shared" ref="HQ63:HQ71" si="351">SUM(HK51:HQ51)</f>
        <v>17.76796767674433</v>
      </c>
      <c r="HR63" s="7">
        <f t="shared" ref="HR63:HR71" si="352">SUM(HL51:HR51)</f>
        <v>17.767967676744327</v>
      </c>
      <c r="HS63" s="275">
        <f t="shared" ref="HS63:HS71" si="353">SUM(HM51:HS51)</f>
        <v>16.467872480884992</v>
      </c>
      <c r="HT63" s="273">
        <f t="shared" ref="HT63:HT71" si="354">SUM(HN51:HT51)</f>
        <v>14.445502176214903</v>
      </c>
    </row>
    <row r="64" spans="2:228" x14ac:dyDescent="0.25">
      <c r="B64" s="256" t="s">
        <v>205</v>
      </c>
      <c r="C64" s="258">
        <v>2233550</v>
      </c>
      <c r="FQ64" s="132"/>
      <c r="FR64" s="132"/>
      <c r="FS64" s="132"/>
      <c r="FT64" s="132"/>
      <c r="FU64" s="132"/>
      <c r="FV64" s="132"/>
      <c r="FW64" s="273">
        <f t="shared" si="345"/>
        <v>3.9379606064205275</v>
      </c>
      <c r="FX64" s="7">
        <f t="shared" si="345"/>
        <v>4.4460845556360793</v>
      </c>
      <c r="FY64" s="7">
        <f t="shared" si="345"/>
        <v>4.9542085048516311</v>
      </c>
      <c r="FZ64" s="7">
        <f t="shared" si="345"/>
        <v>5.5258479477191269</v>
      </c>
      <c r="GA64" s="7">
        <f t="shared" si="345"/>
        <v>5.7799099223269028</v>
      </c>
      <c r="GB64" s="7">
        <f t="shared" si="345"/>
        <v>6.4785803524982866</v>
      </c>
      <c r="GC64" s="7">
        <f t="shared" si="345"/>
        <v>6.1610028842385667</v>
      </c>
      <c r="GD64" s="273">
        <f t="shared" si="345"/>
        <v>6.7961578207580065</v>
      </c>
      <c r="GE64" s="7">
        <f t="shared" si="345"/>
        <v>7.3042817699735583</v>
      </c>
      <c r="GF64" s="7">
        <f t="shared" si="345"/>
        <v>7.1137352890177263</v>
      </c>
      <c r="GG64" s="7">
        <f t="shared" si="345"/>
        <v>6.6056113398021745</v>
      </c>
      <c r="GH64" s="7">
        <f t="shared" si="345"/>
        <v>7.3042817699735583</v>
      </c>
      <c r="GI64" s="7">
        <f t="shared" si="345"/>
        <v>7.4948282509293911</v>
      </c>
      <c r="GJ64" s="7">
        <f t="shared" si="345"/>
        <v>7.8124057191891101</v>
      </c>
      <c r="GK64" s="273">
        <f t="shared" si="345"/>
        <v>7.6218592382332782</v>
      </c>
      <c r="GL64" s="7">
        <f t="shared" si="345"/>
        <v>7.3677972636255022</v>
      </c>
      <c r="GM64" s="7">
        <f t="shared" si="345"/>
        <v>7.8759212128410541</v>
      </c>
      <c r="GN64" s="7">
        <f t="shared" si="345"/>
        <v>7.939436706492998</v>
      </c>
      <c r="GO64" s="7">
        <f t="shared" si="345"/>
        <v>7.5583437445813342</v>
      </c>
      <c r="GP64" s="7">
        <f t="shared" si="345"/>
        <v>7.7488902255371661</v>
      </c>
      <c r="GQ64" s="7">
        <f t="shared" si="345"/>
        <v>7.4313127572774462</v>
      </c>
      <c r="GR64" s="273">
        <f t="shared" si="345"/>
        <v>7.6853747318852221</v>
      </c>
      <c r="GS64" s="7">
        <f t="shared" si="345"/>
        <v>7.4313127572774462</v>
      </c>
      <c r="GT64" s="7">
        <f t="shared" si="345"/>
        <v>6.6691268334541185</v>
      </c>
      <c r="GU64" s="7">
        <f t="shared" si="345"/>
        <v>6.4150648588463426</v>
      </c>
      <c r="GV64" s="7">
        <f t="shared" si="345"/>
        <v>5.9704564032827347</v>
      </c>
      <c r="GW64" s="7">
        <f t="shared" si="345"/>
        <v>5.335301466763295</v>
      </c>
      <c r="GX64" s="7">
        <f t="shared" si="345"/>
        <v>5.9069409096307908</v>
      </c>
      <c r="GY64" s="273">
        <f t="shared" si="345"/>
        <v>5.4623324540671829</v>
      </c>
      <c r="GZ64" s="7">
        <f t="shared" si="345"/>
        <v>5.335301466763295</v>
      </c>
      <c r="HA64" s="7">
        <f t="shared" si="345"/>
        <v>5.8434254159788468</v>
      </c>
      <c r="HB64" s="7">
        <f t="shared" si="345"/>
        <v>6.0974873905866227</v>
      </c>
      <c r="HC64" s="7">
        <f t="shared" si="345"/>
        <v>6.0974873905866227</v>
      </c>
      <c r="HD64" s="7">
        <f t="shared" si="345"/>
        <v>6.2245183778905107</v>
      </c>
      <c r="HE64" s="7">
        <f t="shared" si="345"/>
        <v>5.7799099223269028</v>
      </c>
      <c r="HF64" s="273">
        <f t="shared" si="345"/>
        <v>5.5258479477191269</v>
      </c>
      <c r="HG64" s="7">
        <f t="shared" si="345"/>
        <v>5.5893634413710709</v>
      </c>
      <c r="HH64" s="7">
        <f t="shared" si="345"/>
        <v>5.9704564032827347</v>
      </c>
      <c r="HI64" s="7">
        <f t="shared" si="345"/>
        <v>6.7326423271060634</v>
      </c>
      <c r="HJ64" s="7">
        <f t="shared" si="345"/>
        <v>7.8124057191891119</v>
      </c>
      <c r="HK64" s="7">
        <f t="shared" si="345"/>
        <v>9.2732620731838225</v>
      </c>
      <c r="HL64" s="275">
        <f t="shared" si="345"/>
        <v>10.67060293352659</v>
      </c>
      <c r="HM64" s="273">
        <f t="shared" si="347"/>
        <v>11.62333533830575</v>
      </c>
      <c r="HN64" s="7">
        <f t="shared" si="348"/>
        <v>12.957160704996575</v>
      </c>
      <c r="HO64" s="7">
        <f t="shared" si="349"/>
        <v>13.909893109775735</v>
      </c>
      <c r="HP64" s="7">
        <f t="shared" si="350"/>
        <v>14.100439590731565</v>
      </c>
      <c r="HQ64" s="7">
        <f t="shared" si="351"/>
        <v>14.481532552643229</v>
      </c>
      <c r="HR64" s="7">
        <f t="shared" si="352"/>
        <v>13.719346628819901</v>
      </c>
      <c r="HS64" s="275">
        <f t="shared" si="353"/>
        <v>12.703098730388799</v>
      </c>
      <c r="HT64" s="273">
        <f t="shared" si="354"/>
        <v>11.242242376394087</v>
      </c>
    </row>
    <row r="65" spans="2:232" x14ac:dyDescent="0.25">
      <c r="B65" s="256" t="s">
        <v>206</v>
      </c>
      <c r="C65" s="258">
        <v>2147931</v>
      </c>
      <c r="FQ65" s="132"/>
      <c r="FR65" s="132"/>
      <c r="FS65" s="132"/>
      <c r="FT65" s="132"/>
      <c r="FU65" s="132"/>
      <c r="FV65" s="132"/>
      <c r="FW65" s="273">
        <f t="shared" si="345"/>
        <v>7.521834608576027</v>
      </c>
      <c r="FX65" s="7">
        <f t="shared" si="345"/>
        <v>8.0422131035089599</v>
      </c>
      <c r="FY65" s="7">
        <f t="shared" si="345"/>
        <v>9.0356629574718319</v>
      </c>
      <c r="FZ65" s="7">
        <f t="shared" si="345"/>
        <v>9.4614271805987755</v>
      </c>
      <c r="GA65" s="7">
        <f t="shared" si="345"/>
        <v>9.8871914037257209</v>
      </c>
      <c r="GB65" s="7">
        <f t="shared" si="345"/>
        <v>10.502184170464641</v>
      </c>
      <c r="GC65" s="7">
        <f t="shared" si="345"/>
        <v>10.691412714076616</v>
      </c>
      <c r="GD65" s="273">
        <f t="shared" si="345"/>
        <v>11.069869801300566</v>
      </c>
      <c r="GE65" s="7">
        <f t="shared" si="345"/>
        <v>11.117176937203562</v>
      </c>
      <c r="GF65" s="7">
        <f t="shared" si="345"/>
        <v>11.684862568039488</v>
      </c>
      <c r="GG65" s="7">
        <f t="shared" si="345"/>
        <v>12.347162470681402</v>
      </c>
      <c r="GH65" s="7">
        <f t="shared" si="345"/>
        <v>12.725619557905352</v>
      </c>
      <c r="GI65" s="7">
        <f t="shared" si="345"/>
        <v>12.489083878390383</v>
      </c>
      <c r="GJ65" s="7">
        <f t="shared" si="345"/>
        <v>12.725619557905354</v>
      </c>
      <c r="GK65" s="273">
        <f t="shared" si="345"/>
        <v>12.631005286099365</v>
      </c>
      <c r="GL65" s="7">
        <f t="shared" si="345"/>
        <v>13.198690916935291</v>
      </c>
      <c r="GM65" s="7">
        <f t="shared" si="345"/>
        <v>12.536391014293377</v>
      </c>
      <c r="GN65" s="7">
        <f t="shared" si="345"/>
        <v>12.063319655263442</v>
      </c>
      <c r="GO65" s="7">
        <f t="shared" si="345"/>
        <v>12.110626791166434</v>
      </c>
      <c r="GP65" s="7">
        <f t="shared" si="345"/>
        <v>12.157933927069427</v>
      </c>
      <c r="GQ65" s="7">
        <f t="shared" si="345"/>
        <v>11.542941160330507</v>
      </c>
      <c r="GR65" s="273">
        <f t="shared" si="345"/>
        <v>11.401019752621524</v>
      </c>
      <c r="GS65" s="7">
        <f t="shared" si="345"/>
        <v>11.211791209009549</v>
      </c>
      <c r="GT65" s="7">
        <f t="shared" si="345"/>
        <v>10.644105578173622</v>
      </c>
      <c r="GU65" s="7">
        <f t="shared" si="345"/>
        <v>11.069869801300566</v>
      </c>
      <c r="GV65" s="7">
        <f t="shared" si="345"/>
        <v>10.596798442270629</v>
      </c>
      <c r="GW65" s="7">
        <f t="shared" si="345"/>
        <v>10.265648490949671</v>
      </c>
      <c r="GX65" s="7">
        <f t="shared" si="345"/>
        <v>10.12372708324069</v>
      </c>
      <c r="GY65" s="273">
        <f t="shared" si="345"/>
        <v>10.73871984997961</v>
      </c>
      <c r="GZ65" s="7">
        <f t="shared" si="345"/>
        <v>10.029112811434704</v>
      </c>
      <c r="HA65" s="7">
        <f t="shared" si="345"/>
        <v>10.73871984997961</v>
      </c>
      <c r="HB65" s="7">
        <f t="shared" si="345"/>
        <v>10.97525552949458</v>
      </c>
      <c r="HC65" s="7">
        <f t="shared" si="345"/>
        <v>11.164484073106557</v>
      </c>
      <c r="HD65" s="7">
        <f t="shared" si="345"/>
        <v>11.448326888524521</v>
      </c>
      <c r="HE65" s="7">
        <f t="shared" si="345"/>
        <v>12.016012519360448</v>
      </c>
      <c r="HF65" s="273">
        <f t="shared" si="345"/>
        <v>11.826783975748471</v>
      </c>
      <c r="HG65" s="7">
        <f t="shared" si="345"/>
        <v>12.441776742487392</v>
      </c>
      <c r="HH65" s="7">
        <f t="shared" si="345"/>
        <v>13.719069411868224</v>
      </c>
      <c r="HI65" s="7">
        <f t="shared" si="345"/>
        <v>14.428676450413132</v>
      </c>
      <c r="HJ65" s="7">
        <f t="shared" si="345"/>
        <v>15.232897760764029</v>
      </c>
      <c r="HK65" s="7">
        <f t="shared" si="345"/>
        <v>17.267104604592767</v>
      </c>
      <c r="HL65" s="275">
        <f t="shared" si="345"/>
        <v>18.875547225294557</v>
      </c>
      <c r="HM65" s="273">
        <f t="shared" si="347"/>
        <v>20.767832661414314</v>
      </c>
      <c r="HN65" s="7">
        <f t="shared" si="348"/>
        <v>22.660118097534067</v>
      </c>
      <c r="HO65" s="7">
        <f t="shared" si="349"/>
        <v>23.08588232066101</v>
      </c>
      <c r="HP65" s="7">
        <f t="shared" si="350"/>
        <v>24.079332174623882</v>
      </c>
      <c r="HQ65" s="7">
        <f t="shared" si="351"/>
        <v>24.978167756780771</v>
      </c>
      <c r="HR65" s="7">
        <f t="shared" si="352"/>
        <v>24.032025038720889</v>
      </c>
      <c r="HS65" s="275">
        <f t="shared" si="353"/>
        <v>22.518196689825089</v>
      </c>
      <c r="HT65" s="273">
        <f t="shared" si="354"/>
        <v>18.970161497100548</v>
      </c>
    </row>
    <row r="66" spans="2:232" x14ac:dyDescent="0.25">
      <c r="B66" s="256" t="s">
        <v>207</v>
      </c>
      <c r="C66" s="258">
        <v>2208076</v>
      </c>
      <c r="FQ66" s="132"/>
      <c r="FR66" s="132"/>
      <c r="FS66" s="132"/>
      <c r="FT66" s="132"/>
      <c r="FU66" s="132"/>
      <c r="FV66" s="132"/>
      <c r="FW66" s="273">
        <f t="shared" si="345"/>
        <v>11.451506030994882</v>
      </c>
      <c r="FX66" s="7">
        <f t="shared" si="345"/>
        <v>12.241265067615219</v>
      </c>
      <c r="FY66" s="7">
        <f t="shared" si="345"/>
        <v>13.031024104235556</v>
      </c>
      <c r="FZ66" s="7">
        <f t="shared" si="345"/>
        <v>13.939246996348944</v>
      </c>
      <c r="GA66" s="7">
        <f t="shared" si="345"/>
        <v>15.360813262265552</v>
      </c>
      <c r="GB66" s="7">
        <f t="shared" si="345"/>
        <v>16.62442772085809</v>
      </c>
      <c r="GC66" s="7">
        <f t="shared" si="345"/>
        <v>17.848554227619609</v>
      </c>
      <c r="GD66" s="273">
        <f t="shared" si="345"/>
        <v>18.954216878888083</v>
      </c>
      <c r="GE66" s="7">
        <f t="shared" si="345"/>
        <v>19.467560252691303</v>
      </c>
      <c r="GF66" s="7">
        <f t="shared" si="345"/>
        <v>19.704487963677401</v>
      </c>
      <c r="GG66" s="7">
        <f t="shared" si="345"/>
        <v>20.415271096635706</v>
      </c>
      <c r="GH66" s="7">
        <f t="shared" si="345"/>
        <v>21.520933747904177</v>
      </c>
      <c r="GI66" s="7">
        <f t="shared" si="345"/>
        <v>22.429156640017563</v>
      </c>
      <c r="GJ66" s="7">
        <f t="shared" si="345"/>
        <v>22.073765073538414</v>
      </c>
      <c r="GK66" s="273">
        <f t="shared" si="345"/>
        <v>21.99478916987638</v>
      </c>
      <c r="GL66" s="7">
        <f t="shared" si="345"/>
        <v>22.073765073538414</v>
      </c>
      <c r="GM66" s="7">
        <f t="shared" si="345"/>
        <v>22.705572302834685</v>
      </c>
      <c r="GN66" s="7">
        <f t="shared" si="345"/>
        <v>22.350180736355533</v>
      </c>
      <c r="GO66" s="7">
        <f t="shared" si="345"/>
        <v>21.48144579607316</v>
      </c>
      <c r="GP66" s="7">
        <f t="shared" si="345"/>
        <v>20.770662663114859</v>
      </c>
      <c r="GQ66" s="7">
        <f t="shared" si="345"/>
        <v>20.454759048466723</v>
      </c>
      <c r="GR66" s="273">
        <f t="shared" si="345"/>
        <v>20.573222903959774</v>
      </c>
      <c r="GS66" s="7">
        <f t="shared" si="345"/>
        <v>20.336295192973672</v>
      </c>
      <c r="GT66" s="7">
        <f t="shared" si="345"/>
        <v>20.059879530156554</v>
      </c>
      <c r="GU66" s="7">
        <f t="shared" si="345"/>
        <v>18.993704830719103</v>
      </c>
      <c r="GV66" s="7">
        <f t="shared" si="345"/>
        <v>19.309608445367235</v>
      </c>
      <c r="GW66" s="7">
        <f t="shared" si="345"/>
        <v>18.638313264239947</v>
      </c>
      <c r="GX66" s="7">
        <f t="shared" si="345"/>
        <v>18.322409649591812</v>
      </c>
      <c r="GY66" s="273">
        <f t="shared" si="345"/>
        <v>17.690602420295541</v>
      </c>
      <c r="GZ66" s="7">
        <f t="shared" si="345"/>
        <v>17.572138564802493</v>
      </c>
      <c r="HA66" s="7">
        <f t="shared" si="345"/>
        <v>17.572138564802493</v>
      </c>
      <c r="HB66" s="7">
        <f t="shared" si="345"/>
        <v>18.440873505084866</v>
      </c>
      <c r="HC66" s="7">
        <f t="shared" si="345"/>
        <v>18.638313264239947</v>
      </c>
      <c r="HD66" s="7">
        <f t="shared" si="345"/>
        <v>18.756777119732998</v>
      </c>
      <c r="HE66" s="7">
        <f t="shared" si="345"/>
        <v>19.704487963677401</v>
      </c>
      <c r="HF66" s="273">
        <f t="shared" si="345"/>
        <v>20.336295192973676</v>
      </c>
      <c r="HG66" s="7">
        <f t="shared" si="345"/>
        <v>22.073765073538414</v>
      </c>
      <c r="HH66" s="7">
        <f t="shared" si="345"/>
        <v>23.060963869313834</v>
      </c>
      <c r="HI66" s="7">
        <f t="shared" si="345"/>
        <v>24.482530135230441</v>
      </c>
      <c r="HJ66" s="7">
        <f t="shared" si="345"/>
        <v>26.575391582274332</v>
      </c>
      <c r="HK66" s="7">
        <f t="shared" si="345"/>
        <v>29.813403632417714</v>
      </c>
      <c r="HL66" s="275">
        <f t="shared" si="345"/>
        <v>31.590361464813473</v>
      </c>
      <c r="HM66" s="273">
        <f t="shared" si="347"/>
        <v>34.433493996646682</v>
      </c>
      <c r="HN66" s="7">
        <f t="shared" si="348"/>
        <v>36.013012069887353</v>
      </c>
      <c r="HO66" s="7">
        <f t="shared" si="349"/>
        <v>38.856144601720572</v>
      </c>
      <c r="HP66" s="7">
        <f t="shared" si="350"/>
        <v>40.593614482285311</v>
      </c>
      <c r="HQ66" s="7">
        <f t="shared" si="351"/>
        <v>40.672590385947345</v>
      </c>
      <c r="HR66" s="7">
        <f t="shared" si="352"/>
        <v>40.159247012144121</v>
      </c>
      <c r="HS66" s="275">
        <f t="shared" si="353"/>
        <v>39.172048216368694</v>
      </c>
      <c r="HT66" s="273">
        <f t="shared" si="354"/>
        <v>33.288343393547194</v>
      </c>
    </row>
    <row r="67" spans="2:232" x14ac:dyDescent="0.25">
      <c r="B67" s="256" t="s">
        <v>208</v>
      </c>
      <c r="C67" s="258">
        <v>2532418</v>
      </c>
      <c r="FQ67" s="132"/>
      <c r="FR67" s="132"/>
      <c r="FS67" s="132"/>
      <c r="FT67" s="132"/>
      <c r="FU67" s="132"/>
      <c r="FV67" s="132"/>
      <c r="FW67" s="273">
        <f t="shared" si="345"/>
        <v>12.046686798823952</v>
      </c>
      <c r="FX67" s="7">
        <f t="shared" si="345"/>
        <v>13.043029316019918</v>
      </c>
      <c r="FY67" s="7">
        <f t="shared" si="345"/>
        <v>14.220525018160606</v>
      </c>
      <c r="FZ67" s="7">
        <f t="shared" si="345"/>
        <v>14.58283138805005</v>
      </c>
      <c r="GA67" s="7">
        <f t="shared" si="345"/>
        <v>15.805615386426915</v>
      </c>
      <c r="GB67" s="7">
        <f t="shared" si="345"/>
        <v>18.024741901999747</v>
      </c>
      <c r="GC67" s="7">
        <f t="shared" si="345"/>
        <v>18.885219530487174</v>
      </c>
      <c r="GD67" s="273">
        <f t="shared" si="345"/>
        <v>20.243868417572582</v>
      </c>
      <c r="GE67" s="7">
        <f t="shared" si="345"/>
        <v>20.832616268642926</v>
      </c>
      <c r="GF67" s="7">
        <f t="shared" si="345"/>
        <v>22.010111970783612</v>
      </c>
      <c r="GG67" s="7">
        <f t="shared" si="345"/>
        <v>23.142319376688121</v>
      </c>
      <c r="GH67" s="7">
        <f t="shared" si="345"/>
        <v>23.731067227758462</v>
      </c>
      <c r="GI67" s="7">
        <f t="shared" si="345"/>
        <v>24.274526782592627</v>
      </c>
      <c r="GJ67" s="7">
        <f t="shared" si="345"/>
        <v>24.727409744954429</v>
      </c>
      <c r="GK67" s="273">
        <f t="shared" si="345"/>
        <v>24.682121448718252</v>
      </c>
      <c r="GL67" s="7">
        <f t="shared" si="345"/>
        <v>24.908562929899151</v>
      </c>
      <c r="GM67" s="7">
        <f t="shared" si="345"/>
        <v>24.093373597647904</v>
      </c>
      <c r="GN67" s="7">
        <f t="shared" si="345"/>
        <v>23.821643820230825</v>
      </c>
      <c r="GO67" s="7">
        <f t="shared" si="345"/>
        <v>23.278184265396664</v>
      </c>
      <c r="GP67" s="7">
        <f t="shared" si="345"/>
        <v>21.240210934768552</v>
      </c>
      <c r="GQ67" s="7">
        <f t="shared" si="345"/>
        <v>21.240210934768548</v>
      </c>
      <c r="GR67" s="273">
        <f t="shared" si="345"/>
        <v>20.470309898753484</v>
      </c>
      <c r="GS67" s="7">
        <f t="shared" si="345"/>
        <v>19.655120566502241</v>
      </c>
      <c r="GT67" s="7">
        <f t="shared" si="345"/>
        <v>19.428679085321342</v>
      </c>
      <c r="GU67" s="7">
        <f t="shared" si="345"/>
        <v>18.522913160597735</v>
      </c>
      <c r="GV67" s="7">
        <f t="shared" si="345"/>
        <v>18.432336568125372</v>
      </c>
      <c r="GW67" s="7">
        <f t="shared" si="345"/>
        <v>19.383390789085158</v>
      </c>
      <c r="GX67" s="7">
        <f t="shared" si="345"/>
        <v>19.292814196612799</v>
      </c>
      <c r="GY67" s="273">
        <f t="shared" si="345"/>
        <v>19.609832270266061</v>
      </c>
      <c r="GZ67" s="7">
        <f t="shared" si="345"/>
        <v>20.334445010044945</v>
      </c>
      <c r="HA67" s="7">
        <f t="shared" si="345"/>
        <v>20.198580121336406</v>
      </c>
      <c r="HB67" s="7">
        <f t="shared" si="345"/>
        <v>20.742039676170567</v>
      </c>
      <c r="HC67" s="7">
        <f t="shared" si="345"/>
        <v>20.062715232627859</v>
      </c>
      <c r="HD67" s="7">
        <f t="shared" si="345"/>
        <v>20.153291825100222</v>
      </c>
      <c r="HE67" s="7">
        <f t="shared" si="345"/>
        <v>19.655120566502241</v>
      </c>
      <c r="HF67" s="273">
        <f t="shared" si="345"/>
        <v>19.7456971589746</v>
      </c>
      <c r="HG67" s="7">
        <f t="shared" si="345"/>
        <v>21.330787527240911</v>
      </c>
      <c r="HH67" s="7">
        <f t="shared" si="345"/>
        <v>23.731067227758466</v>
      </c>
      <c r="HI67" s="7">
        <f t="shared" si="345"/>
        <v>25.678463965914215</v>
      </c>
      <c r="HJ67" s="7">
        <f t="shared" si="345"/>
        <v>30.297870182004605</v>
      </c>
      <c r="HK67" s="7">
        <f t="shared" si="345"/>
        <v>33.920933880899028</v>
      </c>
      <c r="HL67" s="275">
        <f t="shared" si="345"/>
        <v>38.495051800753238</v>
      </c>
      <c r="HM67" s="273">
        <f t="shared" si="347"/>
        <v>42.072827203411478</v>
      </c>
      <c r="HN67" s="7">
        <f t="shared" si="348"/>
        <v>44.563683496401389</v>
      </c>
      <c r="HO67" s="7">
        <f t="shared" si="349"/>
        <v>47.099828085627486</v>
      </c>
      <c r="HP67" s="7">
        <f t="shared" si="350"/>
        <v>49.409531193672684</v>
      </c>
      <c r="HQ67" s="7">
        <f t="shared" si="351"/>
        <v>47.507422751753111</v>
      </c>
      <c r="HR67" s="7">
        <f t="shared" si="352"/>
        <v>47.416846159280752</v>
      </c>
      <c r="HS67" s="275">
        <f t="shared" si="353"/>
        <v>44.473106903929029</v>
      </c>
      <c r="HT67" s="273">
        <f t="shared" si="354"/>
        <v>38.178033727099972</v>
      </c>
    </row>
    <row r="68" spans="2:232" x14ac:dyDescent="0.25">
      <c r="B68" s="256" t="s">
        <v>209</v>
      </c>
      <c r="C68" s="258">
        <v>2113846</v>
      </c>
      <c r="FQ68" s="132"/>
      <c r="FR68" s="132"/>
      <c r="FS68" s="132"/>
      <c r="FT68" s="132"/>
      <c r="FU68" s="132"/>
      <c r="FV68" s="132"/>
      <c r="FW68" s="273">
        <f t="shared" si="345"/>
        <v>14.898057712282194</v>
      </c>
      <c r="FX68" s="7">
        <f t="shared" si="345"/>
        <v>16.713758495966584</v>
      </c>
      <c r="FY68" s="7">
        <f t="shared" si="345"/>
        <v>18.063894976142159</v>
      </c>
      <c r="FZ68" s="7">
        <f t="shared" ref="FZ68:FZ71" si="355">SUM(FT56:FZ56)</f>
        <v>19.833039329475668</v>
      </c>
      <c r="GA68" s="7">
        <f t="shared" ref="GA68:GA71" si="356">SUM(FU56:GA56)</f>
        <v>20.671055075791543</v>
      </c>
      <c r="GB68" s="7">
        <f t="shared" ref="GB68:GB71" si="357">SUM(FV56:GB56)</f>
        <v>22.067747986317997</v>
      </c>
      <c r="GC68" s="7">
        <f t="shared" ref="GC68:GC71" si="358">SUM(FW56:GC56)</f>
        <v>23.883448770002389</v>
      </c>
      <c r="GD68" s="273">
        <f t="shared" ref="GD68:GD71" si="359">SUM(FX56:GD56)</f>
        <v>26.211270287546483</v>
      </c>
      <c r="GE68" s="7">
        <f t="shared" ref="GE68:GE71" si="360">SUM(FY56:GE56)</f>
        <v>29.004656108599391</v>
      </c>
      <c r="GF68" s="7">
        <f t="shared" ref="GF68:GF71" si="361">SUM(FZ56:GF56)</f>
        <v>30.634131170880259</v>
      </c>
      <c r="GG68" s="7">
        <f t="shared" ref="GG68:GG71" si="362">SUM(GA56:GG56)</f>
        <v>31.704929068950541</v>
      </c>
      <c r="GH68" s="7">
        <f t="shared" ref="GH68:GH71" si="363">SUM(GB56:GH56)</f>
        <v>32.217049802810237</v>
      </c>
      <c r="GI68" s="7">
        <f t="shared" ref="GI68:GI71" si="364">SUM(GC56:GI56)</f>
        <v>33.799968434740229</v>
      </c>
      <c r="GJ68" s="7">
        <f t="shared" ref="GJ68:GJ71" si="365">SUM(GD56:GJ56)</f>
        <v>33.939637725792871</v>
      </c>
      <c r="GK68" s="273">
        <f t="shared" ref="GK68:GK71" si="366">SUM(GE56:GK56)</f>
        <v>32.822283397371706</v>
      </c>
      <c r="GL68" s="7">
        <f t="shared" ref="GL68:GL71" si="367">SUM(GF56:GL56)</f>
        <v>30.960026183336431</v>
      </c>
      <c r="GM68" s="7">
        <f t="shared" ref="GM68:GM71" si="368">SUM(GG56:GM56)</f>
        <v>30.447905449476728</v>
      </c>
      <c r="GN68" s="7">
        <f t="shared" ref="GN68:GN71" si="369">SUM(GH56:GN56)</f>
        <v>30.634131170880256</v>
      </c>
      <c r="GO68" s="7">
        <f t="shared" ref="GO68:GO71" si="370">SUM(GI56:GO56)</f>
        <v>31.844598360003189</v>
      </c>
      <c r="GP68" s="7">
        <f t="shared" ref="GP68:GP71" si="371">SUM(GJ56:GP56)</f>
        <v>30.354792588774966</v>
      </c>
      <c r="GQ68" s="7">
        <f t="shared" ref="GQ68:GQ71" si="372">SUM(GK56:GQ56)</f>
        <v>30.122010437020553</v>
      </c>
      <c r="GR68" s="273">
        <f t="shared" ref="GR68:GR71" si="373">SUM(GL56:GR56)</f>
        <v>30.634131170880252</v>
      </c>
      <c r="GS68" s="7">
        <f t="shared" ref="GS68:GS71" si="374">SUM(GM56:GS56)</f>
        <v>29.097768969301153</v>
      </c>
      <c r="GT68" s="7">
        <f t="shared" ref="GT68:GT71" si="375">SUM(GN56:GT56)</f>
        <v>29.423663981757329</v>
      </c>
      <c r="GU68" s="7">
        <f t="shared" ref="GU68:GU71" si="376">SUM(GO56:GU56)</f>
        <v>28.445978944388809</v>
      </c>
      <c r="GV68" s="7">
        <f t="shared" ref="GV68:GV71" si="377">SUM(GP56:GV56)</f>
        <v>27.282068185616765</v>
      </c>
      <c r="GW68" s="7">
        <f t="shared" ref="GW68:GW71" si="378">SUM(GQ56:GW56)</f>
        <v>27.561406767722055</v>
      </c>
      <c r="GX68" s="7">
        <f t="shared" ref="GX68:GX71" si="379">SUM(GR56:GX56)</f>
        <v>27.654519628423817</v>
      </c>
      <c r="GY68" s="273">
        <f t="shared" ref="GY68:GY71" si="380">SUM(GS56:GY56)</f>
        <v>28.026971071230875</v>
      </c>
      <c r="GZ68" s="7">
        <f t="shared" ref="GZ68:GZ71" si="381">SUM(GT56:GZ56)</f>
        <v>29.516776842459091</v>
      </c>
      <c r="HA68" s="7">
        <f t="shared" ref="HA68:HA71" si="382">SUM(GU56:HA56)</f>
        <v>29.283994690704684</v>
      </c>
      <c r="HB68" s="7">
        <f t="shared" ref="HB68:HB71" si="383">SUM(GV56:HB56)</f>
        <v>29.935784715617029</v>
      </c>
      <c r="HC68" s="7">
        <f t="shared" ref="HC68:HC71" si="384">SUM(GW56:HC56)</f>
        <v>30.7738004619329</v>
      </c>
      <c r="HD68" s="7">
        <f t="shared" ref="HD68:HD71" si="385">SUM(GX56:HD56)</f>
        <v>31.565259777897893</v>
      </c>
      <c r="HE68" s="7">
        <f t="shared" ref="HE68:HE71" si="386">SUM(GY56:HE56)</f>
        <v>31.611816208248776</v>
      </c>
      <c r="HF68" s="273">
        <f t="shared" ref="HF68:HF71" si="387">SUM(GZ56:HF56)</f>
        <v>31.099695474389076</v>
      </c>
      <c r="HG68" s="7">
        <f t="shared" ref="HG68:HG71" si="388">SUM(HA56:HG56)</f>
        <v>32.636057675968175</v>
      </c>
      <c r="HH68" s="7">
        <f t="shared" ref="HH68:HH71" si="389">SUM(HB56:HH56)</f>
        <v>35.42944349702109</v>
      </c>
      <c r="HI68" s="7">
        <f t="shared" ref="HI68:HI71" si="390">SUM(HC56:HI56)</f>
        <v>37.896934305617826</v>
      </c>
      <c r="HJ68" s="7">
        <f t="shared" ref="HJ68:HJ71" si="391">SUM(HD56:HJ56)</f>
        <v>39.247070785793397</v>
      </c>
      <c r="HK68" s="7">
        <f t="shared" ref="HK68:HK71" si="392">SUM(HE56:HK56)</f>
        <v>43.018141644214829</v>
      </c>
      <c r="HL68" s="275">
        <f t="shared" ref="HL68:HL71" si="393">SUM(HF56:HL56)</f>
        <v>46.556430350881854</v>
      </c>
      <c r="HM68" s="273">
        <f t="shared" si="347"/>
        <v>51.677637689478857</v>
      </c>
      <c r="HN68" s="7">
        <f t="shared" si="348"/>
        <v>54.890031383689696</v>
      </c>
      <c r="HO68" s="7">
        <f t="shared" si="349"/>
        <v>58.009312217198776</v>
      </c>
      <c r="HP68" s="7">
        <f t="shared" si="350"/>
        <v>58.800771533163768</v>
      </c>
      <c r="HQ68" s="7">
        <f t="shared" si="351"/>
        <v>60.337133734742871</v>
      </c>
      <c r="HR68" s="7">
        <f t="shared" si="352"/>
        <v>57.9627557868479</v>
      </c>
      <c r="HS68" s="275">
        <f t="shared" si="353"/>
        <v>54.983144244391461</v>
      </c>
      <c r="HT68" s="273">
        <f t="shared" si="354"/>
        <v>46.137422477723909</v>
      </c>
    </row>
    <row r="69" spans="2:232" x14ac:dyDescent="0.25">
      <c r="B69" s="256" t="s">
        <v>210</v>
      </c>
      <c r="C69" s="258">
        <v>1574419</v>
      </c>
      <c r="FQ69" s="132"/>
      <c r="FR69" s="132"/>
      <c r="FS69" s="132"/>
      <c r="FT69" s="132"/>
      <c r="FU69" s="132"/>
      <c r="FV69" s="132"/>
      <c r="FW69" s="273">
        <f t="shared" ref="FW69:FW71" si="394">SUM(FQ57:FW57)</f>
        <v>21.579995970540171</v>
      </c>
      <c r="FX69" s="7">
        <f t="shared" ref="FX69:FX71" si="395">SUM(FR57:FX57)</f>
        <v>24.848335609231938</v>
      </c>
      <c r="FY69" s="7">
        <f t="shared" ref="FY69:FY71" si="396">SUM(FS57:FY57)</f>
        <v>26.28103243715162</v>
      </c>
      <c r="FZ69" s="7">
        <f t="shared" si="355"/>
        <v>28.340534127286162</v>
      </c>
      <c r="GA69" s="7">
        <f t="shared" si="356"/>
        <v>31.92227619708536</v>
      </c>
      <c r="GB69" s="7">
        <f t="shared" si="357"/>
        <v>35.504018266884557</v>
      </c>
      <c r="GC69" s="7">
        <f t="shared" si="358"/>
        <v>37.921694163999021</v>
      </c>
      <c r="GD69" s="273">
        <f t="shared" si="359"/>
        <v>41.100490250945803</v>
      </c>
      <c r="GE69" s="7">
        <f t="shared" si="360"/>
        <v>44.144971010275128</v>
      </c>
      <c r="GF69" s="7">
        <f t="shared" si="361"/>
        <v>48.353517942289187</v>
      </c>
      <c r="GG69" s="7">
        <f t="shared" si="362"/>
        <v>51.845716460343404</v>
      </c>
      <c r="GH69" s="7">
        <f t="shared" si="363"/>
        <v>54.576794788565294</v>
      </c>
      <c r="GI69" s="7">
        <f t="shared" si="364"/>
        <v>56.188578719974934</v>
      </c>
      <c r="GJ69" s="7">
        <f t="shared" si="365"/>
        <v>57.263101340914695</v>
      </c>
      <c r="GK69" s="273">
        <f t="shared" si="366"/>
        <v>57.755590875512077</v>
      </c>
      <c r="GL69" s="7">
        <f t="shared" si="367"/>
        <v>57.710819099639586</v>
      </c>
      <c r="GM69" s="7">
        <f t="shared" si="368"/>
        <v>57.934677979002039</v>
      </c>
      <c r="GN69" s="7">
        <f t="shared" si="369"/>
        <v>57.173557789169706</v>
      </c>
      <c r="GO69" s="7">
        <f t="shared" si="370"/>
        <v>55.65131740950504</v>
      </c>
      <c r="GP69" s="7">
        <f t="shared" si="371"/>
        <v>55.651317409505047</v>
      </c>
      <c r="GQ69" s="7">
        <f t="shared" si="372"/>
        <v>55.427458530142594</v>
      </c>
      <c r="GR69" s="273">
        <f t="shared" si="373"/>
        <v>54.173848805712879</v>
      </c>
      <c r="GS69" s="7">
        <f t="shared" si="374"/>
        <v>52.38297777081327</v>
      </c>
      <c r="GT69" s="7">
        <f t="shared" si="375"/>
        <v>50.45779140829621</v>
      </c>
      <c r="GU69" s="7">
        <f t="shared" si="376"/>
        <v>50.278704304806254</v>
      </c>
      <c r="GV69" s="7">
        <f t="shared" si="377"/>
        <v>50.14438897718879</v>
      </c>
      <c r="GW69" s="7">
        <f t="shared" si="378"/>
        <v>48.666920373396614</v>
      </c>
      <c r="GX69" s="7">
        <f t="shared" si="379"/>
        <v>49.651899442591393</v>
      </c>
      <c r="GY69" s="273">
        <f t="shared" si="380"/>
        <v>51.308455149873517</v>
      </c>
      <c r="GZ69" s="7">
        <f t="shared" si="381"/>
        <v>52.293434219068303</v>
      </c>
      <c r="HA69" s="7">
        <f t="shared" si="382"/>
        <v>54.487251236820299</v>
      </c>
      <c r="HB69" s="7">
        <f t="shared" si="383"/>
        <v>55.740860961250021</v>
      </c>
      <c r="HC69" s="7">
        <f t="shared" si="384"/>
        <v>56.904927133934763</v>
      </c>
      <c r="HD69" s="7">
        <f t="shared" si="385"/>
        <v>58.919657048196811</v>
      </c>
      <c r="HE69" s="7">
        <f t="shared" si="386"/>
        <v>59.636005462156653</v>
      </c>
      <c r="HF69" s="273">
        <f t="shared" si="387"/>
        <v>61.426876497056256</v>
      </c>
      <c r="HG69" s="7">
        <f t="shared" si="388"/>
        <v>67.739696895077344</v>
      </c>
      <c r="HH69" s="7">
        <f t="shared" si="389"/>
        <v>72.48550513756129</v>
      </c>
      <c r="HI69" s="7">
        <f t="shared" si="390"/>
        <v>76.291106086722934</v>
      </c>
      <c r="HJ69" s="7">
        <f t="shared" si="391"/>
        <v>79.604217501287195</v>
      </c>
      <c r="HK69" s="7">
        <f t="shared" si="392"/>
        <v>85.290233037093415</v>
      </c>
      <c r="HL69" s="275">
        <f t="shared" si="393"/>
        <v>90.841933245282164</v>
      </c>
      <c r="HM69" s="273">
        <f t="shared" si="347"/>
        <v>97.065210091558271</v>
      </c>
      <c r="HN69" s="7">
        <f t="shared" si="348"/>
        <v>100.15446262676009</v>
      </c>
      <c r="HO69" s="7">
        <f t="shared" si="349"/>
        <v>104.58686843813658</v>
      </c>
      <c r="HP69" s="7">
        <f t="shared" si="350"/>
        <v>107.67612097333841</v>
      </c>
      <c r="HQ69" s="7">
        <f t="shared" si="351"/>
        <v>109.51176378411049</v>
      </c>
      <c r="HR69" s="7">
        <f t="shared" si="352"/>
        <v>107.45226209397595</v>
      </c>
      <c r="HS69" s="275">
        <f t="shared" si="353"/>
        <v>101.18421347182735</v>
      </c>
      <c r="HT69" s="273">
        <f t="shared" si="354"/>
        <v>85.514091916455854</v>
      </c>
    </row>
    <row r="70" spans="2:232" x14ac:dyDescent="0.25">
      <c r="B70" s="256" t="s">
        <v>211</v>
      </c>
      <c r="C70" s="258">
        <v>692257</v>
      </c>
      <c r="FQ70" s="132"/>
      <c r="FR70" s="132"/>
      <c r="FS70" s="132"/>
      <c r="FT70" s="132"/>
      <c r="FU70" s="132"/>
      <c r="FV70" s="132"/>
      <c r="FW70" s="273">
        <f t="shared" si="394"/>
        <v>8.9394425183857855</v>
      </c>
      <c r="FX70" s="7">
        <f t="shared" si="395"/>
        <v>10.287850049092023</v>
      </c>
      <c r="FY70" s="7">
        <f t="shared" si="396"/>
        <v>11.536375540486686</v>
      </c>
      <c r="FZ70" s="7">
        <f t="shared" si="355"/>
        <v>11.985844717388765</v>
      </c>
      <c r="GA70" s="7">
        <f t="shared" si="356"/>
        <v>12.984665110504494</v>
      </c>
      <c r="GB70" s="7">
        <f t="shared" si="357"/>
        <v>13.434134287406572</v>
      </c>
      <c r="GC70" s="7">
        <f t="shared" si="358"/>
        <v>14.482895700178089</v>
      </c>
      <c r="GD70" s="273">
        <f t="shared" si="359"/>
        <v>15.082187936047529</v>
      </c>
      <c r="GE70" s="7">
        <f t="shared" si="360"/>
        <v>16.280772407786404</v>
      </c>
      <c r="GF70" s="7">
        <f t="shared" si="361"/>
        <v>17.029887702623203</v>
      </c>
      <c r="GG70" s="7">
        <f t="shared" si="362"/>
        <v>18.478177272641013</v>
      </c>
      <c r="GH70" s="7">
        <f t="shared" si="363"/>
        <v>19.476997665756741</v>
      </c>
      <c r="GI70" s="7">
        <f t="shared" si="364"/>
        <v>20.825405196462977</v>
      </c>
      <c r="GJ70" s="7">
        <f t="shared" si="365"/>
        <v>21.274874373365058</v>
      </c>
      <c r="GK70" s="273">
        <f t="shared" si="366"/>
        <v>22.523399864759718</v>
      </c>
      <c r="GL70" s="7">
        <f t="shared" si="367"/>
        <v>21.774284569922919</v>
      </c>
      <c r="GM70" s="7">
        <f t="shared" si="368"/>
        <v>21.82422558957871</v>
      </c>
      <c r="GN70" s="7">
        <f t="shared" si="369"/>
        <v>22.323635786136574</v>
      </c>
      <c r="GO70" s="7">
        <f t="shared" si="370"/>
        <v>22.922928022006012</v>
      </c>
      <c r="GP70" s="7">
        <f t="shared" si="371"/>
        <v>23.122692100629159</v>
      </c>
      <c r="GQ70" s="7">
        <f t="shared" si="372"/>
        <v>23.622102297187027</v>
      </c>
      <c r="GR70" s="273">
        <f t="shared" si="373"/>
        <v>22.223753746824997</v>
      </c>
      <c r="GS70" s="7">
        <f t="shared" si="374"/>
        <v>22.373576805792361</v>
      </c>
      <c r="GT70" s="7">
        <f t="shared" si="375"/>
        <v>22.872987002350225</v>
      </c>
      <c r="GU70" s="7">
        <f t="shared" si="376"/>
        <v>22.023989668201853</v>
      </c>
      <c r="GV70" s="7">
        <f t="shared" si="377"/>
        <v>21.075110294741908</v>
      </c>
      <c r="GW70" s="7">
        <f t="shared" si="378"/>
        <v>20.625641117839834</v>
      </c>
      <c r="GX70" s="7">
        <f t="shared" si="379"/>
        <v>20.875346216118764</v>
      </c>
      <c r="GY70" s="273">
        <f t="shared" si="380"/>
        <v>21.674402530611346</v>
      </c>
      <c r="GZ70" s="7">
        <f t="shared" si="381"/>
        <v>21.674402530611346</v>
      </c>
      <c r="HA70" s="7">
        <f t="shared" si="382"/>
        <v>22.223753746825</v>
      </c>
      <c r="HB70" s="7">
        <f t="shared" si="383"/>
        <v>22.573340884415501</v>
      </c>
      <c r="HC70" s="7">
        <f t="shared" si="384"/>
        <v>23.672043316842807</v>
      </c>
      <c r="HD70" s="7">
        <f t="shared" si="385"/>
        <v>24.121512493744888</v>
      </c>
      <c r="HE70" s="7">
        <f t="shared" si="386"/>
        <v>24.271335552712245</v>
      </c>
      <c r="HF70" s="273">
        <f t="shared" si="387"/>
        <v>25.619743083418481</v>
      </c>
      <c r="HG70" s="7">
        <f t="shared" si="388"/>
        <v>28.166735085863593</v>
      </c>
      <c r="HH70" s="7">
        <f t="shared" si="389"/>
        <v>30.11443485243927</v>
      </c>
      <c r="HI70" s="7">
        <f t="shared" si="390"/>
        <v>32.86119093350753</v>
      </c>
      <c r="HJ70" s="7">
        <f t="shared" si="391"/>
        <v>36.057416191477863</v>
      </c>
      <c r="HK70" s="7">
        <f t="shared" si="392"/>
        <v>38.504526154611405</v>
      </c>
      <c r="HL70" s="275">
        <f t="shared" si="393"/>
        <v>42.599689766385893</v>
      </c>
      <c r="HM70" s="273">
        <f t="shared" si="347"/>
        <v>46.195443181602528</v>
      </c>
      <c r="HN70" s="7">
        <f t="shared" si="348"/>
        <v>50.44042985234438</v>
      </c>
      <c r="HO70" s="7">
        <f t="shared" si="349"/>
        <v>53.586714090658937</v>
      </c>
      <c r="HP70" s="7">
        <f t="shared" si="350"/>
        <v>54.885180601709386</v>
      </c>
      <c r="HQ70" s="7">
        <f t="shared" si="351"/>
        <v>54.285888365839945</v>
      </c>
      <c r="HR70" s="7">
        <f t="shared" si="352"/>
        <v>53.936301228249441</v>
      </c>
      <c r="HS70" s="275">
        <f t="shared" si="353"/>
        <v>49.841137616474953</v>
      </c>
      <c r="HT70" s="273">
        <f t="shared" si="354"/>
        <v>41.850574471549109</v>
      </c>
    </row>
    <row r="71" spans="2:232" ht="15.75" thickBot="1" x14ac:dyDescent="0.3">
      <c r="B71" s="257" t="s">
        <v>212</v>
      </c>
      <c r="C71" s="259">
        <v>129831</v>
      </c>
      <c r="FQ71" s="132"/>
      <c r="FR71" s="132"/>
      <c r="FS71" s="132"/>
      <c r="FT71" s="132"/>
      <c r="FU71" s="132"/>
      <c r="FV71" s="132"/>
      <c r="FW71" s="273">
        <f t="shared" si="394"/>
        <v>0.90247871419345194</v>
      </c>
      <c r="FX71" s="7">
        <f t="shared" si="395"/>
        <v>1.1280983927418149</v>
      </c>
      <c r="FY71" s="7">
        <f t="shared" si="396"/>
        <v>1.2973131516530871</v>
      </c>
      <c r="FZ71" s="7">
        <f t="shared" si="355"/>
        <v>1.2409082320159965</v>
      </c>
      <c r="GA71" s="7">
        <f t="shared" si="356"/>
        <v>1.2409082320159963</v>
      </c>
      <c r="GB71" s="7">
        <f t="shared" si="357"/>
        <v>1.4665279105643592</v>
      </c>
      <c r="GC71" s="7">
        <f t="shared" si="358"/>
        <v>1.9177672676610851</v>
      </c>
      <c r="GD71" s="273">
        <f t="shared" si="359"/>
        <v>2.0305771069352669</v>
      </c>
      <c r="GE71" s="7">
        <f t="shared" si="360"/>
        <v>2.425411544394902</v>
      </c>
      <c r="GF71" s="7">
        <f t="shared" si="361"/>
        <v>2.6510312229432653</v>
      </c>
      <c r="GG71" s="7">
        <f t="shared" si="362"/>
        <v>2.5382213836690841</v>
      </c>
      <c r="GH71" s="7">
        <f t="shared" si="363"/>
        <v>2.8202459818545376</v>
      </c>
      <c r="GI71" s="7">
        <f t="shared" si="364"/>
        <v>2.9330558211287188</v>
      </c>
      <c r="GJ71" s="7">
        <f t="shared" si="365"/>
        <v>2.6510312229432649</v>
      </c>
      <c r="GK71" s="273">
        <f t="shared" si="366"/>
        <v>2.7638410622174465</v>
      </c>
      <c r="GL71" s="7">
        <f t="shared" si="367"/>
        <v>2.2561967854836298</v>
      </c>
      <c r="GM71" s="7">
        <f t="shared" si="368"/>
        <v>2.3126017051207208</v>
      </c>
      <c r="GN71" s="7">
        <f t="shared" si="369"/>
        <v>2.5946263033061743</v>
      </c>
      <c r="GO71" s="7">
        <f t="shared" si="370"/>
        <v>2.5382213836690837</v>
      </c>
      <c r="GP71" s="7">
        <f t="shared" si="371"/>
        <v>2.425411544394902</v>
      </c>
      <c r="GQ71" s="7">
        <f t="shared" si="372"/>
        <v>2.3126017051207204</v>
      </c>
      <c r="GR71" s="273">
        <f t="shared" si="373"/>
        <v>2.1433869462094481</v>
      </c>
      <c r="GS71" s="7">
        <f t="shared" si="374"/>
        <v>2.0869820265723575</v>
      </c>
      <c r="GT71" s="7">
        <f t="shared" si="375"/>
        <v>1.9177672676610853</v>
      </c>
      <c r="GU71" s="7">
        <f t="shared" si="376"/>
        <v>1.8049574283869037</v>
      </c>
      <c r="GV71" s="7">
        <f t="shared" si="377"/>
        <v>1.6921475891127225</v>
      </c>
      <c r="GW71" s="7">
        <f t="shared" si="378"/>
        <v>1.6921475891127222</v>
      </c>
      <c r="GX71" s="7">
        <f t="shared" si="379"/>
        <v>1.6357426694756316</v>
      </c>
      <c r="GY71" s="273">
        <f t="shared" si="380"/>
        <v>1.9741721872981761</v>
      </c>
      <c r="GZ71" s="7">
        <f t="shared" si="381"/>
        <v>1.9741721872981761</v>
      </c>
      <c r="HA71" s="7">
        <f t="shared" si="382"/>
        <v>2.1997918658465392</v>
      </c>
      <c r="HB71" s="7">
        <f t="shared" si="383"/>
        <v>1.9741721872981761</v>
      </c>
      <c r="HC71" s="7">
        <f t="shared" si="384"/>
        <v>2.0305771069352669</v>
      </c>
      <c r="HD71" s="7">
        <f t="shared" si="385"/>
        <v>2.1433869462094481</v>
      </c>
      <c r="HE71" s="7">
        <f t="shared" si="386"/>
        <v>2.4818164640319926</v>
      </c>
      <c r="HF71" s="273">
        <f t="shared" si="387"/>
        <v>2.3126017051207204</v>
      </c>
      <c r="HG71" s="7">
        <f t="shared" si="388"/>
        <v>2.5946263033061743</v>
      </c>
      <c r="HH71" s="7">
        <f t="shared" si="389"/>
        <v>2.6510312229432653</v>
      </c>
      <c r="HI71" s="7">
        <f t="shared" si="390"/>
        <v>3.2150804193141722</v>
      </c>
      <c r="HJ71" s="7">
        <f t="shared" si="391"/>
        <v>3.6663197764108979</v>
      </c>
      <c r="HK71" s="7">
        <f t="shared" si="392"/>
        <v>3.8919394549592612</v>
      </c>
      <c r="HL71" s="275">
        <f t="shared" si="393"/>
        <v>4.5687984906043511</v>
      </c>
      <c r="HM71" s="273">
        <f t="shared" si="347"/>
        <v>4.9636329280639853</v>
      </c>
      <c r="HN71" s="7">
        <f t="shared" si="348"/>
        <v>5.3584673655236212</v>
      </c>
      <c r="HO71" s="7">
        <f t="shared" si="349"/>
        <v>5.3020624458865306</v>
      </c>
      <c r="HP71" s="7">
        <f t="shared" si="350"/>
        <v>5.0764427673381674</v>
      </c>
      <c r="HQ71" s="7">
        <f t="shared" si="351"/>
        <v>4.9072280084268955</v>
      </c>
      <c r="HR71" s="7">
        <f t="shared" si="352"/>
        <v>4.9636329280639853</v>
      </c>
      <c r="HS71" s="275">
        <f t="shared" si="353"/>
        <v>4.3995837316930784</v>
      </c>
      <c r="HT71" s="273">
        <f t="shared" si="354"/>
        <v>3.6663197764108979</v>
      </c>
    </row>
    <row r="72" spans="2:232" x14ac:dyDescent="0.25">
      <c r="HL72" s="86"/>
      <c r="HS72" s="86"/>
    </row>
    <row r="73" spans="2:232" ht="15.75" thickBot="1" x14ac:dyDescent="0.3"/>
    <row r="74" spans="2:232" ht="15.75" thickBot="1" x14ac:dyDescent="0.3">
      <c r="HI74" s="40"/>
      <c r="HJ74" s="267">
        <v>30</v>
      </c>
      <c r="HK74" s="267">
        <v>31</v>
      </c>
      <c r="HL74" s="267">
        <v>32</v>
      </c>
      <c r="HM74" s="267">
        <v>33</v>
      </c>
      <c r="HN74" s="267">
        <v>34</v>
      </c>
      <c r="HO74" s="267">
        <v>35</v>
      </c>
      <c r="HP74" s="267">
        <v>36</v>
      </c>
      <c r="HQ74" s="268">
        <v>37</v>
      </c>
    </row>
    <row r="75" spans="2:232" x14ac:dyDescent="0.25">
      <c r="HI75" s="256" t="s">
        <v>203</v>
      </c>
      <c r="HJ75" s="265">
        <f>FW71</f>
        <v>0.90247871419345194</v>
      </c>
      <c r="HK75" s="27">
        <f>GD71</f>
        <v>2.0305771069352669</v>
      </c>
      <c r="HL75" s="27">
        <f>GK71</f>
        <v>2.7638410622174465</v>
      </c>
      <c r="HM75" s="27">
        <f>GR71</f>
        <v>2.1433869462094481</v>
      </c>
      <c r="HN75" s="27">
        <f>GY71</f>
        <v>1.9741721872981761</v>
      </c>
      <c r="HO75" s="27">
        <f>HF71</f>
        <v>2.3126017051207204</v>
      </c>
      <c r="HP75" s="27">
        <f>HM71</f>
        <v>4.9636329280639853</v>
      </c>
      <c r="HQ75" s="266">
        <f>HT71</f>
        <v>3.6663197764108979</v>
      </c>
    </row>
    <row r="76" spans="2:232" x14ac:dyDescent="0.25">
      <c r="HI76" s="256" t="s">
        <v>204</v>
      </c>
      <c r="HJ76" s="265">
        <f>FW70</f>
        <v>8.9394425183857855</v>
      </c>
      <c r="HK76" s="27">
        <f>GD70</f>
        <v>15.082187936047529</v>
      </c>
      <c r="HL76" s="27">
        <f>GK70</f>
        <v>22.523399864759718</v>
      </c>
      <c r="HM76" s="27">
        <f>GR70</f>
        <v>22.223753746824997</v>
      </c>
      <c r="HN76" s="27">
        <f>GY70</f>
        <v>21.674402530611346</v>
      </c>
      <c r="HO76" s="27">
        <f>HF70</f>
        <v>25.619743083418481</v>
      </c>
      <c r="HP76" s="27">
        <f>HM70</f>
        <v>46.195443181602528</v>
      </c>
      <c r="HQ76" s="266">
        <f>HT70</f>
        <v>41.850574471549109</v>
      </c>
    </row>
    <row r="77" spans="2:232" x14ac:dyDescent="0.25">
      <c r="HI77" s="256" t="s">
        <v>205</v>
      </c>
      <c r="HJ77" s="265">
        <f>FW69</f>
        <v>21.579995970540171</v>
      </c>
      <c r="HK77" s="27">
        <f>GD69</f>
        <v>41.100490250945803</v>
      </c>
      <c r="HL77" s="27">
        <f>GK69</f>
        <v>57.755590875512077</v>
      </c>
      <c r="HM77" s="27">
        <f>GR69</f>
        <v>54.173848805712879</v>
      </c>
      <c r="HN77" s="27">
        <f>GY69</f>
        <v>51.308455149873517</v>
      </c>
      <c r="HO77" s="27">
        <f>HF69</f>
        <v>61.426876497056256</v>
      </c>
      <c r="HP77" s="27">
        <f>HM69</f>
        <v>97.065210091558271</v>
      </c>
      <c r="HQ77" s="266">
        <f>HT69</f>
        <v>85.514091916455854</v>
      </c>
      <c r="HS77" s="132"/>
      <c r="HT77" s="132"/>
      <c r="HU77" s="132"/>
      <c r="HV77" s="132"/>
      <c r="HW77" s="132"/>
      <c r="HX77" s="132"/>
    </row>
    <row r="78" spans="2:232" x14ac:dyDescent="0.25">
      <c r="HI78" s="256" t="s">
        <v>206</v>
      </c>
      <c r="HJ78" s="265">
        <f>FW68</f>
        <v>14.898057712282194</v>
      </c>
      <c r="HK78" s="27">
        <f>GD68</f>
        <v>26.211270287546483</v>
      </c>
      <c r="HL78" s="27">
        <f>GK68</f>
        <v>32.822283397371706</v>
      </c>
      <c r="HM78" s="27">
        <f>GR68</f>
        <v>30.634131170880252</v>
      </c>
      <c r="HN78" s="27">
        <f>GY68</f>
        <v>28.026971071230875</v>
      </c>
      <c r="HO78" s="27">
        <f>HF68</f>
        <v>31.099695474389076</v>
      </c>
      <c r="HP78" s="27">
        <f>HM68</f>
        <v>51.677637689478857</v>
      </c>
      <c r="HQ78" s="266">
        <f>HT68</f>
        <v>46.137422477723909</v>
      </c>
      <c r="HR78" s="132"/>
      <c r="HS78" s="132"/>
      <c r="HT78" s="132"/>
      <c r="HU78" s="132"/>
      <c r="HV78" s="132"/>
      <c r="HW78" s="132"/>
      <c r="HX78" s="132"/>
    </row>
    <row r="79" spans="2:232" x14ac:dyDescent="0.25">
      <c r="HI79" s="256" t="s">
        <v>207</v>
      </c>
      <c r="HJ79" s="265">
        <f>FW67</f>
        <v>12.046686798823952</v>
      </c>
      <c r="HK79" s="27">
        <f>GD67</f>
        <v>20.243868417572582</v>
      </c>
      <c r="HL79" s="27">
        <f>GK67</f>
        <v>24.682121448718252</v>
      </c>
      <c r="HM79" s="27">
        <f>GR67</f>
        <v>20.470309898753484</v>
      </c>
      <c r="HN79" s="27">
        <f>GY67</f>
        <v>19.609832270266061</v>
      </c>
      <c r="HO79" s="27">
        <f>HF67</f>
        <v>19.7456971589746</v>
      </c>
      <c r="HP79" s="27">
        <f>HM67</f>
        <v>42.072827203411478</v>
      </c>
      <c r="HQ79" s="266">
        <f>HT67</f>
        <v>38.178033727099972</v>
      </c>
      <c r="HR79" s="132"/>
      <c r="HS79" s="132"/>
      <c r="HT79" s="132"/>
      <c r="HU79" s="132"/>
      <c r="HV79" s="132"/>
      <c r="HW79" s="132"/>
      <c r="HX79" s="132"/>
    </row>
    <row r="80" spans="2:232" x14ac:dyDescent="0.25">
      <c r="HI80" s="256" t="s">
        <v>208</v>
      </c>
      <c r="HJ80" s="265">
        <f>FW66</f>
        <v>11.451506030994882</v>
      </c>
      <c r="HK80" s="27">
        <f>GD66</f>
        <v>18.954216878888083</v>
      </c>
      <c r="HL80" s="27">
        <f>GK66</f>
        <v>21.99478916987638</v>
      </c>
      <c r="HM80" s="27">
        <f>GR66</f>
        <v>20.573222903959774</v>
      </c>
      <c r="HN80" s="27">
        <f>GY66</f>
        <v>17.690602420295541</v>
      </c>
      <c r="HO80" s="27">
        <f>HF66</f>
        <v>20.336295192973676</v>
      </c>
      <c r="HP80" s="27">
        <f>HM66</f>
        <v>34.433493996646682</v>
      </c>
      <c r="HQ80" s="266">
        <f>HT66</f>
        <v>33.288343393547194</v>
      </c>
      <c r="HR80" s="132"/>
      <c r="HS80" s="132"/>
      <c r="HT80" s="132"/>
      <c r="HU80" s="132"/>
      <c r="HV80" s="132"/>
      <c r="HW80" s="132"/>
      <c r="HX80" s="132"/>
    </row>
    <row r="81" spans="2:252" x14ac:dyDescent="0.25">
      <c r="HI81" s="256" t="s">
        <v>209</v>
      </c>
      <c r="HJ81" s="265">
        <f>FW65</f>
        <v>7.521834608576027</v>
      </c>
      <c r="HK81" s="27">
        <f>GD65</f>
        <v>11.069869801300566</v>
      </c>
      <c r="HL81" s="27">
        <f>GK65</f>
        <v>12.631005286099365</v>
      </c>
      <c r="HM81" s="27">
        <f>GR65</f>
        <v>11.401019752621524</v>
      </c>
      <c r="HN81" s="27">
        <f>GY65</f>
        <v>10.73871984997961</v>
      </c>
      <c r="HO81" s="27">
        <f>HF65</f>
        <v>11.826783975748471</v>
      </c>
      <c r="HP81" s="27">
        <f>HM65</f>
        <v>20.767832661414314</v>
      </c>
      <c r="HQ81" s="266">
        <f>HT65</f>
        <v>18.970161497100548</v>
      </c>
      <c r="HR81" s="132"/>
      <c r="HS81" s="132"/>
      <c r="HT81" s="132"/>
      <c r="HU81" s="132"/>
      <c r="HV81" s="132"/>
      <c r="HW81" s="132"/>
      <c r="HX81" s="132"/>
    </row>
    <row r="82" spans="2:252" x14ac:dyDescent="0.25">
      <c r="HI82" s="256" t="s">
        <v>210</v>
      </c>
      <c r="HJ82" s="265">
        <f>FW64</f>
        <v>3.9379606064205275</v>
      </c>
      <c r="HK82" s="27">
        <f>GD64</f>
        <v>6.7961578207580065</v>
      </c>
      <c r="HL82" s="27">
        <f>GK64</f>
        <v>7.6218592382332782</v>
      </c>
      <c r="HM82" s="27">
        <f>GR64</f>
        <v>7.6853747318852221</v>
      </c>
      <c r="HN82" s="27">
        <f>GY64</f>
        <v>5.4623324540671829</v>
      </c>
      <c r="HO82" s="27">
        <f>HF64</f>
        <v>5.5258479477191269</v>
      </c>
      <c r="HP82" s="27">
        <f>HM64</f>
        <v>11.62333533830575</v>
      </c>
      <c r="HQ82" s="266">
        <f>HT64</f>
        <v>11.242242376394087</v>
      </c>
      <c r="HR82" s="132"/>
      <c r="HS82" s="132"/>
      <c r="HT82" s="132"/>
      <c r="HU82" s="132"/>
      <c r="HV82" s="132"/>
      <c r="HW82" s="132"/>
      <c r="HX82" s="132"/>
    </row>
    <row r="83" spans="2:252" x14ac:dyDescent="0.25">
      <c r="HI83" s="256" t="s">
        <v>211</v>
      </c>
      <c r="HJ83" s="265">
        <f>FW63</f>
        <v>4.1891956311023222</v>
      </c>
      <c r="HK83" s="27">
        <f>GD63</f>
        <v>8.8117563274910893</v>
      </c>
      <c r="HL83" s="27">
        <f>GK63</f>
        <v>8.3783912622046426</v>
      </c>
      <c r="HM83" s="27">
        <f>GR63</f>
        <v>10.256306545112581</v>
      </c>
      <c r="HN83" s="27">
        <f>GY63</f>
        <v>7.6561161533938966</v>
      </c>
      <c r="HO83" s="27">
        <f>HF63</f>
        <v>8.0894812186803442</v>
      </c>
      <c r="HP83" s="27">
        <f>HM63</f>
        <v>16.178962437360692</v>
      </c>
      <c r="HQ83" s="266">
        <f>HT63</f>
        <v>14.445502176214903</v>
      </c>
      <c r="HR83" s="132"/>
      <c r="HS83" s="132"/>
      <c r="HT83" s="132"/>
      <c r="HU83" s="132"/>
      <c r="HV83" s="132"/>
      <c r="HW83" s="132"/>
      <c r="HX83" s="132"/>
    </row>
    <row r="84" spans="2:252" ht="15.75" thickBot="1" x14ac:dyDescent="0.3">
      <c r="HI84" s="257" t="s">
        <v>212</v>
      </c>
      <c r="HJ84" s="269">
        <f>FW62</f>
        <v>7.7023207092296904</v>
      </c>
      <c r="HK84" s="270">
        <f>GD62</f>
        <v>7.7023207092296904</v>
      </c>
      <c r="HL84" s="270">
        <f>GK62</f>
        <v>20.796265914920163</v>
      </c>
      <c r="HM84" s="270">
        <f>GR62</f>
        <v>18.485569702151256</v>
      </c>
      <c r="HN84" s="270">
        <f>GY62</f>
        <v>14.634409347536412</v>
      </c>
      <c r="HO84" s="270">
        <f>HF62</f>
        <v>16.945105560305318</v>
      </c>
      <c r="HP84" s="270">
        <f>HM62</f>
        <v>20.796265914920163</v>
      </c>
      <c r="HQ84" s="271">
        <f>HT62</f>
        <v>34.660443191533609</v>
      </c>
      <c r="HR84" s="132"/>
      <c r="HS84" s="132"/>
      <c r="HT84" s="132"/>
      <c r="HU84" s="132"/>
      <c r="HV84" s="132"/>
      <c r="HW84" s="132"/>
      <c r="HX84" s="132"/>
    </row>
    <row r="85" spans="2:252" x14ac:dyDescent="0.25">
      <c r="HI85" s="17"/>
      <c r="HJ85" s="17"/>
      <c r="HK85" s="17"/>
      <c r="HL85" s="17"/>
      <c r="HM85" s="17"/>
      <c r="HN85" s="17"/>
      <c r="HO85" s="17"/>
      <c r="HP85" s="17"/>
      <c r="HQ85" s="17"/>
      <c r="HR85" s="132"/>
      <c r="HS85" s="132"/>
      <c r="HT85" s="132"/>
      <c r="HU85" s="132"/>
      <c r="HV85" s="132"/>
      <c r="HW85" s="132" t="s">
        <v>336</v>
      </c>
      <c r="HX85" s="132" t="s">
        <v>378</v>
      </c>
      <c r="HY85" t="s">
        <v>379</v>
      </c>
      <c r="HZ85" t="s">
        <v>380</v>
      </c>
      <c r="IA85" t="s">
        <v>401</v>
      </c>
      <c r="IB85" t="s">
        <v>402</v>
      </c>
      <c r="IC85" t="s">
        <v>403</v>
      </c>
      <c r="ID85" t="s">
        <v>406</v>
      </c>
      <c r="IE85" t="s">
        <v>408</v>
      </c>
      <c r="IF85" t="s">
        <v>409</v>
      </c>
      <c r="IG85" t="s">
        <v>430</v>
      </c>
      <c r="IH85" t="s">
        <v>434</v>
      </c>
      <c r="II85" t="s">
        <v>435</v>
      </c>
      <c r="IJ85" t="s">
        <v>455</v>
      </c>
      <c r="IK85" t="s">
        <v>486</v>
      </c>
      <c r="IL85" t="s">
        <v>487</v>
      </c>
      <c r="IM85" t="s">
        <v>491</v>
      </c>
      <c r="IN85" t="s">
        <v>492</v>
      </c>
      <c r="IO85" t="s">
        <v>509</v>
      </c>
      <c r="IP85" t="s">
        <v>510</v>
      </c>
      <c r="IQ85" t="s">
        <v>511</v>
      </c>
      <c r="IR85" t="s">
        <v>514</v>
      </c>
    </row>
    <row r="86" spans="2:252" x14ac:dyDescent="0.25">
      <c r="HQ86" s="19"/>
      <c r="HR86" s="132"/>
      <c r="HS86" s="132"/>
      <c r="HT86" s="132"/>
      <c r="HU86" s="132"/>
      <c r="HV86" s="132"/>
      <c r="IB86">
        <v>1</v>
      </c>
      <c r="IG86">
        <v>1</v>
      </c>
    </row>
    <row r="89" spans="2:252" x14ac:dyDescent="0.25">
      <c r="HW89" s="132"/>
      <c r="HX89" s="132"/>
    </row>
    <row r="90" spans="2:252" s="132" customFormat="1" x14ac:dyDescent="0.25">
      <c r="D90" s="132" t="s">
        <v>338</v>
      </c>
      <c r="E90" s="132" t="s">
        <v>339</v>
      </c>
      <c r="F90" s="132" t="s">
        <v>340</v>
      </c>
      <c r="G90" s="132" t="s">
        <v>341</v>
      </c>
      <c r="H90" s="132" t="s">
        <v>342</v>
      </c>
      <c r="I90" s="132" t="s">
        <v>343</v>
      </c>
      <c r="J90" s="132" t="s">
        <v>344</v>
      </c>
      <c r="K90" s="132" t="s">
        <v>345</v>
      </c>
      <c r="L90" s="132" t="s">
        <v>346</v>
      </c>
      <c r="M90" s="132" t="s">
        <v>347</v>
      </c>
      <c r="N90" s="132" t="s">
        <v>348</v>
      </c>
      <c r="O90" s="132" t="s">
        <v>349</v>
      </c>
      <c r="P90" s="132" t="s">
        <v>350</v>
      </c>
      <c r="Q90" s="132" t="s">
        <v>351</v>
      </c>
      <c r="R90" s="132" t="s">
        <v>352</v>
      </c>
      <c r="S90" s="132" t="s">
        <v>353</v>
      </c>
      <c r="T90" s="132" t="s">
        <v>354</v>
      </c>
      <c r="U90" s="132" t="s">
        <v>355</v>
      </c>
      <c r="V90" s="132" t="s">
        <v>356</v>
      </c>
      <c r="W90" s="132" t="s">
        <v>357</v>
      </c>
      <c r="X90" s="132" t="s">
        <v>358</v>
      </c>
      <c r="Y90" s="132" t="s">
        <v>359</v>
      </c>
      <c r="Z90" s="132" t="s">
        <v>360</v>
      </c>
      <c r="AA90" s="132" t="s">
        <v>361</v>
      </c>
      <c r="AB90" s="132" t="s">
        <v>362</v>
      </c>
      <c r="AC90" s="132" t="s">
        <v>363</v>
      </c>
      <c r="AD90" s="132" t="s">
        <v>364</v>
      </c>
      <c r="AE90" s="132" t="s">
        <v>365</v>
      </c>
      <c r="AF90" s="132" t="s">
        <v>366</v>
      </c>
      <c r="AG90" s="132" t="s">
        <v>367</v>
      </c>
      <c r="AH90" s="132" t="s">
        <v>368</v>
      </c>
      <c r="AI90" s="132" t="s">
        <v>369</v>
      </c>
      <c r="AJ90" s="132" t="s">
        <v>370</v>
      </c>
      <c r="AK90" s="132" t="s">
        <v>371</v>
      </c>
      <c r="AL90" s="132" t="s">
        <v>372</v>
      </c>
      <c r="AM90" s="132" t="s">
        <v>373</v>
      </c>
      <c r="AN90" s="132" t="s">
        <v>374</v>
      </c>
      <c r="AO90" s="132" t="s">
        <v>375</v>
      </c>
      <c r="AP90" s="132" t="s">
        <v>376</v>
      </c>
      <c r="AQ90" s="132" t="s">
        <v>377</v>
      </c>
      <c r="AR90" s="132" t="s">
        <v>330</v>
      </c>
      <c r="AS90" s="132" t="s">
        <v>329</v>
      </c>
      <c r="AT90" s="132" t="s">
        <v>328</v>
      </c>
      <c r="AU90" s="132" t="s">
        <v>327</v>
      </c>
      <c r="AV90" s="132" t="s">
        <v>326</v>
      </c>
      <c r="AW90" s="132" t="s">
        <v>325</v>
      </c>
      <c r="AX90" s="132" t="s">
        <v>324</v>
      </c>
      <c r="AY90" s="132" t="s">
        <v>323</v>
      </c>
      <c r="AZ90" s="132" t="s">
        <v>322</v>
      </c>
      <c r="BA90" s="132" t="s">
        <v>321</v>
      </c>
      <c r="BB90" s="132" t="s">
        <v>320</v>
      </c>
      <c r="BC90" s="132" t="s">
        <v>319</v>
      </c>
      <c r="BD90" s="132" t="s">
        <v>318</v>
      </c>
      <c r="BE90" s="132" t="s">
        <v>317</v>
      </c>
      <c r="BF90" s="132" t="s">
        <v>316</v>
      </c>
      <c r="BG90" s="132" t="s">
        <v>315</v>
      </c>
      <c r="BH90" s="132" t="s">
        <v>314</v>
      </c>
      <c r="BI90" s="132" t="s">
        <v>313</v>
      </c>
      <c r="BJ90" s="132" t="s">
        <v>312</v>
      </c>
      <c r="BK90" s="132" t="s">
        <v>311</v>
      </c>
      <c r="BL90" s="132" t="s">
        <v>310</v>
      </c>
      <c r="BM90" s="132" t="s">
        <v>309</v>
      </c>
      <c r="BN90" s="132" t="s">
        <v>308</v>
      </c>
      <c r="BO90" s="132" t="s">
        <v>307</v>
      </c>
      <c r="BP90" s="132" t="s">
        <v>306</v>
      </c>
      <c r="BQ90" s="132" t="s">
        <v>305</v>
      </c>
      <c r="BR90" s="132" t="s">
        <v>304</v>
      </c>
      <c r="BS90" s="132" t="s">
        <v>303</v>
      </c>
      <c r="BT90" s="132" t="s">
        <v>302</v>
      </c>
      <c r="BU90" s="132" t="s">
        <v>301</v>
      </c>
      <c r="BV90" s="132" t="s">
        <v>300</v>
      </c>
      <c r="BW90" s="132" t="s">
        <v>299</v>
      </c>
      <c r="BX90" s="132" t="s">
        <v>298</v>
      </c>
      <c r="BY90" s="132" t="s">
        <v>297</v>
      </c>
      <c r="BZ90" s="132" t="s">
        <v>296</v>
      </c>
      <c r="CA90" s="132" t="s">
        <v>295</v>
      </c>
      <c r="CB90" s="132" t="s">
        <v>294</v>
      </c>
      <c r="CC90" s="132" t="s">
        <v>293</v>
      </c>
      <c r="CD90" s="132" t="s">
        <v>292</v>
      </c>
      <c r="CE90" s="132" t="s">
        <v>291</v>
      </c>
      <c r="CF90" s="132" t="s">
        <v>290</v>
      </c>
      <c r="CG90" s="132" t="s">
        <v>289</v>
      </c>
      <c r="CH90" s="132" t="s">
        <v>288</v>
      </c>
      <c r="CI90" s="132" t="s">
        <v>287</v>
      </c>
      <c r="CJ90" s="132" t="s">
        <v>286</v>
      </c>
      <c r="CK90" s="132" t="s">
        <v>285</v>
      </c>
      <c r="CL90" s="132" t="s">
        <v>284</v>
      </c>
      <c r="CM90" s="132" t="s">
        <v>283</v>
      </c>
      <c r="CN90" s="132" t="s">
        <v>282</v>
      </c>
      <c r="CO90" s="132" t="s">
        <v>281</v>
      </c>
      <c r="CP90" s="132" t="s">
        <v>280</v>
      </c>
      <c r="CQ90" s="132" t="s">
        <v>279</v>
      </c>
      <c r="CR90" s="132" t="s">
        <v>278</v>
      </c>
      <c r="CS90" s="132" t="s">
        <v>277</v>
      </c>
      <c r="CT90" s="132" t="s">
        <v>276</v>
      </c>
      <c r="CU90" s="132" t="s">
        <v>275</v>
      </c>
      <c r="CV90" s="132" t="s">
        <v>274</v>
      </c>
      <c r="CW90" s="132" t="s">
        <v>273</v>
      </c>
      <c r="CX90" s="132" t="s">
        <v>272</v>
      </c>
      <c r="CY90" s="132" t="s">
        <v>271</v>
      </c>
      <c r="CZ90" s="132" t="s">
        <v>270</v>
      </c>
      <c r="DA90" s="132" t="s">
        <v>269</v>
      </c>
      <c r="DB90" s="132" t="s">
        <v>268</v>
      </c>
      <c r="DC90" s="132" t="s">
        <v>267</v>
      </c>
      <c r="DD90" s="132" t="s">
        <v>266</v>
      </c>
      <c r="DE90" s="132" t="s">
        <v>265</v>
      </c>
      <c r="DF90" s="132" t="s">
        <v>264</v>
      </c>
      <c r="DG90" s="132" t="s">
        <v>263</v>
      </c>
      <c r="DH90" s="132" t="s">
        <v>262</v>
      </c>
      <c r="DI90" s="132" t="s">
        <v>261</v>
      </c>
      <c r="DJ90" s="132" t="s">
        <v>260</v>
      </c>
      <c r="DK90" s="132" t="s">
        <v>259</v>
      </c>
      <c r="DL90" s="132" t="s">
        <v>258</v>
      </c>
      <c r="DM90" s="132" t="s">
        <v>257</v>
      </c>
      <c r="DN90" s="132" t="s">
        <v>256</v>
      </c>
      <c r="DO90" s="132" t="s">
        <v>255</v>
      </c>
      <c r="DP90" s="132" t="s">
        <v>254</v>
      </c>
      <c r="DQ90" s="132" t="s">
        <v>253</v>
      </c>
      <c r="DR90" s="132" t="s">
        <v>252</v>
      </c>
      <c r="DS90" s="132" t="s">
        <v>251</v>
      </c>
      <c r="DT90" s="132" t="s">
        <v>250</v>
      </c>
      <c r="DU90" s="132" t="s">
        <v>249</v>
      </c>
      <c r="DV90" s="132" t="s">
        <v>248</v>
      </c>
      <c r="DW90" s="132" t="s">
        <v>247</v>
      </c>
      <c r="DX90" s="132" t="s">
        <v>246</v>
      </c>
      <c r="DY90" s="132" t="s">
        <v>245</v>
      </c>
      <c r="DZ90" s="132" t="s">
        <v>244</v>
      </c>
      <c r="EA90" s="132" t="s">
        <v>243</v>
      </c>
      <c r="EB90" s="132" t="s">
        <v>242</v>
      </c>
      <c r="EC90" s="132" t="s">
        <v>241</v>
      </c>
      <c r="ED90" s="132" t="s">
        <v>240</v>
      </c>
      <c r="EE90" s="132" t="s">
        <v>239</v>
      </c>
      <c r="EF90" s="132" t="s">
        <v>238</v>
      </c>
      <c r="EG90" s="132" t="s">
        <v>237</v>
      </c>
      <c r="EH90" s="132" t="s">
        <v>236</v>
      </c>
      <c r="EI90" s="132" t="s">
        <v>235</v>
      </c>
      <c r="EJ90" s="132" t="s">
        <v>234</v>
      </c>
      <c r="EK90" s="132" t="s">
        <v>233</v>
      </c>
      <c r="EL90" s="132" t="s">
        <v>232</v>
      </c>
      <c r="EM90" s="132" t="s">
        <v>231</v>
      </c>
      <c r="EN90" s="132" t="s">
        <v>230</v>
      </c>
      <c r="EO90" s="132" t="s">
        <v>229</v>
      </c>
      <c r="EP90" s="132" t="s">
        <v>228</v>
      </c>
      <c r="EQ90" s="132" t="s">
        <v>227</v>
      </c>
      <c r="ER90" s="132" t="s">
        <v>226</v>
      </c>
      <c r="ES90" s="132" t="s">
        <v>225</v>
      </c>
      <c r="ET90" s="132" t="s">
        <v>224</v>
      </c>
      <c r="EU90" s="132" t="s">
        <v>223</v>
      </c>
      <c r="EV90" s="132" t="s">
        <v>222</v>
      </c>
      <c r="EW90" s="132" t="s">
        <v>221</v>
      </c>
      <c r="EX90" s="132" t="s">
        <v>147</v>
      </c>
      <c r="EY90" s="132" t="s">
        <v>148</v>
      </c>
      <c r="EZ90" s="132" t="s">
        <v>149</v>
      </c>
      <c r="FA90" s="132" t="s">
        <v>150</v>
      </c>
      <c r="FB90" s="132" t="s">
        <v>151</v>
      </c>
      <c r="FC90" s="132" t="s">
        <v>152</v>
      </c>
      <c r="FD90" s="132" t="s">
        <v>153</v>
      </c>
      <c r="FE90" s="132" t="s">
        <v>154</v>
      </c>
      <c r="FF90" s="132" t="s">
        <v>155</v>
      </c>
      <c r="FG90" s="132" t="s">
        <v>156</v>
      </c>
      <c r="FH90" s="132" t="s">
        <v>157</v>
      </c>
      <c r="FI90" s="132" t="s">
        <v>158</v>
      </c>
      <c r="FJ90" s="132" t="s">
        <v>159</v>
      </c>
      <c r="FK90" s="132" t="s">
        <v>160</v>
      </c>
      <c r="FL90" s="132" t="s">
        <v>161</v>
      </c>
      <c r="FM90" s="132" t="s">
        <v>162</v>
      </c>
      <c r="FN90" s="132" t="s">
        <v>163</v>
      </c>
      <c r="FO90" s="132" t="s">
        <v>164</v>
      </c>
      <c r="FP90" s="132" t="s">
        <v>165</v>
      </c>
      <c r="FQ90" s="132" t="s">
        <v>166</v>
      </c>
      <c r="FR90" s="132" t="s">
        <v>167</v>
      </c>
      <c r="FS90" s="132" t="s">
        <v>168</v>
      </c>
      <c r="FT90" s="132" t="s">
        <v>169</v>
      </c>
      <c r="FU90" s="132" t="s">
        <v>170</v>
      </c>
      <c r="FV90" s="132" t="s">
        <v>171</v>
      </c>
      <c r="FW90" s="132" t="s">
        <v>172</v>
      </c>
      <c r="FX90" s="132" t="s">
        <v>173</v>
      </c>
      <c r="FY90" s="132" t="s">
        <v>174</v>
      </c>
      <c r="FZ90" s="132" t="s">
        <v>175</v>
      </c>
      <c r="GA90" s="132" t="s">
        <v>176</v>
      </c>
      <c r="GB90" s="132" t="s">
        <v>177</v>
      </c>
      <c r="GC90" s="132" t="s">
        <v>178</v>
      </c>
      <c r="GD90" s="132" t="s">
        <v>179</v>
      </c>
      <c r="GE90" s="132" t="s">
        <v>180</v>
      </c>
      <c r="GF90" s="132" t="s">
        <v>181</v>
      </c>
      <c r="GG90" s="132" t="s">
        <v>182</v>
      </c>
      <c r="GH90" s="132" t="s">
        <v>183</v>
      </c>
      <c r="GI90" s="132" t="s">
        <v>184</v>
      </c>
      <c r="GJ90" s="132" t="s">
        <v>185</v>
      </c>
      <c r="GK90" s="132" t="s">
        <v>186</v>
      </c>
      <c r="GL90" s="132" t="s">
        <v>187</v>
      </c>
      <c r="GM90" s="132" t="s">
        <v>188</v>
      </c>
      <c r="GN90" s="132" t="s">
        <v>337</v>
      </c>
      <c r="GO90" s="132" t="s">
        <v>189</v>
      </c>
      <c r="GP90" s="132" t="s">
        <v>190</v>
      </c>
      <c r="GQ90" s="132" t="s">
        <v>191</v>
      </c>
      <c r="GR90" s="132" t="s">
        <v>192</v>
      </c>
      <c r="GS90" s="132" t="s">
        <v>144</v>
      </c>
      <c r="GT90" s="132" t="s">
        <v>145</v>
      </c>
      <c r="GU90" s="132" t="s">
        <v>146</v>
      </c>
      <c r="GV90" s="132" t="s">
        <v>200</v>
      </c>
      <c r="GW90" s="132" t="s">
        <v>201</v>
      </c>
      <c r="GX90" s="132" t="s">
        <v>202</v>
      </c>
      <c r="GY90" s="132" t="s">
        <v>213</v>
      </c>
      <c r="GZ90" s="132" t="s">
        <v>219</v>
      </c>
      <c r="HA90" s="132" t="s">
        <v>336</v>
      </c>
      <c r="HB90" s="132" t="s">
        <v>378</v>
      </c>
      <c r="HC90" s="132" t="s">
        <v>379</v>
      </c>
      <c r="HD90" s="132" t="s">
        <v>380</v>
      </c>
      <c r="HE90" s="132" t="s">
        <v>401</v>
      </c>
      <c r="HF90" s="132" t="s">
        <v>402</v>
      </c>
      <c r="HG90" s="132" t="s">
        <v>403</v>
      </c>
      <c r="HH90" s="132" t="s">
        <v>406</v>
      </c>
      <c r="HI90" s="25" t="s">
        <v>408</v>
      </c>
      <c r="HJ90" s="25" t="s">
        <v>409</v>
      </c>
      <c r="HK90" s="25" t="s">
        <v>430</v>
      </c>
      <c r="HL90" s="25" t="s">
        <v>434</v>
      </c>
      <c r="HM90" s="25" t="s">
        <v>435</v>
      </c>
      <c r="HN90" s="132" t="s">
        <v>455</v>
      </c>
      <c r="HO90" s="132" t="s">
        <v>486</v>
      </c>
      <c r="HP90" s="132" t="s">
        <v>487</v>
      </c>
      <c r="HQ90" s="132" t="s">
        <v>491</v>
      </c>
    </row>
    <row r="91" spans="2:252" s="132" customFormat="1" x14ac:dyDescent="0.25">
      <c r="B91" s="132" t="s">
        <v>203</v>
      </c>
      <c r="AC91" s="132">
        <v>1</v>
      </c>
      <c r="AF91" s="132">
        <v>1</v>
      </c>
      <c r="AG91" s="132">
        <v>1</v>
      </c>
      <c r="AI91" s="132">
        <v>1</v>
      </c>
      <c r="AK91" s="132">
        <v>1</v>
      </c>
      <c r="AM91" s="132">
        <v>1</v>
      </c>
      <c r="AN91" s="132">
        <v>2</v>
      </c>
      <c r="AO91" s="132">
        <v>1</v>
      </c>
      <c r="AP91" s="132">
        <v>2</v>
      </c>
      <c r="AQ91" s="132">
        <v>1</v>
      </c>
      <c r="AR91" s="132">
        <v>1</v>
      </c>
      <c r="AS91" s="132">
        <v>5</v>
      </c>
      <c r="AT91" s="132">
        <v>1</v>
      </c>
      <c r="AU91" s="132">
        <v>2</v>
      </c>
      <c r="AV91" s="132">
        <v>1</v>
      </c>
      <c r="AX91" s="132">
        <v>2</v>
      </c>
      <c r="AY91" s="132">
        <v>1</v>
      </c>
      <c r="AZ91" s="132">
        <v>2</v>
      </c>
      <c r="BB91" s="132">
        <v>4</v>
      </c>
      <c r="BC91" s="132">
        <v>5</v>
      </c>
      <c r="BD91" s="132">
        <v>5</v>
      </c>
      <c r="BE91" s="132">
        <v>2</v>
      </c>
      <c r="BF91" s="132">
        <v>2</v>
      </c>
      <c r="BG91" s="132">
        <v>3</v>
      </c>
      <c r="BH91" s="132">
        <v>2</v>
      </c>
      <c r="BI91" s="132">
        <v>1</v>
      </c>
      <c r="BJ91" s="132">
        <v>4</v>
      </c>
      <c r="BM91" s="132">
        <v>2</v>
      </c>
      <c r="BN91" s="132">
        <v>4</v>
      </c>
      <c r="BO91" s="132">
        <v>2</v>
      </c>
      <c r="BP91" s="132">
        <v>1</v>
      </c>
      <c r="BQ91" s="132">
        <v>1</v>
      </c>
      <c r="BR91" s="132">
        <v>4</v>
      </c>
      <c r="BS91" s="132">
        <v>1</v>
      </c>
      <c r="BT91" s="132">
        <v>1</v>
      </c>
      <c r="BU91" s="132">
        <v>1</v>
      </c>
      <c r="BV91" s="132">
        <v>2</v>
      </c>
      <c r="BW91" s="132">
        <v>1</v>
      </c>
      <c r="BX91" s="132">
        <v>1</v>
      </c>
      <c r="BY91" s="132">
        <v>2</v>
      </c>
      <c r="BZ91" s="132">
        <v>1</v>
      </c>
      <c r="CA91" s="132">
        <v>2</v>
      </c>
      <c r="CC91" s="132">
        <v>1</v>
      </c>
      <c r="CF91" s="132">
        <v>2</v>
      </c>
      <c r="CH91" s="132">
        <v>1</v>
      </c>
      <c r="CI91" s="132">
        <v>1</v>
      </c>
      <c r="CL91" s="132">
        <v>1</v>
      </c>
      <c r="CM91" s="132">
        <v>1</v>
      </c>
      <c r="CN91" s="132">
        <v>1</v>
      </c>
      <c r="CR91" s="132">
        <v>3</v>
      </c>
      <c r="CS91" s="132">
        <v>3</v>
      </c>
      <c r="CU91" s="132">
        <v>2</v>
      </c>
      <c r="CV91" s="132">
        <v>3</v>
      </c>
      <c r="CX91" s="132">
        <v>3</v>
      </c>
      <c r="CY91" s="132">
        <v>1</v>
      </c>
      <c r="DA91" s="132">
        <v>3</v>
      </c>
      <c r="DB91" s="132">
        <v>3</v>
      </c>
      <c r="DC91" s="132">
        <v>2</v>
      </c>
      <c r="DD91" s="132">
        <v>3</v>
      </c>
      <c r="DE91" s="132">
        <v>1</v>
      </c>
      <c r="DF91" s="132">
        <v>2</v>
      </c>
      <c r="DG91" s="132">
        <v>4</v>
      </c>
      <c r="DH91" s="132">
        <v>2</v>
      </c>
      <c r="DI91" s="132">
        <v>2</v>
      </c>
      <c r="DJ91" s="132">
        <v>4</v>
      </c>
      <c r="DK91" s="132">
        <v>6</v>
      </c>
      <c r="DM91" s="132">
        <v>3</v>
      </c>
      <c r="DN91" s="132">
        <v>2</v>
      </c>
      <c r="DO91" s="132">
        <v>3</v>
      </c>
      <c r="DP91" s="132">
        <v>5</v>
      </c>
      <c r="DQ91" s="132">
        <v>4</v>
      </c>
      <c r="DR91" s="132">
        <v>4</v>
      </c>
      <c r="DS91" s="132">
        <v>2</v>
      </c>
      <c r="DT91" s="132">
        <v>1</v>
      </c>
      <c r="DU91" s="132">
        <v>3</v>
      </c>
      <c r="DV91" s="132">
        <v>1</v>
      </c>
      <c r="DW91" s="132">
        <v>6</v>
      </c>
      <c r="DX91" s="132">
        <v>4</v>
      </c>
      <c r="DY91" s="132">
        <v>8</v>
      </c>
      <c r="DZ91" s="132">
        <v>2</v>
      </c>
      <c r="EA91" s="132">
        <v>5</v>
      </c>
      <c r="EB91" s="132">
        <v>5</v>
      </c>
      <c r="EC91" s="132">
        <v>10</v>
      </c>
      <c r="ED91" s="132">
        <v>4</v>
      </c>
      <c r="EE91" s="132">
        <v>4</v>
      </c>
      <c r="EF91" s="132">
        <v>4</v>
      </c>
      <c r="EG91" s="132">
        <v>2</v>
      </c>
      <c r="EH91" s="132">
        <v>4</v>
      </c>
      <c r="EI91" s="132">
        <v>4</v>
      </c>
      <c r="EJ91" s="132">
        <v>4</v>
      </c>
      <c r="EK91" s="132">
        <v>3</v>
      </c>
      <c r="EL91" s="132">
        <v>3</v>
      </c>
      <c r="EM91" s="132">
        <v>3</v>
      </c>
      <c r="EN91" s="132">
        <v>3</v>
      </c>
      <c r="EO91" s="132">
        <v>2</v>
      </c>
      <c r="EP91" s="132">
        <v>3</v>
      </c>
      <c r="EQ91" s="132">
        <v>3</v>
      </c>
      <c r="ER91" s="132">
        <v>2</v>
      </c>
      <c r="ES91" s="132">
        <v>2</v>
      </c>
      <c r="ET91" s="132">
        <v>2</v>
      </c>
      <c r="EV91" s="132">
        <v>4</v>
      </c>
      <c r="EW91" s="132">
        <v>1</v>
      </c>
      <c r="FC91" s="132">
        <v>1</v>
      </c>
      <c r="GC91" s="132">
        <v>1</v>
      </c>
      <c r="GD91" s="132">
        <v>1</v>
      </c>
      <c r="GI91" s="132">
        <v>1</v>
      </c>
      <c r="GO91" s="132">
        <v>1</v>
      </c>
      <c r="GW91" s="132">
        <v>1</v>
      </c>
      <c r="HJ91" s="132">
        <v>1</v>
      </c>
    </row>
    <row r="92" spans="2:252" s="132" customFormat="1" x14ac:dyDescent="0.25">
      <c r="B92" s="132" t="s">
        <v>204</v>
      </c>
      <c r="X92" s="132">
        <v>1</v>
      </c>
      <c r="Z92" s="132">
        <v>1</v>
      </c>
      <c r="AA92" s="132">
        <v>2</v>
      </c>
      <c r="AC92" s="132">
        <v>2</v>
      </c>
      <c r="AD92" s="132">
        <v>4</v>
      </c>
      <c r="AE92" s="132">
        <v>4</v>
      </c>
      <c r="AF92" s="132">
        <v>8</v>
      </c>
      <c r="AG92" s="132">
        <v>5</v>
      </c>
      <c r="AH92" s="132">
        <v>4</v>
      </c>
      <c r="AI92" s="132">
        <v>7</v>
      </c>
      <c r="AJ92" s="132">
        <v>4</v>
      </c>
      <c r="AK92" s="132">
        <v>3</v>
      </c>
      <c r="AL92" s="132">
        <v>3</v>
      </c>
      <c r="AN92" s="132">
        <v>5</v>
      </c>
      <c r="AO92" s="132">
        <v>3</v>
      </c>
      <c r="AP92" s="132">
        <v>2</v>
      </c>
      <c r="AQ92" s="132">
        <v>3</v>
      </c>
      <c r="AR92" s="132">
        <v>2</v>
      </c>
      <c r="AS92" s="132">
        <v>3</v>
      </c>
      <c r="AT92" s="132">
        <v>6</v>
      </c>
      <c r="AU92" s="132">
        <v>4</v>
      </c>
      <c r="AV92" s="132">
        <v>2</v>
      </c>
      <c r="AW92" s="132">
        <v>5</v>
      </c>
      <c r="AX92" s="132">
        <v>5</v>
      </c>
      <c r="AY92" s="132">
        <v>5</v>
      </c>
      <c r="AZ92" s="132">
        <v>5</v>
      </c>
      <c r="BA92" s="132">
        <v>3</v>
      </c>
      <c r="BB92" s="132">
        <v>3</v>
      </c>
      <c r="BC92" s="132">
        <v>6</v>
      </c>
      <c r="BD92" s="132">
        <v>7</v>
      </c>
      <c r="BE92" s="132">
        <v>4</v>
      </c>
      <c r="BF92" s="132">
        <v>9</v>
      </c>
      <c r="BG92" s="132">
        <v>12</v>
      </c>
      <c r="BH92" s="132">
        <v>3</v>
      </c>
      <c r="BI92" s="132">
        <v>19</v>
      </c>
      <c r="BJ92" s="132">
        <v>9</v>
      </c>
      <c r="BK92" s="132">
        <v>17</v>
      </c>
      <c r="BL92" s="132">
        <v>7</v>
      </c>
      <c r="BM92" s="132">
        <v>11</v>
      </c>
      <c r="BN92" s="132">
        <v>14</v>
      </c>
      <c r="BO92" s="132">
        <v>14</v>
      </c>
      <c r="BP92" s="132">
        <v>14</v>
      </c>
      <c r="BQ92" s="132">
        <v>8</v>
      </c>
      <c r="BR92" s="132">
        <v>8</v>
      </c>
      <c r="BS92" s="132">
        <v>10</v>
      </c>
      <c r="BT92" s="132">
        <v>17</v>
      </c>
      <c r="BU92" s="132">
        <v>10</v>
      </c>
      <c r="BV92" s="132">
        <v>12</v>
      </c>
      <c r="BW92" s="132">
        <v>11</v>
      </c>
      <c r="BX92" s="132">
        <v>13</v>
      </c>
      <c r="BY92" s="132">
        <v>11</v>
      </c>
      <c r="BZ92" s="132">
        <v>8</v>
      </c>
      <c r="CA92" s="132">
        <v>17</v>
      </c>
      <c r="CB92" s="132">
        <v>12</v>
      </c>
      <c r="CC92" s="132">
        <v>13</v>
      </c>
      <c r="CD92" s="132">
        <v>9</v>
      </c>
      <c r="CE92" s="132">
        <v>7</v>
      </c>
      <c r="CF92" s="132">
        <v>7</v>
      </c>
      <c r="CG92" s="132">
        <v>6</v>
      </c>
      <c r="CH92" s="132">
        <v>8</v>
      </c>
      <c r="CI92" s="132">
        <v>5</v>
      </c>
      <c r="CJ92" s="132">
        <v>6</v>
      </c>
      <c r="CK92" s="132">
        <v>4</v>
      </c>
      <c r="CL92" s="132">
        <v>12</v>
      </c>
      <c r="CM92" s="132">
        <v>5</v>
      </c>
      <c r="CN92" s="132">
        <v>6</v>
      </c>
      <c r="CO92" s="132">
        <v>2</v>
      </c>
      <c r="CP92" s="132">
        <v>6</v>
      </c>
      <c r="CQ92" s="132">
        <v>4</v>
      </c>
      <c r="CR92" s="132">
        <v>8</v>
      </c>
      <c r="CS92" s="132">
        <v>6</v>
      </c>
      <c r="CT92" s="132">
        <v>6</v>
      </c>
      <c r="CU92" s="132">
        <v>2</v>
      </c>
      <c r="CV92" s="132">
        <v>5</v>
      </c>
      <c r="CW92" s="132">
        <v>3</v>
      </c>
      <c r="CX92" s="132">
        <v>5</v>
      </c>
      <c r="CY92" s="132">
        <v>7</v>
      </c>
      <c r="CZ92" s="132">
        <v>5</v>
      </c>
      <c r="DA92" s="132">
        <v>11</v>
      </c>
      <c r="DB92" s="132">
        <v>3</v>
      </c>
      <c r="DC92" s="132">
        <v>4</v>
      </c>
      <c r="DD92" s="132">
        <v>6</v>
      </c>
      <c r="DE92" s="132">
        <v>4</v>
      </c>
      <c r="DF92" s="132">
        <v>5</v>
      </c>
      <c r="DG92" s="132">
        <v>7</v>
      </c>
      <c r="DH92" s="132">
        <v>9</v>
      </c>
      <c r="DI92" s="132">
        <v>13</v>
      </c>
      <c r="DJ92" s="132">
        <v>7</v>
      </c>
      <c r="DK92" s="132">
        <v>5</v>
      </c>
      <c r="DL92" s="132">
        <v>5</v>
      </c>
      <c r="DM92" s="132">
        <v>12</v>
      </c>
      <c r="DN92" s="132">
        <v>9</v>
      </c>
      <c r="DO92" s="132">
        <v>17</v>
      </c>
      <c r="DP92" s="132">
        <v>11</v>
      </c>
      <c r="DQ92" s="132">
        <v>9</v>
      </c>
      <c r="DR92" s="132">
        <v>9</v>
      </c>
      <c r="DS92" s="132">
        <v>6</v>
      </c>
      <c r="DT92" s="132">
        <v>17</v>
      </c>
      <c r="DU92" s="132">
        <v>13</v>
      </c>
      <c r="DV92" s="132">
        <v>12</v>
      </c>
      <c r="DW92" s="132">
        <v>6</v>
      </c>
      <c r="DX92" s="132">
        <v>13</v>
      </c>
      <c r="DY92" s="132">
        <v>12</v>
      </c>
      <c r="DZ92" s="132">
        <v>5</v>
      </c>
      <c r="EA92" s="132">
        <v>10</v>
      </c>
      <c r="EB92" s="132">
        <v>11</v>
      </c>
      <c r="EC92" s="132">
        <v>10</v>
      </c>
      <c r="ED92" s="132">
        <v>19</v>
      </c>
      <c r="EE92" s="132">
        <v>12</v>
      </c>
      <c r="EF92" s="132">
        <v>9</v>
      </c>
      <c r="EG92" s="132">
        <v>14</v>
      </c>
      <c r="EH92" s="132">
        <v>9</v>
      </c>
      <c r="EI92" s="132">
        <v>2</v>
      </c>
      <c r="EJ92" s="132">
        <v>6</v>
      </c>
      <c r="EK92" s="132">
        <v>12</v>
      </c>
      <c r="EL92" s="132">
        <v>6</v>
      </c>
      <c r="EM92" s="132">
        <v>11</v>
      </c>
      <c r="EN92" s="132">
        <v>4</v>
      </c>
      <c r="EO92" s="132">
        <v>7</v>
      </c>
      <c r="EP92" s="132">
        <v>5</v>
      </c>
      <c r="EQ92" s="132">
        <v>6</v>
      </c>
      <c r="ER92" s="132">
        <v>7</v>
      </c>
      <c r="ES92" s="132">
        <v>5</v>
      </c>
      <c r="ET92" s="132">
        <v>6</v>
      </c>
      <c r="EU92" s="132">
        <v>7</v>
      </c>
      <c r="EV92" s="132">
        <v>8</v>
      </c>
      <c r="EW92" s="132">
        <v>6</v>
      </c>
      <c r="EX92" s="132">
        <v>1</v>
      </c>
      <c r="GK92" s="132">
        <v>1</v>
      </c>
      <c r="GZ92" s="132">
        <v>1</v>
      </c>
    </row>
    <row r="93" spans="2:252" s="132" customFormat="1" x14ac:dyDescent="0.25">
      <c r="B93" s="132" t="s">
        <v>205</v>
      </c>
      <c r="J93" s="132">
        <v>1</v>
      </c>
      <c r="U93" s="132">
        <v>1</v>
      </c>
      <c r="W93" s="132">
        <v>1</v>
      </c>
      <c r="X93" s="132">
        <v>1</v>
      </c>
      <c r="Z93" s="132">
        <v>2</v>
      </c>
      <c r="AA93" s="132">
        <v>1</v>
      </c>
      <c r="AB93" s="132">
        <v>4</v>
      </c>
      <c r="AC93" s="132">
        <v>5</v>
      </c>
      <c r="AD93" s="132">
        <v>4</v>
      </c>
      <c r="AE93" s="132">
        <v>8</v>
      </c>
      <c r="AF93" s="132">
        <v>7</v>
      </c>
      <c r="AG93" s="132">
        <v>4</v>
      </c>
      <c r="AH93" s="132">
        <v>17</v>
      </c>
      <c r="AI93" s="132">
        <v>10</v>
      </c>
      <c r="AJ93" s="132">
        <v>7</v>
      </c>
      <c r="AK93" s="132">
        <v>7</v>
      </c>
      <c r="AL93" s="132">
        <v>17</v>
      </c>
      <c r="AM93" s="132">
        <v>18</v>
      </c>
      <c r="AN93" s="132">
        <v>29</v>
      </c>
      <c r="AO93" s="132">
        <v>27</v>
      </c>
      <c r="AP93" s="132">
        <v>40</v>
      </c>
      <c r="AQ93" s="132">
        <v>38</v>
      </c>
      <c r="AR93" s="132">
        <v>47</v>
      </c>
      <c r="AS93" s="132">
        <v>40</v>
      </c>
      <c r="AT93" s="132">
        <v>60</v>
      </c>
      <c r="AU93" s="132">
        <v>64</v>
      </c>
      <c r="AV93" s="132">
        <v>50</v>
      </c>
      <c r="AW93" s="132">
        <v>40</v>
      </c>
      <c r="AX93" s="132">
        <v>45</v>
      </c>
      <c r="AY93" s="132">
        <v>64</v>
      </c>
      <c r="AZ93" s="132">
        <v>49</v>
      </c>
      <c r="BA93" s="132">
        <v>50</v>
      </c>
      <c r="BB93" s="132">
        <v>79</v>
      </c>
      <c r="BC93" s="132">
        <v>53</v>
      </c>
      <c r="BD93" s="132">
        <v>70</v>
      </c>
      <c r="BE93" s="132">
        <v>56</v>
      </c>
      <c r="BF93" s="132">
        <v>86</v>
      </c>
      <c r="BG93" s="132">
        <v>86</v>
      </c>
      <c r="BH93" s="132">
        <v>71</v>
      </c>
      <c r="BI93" s="132">
        <v>93</v>
      </c>
      <c r="BJ93" s="132">
        <v>75</v>
      </c>
      <c r="BK93" s="132">
        <v>107</v>
      </c>
      <c r="BL93" s="132">
        <v>104</v>
      </c>
      <c r="BM93" s="132">
        <v>121</v>
      </c>
      <c r="BN93" s="132">
        <v>102</v>
      </c>
      <c r="BO93" s="132">
        <v>88</v>
      </c>
      <c r="BP93" s="132">
        <v>111</v>
      </c>
      <c r="BQ93" s="132">
        <v>110</v>
      </c>
      <c r="BR93" s="132">
        <v>109</v>
      </c>
      <c r="BS93" s="132">
        <v>88</v>
      </c>
      <c r="BT93" s="132">
        <v>105</v>
      </c>
      <c r="BU93" s="132">
        <v>95</v>
      </c>
      <c r="BV93" s="132">
        <v>76</v>
      </c>
      <c r="BW93" s="132">
        <v>115</v>
      </c>
      <c r="BX93" s="132">
        <v>81</v>
      </c>
      <c r="BY93" s="132">
        <v>82</v>
      </c>
      <c r="BZ93" s="132">
        <v>80</v>
      </c>
      <c r="CA93" s="132">
        <v>90</v>
      </c>
      <c r="CB93" s="132">
        <v>85</v>
      </c>
      <c r="CC93" s="132">
        <v>57</v>
      </c>
      <c r="CD93" s="132">
        <v>69</v>
      </c>
      <c r="CE93" s="132">
        <v>51</v>
      </c>
      <c r="CF93" s="132">
        <v>44</v>
      </c>
      <c r="CG93" s="132">
        <v>56</v>
      </c>
      <c r="CH93" s="132">
        <v>46</v>
      </c>
      <c r="CI93" s="132">
        <v>52</v>
      </c>
      <c r="CJ93" s="132">
        <v>36</v>
      </c>
      <c r="CK93" s="132">
        <v>44</v>
      </c>
      <c r="CL93" s="132">
        <v>40</v>
      </c>
      <c r="CM93" s="132">
        <v>25</v>
      </c>
      <c r="CN93" s="132">
        <v>29</v>
      </c>
      <c r="CO93" s="132">
        <v>38</v>
      </c>
      <c r="CP93" s="132">
        <v>36</v>
      </c>
      <c r="CQ93" s="132">
        <v>26</v>
      </c>
      <c r="CR93" s="132">
        <v>26</v>
      </c>
      <c r="CS93" s="132">
        <v>16</v>
      </c>
      <c r="CT93" s="132">
        <v>22</v>
      </c>
      <c r="CU93" s="132">
        <v>32</v>
      </c>
      <c r="CV93" s="132">
        <v>21</v>
      </c>
      <c r="CW93" s="132">
        <v>33</v>
      </c>
      <c r="CX93" s="132">
        <v>28</v>
      </c>
      <c r="CY93" s="132">
        <v>26</v>
      </c>
      <c r="CZ93" s="132">
        <v>18</v>
      </c>
      <c r="DA93" s="132">
        <v>18</v>
      </c>
      <c r="DB93" s="132">
        <v>20</v>
      </c>
      <c r="DC93" s="132">
        <v>19</v>
      </c>
      <c r="DD93" s="132">
        <v>23</v>
      </c>
      <c r="DE93" s="132">
        <v>26</v>
      </c>
      <c r="DF93" s="132">
        <v>35</v>
      </c>
      <c r="DG93" s="132">
        <v>46</v>
      </c>
      <c r="DH93" s="132">
        <v>32</v>
      </c>
      <c r="DI93" s="132">
        <v>35</v>
      </c>
      <c r="DJ93" s="132">
        <v>32</v>
      </c>
      <c r="DK93" s="132">
        <v>37</v>
      </c>
      <c r="DL93" s="132">
        <v>24</v>
      </c>
      <c r="DM93" s="132">
        <v>31</v>
      </c>
      <c r="DN93" s="132">
        <v>33</v>
      </c>
      <c r="DO93" s="132">
        <v>29</v>
      </c>
      <c r="DP93" s="132">
        <v>29</v>
      </c>
      <c r="DQ93" s="132">
        <v>25</v>
      </c>
      <c r="DR93" s="132">
        <v>29</v>
      </c>
      <c r="DS93" s="132">
        <v>19</v>
      </c>
      <c r="DT93" s="132">
        <v>34</v>
      </c>
      <c r="DU93" s="132">
        <v>20</v>
      </c>
      <c r="DV93" s="132">
        <v>24</v>
      </c>
      <c r="DW93" s="132">
        <v>28</v>
      </c>
      <c r="DX93" s="132">
        <v>32</v>
      </c>
      <c r="DY93" s="132">
        <v>23</v>
      </c>
      <c r="DZ93" s="132">
        <v>23</v>
      </c>
      <c r="EA93" s="132">
        <v>38</v>
      </c>
      <c r="EB93" s="132">
        <v>27</v>
      </c>
      <c r="EC93" s="132">
        <v>32</v>
      </c>
      <c r="ED93" s="132">
        <v>23</v>
      </c>
      <c r="EE93" s="132">
        <v>15</v>
      </c>
      <c r="EF93" s="132">
        <v>27</v>
      </c>
      <c r="EG93" s="132">
        <v>24</v>
      </c>
      <c r="EH93" s="132">
        <v>23</v>
      </c>
      <c r="EI93" s="132">
        <v>20</v>
      </c>
      <c r="EJ93" s="132">
        <v>22</v>
      </c>
      <c r="EK93" s="132">
        <v>12</v>
      </c>
      <c r="EL93" s="132">
        <v>12</v>
      </c>
      <c r="EM93" s="132">
        <v>14</v>
      </c>
      <c r="EN93" s="132">
        <v>9</v>
      </c>
      <c r="EO93" s="132">
        <v>17</v>
      </c>
      <c r="EP93" s="132">
        <v>13</v>
      </c>
      <c r="EQ93" s="132">
        <v>11</v>
      </c>
      <c r="ER93" s="132">
        <v>16</v>
      </c>
      <c r="ES93" s="132">
        <v>13</v>
      </c>
      <c r="ET93" s="132">
        <v>18</v>
      </c>
      <c r="EU93" s="132">
        <v>16</v>
      </c>
      <c r="EV93" s="132">
        <v>13</v>
      </c>
      <c r="EW93" s="132">
        <v>17</v>
      </c>
      <c r="FX93" s="132">
        <v>1</v>
      </c>
      <c r="FZ93" s="132">
        <v>1</v>
      </c>
      <c r="GF93" s="132">
        <v>1</v>
      </c>
      <c r="GS93" s="132">
        <v>1</v>
      </c>
      <c r="GW93" s="132">
        <v>1</v>
      </c>
      <c r="HA93" s="132">
        <v>1</v>
      </c>
      <c r="HC93"/>
      <c r="HD93"/>
      <c r="HE93"/>
      <c r="HF93"/>
      <c r="HG93"/>
      <c r="HH93"/>
      <c r="HI93"/>
      <c r="HJ93">
        <v>1</v>
      </c>
      <c r="HK93"/>
      <c r="HL93"/>
      <c r="HM93"/>
      <c r="HN93"/>
      <c r="HO93"/>
      <c r="HP93"/>
      <c r="HQ93"/>
      <c r="HR93"/>
      <c r="HS93"/>
      <c r="HT93"/>
      <c r="HU93"/>
      <c r="HV93"/>
    </row>
    <row r="94" spans="2:252" s="132" customFormat="1" x14ac:dyDescent="0.25">
      <c r="B94" s="132" t="s">
        <v>206</v>
      </c>
      <c r="X94" s="132">
        <v>1</v>
      </c>
      <c r="Y94" s="132">
        <v>1</v>
      </c>
      <c r="Z94" s="132">
        <v>2</v>
      </c>
      <c r="AA94" s="132">
        <v>1</v>
      </c>
      <c r="AB94" s="132">
        <v>2</v>
      </c>
      <c r="AC94" s="132">
        <v>9</v>
      </c>
      <c r="AD94" s="132">
        <v>1</v>
      </c>
      <c r="AE94" s="132">
        <v>5</v>
      </c>
      <c r="AF94" s="132">
        <v>6</v>
      </c>
      <c r="AG94" s="132">
        <v>13</v>
      </c>
      <c r="AH94" s="132">
        <v>10</v>
      </c>
      <c r="AI94" s="132">
        <v>13</v>
      </c>
      <c r="AJ94" s="132">
        <v>7</v>
      </c>
      <c r="AK94" s="132">
        <v>15</v>
      </c>
      <c r="AL94" s="132">
        <v>22</v>
      </c>
      <c r="AM94" s="132">
        <v>34</v>
      </c>
      <c r="AN94" s="132">
        <v>52</v>
      </c>
      <c r="AO94" s="132">
        <v>40</v>
      </c>
      <c r="AP94" s="132">
        <v>46</v>
      </c>
      <c r="AQ94" s="132">
        <v>61</v>
      </c>
      <c r="AR94" s="132">
        <v>68</v>
      </c>
      <c r="AS94" s="132">
        <v>70</v>
      </c>
      <c r="AT94" s="132">
        <v>62</v>
      </c>
      <c r="AU94" s="132">
        <v>88</v>
      </c>
      <c r="AV94" s="132">
        <v>65</v>
      </c>
      <c r="AW94" s="132">
        <v>61</v>
      </c>
      <c r="AX94" s="132">
        <v>65</v>
      </c>
      <c r="AY94" s="132">
        <v>81</v>
      </c>
      <c r="AZ94" s="132">
        <v>73</v>
      </c>
      <c r="BA94" s="132">
        <v>48</v>
      </c>
      <c r="BB94" s="132">
        <v>72</v>
      </c>
      <c r="BC94" s="132">
        <v>79</v>
      </c>
      <c r="BD94" s="132">
        <v>82</v>
      </c>
      <c r="BE94" s="132">
        <v>86</v>
      </c>
      <c r="BF94" s="132">
        <v>90</v>
      </c>
      <c r="BG94" s="132">
        <v>66</v>
      </c>
      <c r="BH94" s="132">
        <v>71</v>
      </c>
      <c r="BI94" s="132">
        <v>93</v>
      </c>
      <c r="BJ94" s="132">
        <v>62</v>
      </c>
      <c r="BK94" s="132">
        <v>106</v>
      </c>
      <c r="BL94" s="132">
        <v>79</v>
      </c>
      <c r="BM94" s="132">
        <v>88</v>
      </c>
      <c r="BN94" s="132">
        <v>93</v>
      </c>
      <c r="BO94" s="132">
        <v>67</v>
      </c>
      <c r="BP94" s="132">
        <v>116</v>
      </c>
      <c r="BQ94" s="132">
        <v>99</v>
      </c>
      <c r="BR94" s="132">
        <v>97</v>
      </c>
      <c r="BS94" s="132">
        <v>89</v>
      </c>
      <c r="BT94" s="132">
        <v>87</v>
      </c>
      <c r="BU94" s="132">
        <v>104</v>
      </c>
      <c r="BV94" s="132">
        <v>65</v>
      </c>
      <c r="BW94" s="132">
        <v>90</v>
      </c>
      <c r="BX94" s="132">
        <v>56</v>
      </c>
      <c r="BY94" s="132">
        <v>73</v>
      </c>
      <c r="BZ94" s="132">
        <v>50</v>
      </c>
      <c r="CA94" s="132">
        <v>54</v>
      </c>
      <c r="CB94" s="132">
        <v>49</v>
      </c>
      <c r="CC94" s="132">
        <v>40</v>
      </c>
      <c r="CD94" s="132">
        <v>58</v>
      </c>
      <c r="CE94" s="132">
        <v>51</v>
      </c>
      <c r="CF94" s="132">
        <v>42</v>
      </c>
      <c r="CG94" s="132">
        <v>28</v>
      </c>
      <c r="CH94" s="132">
        <v>41</v>
      </c>
      <c r="CI94" s="132">
        <v>23</v>
      </c>
      <c r="CJ94" s="132">
        <v>34</v>
      </c>
      <c r="CK94" s="132">
        <v>30</v>
      </c>
      <c r="CL94" s="132">
        <v>31</v>
      </c>
      <c r="CM94" s="132">
        <v>23</v>
      </c>
      <c r="CN94" s="132">
        <v>17</v>
      </c>
      <c r="CO94" s="132">
        <v>44</v>
      </c>
      <c r="CP94" s="132">
        <v>17</v>
      </c>
      <c r="CQ94" s="132">
        <v>22</v>
      </c>
      <c r="CR94" s="132">
        <v>26</v>
      </c>
      <c r="CS94" s="132">
        <v>18</v>
      </c>
      <c r="CT94" s="132">
        <v>26</v>
      </c>
      <c r="CU94" s="132">
        <v>17</v>
      </c>
      <c r="CV94" s="132">
        <v>25</v>
      </c>
      <c r="CW94" s="132">
        <v>21</v>
      </c>
      <c r="CX94" s="132">
        <v>17</v>
      </c>
      <c r="CY94" s="132">
        <v>20</v>
      </c>
      <c r="CZ94" s="132">
        <v>13</v>
      </c>
      <c r="DA94" s="132">
        <v>20</v>
      </c>
      <c r="DB94" s="132">
        <v>12</v>
      </c>
      <c r="DC94" s="132">
        <v>22</v>
      </c>
      <c r="DD94" s="132">
        <v>15</v>
      </c>
      <c r="DE94" s="132">
        <v>17</v>
      </c>
      <c r="DF94" s="132">
        <v>22</v>
      </c>
      <c r="DG94" s="132">
        <v>28</v>
      </c>
      <c r="DH94" s="132">
        <v>26</v>
      </c>
      <c r="DI94" s="132">
        <v>31</v>
      </c>
      <c r="DJ94" s="132">
        <v>38</v>
      </c>
      <c r="DK94" s="132">
        <v>29</v>
      </c>
      <c r="DL94" s="132">
        <v>19</v>
      </c>
      <c r="DM94" s="132">
        <v>25</v>
      </c>
      <c r="DN94" s="132">
        <v>23</v>
      </c>
      <c r="DO94" s="132">
        <v>30</v>
      </c>
      <c r="DP94" s="132">
        <v>26</v>
      </c>
      <c r="DQ94" s="132">
        <v>24</v>
      </c>
      <c r="DR94" s="132">
        <v>19</v>
      </c>
      <c r="DS94" s="132">
        <v>22</v>
      </c>
      <c r="DT94" s="132">
        <v>27</v>
      </c>
      <c r="DU94" s="132">
        <v>23</v>
      </c>
      <c r="DV94" s="132">
        <v>29</v>
      </c>
      <c r="DW94" s="132">
        <v>23</v>
      </c>
      <c r="DX94" s="132">
        <v>26</v>
      </c>
      <c r="DY94" s="132">
        <v>22</v>
      </c>
      <c r="DZ94" s="132">
        <v>15</v>
      </c>
      <c r="EA94" s="132">
        <v>24</v>
      </c>
      <c r="EB94" s="132">
        <v>27</v>
      </c>
      <c r="EC94" s="132">
        <v>30</v>
      </c>
      <c r="ED94" s="132">
        <v>21</v>
      </c>
      <c r="EE94" s="132">
        <v>29</v>
      </c>
      <c r="EF94" s="132">
        <v>17</v>
      </c>
      <c r="EG94" s="132">
        <v>21</v>
      </c>
      <c r="EH94" s="132">
        <v>22</v>
      </c>
      <c r="EI94" s="132">
        <v>11</v>
      </c>
      <c r="EJ94" s="132">
        <v>19</v>
      </c>
      <c r="EK94" s="132">
        <v>13</v>
      </c>
      <c r="EL94" s="132">
        <v>14</v>
      </c>
      <c r="EM94" s="132">
        <v>22</v>
      </c>
      <c r="EN94" s="132">
        <v>14</v>
      </c>
      <c r="EO94" s="132">
        <v>16</v>
      </c>
      <c r="EP94" s="132">
        <v>13</v>
      </c>
      <c r="EQ94" s="132">
        <v>25</v>
      </c>
      <c r="ER94" s="132">
        <v>18</v>
      </c>
      <c r="ES94" s="132">
        <v>9</v>
      </c>
      <c r="ET94" s="132">
        <v>16</v>
      </c>
      <c r="EU94" s="132">
        <v>13</v>
      </c>
      <c r="EV94" s="132">
        <v>9</v>
      </c>
      <c r="EW94" s="132">
        <v>11</v>
      </c>
      <c r="FH94" s="132">
        <v>1</v>
      </c>
      <c r="FI94" s="132">
        <v>1</v>
      </c>
      <c r="FK94" s="132">
        <v>1</v>
      </c>
      <c r="FM94" s="132">
        <v>1</v>
      </c>
      <c r="FN94" s="132">
        <v>1</v>
      </c>
      <c r="FQ94" s="132">
        <v>1</v>
      </c>
      <c r="FT94" s="132">
        <v>1</v>
      </c>
      <c r="FV94" s="132">
        <v>2</v>
      </c>
      <c r="FW94" s="132">
        <v>1</v>
      </c>
      <c r="FX94" s="132">
        <v>1</v>
      </c>
      <c r="GA94" s="132">
        <v>1</v>
      </c>
      <c r="GD94" s="132">
        <v>2</v>
      </c>
      <c r="GE94" s="132">
        <v>2</v>
      </c>
      <c r="GF94" s="132">
        <v>1</v>
      </c>
      <c r="GG94" s="132">
        <v>1</v>
      </c>
      <c r="GI94" s="132">
        <v>1</v>
      </c>
      <c r="GL94" s="132">
        <v>1</v>
      </c>
      <c r="GN94" s="132">
        <v>2</v>
      </c>
      <c r="GO94" s="132">
        <v>2</v>
      </c>
      <c r="GP94" s="132">
        <v>1</v>
      </c>
      <c r="GT94" s="132">
        <v>1</v>
      </c>
      <c r="GV94" s="132">
        <v>2</v>
      </c>
      <c r="GZ94" s="132">
        <v>1</v>
      </c>
      <c r="HA94" s="132">
        <v>1</v>
      </c>
      <c r="HC94"/>
      <c r="HD94"/>
      <c r="HE94"/>
      <c r="HF94"/>
      <c r="HG94">
        <v>1</v>
      </c>
      <c r="HH94"/>
      <c r="HI94"/>
      <c r="HJ94"/>
      <c r="HK94">
        <v>1</v>
      </c>
      <c r="HL94"/>
      <c r="HM94"/>
      <c r="HN94"/>
      <c r="HO94">
        <v>3</v>
      </c>
      <c r="HP94"/>
      <c r="HQ94">
        <v>1</v>
      </c>
      <c r="HR94"/>
      <c r="HS94"/>
      <c r="HT94"/>
      <c r="HU94">
        <v>1</v>
      </c>
      <c r="HV94"/>
    </row>
    <row r="95" spans="2:252" s="132" customFormat="1" x14ac:dyDescent="0.25">
      <c r="B95" s="132" t="s">
        <v>207</v>
      </c>
      <c r="D95" s="132">
        <v>1</v>
      </c>
      <c r="L95" s="132">
        <v>1</v>
      </c>
      <c r="N95" s="132">
        <v>2</v>
      </c>
      <c r="P95" s="132">
        <v>2</v>
      </c>
      <c r="R95" s="132">
        <v>1</v>
      </c>
      <c r="V95" s="132">
        <v>1</v>
      </c>
      <c r="W95" s="132">
        <v>2</v>
      </c>
      <c r="Y95" s="132">
        <v>1</v>
      </c>
      <c r="Z95" s="132">
        <v>1</v>
      </c>
      <c r="AA95" s="132">
        <v>5</v>
      </c>
      <c r="AB95" s="132">
        <v>6</v>
      </c>
      <c r="AC95" s="132">
        <v>9</v>
      </c>
      <c r="AD95" s="132">
        <v>10</v>
      </c>
      <c r="AE95" s="132">
        <v>18</v>
      </c>
      <c r="AF95" s="132">
        <v>31</v>
      </c>
      <c r="AG95" s="132">
        <v>28</v>
      </c>
      <c r="AH95" s="132">
        <v>20</v>
      </c>
      <c r="AI95" s="132">
        <v>12</v>
      </c>
      <c r="AJ95" s="132">
        <v>25</v>
      </c>
      <c r="AK95" s="132">
        <v>26</v>
      </c>
      <c r="AL95" s="132">
        <v>38</v>
      </c>
      <c r="AM95" s="132">
        <v>29</v>
      </c>
      <c r="AN95" s="132">
        <v>53</v>
      </c>
      <c r="AO95" s="132">
        <v>48</v>
      </c>
      <c r="AP95" s="132">
        <v>57</v>
      </c>
      <c r="AQ95" s="132">
        <v>53</v>
      </c>
      <c r="AR95" s="132">
        <v>79</v>
      </c>
      <c r="AS95" s="132">
        <v>88</v>
      </c>
      <c r="AT95" s="132">
        <v>80</v>
      </c>
      <c r="AU95" s="132">
        <v>96</v>
      </c>
      <c r="AV95" s="132">
        <v>94</v>
      </c>
      <c r="AW95" s="132">
        <v>99</v>
      </c>
      <c r="AX95" s="132">
        <v>88</v>
      </c>
      <c r="AY95" s="132">
        <v>98</v>
      </c>
      <c r="AZ95" s="132">
        <v>80</v>
      </c>
      <c r="BA95" s="132">
        <v>85</v>
      </c>
      <c r="BB95" s="132">
        <v>117</v>
      </c>
      <c r="BC95" s="132">
        <v>106</v>
      </c>
      <c r="BD95" s="132">
        <v>110</v>
      </c>
      <c r="BE95" s="132">
        <v>85</v>
      </c>
      <c r="BF95" s="132">
        <v>119</v>
      </c>
      <c r="BG95" s="132">
        <v>96</v>
      </c>
      <c r="BH95" s="132">
        <v>83</v>
      </c>
      <c r="BI95" s="132">
        <v>129</v>
      </c>
      <c r="BJ95" s="132">
        <v>105</v>
      </c>
      <c r="BK95" s="132">
        <v>128</v>
      </c>
      <c r="BL95" s="132">
        <v>131</v>
      </c>
      <c r="BM95" s="132">
        <v>144</v>
      </c>
      <c r="BN95" s="132">
        <v>116</v>
      </c>
      <c r="BO95" s="132">
        <v>91</v>
      </c>
      <c r="BP95" s="132">
        <v>149</v>
      </c>
      <c r="BQ95" s="132">
        <v>110</v>
      </c>
      <c r="BR95" s="132">
        <v>114</v>
      </c>
      <c r="BS95" s="132">
        <v>98</v>
      </c>
      <c r="BT95" s="132">
        <v>118</v>
      </c>
      <c r="BU95" s="132">
        <v>85</v>
      </c>
      <c r="BV95" s="132">
        <v>86</v>
      </c>
      <c r="BW95" s="132">
        <v>88</v>
      </c>
      <c r="BX95" s="132">
        <v>82</v>
      </c>
      <c r="BY95" s="132">
        <v>74</v>
      </c>
      <c r="BZ95" s="132">
        <v>86</v>
      </c>
      <c r="CA95" s="132">
        <v>82</v>
      </c>
      <c r="CB95" s="132">
        <v>75</v>
      </c>
      <c r="CC95" s="132">
        <v>62</v>
      </c>
      <c r="CD95" s="132">
        <v>75</v>
      </c>
      <c r="CE95" s="132">
        <v>57</v>
      </c>
      <c r="CF95" s="132">
        <v>50</v>
      </c>
      <c r="CG95" s="132">
        <v>50</v>
      </c>
      <c r="CH95" s="132">
        <v>47</v>
      </c>
      <c r="CI95" s="132">
        <v>36</v>
      </c>
      <c r="CJ95" s="132">
        <v>41</v>
      </c>
      <c r="CK95" s="132">
        <v>46</v>
      </c>
      <c r="CL95" s="132">
        <v>41</v>
      </c>
      <c r="CM95" s="132">
        <v>39</v>
      </c>
      <c r="CN95" s="132">
        <v>39</v>
      </c>
      <c r="CO95" s="132">
        <v>42</v>
      </c>
      <c r="CP95" s="132">
        <v>22</v>
      </c>
      <c r="CQ95" s="132">
        <v>19</v>
      </c>
      <c r="CR95" s="132">
        <v>24</v>
      </c>
      <c r="CS95" s="132">
        <v>24</v>
      </c>
      <c r="CT95" s="132">
        <v>22</v>
      </c>
      <c r="CU95" s="132">
        <v>24</v>
      </c>
      <c r="CV95" s="132">
        <v>18</v>
      </c>
      <c r="CW95" s="132">
        <v>20</v>
      </c>
      <c r="CX95" s="132">
        <v>17</v>
      </c>
      <c r="CY95" s="132">
        <v>22</v>
      </c>
      <c r="CZ95" s="132">
        <v>19</v>
      </c>
      <c r="DA95" s="132">
        <v>19</v>
      </c>
      <c r="DB95" s="132">
        <v>17</v>
      </c>
      <c r="DC95" s="132">
        <v>26</v>
      </c>
      <c r="DD95" s="132">
        <v>15</v>
      </c>
      <c r="DE95" s="132">
        <v>14</v>
      </c>
      <c r="DF95" s="132">
        <v>24</v>
      </c>
      <c r="DG95" s="132">
        <v>20</v>
      </c>
      <c r="DH95" s="132">
        <v>19</v>
      </c>
      <c r="DI95" s="132">
        <v>20</v>
      </c>
      <c r="DJ95" s="132">
        <v>27</v>
      </c>
      <c r="DK95" s="132">
        <v>41</v>
      </c>
      <c r="DL95" s="132">
        <v>16</v>
      </c>
      <c r="DM95" s="132">
        <v>33</v>
      </c>
      <c r="DN95" s="132">
        <v>14</v>
      </c>
      <c r="DO95" s="132">
        <v>23</v>
      </c>
      <c r="DP95" s="132">
        <v>25</v>
      </c>
      <c r="DQ95" s="132">
        <v>27</v>
      </c>
      <c r="DR95" s="132">
        <v>34</v>
      </c>
      <c r="DS95" s="132">
        <v>24</v>
      </c>
      <c r="DT95" s="132">
        <v>30</v>
      </c>
      <c r="DU95" s="132">
        <v>24</v>
      </c>
      <c r="DV95" s="132">
        <v>19</v>
      </c>
      <c r="DW95" s="132">
        <v>19</v>
      </c>
      <c r="DX95" s="132">
        <v>29</v>
      </c>
      <c r="DY95" s="132">
        <v>28</v>
      </c>
      <c r="DZ95" s="132">
        <v>18</v>
      </c>
      <c r="EA95" s="132">
        <v>26</v>
      </c>
      <c r="EB95" s="132">
        <v>20</v>
      </c>
      <c r="EC95" s="132">
        <v>20</v>
      </c>
      <c r="ED95" s="132">
        <v>19</v>
      </c>
      <c r="EE95" s="132">
        <v>25</v>
      </c>
      <c r="EF95" s="132">
        <v>17</v>
      </c>
      <c r="EG95" s="132">
        <v>9</v>
      </c>
      <c r="EH95" s="132">
        <v>28</v>
      </c>
      <c r="EI95" s="132">
        <v>14</v>
      </c>
      <c r="EJ95" s="132">
        <v>11</v>
      </c>
      <c r="EK95" s="132">
        <v>11</v>
      </c>
      <c r="EL95" s="132">
        <v>16</v>
      </c>
      <c r="EM95" s="132">
        <v>13</v>
      </c>
      <c r="EN95" s="132">
        <v>14</v>
      </c>
      <c r="EO95" s="132">
        <v>9</v>
      </c>
      <c r="EP95" s="132">
        <v>20</v>
      </c>
      <c r="EQ95" s="132">
        <v>13</v>
      </c>
      <c r="ER95" s="132">
        <v>12</v>
      </c>
      <c r="ES95" s="132">
        <v>11</v>
      </c>
      <c r="ET95" s="132">
        <v>14</v>
      </c>
      <c r="EU95" s="132">
        <v>8</v>
      </c>
      <c r="EV95" s="132">
        <v>12</v>
      </c>
      <c r="EW95" s="132">
        <v>9</v>
      </c>
      <c r="FG95" s="132">
        <v>1</v>
      </c>
      <c r="FH95" s="132">
        <v>1</v>
      </c>
      <c r="FK95" s="132">
        <v>1</v>
      </c>
      <c r="FO95" s="132">
        <v>1</v>
      </c>
      <c r="FP95" s="132">
        <v>1</v>
      </c>
      <c r="FR95" s="132">
        <v>1</v>
      </c>
      <c r="FS95" s="132">
        <v>1</v>
      </c>
      <c r="FU95" s="132">
        <v>2</v>
      </c>
      <c r="FW95" s="132">
        <v>1</v>
      </c>
      <c r="FZ95" s="132">
        <v>1</v>
      </c>
      <c r="GC95" s="132">
        <v>1</v>
      </c>
      <c r="GD95" s="132">
        <v>2</v>
      </c>
      <c r="GF95" s="132">
        <v>1</v>
      </c>
      <c r="GG95" s="132">
        <v>3</v>
      </c>
      <c r="GH95" s="132">
        <v>1</v>
      </c>
      <c r="GI95" s="132">
        <v>1</v>
      </c>
      <c r="GM95" s="132">
        <v>1</v>
      </c>
      <c r="GN95" s="132">
        <v>2</v>
      </c>
      <c r="GR95" s="132">
        <v>1</v>
      </c>
      <c r="GV95" s="132">
        <v>1</v>
      </c>
      <c r="GY95" s="132">
        <v>1</v>
      </c>
      <c r="HB95" s="132">
        <v>1</v>
      </c>
      <c r="HE95" s="132">
        <v>1</v>
      </c>
      <c r="HG95" s="132">
        <v>1</v>
      </c>
      <c r="HH95" s="132">
        <v>3</v>
      </c>
      <c r="HL95" s="132">
        <v>1</v>
      </c>
      <c r="HN95" s="132">
        <v>1</v>
      </c>
      <c r="HP95" s="132">
        <v>1</v>
      </c>
    </row>
    <row r="96" spans="2:252" s="132" customFormat="1" x14ac:dyDescent="0.25">
      <c r="B96" s="132" t="s">
        <v>208</v>
      </c>
      <c r="E96" s="132">
        <v>1</v>
      </c>
      <c r="H96" s="132">
        <v>1</v>
      </c>
      <c r="I96" s="132">
        <v>1</v>
      </c>
      <c r="P96" s="132">
        <v>1</v>
      </c>
      <c r="R96" s="132">
        <v>1</v>
      </c>
      <c r="V96" s="132">
        <v>3</v>
      </c>
      <c r="W96" s="132">
        <v>4</v>
      </c>
      <c r="X96" s="132">
        <v>1</v>
      </c>
      <c r="Y96" s="132">
        <v>1</v>
      </c>
      <c r="Z96" s="132">
        <v>8</v>
      </c>
      <c r="AA96" s="132">
        <v>4</v>
      </c>
      <c r="AB96" s="132">
        <v>8</v>
      </c>
      <c r="AC96" s="132">
        <v>12</v>
      </c>
      <c r="AD96" s="132">
        <v>23</v>
      </c>
      <c r="AE96" s="132">
        <v>11</v>
      </c>
      <c r="AF96" s="132">
        <v>33</v>
      </c>
      <c r="AG96" s="132">
        <v>28</v>
      </c>
      <c r="AH96" s="132">
        <v>30</v>
      </c>
      <c r="AI96" s="132">
        <v>30</v>
      </c>
      <c r="AJ96" s="132">
        <v>45</v>
      </c>
      <c r="AK96" s="132">
        <v>53</v>
      </c>
      <c r="AL96" s="132">
        <v>43</v>
      </c>
      <c r="AM96" s="132">
        <v>55</v>
      </c>
      <c r="AN96" s="132">
        <v>82</v>
      </c>
      <c r="AO96" s="132">
        <v>86</v>
      </c>
      <c r="AP96" s="132">
        <v>92</v>
      </c>
      <c r="AQ96" s="132">
        <v>118</v>
      </c>
      <c r="AR96" s="132">
        <v>127</v>
      </c>
      <c r="AS96" s="132">
        <v>126</v>
      </c>
      <c r="AT96" s="132">
        <v>139</v>
      </c>
      <c r="AU96" s="132">
        <v>200</v>
      </c>
      <c r="AV96" s="132">
        <v>139</v>
      </c>
      <c r="AW96" s="132">
        <v>175</v>
      </c>
      <c r="AX96" s="132">
        <v>147</v>
      </c>
      <c r="AY96" s="132">
        <v>188</v>
      </c>
      <c r="AZ96" s="132">
        <v>163</v>
      </c>
      <c r="BA96" s="132">
        <v>149</v>
      </c>
      <c r="BB96" s="132">
        <v>219</v>
      </c>
      <c r="BC96" s="132">
        <v>153</v>
      </c>
      <c r="BD96" s="132">
        <v>163</v>
      </c>
      <c r="BE96" s="132">
        <v>142</v>
      </c>
      <c r="BF96" s="132">
        <v>182</v>
      </c>
      <c r="BG96" s="132">
        <v>162</v>
      </c>
      <c r="BH96" s="132">
        <v>149</v>
      </c>
      <c r="BI96" s="132">
        <v>214</v>
      </c>
      <c r="BJ96" s="132">
        <v>173</v>
      </c>
      <c r="BK96" s="132">
        <v>207</v>
      </c>
      <c r="BL96" s="132">
        <v>213</v>
      </c>
      <c r="BM96" s="132">
        <v>187</v>
      </c>
      <c r="BN96" s="132">
        <v>203</v>
      </c>
      <c r="BO96" s="132">
        <v>151</v>
      </c>
      <c r="BP96" s="132">
        <v>215</v>
      </c>
      <c r="BQ96" s="132">
        <v>185</v>
      </c>
      <c r="BR96" s="132">
        <v>190</v>
      </c>
      <c r="BS96" s="132">
        <v>175</v>
      </c>
      <c r="BT96" s="132">
        <v>183</v>
      </c>
      <c r="BU96" s="132">
        <v>195</v>
      </c>
      <c r="BV96" s="132">
        <v>134</v>
      </c>
      <c r="BW96" s="132">
        <v>155</v>
      </c>
      <c r="BX96" s="132">
        <v>128</v>
      </c>
      <c r="BY96" s="132">
        <v>151</v>
      </c>
      <c r="BZ96" s="132">
        <v>117</v>
      </c>
      <c r="CA96" s="132">
        <v>137</v>
      </c>
      <c r="CB96" s="132">
        <v>120</v>
      </c>
      <c r="CC96" s="132">
        <v>65</v>
      </c>
      <c r="CD96" s="132">
        <v>122</v>
      </c>
      <c r="CE96" s="132">
        <v>67</v>
      </c>
      <c r="CF96" s="132">
        <v>75</v>
      </c>
      <c r="CG96" s="132">
        <v>68</v>
      </c>
      <c r="CH96" s="132">
        <v>64</v>
      </c>
      <c r="CI96" s="132">
        <v>56</v>
      </c>
      <c r="CJ96" s="132">
        <v>50</v>
      </c>
      <c r="CK96" s="132">
        <v>58</v>
      </c>
      <c r="CL96" s="132">
        <v>50</v>
      </c>
      <c r="CM96" s="132">
        <v>47</v>
      </c>
      <c r="CN96" s="132">
        <v>42</v>
      </c>
      <c r="CO96" s="132">
        <v>58</v>
      </c>
      <c r="CP96" s="132">
        <v>38</v>
      </c>
      <c r="CQ96" s="132">
        <v>44</v>
      </c>
      <c r="CR96" s="132">
        <v>56</v>
      </c>
      <c r="CS96" s="132">
        <v>44</v>
      </c>
      <c r="CT96" s="132">
        <v>32</v>
      </c>
      <c r="CU96" s="132">
        <v>29</v>
      </c>
      <c r="CV96" s="132">
        <v>29</v>
      </c>
      <c r="CW96" s="132">
        <v>36</v>
      </c>
      <c r="CX96" s="132">
        <v>21</v>
      </c>
      <c r="CY96" s="132">
        <v>44</v>
      </c>
      <c r="CZ96" s="132">
        <v>30</v>
      </c>
      <c r="DA96" s="132">
        <v>26</v>
      </c>
      <c r="DB96" s="132">
        <v>25</v>
      </c>
      <c r="DC96" s="132">
        <v>25</v>
      </c>
      <c r="DD96" s="132">
        <v>29</v>
      </c>
      <c r="DE96" s="132">
        <v>33</v>
      </c>
      <c r="DF96" s="132">
        <v>41</v>
      </c>
      <c r="DG96" s="132">
        <v>35</v>
      </c>
      <c r="DH96" s="132">
        <v>27</v>
      </c>
      <c r="DI96" s="132">
        <v>31</v>
      </c>
      <c r="DJ96" s="132">
        <v>34</v>
      </c>
      <c r="DK96" s="132">
        <v>22</v>
      </c>
      <c r="DL96" s="132">
        <v>26</v>
      </c>
      <c r="DM96" s="132">
        <v>34</v>
      </c>
      <c r="DN96" s="132">
        <v>22</v>
      </c>
      <c r="DO96" s="132">
        <v>25</v>
      </c>
      <c r="DP96" s="132">
        <v>17</v>
      </c>
      <c r="DQ96" s="132">
        <v>27</v>
      </c>
      <c r="DR96" s="132">
        <v>22</v>
      </c>
      <c r="DS96" s="132">
        <v>23</v>
      </c>
      <c r="DT96" s="132">
        <v>22</v>
      </c>
      <c r="DU96" s="132">
        <v>28</v>
      </c>
      <c r="DV96" s="132">
        <v>35</v>
      </c>
      <c r="DW96" s="132">
        <v>22</v>
      </c>
      <c r="DX96" s="132">
        <v>25</v>
      </c>
      <c r="DY96" s="132">
        <v>27</v>
      </c>
      <c r="DZ96" s="132">
        <v>23</v>
      </c>
      <c r="EA96" s="132">
        <v>17</v>
      </c>
      <c r="EB96" s="132">
        <v>14</v>
      </c>
      <c r="EC96" s="132">
        <v>31</v>
      </c>
      <c r="ED96" s="132">
        <v>24</v>
      </c>
      <c r="EE96" s="132">
        <v>29</v>
      </c>
      <c r="EF96" s="132">
        <v>20</v>
      </c>
      <c r="EG96" s="132">
        <v>15</v>
      </c>
      <c r="EH96" s="132">
        <v>19</v>
      </c>
      <c r="EI96" s="132">
        <v>16</v>
      </c>
      <c r="EJ96" s="132">
        <v>17</v>
      </c>
      <c r="EK96" s="132">
        <v>6</v>
      </c>
      <c r="EL96" s="132">
        <v>7</v>
      </c>
      <c r="EM96" s="132">
        <v>8</v>
      </c>
      <c r="EN96" s="132">
        <v>5</v>
      </c>
      <c r="EO96" s="132">
        <v>11</v>
      </c>
      <c r="EP96" s="132">
        <v>3</v>
      </c>
      <c r="EQ96" s="132">
        <v>16</v>
      </c>
      <c r="ER96" s="132">
        <v>15</v>
      </c>
      <c r="ES96" s="132">
        <v>10</v>
      </c>
      <c r="ET96" s="132">
        <v>11</v>
      </c>
      <c r="EU96" s="132">
        <v>10</v>
      </c>
      <c r="EV96" s="132">
        <v>12</v>
      </c>
      <c r="EW96" s="132">
        <v>9</v>
      </c>
      <c r="EZ96" s="132">
        <v>1</v>
      </c>
      <c r="FA96" s="132">
        <v>1</v>
      </c>
      <c r="FF96" s="132">
        <v>1</v>
      </c>
      <c r="FH96" s="132">
        <v>3</v>
      </c>
      <c r="FI96" s="132">
        <v>1</v>
      </c>
      <c r="FK96" s="132">
        <v>1</v>
      </c>
      <c r="FL96" s="132">
        <v>2</v>
      </c>
      <c r="FM96" s="132">
        <v>3</v>
      </c>
      <c r="FO96" s="132">
        <v>1</v>
      </c>
      <c r="FP96" s="132">
        <v>1</v>
      </c>
      <c r="FS96" s="132">
        <v>2</v>
      </c>
      <c r="FV96" s="132">
        <v>1</v>
      </c>
      <c r="FW96" s="132">
        <v>2</v>
      </c>
      <c r="FX96" s="132">
        <v>2</v>
      </c>
      <c r="FY96" s="132">
        <v>1</v>
      </c>
      <c r="GA96" s="132">
        <v>1</v>
      </c>
      <c r="GB96" s="132">
        <v>1</v>
      </c>
      <c r="GC96" s="132">
        <v>1</v>
      </c>
      <c r="GD96" s="132">
        <v>1</v>
      </c>
      <c r="GE96" s="132">
        <v>3</v>
      </c>
      <c r="GG96" s="132">
        <v>1</v>
      </c>
      <c r="GH96" s="132">
        <v>3</v>
      </c>
      <c r="GI96" s="132">
        <v>2</v>
      </c>
      <c r="GK96" s="132">
        <v>1</v>
      </c>
      <c r="GL96" s="132">
        <v>2</v>
      </c>
      <c r="GM96" s="132">
        <v>1</v>
      </c>
      <c r="GQ96" s="132">
        <v>2</v>
      </c>
      <c r="GR96" s="132">
        <v>2</v>
      </c>
      <c r="GS96" s="132">
        <v>1</v>
      </c>
      <c r="GT96" s="132">
        <v>1</v>
      </c>
      <c r="GU96" s="132">
        <v>1</v>
      </c>
      <c r="GV96" s="132">
        <v>1</v>
      </c>
      <c r="GY96" s="132">
        <v>1</v>
      </c>
      <c r="GZ96" s="132">
        <v>1</v>
      </c>
      <c r="HA96" s="132">
        <v>1</v>
      </c>
      <c r="HB96" s="132">
        <v>1</v>
      </c>
      <c r="HC96" s="132">
        <v>1</v>
      </c>
      <c r="HE96" s="132">
        <v>1</v>
      </c>
      <c r="HH96" s="132">
        <v>1</v>
      </c>
      <c r="HJ96" s="132">
        <v>3</v>
      </c>
      <c r="HK96" s="132">
        <v>1</v>
      </c>
      <c r="HL96" s="132">
        <v>1</v>
      </c>
      <c r="HN96" s="132">
        <v>3</v>
      </c>
      <c r="HO96" s="132">
        <v>2</v>
      </c>
      <c r="HQ96" s="132">
        <v>1</v>
      </c>
      <c r="HR96" s="132">
        <v>1</v>
      </c>
      <c r="HS96" s="132">
        <v>1</v>
      </c>
    </row>
    <row r="97" spans="2:231" s="132" customFormat="1" x14ac:dyDescent="0.25">
      <c r="B97" s="132" t="s">
        <v>209</v>
      </c>
      <c r="H97" s="132">
        <v>2</v>
      </c>
      <c r="L97" s="132">
        <v>3</v>
      </c>
      <c r="P97" s="132">
        <v>1</v>
      </c>
      <c r="Q97" s="132">
        <v>1</v>
      </c>
      <c r="R97" s="132">
        <v>1</v>
      </c>
      <c r="S97" s="132">
        <v>1</v>
      </c>
      <c r="U97" s="132">
        <v>2</v>
      </c>
      <c r="W97" s="132">
        <v>1</v>
      </c>
      <c r="X97" s="132">
        <v>1</v>
      </c>
      <c r="Y97" s="132">
        <v>1</v>
      </c>
      <c r="Z97" s="132">
        <v>4</v>
      </c>
      <c r="AA97" s="132">
        <v>3</v>
      </c>
      <c r="AB97" s="132">
        <v>3</v>
      </c>
      <c r="AC97" s="132">
        <v>6</v>
      </c>
      <c r="AD97" s="132">
        <v>4</v>
      </c>
      <c r="AE97" s="132">
        <v>8</v>
      </c>
      <c r="AF97" s="132">
        <v>16</v>
      </c>
      <c r="AG97" s="132">
        <v>26</v>
      </c>
      <c r="AH97" s="132">
        <v>19</v>
      </c>
      <c r="AI97" s="132">
        <v>27</v>
      </c>
      <c r="AJ97" s="132">
        <v>34</v>
      </c>
      <c r="AK97" s="132">
        <v>37</v>
      </c>
      <c r="AL97" s="132">
        <v>40</v>
      </c>
      <c r="AM97" s="132">
        <v>39</v>
      </c>
      <c r="AN97" s="132">
        <v>77</v>
      </c>
      <c r="AO97" s="132">
        <v>82</v>
      </c>
      <c r="AP97" s="132">
        <v>103</v>
      </c>
      <c r="AQ97" s="132">
        <v>108</v>
      </c>
      <c r="AR97" s="132">
        <v>127</v>
      </c>
      <c r="AS97" s="132">
        <v>113</v>
      </c>
      <c r="AT97" s="132">
        <v>157</v>
      </c>
      <c r="AU97" s="132">
        <v>188</v>
      </c>
      <c r="AV97" s="132">
        <v>139</v>
      </c>
      <c r="AW97" s="132">
        <v>140</v>
      </c>
      <c r="AX97" s="132">
        <v>151</v>
      </c>
      <c r="AY97" s="132">
        <v>166</v>
      </c>
      <c r="AZ97" s="132">
        <v>139</v>
      </c>
      <c r="BA97" s="132">
        <v>87</v>
      </c>
      <c r="BB97" s="132">
        <v>172</v>
      </c>
      <c r="BC97" s="132">
        <v>153</v>
      </c>
      <c r="BD97" s="132">
        <v>136</v>
      </c>
      <c r="BE97" s="132">
        <v>153</v>
      </c>
      <c r="BF97" s="132">
        <v>125</v>
      </c>
      <c r="BG97" s="132">
        <v>111</v>
      </c>
      <c r="BH97" s="132">
        <v>116</v>
      </c>
      <c r="BI97" s="132">
        <v>159</v>
      </c>
      <c r="BJ97" s="132">
        <v>104</v>
      </c>
      <c r="BK97" s="132">
        <v>138</v>
      </c>
      <c r="BL97" s="132">
        <v>106</v>
      </c>
      <c r="BM97" s="132">
        <v>112</v>
      </c>
      <c r="BN97" s="132">
        <v>106</v>
      </c>
      <c r="BO97" s="132">
        <v>95</v>
      </c>
      <c r="BP97" s="132">
        <v>131</v>
      </c>
      <c r="BQ97" s="132">
        <v>111</v>
      </c>
      <c r="BR97" s="132">
        <v>102</v>
      </c>
      <c r="BS97" s="132">
        <v>98</v>
      </c>
      <c r="BT97" s="132">
        <v>108</v>
      </c>
      <c r="BU97" s="132">
        <v>108</v>
      </c>
      <c r="BV97" s="132">
        <v>94</v>
      </c>
      <c r="BW97" s="132">
        <v>76</v>
      </c>
      <c r="BX97" s="132">
        <v>79</v>
      </c>
      <c r="BY97" s="132">
        <v>69</v>
      </c>
      <c r="BZ97" s="132">
        <v>73</v>
      </c>
      <c r="CA97" s="132">
        <v>71</v>
      </c>
      <c r="CB97" s="132">
        <v>60</v>
      </c>
      <c r="CC97" s="132">
        <v>56</v>
      </c>
      <c r="CD97" s="132">
        <v>69</v>
      </c>
      <c r="CE97" s="132">
        <v>39</v>
      </c>
      <c r="CF97" s="132">
        <v>42</v>
      </c>
      <c r="CG97" s="132">
        <v>37</v>
      </c>
      <c r="CH97" s="132">
        <v>34</v>
      </c>
      <c r="CI97" s="132">
        <v>41</v>
      </c>
      <c r="CJ97" s="132">
        <v>31</v>
      </c>
      <c r="CK97" s="132">
        <v>43</v>
      </c>
      <c r="CL97" s="132">
        <v>35</v>
      </c>
      <c r="CM97" s="132">
        <v>36</v>
      </c>
      <c r="CN97" s="132">
        <v>24</v>
      </c>
      <c r="CO97" s="132">
        <v>29</v>
      </c>
      <c r="CP97" s="132">
        <v>26</v>
      </c>
      <c r="CQ97" s="132">
        <v>20</v>
      </c>
      <c r="CR97" s="132">
        <v>27</v>
      </c>
      <c r="CS97" s="132">
        <v>20</v>
      </c>
      <c r="CT97" s="132">
        <v>21</v>
      </c>
      <c r="CU97" s="132">
        <v>21</v>
      </c>
      <c r="CV97" s="132">
        <v>22</v>
      </c>
      <c r="CW97" s="132">
        <v>19</v>
      </c>
      <c r="CX97" s="132">
        <v>12</v>
      </c>
      <c r="CY97" s="132">
        <v>26</v>
      </c>
      <c r="CZ97" s="132">
        <v>20</v>
      </c>
      <c r="DA97" s="132">
        <v>19</v>
      </c>
      <c r="DB97" s="132">
        <v>21</v>
      </c>
      <c r="DC97" s="132">
        <v>15</v>
      </c>
      <c r="DD97" s="132">
        <v>19</v>
      </c>
      <c r="DE97" s="132">
        <v>21</v>
      </c>
      <c r="DF97" s="132">
        <v>14</v>
      </c>
      <c r="DG97" s="132">
        <v>12</v>
      </c>
      <c r="DH97" s="132">
        <v>18</v>
      </c>
      <c r="DI97" s="132">
        <v>25</v>
      </c>
      <c r="DJ97" s="132">
        <v>21</v>
      </c>
      <c r="DK97" s="132">
        <v>17</v>
      </c>
      <c r="DL97" s="132">
        <v>14</v>
      </c>
      <c r="DM97" s="132">
        <v>18</v>
      </c>
      <c r="DN97" s="132">
        <v>15</v>
      </c>
      <c r="DO97" s="132">
        <v>13</v>
      </c>
      <c r="DP97" s="132">
        <v>8</v>
      </c>
      <c r="DQ97" s="132">
        <v>11</v>
      </c>
      <c r="DR97" s="132">
        <v>13</v>
      </c>
      <c r="DS97" s="132">
        <v>11</v>
      </c>
      <c r="DT97" s="132">
        <v>16</v>
      </c>
      <c r="DU97" s="132">
        <v>11</v>
      </c>
      <c r="DV97" s="132">
        <v>16</v>
      </c>
      <c r="DW97" s="132">
        <v>16</v>
      </c>
      <c r="DX97" s="132">
        <v>18</v>
      </c>
      <c r="DY97" s="132">
        <v>15</v>
      </c>
      <c r="DZ97" s="132">
        <v>8</v>
      </c>
      <c r="EA97" s="132">
        <v>15</v>
      </c>
      <c r="EB97" s="132">
        <v>8</v>
      </c>
      <c r="EC97" s="132">
        <v>14</v>
      </c>
      <c r="ED97" s="132">
        <v>16</v>
      </c>
      <c r="EE97" s="132">
        <v>10</v>
      </c>
      <c r="EF97" s="132">
        <v>7</v>
      </c>
      <c r="EG97" s="132">
        <v>9</v>
      </c>
      <c r="EH97" s="132">
        <v>5</v>
      </c>
      <c r="EI97" s="132">
        <v>5</v>
      </c>
      <c r="EJ97" s="132">
        <v>9</v>
      </c>
      <c r="EK97" s="132">
        <v>6</v>
      </c>
      <c r="EL97" s="132">
        <v>6</v>
      </c>
      <c r="EM97" s="132">
        <v>4</v>
      </c>
      <c r="EN97" s="132">
        <v>3</v>
      </c>
      <c r="EO97" s="132">
        <v>7</v>
      </c>
      <c r="EP97" s="132">
        <v>7</v>
      </c>
      <c r="EQ97" s="132">
        <v>7</v>
      </c>
      <c r="ER97" s="132">
        <v>1</v>
      </c>
      <c r="ES97" s="132">
        <v>3</v>
      </c>
      <c r="ET97" s="132">
        <v>3</v>
      </c>
      <c r="EU97" s="132">
        <v>4</v>
      </c>
      <c r="EV97" s="132">
        <v>6</v>
      </c>
      <c r="EW97" s="132">
        <v>5</v>
      </c>
      <c r="EY97" s="132">
        <v>1</v>
      </c>
      <c r="FE97" s="132">
        <v>1</v>
      </c>
      <c r="FG97" s="132">
        <v>1</v>
      </c>
      <c r="FH97" s="132">
        <v>2</v>
      </c>
      <c r="FI97" s="132">
        <v>1</v>
      </c>
      <c r="FJ97" s="132">
        <v>1</v>
      </c>
      <c r="FK97" s="132">
        <v>2</v>
      </c>
      <c r="FM97" s="132">
        <v>2</v>
      </c>
      <c r="FP97" s="132">
        <v>1</v>
      </c>
      <c r="FQ97" s="132">
        <v>1</v>
      </c>
      <c r="FR97" s="132">
        <v>4</v>
      </c>
      <c r="FS97" s="132">
        <v>1</v>
      </c>
      <c r="FT97" s="132">
        <v>4</v>
      </c>
      <c r="FV97" s="132">
        <v>1</v>
      </c>
      <c r="FW97" s="132">
        <v>2</v>
      </c>
      <c r="FX97" s="132">
        <v>2</v>
      </c>
      <c r="FY97" s="132">
        <v>2</v>
      </c>
      <c r="FZ97" s="132">
        <v>2</v>
      </c>
      <c r="GA97" s="132">
        <v>1</v>
      </c>
      <c r="GB97" s="132">
        <v>3</v>
      </c>
      <c r="GC97" s="132">
        <v>3</v>
      </c>
      <c r="GD97" s="132">
        <v>3</v>
      </c>
      <c r="GE97" s="132">
        <v>6</v>
      </c>
      <c r="GH97" s="132">
        <v>2</v>
      </c>
      <c r="GI97" s="132">
        <v>2</v>
      </c>
      <c r="GJ97" s="132">
        <v>3</v>
      </c>
      <c r="GK97" s="132">
        <v>6</v>
      </c>
      <c r="GL97" s="132">
        <v>3</v>
      </c>
      <c r="GN97" s="132">
        <v>2</v>
      </c>
      <c r="GO97" s="132">
        <v>3</v>
      </c>
      <c r="GP97" s="132">
        <v>2</v>
      </c>
      <c r="GQ97" s="132">
        <v>1</v>
      </c>
      <c r="GR97" s="132">
        <v>1</v>
      </c>
      <c r="GU97" s="132">
        <v>1</v>
      </c>
      <c r="GV97" s="132">
        <v>2</v>
      </c>
      <c r="GW97" s="132">
        <v>2</v>
      </c>
      <c r="GX97" s="132">
        <v>2</v>
      </c>
      <c r="GZ97" s="132">
        <v>3</v>
      </c>
      <c r="HA97" s="132">
        <v>1</v>
      </c>
      <c r="HC97" s="132">
        <v>2</v>
      </c>
      <c r="HE97" s="132">
        <v>1</v>
      </c>
      <c r="HF97" s="132">
        <v>2</v>
      </c>
      <c r="HG97" s="132">
        <v>4</v>
      </c>
      <c r="HI97" s="132">
        <v>1</v>
      </c>
      <c r="HK97" s="132">
        <v>3</v>
      </c>
      <c r="HL97" s="132">
        <v>2</v>
      </c>
      <c r="HN97" s="132">
        <v>1</v>
      </c>
      <c r="HQ97" s="132">
        <v>2</v>
      </c>
      <c r="HR97" s="132">
        <v>1</v>
      </c>
      <c r="HS97" s="132">
        <v>1</v>
      </c>
      <c r="HT97" s="132">
        <v>1</v>
      </c>
    </row>
    <row r="98" spans="2:231" s="132" customFormat="1" x14ac:dyDescent="0.25">
      <c r="B98" s="132" t="s">
        <v>210</v>
      </c>
      <c r="K98" s="132">
        <v>2</v>
      </c>
      <c r="M98" s="132">
        <v>1</v>
      </c>
      <c r="Q98" s="132">
        <v>1</v>
      </c>
      <c r="S98" s="132">
        <v>2</v>
      </c>
      <c r="T98" s="132">
        <v>1</v>
      </c>
      <c r="U98" s="132">
        <v>2</v>
      </c>
      <c r="V98" s="132">
        <v>4</v>
      </c>
      <c r="W98" s="132">
        <v>1</v>
      </c>
      <c r="Y98" s="132">
        <v>4</v>
      </c>
      <c r="Z98" s="132">
        <v>3</v>
      </c>
      <c r="AA98" s="132">
        <v>4</v>
      </c>
      <c r="AB98" s="132">
        <v>9</v>
      </c>
      <c r="AC98" s="132">
        <v>11</v>
      </c>
      <c r="AD98" s="132">
        <v>9</v>
      </c>
      <c r="AE98" s="132">
        <v>5</v>
      </c>
      <c r="AF98" s="132">
        <v>18</v>
      </c>
      <c r="AG98" s="132">
        <v>16</v>
      </c>
      <c r="AH98" s="132">
        <v>13</v>
      </c>
      <c r="AI98" s="132">
        <v>24</v>
      </c>
      <c r="AJ98" s="132">
        <v>24</v>
      </c>
      <c r="AK98" s="132">
        <v>31</v>
      </c>
      <c r="AL98" s="132">
        <v>48</v>
      </c>
      <c r="AM98" s="132">
        <v>33</v>
      </c>
      <c r="AN98" s="132">
        <v>87</v>
      </c>
      <c r="AO98" s="132">
        <v>82</v>
      </c>
      <c r="AP98" s="132">
        <v>106</v>
      </c>
      <c r="AQ98" s="132">
        <v>106</v>
      </c>
      <c r="AR98" s="132">
        <v>122</v>
      </c>
      <c r="AS98" s="132">
        <v>140</v>
      </c>
      <c r="AT98" s="132">
        <v>137</v>
      </c>
      <c r="AU98" s="132">
        <v>246</v>
      </c>
      <c r="AV98" s="132">
        <v>176</v>
      </c>
      <c r="AW98" s="132">
        <v>167</v>
      </c>
      <c r="AX98" s="132">
        <v>156</v>
      </c>
      <c r="AY98" s="132">
        <v>201</v>
      </c>
      <c r="AZ98" s="132">
        <v>158</v>
      </c>
      <c r="BA98" s="132">
        <v>153</v>
      </c>
      <c r="BB98" s="132">
        <v>230</v>
      </c>
      <c r="BC98" s="132">
        <v>166</v>
      </c>
      <c r="BD98" s="132">
        <v>187</v>
      </c>
      <c r="BE98" s="132">
        <v>167</v>
      </c>
      <c r="BF98" s="132">
        <v>158</v>
      </c>
      <c r="BG98" s="132">
        <v>117</v>
      </c>
      <c r="BH98" s="132">
        <v>118</v>
      </c>
      <c r="BI98" s="132">
        <v>145</v>
      </c>
      <c r="BJ98" s="132">
        <v>101</v>
      </c>
      <c r="BK98" s="132">
        <v>144</v>
      </c>
      <c r="BL98" s="132">
        <v>140</v>
      </c>
      <c r="BM98" s="132">
        <v>105</v>
      </c>
      <c r="BN98" s="132">
        <v>107</v>
      </c>
      <c r="BO98" s="132">
        <v>89</v>
      </c>
      <c r="BP98" s="132">
        <v>134</v>
      </c>
      <c r="BQ98" s="132">
        <v>116</v>
      </c>
      <c r="BR98" s="132">
        <v>128</v>
      </c>
      <c r="BS98" s="132">
        <v>100</v>
      </c>
      <c r="BT98" s="132">
        <v>106</v>
      </c>
      <c r="BU98" s="132">
        <v>72</v>
      </c>
      <c r="BV98" s="132">
        <v>75</v>
      </c>
      <c r="BW98" s="132">
        <v>57</v>
      </c>
      <c r="BX98" s="132">
        <v>73</v>
      </c>
      <c r="BY98" s="132">
        <v>62</v>
      </c>
      <c r="BZ98" s="132">
        <v>77</v>
      </c>
      <c r="CA98" s="132">
        <v>54</v>
      </c>
      <c r="CB98" s="132">
        <v>55</v>
      </c>
      <c r="CC98" s="132">
        <v>36</v>
      </c>
      <c r="CD98" s="132">
        <v>65</v>
      </c>
      <c r="CE98" s="132">
        <v>35</v>
      </c>
      <c r="CF98" s="132">
        <v>51</v>
      </c>
      <c r="CG98" s="132">
        <v>38</v>
      </c>
      <c r="CH98" s="132">
        <v>34</v>
      </c>
      <c r="CI98" s="132">
        <v>38</v>
      </c>
      <c r="CJ98" s="132">
        <v>28</v>
      </c>
      <c r="CK98" s="132">
        <v>28</v>
      </c>
      <c r="CL98" s="132">
        <v>31</v>
      </c>
      <c r="CM98" s="132">
        <v>38</v>
      </c>
      <c r="CN98" s="132">
        <v>22</v>
      </c>
      <c r="CO98" s="132">
        <v>28</v>
      </c>
      <c r="CP98" s="132">
        <v>22</v>
      </c>
      <c r="CQ98" s="132">
        <v>19</v>
      </c>
      <c r="CR98" s="132">
        <v>26</v>
      </c>
      <c r="CS98" s="132">
        <v>19</v>
      </c>
      <c r="CT98" s="132">
        <v>23</v>
      </c>
      <c r="CU98" s="132">
        <v>21</v>
      </c>
      <c r="CV98" s="132">
        <v>21</v>
      </c>
      <c r="CW98" s="132">
        <v>18</v>
      </c>
      <c r="CX98" s="132">
        <v>14</v>
      </c>
      <c r="CY98" s="132">
        <v>23</v>
      </c>
      <c r="CZ98" s="132">
        <v>19</v>
      </c>
      <c r="DA98" s="132">
        <v>10</v>
      </c>
      <c r="DB98" s="132">
        <v>10</v>
      </c>
      <c r="DC98" s="132">
        <v>15</v>
      </c>
      <c r="DD98" s="132">
        <v>7</v>
      </c>
      <c r="DE98" s="132">
        <v>15</v>
      </c>
      <c r="DF98" s="132">
        <v>11</v>
      </c>
      <c r="DG98" s="132">
        <v>13</v>
      </c>
      <c r="DH98" s="132">
        <v>15</v>
      </c>
      <c r="DI98" s="132">
        <v>18</v>
      </c>
      <c r="DJ98" s="132">
        <v>14</v>
      </c>
      <c r="DK98" s="132">
        <v>10</v>
      </c>
      <c r="DL98" s="132">
        <v>8</v>
      </c>
      <c r="DM98" s="132">
        <v>12</v>
      </c>
      <c r="DN98" s="132">
        <v>9</v>
      </c>
      <c r="DO98" s="132">
        <v>7</v>
      </c>
      <c r="DP98" s="132">
        <v>11</v>
      </c>
      <c r="DQ98" s="132">
        <v>4</v>
      </c>
      <c r="DR98" s="132">
        <v>19</v>
      </c>
      <c r="DS98" s="132">
        <v>7</v>
      </c>
      <c r="DT98" s="132">
        <v>5</v>
      </c>
      <c r="DU98" s="132">
        <v>5</v>
      </c>
      <c r="DV98" s="132">
        <v>3</v>
      </c>
      <c r="DW98" s="132">
        <v>13</v>
      </c>
      <c r="DX98" s="132">
        <v>8</v>
      </c>
      <c r="DY98" s="132">
        <v>4</v>
      </c>
      <c r="DZ98" s="132">
        <v>5</v>
      </c>
      <c r="EA98" s="132">
        <v>2</v>
      </c>
      <c r="EB98" s="132">
        <v>9</v>
      </c>
      <c r="EC98" s="132">
        <v>8</v>
      </c>
      <c r="ED98" s="132">
        <v>4</v>
      </c>
      <c r="EE98" s="132">
        <v>9</v>
      </c>
      <c r="EF98" s="132">
        <v>3</v>
      </c>
      <c r="EH98" s="132">
        <v>2</v>
      </c>
      <c r="EI98" s="132">
        <v>2</v>
      </c>
      <c r="EJ98" s="132">
        <v>2</v>
      </c>
      <c r="EK98" s="132">
        <v>1</v>
      </c>
      <c r="EL98" s="132">
        <v>4</v>
      </c>
      <c r="EN98" s="132">
        <v>3</v>
      </c>
      <c r="EO98" s="132">
        <v>6</v>
      </c>
      <c r="EQ98" s="132">
        <v>1</v>
      </c>
      <c r="ER98" s="132">
        <v>1</v>
      </c>
      <c r="ES98" s="132">
        <v>4</v>
      </c>
      <c r="ET98" s="132">
        <v>2</v>
      </c>
      <c r="EU98" s="132">
        <v>1</v>
      </c>
      <c r="EV98" s="132">
        <v>5</v>
      </c>
      <c r="EW98" s="132">
        <v>2</v>
      </c>
      <c r="EX98" s="132">
        <v>1</v>
      </c>
      <c r="FB98" s="132">
        <v>1</v>
      </c>
      <c r="FC98" s="132">
        <v>1</v>
      </c>
      <c r="FD98" s="132">
        <v>1</v>
      </c>
      <c r="FE98" s="132">
        <v>1</v>
      </c>
      <c r="FG98" s="132">
        <v>1</v>
      </c>
      <c r="FI98" s="132">
        <v>1</v>
      </c>
      <c r="FK98" s="132">
        <v>1</v>
      </c>
      <c r="FL98" s="132">
        <v>2</v>
      </c>
      <c r="FM98" s="132">
        <v>1</v>
      </c>
      <c r="FN98" s="132">
        <v>1</v>
      </c>
      <c r="FP98" s="132">
        <v>1</v>
      </c>
      <c r="FR98" s="132">
        <v>1</v>
      </c>
      <c r="FS98" s="132">
        <v>1</v>
      </c>
      <c r="FU98" s="132">
        <v>2</v>
      </c>
      <c r="FV98" s="132">
        <v>1</v>
      </c>
      <c r="FW98" s="132">
        <v>1</v>
      </c>
      <c r="FX98" s="132">
        <v>1</v>
      </c>
      <c r="FY98" s="132">
        <v>1</v>
      </c>
      <c r="FZ98" s="132">
        <v>1</v>
      </c>
      <c r="GA98" s="132">
        <v>1</v>
      </c>
      <c r="GC98" s="132">
        <v>1</v>
      </c>
      <c r="GD98" s="132">
        <v>2</v>
      </c>
      <c r="GE98" s="132">
        <v>2</v>
      </c>
      <c r="GF98" s="132">
        <v>1</v>
      </c>
      <c r="GG98" s="132">
        <v>1</v>
      </c>
      <c r="GH98" s="132">
        <v>1</v>
      </c>
      <c r="GI98" s="132">
        <v>2</v>
      </c>
      <c r="GJ98" s="132">
        <v>4</v>
      </c>
      <c r="GK98" s="132">
        <v>1</v>
      </c>
      <c r="GL98" s="132">
        <v>3</v>
      </c>
      <c r="GM98" s="132">
        <v>1</v>
      </c>
      <c r="GN98" s="132">
        <v>3</v>
      </c>
      <c r="GO98" s="132">
        <v>2</v>
      </c>
      <c r="GQ98" s="132">
        <v>1</v>
      </c>
      <c r="GR98" s="132">
        <v>3</v>
      </c>
      <c r="GT98" s="132">
        <v>2</v>
      </c>
      <c r="GV98" s="132">
        <v>1</v>
      </c>
      <c r="GW98" s="132">
        <v>3</v>
      </c>
      <c r="GY98" s="132">
        <v>3</v>
      </c>
      <c r="GZ98" s="132">
        <v>1</v>
      </c>
      <c r="HA98" s="132">
        <v>1</v>
      </c>
      <c r="HB98" s="132">
        <v>1</v>
      </c>
      <c r="HD98" s="132">
        <v>1</v>
      </c>
      <c r="HE98" s="132">
        <v>2</v>
      </c>
      <c r="HF98" s="132">
        <v>2</v>
      </c>
      <c r="HG98" s="132">
        <v>1</v>
      </c>
      <c r="HH98" s="132">
        <v>2</v>
      </c>
      <c r="HI98" s="132">
        <v>5</v>
      </c>
      <c r="HJ98" s="132">
        <v>1</v>
      </c>
      <c r="HK98" s="132">
        <v>1</v>
      </c>
      <c r="HL98" s="132">
        <v>1</v>
      </c>
      <c r="HN98" s="132">
        <v>2</v>
      </c>
      <c r="HO98" s="132">
        <v>2</v>
      </c>
      <c r="HR98" s="132">
        <v>1</v>
      </c>
      <c r="HS98" s="132">
        <v>2</v>
      </c>
      <c r="HT98" s="132">
        <v>1</v>
      </c>
      <c r="HV98" s="132">
        <v>1</v>
      </c>
    </row>
    <row r="99" spans="2:231" s="132" customFormat="1" x14ac:dyDescent="0.25">
      <c r="B99" s="132" t="s">
        <v>211</v>
      </c>
      <c r="F99" s="132">
        <v>1</v>
      </c>
      <c r="G99" s="132">
        <v>1</v>
      </c>
      <c r="I99" s="132">
        <v>1</v>
      </c>
      <c r="J99" s="132">
        <v>1</v>
      </c>
      <c r="Y99" s="132">
        <v>1</v>
      </c>
      <c r="Z99" s="132">
        <v>1</v>
      </c>
      <c r="AA99" s="132">
        <v>2</v>
      </c>
      <c r="AC99" s="132">
        <v>4</v>
      </c>
      <c r="AD99" s="132">
        <v>8</v>
      </c>
      <c r="AE99" s="132">
        <v>6</v>
      </c>
      <c r="AF99" s="132">
        <v>13</v>
      </c>
      <c r="AG99" s="132">
        <v>17</v>
      </c>
      <c r="AH99" s="132">
        <v>8</v>
      </c>
      <c r="AI99" s="132">
        <v>14</v>
      </c>
      <c r="AJ99" s="132">
        <v>17</v>
      </c>
      <c r="AK99" s="132">
        <v>24</v>
      </c>
      <c r="AL99" s="132">
        <v>24</v>
      </c>
      <c r="AM99" s="132">
        <v>30</v>
      </c>
      <c r="AN99" s="132">
        <v>49</v>
      </c>
      <c r="AO99" s="132">
        <v>42</v>
      </c>
      <c r="AP99" s="132">
        <v>67</v>
      </c>
      <c r="AQ99" s="132">
        <v>74</v>
      </c>
      <c r="AR99" s="132">
        <v>86</v>
      </c>
      <c r="AS99" s="132">
        <v>88</v>
      </c>
      <c r="AT99" s="132">
        <v>95</v>
      </c>
      <c r="AU99" s="132">
        <v>129</v>
      </c>
      <c r="AV99" s="132">
        <v>125</v>
      </c>
      <c r="AW99" s="132">
        <v>147</v>
      </c>
      <c r="AX99" s="132">
        <v>133</v>
      </c>
      <c r="AY99" s="132">
        <v>143</v>
      </c>
      <c r="AZ99" s="132">
        <v>167</v>
      </c>
      <c r="BA99" s="132">
        <v>130</v>
      </c>
      <c r="BB99" s="132">
        <v>233</v>
      </c>
      <c r="BC99" s="132">
        <v>183</v>
      </c>
      <c r="BD99" s="132">
        <v>213</v>
      </c>
      <c r="BE99" s="132">
        <v>172</v>
      </c>
      <c r="BF99" s="132">
        <v>207</v>
      </c>
      <c r="BG99" s="132">
        <v>142</v>
      </c>
      <c r="BH99" s="132">
        <v>131</v>
      </c>
      <c r="BI99" s="132">
        <v>187</v>
      </c>
      <c r="BJ99" s="132">
        <v>148</v>
      </c>
      <c r="BK99" s="132">
        <v>200</v>
      </c>
      <c r="BL99" s="132">
        <v>177</v>
      </c>
      <c r="BM99" s="132">
        <v>186</v>
      </c>
      <c r="BN99" s="132">
        <v>165</v>
      </c>
      <c r="BO99" s="132">
        <v>140</v>
      </c>
      <c r="BP99" s="132">
        <v>186</v>
      </c>
      <c r="BQ99" s="132">
        <v>185</v>
      </c>
      <c r="BR99" s="132">
        <v>187</v>
      </c>
      <c r="BS99" s="132">
        <v>162</v>
      </c>
      <c r="BT99" s="132">
        <v>186</v>
      </c>
      <c r="BU99" s="132">
        <v>101</v>
      </c>
      <c r="BV99" s="132">
        <v>127</v>
      </c>
      <c r="BW99" s="132">
        <v>119</v>
      </c>
      <c r="BX99" s="132">
        <v>158</v>
      </c>
      <c r="BY99" s="132">
        <v>160</v>
      </c>
      <c r="BZ99" s="132">
        <v>140</v>
      </c>
      <c r="CA99" s="132">
        <v>112</v>
      </c>
      <c r="CB99" s="132">
        <v>99</v>
      </c>
      <c r="CC99" s="132">
        <v>85</v>
      </c>
      <c r="CD99" s="132">
        <v>124</v>
      </c>
      <c r="CE99" s="132">
        <v>106</v>
      </c>
      <c r="CF99" s="132">
        <v>93</v>
      </c>
      <c r="CG99" s="132">
        <v>86</v>
      </c>
      <c r="CH99" s="132">
        <v>87</v>
      </c>
      <c r="CI99" s="132">
        <v>67</v>
      </c>
      <c r="CJ99" s="132">
        <v>43</v>
      </c>
      <c r="CK99" s="132">
        <v>48</v>
      </c>
      <c r="CL99" s="132">
        <v>64</v>
      </c>
      <c r="CM99" s="132">
        <v>66</v>
      </c>
      <c r="CN99" s="132">
        <v>70</v>
      </c>
      <c r="CO99" s="132">
        <v>67</v>
      </c>
      <c r="CP99" s="132">
        <v>50</v>
      </c>
      <c r="CQ99" s="132">
        <v>33</v>
      </c>
      <c r="CR99" s="132">
        <v>46</v>
      </c>
      <c r="CS99" s="132">
        <v>45</v>
      </c>
      <c r="CT99" s="132">
        <v>36</v>
      </c>
      <c r="CU99" s="132">
        <v>35</v>
      </c>
      <c r="CV99" s="132">
        <v>34</v>
      </c>
      <c r="CW99" s="132">
        <v>34</v>
      </c>
      <c r="CX99" s="132">
        <v>27</v>
      </c>
      <c r="CY99" s="132">
        <v>40</v>
      </c>
      <c r="CZ99" s="132">
        <v>46</v>
      </c>
      <c r="DA99" s="132">
        <v>36</v>
      </c>
      <c r="DB99" s="132">
        <v>23</v>
      </c>
      <c r="DC99" s="132">
        <v>26</v>
      </c>
      <c r="DD99" s="132">
        <v>11</v>
      </c>
      <c r="DE99" s="132">
        <v>22</v>
      </c>
      <c r="DF99" s="132">
        <v>23</v>
      </c>
      <c r="DG99" s="132">
        <v>20</v>
      </c>
      <c r="DH99" s="132">
        <v>16</v>
      </c>
      <c r="DI99" s="132">
        <v>16</v>
      </c>
      <c r="DJ99" s="132">
        <v>14</v>
      </c>
      <c r="DK99" s="132">
        <v>13</v>
      </c>
      <c r="DL99" s="132">
        <v>5</v>
      </c>
      <c r="DM99" s="132">
        <v>15</v>
      </c>
      <c r="DN99" s="132">
        <v>10</v>
      </c>
      <c r="DO99" s="132">
        <v>11</v>
      </c>
      <c r="DP99" s="132">
        <v>4</v>
      </c>
      <c r="DQ99" s="132">
        <v>4</v>
      </c>
      <c r="DR99" s="132">
        <v>15</v>
      </c>
      <c r="DS99" s="132">
        <v>7</v>
      </c>
      <c r="DT99" s="132">
        <v>9</v>
      </c>
      <c r="DU99" s="132">
        <v>8</v>
      </c>
      <c r="DV99" s="132">
        <v>6</v>
      </c>
      <c r="DW99" s="132">
        <v>13</v>
      </c>
      <c r="DX99" s="132">
        <v>11</v>
      </c>
      <c r="DY99" s="132">
        <v>15</v>
      </c>
      <c r="DZ99" s="132">
        <v>2</v>
      </c>
      <c r="EA99" s="132">
        <v>6</v>
      </c>
      <c r="EB99" s="132">
        <v>10</v>
      </c>
      <c r="EC99" s="132">
        <v>3</v>
      </c>
      <c r="ED99" s="132">
        <v>3</v>
      </c>
      <c r="EE99" s="132">
        <v>5</v>
      </c>
      <c r="EF99" s="132">
        <v>5</v>
      </c>
      <c r="EG99" s="132">
        <v>7</v>
      </c>
      <c r="EH99" s="132">
        <v>4</v>
      </c>
      <c r="EI99" s="132">
        <v>6</v>
      </c>
      <c r="EJ99" s="132">
        <v>4</v>
      </c>
      <c r="EK99" s="132">
        <v>2</v>
      </c>
      <c r="EL99" s="132">
        <v>4</v>
      </c>
      <c r="EM99" s="132">
        <v>1</v>
      </c>
      <c r="EN99" s="132">
        <v>1</v>
      </c>
      <c r="EO99" s="132">
        <v>5</v>
      </c>
      <c r="EP99" s="132">
        <v>1</v>
      </c>
      <c r="EQ99" s="132">
        <v>5</v>
      </c>
      <c r="ER99" s="132">
        <v>3</v>
      </c>
      <c r="ES99" s="132">
        <v>3</v>
      </c>
      <c r="ET99" s="132">
        <v>2</v>
      </c>
      <c r="EV99" s="132">
        <v>4</v>
      </c>
      <c r="EW99" s="132">
        <v>1</v>
      </c>
      <c r="EY99" s="132">
        <v>1</v>
      </c>
      <c r="FM99" s="132">
        <v>1</v>
      </c>
      <c r="FO99" s="132">
        <v>1</v>
      </c>
      <c r="FP99" s="132">
        <v>1</v>
      </c>
      <c r="FS99" s="132">
        <v>1</v>
      </c>
      <c r="FU99" s="132">
        <v>2</v>
      </c>
      <c r="FX99" s="132">
        <v>1</v>
      </c>
      <c r="FY99" s="132">
        <v>1</v>
      </c>
      <c r="FZ99" s="132">
        <v>1</v>
      </c>
      <c r="GA99" s="132">
        <v>1</v>
      </c>
      <c r="GB99" s="132">
        <v>2</v>
      </c>
      <c r="GF99" s="132">
        <v>4</v>
      </c>
      <c r="GG99" s="132">
        <v>2</v>
      </c>
      <c r="GH99" s="132">
        <v>2</v>
      </c>
      <c r="GI99" s="132">
        <v>1</v>
      </c>
      <c r="GK99" s="132">
        <v>1</v>
      </c>
      <c r="GL99" s="132">
        <v>2</v>
      </c>
      <c r="GM99" s="132">
        <v>2</v>
      </c>
      <c r="GP99" s="132">
        <v>4</v>
      </c>
      <c r="GR99" s="132">
        <v>1</v>
      </c>
      <c r="GT99" s="132">
        <v>1</v>
      </c>
      <c r="GU99" s="132">
        <v>1</v>
      </c>
      <c r="GX99" s="132">
        <v>1</v>
      </c>
      <c r="HA99" s="132">
        <v>2</v>
      </c>
      <c r="HC99" s="132">
        <v>2</v>
      </c>
      <c r="HD99" s="132">
        <v>1</v>
      </c>
      <c r="HE99" s="132">
        <v>2</v>
      </c>
      <c r="HF99" s="132">
        <v>3</v>
      </c>
      <c r="HG99" s="132">
        <v>2</v>
      </c>
      <c r="HH99" s="132">
        <v>2</v>
      </c>
      <c r="HI99" s="132">
        <v>1</v>
      </c>
      <c r="HJ99" s="132">
        <v>1</v>
      </c>
      <c r="HK99" s="132">
        <v>4</v>
      </c>
      <c r="HL99" s="132">
        <v>2</v>
      </c>
      <c r="HM99" s="132">
        <v>1</v>
      </c>
      <c r="HN99" s="132">
        <v>3</v>
      </c>
      <c r="HO99" s="132">
        <v>1</v>
      </c>
      <c r="HP99" s="132">
        <v>2</v>
      </c>
      <c r="HQ99" s="132">
        <v>1</v>
      </c>
      <c r="HR99" s="132">
        <v>1</v>
      </c>
    </row>
    <row r="100" spans="2:231" s="132" customFormat="1" x14ac:dyDescent="0.25">
      <c r="B100" s="132" t="s">
        <v>212</v>
      </c>
      <c r="G100" s="132">
        <v>1</v>
      </c>
      <c r="O100" s="132">
        <v>1</v>
      </c>
      <c r="V100" s="132">
        <v>1</v>
      </c>
      <c r="Y100" s="132">
        <v>1</v>
      </c>
      <c r="AA100" s="132">
        <v>2</v>
      </c>
      <c r="AB100" s="132">
        <v>1</v>
      </c>
      <c r="AC100" s="132">
        <v>2</v>
      </c>
      <c r="AF100" s="132">
        <v>1</v>
      </c>
      <c r="AG100" s="132">
        <v>3</v>
      </c>
      <c r="AH100" s="132">
        <v>5</v>
      </c>
      <c r="AI100" s="132">
        <v>1</v>
      </c>
      <c r="AJ100" s="132">
        <v>3</v>
      </c>
      <c r="AK100" s="132">
        <v>5</v>
      </c>
      <c r="AL100" s="132">
        <v>3</v>
      </c>
      <c r="AM100" s="132">
        <v>3</v>
      </c>
      <c r="AN100" s="132">
        <v>9</v>
      </c>
      <c r="AO100" s="132">
        <v>9</v>
      </c>
      <c r="AP100" s="132">
        <v>12</v>
      </c>
      <c r="AQ100" s="132">
        <v>14</v>
      </c>
      <c r="AR100" s="132">
        <v>16</v>
      </c>
      <c r="AS100" s="132">
        <v>21</v>
      </c>
      <c r="AT100" s="132">
        <v>20</v>
      </c>
      <c r="AU100" s="132">
        <v>37</v>
      </c>
      <c r="AV100" s="132">
        <v>33</v>
      </c>
      <c r="AW100" s="132">
        <v>30</v>
      </c>
      <c r="AX100" s="132">
        <v>32</v>
      </c>
      <c r="AY100" s="132">
        <v>50</v>
      </c>
      <c r="AZ100" s="132">
        <v>37</v>
      </c>
      <c r="BA100" s="132">
        <v>43</v>
      </c>
      <c r="BB100" s="132">
        <v>67</v>
      </c>
      <c r="BC100" s="132">
        <v>59</v>
      </c>
      <c r="BD100" s="132">
        <v>56</v>
      </c>
      <c r="BE100" s="132">
        <v>77</v>
      </c>
      <c r="BF100" s="132">
        <v>84</v>
      </c>
      <c r="BG100" s="132">
        <v>63</v>
      </c>
      <c r="BH100" s="132">
        <v>56</v>
      </c>
      <c r="BI100" s="132">
        <v>82</v>
      </c>
      <c r="BJ100" s="132">
        <v>71</v>
      </c>
      <c r="BK100" s="132">
        <v>69</v>
      </c>
      <c r="BL100" s="132">
        <v>67</v>
      </c>
      <c r="BM100" s="132">
        <v>94</v>
      </c>
      <c r="BN100" s="132">
        <v>86</v>
      </c>
      <c r="BO100" s="132">
        <v>49</v>
      </c>
      <c r="BP100" s="132">
        <v>92</v>
      </c>
      <c r="BQ100" s="132">
        <v>73</v>
      </c>
      <c r="BR100" s="132">
        <v>96</v>
      </c>
      <c r="BS100" s="132">
        <v>78</v>
      </c>
      <c r="BT100" s="132">
        <v>83</v>
      </c>
      <c r="BU100" s="132">
        <v>61</v>
      </c>
      <c r="BV100" s="132">
        <v>65</v>
      </c>
      <c r="BW100" s="132">
        <v>62</v>
      </c>
      <c r="BX100" s="132">
        <v>82</v>
      </c>
      <c r="BY100" s="132">
        <v>62</v>
      </c>
      <c r="BZ100" s="132">
        <v>71</v>
      </c>
      <c r="CA100" s="132">
        <v>79</v>
      </c>
      <c r="CB100" s="132">
        <v>51</v>
      </c>
      <c r="CC100" s="132">
        <v>41</v>
      </c>
      <c r="CD100" s="132">
        <v>57</v>
      </c>
      <c r="CE100" s="132">
        <v>57</v>
      </c>
      <c r="CF100" s="132">
        <v>58</v>
      </c>
      <c r="CG100" s="132">
        <v>40</v>
      </c>
      <c r="CH100" s="132">
        <v>39</v>
      </c>
      <c r="CI100" s="132">
        <v>40</v>
      </c>
      <c r="CJ100" s="132">
        <v>23</v>
      </c>
      <c r="CK100" s="132">
        <v>26</v>
      </c>
      <c r="CL100" s="132">
        <v>27</v>
      </c>
      <c r="CM100" s="132">
        <v>33</v>
      </c>
      <c r="CN100" s="132">
        <v>24</v>
      </c>
      <c r="CO100" s="132">
        <v>27</v>
      </c>
      <c r="CP100" s="132">
        <v>20</v>
      </c>
      <c r="CQ100" s="132">
        <v>22</v>
      </c>
      <c r="CR100" s="132">
        <v>24</v>
      </c>
      <c r="CS100" s="132">
        <v>8</v>
      </c>
      <c r="CT100" s="132">
        <v>28</v>
      </c>
      <c r="CU100" s="132">
        <v>27</v>
      </c>
      <c r="CV100" s="132">
        <v>22</v>
      </c>
      <c r="CW100" s="132">
        <v>10</v>
      </c>
      <c r="CX100" s="132">
        <v>8</v>
      </c>
      <c r="CY100" s="132">
        <v>21</v>
      </c>
      <c r="CZ100" s="132">
        <v>14</v>
      </c>
      <c r="DA100" s="132">
        <v>14</v>
      </c>
      <c r="DB100" s="132">
        <v>11</v>
      </c>
      <c r="DC100" s="132">
        <v>15</v>
      </c>
      <c r="DD100" s="132">
        <v>9</v>
      </c>
      <c r="DE100" s="132">
        <v>8</v>
      </c>
      <c r="DF100" s="132">
        <v>11</v>
      </c>
      <c r="DG100" s="132">
        <v>11</v>
      </c>
      <c r="DH100" s="132">
        <v>16</v>
      </c>
      <c r="DI100" s="132">
        <v>8</v>
      </c>
      <c r="DJ100" s="132">
        <v>11</v>
      </c>
      <c r="DK100" s="132">
        <v>3</v>
      </c>
      <c r="DL100" s="132">
        <v>3</v>
      </c>
      <c r="DM100" s="132">
        <v>12</v>
      </c>
      <c r="DN100" s="132">
        <v>6</v>
      </c>
      <c r="DO100" s="132">
        <v>5</v>
      </c>
      <c r="DP100" s="132">
        <v>7</v>
      </c>
      <c r="DQ100" s="132">
        <v>6</v>
      </c>
      <c r="DR100" s="132">
        <v>3</v>
      </c>
      <c r="DS100" s="132">
        <v>3</v>
      </c>
      <c r="DT100" s="132">
        <v>3</v>
      </c>
      <c r="DU100" s="132">
        <v>4</v>
      </c>
      <c r="DV100" s="132">
        <v>4</v>
      </c>
      <c r="DW100" s="132">
        <v>6</v>
      </c>
      <c r="DX100" s="132">
        <v>4</v>
      </c>
      <c r="DY100" s="132">
        <v>5</v>
      </c>
      <c r="DZ100" s="132">
        <v>1</v>
      </c>
      <c r="EA100" s="132">
        <v>2</v>
      </c>
      <c r="EB100" s="132">
        <v>4</v>
      </c>
      <c r="EC100" s="132">
        <v>1</v>
      </c>
      <c r="ED100" s="132">
        <v>2</v>
      </c>
      <c r="EF100" s="132">
        <v>2</v>
      </c>
      <c r="EG100" s="132">
        <v>2</v>
      </c>
      <c r="EI100" s="132">
        <v>2</v>
      </c>
      <c r="EK100" s="132">
        <v>2</v>
      </c>
      <c r="EL100" s="132">
        <v>1</v>
      </c>
      <c r="EM100" s="132">
        <v>2</v>
      </c>
      <c r="EO100" s="132">
        <v>1</v>
      </c>
      <c r="EP100" s="132">
        <v>5</v>
      </c>
      <c r="EQ100" s="132">
        <v>4</v>
      </c>
      <c r="ET100" s="132">
        <v>1</v>
      </c>
      <c r="EV100" s="132">
        <v>2</v>
      </c>
      <c r="FG100" s="132">
        <v>1</v>
      </c>
      <c r="FZ100" s="132">
        <v>3</v>
      </c>
      <c r="GE100" s="132">
        <v>1</v>
      </c>
      <c r="GM100" s="132">
        <v>1</v>
      </c>
      <c r="GP100" s="132">
        <v>1</v>
      </c>
      <c r="HB100" s="132">
        <v>1</v>
      </c>
      <c r="HF100" s="132">
        <v>1</v>
      </c>
      <c r="HG100" s="132">
        <v>1</v>
      </c>
      <c r="HH100" s="132">
        <v>1</v>
      </c>
      <c r="HI100" s="132">
        <v>1</v>
      </c>
      <c r="HM100" s="132">
        <v>1</v>
      </c>
      <c r="HO100" s="132">
        <v>1</v>
      </c>
      <c r="HP100" s="132">
        <v>2</v>
      </c>
      <c r="HQ100" s="132">
        <v>1</v>
      </c>
      <c r="HR100" s="132">
        <v>1</v>
      </c>
      <c r="HT100" s="132">
        <v>1</v>
      </c>
    </row>
    <row r="101" spans="2:231" s="132" customFormat="1" x14ac:dyDescent="0.25">
      <c r="D101" s="132">
        <f>SUM(D91:D100)</f>
        <v>1</v>
      </c>
      <c r="E101" s="132">
        <f t="shared" ref="E101:BP101" si="397">SUM(E91:E100)</f>
        <v>1</v>
      </c>
      <c r="F101" s="132">
        <f t="shared" si="397"/>
        <v>1</v>
      </c>
      <c r="G101" s="132">
        <f t="shared" si="397"/>
        <v>2</v>
      </c>
      <c r="H101" s="132">
        <f t="shared" si="397"/>
        <v>3</v>
      </c>
      <c r="I101" s="132">
        <f t="shared" si="397"/>
        <v>2</v>
      </c>
      <c r="J101" s="132">
        <f t="shared" si="397"/>
        <v>2</v>
      </c>
      <c r="K101" s="132">
        <f t="shared" si="397"/>
        <v>2</v>
      </c>
      <c r="L101" s="132">
        <f t="shared" si="397"/>
        <v>4</v>
      </c>
      <c r="M101" s="132">
        <f t="shared" si="397"/>
        <v>1</v>
      </c>
      <c r="N101" s="132">
        <f t="shared" si="397"/>
        <v>2</v>
      </c>
      <c r="O101" s="132">
        <f t="shared" si="397"/>
        <v>1</v>
      </c>
      <c r="P101" s="132">
        <f t="shared" si="397"/>
        <v>4</v>
      </c>
      <c r="Q101" s="132">
        <f t="shared" si="397"/>
        <v>2</v>
      </c>
      <c r="R101" s="132">
        <f t="shared" si="397"/>
        <v>3</v>
      </c>
      <c r="S101" s="132">
        <f t="shared" si="397"/>
        <v>3</v>
      </c>
      <c r="T101" s="132">
        <f t="shared" si="397"/>
        <v>1</v>
      </c>
      <c r="U101" s="132">
        <f t="shared" si="397"/>
        <v>5</v>
      </c>
      <c r="V101" s="132">
        <f t="shared" si="397"/>
        <v>9</v>
      </c>
      <c r="W101" s="132">
        <f t="shared" si="397"/>
        <v>9</v>
      </c>
      <c r="X101" s="132">
        <f t="shared" si="397"/>
        <v>5</v>
      </c>
      <c r="Y101" s="132">
        <f t="shared" si="397"/>
        <v>10</v>
      </c>
      <c r="Z101" s="132">
        <f t="shared" si="397"/>
        <v>22</v>
      </c>
      <c r="AA101" s="132">
        <f t="shared" si="397"/>
        <v>24</v>
      </c>
      <c r="AB101" s="132">
        <f t="shared" si="397"/>
        <v>33</v>
      </c>
      <c r="AC101" s="132">
        <f t="shared" si="397"/>
        <v>61</v>
      </c>
      <c r="AD101" s="132">
        <f t="shared" si="397"/>
        <v>63</v>
      </c>
      <c r="AE101" s="132">
        <f t="shared" si="397"/>
        <v>65</v>
      </c>
      <c r="AF101" s="132">
        <f t="shared" si="397"/>
        <v>134</v>
      </c>
      <c r="AG101" s="132">
        <f t="shared" si="397"/>
        <v>141</v>
      </c>
      <c r="AH101" s="132">
        <f t="shared" si="397"/>
        <v>126</v>
      </c>
      <c r="AI101" s="132">
        <f t="shared" si="397"/>
        <v>139</v>
      </c>
      <c r="AJ101" s="132">
        <f t="shared" si="397"/>
        <v>166</v>
      </c>
      <c r="AK101" s="132">
        <f t="shared" si="397"/>
        <v>202</v>
      </c>
      <c r="AL101" s="132">
        <f t="shared" si="397"/>
        <v>238</v>
      </c>
      <c r="AM101" s="132">
        <f t="shared" si="397"/>
        <v>242</v>
      </c>
      <c r="AN101" s="132">
        <f t="shared" si="397"/>
        <v>445</v>
      </c>
      <c r="AO101" s="132">
        <f t="shared" si="397"/>
        <v>420</v>
      </c>
      <c r="AP101" s="132">
        <f t="shared" si="397"/>
        <v>527</v>
      </c>
      <c r="AQ101" s="132">
        <f t="shared" si="397"/>
        <v>576</v>
      </c>
      <c r="AR101" s="132">
        <f t="shared" si="397"/>
        <v>675</v>
      </c>
      <c r="AS101" s="132">
        <f t="shared" si="397"/>
        <v>694</v>
      </c>
      <c r="AT101" s="132">
        <f t="shared" si="397"/>
        <v>757</v>
      </c>
      <c r="AU101" s="132">
        <f t="shared" si="397"/>
        <v>1054</v>
      </c>
      <c r="AV101" s="132">
        <f t="shared" si="397"/>
        <v>824</v>
      </c>
      <c r="AW101" s="132">
        <f t="shared" si="397"/>
        <v>864</v>
      </c>
      <c r="AX101" s="132">
        <f t="shared" si="397"/>
        <v>824</v>
      </c>
      <c r="AY101" s="132">
        <f t="shared" si="397"/>
        <v>997</v>
      </c>
      <c r="AZ101" s="132">
        <f t="shared" si="397"/>
        <v>873</v>
      </c>
      <c r="BA101" s="132">
        <f t="shared" si="397"/>
        <v>748</v>
      </c>
      <c r="BB101" s="132">
        <f t="shared" si="397"/>
        <v>1196</v>
      </c>
      <c r="BC101" s="132">
        <f t="shared" si="397"/>
        <v>963</v>
      </c>
      <c r="BD101" s="132">
        <f t="shared" si="397"/>
        <v>1029</v>
      </c>
      <c r="BE101" s="132">
        <f t="shared" si="397"/>
        <v>944</v>
      </c>
      <c r="BF101" s="132">
        <f t="shared" si="397"/>
        <v>1062</v>
      </c>
      <c r="BG101" s="132">
        <f t="shared" si="397"/>
        <v>858</v>
      </c>
      <c r="BH101" s="132">
        <f t="shared" si="397"/>
        <v>800</v>
      </c>
      <c r="BI101" s="132">
        <f t="shared" si="397"/>
        <v>1122</v>
      </c>
      <c r="BJ101" s="132">
        <f t="shared" si="397"/>
        <v>852</v>
      </c>
      <c r="BK101" s="132">
        <f t="shared" si="397"/>
        <v>1116</v>
      </c>
      <c r="BL101" s="132">
        <f t="shared" si="397"/>
        <v>1024</v>
      </c>
      <c r="BM101" s="132">
        <f t="shared" si="397"/>
        <v>1050</v>
      </c>
      <c r="BN101" s="132">
        <f t="shared" si="397"/>
        <v>996</v>
      </c>
      <c r="BO101" s="132">
        <f t="shared" si="397"/>
        <v>786</v>
      </c>
      <c r="BP101" s="132">
        <f t="shared" si="397"/>
        <v>1149</v>
      </c>
      <c r="BQ101" s="132">
        <f t="shared" ref="BQ101:EB101" si="398">SUM(BQ91:BQ100)</f>
        <v>998</v>
      </c>
      <c r="BR101" s="132">
        <f t="shared" si="398"/>
        <v>1035</v>
      </c>
      <c r="BS101" s="132">
        <f t="shared" si="398"/>
        <v>899</v>
      </c>
      <c r="BT101" s="132">
        <f t="shared" si="398"/>
        <v>994</v>
      </c>
      <c r="BU101" s="132">
        <f t="shared" si="398"/>
        <v>832</v>
      </c>
      <c r="BV101" s="132">
        <f t="shared" si="398"/>
        <v>736</v>
      </c>
      <c r="BW101" s="132">
        <f t="shared" si="398"/>
        <v>774</v>
      </c>
      <c r="BX101" s="132">
        <f t="shared" si="398"/>
        <v>753</v>
      </c>
      <c r="BY101" s="132">
        <f t="shared" si="398"/>
        <v>746</v>
      </c>
      <c r="BZ101" s="132">
        <f t="shared" si="398"/>
        <v>703</v>
      </c>
      <c r="CA101" s="132">
        <f t="shared" si="398"/>
        <v>698</v>
      </c>
      <c r="CB101" s="132">
        <f t="shared" si="398"/>
        <v>606</v>
      </c>
      <c r="CC101" s="132">
        <f t="shared" si="398"/>
        <v>456</v>
      </c>
      <c r="CD101" s="132">
        <f t="shared" si="398"/>
        <v>648</v>
      </c>
      <c r="CE101" s="132">
        <f t="shared" si="398"/>
        <v>470</v>
      </c>
      <c r="CF101" s="132">
        <f t="shared" si="398"/>
        <v>464</v>
      </c>
      <c r="CG101" s="132">
        <f t="shared" si="398"/>
        <v>409</v>
      </c>
      <c r="CH101" s="132">
        <f t="shared" si="398"/>
        <v>401</v>
      </c>
      <c r="CI101" s="132">
        <f t="shared" si="398"/>
        <v>359</v>
      </c>
      <c r="CJ101" s="132">
        <f t="shared" si="398"/>
        <v>292</v>
      </c>
      <c r="CK101" s="132">
        <f t="shared" si="398"/>
        <v>327</v>
      </c>
      <c r="CL101" s="132">
        <f t="shared" si="398"/>
        <v>332</v>
      </c>
      <c r="CM101" s="132">
        <f t="shared" si="398"/>
        <v>313</v>
      </c>
      <c r="CN101" s="132">
        <f t="shared" si="398"/>
        <v>274</v>
      </c>
      <c r="CO101" s="132">
        <f t="shared" si="398"/>
        <v>335</v>
      </c>
      <c r="CP101" s="132">
        <f t="shared" si="398"/>
        <v>237</v>
      </c>
      <c r="CQ101" s="132">
        <f t="shared" si="398"/>
        <v>209</v>
      </c>
      <c r="CR101" s="132">
        <f t="shared" si="398"/>
        <v>266</v>
      </c>
      <c r="CS101" s="132">
        <f t="shared" si="398"/>
        <v>203</v>
      </c>
      <c r="CT101" s="132">
        <f t="shared" si="398"/>
        <v>216</v>
      </c>
      <c r="CU101" s="132">
        <f t="shared" si="398"/>
        <v>210</v>
      </c>
      <c r="CV101" s="132">
        <f t="shared" si="398"/>
        <v>200</v>
      </c>
      <c r="CW101" s="132">
        <f t="shared" si="398"/>
        <v>194</v>
      </c>
      <c r="CX101" s="132">
        <f t="shared" si="398"/>
        <v>152</v>
      </c>
      <c r="CY101" s="132">
        <f t="shared" si="398"/>
        <v>230</v>
      </c>
      <c r="CZ101" s="132">
        <f t="shared" si="398"/>
        <v>184</v>
      </c>
      <c r="DA101" s="132">
        <f t="shared" si="398"/>
        <v>176</v>
      </c>
      <c r="DB101" s="132">
        <f t="shared" si="398"/>
        <v>145</v>
      </c>
      <c r="DC101" s="132">
        <f t="shared" si="398"/>
        <v>169</v>
      </c>
      <c r="DD101" s="132">
        <f t="shared" si="398"/>
        <v>137</v>
      </c>
      <c r="DE101" s="132">
        <f t="shared" si="398"/>
        <v>161</v>
      </c>
      <c r="DF101" s="132">
        <f t="shared" si="398"/>
        <v>188</v>
      </c>
      <c r="DG101" s="132">
        <f t="shared" si="398"/>
        <v>196</v>
      </c>
      <c r="DH101" s="132">
        <f t="shared" si="398"/>
        <v>180</v>
      </c>
      <c r="DI101" s="132">
        <f t="shared" si="398"/>
        <v>199</v>
      </c>
      <c r="DJ101" s="132">
        <f t="shared" si="398"/>
        <v>202</v>
      </c>
      <c r="DK101" s="132">
        <f t="shared" si="398"/>
        <v>183</v>
      </c>
      <c r="DL101" s="132">
        <f t="shared" si="398"/>
        <v>120</v>
      </c>
      <c r="DM101" s="132">
        <f t="shared" si="398"/>
        <v>195</v>
      </c>
      <c r="DN101" s="132">
        <f t="shared" si="398"/>
        <v>143</v>
      </c>
      <c r="DO101" s="132">
        <f t="shared" si="398"/>
        <v>163</v>
      </c>
      <c r="DP101" s="132">
        <f t="shared" si="398"/>
        <v>143</v>
      </c>
      <c r="DQ101" s="132">
        <f t="shared" si="398"/>
        <v>141</v>
      </c>
      <c r="DR101" s="132">
        <f t="shared" si="398"/>
        <v>167</v>
      </c>
      <c r="DS101" s="132">
        <f t="shared" si="398"/>
        <v>124</v>
      </c>
      <c r="DT101" s="132">
        <f t="shared" si="398"/>
        <v>164</v>
      </c>
      <c r="DU101" s="132">
        <f t="shared" si="398"/>
        <v>139</v>
      </c>
      <c r="DV101" s="132">
        <f t="shared" si="398"/>
        <v>149</v>
      </c>
      <c r="DW101" s="132">
        <f t="shared" si="398"/>
        <v>152</v>
      </c>
      <c r="DX101" s="132">
        <f t="shared" si="398"/>
        <v>170</v>
      </c>
      <c r="DY101" s="132">
        <f t="shared" si="398"/>
        <v>159</v>
      </c>
      <c r="DZ101" s="132">
        <f t="shared" si="398"/>
        <v>102</v>
      </c>
      <c r="EA101" s="132">
        <f t="shared" si="398"/>
        <v>145</v>
      </c>
      <c r="EB101" s="132">
        <f t="shared" si="398"/>
        <v>135</v>
      </c>
      <c r="EC101" s="132">
        <f t="shared" ref="EC101:GN101" si="399">SUM(EC91:EC100)</f>
        <v>159</v>
      </c>
      <c r="ED101" s="132">
        <f t="shared" si="399"/>
        <v>135</v>
      </c>
      <c r="EE101" s="132">
        <f t="shared" si="399"/>
        <v>138</v>
      </c>
      <c r="EF101" s="132">
        <f t="shared" si="399"/>
        <v>111</v>
      </c>
      <c r="EG101" s="132">
        <f t="shared" si="399"/>
        <v>103</v>
      </c>
      <c r="EH101" s="132">
        <f t="shared" si="399"/>
        <v>116</v>
      </c>
      <c r="EI101" s="132">
        <f t="shared" si="399"/>
        <v>82</v>
      </c>
      <c r="EJ101" s="132">
        <f t="shared" si="399"/>
        <v>94</v>
      </c>
      <c r="EK101" s="132">
        <f t="shared" si="399"/>
        <v>68</v>
      </c>
      <c r="EL101" s="132">
        <f t="shared" si="399"/>
        <v>73</v>
      </c>
      <c r="EM101" s="132">
        <f t="shared" si="399"/>
        <v>78</v>
      </c>
      <c r="EN101" s="132">
        <f t="shared" si="399"/>
        <v>56</v>
      </c>
      <c r="EO101" s="132">
        <f t="shared" si="399"/>
        <v>81</v>
      </c>
      <c r="EP101" s="132">
        <f t="shared" si="399"/>
        <v>70</v>
      </c>
      <c r="EQ101" s="132">
        <f t="shared" si="399"/>
        <v>91</v>
      </c>
      <c r="ER101" s="132">
        <f t="shared" si="399"/>
        <v>75</v>
      </c>
      <c r="ES101" s="132">
        <f t="shared" si="399"/>
        <v>60</v>
      </c>
      <c r="ET101" s="132">
        <f t="shared" si="399"/>
        <v>75</v>
      </c>
      <c r="EU101" s="132">
        <f t="shared" si="399"/>
        <v>59</v>
      </c>
      <c r="EV101" s="132">
        <f t="shared" si="399"/>
        <v>75</v>
      </c>
      <c r="EW101" s="132">
        <f t="shared" si="399"/>
        <v>61</v>
      </c>
      <c r="EX101" s="132">
        <f t="shared" si="399"/>
        <v>2</v>
      </c>
      <c r="EY101" s="132">
        <f t="shared" si="399"/>
        <v>2</v>
      </c>
      <c r="EZ101" s="132">
        <f t="shared" si="399"/>
        <v>1</v>
      </c>
      <c r="FA101" s="132">
        <f t="shared" si="399"/>
        <v>1</v>
      </c>
      <c r="FB101" s="132">
        <f t="shared" si="399"/>
        <v>1</v>
      </c>
      <c r="FC101" s="132">
        <f t="shared" si="399"/>
        <v>2</v>
      </c>
      <c r="FD101" s="132">
        <f t="shared" si="399"/>
        <v>1</v>
      </c>
      <c r="FE101" s="132">
        <f t="shared" si="399"/>
        <v>2</v>
      </c>
      <c r="FF101" s="132">
        <f t="shared" si="399"/>
        <v>1</v>
      </c>
      <c r="FG101" s="132">
        <f t="shared" si="399"/>
        <v>4</v>
      </c>
      <c r="FH101" s="132">
        <f t="shared" si="399"/>
        <v>7</v>
      </c>
      <c r="FI101" s="132">
        <f t="shared" si="399"/>
        <v>4</v>
      </c>
      <c r="FJ101" s="132">
        <f t="shared" si="399"/>
        <v>1</v>
      </c>
      <c r="FK101" s="132">
        <f t="shared" si="399"/>
        <v>6</v>
      </c>
      <c r="FL101" s="132">
        <f t="shared" si="399"/>
        <v>4</v>
      </c>
      <c r="FM101" s="132">
        <f t="shared" si="399"/>
        <v>8</v>
      </c>
      <c r="FN101" s="132">
        <f t="shared" si="399"/>
        <v>2</v>
      </c>
      <c r="FO101" s="132">
        <f t="shared" si="399"/>
        <v>3</v>
      </c>
      <c r="FP101" s="132">
        <f t="shared" si="399"/>
        <v>5</v>
      </c>
      <c r="FQ101" s="132">
        <f t="shared" si="399"/>
        <v>2</v>
      </c>
      <c r="FR101" s="132">
        <f t="shared" si="399"/>
        <v>6</v>
      </c>
      <c r="FS101" s="132">
        <f t="shared" si="399"/>
        <v>6</v>
      </c>
      <c r="FT101" s="132">
        <f t="shared" si="399"/>
        <v>5</v>
      </c>
      <c r="FU101" s="132">
        <f t="shared" si="399"/>
        <v>6</v>
      </c>
      <c r="FV101" s="132">
        <f t="shared" si="399"/>
        <v>5</v>
      </c>
      <c r="FW101" s="132">
        <f t="shared" si="399"/>
        <v>7</v>
      </c>
      <c r="FX101" s="132">
        <f t="shared" si="399"/>
        <v>8</v>
      </c>
      <c r="FY101" s="132">
        <f t="shared" si="399"/>
        <v>5</v>
      </c>
      <c r="FZ101" s="132">
        <f t="shared" si="399"/>
        <v>9</v>
      </c>
      <c r="GA101" s="132">
        <f t="shared" si="399"/>
        <v>5</v>
      </c>
      <c r="GB101" s="132">
        <f t="shared" si="399"/>
        <v>6</v>
      </c>
      <c r="GC101" s="132">
        <f t="shared" si="399"/>
        <v>7</v>
      </c>
      <c r="GD101" s="132">
        <f t="shared" si="399"/>
        <v>11</v>
      </c>
      <c r="GE101" s="132">
        <f t="shared" si="399"/>
        <v>14</v>
      </c>
      <c r="GF101" s="132">
        <f t="shared" si="399"/>
        <v>8</v>
      </c>
      <c r="GG101" s="132">
        <f t="shared" si="399"/>
        <v>8</v>
      </c>
      <c r="GH101" s="132">
        <f t="shared" si="399"/>
        <v>9</v>
      </c>
      <c r="GI101" s="132">
        <f t="shared" si="399"/>
        <v>10</v>
      </c>
      <c r="GJ101" s="132">
        <f t="shared" si="399"/>
        <v>7</v>
      </c>
      <c r="GK101" s="132">
        <f t="shared" si="399"/>
        <v>10</v>
      </c>
      <c r="GL101" s="132">
        <f t="shared" si="399"/>
        <v>11</v>
      </c>
      <c r="GM101" s="132">
        <f t="shared" si="399"/>
        <v>6</v>
      </c>
      <c r="GN101" s="132">
        <f t="shared" si="399"/>
        <v>9</v>
      </c>
      <c r="GO101" s="132">
        <f t="shared" ref="GO101:HB101" si="400">SUM(GO91:GO100)</f>
        <v>8</v>
      </c>
      <c r="GP101" s="132">
        <f t="shared" si="400"/>
        <v>8</v>
      </c>
      <c r="GQ101" s="132">
        <f t="shared" si="400"/>
        <v>4</v>
      </c>
      <c r="GR101" s="132">
        <f t="shared" si="400"/>
        <v>8</v>
      </c>
      <c r="GS101" s="132">
        <f t="shared" si="400"/>
        <v>2</v>
      </c>
      <c r="GT101" s="132">
        <f t="shared" si="400"/>
        <v>5</v>
      </c>
      <c r="GU101" s="132">
        <f t="shared" si="400"/>
        <v>3</v>
      </c>
      <c r="GV101" s="132">
        <f t="shared" si="400"/>
        <v>7</v>
      </c>
      <c r="GW101" s="132">
        <f t="shared" si="400"/>
        <v>7</v>
      </c>
      <c r="GX101" s="132">
        <f t="shared" si="400"/>
        <v>3</v>
      </c>
      <c r="GY101" s="132">
        <f t="shared" si="400"/>
        <v>5</v>
      </c>
      <c r="GZ101" s="132">
        <f t="shared" si="400"/>
        <v>7</v>
      </c>
      <c r="HA101" s="132">
        <f t="shared" si="400"/>
        <v>7</v>
      </c>
      <c r="HB101" s="132">
        <f t="shared" si="400"/>
        <v>4</v>
      </c>
      <c r="HC101" s="132">
        <v>1</v>
      </c>
      <c r="HF101" s="132">
        <v>1</v>
      </c>
      <c r="HL101" s="132">
        <v>1</v>
      </c>
      <c r="HO101" s="132">
        <v>1</v>
      </c>
      <c r="HS101" s="132">
        <v>1</v>
      </c>
    </row>
    <row r="102" spans="2:231" x14ac:dyDescent="0.25">
      <c r="B102" s="132"/>
      <c r="C102" s="132"/>
      <c r="D102" s="132"/>
      <c r="E102" s="132"/>
      <c r="F102" s="132"/>
      <c r="G102" s="132"/>
      <c r="H102" s="132"/>
      <c r="I102" s="132"/>
      <c r="J102" s="132"/>
      <c r="K102" s="132"/>
      <c r="L102" s="132"/>
      <c r="M102" s="132"/>
      <c r="N102" s="132"/>
      <c r="O102" s="132"/>
      <c r="P102" s="132"/>
      <c r="Q102" s="132"/>
      <c r="R102" s="132"/>
      <c r="S102" s="132"/>
      <c r="T102" s="132"/>
      <c r="U102" s="132"/>
      <c r="V102" s="132"/>
      <c r="W102" s="132"/>
      <c r="X102" s="132"/>
      <c r="Y102" s="132"/>
      <c r="Z102" s="132"/>
      <c r="AA102" s="132"/>
      <c r="AB102" s="132"/>
      <c r="AC102" s="132"/>
      <c r="AD102" s="132"/>
      <c r="AE102" s="132"/>
      <c r="AF102" s="132"/>
      <c r="AG102" s="132"/>
      <c r="AH102" s="132"/>
      <c r="AI102" s="132"/>
      <c r="AJ102" s="132"/>
      <c r="AK102" s="132"/>
      <c r="AL102" s="132"/>
      <c r="AM102" s="132"/>
      <c r="AN102" s="132"/>
      <c r="AO102" s="132"/>
      <c r="AP102" s="132"/>
      <c r="AQ102" s="132"/>
      <c r="AR102" s="132"/>
      <c r="AS102" s="132"/>
      <c r="AT102" s="132"/>
      <c r="AU102" s="132"/>
      <c r="AV102" s="132"/>
      <c r="AW102" s="132"/>
      <c r="AX102" s="132"/>
      <c r="AY102" s="132"/>
      <c r="AZ102" s="132"/>
      <c r="BA102" s="132"/>
      <c r="BB102" s="132"/>
      <c r="BC102" s="132"/>
      <c r="BD102" s="132"/>
      <c r="BE102" s="132"/>
      <c r="BF102" s="132"/>
      <c r="BG102" s="132"/>
      <c r="BH102" s="132"/>
      <c r="BI102" s="132"/>
      <c r="BJ102" s="132"/>
      <c r="BK102" s="132"/>
      <c r="BL102" s="132"/>
      <c r="BM102" s="132"/>
      <c r="BN102" s="132"/>
      <c r="BO102" s="132"/>
      <c r="BP102" s="132"/>
      <c r="BQ102" s="132"/>
      <c r="BR102" s="132"/>
      <c r="BS102" s="132"/>
      <c r="BT102" s="132"/>
      <c r="BU102" s="132"/>
      <c r="BV102" s="132"/>
      <c r="BW102" s="132"/>
      <c r="BX102" s="132"/>
      <c r="BY102" s="132"/>
      <c r="BZ102" s="132"/>
      <c r="CA102" s="132"/>
      <c r="CB102" s="132"/>
      <c r="CC102" s="132"/>
      <c r="CD102" s="132"/>
      <c r="CE102" s="132"/>
      <c r="CF102" s="132"/>
      <c r="CG102" s="132"/>
      <c r="CH102" s="132"/>
      <c r="CI102" s="132"/>
      <c r="CJ102" s="132"/>
      <c r="CK102" s="132"/>
      <c r="CL102" s="132"/>
      <c r="CM102" s="132"/>
      <c r="CN102" s="132"/>
      <c r="CO102" s="132"/>
      <c r="CP102" s="132"/>
      <c r="CQ102" s="132"/>
      <c r="CR102" s="132"/>
      <c r="CS102" s="132"/>
      <c r="CT102" s="132"/>
      <c r="CU102" s="132"/>
      <c r="CV102" s="132"/>
      <c r="CW102" s="132"/>
      <c r="CX102" s="132"/>
      <c r="CY102" s="132"/>
      <c r="CZ102" s="132"/>
      <c r="DA102" s="132"/>
      <c r="DB102" s="132"/>
      <c r="DC102" s="132"/>
      <c r="DD102" s="132"/>
      <c r="DE102" s="132"/>
      <c r="DF102" s="132"/>
      <c r="DG102" s="132"/>
      <c r="DH102" s="132"/>
      <c r="DI102" s="132"/>
      <c r="DJ102" s="132"/>
      <c r="DK102" s="132"/>
      <c r="DL102" s="132"/>
      <c r="DM102" s="132"/>
      <c r="DN102" s="132"/>
      <c r="DO102" s="132"/>
      <c r="DP102" s="132"/>
      <c r="DQ102" s="132"/>
      <c r="DR102" s="132"/>
      <c r="DS102" s="132"/>
      <c r="DT102" s="132"/>
      <c r="DU102" s="132"/>
      <c r="DV102" s="132"/>
      <c r="DW102" s="132"/>
      <c r="DX102" s="132"/>
      <c r="DY102" s="132"/>
      <c r="DZ102" s="132"/>
      <c r="EA102" s="132"/>
      <c r="EB102" s="132"/>
      <c r="EC102" s="132"/>
      <c r="ED102" s="132"/>
      <c r="EE102" s="132"/>
      <c r="EF102" s="132"/>
      <c r="EG102" s="132"/>
      <c r="EH102" s="132"/>
      <c r="EI102" s="132"/>
      <c r="EJ102" s="132"/>
      <c r="EK102" s="132"/>
      <c r="EL102" s="132"/>
      <c r="EM102" s="132"/>
      <c r="EN102" s="132"/>
      <c r="EO102" s="132"/>
      <c r="EP102" s="132"/>
      <c r="EQ102" s="132"/>
      <c r="ER102" s="132"/>
      <c r="ES102" s="132"/>
      <c r="ET102" s="132"/>
      <c r="EU102" s="132"/>
      <c r="EV102" s="132"/>
      <c r="EW102" s="132"/>
      <c r="EX102" s="132"/>
      <c r="EY102" s="132"/>
      <c r="EZ102" s="132"/>
      <c r="FA102" s="132"/>
      <c r="FB102" s="132"/>
      <c r="FC102" s="132"/>
      <c r="FD102" s="132"/>
      <c r="FE102" s="132"/>
      <c r="FF102" s="132"/>
      <c r="FG102" s="132"/>
      <c r="FH102" s="132"/>
      <c r="FI102" s="132"/>
      <c r="FJ102" s="132"/>
      <c r="FK102" s="132"/>
      <c r="FL102" s="132"/>
      <c r="FM102" s="132"/>
      <c r="FN102" s="132"/>
      <c r="FO102" s="132"/>
      <c r="FP102" s="132"/>
      <c r="FQ102" s="132"/>
      <c r="FR102" s="132"/>
      <c r="FS102" s="132"/>
      <c r="FT102" s="132"/>
      <c r="FU102" s="132"/>
      <c r="FV102" s="132"/>
      <c r="FW102" s="132"/>
      <c r="FX102" s="132"/>
      <c r="FY102" s="132"/>
      <c r="FZ102" s="132"/>
      <c r="GA102" s="132"/>
      <c r="GB102" s="132"/>
      <c r="GC102" s="132"/>
      <c r="GD102" s="132"/>
      <c r="GE102" s="132"/>
      <c r="GF102" s="132"/>
      <c r="GG102" s="132"/>
      <c r="GH102" s="132"/>
      <c r="GI102" s="132"/>
      <c r="GJ102" s="132"/>
      <c r="GK102" s="132"/>
      <c r="GL102" s="132"/>
      <c r="GM102" s="132"/>
      <c r="GN102" s="132"/>
      <c r="GO102" s="132"/>
      <c r="GP102" s="132"/>
      <c r="GQ102" s="132"/>
      <c r="GR102" s="132"/>
      <c r="GS102" s="132"/>
      <c r="GT102" s="132"/>
      <c r="GU102" s="132"/>
      <c r="GV102" s="132"/>
      <c r="GW102" s="132"/>
      <c r="GX102" s="132"/>
      <c r="GY102" s="132"/>
      <c r="GZ102" s="132"/>
      <c r="HA102" s="132"/>
      <c r="HB102" s="132"/>
      <c r="HC102" s="132"/>
      <c r="HD102" s="132"/>
      <c r="HE102" s="132"/>
      <c r="HF102" s="132"/>
      <c r="HG102" s="132"/>
      <c r="HH102" s="132"/>
      <c r="HI102" s="132"/>
      <c r="HJ102" s="132"/>
      <c r="HK102" s="132"/>
      <c r="HL102" s="132"/>
      <c r="HM102" s="132"/>
      <c r="HN102" s="132"/>
      <c r="HO102" s="132"/>
      <c r="HP102" s="132"/>
      <c r="HQ102" s="132"/>
      <c r="HR102" s="132"/>
    </row>
    <row r="103" spans="2:231" s="132" customFormat="1" ht="15.75" thickBot="1" x14ac:dyDescent="0.3">
      <c r="B103" s="260"/>
      <c r="C103" s="260"/>
      <c r="D103" s="132" t="s">
        <v>338</v>
      </c>
      <c r="E103" s="132" t="s">
        <v>339</v>
      </c>
      <c r="F103" s="132" t="s">
        <v>340</v>
      </c>
      <c r="G103" s="132" t="s">
        <v>341</v>
      </c>
      <c r="H103" s="132" t="s">
        <v>342</v>
      </c>
      <c r="I103" s="132" t="s">
        <v>343</v>
      </c>
      <c r="J103" s="132" t="s">
        <v>344</v>
      </c>
      <c r="K103" s="132" t="s">
        <v>345</v>
      </c>
      <c r="L103" s="132" t="s">
        <v>346</v>
      </c>
      <c r="M103" s="132" t="s">
        <v>347</v>
      </c>
      <c r="N103" s="132" t="s">
        <v>348</v>
      </c>
      <c r="O103" s="132" t="s">
        <v>349</v>
      </c>
      <c r="P103" s="132" t="s">
        <v>350</v>
      </c>
      <c r="Q103" s="132" t="s">
        <v>351</v>
      </c>
      <c r="R103" s="132" t="s">
        <v>352</v>
      </c>
      <c r="S103" s="132" t="s">
        <v>353</v>
      </c>
      <c r="T103" s="132" t="s">
        <v>354</v>
      </c>
      <c r="U103" s="132" t="s">
        <v>355</v>
      </c>
      <c r="V103" s="132" t="s">
        <v>356</v>
      </c>
      <c r="W103" s="132" t="s">
        <v>357</v>
      </c>
      <c r="X103" s="132" t="s">
        <v>358</v>
      </c>
      <c r="Y103" s="132" t="s">
        <v>359</v>
      </c>
      <c r="Z103" s="132" t="s">
        <v>360</v>
      </c>
      <c r="AA103" s="132" t="s">
        <v>361</v>
      </c>
      <c r="AB103" s="132" t="s">
        <v>362</v>
      </c>
      <c r="AC103" s="132" t="s">
        <v>363</v>
      </c>
      <c r="AD103" s="132" t="s">
        <v>364</v>
      </c>
      <c r="AE103" s="132" t="s">
        <v>365</v>
      </c>
      <c r="AF103" s="132" t="s">
        <v>366</v>
      </c>
      <c r="AG103" s="132" t="s">
        <v>367</v>
      </c>
      <c r="AH103" s="132" t="s">
        <v>368</v>
      </c>
      <c r="AI103" s="132" t="s">
        <v>369</v>
      </c>
      <c r="AJ103" s="132" t="s">
        <v>370</v>
      </c>
      <c r="AK103" s="132" t="s">
        <v>371</v>
      </c>
      <c r="AL103" s="132" t="s">
        <v>372</v>
      </c>
      <c r="AM103" s="132" t="s">
        <v>373</v>
      </c>
      <c r="AN103" s="132" t="s">
        <v>374</v>
      </c>
      <c r="AO103" s="132" t="s">
        <v>375</v>
      </c>
      <c r="AP103" s="132" t="s">
        <v>376</v>
      </c>
      <c r="AQ103" s="132" t="s">
        <v>377</v>
      </c>
      <c r="AR103" s="132" t="s">
        <v>330</v>
      </c>
      <c r="AS103" s="132" t="s">
        <v>329</v>
      </c>
      <c r="AT103" s="132" t="s">
        <v>328</v>
      </c>
      <c r="AU103" s="132" t="s">
        <v>327</v>
      </c>
      <c r="AV103" s="132" t="s">
        <v>326</v>
      </c>
      <c r="AW103" s="132" t="s">
        <v>325</v>
      </c>
      <c r="AX103" s="132" t="s">
        <v>324</v>
      </c>
      <c r="AY103" s="132" t="s">
        <v>323</v>
      </c>
      <c r="AZ103" s="132" t="s">
        <v>322</v>
      </c>
      <c r="BA103" s="132" t="s">
        <v>321</v>
      </c>
      <c r="BB103" s="132" t="s">
        <v>320</v>
      </c>
      <c r="BC103" s="132" t="s">
        <v>319</v>
      </c>
      <c r="BD103" s="132" t="s">
        <v>318</v>
      </c>
      <c r="BE103" s="132" t="s">
        <v>317</v>
      </c>
      <c r="BF103" s="132" t="s">
        <v>316</v>
      </c>
      <c r="BG103" s="132" t="s">
        <v>315</v>
      </c>
      <c r="BH103" s="132" t="s">
        <v>314</v>
      </c>
      <c r="BI103" s="132" t="s">
        <v>313</v>
      </c>
      <c r="BJ103" s="132" t="s">
        <v>312</v>
      </c>
      <c r="BK103" s="132" t="s">
        <v>311</v>
      </c>
      <c r="BL103" s="132" t="s">
        <v>310</v>
      </c>
      <c r="BM103" s="132" t="s">
        <v>309</v>
      </c>
      <c r="BN103" s="132" t="s">
        <v>308</v>
      </c>
      <c r="BO103" s="132" t="s">
        <v>307</v>
      </c>
      <c r="BP103" s="132" t="s">
        <v>306</v>
      </c>
      <c r="BQ103" s="132" t="s">
        <v>305</v>
      </c>
      <c r="BR103" s="132" t="s">
        <v>304</v>
      </c>
      <c r="BS103" s="132" t="s">
        <v>303</v>
      </c>
      <c r="BT103" s="132" t="s">
        <v>302</v>
      </c>
      <c r="BU103" s="132" t="s">
        <v>301</v>
      </c>
      <c r="BV103" s="132" t="s">
        <v>300</v>
      </c>
      <c r="BW103" s="132" t="s">
        <v>299</v>
      </c>
      <c r="BX103" s="132" t="s">
        <v>298</v>
      </c>
      <c r="BY103" s="132" t="s">
        <v>297</v>
      </c>
      <c r="BZ103" s="132" t="s">
        <v>296</v>
      </c>
      <c r="CA103" s="132" t="s">
        <v>295</v>
      </c>
      <c r="CB103" s="132" t="s">
        <v>294</v>
      </c>
      <c r="CC103" s="132" t="s">
        <v>293</v>
      </c>
      <c r="CD103" s="132" t="s">
        <v>292</v>
      </c>
      <c r="CE103" s="132" t="s">
        <v>291</v>
      </c>
      <c r="CF103" s="132" t="s">
        <v>290</v>
      </c>
      <c r="CG103" s="132" t="s">
        <v>289</v>
      </c>
      <c r="CH103" s="132" t="s">
        <v>288</v>
      </c>
      <c r="CI103" s="132" t="s">
        <v>287</v>
      </c>
      <c r="CJ103" s="132" t="s">
        <v>286</v>
      </c>
      <c r="CK103" s="132" t="s">
        <v>285</v>
      </c>
      <c r="CL103" s="132" t="s">
        <v>284</v>
      </c>
      <c r="CM103" s="132" t="s">
        <v>283</v>
      </c>
      <c r="CN103" s="132" t="s">
        <v>282</v>
      </c>
      <c r="CO103" s="132" t="s">
        <v>281</v>
      </c>
      <c r="CP103" s="132" t="s">
        <v>280</v>
      </c>
      <c r="CQ103" s="132" t="s">
        <v>279</v>
      </c>
      <c r="CR103" s="132" t="s">
        <v>278</v>
      </c>
      <c r="CS103" s="132" t="s">
        <v>277</v>
      </c>
      <c r="CT103" s="132" t="s">
        <v>276</v>
      </c>
      <c r="CU103" s="132" t="s">
        <v>275</v>
      </c>
      <c r="CV103" s="132" t="s">
        <v>274</v>
      </c>
      <c r="CW103" s="132" t="s">
        <v>273</v>
      </c>
      <c r="CX103" s="132" t="s">
        <v>272</v>
      </c>
      <c r="CY103" s="132" t="s">
        <v>271</v>
      </c>
      <c r="CZ103" s="132" t="s">
        <v>270</v>
      </c>
      <c r="DA103" s="132" t="s">
        <v>269</v>
      </c>
      <c r="DB103" s="132" t="s">
        <v>268</v>
      </c>
      <c r="DC103" s="132" t="s">
        <v>267</v>
      </c>
      <c r="DD103" s="132" t="s">
        <v>266</v>
      </c>
      <c r="DE103" s="132" t="s">
        <v>265</v>
      </c>
      <c r="DF103" s="132" t="s">
        <v>264</v>
      </c>
      <c r="DG103" s="132" t="s">
        <v>263</v>
      </c>
      <c r="DH103" s="132" t="s">
        <v>262</v>
      </c>
      <c r="DI103" s="132" t="s">
        <v>261</v>
      </c>
      <c r="DJ103" s="132" t="s">
        <v>260</v>
      </c>
      <c r="DK103" s="132" t="s">
        <v>259</v>
      </c>
      <c r="DL103" s="132" t="s">
        <v>258</v>
      </c>
      <c r="DM103" s="132" t="s">
        <v>257</v>
      </c>
      <c r="DN103" s="132" t="s">
        <v>256</v>
      </c>
      <c r="DO103" s="132" t="s">
        <v>255</v>
      </c>
      <c r="DP103" s="132" t="s">
        <v>254</v>
      </c>
      <c r="DQ103" s="132" t="s">
        <v>253</v>
      </c>
      <c r="DR103" s="132" t="s">
        <v>252</v>
      </c>
      <c r="DS103" s="132" t="s">
        <v>251</v>
      </c>
      <c r="DT103" s="132" t="s">
        <v>250</v>
      </c>
      <c r="DU103" s="132" t="s">
        <v>249</v>
      </c>
      <c r="DV103" s="132" t="s">
        <v>248</v>
      </c>
      <c r="DW103" s="132" t="s">
        <v>247</v>
      </c>
      <c r="DX103" s="132" t="s">
        <v>246</v>
      </c>
      <c r="DY103" s="132" t="s">
        <v>245</v>
      </c>
      <c r="DZ103" s="132" t="s">
        <v>244</v>
      </c>
      <c r="EA103" s="132" t="s">
        <v>243</v>
      </c>
      <c r="EB103" s="132" t="s">
        <v>242</v>
      </c>
      <c r="EC103" s="132" t="s">
        <v>241</v>
      </c>
      <c r="ED103" s="132" t="s">
        <v>240</v>
      </c>
      <c r="EE103" s="132" t="s">
        <v>239</v>
      </c>
      <c r="EF103" s="132" t="s">
        <v>238</v>
      </c>
      <c r="EG103" s="132" t="s">
        <v>237</v>
      </c>
      <c r="EH103" s="132" t="s">
        <v>236</v>
      </c>
      <c r="EI103" s="132" t="s">
        <v>235</v>
      </c>
      <c r="EJ103" s="132" t="s">
        <v>234</v>
      </c>
      <c r="EK103" s="132" t="s">
        <v>233</v>
      </c>
      <c r="EL103" s="132" t="s">
        <v>232</v>
      </c>
      <c r="EM103" s="132" t="s">
        <v>231</v>
      </c>
      <c r="EN103" s="132" t="s">
        <v>230</v>
      </c>
      <c r="EO103" s="132" t="s">
        <v>229</v>
      </c>
      <c r="EP103" s="132" t="s">
        <v>228</v>
      </c>
      <c r="EQ103" s="132" t="s">
        <v>227</v>
      </c>
      <c r="ER103" s="132" t="s">
        <v>226</v>
      </c>
      <c r="ES103" s="132" t="s">
        <v>225</v>
      </c>
      <c r="ET103" s="132" t="s">
        <v>224</v>
      </c>
      <c r="EU103" s="132" t="s">
        <v>223</v>
      </c>
      <c r="EV103" s="132" t="s">
        <v>222</v>
      </c>
      <c r="EW103" s="132" t="s">
        <v>221</v>
      </c>
      <c r="EX103" s="132" t="s">
        <v>147</v>
      </c>
      <c r="EY103" s="132" t="s">
        <v>148</v>
      </c>
      <c r="EZ103" s="132" t="s">
        <v>149</v>
      </c>
      <c r="FA103" s="132" t="s">
        <v>150</v>
      </c>
      <c r="FB103" s="132" t="s">
        <v>151</v>
      </c>
      <c r="FC103" s="132" t="s">
        <v>152</v>
      </c>
      <c r="FD103" s="132" t="s">
        <v>153</v>
      </c>
      <c r="FE103" s="132" t="s">
        <v>154</v>
      </c>
      <c r="FF103" s="132" t="s">
        <v>155</v>
      </c>
      <c r="FG103" s="132" t="s">
        <v>156</v>
      </c>
      <c r="FH103" s="132" t="s">
        <v>157</v>
      </c>
      <c r="FI103" s="132" t="s">
        <v>158</v>
      </c>
      <c r="FJ103" s="132" t="s">
        <v>159</v>
      </c>
      <c r="FK103" s="132" t="s">
        <v>160</v>
      </c>
      <c r="FL103" s="132" t="s">
        <v>161</v>
      </c>
      <c r="FM103" s="132" t="s">
        <v>162</v>
      </c>
      <c r="FN103" s="132" t="s">
        <v>163</v>
      </c>
      <c r="FO103" s="132" t="s">
        <v>164</v>
      </c>
      <c r="FP103" s="132" t="s">
        <v>165</v>
      </c>
      <c r="FQ103" s="132" t="s">
        <v>166</v>
      </c>
      <c r="FR103" s="132" t="s">
        <v>167</v>
      </c>
      <c r="FS103" s="132" t="s">
        <v>168</v>
      </c>
      <c r="FT103" s="132" t="s">
        <v>169</v>
      </c>
      <c r="FU103" s="132" t="s">
        <v>170</v>
      </c>
      <c r="FV103" s="132" t="s">
        <v>171</v>
      </c>
      <c r="FW103" s="132" t="s">
        <v>172</v>
      </c>
      <c r="FX103" s="132" t="s">
        <v>173</v>
      </c>
      <c r="FY103" s="132" t="s">
        <v>174</v>
      </c>
      <c r="FZ103" s="132" t="s">
        <v>175</v>
      </c>
      <c r="GA103" s="132" t="s">
        <v>176</v>
      </c>
      <c r="GB103" s="132" t="s">
        <v>177</v>
      </c>
      <c r="GC103" s="132" t="s">
        <v>178</v>
      </c>
      <c r="GD103" s="132" t="s">
        <v>179</v>
      </c>
      <c r="GE103" s="132" t="s">
        <v>180</v>
      </c>
      <c r="GF103" s="132" t="s">
        <v>181</v>
      </c>
      <c r="GG103" s="132" t="s">
        <v>182</v>
      </c>
      <c r="GH103" s="132" t="s">
        <v>183</v>
      </c>
      <c r="GI103" s="132" t="s">
        <v>184</v>
      </c>
      <c r="GJ103" s="132" t="s">
        <v>185</v>
      </c>
      <c r="GK103" s="132" t="s">
        <v>186</v>
      </c>
      <c r="GL103" s="132" t="s">
        <v>187</v>
      </c>
      <c r="GM103" s="132" t="s">
        <v>188</v>
      </c>
      <c r="GN103" s="132" t="s">
        <v>337</v>
      </c>
      <c r="GO103" s="132" t="s">
        <v>189</v>
      </c>
      <c r="GP103" s="132" t="s">
        <v>190</v>
      </c>
      <c r="GQ103" s="132" t="s">
        <v>191</v>
      </c>
      <c r="GR103" s="132" t="s">
        <v>192</v>
      </c>
      <c r="GS103" s="132" t="s">
        <v>144</v>
      </c>
      <c r="GT103" s="132" t="s">
        <v>145</v>
      </c>
      <c r="GU103" s="132" t="s">
        <v>146</v>
      </c>
      <c r="GV103" s="132">
        <v>44063</v>
      </c>
      <c r="GW103" s="132">
        <v>44064</v>
      </c>
      <c r="GX103" s="132">
        <v>44065</v>
      </c>
      <c r="GY103" s="132">
        <v>44066</v>
      </c>
      <c r="GZ103" s="132">
        <v>44067</v>
      </c>
      <c r="HA103" s="132">
        <v>44068</v>
      </c>
      <c r="HB103" s="132">
        <v>44069</v>
      </c>
      <c r="HC103" s="132">
        <v>44070</v>
      </c>
      <c r="HD103" s="132">
        <v>44071</v>
      </c>
      <c r="HE103" s="132">
        <v>44072</v>
      </c>
      <c r="HF103" s="132">
        <v>44073</v>
      </c>
      <c r="HG103" s="132">
        <v>44074</v>
      </c>
      <c r="HH103" s="132" t="s">
        <v>406</v>
      </c>
      <c r="HI103" s="132" t="s">
        <v>408</v>
      </c>
      <c r="HJ103" s="132" t="s">
        <v>409</v>
      </c>
      <c r="HK103" s="132" t="s">
        <v>430</v>
      </c>
      <c r="HL103" s="132" t="s">
        <v>434</v>
      </c>
      <c r="HM103" s="132" t="s">
        <v>435</v>
      </c>
      <c r="HN103" s="132" t="s">
        <v>455</v>
      </c>
      <c r="HO103" s="132" t="s">
        <v>486</v>
      </c>
      <c r="HP103" s="132" t="s">
        <v>487</v>
      </c>
      <c r="HQ103" s="132" t="s">
        <v>491</v>
      </c>
    </row>
    <row r="104" spans="2:231" s="132" customFormat="1" x14ac:dyDescent="0.25">
      <c r="B104" s="254" t="s">
        <v>203</v>
      </c>
      <c r="C104" s="261">
        <v>1772895</v>
      </c>
      <c r="D104" s="7">
        <f>D91/$C104*100000</f>
        <v>0</v>
      </c>
      <c r="E104" s="7">
        <f t="shared" ref="E104:BP104" si="401">E91/$C104*100000</f>
        <v>0</v>
      </c>
      <c r="F104" s="7">
        <f t="shared" si="401"/>
        <v>0</v>
      </c>
      <c r="G104" s="7">
        <f t="shared" si="401"/>
        <v>0</v>
      </c>
      <c r="H104" s="7">
        <f t="shared" si="401"/>
        <v>0</v>
      </c>
      <c r="I104" s="7">
        <f t="shared" si="401"/>
        <v>0</v>
      </c>
      <c r="J104" s="7">
        <f t="shared" si="401"/>
        <v>0</v>
      </c>
      <c r="K104" s="7">
        <f t="shared" si="401"/>
        <v>0</v>
      </c>
      <c r="L104" s="7">
        <f t="shared" si="401"/>
        <v>0</v>
      </c>
      <c r="M104" s="7">
        <f t="shared" si="401"/>
        <v>0</v>
      </c>
      <c r="N104" s="7">
        <f t="shared" si="401"/>
        <v>0</v>
      </c>
      <c r="O104" s="7">
        <f t="shared" si="401"/>
        <v>0</v>
      </c>
      <c r="P104" s="7">
        <f t="shared" si="401"/>
        <v>0</v>
      </c>
      <c r="Q104" s="7">
        <f t="shared" si="401"/>
        <v>0</v>
      </c>
      <c r="R104" s="7">
        <f t="shared" si="401"/>
        <v>0</v>
      </c>
      <c r="S104" s="7">
        <f t="shared" si="401"/>
        <v>0</v>
      </c>
      <c r="T104" s="7">
        <f t="shared" si="401"/>
        <v>0</v>
      </c>
      <c r="U104" s="7">
        <f t="shared" si="401"/>
        <v>0</v>
      </c>
      <c r="V104" s="7">
        <f t="shared" si="401"/>
        <v>0</v>
      </c>
      <c r="W104" s="7">
        <f t="shared" si="401"/>
        <v>0</v>
      </c>
      <c r="X104" s="7">
        <f t="shared" si="401"/>
        <v>0</v>
      </c>
      <c r="Y104" s="7">
        <f t="shared" si="401"/>
        <v>0</v>
      </c>
      <c r="Z104" s="7">
        <f t="shared" si="401"/>
        <v>0</v>
      </c>
      <c r="AA104" s="7">
        <f t="shared" si="401"/>
        <v>0</v>
      </c>
      <c r="AB104" s="7">
        <f t="shared" si="401"/>
        <v>0</v>
      </c>
      <c r="AC104" s="7">
        <f t="shared" si="401"/>
        <v>5.6404919637090746E-2</v>
      </c>
      <c r="AD104" s="7">
        <f t="shared" si="401"/>
        <v>0</v>
      </c>
      <c r="AE104" s="7">
        <f t="shared" si="401"/>
        <v>0</v>
      </c>
      <c r="AF104" s="7">
        <f t="shared" si="401"/>
        <v>5.6404919637090746E-2</v>
      </c>
      <c r="AG104" s="7">
        <f t="shared" si="401"/>
        <v>5.6404919637090746E-2</v>
      </c>
      <c r="AH104" s="7">
        <f t="shared" si="401"/>
        <v>0</v>
      </c>
      <c r="AI104" s="7">
        <f t="shared" si="401"/>
        <v>5.6404919637090746E-2</v>
      </c>
      <c r="AJ104" s="7">
        <f t="shared" si="401"/>
        <v>0</v>
      </c>
      <c r="AK104" s="7">
        <f t="shared" si="401"/>
        <v>5.6404919637090746E-2</v>
      </c>
      <c r="AL104" s="7">
        <f t="shared" si="401"/>
        <v>0</v>
      </c>
      <c r="AM104" s="7">
        <f t="shared" si="401"/>
        <v>5.6404919637090746E-2</v>
      </c>
      <c r="AN104" s="7">
        <f t="shared" si="401"/>
        <v>0.11280983927418149</v>
      </c>
      <c r="AO104" s="7">
        <f t="shared" si="401"/>
        <v>5.6404919637090746E-2</v>
      </c>
      <c r="AP104" s="7">
        <f t="shared" si="401"/>
        <v>0.11280983927418149</v>
      </c>
      <c r="AQ104" s="7">
        <f t="shared" si="401"/>
        <v>5.6404919637090746E-2</v>
      </c>
      <c r="AR104" s="7">
        <f t="shared" si="401"/>
        <v>5.6404919637090746E-2</v>
      </c>
      <c r="AS104" s="7">
        <f t="shared" si="401"/>
        <v>0.28202459818545372</v>
      </c>
      <c r="AT104" s="7">
        <f t="shared" si="401"/>
        <v>5.6404919637090746E-2</v>
      </c>
      <c r="AU104" s="7">
        <f t="shared" si="401"/>
        <v>0.11280983927418149</v>
      </c>
      <c r="AV104" s="7">
        <f t="shared" si="401"/>
        <v>5.6404919637090746E-2</v>
      </c>
      <c r="AW104" s="7">
        <f t="shared" si="401"/>
        <v>0</v>
      </c>
      <c r="AX104" s="7">
        <f t="shared" si="401"/>
        <v>0.11280983927418149</v>
      </c>
      <c r="AY104" s="7">
        <f t="shared" si="401"/>
        <v>5.6404919637090746E-2</v>
      </c>
      <c r="AZ104" s="7">
        <f t="shared" si="401"/>
        <v>0.11280983927418149</v>
      </c>
      <c r="BA104" s="7">
        <f t="shared" si="401"/>
        <v>0</v>
      </c>
      <c r="BB104" s="7">
        <f t="shared" si="401"/>
        <v>0.22561967854836298</v>
      </c>
      <c r="BC104" s="7">
        <f t="shared" si="401"/>
        <v>0.28202459818545372</v>
      </c>
      <c r="BD104" s="7">
        <f t="shared" si="401"/>
        <v>0.28202459818545372</v>
      </c>
      <c r="BE104" s="7">
        <f t="shared" si="401"/>
        <v>0.11280983927418149</v>
      </c>
      <c r="BF104" s="7">
        <f t="shared" si="401"/>
        <v>0.11280983927418149</v>
      </c>
      <c r="BG104" s="7">
        <f t="shared" si="401"/>
        <v>0.16921475891127222</v>
      </c>
      <c r="BH104" s="7">
        <f t="shared" si="401"/>
        <v>0.11280983927418149</v>
      </c>
      <c r="BI104" s="7">
        <f t="shared" si="401"/>
        <v>5.6404919637090746E-2</v>
      </c>
      <c r="BJ104" s="7">
        <f t="shared" si="401"/>
        <v>0.22561967854836298</v>
      </c>
      <c r="BK104" s="7">
        <f t="shared" si="401"/>
        <v>0</v>
      </c>
      <c r="BL104" s="7">
        <f t="shared" si="401"/>
        <v>0</v>
      </c>
      <c r="BM104" s="7">
        <f t="shared" si="401"/>
        <v>0.11280983927418149</v>
      </c>
      <c r="BN104" s="7">
        <f t="shared" si="401"/>
        <v>0.22561967854836298</v>
      </c>
      <c r="BO104" s="7">
        <f t="shared" si="401"/>
        <v>0.11280983927418149</v>
      </c>
      <c r="BP104" s="7">
        <f t="shared" si="401"/>
        <v>5.6404919637090746E-2</v>
      </c>
      <c r="BQ104" s="7">
        <f t="shared" ref="BQ104:EB104" si="402">BQ91/$C104*100000</f>
        <v>5.6404919637090746E-2</v>
      </c>
      <c r="BR104" s="7">
        <f t="shared" si="402"/>
        <v>0.22561967854836298</v>
      </c>
      <c r="BS104" s="7">
        <f t="shared" si="402"/>
        <v>5.6404919637090746E-2</v>
      </c>
      <c r="BT104" s="7">
        <f t="shared" si="402"/>
        <v>5.6404919637090746E-2</v>
      </c>
      <c r="BU104" s="7">
        <f t="shared" si="402"/>
        <v>5.6404919637090746E-2</v>
      </c>
      <c r="BV104" s="7">
        <f t="shared" si="402"/>
        <v>0.11280983927418149</v>
      </c>
      <c r="BW104" s="7">
        <f t="shared" si="402"/>
        <v>5.6404919637090746E-2</v>
      </c>
      <c r="BX104" s="7">
        <f t="shared" si="402"/>
        <v>5.6404919637090746E-2</v>
      </c>
      <c r="BY104" s="7">
        <f t="shared" si="402"/>
        <v>0.11280983927418149</v>
      </c>
      <c r="BZ104" s="7">
        <f t="shared" si="402"/>
        <v>5.6404919637090746E-2</v>
      </c>
      <c r="CA104" s="7">
        <f t="shared" si="402"/>
        <v>0.11280983927418149</v>
      </c>
      <c r="CB104" s="7">
        <f t="shared" si="402"/>
        <v>0</v>
      </c>
      <c r="CC104" s="7">
        <f t="shared" si="402"/>
        <v>5.6404919637090746E-2</v>
      </c>
      <c r="CD104" s="7">
        <f t="shared" si="402"/>
        <v>0</v>
      </c>
      <c r="CE104" s="7">
        <f t="shared" si="402"/>
        <v>0</v>
      </c>
      <c r="CF104" s="7">
        <f t="shared" si="402"/>
        <v>0.11280983927418149</v>
      </c>
      <c r="CG104" s="7">
        <f t="shared" si="402"/>
        <v>0</v>
      </c>
      <c r="CH104" s="7">
        <f t="shared" si="402"/>
        <v>5.6404919637090746E-2</v>
      </c>
      <c r="CI104" s="7">
        <f t="shared" si="402"/>
        <v>5.6404919637090746E-2</v>
      </c>
      <c r="CJ104" s="7">
        <f t="shared" si="402"/>
        <v>0</v>
      </c>
      <c r="CK104" s="7">
        <f t="shared" si="402"/>
        <v>0</v>
      </c>
      <c r="CL104" s="7">
        <f t="shared" si="402"/>
        <v>5.6404919637090746E-2</v>
      </c>
      <c r="CM104" s="7">
        <f t="shared" si="402"/>
        <v>5.6404919637090746E-2</v>
      </c>
      <c r="CN104" s="7">
        <f t="shared" si="402"/>
        <v>5.6404919637090746E-2</v>
      </c>
      <c r="CO104" s="7">
        <f t="shared" si="402"/>
        <v>0</v>
      </c>
      <c r="CP104" s="7">
        <f t="shared" si="402"/>
        <v>0</v>
      </c>
      <c r="CQ104" s="7">
        <f t="shared" si="402"/>
        <v>0</v>
      </c>
      <c r="CR104" s="7">
        <f t="shared" si="402"/>
        <v>0.16921475891127222</v>
      </c>
      <c r="CS104" s="7">
        <f t="shared" si="402"/>
        <v>0.16921475891127222</v>
      </c>
      <c r="CT104" s="7">
        <f t="shared" si="402"/>
        <v>0</v>
      </c>
      <c r="CU104" s="7">
        <f t="shared" si="402"/>
        <v>0.11280983927418149</v>
      </c>
      <c r="CV104" s="7">
        <f t="shared" si="402"/>
        <v>0.16921475891127222</v>
      </c>
      <c r="CW104" s="7">
        <f t="shared" si="402"/>
        <v>0</v>
      </c>
      <c r="CX104" s="7">
        <f t="shared" si="402"/>
        <v>0.16921475891127222</v>
      </c>
      <c r="CY104" s="7">
        <f t="shared" si="402"/>
        <v>5.6404919637090746E-2</v>
      </c>
      <c r="CZ104" s="7">
        <f t="shared" si="402"/>
        <v>0</v>
      </c>
      <c r="DA104" s="7">
        <f t="shared" si="402"/>
        <v>0.16921475891127222</v>
      </c>
      <c r="DB104" s="7">
        <f t="shared" si="402"/>
        <v>0.16921475891127222</v>
      </c>
      <c r="DC104" s="7">
        <f t="shared" si="402"/>
        <v>0.11280983927418149</v>
      </c>
      <c r="DD104" s="7">
        <f t="shared" si="402"/>
        <v>0.16921475891127222</v>
      </c>
      <c r="DE104" s="7">
        <f t="shared" si="402"/>
        <v>5.6404919637090746E-2</v>
      </c>
      <c r="DF104" s="7">
        <f t="shared" si="402"/>
        <v>0.11280983927418149</v>
      </c>
      <c r="DG104" s="7">
        <f t="shared" si="402"/>
        <v>0.22561967854836298</v>
      </c>
      <c r="DH104" s="7">
        <f t="shared" si="402"/>
        <v>0.11280983927418149</v>
      </c>
      <c r="DI104" s="7">
        <f t="shared" si="402"/>
        <v>0.11280983927418149</v>
      </c>
      <c r="DJ104" s="7">
        <f t="shared" si="402"/>
        <v>0.22561967854836298</v>
      </c>
      <c r="DK104" s="7">
        <f t="shared" si="402"/>
        <v>0.33842951782254443</v>
      </c>
      <c r="DL104" s="7">
        <f t="shared" si="402"/>
        <v>0</v>
      </c>
      <c r="DM104" s="7">
        <f t="shared" si="402"/>
        <v>0.16921475891127222</v>
      </c>
      <c r="DN104" s="7">
        <f t="shared" si="402"/>
        <v>0.11280983927418149</v>
      </c>
      <c r="DO104" s="7">
        <f t="shared" si="402"/>
        <v>0.16921475891127222</v>
      </c>
      <c r="DP104" s="7">
        <f t="shared" si="402"/>
        <v>0.28202459818545372</v>
      </c>
      <c r="DQ104" s="7">
        <f t="shared" si="402"/>
        <v>0.22561967854836298</v>
      </c>
      <c r="DR104" s="7">
        <f t="shared" si="402"/>
        <v>0.22561967854836298</v>
      </c>
      <c r="DS104" s="7">
        <f t="shared" si="402"/>
        <v>0.11280983927418149</v>
      </c>
      <c r="DT104" s="7">
        <f t="shared" si="402"/>
        <v>5.6404919637090746E-2</v>
      </c>
      <c r="DU104" s="7">
        <f t="shared" si="402"/>
        <v>0.16921475891127222</v>
      </c>
      <c r="DV104" s="7">
        <f t="shared" si="402"/>
        <v>5.6404919637090746E-2</v>
      </c>
      <c r="DW104" s="7">
        <f t="shared" si="402"/>
        <v>0.33842951782254443</v>
      </c>
      <c r="DX104" s="7">
        <f t="shared" si="402"/>
        <v>0.22561967854836298</v>
      </c>
      <c r="DY104" s="7">
        <f t="shared" si="402"/>
        <v>0.45123935709672597</v>
      </c>
      <c r="DZ104" s="7">
        <f t="shared" si="402"/>
        <v>0.11280983927418149</v>
      </c>
      <c r="EA104" s="7">
        <f t="shared" si="402"/>
        <v>0.28202459818545372</v>
      </c>
      <c r="EB104" s="7">
        <f t="shared" si="402"/>
        <v>0.28202459818545372</v>
      </c>
      <c r="EC104" s="7">
        <f t="shared" ref="EC104:GN104" si="403">EC91/$C104*100000</f>
        <v>0.56404919637090745</v>
      </c>
      <c r="ED104" s="7">
        <f t="shared" si="403"/>
        <v>0.22561967854836298</v>
      </c>
      <c r="EE104" s="7">
        <f t="shared" si="403"/>
        <v>0.22561967854836298</v>
      </c>
      <c r="EF104" s="7">
        <f t="shared" si="403"/>
        <v>0.22561967854836298</v>
      </c>
      <c r="EG104" s="7">
        <f t="shared" si="403"/>
        <v>0.11280983927418149</v>
      </c>
      <c r="EH104" s="7">
        <f t="shared" si="403"/>
        <v>0.22561967854836298</v>
      </c>
      <c r="EI104" s="7">
        <f t="shared" si="403"/>
        <v>0.22561967854836298</v>
      </c>
      <c r="EJ104" s="7">
        <f t="shared" si="403"/>
        <v>0.22561967854836298</v>
      </c>
      <c r="EK104" s="7">
        <f t="shared" si="403"/>
        <v>0.16921475891127222</v>
      </c>
      <c r="EL104" s="7">
        <f t="shared" si="403"/>
        <v>0.16921475891127222</v>
      </c>
      <c r="EM104" s="7">
        <f t="shared" si="403"/>
        <v>0.16921475891127222</v>
      </c>
      <c r="EN104" s="7">
        <f t="shared" si="403"/>
        <v>0.16921475891127222</v>
      </c>
      <c r="EO104" s="7">
        <f t="shared" si="403"/>
        <v>0.11280983927418149</v>
      </c>
      <c r="EP104" s="7">
        <f t="shared" si="403"/>
        <v>0.16921475891127222</v>
      </c>
      <c r="EQ104" s="7">
        <f t="shared" si="403"/>
        <v>0.16921475891127222</v>
      </c>
      <c r="ER104" s="7">
        <f t="shared" si="403"/>
        <v>0.11280983927418149</v>
      </c>
      <c r="ES104" s="7">
        <f t="shared" si="403"/>
        <v>0.11280983927418149</v>
      </c>
      <c r="ET104" s="7">
        <f t="shared" si="403"/>
        <v>0.11280983927418149</v>
      </c>
      <c r="EU104" s="7">
        <f t="shared" si="403"/>
        <v>0</v>
      </c>
      <c r="EV104" s="7">
        <f t="shared" si="403"/>
        <v>0.22561967854836298</v>
      </c>
      <c r="EW104" s="7">
        <f t="shared" si="403"/>
        <v>5.6404919637090746E-2</v>
      </c>
      <c r="EX104" s="7">
        <f t="shared" si="403"/>
        <v>0</v>
      </c>
      <c r="EY104" s="7">
        <f t="shared" si="403"/>
        <v>0</v>
      </c>
      <c r="EZ104" s="7">
        <f t="shared" si="403"/>
        <v>0</v>
      </c>
      <c r="FA104" s="7">
        <f t="shared" si="403"/>
        <v>0</v>
      </c>
      <c r="FB104" s="7">
        <f t="shared" si="403"/>
        <v>0</v>
      </c>
      <c r="FC104" s="7">
        <f t="shared" si="403"/>
        <v>5.6404919637090746E-2</v>
      </c>
      <c r="FD104" s="7">
        <f t="shared" si="403"/>
        <v>0</v>
      </c>
      <c r="FE104" s="7">
        <f t="shared" si="403"/>
        <v>0</v>
      </c>
      <c r="FF104" s="7">
        <f t="shared" si="403"/>
        <v>0</v>
      </c>
      <c r="FG104" s="7">
        <f t="shared" si="403"/>
        <v>0</v>
      </c>
      <c r="FH104" s="7">
        <f t="shared" si="403"/>
        <v>0</v>
      </c>
      <c r="FI104" s="7">
        <f t="shared" si="403"/>
        <v>0</v>
      </c>
      <c r="FJ104" s="7">
        <f t="shared" si="403"/>
        <v>0</v>
      </c>
      <c r="FK104" s="7">
        <f t="shared" si="403"/>
        <v>0</v>
      </c>
      <c r="FL104" s="7">
        <f t="shared" si="403"/>
        <v>0</v>
      </c>
      <c r="FM104" s="7">
        <f t="shared" si="403"/>
        <v>0</v>
      </c>
      <c r="FN104" s="7">
        <f t="shared" si="403"/>
        <v>0</v>
      </c>
      <c r="FO104" s="7">
        <f t="shared" si="403"/>
        <v>0</v>
      </c>
      <c r="FP104" s="7">
        <f t="shared" si="403"/>
        <v>0</v>
      </c>
      <c r="FQ104" s="7">
        <f t="shared" si="403"/>
        <v>0</v>
      </c>
      <c r="FR104" s="7">
        <f t="shared" si="403"/>
        <v>0</v>
      </c>
      <c r="FS104" s="7">
        <f t="shared" si="403"/>
        <v>0</v>
      </c>
      <c r="FT104" s="7">
        <f t="shared" si="403"/>
        <v>0</v>
      </c>
      <c r="FU104" s="7">
        <f t="shared" si="403"/>
        <v>0</v>
      </c>
      <c r="FV104" s="7">
        <f t="shared" si="403"/>
        <v>0</v>
      </c>
      <c r="FW104" s="7">
        <f t="shared" si="403"/>
        <v>0</v>
      </c>
      <c r="FX104" s="7">
        <f t="shared" si="403"/>
        <v>0</v>
      </c>
      <c r="FY104" s="7">
        <f t="shared" si="403"/>
        <v>0</v>
      </c>
      <c r="FZ104" s="7">
        <f t="shared" si="403"/>
        <v>0</v>
      </c>
      <c r="GA104" s="7">
        <f t="shared" si="403"/>
        <v>0</v>
      </c>
      <c r="GB104" s="7">
        <f t="shared" si="403"/>
        <v>0</v>
      </c>
      <c r="GC104" s="7">
        <f t="shared" si="403"/>
        <v>5.6404919637090746E-2</v>
      </c>
      <c r="GD104" s="7">
        <f t="shared" si="403"/>
        <v>5.6404919637090746E-2</v>
      </c>
      <c r="GE104" s="7">
        <f t="shared" si="403"/>
        <v>0</v>
      </c>
      <c r="GF104" s="7">
        <f t="shared" si="403"/>
        <v>0</v>
      </c>
      <c r="GG104" s="7">
        <f t="shared" si="403"/>
        <v>0</v>
      </c>
      <c r="GH104" s="7">
        <f t="shared" si="403"/>
        <v>0</v>
      </c>
      <c r="GI104" s="7">
        <f t="shared" si="403"/>
        <v>5.6404919637090746E-2</v>
      </c>
      <c r="GJ104" s="7">
        <f t="shared" si="403"/>
        <v>0</v>
      </c>
      <c r="GK104" s="7">
        <f t="shared" si="403"/>
        <v>0</v>
      </c>
      <c r="GL104" s="7">
        <f t="shared" si="403"/>
        <v>0</v>
      </c>
      <c r="GM104" s="7">
        <f t="shared" si="403"/>
        <v>0</v>
      </c>
      <c r="GN104" s="7">
        <f t="shared" si="403"/>
        <v>0</v>
      </c>
      <c r="GO104" s="7">
        <f t="shared" ref="GO104:HB104" si="404">GO91/$C104*100000</f>
        <v>5.6404919637090746E-2</v>
      </c>
      <c r="GP104" s="7">
        <f t="shared" si="404"/>
        <v>0</v>
      </c>
      <c r="GQ104" s="7">
        <f t="shared" si="404"/>
        <v>0</v>
      </c>
      <c r="GR104" s="7">
        <f t="shared" si="404"/>
        <v>0</v>
      </c>
      <c r="GS104" s="7">
        <f t="shared" si="404"/>
        <v>0</v>
      </c>
      <c r="GT104" s="7">
        <f t="shared" si="404"/>
        <v>0</v>
      </c>
      <c r="GU104" s="7">
        <f t="shared" si="404"/>
        <v>0</v>
      </c>
      <c r="GV104" s="7">
        <f t="shared" si="404"/>
        <v>0</v>
      </c>
      <c r="GW104" s="7">
        <f t="shared" si="404"/>
        <v>5.6404919637090746E-2</v>
      </c>
      <c r="GX104" s="7">
        <f t="shared" si="404"/>
        <v>0</v>
      </c>
      <c r="GY104" s="7">
        <f t="shared" si="404"/>
        <v>0</v>
      </c>
      <c r="GZ104" s="7">
        <f t="shared" si="404"/>
        <v>0</v>
      </c>
      <c r="HA104" s="7">
        <f t="shared" si="404"/>
        <v>0</v>
      </c>
      <c r="HB104" s="7">
        <f t="shared" si="404"/>
        <v>0</v>
      </c>
      <c r="HC104" s="7">
        <f>HC91/$C104*100000</f>
        <v>0</v>
      </c>
      <c r="HD104" s="7">
        <f t="shared" ref="HD104:HW104" si="405">HD91/$C104*100000</f>
        <v>0</v>
      </c>
      <c r="HE104" s="7">
        <f t="shared" si="405"/>
        <v>0</v>
      </c>
      <c r="HF104" s="7">
        <f t="shared" si="405"/>
        <v>0</v>
      </c>
      <c r="HG104" s="7">
        <f t="shared" si="405"/>
        <v>0</v>
      </c>
      <c r="HH104" s="7">
        <f t="shared" si="405"/>
        <v>0</v>
      </c>
      <c r="HI104" s="7">
        <f t="shared" si="405"/>
        <v>0</v>
      </c>
      <c r="HJ104" s="7">
        <f t="shared" si="405"/>
        <v>5.6404919637090746E-2</v>
      </c>
      <c r="HK104" s="7">
        <f t="shared" si="405"/>
        <v>0</v>
      </c>
      <c r="HL104" s="7">
        <f t="shared" si="405"/>
        <v>0</v>
      </c>
      <c r="HM104" s="7">
        <f t="shared" si="405"/>
        <v>0</v>
      </c>
      <c r="HN104" s="7">
        <f t="shared" si="405"/>
        <v>0</v>
      </c>
      <c r="HO104" s="7">
        <f t="shared" si="405"/>
        <v>0</v>
      </c>
      <c r="HP104" s="7">
        <f t="shared" si="405"/>
        <v>0</v>
      </c>
      <c r="HQ104" s="7">
        <f t="shared" si="405"/>
        <v>0</v>
      </c>
      <c r="HR104" s="7">
        <f t="shared" si="405"/>
        <v>0</v>
      </c>
      <c r="HS104" s="7">
        <f t="shared" si="405"/>
        <v>0</v>
      </c>
      <c r="HT104" s="7">
        <f t="shared" si="405"/>
        <v>0</v>
      </c>
      <c r="HU104" s="7">
        <f t="shared" si="405"/>
        <v>0</v>
      </c>
      <c r="HV104" s="7">
        <f t="shared" si="405"/>
        <v>0</v>
      </c>
      <c r="HW104" s="7">
        <f t="shared" si="405"/>
        <v>0</v>
      </c>
    </row>
    <row r="105" spans="2:231" s="132" customFormat="1" x14ac:dyDescent="0.25">
      <c r="B105" s="256" t="s">
        <v>204</v>
      </c>
      <c r="C105" s="258">
        <v>2002362</v>
      </c>
      <c r="D105" s="7">
        <f t="shared" ref="D105:D113" si="406">D92/$C105*100000</f>
        <v>0</v>
      </c>
      <c r="E105" s="7">
        <f t="shared" ref="E105:BP105" si="407">E92/$C105*100000</f>
        <v>0</v>
      </c>
      <c r="F105" s="7">
        <f t="shared" si="407"/>
        <v>0</v>
      </c>
      <c r="G105" s="7">
        <f t="shared" si="407"/>
        <v>0</v>
      </c>
      <c r="H105" s="7">
        <f t="shared" si="407"/>
        <v>0</v>
      </c>
      <c r="I105" s="7">
        <f t="shared" si="407"/>
        <v>0</v>
      </c>
      <c r="J105" s="7">
        <f t="shared" si="407"/>
        <v>0</v>
      </c>
      <c r="K105" s="7">
        <f t="shared" si="407"/>
        <v>0</v>
      </c>
      <c r="L105" s="7">
        <f t="shared" si="407"/>
        <v>0</v>
      </c>
      <c r="M105" s="7">
        <f t="shared" si="407"/>
        <v>0</v>
      </c>
      <c r="N105" s="7">
        <f t="shared" si="407"/>
        <v>0</v>
      </c>
      <c r="O105" s="7">
        <f t="shared" si="407"/>
        <v>0</v>
      </c>
      <c r="P105" s="7">
        <f t="shared" si="407"/>
        <v>0</v>
      </c>
      <c r="Q105" s="7">
        <f t="shared" si="407"/>
        <v>0</v>
      </c>
      <c r="R105" s="7">
        <f t="shared" si="407"/>
        <v>0</v>
      </c>
      <c r="S105" s="7">
        <f t="shared" si="407"/>
        <v>0</v>
      </c>
      <c r="T105" s="7">
        <f t="shared" si="407"/>
        <v>0</v>
      </c>
      <c r="U105" s="7">
        <f t="shared" si="407"/>
        <v>0</v>
      </c>
      <c r="V105" s="7">
        <f t="shared" si="407"/>
        <v>0</v>
      </c>
      <c r="W105" s="7">
        <f t="shared" si="407"/>
        <v>0</v>
      </c>
      <c r="X105" s="7">
        <f t="shared" si="407"/>
        <v>4.9941019655786519E-2</v>
      </c>
      <c r="Y105" s="7">
        <f t="shared" si="407"/>
        <v>0</v>
      </c>
      <c r="Z105" s="7">
        <f t="shared" si="407"/>
        <v>4.9941019655786519E-2</v>
      </c>
      <c r="AA105" s="7">
        <f t="shared" si="407"/>
        <v>9.9882039311573037E-2</v>
      </c>
      <c r="AB105" s="7">
        <f t="shared" si="407"/>
        <v>0</v>
      </c>
      <c r="AC105" s="7">
        <f t="shared" si="407"/>
        <v>9.9882039311573037E-2</v>
      </c>
      <c r="AD105" s="7">
        <f t="shared" si="407"/>
        <v>0.19976407862314607</v>
      </c>
      <c r="AE105" s="7">
        <f t="shared" si="407"/>
        <v>0.19976407862314607</v>
      </c>
      <c r="AF105" s="7">
        <f t="shared" si="407"/>
        <v>0.39952815724629215</v>
      </c>
      <c r="AG105" s="7">
        <f t="shared" si="407"/>
        <v>0.24970509827893259</v>
      </c>
      <c r="AH105" s="7">
        <f t="shared" si="407"/>
        <v>0.19976407862314607</v>
      </c>
      <c r="AI105" s="7">
        <f t="shared" si="407"/>
        <v>0.34958713759050564</v>
      </c>
      <c r="AJ105" s="7">
        <f t="shared" si="407"/>
        <v>0.19976407862314607</v>
      </c>
      <c r="AK105" s="7">
        <f t="shared" si="407"/>
        <v>0.14982305896735956</v>
      </c>
      <c r="AL105" s="7">
        <f t="shared" si="407"/>
        <v>0.14982305896735956</v>
      </c>
      <c r="AM105" s="7">
        <f t="shared" si="407"/>
        <v>0</v>
      </c>
      <c r="AN105" s="7">
        <f t="shared" si="407"/>
        <v>0.24970509827893259</v>
      </c>
      <c r="AO105" s="7">
        <f t="shared" si="407"/>
        <v>0.14982305896735956</v>
      </c>
      <c r="AP105" s="7">
        <f t="shared" si="407"/>
        <v>9.9882039311573037E-2</v>
      </c>
      <c r="AQ105" s="7">
        <f t="shared" si="407"/>
        <v>0.14982305896735956</v>
      </c>
      <c r="AR105" s="7">
        <f t="shared" si="407"/>
        <v>9.9882039311573037E-2</v>
      </c>
      <c r="AS105" s="7">
        <f t="shared" si="407"/>
        <v>0.14982305896735956</v>
      </c>
      <c r="AT105" s="7">
        <f t="shared" si="407"/>
        <v>0.29964611793471913</v>
      </c>
      <c r="AU105" s="7">
        <f t="shared" si="407"/>
        <v>0.19976407862314607</v>
      </c>
      <c r="AV105" s="7">
        <f t="shared" si="407"/>
        <v>9.9882039311573037E-2</v>
      </c>
      <c r="AW105" s="7">
        <f t="shared" si="407"/>
        <v>0.24970509827893259</v>
      </c>
      <c r="AX105" s="7">
        <f t="shared" si="407"/>
        <v>0.24970509827893259</v>
      </c>
      <c r="AY105" s="7">
        <f t="shared" si="407"/>
        <v>0.24970509827893259</v>
      </c>
      <c r="AZ105" s="7">
        <f t="shared" si="407"/>
        <v>0.24970509827893259</v>
      </c>
      <c r="BA105" s="7">
        <f t="shared" si="407"/>
        <v>0.14982305896735956</v>
      </c>
      <c r="BB105" s="7">
        <f t="shared" si="407"/>
        <v>0.14982305896735956</v>
      </c>
      <c r="BC105" s="7">
        <f t="shared" si="407"/>
        <v>0.29964611793471913</v>
      </c>
      <c r="BD105" s="7">
        <f t="shared" si="407"/>
        <v>0.34958713759050564</v>
      </c>
      <c r="BE105" s="7">
        <f t="shared" si="407"/>
        <v>0.19976407862314607</v>
      </c>
      <c r="BF105" s="7">
        <f t="shared" si="407"/>
        <v>0.44946917690207866</v>
      </c>
      <c r="BG105" s="7">
        <f t="shared" si="407"/>
        <v>0.59929223586943825</v>
      </c>
      <c r="BH105" s="7">
        <f t="shared" si="407"/>
        <v>0.14982305896735956</v>
      </c>
      <c r="BI105" s="7">
        <f t="shared" si="407"/>
        <v>0.94887937345994378</v>
      </c>
      <c r="BJ105" s="7">
        <f t="shared" si="407"/>
        <v>0.44946917690207866</v>
      </c>
      <c r="BK105" s="7">
        <f t="shared" si="407"/>
        <v>0.84899733414837075</v>
      </c>
      <c r="BL105" s="7">
        <f t="shared" si="407"/>
        <v>0.34958713759050564</v>
      </c>
      <c r="BM105" s="7">
        <f t="shared" si="407"/>
        <v>0.54935121621365168</v>
      </c>
      <c r="BN105" s="7">
        <f t="shared" si="407"/>
        <v>0.69917427518101127</v>
      </c>
      <c r="BO105" s="7">
        <f t="shared" si="407"/>
        <v>0.69917427518101127</v>
      </c>
      <c r="BP105" s="7">
        <f t="shared" si="407"/>
        <v>0.69917427518101127</v>
      </c>
      <c r="BQ105" s="7">
        <f t="shared" ref="BQ105:EB105" si="408">BQ92/$C105*100000</f>
        <v>0.39952815724629215</v>
      </c>
      <c r="BR105" s="7">
        <f t="shared" si="408"/>
        <v>0.39952815724629215</v>
      </c>
      <c r="BS105" s="7">
        <f t="shared" si="408"/>
        <v>0.49941019655786517</v>
      </c>
      <c r="BT105" s="7">
        <f t="shared" si="408"/>
        <v>0.84899733414837075</v>
      </c>
      <c r="BU105" s="7">
        <f t="shared" si="408"/>
        <v>0.49941019655786517</v>
      </c>
      <c r="BV105" s="7">
        <f t="shared" si="408"/>
        <v>0.59929223586943825</v>
      </c>
      <c r="BW105" s="7">
        <f t="shared" si="408"/>
        <v>0.54935121621365168</v>
      </c>
      <c r="BX105" s="7">
        <f t="shared" si="408"/>
        <v>0.64923325552522471</v>
      </c>
      <c r="BY105" s="7">
        <f t="shared" si="408"/>
        <v>0.54935121621365168</v>
      </c>
      <c r="BZ105" s="7">
        <f t="shared" si="408"/>
        <v>0.39952815724629215</v>
      </c>
      <c r="CA105" s="7">
        <f t="shared" si="408"/>
        <v>0.84899733414837075</v>
      </c>
      <c r="CB105" s="7">
        <f t="shared" si="408"/>
        <v>0.59929223586943825</v>
      </c>
      <c r="CC105" s="7">
        <f t="shared" si="408"/>
        <v>0.64923325552522471</v>
      </c>
      <c r="CD105" s="7">
        <f t="shared" si="408"/>
        <v>0.44946917690207866</v>
      </c>
      <c r="CE105" s="7">
        <f t="shared" si="408"/>
        <v>0.34958713759050564</v>
      </c>
      <c r="CF105" s="7">
        <f t="shared" si="408"/>
        <v>0.34958713759050564</v>
      </c>
      <c r="CG105" s="7">
        <f t="shared" si="408"/>
        <v>0.29964611793471913</v>
      </c>
      <c r="CH105" s="7">
        <f t="shared" si="408"/>
        <v>0.39952815724629215</v>
      </c>
      <c r="CI105" s="7">
        <f t="shared" si="408"/>
        <v>0.24970509827893259</v>
      </c>
      <c r="CJ105" s="7">
        <f t="shared" si="408"/>
        <v>0.29964611793471913</v>
      </c>
      <c r="CK105" s="7">
        <f t="shared" si="408"/>
        <v>0.19976407862314607</v>
      </c>
      <c r="CL105" s="7">
        <f t="shared" si="408"/>
        <v>0.59929223586943825</v>
      </c>
      <c r="CM105" s="7">
        <f t="shared" si="408"/>
        <v>0.24970509827893259</v>
      </c>
      <c r="CN105" s="7">
        <f t="shared" si="408"/>
        <v>0.29964611793471913</v>
      </c>
      <c r="CO105" s="7">
        <f t="shared" si="408"/>
        <v>9.9882039311573037E-2</v>
      </c>
      <c r="CP105" s="7">
        <f t="shared" si="408"/>
        <v>0.29964611793471913</v>
      </c>
      <c r="CQ105" s="7">
        <f t="shared" si="408"/>
        <v>0.19976407862314607</v>
      </c>
      <c r="CR105" s="7">
        <f t="shared" si="408"/>
        <v>0.39952815724629215</v>
      </c>
      <c r="CS105" s="7">
        <f t="shared" si="408"/>
        <v>0.29964611793471913</v>
      </c>
      <c r="CT105" s="7">
        <f t="shared" si="408"/>
        <v>0.29964611793471913</v>
      </c>
      <c r="CU105" s="7">
        <f t="shared" si="408"/>
        <v>9.9882039311573037E-2</v>
      </c>
      <c r="CV105" s="7">
        <f t="shared" si="408"/>
        <v>0.24970509827893259</v>
      </c>
      <c r="CW105" s="7">
        <f t="shared" si="408"/>
        <v>0.14982305896735956</v>
      </c>
      <c r="CX105" s="7">
        <f t="shared" si="408"/>
        <v>0.24970509827893259</v>
      </c>
      <c r="CY105" s="7">
        <f t="shared" si="408"/>
        <v>0.34958713759050564</v>
      </c>
      <c r="CZ105" s="7">
        <f t="shared" si="408"/>
        <v>0.24970509827893259</v>
      </c>
      <c r="DA105" s="7">
        <f t="shared" si="408"/>
        <v>0.54935121621365168</v>
      </c>
      <c r="DB105" s="7">
        <f t="shared" si="408"/>
        <v>0.14982305896735956</v>
      </c>
      <c r="DC105" s="7">
        <f t="shared" si="408"/>
        <v>0.19976407862314607</v>
      </c>
      <c r="DD105" s="7">
        <f t="shared" si="408"/>
        <v>0.29964611793471913</v>
      </c>
      <c r="DE105" s="7">
        <f t="shared" si="408"/>
        <v>0.19976407862314607</v>
      </c>
      <c r="DF105" s="7">
        <f t="shared" si="408"/>
        <v>0.24970509827893259</v>
      </c>
      <c r="DG105" s="7">
        <f t="shared" si="408"/>
        <v>0.34958713759050564</v>
      </c>
      <c r="DH105" s="7">
        <f t="shared" si="408"/>
        <v>0.44946917690207866</v>
      </c>
      <c r="DI105" s="7">
        <f t="shared" si="408"/>
        <v>0.64923325552522471</v>
      </c>
      <c r="DJ105" s="7">
        <f t="shared" si="408"/>
        <v>0.34958713759050564</v>
      </c>
      <c r="DK105" s="7">
        <f t="shared" si="408"/>
        <v>0.24970509827893259</v>
      </c>
      <c r="DL105" s="7">
        <f t="shared" si="408"/>
        <v>0.24970509827893259</v>
      </c>
      <c r="DM105" s="7">
        <f t="shared" si="408"/>
        <v>0.59929223586943825</v>
      </c>
      <c r="DN105" s="7">
        <f t="shared" si="408"/>
        <v>0.44946917690207866</v>
      </c>
      <c r="DO105" s="7">
        <f t="shared" si="408"/>
        <v>0.84899733414837075</v>
      </c>
      <c r="DP105" s="7">
        <f t="shared" si="408"/>
        <v>0.54935121621365168</v>
      </c>
      <c r="DQ105" s="7">
        <f t="shared" si="408"/>
        <v>0.44946917690207866</v>
      </c>
      <c r="DR105" s="7">
        <f t="shared" si="408"/>
        <v>0.44946917690207866</v>
      </c>
      <c r="DS105" s="7">
        <f t="shared" si="408"/>
        <v>0.29964611793471913</v>
      </c>
      <c r="DT105" s="7">
        <f t="shared" si="408"/>
        <v>0.84899733414837075</v>
      </c>
      <c r="DU105" s="7">
        <f t="shared" si="408"/>
        <v>0.64923325552522471</v>
      </c>
      <c r="DV105" s="7">
        <f t="shared" si="408"/>
        <v>0.59929223586943825</v>
      </c>
      <c r="DW105" s="7">
        <f t="shared" si="408"/>
        <v>0.29964611793471913</v>
      </c>
      <c r="DX105" s="7">
        <f t="shared" si="408"/>
        <v>0.64923325552522471</v>
      </c>
      <c r="DY105" s="7">
        <f t="shared" si="408"/>
        <v>0.59929223586943825</v>
      </c>
      <c r="DZ105" s="7">
        <f t="shared" si="408"/>
        <v>0.24970509827893259</v>
      </c>
      <c r="EA105" s="7">
        <f t="shared" si="408"/>
        <v>0.49941019655786517</v>
      </c>
      <c r="EB105" s="7">
        <f t="shared" si="408"/>
        <v>0.54935121621365168</v>
      </c>
      <c r="EC105" s="7">
        <f t="shared" ref="EC105:GN105" si="409">EC92/$C105*100000</f>
        <v>0.49941019655786517</v>
      </c>
      <c r="ED105" s="7">
        <f t="shared" si="409"/>
        <v>0.94887937345994378</v>
      </c>
      <c r="EE105" s="7">
        <f t="shared" si="409"/>
        <v>0.59929223586943825</v>
      </c>
      <c r="EF105" s="7">
        <f t="shared" si="409"/>
        <v>0.44946917690207866</v>
      </c>
      <c r="EG105" s="7">
        <f t="shared" si="409"/>
        <v>0.69917427518101127</v>
      </c>
      <c r="EH105" s="7">
        <f t="shared" si="409"/>
        <v>0.44946917690207866</v>
      </c>
      <c r="EI105" s="7">
        <f t="shared" si="409"/>
        <v>9.9882039311573037E-2</v>
      </c>
      <c r="EJ105" s="7">
        <f t="shared" si="409"/>
        <v>0.29964611793471913</v>
      </c>
      <c r="EK105" s="7">
        <f t="shared" si="409"/>
        <v>0.59929223586943825</v>
      </c>
      <c r="EL105" s="7">
        <f t="shared" si="409"/>
        <v>0.29964611793471913</v>
      </c>
      <c r="EM105" s="7">
        <f t="shared" si="409"/>
        <v>0.54935121621365168</v>
      </c>
      <c r="EN105" s="7">
        <f t="shared" si="409"/>
        <v>0.19976407862314607</v>
      </c>
      <c r="EO105" s="7">
        <f t="shared" si="409"/>
        <v>0.34958713759050564</v>
      </c>
      <c r="EP105" s="7">
        <f t="shared" si="409"/>
        <v>0.24970509827893259</v>
      </c>
      <c r="EQ105" s="7">
        <f t="shared" si="409"/>
        <v>0.29964611793471913</v>
      </c>
      <c r="ER105" s="7">
        <f t="shared" si="409"/>
        <v>0.34958713759050564</v>
      </c>
      <c r="ES105" s="7">
        <f t="shared" si="409"/>
        <v>0.24970509827893259</v>
      </c>
      <c r="ET105" s="7">
        <f t="shared" si="409"/>
        <v>0.29964611793471913</v>
      </c>
      <c r="EU105" s="7">
        <f t="shared" si="409"/>
        <v>0.34958713759050564</v>
      </c>
      <c r="EV105" s="7">
        <f t="shared" si="409"/>
        <v>0.39952815724629215</v>
      </c>
      <c r="EW105" s="7">
        <f t="shared" si="409"/>
        <v>0.29964611793471913</v>
      </c>
      <c r="EX105" s="7">
        <f t="shared" si="409"/>
        <v>4.9941019655786519E-2</v>
      </c>
      <c r="EY105" s="7">
        <f t="shared" si="409"/>
        <v>0</v>
      </c>
      <c r="EZ105" s="7">
        <f t="shared" si="409"/>
        <v>0</v>
      </c>
      <c r="FA105" s="7">
        <f t="shared" si="409"/>
        <v>0</v>
      </c>
      <c r="FB105" s="7">
        <f t="shared" si="409"/>
        <v>0</v>
      </c>
      <c r="FC105" s="7">
        <f t="shared" si="409"/>
        <v>0</v>
      </c>
      <c r="FD105" s="7">
        <f t="shared" si="409"/>
        <v>0</v>
      </c>
      <c r="FE105" s="7">
        <f t="shared" si="409"/>
        <v>0</v>
      </c>
      <c r="FF105" s="7">
        <f t="shared" si="409"/>
        <v>0</v>
      </c>
      <c r="FG105" s="7">
        <f t="shared" si="409"/>
        <v>0</v>
      </c>
      <c r="FH105" s="7">
        <f t="shared" si="409"/>
        <v>0</v>
      </c>
      <c r="FI105" s="7">
        <f t="shared" si="409"/>
        <v>0</v>
      </c>
      <c r="FJ105" s="7">
        <f t="shared" si="409"/>
        <v>0</v>
      </c>
      <c r="FK105" s="7">
        <f t="shared" si="409"/>
        <v>0</v>
      </c>
      <c r="FL105" s="7">
        <f t="shared" si="409"/>
        <v>0</v>
      </c>
      <c r="FM105" s="7">
        <f t="shared" si="409"/>
        <v>0</v>
      </c>
      <c r="FN105" s="7">
        <f t="shared" si="409"/>
        <v>0</v>
      </c>
      <c r="FO105" s="7">
        <f t="shared" si="409"/>
        <v>0</v>
      </c>
      <c r="FP105" s="7">
        <f t="shared" si="409"/>
        <v>0</v>
      </c>
      <c r="FQ105" s="7">
        <f t="shared" si="409"/>
        <v>0</v>
      </c>
      <c r="FR105" s="7">
        <f t="shared" si="409"/>
        <v>0</v>
      </c>
      <c r="FS105" s="7">
        <f t="shared" si="409"/>
        <v>0</v>
      </c>
      <c r="FT105" s="7">
        <f t="shared" si="409"/>
        <v>0</v>
      </c>
      <c r="FU105" s="7">
        <f t="shared" si="409"/>
        <v>0</v>
      </c>
      <c r="FV105" s="7">
        <f t="shared" si="409"/>
        <v>0</v>
      </c>
      <c r="FW105" s="7">
        <f t="shared" si="409"/>
        <v>0</v>
      </c>
      <c r="FX105" s="7">
        <f t="shared" si="409"/>
        <v>0</v>
      </c>
      <c r="FY105" s="7">
        <f t="shared" si="409"/>
        <v>0</v>
      </c>
      <c r="FZ105" s="7">
        <f t="shared" si="409"/>
        <v>0</v>
      </c>
      <c r="GA105" s="7">
        <f t="shared" si="409"/>
        <v>0</v>
      </c>
      <c r="GB105" s="7">
        <f t="shared" si="409"/>
        <v>0</v>
      </c>
      <c r="GC105" s="7">
        <f t="shared" si="409"/>
        <v>0</v>
      </c>
      <c r="GD105" s="7">
        <f t="shared" si="409"/>
        <v>0</v>
      </c>
      <c r="GE105" s="7">
        <f t="shared" si="409"/>
        <v>0</v>
      </c>
      <c r="GF105" s="7">
        <f t="shared" si="409"/>
        <v>0</v>
      </c>
      <c r="GG105" s="7">
        <f t="shared" si="409"/>
        <v>0</v>
      </c>
      <c r="GH105" s="7">
        <f t="shared" si="409"/>
        <v>0</v>
      </c>
      <c r="GI105" s="7">
        <f t="shared" si="409"/>
        <v>0</v>
      </c>
      <c r="GJ105" s="7">
        <f t="shared" si="409"/>
        <v>0</v>
      </c>
      <c r="GK105" s="7">
        <f t="shared" si="409"/>
        <v>4.9941019655786519E-2</v>
      </c>
      <c r="GL105" s="7">
        <f t="shared" si="409"/>
        <v>0</v>
      </c>
      <c r="GM105" s="7">
        <f t="shared" si="409"/>
        <v>0</v>
      </c>
      <c r="GN105" s="7">
        <f t="shared" si="409"/>
        <v>0</v>
      </c>
      <c r="GO105" s="7">
        <f t="shared" ref="GO105:HC105" si="410">GO92/$C105*100000</f>
        <v>0</v>
      </c>
      <c r="GP105" s="7">
        <f t="shared" si="410"/>
        <v>0</v>
      </c>
      <c r="GQ105" s="7">
        <f t="shared" si="410"/>
        <v>0</v>
      </c>
      <c r="GR105" s="7">
        <f t="shared" si="410"/>
        <v>0</v>
      </c>
      <c r="GS105" s="7">
        <f t="shared" si="410"/>
        <v>0</v>
      </c>
      <c r="GT105" s="7">
        <f t="shared" si="410"/>
        <v>0</v>
      </c>
      <c r="GU105" s="7">
        <f t="shared" si="410"/>
        <v>0</v>
      </c>
      <c r="GV105" s="7">
        <f t="shared" si="410"/>
        <v>0</v>
      </c>
      <c r="GW105" s="7">
        <f t="shared" si="410"/>
        <v>0</v>
      </c>
      <c r="GX105" s="7">
        <f t="shared" si="410"/>
        <v>0</v>
      </c>
      <c r="GY105" s="7">
        <f t="shared" si="410"/>
        <v>0</v>
      </c>
      <c r="GZ105" s="7">
        <f t="shared" si="410"/>
        <v>4.9941019655786519E-2</v>
      </c>
      <c r="HA105" s="7">
        <f t="shared" si="410"/>
        <v>0</v>
      </c>
      <c r="HB105" s="7">
        <f t="shared" si="410"/>
        <v>0</v>
      </c>
      <c r="HC105" s="7">
        <f t="shared" si="410"/>
        <v>0</v>
      </c>
      <c r="HD105" s="7">
        <f t="shared" ref="HD105:HW105" si="411">HD92/$C105*100000</f>
        <v>0</v>
      </c>
      <c r="HE105" s="7">
        <f t="shared" si="411"/>
        <v>0</v>
      </c>
      <c r="HF105" s="7">
        <f t="shared" si="411"/>
        <v>0</v>
      </c>
      <c r="HG105" s="7">
        <f t="shared" si="411"/>
        <v>0</v>
      </c>
      <c r="HH105" s="7">
        <f t="shared" si="411"/>
        <v>0</v>
      </c>
      <c r="HI105" s="7">
        <f t="shared" si="411"/>
        <v>0</v>
      </c>
      <c r="HJ105" s="7">
        <f t="shared" si="411"/>
        <v>0</v>
      </c>
      <c r="HK105" s="7">
        <f t="shared" si="411"/>
        <v>0</v>
      </c>
      <c r="HL105" s="7">
        <f t="shared" si="411"/>
        <v>0</v>
      </c>
      <c r="HM105" s="7">
        <f t="shared" si="411"/>
        <v>0</v>
      </c>
      <c r="HN105" s="7">
        <f t="shared" si="411"/>
        <v>0</v>
      </c>
      <c r="HO105" s="7">
        <f t="shared" si="411"/>
        <v>0</v>
      </c>
      <c r="HP105" s="7">
        <f t="shared" si="411"/>
        <v>0</v>
      </c>
      <c r="HQ105" s="7">
        <f t="shared" si="411"/>
        <v>0</v>
      </c>
      <c r="HR105" s="7">
        <f t="shared" si="411"/>
        <v>0</v>
      </c>
      <c r="HS105" s="7">
        <f t="shared" si="411"/>
        <v>0</v>
      </c>
      <c r="HT105" s="7">
        <f t="shared" si="411"/>
        <v>0</v>
      </c>
      <c r="HU105" s="7">
        <f t="shared" si="411"/>
        <v>0</v>
      </c>
      <c r="HV105" s="7">
        <f t="shared" si="411"/>
        <v>0</v>
      </c>
      <c r="HW105" s="7">
        <f t="shared" si="411"/>
        <v>0</v>
      </c>
    </row>
    <row r="106" spans="2:231" s="132" customFormat="1" x14ac:dyDescent="0.25">
      <c r="B106" s="256" t="s">
        <v>205</v>
      </c>
      <c r="C106" s="258">
        <v>2233550</v>
      </c>
      <c r="D106" s="7">
        <f t="shared" si="406"/>
        <v>0</v>
      </c>
      <c r="E106" s="7">
        <f t="shared" ref="E106:BP106" si="412">E93/$C106*100000</f>
        <v>0</v>
      </c>
      <c r="F106" s="7">
        <f t="shared" si="412"/>
        <v>0</v>
      </c>
      <c r="G106" s="7">
        <f t="shared" si="412"/>
        <v>0</v>
      </c>
      <c r="H106" s="7">
        <f t="shared" si="412"/>
        <v>0</v>
      </c>
      <c r="I106" s="7">
        <f t="shared" si="412"/>
        <v>0</v>
      </c>
      <c r="J106" s="7">
        <f t="shared" si="412"/>
        <v>4.4771775872489983E-2</v>
      </c>
      <c r="K106" s="7">
        <f t="shared" si="412"/>
        <v>0</v>
      </c>
      <c r="L106" s="7">
        <f t="shared" si="412"/>
        <v>0</v>
      </c>
      <c r="M106" s="7">
        <f t="shared" si="412"/>
        <v>0</v>
      </c>
      <c r="N106" s="7">
        <f t="shared" si="412"/>
        <v>0</v>
      </c>
      <c r="O106" s="7">
        <f t="shared" si="412"/>
        <v>0</v>
      </c>
      <c r="P106" s="7">
        <f t="shared" si="412"/>
        <v>0</v>
      </c>
      <c r="Q106" s="7">
        <f t="shared" si="412"/>
        <v>0</v>
      </c>
      <c r="R106" s="7">
        <f t="shared" si="412"/>
        <v>0</v>
      </c>
      <c r="S106" s="7">
        <f t="shared" si="412"/>
        <v>0</v>
      </c>
      <c r="T106" s="7">
        <f t="shared" si="412"/>
        <v>0</v>
      </c>
      <c r="U106" s="7">
        <f t="shared" si="412"/>
        <v>4.4771775872489983E-2</v>
      </c>
      <c r="V106" s="7">
        <f t="shared" si="412"/>
        <v>0</v>
      </c>
      <c r="W106" s="7">
        <f t="shared" si="412"/>
        <v>4.4771775872489983E-2</v>
      </c>
      <c r="X106" s="7">
        <f t="shared" si="412"/>
        <v>4.4771775872489983E-2</v>
      </c>
      <c r="Y106" s="7">
        <f t="shared" si="412"/>
        <v>0</v>
      </c>
      <c r="Z106" s="7">
        <f t="shared" si="412"/>
        <v>8.9543551744979966E-2</v>
      </c>
      <c r="AA106" s="7">
        <f t="shared" si="412"/>
        <v>4.4771775872489983E-2</v>
      </c>
      <c r="AB106" s="7">
        <f t="shared" si="412"/>
        <v>0.17908710348995993</v>
      </c>
      <c r="AC106" s="7">
        <f t="shared" si="412"/>
        <v>0.22385887936244991</v>
      </c>
      <c r="AD106" s="7">
        <f t="shared" si="412"/>
        <v>0.17908710348995993</v>
      </c>
      <c r="AE106" s="7">
        <f t="shared" si="412"/>
        <v>0.35817420697991986</v>
      </c>
      <c r="AF106" s="7">
        <f t="shared" si="412"/>
        <v>0.31340243110742988</v>
      </c>
      <c r="AG106" s="7">
        <f t="shared" si="412"/>
        <v>0.17908710348995993</v>
      </c>
      <c r="AH106" s="7">
        <f t="shared" si="412"/>
        <v>0.76112018983232976</v>
      </c>
      <c r="AI106" s="7">
        <f t="shared" si="412"/>
        <v>0.44771775872489983</v>
      </c>
      <c r="AJ106" s="7">
        <f t="shared" si="412"/>
        <v>0.31340243110742988</v>
      </c>
      <c r="AK106" s="7">
        <f t="shared" si="412"/>
        <v>0.31340243110742988</v>
      </c>
      <c r="AL106" s="7">
        <f t="shared" si="412"/>
        <v>0.76112018983232976</v>
      </c>
      <c r="AM106" s="7">
        <f t="shared" si="412"/>
        <v>0.8058919657048198</v>
      </c>
      <c r="AN106" s="7">
        <f t="shared" si="412"/>
        <v>1.2983815003022094</v>
      </c>
      <c r="AO106" s="7">
        <f t="shared" si="412"/>
        <v>1.2088379485572294</v>
      </c>
      <c r="AP106" s="7">
        <f t="shared" si="412"/>
        <v>1.7908710348995993</v>
      </c>
      <c r="AQ106" s="7">
        <f t="shared" si="412"/>
        <v>1.7013274831546195</v>
      </c>
      <c r="AR106" s="7">
        <f t="shared" si="412"/>
        <v>2.1042734660070295</v>
      </c>
      <c r="AS106" s="7">
        <f t="shared" si="412"/>
        <v>1.7908710348995993</v>
      </c>
      <c r="AT106" s="7">
        <f t="shared" si="412"/>
        <v>2.6863065523493987</v>
      </c>
      <c r="AU106" s="7">
        <f t="shared" si="412"/>
        <v>2.8653936558393589</v>
      </c>
      <c r="AV106" s="7">
        <f t="shared" si="412"/>
        <v>2.238588793624499</v>
      </c>
      <c r="AW106" s="7">
        <f t="shared" si="412"/>
        <v>1.7908710348995993</v>
      </c>
      <c r="AX106" s="7">
        <f t="shared" si="412"/>
        <v>2.0147299142620492</v>
      </c>
      <c r="AY106" s="7">
        <f t="shared" si="412"/>
        <v>2.8653936558393589</v>
      </c>
      <c r="AZ106" s="7">
        <f t="shared" si="412"/>
        <v>2.1938170177520093</v>
      </c>
      <c r="BA106" s="7">
        <f t="shared" si="412"/>
        <v>2.238588793624499</v>
      </c>
      <c r="BB106" s="7">
        <f t="shared" si="412"/>
        <v>3.5369702939267085</v>
      </c>
      <c r="BC106" s="7">
        <f t="shared" si="412"/>
        <v>2.372904121241969</v>
      </c>
      <c r="BD106" s="7">
        <f t="shared" si="412"/>
        <v>3.1340243110742985</v>
      </c>
      <c r="BE106" s="7">
        <f t="shared" si="412"/>
        <v>2.507219448859439</v>
      </c>
      <c r="BF106" s="7">
        <f t="shared" si="412"/>
        <v>3.8503727250341382</v>
      </c>
      <c r="BG106" s="7">
        <f t="shared" si="412"/>
        <v>3.8503727250341382</v>
      </c>
      <c r="BH106" s="7">
        <f t="shared" si="412"/>
        <v>3.1787960869467886</v>
      </c>
      <c r="BI106" s="7">
        <f t="shared" si="412"/>
        <v>4.1637751561415683</v>
      </c>
      <c r="BJ106" s="7">
        <f t="shared" si="412"/>
        <v>3.3578831904367483</v>
      </c>
      <c r="BK106" s="7">
        <f t="shared" si="412"/>
        <v>4.7905800183564287</v>
      </c>
      <c r="BL106" s="7">
        <f t="shared" si="412"/>
        <v>4.6562646907389578</v>
      </c>
      <c r="BM106" s="7">
        <f t="shared" si="412"/>
        <v>5.4173848805712881</v>
      </c>
      <c r="BN106" s="7">
        <f t="shared" si="412"/>
        <v>4.5667211389939784</v>
      </c>
      <c r="BO106" s="7">
        <f t="shared" si="412"/>
        <v>3.939916276779118</v>
      </c>
      <c r="BP106" s="7">
        <f t="shared" si="412"/>
        <v>4.9696671218463884</v>
      </c>
      <c r="BQ106" s="7">
        <f t="shared" ref="BQ106:EB106" si="413">BQ93/$C106*100000</f>
        <v>4.9248953459738978</v>
      </c>
      <c r="BR106" s="7">
        <f t="shared" si="413"/>
        <v>4.8801235701014081</v>
      </c>
      <c r="BS106" s="7">
        <f t="shared" si="413"/>
        <v>3.939916276779118</v>
      </c>
      <c r="BT106" s="7">
        <f t="shared" si="413"/>
        <v>4.7010364666114484</v>
      </c>
      <c r="BU106" s="7">
        <f t="shared" si="413"/>
        <v>4.2533187078865478</v>
      </c>
      <c r="BV106" s="7">
        <f t="shared" si="413"/>
        <v>3.4026549663092389</v>
      </c>
      <c r="BW106" s="7">
        <f t="shared" si="413"/>
        <v>5.1487542253363481</v>
      </c>
      <c r="BX106" s="7">
        <f t="shared" si="413"/>
        <v>3.6265138456716888</v>
      </c>
      <c r="BY106" s="7">
        <f t="shared" si="413"/>
        <v>3.6712856215441785</v>
      </c>
      <c r="BZ106" s="7">
        <f t="shared" si="413"/>
        <v>3.5817420697991986</v>
      </c>
      <c r="CA106" s="7">
        <f t="shared" si="413"/>
        <v>4.0294598285240983</v>
      </c>
      <c r="CB106" s="7">
        <f t="shared" si="413"/>
        <v>3.8056009491616485</v>
      </c>
      <c r="CC106" s="7">
        <f t="shared" si="413"/>
        <v>2.5519912247319292</v>
      </c>
      <c r="CD106" s="7">
        <f t="shared" si="413"/>
        <v>3.0892525352018088</v>
      </c>
      <c r="CE106" s="7">
        <f t="shared" si="413"/>
        <v>2.2833605694969892</v>
      </c>
      <c r="CF106" s="7">
        <f t="shared" si="413"/>
        <v>1.969958138389559</v>
      </c>
      <c r="CG106" s="7">
        <f t="shared" si="413"/>
        <v>2.507219448859439</v>
      </c>
      <c r="CH106" s="7">
        <f t="shared" si="413"/>
        <v>2.0595016901345393</v>
      </c>
      <c r="CI106" s="7">
        <f t="shared" si="413"/>
        <v>2.3281323453694789</v>
      </c>
      <c r="CJ106" s="7">
        <f t="shared" si="413"/>
        <v>1.6117839314096396</v>
      </c>
      <c r="CK106" s="7">
        <f t="shared" si="413"/>
        <v>1.969958138389559</v>
      </c>
      <c r="CL106" s="7">
        <f t="shared" si="413"/>
        <v>1.7908710348995993</v>
      </c>
      <c r="CM106" s="7">
        <f t="shared" si="413"/>
        <v>1.1192943968122495</v>
      </c>
      <c r="CN106" s="7">
        <f t="shared" si="413"/>
        <v>1.2983815003022094</v>
      </c>
      <c r="CO106" s="7">
        <f t="shared" si="413"/>
        <v>1.7013274831546195</v>
      </c>
      <c r="CP106" s="7">
        <f t="shared" si="413"/>
        <v>1.6117839314096396</v>
      </c>
      <c r="CQ106" s="7">
        <f t="shared" si="413"/>
        <v>1.1640661726847394</v>
      </c>
      <c r="CR106" s="7">
        <f t="shared" si="413"/>
        <v>1.1640661726847394</v>
      </c>
      <c r="CS106" s="7">
        <f t="shared" si="413"/>
        <v>0.71634841395983972</v>
      </c>
      <c r="CT106" s="7">
        <f t="shared" si="413"/>
        <v>0.98497906919477951</v>
      </c>
      <c r="CU106" s="7">
        <f t="shared" si="413"/>
        <v>1.4326968279196794</v>
      </c>
      <c r="CV106" s="7">
        <f t="shared" si="413"/>
        <v>0.94020729332228958</v>
      </c>
      <c r="CW106" s="7">
        <f t="shared" si="413"/>
        <v>1.4774686037921696</v>
      </c>
      <c r="CX106" s="7">
        <f t="shared" si="413"/>
        <v>1.2536097244297195</v>
      </c>
      <c r="CY106" s="7">
        <f t="shared" si="413"/>
        <v>1.1640661726847394</v>
      </c>
      <c r="CZ106" s="7">
        <f t="shared" si="413"/>
        <v>0.8058919657048198</v>
      </c>
      <c r="DA106" s="7">
        <f t="shared" si="413"/>
        <v>0.8058919657048198</v>
      </c>
      <c r="DB106" s="7">
        <f t="shared" si="413"/>
        <v>0.89543551744979966</v>
      </c>
      <c r="DC106" s="7">
        <f t="shared" si="413"/>
        <v>0.85066374157730973</v>
      </c>
      <c r="DD106" s="7">
        <f t="shared" si="413"/>
        <v>1.0297508450672697</v>
      </c>
      <c r="DE106" s="7">
        <f t="shared" si="413"/>
        <v>1.1640661726847394</v>
      </c>
      <c r="DF106" s="7">
        <f t="shared" si="413"/>
        <v>1.5670121555371492</v>
      </c>
      <c r="DG106" s="7">
        <f t="shared" si="413"/>
        <v>2.0595016901345393</v>
      </c>
      <c r="DH106" s="7">
        <f t="shared" si="413"/>
        <v>1.4326968279196794</v>
      </c>
      <c r="DI106" s="7">
        <f t="shared" si="413"/>
        <v>1.5670121555371492</v>
      </c>
      <c r="DJ106" s="7">
        <f t="shared" si="413"/>
        <v>1.4326968279196794</v>
      </c>
      <c r="DK106" s="7">
        <f t="shared" si="413"/>
        <v>1.6565557072821295</v>
      </c>
      <c r="DL106" s="7">
        <f t="shared" si="413"/>
        <v>1.0745226209397596</v>
      </c>
      <c r="DM106" s="7">
        <f t="shared" si="413"/>
        <v>1.3879250520471895</v>
      </c>
      <c r="DN106" s="7">
        <f t="shared" si="413"/>
        <v>1.4774686037921696</v>
      </c>
      <c r="DO106" s="7">
        <f t="shared" si="413"/>
        <v>1.2983815003022094</v>
      </c>
      <c r="DP106" s="7">
        <f t="shared" si="413"/>
        <v>1.2983815003022094</v>
      </c>
      <c r="DQ106" s="7">
        <f t="shared" si="413"/>
        <v>1.1192943968122495</v>
      </c>
      <c r="DR106" s="7">
        <f t="shared" si="413"/>
        <v>1.2983815003022094</v>
      </c>
      <c r="DS106" s="7">
        <f t="shared" si="413"/>
        <v>0.85066374157730973</v>
      </c>
      <c r="DT106" s="7">
        <f t="shared" si="413"/>
        <v>1.5222403796646595</v>
      </c>
      <c r="DU106" s="7">
        <f t="shared" si="413"/>
        <v>0.89543551744979966</v>
      </c>
      <c r="DV106" s="7">
        <f t="shared" si="413"/>
        <v>1.0745226209397596</v>
      </c>
      <c r="DW106" s="7">
        <f t="shared" si="413"/>
        <v>1.2536097244297195</v>
      </c>
      <c r="DX106" s="7">
        <f t="shared" si="413"/>
        <v>1.4326968279196794</v>
      </c>
      <c r="DY106" s="7">
        <f t="shared" si="413"/>
        <v>1.0297508450672697</v>
      </c>
      <c r="DZ106" s="7">
        <f t="shared" si="413"/>
        <v>1.0297508450672697</v>
      </c>
      <c r="EA106" s="7">
        <f t="shared" si="413"/>
        <v>1.7013274831546195</v>
      </c>
      <c r="EB106" s="7">
        <f t="shared" si="413"/>
        <v>1.2088379485572294</v>
      </c>
      <c r="EC106" s="7">
        <f t="shared" ref="EC106:GN106" si="414">EC93/$C106*100000</f>
        <v>1.4326968279196794</v>
      </c>
      <c r="ED106" s="7">
        <f t="shared" si="414"/>
        <v>1.0297508450672697</v>
      </c>
      <c r="EE106" s="7">
        <f t="shared" si="414"/>
        <v>0.67157663808734969</v>
      </c>
      <c r="EF106" s="7">
        <f t="shared" si="414"/>
        <v>1.2088379485572294</v>
      </c>
      <c r="EG106" s="7">
        <f t="shared" si="414"/>
        <v>1.0745226209397596</v>
      </c>
      <c r="EH106" s="7">
        <f t="shared" si="414"/>
        <v>1.0297508450672697</v>
      </c>
      <c r="EI106" s="7">
        <f t="shared" si="414"/>
        <v>0.89543551744979966</v>
      </c>
      <c r="EJ106" s="7">
        <f t="shared" si="414"/>
        <v>0.98497906919477951</v>
      </c>
      <c r="EK106" s="7">
        <f t="shared" si="414"/>
        <v>0.53726131046987979</v>
      </c>
      <c r="EL106" s="7">
        <f t="shared" si="414"/>
        <v>0.53726131046987979</v>
      </c>
      <c r="EM106" s="7">
        <f t="shared" si="414"/>
        <v>0.62680486221485976</v>
      </c>
      <c r="EN106" s="7">
        <f t="shared" si="414"/>
        <v>0.4029459828524099</v>
      </c>
      <c r="EO106" s="7">
        <f t="shared" si="414"/>
        <v>0.76112018983232976</v>
      </c>
      <c r="EP106" s="7">
        <f t="shared" si="414"/>
        <v>0.58203308634236972</v>
      </c>
      <c r="EQ106" s="7">
        <f t="shared" si="414"/>
        <v>0.49248953459738976</v>
      </c>
      <c r="ER106" s="7">
        <f t="shared" si="414"/>
        <v>0.71634841395983972</v>
      </c>
      <c r="ES106" s="7">
        <f t="shared" si="414"/>
        <v>0.58203308634236972</v>
      </c>
      <c r="ET106" s="7">
        <f t="shared" si="414"/>
        <v>0.8058919657048198</v>
      </c>
      <c r="EU106" s="7">
        <f t="shared" si="414"/>
        <v>0.71634841395983972</v>
      </c>
      <c r="EV106" s="7">
        <f t="shared" si="414"/>
        <v>0.58203308634236972</v>
      </c>
      <c r="EW106" s="7">
        <f t="shared" si="414"/>
        <v>0.76112018983232976</v>
      </c>
      <c r="EX106" s="7">
        <f t="shared" si="414"/>
        <v>0</v>
      </c>
      <c r="EY106" s="7">
        <f t="shared" si="414"/>
        <v>0</v>
      </c>
      <c r="EZ106" s="7">
        <f t="shared" si="414"/>
        <v>0</v>
      </c>
      <c r="FA106" s="7">
        <f t="shared" si="414"/>
        <v>0</v>
      </c>
      <c r="FB106" s="7">
        <f t="shared" si="414"/>
        <v>0</v>
      </c>
      <c r="FC106" s="7">
        <f t="shared" si="414"/>
        <v>0</v>
      </c>
      <c r="FD106" s="7">
        <f t="shared" si="414"/>
        <v>0</v>
      </c>
      <c r="FE106" s="7">
        <f t="shared" si="414"/>
        <v>0</v>
      </c>
      <c r="FF106" s="7">
        <f t="shared" si="414"/>
        <v>0</v>
      </c>
      <c r="FG106" s="7">
        <f t="shared" si="414"/>
        <v>0</v>
      </c>
      <c r="FH106" s="7">
        <f t="shared" si="414"/>
        <v>0</v>
      </c>
      <c r="FI106" s="7">
        <f t="shared" si="414"/>
        <v>0</v>
      </c>
      <c r="FJ106" s="7">
        <f t="shared" si="414"/>
        <v>0</v>
      </c>
      <c r="FK106" s="7">
        <f t="shared" si="414"/>
        <v>0</v>
      </c>
      <c r="FL106" s="7">
        <f t="shared" si="414"/>
        <v>0</v>
      </c>
      <c r="FM106" s="7">
        <f t="shared" si="414"/>
        <v>0</v>
      </c>
      <c r="FN106" s="7">
        <f t="shared" si="414"/>
        <v>0</v>
      </c>
      <c r="FO106" s="7">
        <f t="shared" si="414"/>
        <v>0</v>
      </c>
      <c r="FP106" s="7">
        <f t="shared" si="414"/>
        <v>0</v>
      </c>
      <c r="FQ106" s="7">
        <f t="shared" si="414"/>
        <v>0</v>
      </c>
      <c r="FR106" s="7">
        <f t="shared" si="414"/>
        <v>0</v>
      </c>
      <c r="FS106" s="7">
        <f t="shared" si="414"/>
        <v>0</v>
      </c>
      <c r="FT106" s="7">
        <f t="shared" si="414"/>
        <v>0</v>
      </c>
      <c r="FU106" s="7">
        <f t="shared" si="414"/>
        <v>0</v>
      </c>
      <c r="FV106" s="7">
        <f t="shared" si="414"/>
        <v>0</v>
      </c>
      <c r="FW106" s="7">
        <f t="shared" si="414"/>
        <v>0</v>
      </c>
      <c r="FX106" s="7">
        <f t="shared" si="414"/>
        <v>4.4771775872489983E-2</v>
      </c>
      <c r="FY106" s="7">
        <f t="shared" si="414"/>
        <v>0</v>
      </c>
      <c r="FZ106" s="7">
        <f t="shared" si="414"/>
        <v>4.4771775872489983E-2</v>
      </c>
      <c r="GA106" s="7">
        <f t="shared" si="414"/>
        <v>0</v>
      </c>
      <c r="GB106" s="7">
        <f t="shared" si="414"/>
        <v>0</v>
      </c>
      <c r="GC106" s="7">
        <f t="shared" si="414"/>
        <v>0</v>
      </c>
      <c r="GD106" s="7">
        <f t="shared" si="414"/>
        <v>0</v>
      </c>
      <c r="GE106" s="7">
        <f t="shared" si="414"/>
        <v>0</v>
      </c>
      <c r="GF106" s="7">
        <f t="shared" si="414"/>
        <v>4.4771775872489983E-2</v>
      </c>
      <c r="GG106" s="7">
        <f t="shared" si="414"/>
        <v>0</v>
      </c>
      <c r="GH106" s="7">
        <f t="shared" si="414"/>
        <v>0</v>
      </c>
      <c r="GI106" s="7">
        <f t="shared" si="414"/>
        <v>0</v>
      </c>
      <c r="GJ106" s="7">
        <f t="shared" si="414"/>
        <v>0</v>
      </c>
      <c r="GK106" s="7">
        <f t="shared" si="414"/>
        <v>0</v>
      </c>
      <c r="GL106" s="7">
        <f t="shared" si="414"/>
        <v>0</v>
      </c>
      <c r="GM106" s="7">
        <f t="shared" si="414"/>
        <v>0</v>
      </c>
      <c r="GN106" s="7">
        <f t="shared" si="414"/>
        <v>0</v>
      </c>
      <c r="GO106" s="7">
        <f t="shared" ref="GO106:HC106" si="415">GO93/$C106*100000</f>
        <v>0</v>
      </c>
      <c r="GP106" s="7">
        <f t="shared" si="415"/>
        <v>0</v>
      </c>
      <c r="GQ106" s="7">
        <f t="shared" si="415"/>
        <v>0</v>
      </c>
      <c r="GR106" s="7">
        <f t="shared" si="415"/>
        <v>0</v>
      </c>
      <c r="GS106" s="7">
        <f t="shared" si="415"/>
        <v>4.4771775872489983E-2</v>
      </c>
      <c r="GT106" s="7">
        <f t="shared" si="415"/>
        <v>0</v>
      </c>
      <c r="GU106" s="7">
        <f t="shared" si="415"/>
        <v>0</v>
      </c>
      <c r="GV106" s="7">
        <f t="shared" si="415"/>
        <v>0</v>
      </c>
      <c r="GW106" s="7">
        <f t="shared" si="415"/>
        <v>4.4771775872489983E-2</v>
      </c>
      <c r="GX106" s="7">
        <f t="shared" si="415"/>
        <v>0</v>
      </c>
      <c r="GY106" s="7">
        <f t="shared" si="415"/>
        <v>0</v>
      </c>
      <c r="GZ106" s="7">
        <f t="shared" si="415"/>
        <v>0</v>
      </c>
      <c r="HA106" s="7">
        <f t="shared" si="415"/>
        <v>4.4771775872489983E-2</v>
      </c>
      <c r="HB106" s="7">
        <f t="shared" si="415"/>
        <v>0</v>
      </c>
      <c r="HC106" s="7">
        <f t="shared" si="415"/>
        <v>0</v>
      </c>
      <c r="HD106" s="7">
        <f t="shared" ref="HD106:HW106" si="416">HD93/$C106*100000</f>
        <v>0</v>
      </c>
      <c r="HE106" s="7">
        <f t="shared" si="416"/>
        <v>0</v>
      </c>
      <c r="HF106" s="7">
        <f t="shared" si="416"/>
        <v>0</v>
      </c>
      <c r="HG106" s="7">
        <f t="shared" si="416"/>
        <v>0</v>
      </c>
      <c r="HH106" s="7">
        <f t="shared" si="416"/>
        <v>0</v>
      </c>
      <c r="HI106" s="7">
        <f t="shared" si="416"/>
        <v>0</v>
      </c>
      <c r="HJ106" s="7">
        <f t="shared" si="416"/>
        <v>4.4771775872489983E-2</v>
      </c>
      <c r="HK106" s="7">
        <f t="shared" si="416"/>
        <v>0</v>
      </c>
      <c r="HL106" s="7">
        <f t="shared" si="416"/>
        <v>0</v>
      </c>
      <c r="HM106" s="7">
        <f t="shared" si="416"/>
        <v>0</v>
      </c>
      <c r="HN106" s="7">
        <f t="shared" si="416"/>
        <v>0</v>
      </c>
      <c r="HO106" s="7">
        <f t="shared" si="416"/>
        <v>0</v>
      </c>
      <c r="HP106" s="7">
        <f t="shared" si="416"/>
        <v>0</v>
      </c>
      <c r="HQ106" s="7">
        <f t="shared" si="416"/>
        <v>0</v>
      </c>
      <c r="HR106" s="7">
        <f t="shared" si="416"/>
        <v>0</v>
      </c>
      <c r="HS106" s="7">
        <f t="shared" si="416"/>
        <v>0</v>
      </c>
      <c r="HT106" s="7">
        <f t="shared" si="416"/>
        <v>0</v>
      </c>
      <c r="HU106" s="7">
        <f t="shared" si="416"/>
        <v>0</v>
      </c>
      <c r="HV106" s="7">
        <f t="shared" si="416"/>
        <v>0</v>
      </c>
      <c r="HW106" s="7">
        <f t="shared" si="416"/>
        <v>0</v>
      </c>
    </row>
    <row r="107" spans="2:231" s="132" customFormat="1" x14ac:dyDescent="0.25">
      <c r="B107" s="256" t="s">
        <v>206</v>
      </c>
      <c r="C107" s="258">
        <v>2147931</v>
      </c>
      <c r="D107" s="7">
        <f t="shared" si="406"/>
        <v>0</v>
      </c>
      <c r="E107" s="7">
        <f t="shared" ref="E107:BP107" si="417">E94/$C107*100000</f>
        <v>0</v>
      </c>
      <c r="F107" s="7">
        <f t="shared" si="417"/>
        <v>0</v>
      </c>
      <c r="G107" s="7">
        <f t="shared" si="417"/>
        <v>0</v>
      </c>
      <c r="H107" s="7">
        <f t="shared" si="417"/>
        <v>0</v>
      </c>
      <c r="I107" s="7">
        <f t="shared" si="417"/>
        <v>0</v>
      </c>
      <c r="J107" s="7">
        <f t="shared" si="417"/>
        <v>0</v>
      </c>
      <c r="K107" s="7">
        <f t="shared" si="417"/>
        <v>0</v>
      </c>
      <c r="L107" s="7">
        <f t="shared" si="417"/>
        <v>0</v>
      </c>
      <c r="M107" s="7">
        <f t="shared" si="417"/>
        <v>0</v>
      </c>
      <c r="N107" s="7">
        <f t="shared" si="417"/>
        <v>0</v>
      </c>
      <c r="O107" s="7">
        <f t="shared" si="417"/>
        <v>0</v>
      </c>
      <c r="P107" s="7">
        <f t="shared" si="417"/>
        <v>0</v>
      </c>
      <c r="Q107" s="7">
        <f t="shared" si="417"/>
        <v>0</v>
      </c>
      <c r="R107" s="7">
        <f t="shared" si="417"/>
        <v>0</v>
      </c>
      <c r="S107" s="7">
        <f t="shared" si="417"/>
        <v>0</v>
      </c>
      <c r="T107" s="7">
        <f t="shared" si="417"/>
        <v>0</v>
      </c>
      <c r="U107" s="7">
        <f t="shared" si="417"/>
        <v>0</v>
      </c>
      <c r="V107" s="7">
        <f t="shared" si="417"/>
        <v>0</v>
      </c>
      <c r="W107" s="7">
        <f t="shared" si="417"/>
        <v>0</v>
      </c>
      <c r="X107" s="7">
        <f t="shared" si="417"/>
        <v>4.6556430350881847E-2</v>
      </c>
      <c r="Y107" s="7">
        <f t="shared" si="417"/>
        <v>4.6556430350881847E-2</v>
      </c>
      <c r="Z107" s="7">
        <f t="shared" si="417"/>
        <v>9.3112860701763694E-2</v>
      </c>
      <c r="AA107" s="7">
        <f t="shared" si="417"/>
        <v>4.6556430350881847E-2</v>
      </c>
      <c r="AB107" s="7">
        <f t="shared" si="417"/>
        <v>9.3112860701763694E-2</v>
      </c>
      <c r="AC107" s="7">
        <f t="shared" si="417"/>
        <v>0.41900787315793664</v>
      </c>
      <c r="AD107" s="7">
        <f t="shared" si="417"/>
        <v>4.6556430350881847E-2</v>
      </c>
      <c r="AE107" s="7">
        <f t="shared" si="417"/>
        <v>0.23278215175440925</v>
      </c>
      <c r="AF107" s="7">
        <f t="shared" si="417"/>
        <v>0.27933858210529111</v>
      </c>
      <c r="AG107" s="7">
        <f t="shared" si="417"/>
        <v>0.60523359456146397</v>
      </c>
      <c r="AH107" s="7">
        <f t="shared" si="417"/>
        <v>0.4655643035088185</v>
      </c>
      <c r="AI107" s="7">
        <f t="shared" si="417"/>
        <v>0.60523359456146397</v>
      </c>
      <c r="AJ107" s="7">
        <f t="shared" si="417"/>
        <v>0.32589501245617292</v>
      </c>
      <c r="AK107" s="7">
        <f t="shared" si="417"/>
        <v>0.69834645526322769</v>
      </c>
      <c r="AL107" s="7">
        <f t="shared" si="417"/>
        <v>1.0242414677194007</v>
      </c>
      <c r="AM107" s="7">
        <f t="shared" si="417"/>
        <v>1.5829186319299828</v>
      </c>
      <c r="AN107" s="7">
        <f t="shared" si="417"/>
        <v>2.4209343782458559</v>
      </c>
      <c r="AO107" s="7">
        <f t="shared" si="417"/>
        <v>1.862257214035274</v>
      </c>
      <c r="AP107" s="7">
        <f t="shared" si="417"/>
        <v>2.1415957961405652</v>
      </c>
      <c r="AQ107" s="7">
        <f t="shared" si="417"/>
        <v>2.8399422514037926</v>
      </c>
      <c r="AR107" s="7">
        <f t="shared" si="417"/>
        <v>3.1658372638599657</v>
      </c>
      <c r="AS107" s="7">
        <f t="shared" si="417"/>
        <v>3.2589501245617294</v>
      </c>
      <c r="AT107" s="7">
        <f t="shared" si="417"/>
        <v>2.8864986817546745</v>
      </c>
      <c r="AU107" s="7">
        <f t="shared" si="417"/>
        <v>4.0969658708776029</v>
      </c>
      <c r="AV107" s="7">
        <f t="shared" si="417"/>
        <v>3.0261679728073201</v>
      </c>
      <c r="AW107" s="7">
        <f t="shared" si="417"/>
        <v>2.8399422514037926</v>
      </c>
      <c r="AX107" s="7">
        <f t="shared" si="417"/>
        <v>3.0261679728073201</v>
      </c>
      <c r="AY107" s="7">
        <f t="shared" si="417"/>
        <v>3.7710708584214299</v>
      </c>
      <c r="AZ107" s="7">
        <f t="shared" si="417"/>
        <v>3.398619415614375</v>
      </c>
      <c r="BA107" s="7">
        <f t="shared" si="417"/>
        <v>2.2347086568423289</v>
      </c>
      <c r="BB107" s="7">
        <f t="shared" si="417"/>
        <v>3.3520629852634931</v>
      </c>
      <c r="BC107" s="7">
        <f t="shared" si="417"/>
        <v>3.6779579977196661</v>
      </c>
      <c r="BD107" s="7">
        <f t="shared" si="417"/>
        <v>3.8176272887723113</v>
      </c>
      <c r="BE107" s="7">
        <f t="shared" si="417"/>
        <v>4.0038530101758392</v>
      </c>
      <c r="BF107" s="7">
        <f t="shared" si="417"/>
        <v>4.1900787315793666</v>
      </c>
      <c r="BG107" s="7">
        <f t="shared" si="417"/>
        <v>3.0727244031582024</v>
      </c>
      <c r="BH107" s="7">
        <f t="shared" si="417"/>
        <v>3.3055065549126113</v>
      </c>
      <c r="BI107" s="7">
        <f t="shared" si="417"/>
        <v>4.3297480226320122</v>
      </c>
      <c r="BJ107" s="7">
        <f t="shared" si="417"/>
        <v>2.8864986817546745</v>
      </c>
      <c r="BK107" s="7">
        <f t="shared" si="417"/>
        <v>4.9349816171934764</v>
      </c>
      <c r="BL107" s="7">
        <f t="shared" si="417"/>
        <v>3.6779579977196661</v>
      </c>
      <c r="BM107" s="7">
        <f t="shared" si="417"/>
        <v>4.0969658708776029</v>
      </c>
      <c r="BN107" s="7">
        <f t="shared" si="417"/>
        <v>4.3297480226320122</v>
      </c>
      <c r="BO107" s="7">
        <f t="shared" si="417"/>
        <v>3.1192808335090842</v>
      </c>
      <c r="BP107" s="7">
        <f t="shared" si="417"/>
        <v>5.400545920702295</v>
      </c>
      <c r="BQ107" s="7">
        <f t="shared" ref="BQ107:EB107" si="418">BQ94/$C107*100000</f>
        <v>4.6090866047373034</v>
      </c>
      <c r="BR107" s="7">
        <f t="shared" si="418"/>
        <v>4.5159737440355396</v>
      </c>
      <c r="BS107" s="7">
        <f t="shared" si="418"/>
        <v>4.1435223012284847</v>
      </c>
      <c r="BT107" s="7">
        <f t="shared" si="418"/>
        <v>4.050409440526721</v>
      </c>
      <c r="BU107" s="7">
        <f t="shared" si="418"/>
        <v>4.8418687564917118</v>
      </c>
      <c r="BV107" s="7">
        <f t="shared" si="418"/>
        <v>3.0261679728073201</v>
      </c>
      <c r="BW107" s="7">
        <f t="shared" si="418"/>
        <v>4.1900787315793666</v>
      </c>
      <c r="BX107" s="7">
        <f t="shared" si="418"/>
        <v>2.6071600996493833</v>
      </c>
      <c r="BY107" s="7">
        <f t="shared" si="418"/>
        <v>3.398619415614375</v>
      </c>
      <c r="BZ107" s="7">
        <f t="shared" si="418"/>
        <v>2.3278215175440926</v>
      </c>
      <c r="CA107" s="7">
        <f t="shared" si="418"/>
        <v>2.5140472389476201</v>
      </c>
      <c r="CB107" s="7">
        <f t="shared" si="418"/>
        <v>2.2812650871932107</v>
      </c>
      <c r="CC107" s="7">
        <f t="shared" si="418"/>
        <v>1.862257214035274</v>
      </c>
      <c r="CD107" s="7">
        <f t="shared" si="418"/>
        <v>2.7002729603511475</v>
      </c>
      <c r="CE107" s="7">
        <f t="shared" si="418"/>
        <v>2.374377947894974</v>
      </c>
      <c r="CF107" s="7">
        <f t="shared" si="418"/>
        <v>1.9553700747370375</v>
      </c>
      <c r="CG107" s="7">
        <f t="shared" si="418"/>
        <v>1.3035800498246917</v>
      </c>
      <c r="CH107" s="7">
        <f t="shared" si="418"/>
        <v>1.9088136443861556</v>
      </c>
      <c r="CI107" s="7">
        <f t="shared" si="418"/>
        <v>1.0707978980702826</v>
      </c>
      <c r="CJ107" s="7">
        <f t="shared" si="418"/>
        <v>1.5829186319299828</v>
      </c>
      <c r="CK107" s="7">
        <f t="shared" si="418"/>
        <v>1.3966929105264554</v>
      </c>
      <c r="CL107" s="7">
        <f t="shared" si="418"/>
        <v>1.4432493408773373</v>
      </c>
      <c r="CM107" s="7">
        <f t="shared" si="418"/>
        <v>1.0707978980702826</v>
      </c>
      <c r="CN107" s="7">
        <f t="shared" si="418"/>
        <v>0.79145931596499142</v>
      </c>
      <c r="CO107" s="7">
        <f t="shared" si="418"/>
        <v>2.0484829354388014</v>
      </c>
      <c r="CP107" s="7">
        <f t="shared" si="418"/>
        <v>0.79145931596499142</v>
      </c>
      <c r="CQ107" s="7">
        <f t="shared" si="418"/>
        <v>1.0242414677194007</v>
      </c>
      <c r="CR107" s="7">
        <f t="shared" si="418"/>
        <v>1.2104671891229279</v>
      </c>
      <c r="CS107" s="7">
        <f t="shared" si="418"/>
        <v>0.83801574631587328</v>
      </c>
      <c r="CT107" s="7">
        <f t="shared" si="418"/>
        <v>1.2104671891229279</v>
      </c>
      <c r="CU107" s="7">
        <f t="shared" si="418"/>
        <v>0.79145931596499142</v>
      </c>
      <c r="CV107" s="7">
        <f t="shared" si="418"/>
        <v>1.1639107587720463</v>
      </c>
      <c r="CW107" s="7">
        <f t="shared" si="418"/>
        <v>0.97768503736851875</v>
      </c>
      <c r="CX107" s="7">
        <f t="shared" si="418"/>
        <v>0.79145931596499142</v>
      </c>
      <c r="CY107" s="7">
        <f t="shared" si="418"/>
        <v>0.931128607017637</v>
      </c>
      <c r="CZ107" s="7">
        <f t="shared" si="418"/>
        <v>0.60523359456146397</v>
      </c>
      <c r="DA107" s="7">
        <f t="shared" si="418"/>
        <v>0.931128607017637</v>
      </c>
      <c r="DB107" s="7">
        <f t="shared" si="418"/>
        <v>0.55867716421058222</v>
      </c>
      <c r="DC107" s="7">
        <f t="shared" si="418"/>
        <v>1.0242414677194007</v>
      </c>
      <c r="DD107" s="7">
        <f t="shared" si="418"/>
        <v>0.69834645526322769</v>
      </c>
      <c r="DE107" s="7">
        <f t="shared" si="418"/>
        <v>0.79145931596499142</v>
      </c>
      <c r="DF107" s="7">
        <f t="shared" si="418"/>
        <v>1.0242414677194007</v>
      </c>
      <c r="DG107" s="7">
        <f t="shared" si="418"/>
        <v>1.3035800498246917</v>
      </c>
      <c r="DH107" s="7">
        <f t="shared" si="418"/>
        <v>1.2104671891229279</v>
      </c>
      <c r="DI107" s="7">
        <f t="shared" si="418"/>
        <v>1.4432493408773373</v>
      </c>
      <c r="DJ107" s="7">
        <f t="shared" si="418"/>
        <v>1.7691443533335105</v>
      </c>
      <c r="DK107" s="7">
        <f t="shared" si="418"/>
        <v>1.3501364801755737</v>
      </c>
      <c r="DL107" s="7">
        <f t="shared" si="418"/>
        <v>0.88457217666675525</v>
      </c>
      <c r="DM107" s="7">
        <f t="shared" si="418"/>
        <v>1.1639107587720463</v>
      </c>
      <c r="DN107" s="7">
        <f t="shared" si="418"/>
        <v>1.0707978980702826</v>
      </c>
      <c r="DO107" s="7">
        <f t="shared" si="418"/>
        <v>1.3966929105264554</v>
      </c>
      <c r="DP107" s="7">
        <f t="shared" si="418"/>
        <v>1.2104671891229279</v>
      </c>
      <c r="DQ107" s="7">
        <f t="shared" si="418"/>
        <v>1.1173543284211644</v>
      </c>
      <c r="DR107" s="7">
        <f t="shared" si="418"/>
        <v>0.88457217666675525</v>
      </c>
      <c r="DS107" s="7">
        <f t="shared" si="418"/>
        <v>1.0242414677194007</v>
      </c>
      <c r="DT107" s="7">
        <f t="shared" si="418"/>
        <v>1.25702361947381</v>
      </c>
      <c r="DU107" s="7">
        <f t="shared" si="418"/>
        <v>1.0707978980702826</v>
      </c>
      <c r="DV107" s="7">
        <f t="shared" si="418"/>
        <v>1.3501364801755737</v>
      </c>
      <c r="DW107" s="7">
        <f t="shared" si="418"/>
        <v>1.0707978980702826</v>
      </c>
      <c r="DX107" s="7">
        <f t="shared" si="418"/>
        <v>1.2104671891229279</v>
      </c>
      <c r="DY107" s="7">
        <f t="shared" si="418"/>
        <v>1.0242414677194007</v>
      </c>
      <c r="DZ107" s="7">
        <f t="shared" si="418"/>
        <v>0.69834645526322769</v>
      </c>
      <c r="EA107" s="7">
        <f t="shared" si="418"/>
        <v>1.1173543284211644</v>
      </c>
      <c r="EB107" s="7">
        <f t="shared" si="418"/>
        <v>1.25702361947381</v>
      </c>
      <c r="EC107" s="7">
        <f t="shared" ref="EC107:GN107" si="419">EC94/$C107*100000</f>
        <v>1.3966929105264554</v>
      </c>
      <c r="ED107" s="7">
        <f t="shared" si="419"/>
        <v>0.97768503736851875</v>
      </c>
      <c r="EE107" s="7">
        <f t="shared" si="419"/>
        <v>1.3501364801755737</v>
      </c>
      <c r="EF107" s="7">
        <f t="shared" si="419"/>
        <v>0.79145931596499142</v>
      </c>
      <c r="EG107" s="7">
        <f t="shared" si="419"/>
        <v>0.97768503736851875</v>
      </c>
      <c r="EH107" s="7">
        <f t="shared" si="419"/>
        <v>1.0242414677194007</v>
      </c>
      <c r="EI107" s="7">
        <f t="shared" si="419"/>
        <v>0.51212073385970036</v>
      </c>
      <c r="EJ107" s="7">
        <f t="shared" si="419"/>
        <v>0.88457217666675525</v>
      </c>
      <c r="EK107" s="7">
        <f t="shared" si="419"/>
        <v>0.60523359456146397</v>
      </c>
      <c r="EL107" s="7">
        <f t="shared" si="419"/>
        <v>0.65179002491234583</v>
      </c>
      <c r="EM107" s="7">
        <f t="shared" si="419"/>
        <v>1.0242414677194007</v>
      </c>
      <c r="EN107" s="7">
        <f t="shared" si="419"/>
        <v>0.65179002491234583</v>
      </c>
      <c r="EO107" s="7">
        <f t="shared" si="419"/>
        <v>0.74490288561410956</v>
      </c>
      <c r="EP107" s="7">
        <f t="shared" si="419"/>
        <v>0.60523359456146397</v>
      </c>
      <c r="EQ107" s="7">
        <f t="shared" si="419"/>
        <v>1.1639107587720463</v>
      </c>
      <c r="ER107" s="7">
        <f t="shared" si="419"/>
        <v>0.83801574631587328</v>
      </c>
      <c r="ES107" s="7">
        <f t="shared" si="419"/>
        <v>0.41900787315793664</v>
      </c>
      <c r="ET107" s="7">
        <f t="shared" si="419"/>
        <v>0.74490288561410956</v>
      </c>
      <c r="EU107" s="7">
        <f t="shared" si="419"/>
        <v>0.60523359456146397</v>
      </c>
      <c r="EV107" s="7">
        <f t="shared" si="419"/>
        <v>0.41900787315793664</v>
      </c>
      <c r="EW107" s="7">
        <f t="shared" si="419"/>
        <v>0.51212073385970036</v>
      </c>
      <c r="EX107" s="7">
        <f t="shared" si="419"/>
        <v>0</v>
      </c>
      <c r="EY107" s="7">
        <f t="shared" si="419"/>
        <v>0</v>
      </c>
      <c r="EZ107" s="7">
        <f t="shared" si="419"/>
        <v>0</v>
      </c>
      <c r="FA107" s="7">
        <f t="shared" si="419"/>
        <v>0</v>
      </c>
      <c r="FB107" s="7">
        <f t="shared" si="419"/>
        <v>0</v>
      </c>
      <c r="FC107" s="7">
        <f t="shared" si="419"/>
        <v>0</v>
      </c>
      <c r="FD107" s="7">
        <f t="shared" si="419"/>
        <v>0</v>
      </c>
      <c r="FE107" s="7">
        <f t="shared" si="419"/>
        <v>0</v>
      </c>
      <c r="FF107" s="7">
        <f t="shared" si="419"/>
        <v>0</v>
      </c>
      <c r="FG107" s="7">
        <f t="shared" si="419"/>
        <v>0</v>
      </c>
      <c r="FH107" s="7">
        <f t="shared" si="419"/>
        <v>4.6556430350881847E-2</v>
      </c>
      <c r="FI107" s="7">
        <f t="shared" si="419"/>
        <v>4.6556430350881847E-2</v>
      </c>
      <c r="FJ107" s="7">
        <f t="shared" si="419"/>
        <v>0</v>
      </c>
      <c r="FK107" s="7">
        <f t="shared" si="419"/>
        <v>4.6556430350881847E-2</v>
      </c>
      <c r="FL107" s="7">
        <f t="shared" si="419"/>
        <v>0</v>
      </c>
      <c r="FM107" s="7">
        <f t="shared" si="419"/>
        <v>4.6556430350881847E-2</v>
      </c>
      <c r="FN107" s="7">
        <f t="shared" si="419"/>
        <v>4.6556430350881847E-2</v>
      </c>
      <c r="FO107" s="7">
        <f t="shared" si="419"/>
        <v>0</v>
      </c>
      <c r="FP107" s="7">
        <f t="shared" si="419"/>
        <v>0</v>
      </c>
      <c r="FQ107" s="7">
        <f t="shared" si="419"/>
        <v>4.6556430350881847E-2</v>
      </c>
      <c r="FR107" s="7">
        <f t="shared" si="419"/>
        <v>0</v>
      </c>
      <c r="FS107" s="7">
        <f t="shared" si="419"/>
        <v>0</v>
      </c>
      <c r="FT107" s="7">
        <f t="shared" si="419"/>
        <v>4.6556430350881847E-2</v>
      </c>
      <c r="FU107" s="7">
        <f t="shared" si="419"/>
        <v>0</v>
      </c>
      <c r="FV107" s="7">
        <f t="shared" si="419"/>
        <v>9.3112860701763694E-2</v>
      </c>
      <c r="FW107" s="7">
        <f t="shared" si="419"/>
        <v>4.6556430350881847E-2</v>
      </c>
      <c r="FX107" s="7">
        <f t="shared" si="419"/>
        <v>4.6556430350881847E-2</v>
      </c>
      <c r="FY107" s="7">
        <f t="shared" si="419"/>
        <v>0</v>
      </c>
      <c r="FZ107" s="7">
        <f t="shared" si="419"/>
        <v>0</v>
      </c>
      <c r="GA107" s="7">
        <f t="shared" si="419"/>
        <v>4.6556430350881847E-2</v>
      </c>
      <c r="GB107" s="7">
        <f t="shared" si="419"/>
        <v>0</v>
      </c>
      <c r="GC107" s="7">
        <f t="shared" si="419"/>
        <v>0</v>
      </c>
      <c r="GD107" s="7">
        <f t="shared" si="419"/>
        <v>9.3112860701763694E-2</v>
      </c>
      <c r="GE107" s="7">
        <f t="shared" si="419"/>
        <v>9.3112860701763694E-2</v>
      </c>
      <c r="GF107" s="7">
        <f t="shared" si="419"/>
        <v>4.6556430350881847E-2</v>
      </c>
      <c r="GG107" s="7">
        <f t="shared" si="419"/>
        <v>4.6556430350881847E-2</v>
      </c>
      <c r="GH107" s="7">
        <f t="shared" si="419"/>
        <v>0</v>
      </c>
      <c r="GI107" s="7">
        <f t="shared" si="419"/>
        <v>4.6556430350881847E-2</v>
      </c>
      <c r="GJ107" s="7">
        <f t="shared" si="419"/>
        <v>0</v>
      </c>
      <c r="GK107" s="7">
        <f t="shared" si="419"/>
        <v>0</v>
      </c>
      <c r="GL107" s="7">
        <f t="shared" si="419"/>
        <v>4.6556430350881847E-2</v>
      </c>
      <c r="GM107" s="7">
        <f t="shared" si="419"/>
        <v>0</v>
      </c>
      <c r="GN107" s="7">
        <f t="shared" si="419"/>
        <v>9.3112860701763694E-2</v>
      </c>
      <c r="GO107" s="7">
        <f t="shared" ref="GO107:HC107" si="420">GO94/$C107*100000</f>
        <v>9.3112860701763694E-2</v>
      </c>
      <c r="GP107" s="7">
        <f t="shared" si="420"/>
        <v>4.6556430350881847E-2</v>
      </c>
      <c r="GQ107" s="7">
        <f t="shared" si="420"/>
        <v>0</v>
      </c>
      <c r="GR107" s="7">
        <f t="shared" si="420"/>
        <v>0</v>
      </c>
      <c r="GS107" s="7">
        <f t="shared" si="420"/>
        <v>0</v>
      </c>
      <c r="GT107" s="7">
        <f t="shared" si="420"/>
        <v>4.6556430350881847E-2</v>
      </c>
      <c r="GU107" s="7">
        <f t="shared" si="420"/>
        <v>0</v>
      </c>
      <c r="GV107" s="7">
        <f t="shared" si="420"/>
        <v>9.3112860701763694E-2</v>
      </c>
      <c r="GW107" s="7">
        <f t="shared" si="420"/>
        <v>0</v>
      </c>
      <c r="GX107" s="7">
        <f t="shared" si="420"/>
        <v>0</v>
      </c>
      <c r="GY107" s="7">
        <f t="shared" si="420"/>
        <v>0</v>
      </c>
      <c r="GZ107" s="7">
        <f t="shared" si="420"/>
        <v>4.6556430350881847E-2</v>
      </c>
      <c r="HA107" s="7">
        <f t="shared" si="420"/>
        <v>4.6556430350881847E-2</v>
      </c>
      <c r="HB107" s="7">
        <f t="shared" si="420"/>
        <v>0</v>
      </c>
      <c r="HC107" s="7">
        <f t="shared" si="420"/>
        <v>0</v>
      </c>
      <c r="HD107" s="7">
        <f t="shared" ref="HD107:HW107" si="421">HD94/$C107*100000</f>
        <v>0</v>
      </c>
      <c r="HE107" s="7">
        <f t="shared" si="421"/>
        <v>0</v>
      </c>
      <c r="HF107" s="7">
        <f t="shared" si="421"/>
        <v>0</v>
      </c>
      <c r="HG107" s="7">
        <f t="shared" si="421"/>
        <v>4.6556430350881847E-2</v>
      </c>
      <c r="HH107" s="7">
        <f t="shared" si="421"/>
        <v>0</v>
      </c>
      <c r="HI107" s="7">
        <f t="shared" si="421"/>
        <v>0</v>
      </c>
      <c r="HJ107" s="7">
        <f t="shared" si="421"/>
        <v>0</v>
      </c>
      <c r="HK107" s="7">
        <f t="shared" si="421"/>
        <v>4.6556430350881847E-2</v>
      </c>
      <c r="HL107" s="7">
        <f t="shared" si="421"/>
        <v>0</v>
      </c>
      <c r="HM107" s="7">
        <f t="shared" si="421"/>
        <v>0</v>
      </c>
      <c r="HN107" s="7">
        <f t="shared" si="421"/>
        <v>0</v>
      </c>
      <c r="HO107" s="7">
        <f t="shared" si="421"/>
        <v>0.13966929105264556</v>
      </c>
      <c r="HP107" s="7">
        <f t="shared" si="421"/>
        <v>0</v>
      </c>
      <c r="HQ107" s="7">
        <f t="shared" si="421"/>
        <v>4.6556430350881847E-2</v>
      </c>
      <c r="HR107" s="7">
        <f t="shared" si="421"/>
        <v>0</v>
      </c>
      <c r="HS107" s="7">
        <f t="shared" si="421"/>
        <v>0</v>
      </c>
      <c r="HT107" s="7">
        <f t="shared" si="421"/>
        <v>0</v>
      </c>
      <c r="HU107" s="7">
        <f t="shared" si="421"/>
        <v>4.6556430350881847E-2</v>
      </c>
      <c r="HV107" s="7">
        <f t="shared" si="421"/>
        <v>0</v>
      </c>
      <c r="HW107" s="7">
        <f t="shared" si="421"/>
        <v>0</v>
      </c>
    </row>
    <row r="108" spans="2:231" s="132" customFormat="1" x14ac:dyDescent="0.25">
      <c r="B108" s="256" t="s">
        <v>207</v>
      </c>
      <c r="C108" s="258">
        <v>2208076</v>
      </c>
      <c r="D108" s="7">
        <f t="shared" si="406"/>
        <v>4.5288296236180275E-2</v>
      </c>
      <c r="E108" s="7">
        <f t="shared" ref="E108:BP108" si="422">E95/$C108*100000</f>
        <v>0</v>
      </c>
      <c r="F108" s="7">
        <f t="shared" si="422"/>
        <v>0</v>
      </c>
      <c r="G108" s="7">
        <f t="shared" si="422"/>
        <v>0</v>
      </c>
      <c r="H108" s="7">
        <f t="shared" si="422"/>
        <v>0</v>
      </c>
      <c r="I108" s="7">
        <f t="shared" si="422"/>
        <v>0</v>
      </c>
      <c r="J108" s="7">
        <f t="shared" si="422"/>
        <v>0</v>
      </c>
      <c r="K108" s="7">
        <f t="shared" si="422"/>
        <v>0</v>
      </c>
      <c r="L108" s="7">
        <f t="shared" si="422"/>
        <v>4.5288296236180275E-2</v>
      </c>
      <c r="M108" s="7">
        <f t="shared" si="422"/>
        <v>0</v>
      </c>
      <c r="N108" s="7">
        <f t="shared" si="422"/>
        <v>9.0576592472360551E-2</v>
      </c>
      <c r="O108" s="7">
        <f t="shared" si="422"/>
        <v>0</v>
      </c>
      <c r="P108" s="7">
        <f t="shared" si="422"/>
        <v>9.0576592472360551E-2</v>
      </c>
      <c r="Q108" s="7">
        <f t="shared" si="422"/>
        <v>0</v>
      </c>
      <c r="R108" s="7">
        <f t="shared" si="422"/>
        <v>4.5288296236180275E-2</v>
      </c>
      <c r="S108" s="7">
        <f t="shared" si="422"/>
        <v>0</v>
      </c>
      <c r="T108" s="7">
        <f t="shared" si="422"/>
        <v>0</v>
      </c>
      <c r="U108" s="7">
        <f t="shared" si="422"/>
        <v>0</v>
      </c>
      <c r="V108" s="7">
        <f t="shared" si="422"/>
        <v>4.5288296236180275E-2</v>
      </c>
      <c r="W108" s="7">
        <f t="shared" si="422"/>
        <v>9.0576592472360551E-2</v>
      </c>
      <c r="X108" s="7">
        <f t="shared" si="422"/>
        <v>0</v>
      </c>
      <c r="Y108" s="7">
        <f t="shared" si="422"/>
        <v>4.5288296236180275E-2</v>
      </c>
      <c r="Z108" s="7">
        <f t="shared" si="422"/>
        <v>4.5288296236180275E-2</v>
      </c>
      <c r="AA108" s="7">
        <f t="shared" si="422"/>
        <v>0.22644148118090138</v>
      </c>
      <c r="AB108" s="7">
        <f t="shared" si="422"/>
        <v>0.27172977741708165</v>
      </c>
      <c r="AC108" s="7">
        <f t="shared" si="422"/>
        <v>0.40759466612562251</v>
      </c>
      <c r="AD108" s="7">
        <f t="shared" si="422"/>
        <v>0.45288296236180275</v>
      </c>
      <c r="AE108" s="7">
        <f t="shared" si="422"/>
        <v>0.81518933225124501</v>
      </c>
      <c r="AF108" s="7">
        <f t="shared" si="422"/>
        <v>1.4039371833215886</v>
      </c>
      <c r="AG108" s="7">
        <f t="shared" si="422"/>
        <v>1.2680722946130478</v>
      </c>
      <c r="AH108" s="7">
        <f t="shared" si="422"/>
        <v>0.90576592472360551</v>
      </c>
      <c r="AI108" s="7">
        <f t="shared" si="422"/>
        <v>0.54345955483416331</v>
      </c>
      <c r="AJ108" s="7">
        <f t="shared" si="422"/>
        <v>1.1322074059045069</v>
      </c>
      <c r="AK108" s="7">
        <f t="shared" si="422"/>
        <v>1.1774957021406871</v>
      </c>
      <c r="AL108" s="7">
        <f t="shared" si="422"/>
        <v>1.7209552569748507</v>
      </c>
      <c r="AM108" s="7">
        <f t="shared" si="422"/>
        <v>1.3133605908492281</v>
      </c>
      <c r="AN108" s="7">
        <f t="shared" si="422"/>
        <v>2.4002797005175545</v>
      </c>
      <c r="AO108" s="7">
        <f t="shared" si="422"/>
        <v>2.1738382193366532</v>
      </c>
      <c r="AP108" s="7">
        <f t="shared" si="422"/>
        <v>2.5814328854622755</v>
      </c>
      <c r="AQ108" s="7">
        <f t="shared" si="422"/>
        <v>2.4002797005175545</v>
      </c>
      <c r="AR108" s="7">
        <f t="shared" si="422"/>
        <v>3.5777754026582418</v>
      </c>
      <c r="AS108" s="7">
        <f t="shared" si="422"/>
        <v>3.985370068783864</v>
      </c>
      <c r="AT108" s="7">
        <f t="shared" si="422"/>
        <v>3.623063698894422</v>
      </c>
      <c r="AU108" s="7">
        <f t="shared" si="422"/>
        <v>4.3476764386733064</v>
      </c>
      <c r="AV108" s="7">
        <f t="shared" si="422"/>
        <v>4.2570998462009459</v>
      </c>
      <c r="AW108" s="7">
        <f t="shared" si="422"/>
        <v>4.4835413273818476</v>
      </c>
      <c r="AX108" s="7">
        <f t="shared" si="422"/>
        <v>3.985370068783864</v>
      </c>
      <c r="AY108" s="7">
        <f t="shared" si="422"/>
        <v>4.4382530311456669</v>
      </c>
      <c r="AZ108" s="7">
        <f t="shared" si="422"/>
        <v>3.623063698894422</v>
      </c>
      <c r="BA108" s="7">
        <f t="shared" si="422"/>
        <v>3.8495051800753237</v>
      </c>
      <c r="BB108" s="7">
        <f t="shared" si="422"/>
        <v>5.2987306596330921</v>
      </c>
      <c r="BC108" s="7">
        <f t="shared" si="422"/>
        <v>4.8005594010351089</v>
      </c>
      <c r="BD108" s="7">
        <f t="shared" si="422"/>
        <v>4.9817125859798308</v>
      </c>
      <c r="BE108" s="7">
        <f t="shared" si="422"/>
        <v>3.8495051800753237</v>
      </c>
      <c r="BF108" s="7">
        <f t="shared" si="422"/>
        <v>5.3893072521054535</v>
      </c>
      <c r="BG108" s="7">
        <f t="shared" si="422"/>
        <v>4.3476764386733064</v>
      </c>
      <c r="BH108" s="7">
        <f t="shared" si="422"/>
        <v>3.7589285876029632</v>
      </c>
      <c r="BI108" s="7">
        <f t="shared" si="422"/>
        <v>5.8421902144672559</v>
      </c>
      <c r="BJ108" s="7">
        <f t="shared" si="422"/>
        <v>4.7552711047989291</v>
      </c>
      <c r="BK108" s="7">
        <f t="shared" si="422"/>
        <v>5.7969019182310753</v>
      </c>
      <c r="BL108" s="7">
        <f t="shared" si="422"/>
        <v>5.9327668069396156</v>
      </c>
      <c r="BM108" s="7">
        <f t="shared" si="422"/>
        <v>6.5215146580099601</v>
      </c>
      <c r="BN108" s="7">
        <f t="shared" si="422"/>
        <v>5.2534423633969123</v>
      </c>
      <c r="BO108" s="7">
        <f t="shared" si="422"/>
        <v>4.1212349574924056</v>
      </c>
      <c r="BP108" s="7">
        <f t="shared" si="422"/>
        <v>6.7479561391908609</v>
      </c>
      <c r="BQ108" s="7">
        <f t="shared" ref="BQ108:EB108" si="423">BQ95/$C108*100000</f>
        <v>4.9817125859798308</v>
      </c>
      <c r="BR108" s="7">
        <f t="shared" si="423"/>
        <v>5.1628657709245509</v>
      </c>
      <c r="BS108" s="7">
        <f t="shared" si="423"/>
        <v>4.4382530311456669</v>
      </c>
      <c r="BT108" s="7">
        <f t="shared" si="423"/>
        <v>5.3440189558692728</v>
      </c>
      <c r="BU108" s="7">
        <f t="shared" si="423"/>
        <v>3.8495051800753237</v>
      </c>
      <c r="BV108" s="7">
        <f t="shared" si="423"/>
        <v>3.8947934763115035</v>
      </c>
      <c r="BW108" s="7">
        <f t="shared" si="423"/>
        <v>3.985370068783864</v>
      </c>
      <c r="BX108" s="7">
        <f t="shared" si="423"/>
        <v>3.713640291366783</v>
      </c>
      <c r="BY108" s="7">
        <f t="shared" si="423"/>
        <v>3.3513339214773405</v>
      </c>
      <c r="BZ108" s="7">
        <f t="shared" si="423"/>
        <v>3.8947934763115035</v>
      </c>
      <c r="CA108" s="7">
        <f t="shared" si="423"/>
        <v>3.713640291366783</v>
      </c>
      <c r="CB108" s="7">
        <f t="shared" si="423"/>
        <v>3.3966222177135208</v>
      </c>
      <c r="CC108" s="7">
        <f t="shared" si="423"/>
        <v>2.8078743666431771</v>
      </c>
      <c r="CD108" s="7">
        <f t="shared" si="423"/>
        <v>3.3966222177135208</v>
      </c>
      <c r="CE108" s="7">
        <f t="shared" si="423"/>
        <v>2.5814328854622755</v>
      </c>
      <c r="CF108" s="7">
        <f t="shared" si="423"/>
        <v>2.2644148118090137</v>
      </c>
      <c r="CG108" s="7">
        <f t="shared" si="423"/>
        <v>2.2644148118090137</v>
      </c>
      <c r="CH108" s="7">
        <f t="shared" si="423"/>
        <v>2.128549923100473</v>
      </c>
      <c r="CI108" s="7">
        <f t="shared" si="423"/>
        <v>1.63037866450249</v>
      </c>
      <c r="CJ108" s="7">
        <f t="shared" si="423"/>
        <v>1.8568201456833915</v>
      </c>
      <c r="CK108" s="7">
        <f t="shared" si="423"/>
        <v>2.0832616268642927</v>
      </c>
      <c r="CL108" s="7">
        <f t="shared" si="423"/>
        <v>1.8568201456833915</v>
      </c>
      <c r="CM108" s="7">
        <f t="shared" si="423"/>
        <v>1.7662435532110308</v>
      </c>
      <c r="CN108" s="7">
        <f t="shared" si="423"/>
        <v>1.7662435532110308</v>
      </c>
      <c r="CO108" s="7">
        <f t="shared" si="423"/>
        <v>1.9021084419195717</v>
      </c>
      <c r="CP108" s="7">
        <f t="shared" si="423"/>
        <v>0.996342517195966</v>
      </c>
      <c r="CQ108" s="7">
        <f t="shared" si="423"/>
        <v>0.86047762848742537</v>
      </c>
      <c r="CR108" s="7">
        <f t="shared" si="423"/>
        <v>1.0869191096683266</v>
      </c>
      <c r="CS108" s="7">
        <f t="shared" si="423"/>
        <v>1.0869191096683266</v>
      </c>
      <c r="CT108" s="7">
        <f t="shared" si="423"/>
        <v>0.996342517195966</v>
      </c>
      <c r="CU108" s="7">
        <f t="shared" si="423"/>
        <v>1.0869191096683266</v>
      </c>
      <c r="CV108" s="7">
        <f t="shared" si="423"/>
        <v>0.81518933225124501</v>
      </c>
      <c r="CW108" s="7">
        <f t="shared" si="423"/>
        <v>0.90576592472360551</v>
      </c>
      <c r="CX108" s="7">
        <f t="shared" si="423"/>
        <v>0.76990103601506465</v>
      </c>
      <c r="CY108" s="7">
        <f t="shared" si="423"/>
        <v>0.996342517195966</v>
      </c>
      <c r="CZ108" s="7">
        <f t="shared" si="423"/>
        <v>0.86047762848742537</v>
      </c>
      <c r="DA108" s="7">
        <f t="shared" si="423"/>
        <v>0.86047762848742537</v>
      </c>
      <c r="DB108" s="7">
        <f t="shared" si="423"/>
        <v>0.76990103601506465</v>
      </c>
      <c r="DC108" s="7">
        <f t="shared" si="423"/>
        <v>1.1774957021406871</v>
      </c>
      <c r="DD108" s="7">
        <f t="shared" si="423"/>
        <v>0.67932444354270416</v>
      </c>
      <c r="DE108" s="7">
        <f t="shared" si="423"/>
        <v>0.63403614730652391</v>
      </c>
      <c r="DF108" s="7">
        <f t="shared" si="423"/>
        <v>1.0869191096683266</v>
      </c>
      <c r="DG108" s="7">
        <f t="shared" si="423"/>
        <v>0.90576592472360551</v>
      </c>
      <c r="DH108" s="7">
        <f t="shared" si="423"/>
        <v>0.86047762848742537</v>
      </c>
      <c r="DI108" s="7">
        <f t="shared" si="423"/>
        <v>0.90576592472360551</v>
      </c>
      <c r="DJ108" s="7">
        <f t="shared" si="423"/>
        <v>1.2227839983768676</v>
      </c>
      <c r="DK108" s="7">
        <f t="shared" si="423"/>
        <v>1.8568201456833915</v>
      </c>
      <c r="DL108" s="7">
        <f t="shared" si="423"/>
        <v>0.72461273977888441</v>
      </c>
      <c r="DM108" s="7">
        <f t="shared" si="423"/>
        <v>1.4945137757939491</v>
      </c>
      <c r="DN108" s="7">
        <f t="shared" si="423"/>
        <v>0.63403614730652391</v>
      </c>
      <c r="DO108" s="7">
        <f t="shared" si="423"/>
        <v>1.0416308134321464</v>
      </c>
      <c r="DP108" s="7">
        <f t="shared" si="423"/>
        <v>1.1322074059045069</v>
      </c>
      <c r="DQ108" s="7">
        <f t="shared" si="423"/>
        <v>1.2227839983768676</v>
      </c>
      <c r="DR108" s="7">
        <f t="shared" si="423"/>
        <v>1.5398020720301293</v>
      </c>
      <c r="DS108" s="7">
        <f t="shared" si="423"/>
        <v>1.0869191096683266</v>
      </c>
      <c r="DT108" s="7">
        <f t="shared" si="423"/>
        <v>1.3586488870854083</v>
      </c>
      <c r="DU108" s="7">
        <f t="shared" si="423"/>
        <v>1.0869191096683266</v>
      </c>
      <c r="DV108" s="7">
        <f t="shared" si="423"/>
        <v>0.86047762848742537</v>
      </c>
      <c r="DW108" s="7">
        <f t="shared" si="423"/>
        <v>0.86047762848742537</v>
      </c>
      <c r="DX108" s="7">
        <f t="shared" si="423"/>
        <v>1.3133605908492281</v>
      </c>
      <c r="DY108" s="7">
        <f t="shared" si="423"/>
        <v>1.2680722946130478</v>
      </c>
      <c r="DZ108" s="7">
        <f t="shared" si="423"/>
        <v>0.81518933225124501</v>
      </c>
      <c r="EA108" s="7">
        <f t="shared" si="423"/>
        <v>1.1774957021406871</v>
      </c>
      <c r="EB108" s="7">
        <f t="shared" si="423"/>
        <v>0.90576592472360551</v>
      </c>
      <c r="EC108" s="7">
        <f t="shared" ref="EC108:GN108" si="424">EC95/$C108*100000</f>
        <v>0.90576592472360551</v>
      </c>
      <c r="ED108" s="7">
        <f t="shared" si="424"/>
        <v>0.86047762848742537</v>
      </c>
      <c r="EE108" s="7">
        <f t="shared" si="424"/>
        <v>1.1322074059045069</v>
      </c>
      <c r="EF108" s="7">
        <f t="shared" si="424"/>
        <v>0.76990103601506465</v>
      </c>
      <c r="EG108" s="7">
        <f t="shared" si="424"/>
        <v>0.40759466612562251</v>
      </c>
      <c r="EH108" s="7">
        <f t="shared" si="424"/>
        <v>1.2680722946130478</v>
      </c>
      <c r="EI108" s="7">
        <f t="shared" si="424"/>
        <v>0.63403614730652391</v>
      </c>
      <c r="EJ108" s="7">
        <f t="shared" si="424"/>
        <v>0.498171258597983</v>
      </c>
      <c r="EK108" s="7">
        <f t="shared" si="424"/>
        <v>0.498171258597983</v>
      </c>
      <c r="EL108" s="7">
        <f t="shared" si="424"/>
        <v>0.72461273977888441</v>
      </c>
      <c r="EM108" s="7">
        <f t="shared" si="424"/>
        <v>0.58874785107034355</v>
      </c>
      <c r="EN108" s="7">
        <f t="shared" si="424"/>
        <v>0.63403614730652391</v>
      </c>
      <c r="EO108" s="7">
        <f t="shared" si="424"/>
        <v>0.40759466612562251</v>
      </c>
      <c r="EP108" s="7">
        <f t="shared" si="424"/>
        <v>0.90576592472360551</v>
      </c>
      <c r="EQ108" s="7">
        <f t="shared" si="424"/>
        <v>0.58874785107034355</v>
      </c>
      <c r="ER108" s="7">
        <f t="shared" si="424"/>
        <v>0.54345955483416331</v>
      </c>
      <c r="ES108" s="7">
        <f t="shared" si="424"/>
        <v>0.498171258597983</v>
      </c>
      <c r="ET108" s="7">
        <f t="shared" si="424"/>
        <v>0.63403614730652391</v>
      </c>
      <c r="EU108" s="7">
        <f t="shared" si="424"/>
        <v>0.3623063698894422</v>
      </c>
      <c r="EV108" s="7">
        <f t="shared" si="424"/>
        <v>0.54345955483416331</v>
      </c>
      <c r="EW108" s="7">
        <f t="shared" si="424"/>
        <v>0.40759466612562251</v>
      </c>
      <c r="EX108" s="7">
        <f t="shared" si="424"/>
        <v>0</v>
      </c>
      <c r="EY108" s="7">
        <f t="shared" si="424"/>
        <v>0</v>
      </c>
      <c r="EZ108" s="7">
        <f t="shared" si="424"/>
        <v>0</v>
      </c>
      <c r="FA108" s="7">
        <f t="shared" si="424"/>
        <v>0</v>
      </c>
      <c r="FB108" s="7">
        <f t="shared" si="424"/>
        <v>0</v>
      </c>
      <c r="FC108" s="7">
        <f t="shared" si="424"/>
        <v>0</v>
      </c>
      <c r="FD108" s="7">
        <f t="shared" si="424"/>
        <v>0</v>
      </c>
      <c r="FE108" s="7">
        <f t="shared" si="424"/>
        <v>0</v>
      </c>
      <c r="FF108" s="7">
        <f t="shared" si="424"/>
        <v>0</v>
      </c>
      <c r="FG108" s="7">
        <f t="shared" si="424"/>
        <v>4.5288296236180275E-2</v>
      </c>
      <c r="FH108" s="7">
        <f t="shared" si="424"/>
        <v>4.5288296236180275E-2</v>
      </c>
      <c r="FI108" s="7">
        <f t="shared" si="424"/>
        <v>0</v>
      </c>
      <c r="FJ108" s="7">
        <f t="shared" si="424"/>
        <v>0</v>
      </c>
      <c r="FK108" s="7">
        <f t="shared" si="424"/>
        <v>4.5288296236180275E-2</v>
      </c>
      <c r="FL108" s="7">
        <f t="shared" si="424"/>
        <v>0</v>
      </c>
      <c r="FM108" s="7">
        <f t="shared" si="424"/>
        <v>0</v>
      </c>
      <c r="FN108" s="7">
        <f t="shared" si="424"/>
        <v>0</v>
      </c>
      <c r="FO108" s="7">
        <f t="shared" si="424"/>
        <v>4.5288296236180275E-2</v>
      </c>
      <c r="FP108" s="7">
        <f t="shared" si="424"/>
        <v>4.5288296236180275E-2</v>
      </c>
      <c r="FQ108" s="7">
        <f t="shared" si="424"/>
        <v>0</v>
      </c>
      <c r="FR108" s="7">
        <f t="shared" si="424"/>
        <v>4.5288296236180275E-2</v>
      </c>
      <c r="FS108" s="7">
        <f t="shared" si="424"/>
        <v>4.5288296236180275E-2</v>
      </c>
      <c r="FT108" s="7">
        <f t="shared" si="424"/>
        <v>0</v>
      </c>
      <c r="FU108" s="7">
        <f t="shared" si="424"/>
        <v>9.0576592472360551E-2</v>
      </c>
      <c r="FV108" s="7">
        <f t="shared" si="424"/>
        <v>0</v>
      </c>
      <c r="FW108" s="7">
        <f t="shared" si="424"/>
        <v>4.5288296236180275E-2</v>
      </c>
      <c r="FX108" s="7">
        <f t="shared" si="424"/>
        <v>0</v>
      </c>
      <c r="FY108" s="7">
        <f t="shared" si="424"/>
        <v>0</v>
      </c>
      <c r="FZ108" s="7">
        <f t="shared" si="424"/>
        <v>4.5288296236180275E-2</v>
      </c>
      <c r="GA108" s="7">
        <f t="shared" si="424"/>
        <v>0</v>
      </c>
      <c r="GB108" s="7">
        <f t="shared" si="424"/>
        <v>0</v>
      </c>
      <c r="GC108" s="7">
        <f t="shared" si="424"/>
        <v>4.5288296236180275E-2</v>
      </c>
      <c r="GD108" s="7">
        <f t="shared" si="424"/>
        <v>9.0576592472360551E-2</v>
      </c>
      <c r="GE108" s="7">
        <f t="shared" si="424"/>
        <v>0</v>
      </c>
      <c r="GF108" s="7">
        <f t="shared" si="424"/>
        <v>4.5288296236180275E-2</v>
      </c>
      <c r="GG108" s="7">
        <f t="shared" si="424"/>
        <v>0.13586488870854083</v>
      </c>
      <c r="GH108" s="7">
        <f t="shared" si="424"/>
        <v>4.5288296236180275E-2</v>
      </c>
      <c r="GI108" s="7">
        <f t="shared" si="424"/>
        <v>4.5288296236180275E-2</v>
      </c>
      <c r="GJ108" s="7">
        <f t="shared" si="424"/>
        <v>0</v>
      </c>
      <c r="GK108" s="7">
        <f t="shared" si="424"/>
        <v>0</v>
      </c>
      <c r="GL108" s="7">
        <f t="shared" si="424"/>
        <v>0</v>
      </c>
      <c r="GM108" s="7">
        <f t="shared" si="424"/>
        <v>4.5288296236180275E-2</v>
      </c>
      <c r="GN108" s="7">
        <f t="shared" si="424"/>
        <v>9.0576592472360551E-2</v>
      </c>
      <c r="GO108" s="7">
        <f t="shared" ref="GO108:HC108" si="425">GO95/$C108*100000</f>
        <v>0</v>
      </c>
      <c r="GP108" s="7">
        <f t="shared" si="425"/>
        <v>0</v>
      </c>
      <c r="GQ108" s="7">
        <f t="shared" si="425"/>
        <v>0</v>
      </c>
      <c r="GR108" s="7">
        <f t="shared" si="425"/>
        <v>4.5288296236180275E-2</v>
      </c>
      <c r="GS108" s="7">
        <f t="shared" si="425"/>
        <v>0</v>
      </c>
      <c r="GT108" s="7">
        <f t="shared" si="425"/>
        <v>0</v>
      </c>
      <c r="GU108" s="7">
        <f t="shared" si="425"/>
        <v>0</v>
      </c>
      <c r="GV108" s="7">
        <f t="shared" si="425"/>
        <v>4.5288296236180275E-2</v>
      </c>
      <c r="GW108" s="7">
        <f t="shared" si="425"/>
        <v>0</v>
      </c>
      <c r="GX108" s="7">
        <f t="shared" si="425"/>
        <v>0</v>
      </c>
      <c r="GY108" s="7">
        <f t="shared" si="425"/>
        <v>4.5288296236180275E-2</v>
      </c>
      <c r="GZ108" s="7">
        <f t="shared" si="425"/>
        <v>0</v>
      </c>
      <c r="HA108" s="7">
        <f t="shared" si="425"/>
        <v>0</v>
      </c>
      <c r="HB108" s="7">
        <f t="shared" si="425"/>
        <v>4.5288296236180275E-2</v>
      </c>
      <c r="HC108" s="7">
        <f t="shared" si="425"/>
        <v>0</v>
      </c>
      <c r="HD108" s="7">
        <f t="shared" ref="HD108:HW108" si="426">HD95/$C108*100000</f>
        <v>0</v>
      </c>
      <c r="HE108" s="7">
        <f t="shared" si="426"/>
        <v>4.5288296236180275E-2</v>
      </c>
      <c r="HF108" s="7">
        <f t="shared" si="426"/>
        <v>0</v>
      </c>
      <c r="HG108" s="7">
        <f t="shared" si="426"/>
        <v>4.5288296236180275E-2</v>
      </c>
      <c r="HH108" s="7">
        <f t="shared" si="426"/>
        <v>0.13586488870854083</v>
      </c>
      <c r="HI108" s="7">
        <f t="shared" si="426"/>
        <v>0</v>
      </c>
      <c r="HJ108" s="7">
        <f t="shared" si="426"/>
        <v>0</v>
      </c>
      <c r="HK108" s="7">
        <f t="shared" si="426"/>
        <v>0</v>
      </c>
      <c r="HL108" s="7">
        <f t="shared" si="426"/>
        <v>4.5288296236180275E-2</v>
      </c>
      <c r="HM108" s="7">
        <f t="shared" si="426"/>
        <v>0</v>
      </c>
      <c r="HN108" s="7">
        <f t="shared" si="426"/>
        <v>4.5288296236180275E-2</v>
      </c>
      <c r="HO108" s="7">
        <f t="shared" si="426"/>
        <v>0</v>
      </c>
      <c r="HP108" s="7">
        <f t="shared" si="426"/>
        <v>4.5288296236180275E-2</v>
      </c>
      <c r="HQ108" s="7">
        <f t="shared" si="426"/>
        <v>0</v>
      </c>
      <c r="HR108" s="7">
        <f t="shared" si="426"/>
        <v>0</v>
      </c>
      <c r="HS108" s="7">
        <f t="shared" si="426"/>
        <v>0</v>
      </c>
      <c r="HT108" s="7">
        <f t="shared" si="426"/>
        <v>0</v>
      </c>
      <c r="HU108" s="7">
        <f t="shared" si="426"/>
        <v>0</v>
      </c>
      <c r="HV108" s="7">
        <f t="shared" si="426"/>
        <v>0</v>
      </c>
      <c r="HW108" s="7">
        <f t="shared" si="426"/>
        <v>0</v>
      </c>
    </row>
    <row r="109" spans="2:231" s="132" customFormat="1" x14ac:dyDescent="0.25">
      <c r="B109" s="256" t="s">
        <v>208</v>
      </c>
      <c r="C109" s="258">
        <v>2532418</v>
      </c>
      <c r="D109" s="7">
        <f t="shared" si="406"/>
        <v>0</v>
      </c>
      <c r="E109" s="7">
        <f t="shared" ref="E109:BP109" si="427">E96/$C109*100000</f>
        <v>3.9487951831016839E-2</v>
      </c>
      <c r="F109" s="7">
        <f t="shared" si="427"/>
        <v>0</v>
      </c>
      <c r="G109" s="7">
        <f t="shared" si="427"/>
        <v>0</v>
      </c>
      <c r="H109" s="7">
        <f t="shared" si="427"/>
        <v>3.9487951831016839E-2</v>
      </c>
      <c r="I109" s="7">
        <f t="shared" si="427"/>
        <v>3.9487951831016839E-2</v>
      </c>
      <c r="J109" s="7">
        <f t="shared" si="427"/>
        <v>0</v>
      </c>
      <c r="K109" s="7">
        <f t="shared" si="427"/>
        <v>0</v>
      </c>
      <c r="L109" s="7">
        <f t="shared" si="427"/>
        <v>0</v>
      </c>
      <c r="M109" s="7">
        <f t="shared" si="427"/>
        <v>0</v>
      </c>
      <c r="N109" s="7">
        <f t="shared" si="427"/>
        <v>0</v>
      </c>
      <c r="O109" s="7">
        <f t="shared" si="427"/>
        <v>0</v>
      </c>
      <c r="P109" s="7">
        <f t="shared" si="427"/>
        <v>3.9487951831016839E-2</v>
      </c>
      <c r="Q109" s="7">
        <f t="shared" si="427"/>
        <v>0</v>
      </c>
      <c r="R109" s="7">
        <f t="shared" si="427"/>
        <v>3.9487951831016839E-2</v>
      </c>
      <c r="S109" s="7">
        <f t="shared" si="427"/>
        <v>0</v>
      </c>
      <c r="T109" s="7">
        <f t="shared" si="427"/>
        <v>0</v>
      </c>
      <c r="U109" s="7">
        <f t="shared" si="427"/>
        <v>0</v>
      </c>
      <c r="V109" s="7">
        <f t="shared" si="427"/>
        <v>0.11846385549305052</v>
      </c>
      <c r="W109" s="7">
        <f t="shared" si="427"/>
        <v>0.15795180732406736</v>
      </c>
      <c r="X109" s="7">
        <f t="shared" si="427"/>
        <v>3.9487951831016839E-2</v>
      </c>
      <c r="Y109" s="7">
        <f t="shared" si="427"/>
        <v>3.9487951831016839E-2</v>
      </c>
      <c r="Z109" s="7">
        <f t="shared" si="427"/>
        <v>0.31590361464813471</v>
      </c>
      <c r="AA109" s="7">
        <f t="shared" si="427"/>
        <v>0.15795180732406736</v>
      </c>
      <c r="AB109" s="7">
        <f t="shared" si="427"/>
        <v>0.31590361464813471</v>
      </c>
      <c r="AC109" s="7">
        <f t="shared" si="427"/>
        <v>0.4738554219722021</v>
      </c>
      <c r="AD109" s="7">
        <f t="shared" si="427"/>
        <v>0.90822289211338725</v>
      </c>
      <c r="AE109" s="7">
        <f t="shared" si="427"/>
        <v>0.43436747014118521</v>
      </c>
      <c r="AF109" s="7">
        <f t="shared" si="427"/>
        <v>1.3031024104235556</v>
      </c>
      <c r="AG109" s="7">
        <f t="shared" si="427"/>
        <v>1.1056626512684715</v>
      </c>
      <c r="AH109" s="7">
        <f t="shared" si="427"/>
        <v>1.1846385549305052</v>
      </c>
      <c r="AI109" s="7">
        <f t="shared" si="427"/>
        <v>1.1846385549305052</v>
      </c>
      <c r="AJ109" s="7">
        <f t="shared" si="427"/>
        <v>1.7769578323957576</v>
      </c>
      <c r="AK109" s="7">
        <f t="shared" si="427"/>
        <v>2.0928614470438922</v>
      </c>
      <c r="AL109" s="7">
        <f t="shared" si="427"/>
        <v>1.6979819287337241</v>
      </c>
      <c r="AM109" s="7">
        <f t="shared" si="427"/>
        <v>2.1718373507059261</v>
      </c>
      <c r="AN109" s="7">
        <f t="shared" si="427"/>
        <v>3.2380120501433809</v>
      </c>
      <c r="AO109" s="7">
        <f t="shared" si="427"/>
        <v>3.3959638574674482</v>
      </c>
      <c r="AP109" s="7">
        <f t="shared" si="427"/>
        <v>3.632891568453549</v>
      </c>
      <c r="AQ109" s="7">
        <f t="shared" si="427"/>
        <v>4.6595783160599868</v>
      </c>
      <c r="AR109" s="7">
        <f t="shared" si="427"/>
        <v>5.0149698825391384</v>
      </c>
      <c r="AS109" s="7">
        <f t="shared" si="427"/>
        <v>4.9754819307081215</v>
      </c>
      <c r="AT109" s="7">
        <f t="shared" si="427"/>
        <v>5.4888253045113409</v>
      </c>
      <c r="AU109" s="7">
        <f t="shared" si="427"/>
        <v>7.8975903662033682</v>
      </c>
      <c r="AV109" s="7">
        <f t="shared" si="427"/>
        <v>5.4888253045113409</v>
      </c>
      <c r="AW109" s="7">
        <f t="shared" si="427"/>
        <v>6.9103915704279473</v>
      </c>
      <c r="AX109" s="7">
        <f t="shared" si="427"/>
        <v>5.8047289191594755</v>
      </c>
      <c r="AY109" s="7">
        <f t="shared" si="427"/>
        <v>7.4237349442311666</v>
      </c>
      <c r="AZ109" s="7">
        <f t="shared" si="427"/>
        <v>6.436536148455744</v>
      </c>
      <c r="BA109" s="7">
        <f t="shared" si="427"/>
        <v>5.8837048228215085</v>
      </c>
      <c r="BB109" s="7">
        <f t="shared" si="427"/>
        <v>8.6478614509926874</v>
      </c>
      <c r="BC109" s="7">
        <f t="shared" si="427"/>
        <v>6.0416566301455763</v>
      </c>
      <c r="BD109" s="7">
        <f t="shared" si="427"/>
        <v>6.436536148455744</v>
      </c>
      <c r="BE109" s="7">
        <f t="shared" si="427"/>
        <v>5.6072891600043908</v>
      </c>
      <c r="BF109" s="7">
        <f t="shared" si="427"/>
        <v>7.1868072332450641</v>
      </c>
      <c r="BG109" s="7">
        <f t="shared" si="427"/>
        <v>6.3970481966247279</v>
      </c>
      <c r="BH109" s="7">
        <f t="shared" si="427"/>
        <v>5.8837048228215085</v>
      </c>
      <c r="BI109" s="7">
        <f t="shared" si="427"/>
        <v>8.4504216918376027</v>
      </c>
      <c r="BJ109" s="7">
        <f t="shared" si="427"/>
        <v>6.8314156667659134</v>
      </c>
      <c r="BK109" s="7">
        <f t="shared" si="427"/>
        <v>8.1740060290204841</v>
      </c>
      <c r="BL109" s="7">
        <f t="shared" si="427"/>
        <v>8.4109337400065876</v>
      </c>
      <c r="BM109" s="7">
        <f t="shared" si="427"/>
        <v>7.3842469924001488</v>
      </c>
      <c r="BN109" s="7">
        <f t="shared" si="427"/>
        <v>8.0160542216964181</v>
      </c>
      <c r="BO109" s="7">
        <f t="shared" si="427"/>
        <v>5.9626807264835424</v>
      </c>
      <c r="BP109" s="7">
        <f t="shared" si="427"/>
        <v>8.4899096436686214</v>
      </c>
      <c r="BQ109" s="7">
        <f t="shared" ref="BQ109:EB109" si="428">BQ96/$C109*100000</f>
        <v>7.3052710887381149</v>
      </c>
      <c r="BR109" s="7">
        <f t="shared" si="428"/>
        <v>7.5027108478931996</v>
      </c>
      <c r="BS109" s="7">
        <f t="shared" si="428"/>
        <v>6.9103915704279473</v>
      </c>
      <c r="BT109" s="7">
        <f t="shared" si="428"/>
        <v>7.2262951850760819</v>
      </c>
      <c r="BU109" s="7">
        <f t="shared" si="428"/>
        <v>7.7001506070482835</v>
      </c>
      <c r="BV109" s="7">
        <f t="shared" si="428"/>
        <v>5.2913855453562562</v>
      </c>
      <c r="BW109" s="7">
        <f t="shared" si="428"/>
        <v>6.1206325338076093</v>
      </c>
      <c r="BX109" s="7">
        <f t="shared" si="428"/>
        <v>5.0544578343701554</v>
      </c>
      <c r="BY109" s="7">
        <f t="shared" si="428"/>
        <v>5.9626807264835424</v>
      </c>
      <c r="BZ109" s="7">
        <f t="shared" si="428"/>
        <v>4.6200903642289699</v>
      </c>
      <c r="CA109" s="7">
        <f t="shared" si="428"/>
        <v>5.409849400849307</v>
      </c>
      <c r="CB109" s="7">
        <f t="shared" si="428"/>
        <v>4.7385542197220207</v>
      </c>
      <c r="CC109" s="7">
        <f t="shared" si="428"/>
        <v>2.5667168690160942</v>
      </c>
      <c r="CD109" s="7">
        <f t="shared" si="428"/>
        <v>4.8175301233840546</v>
      </c>
      <c r="CE109" s="7">
        <f t="shared" si="428"/>
        <v>2.6456927726781281</v>
      </c>
      <c r="CF109" s="7">
        <f t="shared" si="428"/>
        <v>2.9615963873262627</v>
      </c>
      <c r="CG109" s="7">
        <f t="shared" si="428"/>
        <v>2.685180724509145</v>
      </c>
      <c r="CH109" s="7">
        <f t="shared" si="428"/>
        <v>2.5272289171850777</v>
      </c>
      <c r="CI109" s="7">
        <f t="shared" si="428"/>
        <v>2.211325302536943</v>
      </c>
      <c r="CJ109" s="7">
        <f t="shared" si="428"/>
        <v>1.974397591550842</v>
      </c>
      <c r="CK109" s="7">
        <f t="shared" si="428"/>
        <v>2.2903012061989769</v>
      </c>
      <c r="CL109" s="7">
        <f t="shared" si="428"/>
        <v>1.974397591550842</v>
      </c>
      <c r="CM109" s="7">
        <f t="shared" si="428"/>
        <v>1.8559337360577917</v>
      </c>
      <c r="CN109" s="7">
        <f t="shared" si="428"/>
        <v>1.6584939769027072</v>
      </c>
      <c r="CO109" s="7">
        <f t="shared" si="428"/>
        <v>2.2903012061989769</v>
      </c>
      <c r="CP109" s="7">
        <f t="shared" si="428"/>
        <v>1.5005421695786398</v>
      </c>
      <c r="CQ109" s="7">
        <f t="shared" si="428"/>
        <v>1.7374698805647408</v>
      </c>
      <c r="CR109" s="7">
        <f t="shared" si="428"/>
        <v>2.211325302536943</v>
      </c>
      <c r="CS109" s="7">
        <f t="shared" si="428"/>
        <v>1.7374698805647408</v>
      </c>
      <c r="CT109" s="7">
        <f t="shared" si="428"/>
        <v>1.2636144585925388</v>
      </c>
      <c r="CU109" s="7">
        <f t="shared" si="428"/>
        <v>1.1451506030994885</v>
      </c>
      <c r="CV109" s="7">
        <f t="shared" si="428"/>
        <v>1.1451506030994885</v>
      </c>
      <c r="CW109" s="7">
        <f t="shared" si="428"/>
        <v>1.4215662659166062</v>
      </c>
      <c r="CX109" s="7">
        <f t="shared" si="428"/>
        <v>0.82924698845135358</v>
      </c>
      <c r="CY109" s="7">
        <f t="shared" si="428"/>
        <v>1.7374698805647408</v>
      </c>
      <c r="CZ109" s="7">
        <f t="shared" si="428"/>
        <v>1.1846385549305052</v>
      </c>
      <c r="DA109" s="7">
        <f t="shared" si="428"/>
        <v>1.0266867476064379</v>
      </c>
      <c r="DB109" s="7">
        <f t="shared" si="428"/>
        <v>0.98719879577542102</v>
      </c>
      <c r="DC109" s="7">
        <f t="shared" si="428"/>
        <v>0.98719879577542102</v>
      </c>
      <c r="DD109" s="7">
        <f t="shared" si="428"/>
        <v>1.1451506030994885</v>
      </c>
      <c r="DE109" s="7">
        <f t="shared" si="428"/>
        <v>1.3031024104235556</v>
      </c>
      <c r="DF109" s="7">
        <f t="shared" si="428"/>
        <v>1.6190060250716904</v>
      </c>
      <c r="DG109" s="7">
        <f t="shared" si="428"/>
        <v>1.3820783140855895</v>
      </c>
      <c r="DH109" s="7">
        <f t="shared" si="428"/>
        <v>1.0661746994374546</v>
      </c>
      <c r="DI109" s="7">
        <f t="shared" si="428"/>
        <v>1.2241265067615219</v>
      </c>
      <c r="DJ109" s="7">
        <f t="shared" si="428"/>
        <v>1.3425903622545725</v>
      </c>
      <c r="DK109" s="7">
        <f t="shared" si="428"/>
        <v>0.86873494028237042</v>
      </c>
      <c r="DL109" s="7">
        <f t="shared" si="428"/>
        <v>1.0266867476064379</v>
      </c>
      <c r="DM109" s="7">
        <f t="shared" si="428"/>
        <v>1.3425903622545725</v>
      </c>
      <c r="DN109" s="7">
        <f t="shared" si="428"/>
        <v>0.86873494028237042</v>
      </c>
      <c r="DO109" s="7">
        <f t="shared" si="428"/>
        <v>0.98719879577542102</v>
      </c>
      <c r="DP109" s="7">
        <f t="shared" si="428"/>
        <v>0.67129518112728626</v>
      </c>
      <c r="DQ109" s="7">
        <f t="shared" si="428"/>
        <v>1.0661746994374546</v>
      </c>
      <c r="DR109" s="7">
        <f t="shared" si="428"/>
        <v>0.86873494028237042</v>
      </c>
      <c r="DS109" s="7">
        <f t="shared" si="428"/>
        <v>0.90822289211338725</v>
      </c>
      <c r="DT109" s="7">
        <f t="shared" si="428"/>
        <v>0.86873494028237042</v>
      </c>
      <c r="DU109" s="7">
        <f t="shared" si="428"/>
        <v>1.1056626512684715</v>
      </c>
      <c r="DV109" s="7">
        <f t="shared" si="428"/>
        <v>1.3820783140855895</v>
      </c>
      <c r="DW109" s="7">
        <f t="shared" si="428"/>
        <v>0.86873494028237042</v>
      </c>
      <c r="DX109" s="7">
        <f t="shared" si="428"/>
        <v>0.98719879577542102</v>
      </c>
      <c r="DY109" s="7">
        <f t="shared" si="428"/>
        <v>1.0661746994374546</v>
      </c>
      <c r="DZ109" s="7">
        <f t="shared" si="428"/>
        <v>0.90822289211338725</v>
      </c>
      <c r="EA109" s="7">
        <f t="shared" si="428"/>
        <v>0.67129518112728626</v>
      </c>
      <c r="EB109" s="7">
        <f t="shared" si="428"/>
        <v>0.55283132563423576</v>
      </c>
      <c r="EC109" s="7">
        <f t="shared" ref="EC109:GN109" si="429">EC96/$C109*100000</f>
        <v>1.2241265067615219</v>
      </c>
      <c r="ED109" s="7">
        <f t="shared" si="429"/>
        <v>0.94771084394440419</v>
      </c>
      <c r="EE109" s="7">
        <f t="shared" si="429"/>
        <v>1.1451506030994885</v>
      </c>
      <c r="EF109" s="7">
        <f t="shared" si="429"/>
        <v>0.78975903662033675</v>
      </c>
      <c r="EG109" s="7">
        <f t="shared" si="429"/>
        <v>0.59231927746525259</v>
      </c>
      <c r="EH109" s="7">
        <f t="shared" si="429"/>
        <v>0.75027108478931992</v>
      </c>
      <c r="EI109" s="7">
        <f t="shared" si="429"/>
        <v>0.63180722929626942</v>
      </c>
      <c r="EJ109" s="7">
        <f t="shared" si="429"/>
        <v>0.67129518112728626</v>
      </c>
      <c r="EK109" s="7">
        <f t="shared" si="429"/>
        <v>0.23692771098610105</v>
      </c>
      <c r="EL109" s="7">
        <f t="shared" si="429"/>
        <v>0.27641566281711788</v>
      </c>
      <c r="EM109" s="7">
        <f t="shared" si="429"/>
        <v>0.31590361464813471</v>
      </c>
      <c r="EN109" s="7">
        <f t="shared" si="429"/>
        <v>0.19743975915508419</v>
      </c>
      <c r="EO109" s="7">
        <f t="shared" si="429"/>
        <v>0.43436747014118521</v>
      </c>
      <c r="EP109" s="7">
        <f t="shared" si="429"/>
        <v>0.11846385549305052</v>
      </c>
      <c r="EQ109" s="7">
        <f t="shared" si="429"/>
        <v>0.63180722929626942</v>
      </c>
      <c r="ER109" s="7">
        <f t="shared" si="429"/>
        <v>0.59231927746525259</v>
      </c>
      <c r="ES109" s="7">
        <f t="shared" si="429"/>
        <v>0.39487951831016838</v>
      </c>
      <c r="ET109" s="7">
        <f t="shared" si="429"/>
        <v>0.43436747014118521</v>
      </c>
      <c r="EU109" s="7">
        <f t="shared" si="429"/>
        <v>0.39487951831016838</v>
      </c>
      <c r="EV109" s="7">
        <f t="shared" si="429"/>
        <v>0.4738554219722021</v>
      </c>
      <c r="EW109" s="7">
        <f t="shared" si="429"/>
        <v>0.35539156647915154</v>
      </c>
      <c r="EX109" s="7">
        <f t="shared" si="429"/>
        <v>0</v>
      </c>
      <c r="EY109" s="7">
        <f t="shared" si="429"/>
        <v>0</v>
      </c>
      <c r="EZ109" s="7">
        <f t="shared" si="429"/>
        <v>3.9487951831016839E-2</v>
      </c>
      <c r="FA109" s="7">
        <f t="shared" si="429"/>
        <v>3.9487951831016839E-2</v>
      </c>
      <c r="FB109" s="7">
        <f t="shared" si="429"/>
        <v>0</v>
      </c>
      <c r="FC109" s="7">
        <f t="shared" si="429"/>
        <v>0</v>
      </c>
      <c r="FD109" s="7">
        <f t="shared" si="429"/>
        <v>0</v>
      </c>
      <c r="FE109" s="7">
        <f t="shared" si="429"/>
        <v>0</v>
      </c>
      <c r="FF109" s="7">
        <f t="shared" si="429"/>
        <v>3.9487951831016839E-2</v>
      </c>
      <c r="FG109" s="7">
        <f t="shared" si="429"/>
        <v>0</v>
      </c>
      <c r="FH109" s="7">
        <f t="shared" si="429"/>
        <v>0.11846385549305052</v>
      </c>
      <c r="FI109" s="7">
        <f t="shared" si="429"/>
        <v>3.9487951831016839E-2</v>
      </c>
      <c r="FJ109" s="7">
        <f t="shared" si="429"/>
        <v>0</v>
      </c>
      <c r="FK109" s="7">
        <f t="shared" si="429"/>
        <v>3.9487951831016839E-2</v>
      </c>
      <c r="FL109" s="7">
        <f t="shared" si="429"/>
        <v>7.8975903662033678E-2</v>
      </c>
      <c r="FM109" s="7">
        <f t="shared" si="429"/>
        <v>0.11846385549305052</v>
      </c>
      <c r="FN109" s="7">
        <f t="shared" si="429"/>
        <v>0</v>
      </c>
      <c r="FO109" s="7">
        <f t="shared" si="429"/>
        <v>3.9487951831016839E-2</v>
      </c>
      <c r="FP109" s="7">
        <f t="shared" si="429"/>
        <v>3.9487951831016839E-2</v>
      </c>
      <c r="FQ109" s="7">
        <f t="shared" si="429"/>
        <v>0</v>
      </c>
      <c r="FR109" s="7">
        <f t="shared" si="429"/>
        <v>0</v>
      </c>
      <c r="FS109" s="7">
        <f t="shared" si="429"/>
        <v>7.8975903662033678E-2</v>
      </c>
      <c r="FT109" s="7">
        <f t="shared" si="429"/>
        <v>0</v>
      </c>
      <c r="FU109" s="7">
        <f t="shared" si="429"/>
        <v>0</v>
      </c>
      <c r="FV109" s="7">
        <f t="shared" si="429"/>
        <v>3.9487951831016839E-2</v>
      </c>
      <c r="FW109" s="7">
        <f t="shared" si="429"/>
        <v>7.8975903662033678E-2</v>
      </c>
      <c r="FX109" s="7">
        <f t="shared" si="429"/>
        <v>7.8975903662033678E-2</v>
      </c>
      <c r="FY109" s="7">
        <f t="shared" si="429"/>
        <v>3.9487951831016839E-2</v>
      </c>
      <c r="FZ109" s="7">
        <f t="shared" si="429"/>
        <v>0</v>
      </c>
      <c r="GA109" s="7">
        <f t="shared" si="429"/>
        <v>3.9487951831016839E-2</v>
      </c>
      <c r="GB109" s="7">
        <f t="shared" si="429"/>
        <v>3.9487951831016839E-2</v>
      </c>
      <c r="GC109" s="7">
        <f t="shared" si="429"/>
        <v>3.9487951831016839E-2</v>
      </c>
      <c r="GD109" s="7">
        <f t="shared" si="429"/>
        <v>3.9487951831016839E-2</v>
      </c>
      <c r="GE109" s="7">
        <f t="shared" si="429"/>
        <v>0.11846385549305052</v>
      </c>
      <c r="GF109" s="7">
        <f t="shared" si="429"/>
        <v>0</v>
      </c>
      <c r="GG109" s="7">
        <f t="shared" si="429"/>
        <v>3.9487951831016839E-2</v>
      </c>
      <c r="GH109" s="7">
        <f t="shared" si="429"/>
        <v>0.11846385549305052</v>
      </c>
      <c r="GI109" s="7">
        <f t="shared" si="429"/>
        <v>7.8975903662033678E-2</v>
      </c>
      <c r="GJ109" s="7">
        <f t="shared" si="429"/>
        <v>0</v>
      </c>
      <c r="GK109" s="7">
        <f t="shared" si="429"/>
        <v>3.9487951831016839E-2</v>
      </c>
      <c r="GL109" s="7">
        <f t="shared" si="429"/>
        <v>7.8975903662033678E-2</v>
      </c>
      <c r="GM109" s="7">
        <f t="shared" si="429"/>
        <v>3.9487951831016839E-2</v>
      </c>
      <c r="GN109" s="7">
        <f t="shared" si="429"/>
        <v>0</v>
      </c>
      <c r="GO109" s="7">
        <f t="shared" ref="GO109:HC109" si="430">GO96/$C109*100000</f>
        <v>0</v>
      </c>
      <c r="GP109" s="7">
        <f t="shared" si="430"/>
        <v>0</v>
      </c>
      <c r="GQ109" s="7">
        <f t="shared" si="430"/>
        <v>7.8975903662033678E-2</v>
      </c>
      <c r="GR109" s="7">
        <f t="shared" si="430"/>
        <v>7.8975903662033678E-2</v>
      </c>
      <c r="GS109" s="7">
        <f t="shared" si="430"/>
        <v>3.9487951831016839E-2</v>
      </c>
      <c r="GT109" s="7">
        <f t="shared" si="430"/>
        <v>3.9487951831016839E-2</v>
      </c>
      <c r="GU109" s="7">
        <f t="shared" si="430"/>
        <v>3.9487951831016839E-2</v>
      </c>
      <c r="GV109" s="7">
        <f t="shared" si="430"/>
        <v>3.9487951831016839E-2</v>
      </c>
      <c r="GW109" s="7">
        <f t="shared" si="430"/>
        <v>0</v>
      </c>
      <c r="GX109" s="7">
        <f t="shared" si="430"/>
        <v>0</v>
      </c>
      <c r="GY109" s="7">
        <f t="shared" si="430"/>
        <v>3.9487951831016839E-2</v>
      </c>
      <c r="GZ109" s="7">
        <f t="shared" si="430"/>
        <v>3.9487951831016839E-2</v>
      </c>
      <c r="HA109" s="7">
        <f t="shared" si="430"/>
        <v>3.9487951831016839E-2</v>
      </c>
      <c r="HB109" s="7">
        <f t="shared" si="430"/>
        <v>3.9487951831016839E-2</v>
      </c>
      <c r="HC109" s="7">
        <f t="shared" si="430"/>
        <v>3.9487951831016839E-2</v>
      </c>
      <c r="HD109" s="7">
        <f t="shared" ref="HD109:HW109" si="431">HD96/$C109*100000</f>
        <v>0</v>
      </c>
      <c r="HE109" s="7">
        <f t="shared" si="431"/>
        <v>3.9487951831016839E-2</v>
      </c>
      <c r="HF109" s="7">
        <f t="shared" si="431"/>
        <v>0</v>
      </c>
      <c r="HG109" s="7">
        <f t="shared" si="431"/>
        <v>0</v>
      </c>
      <c r="HH109" s="7">
        <f t="shared" si="431"/>
        <v>3.9487951831016839E-2</v>
      </c>
      <c r="HI109" s="7">
        <f t="shared" si="431"/>
        <v>0</v>
      </c>
      <c r="HJ109" s="7">
        <f t="shared" si="431"/>
        <v>0.11846385549305052</v>
      </c>
      <c r="HK109" s="7">
        <f t="shared" si="431"/>
        <v>3.9487951831016839E-2</v>
      </c>
      <c r="HL109" s="7">
        <f t="shared" si="431"/>
        <v>3.9487951831016839E-2</v>
      </c>
      <c r="HM109" s="7">
        <f t="shared" si="431"/>
        <v>0</v>
      </c>
      <c r="HN109" s="7">
        <f t="shared" si="431"/>
        <v>0.11846385549305052</v>
      </c>
      <c r="HO109" s="7">
        <f t="shared" si="431"/>
        <v>7.8975903662033678E-2</v>
      </c>
      <c r="HP109" s="7">
        <f t="shared" si="431"/>
        <v>0</v>
      </c>
      <c r="HQ109" s="7">
        <f t="shared" si="431"/>
        <v>3.9487951831016839E-2</v>
      </c>
      <c r="HR109" s="7">
        <f t="shared" si="431"/>
        <v>3.9487951831016839E-2</v>
      </c>
      <c r="HS109" s="7">
        <f t="shared" si="431"/>
        <v>3.9487951831016839E-2</v>
      </c>
      <c r="HT109" s="7">
        <f t="shared" si="431"/>
        <v>0</v>
      </c>
      <c r="HU109" s="7">
        <f t="shared" si="431"/>
        <v>0</v>
      </c>
      <c r="HV109" s="7">
        <f t="shared" si="431"/>
        <v>0</v>
      </c>
      <c r="HW109" s="7">
        <f t="shared" si="431"/>
        <v>0</v>
      </c>
    </row>
    <row r="110" spans="2:231" s="132" customFormat="1" x14ac:dyDescent="0.25">
      <c r="B110" s="256" t="s">
        <v>209</v>
      </c>
      <c r="C110" s="258">
        <v>2113846</v>
      </c>
      <c r="D110" s="7">
        <f t="shared" si="406"/>
        <v>0</v>
      </c>
      <c r="E110" s="7">
        <f t="shared" ref="E110:BP110" si="432">E97/$C110*100000</f>
        <v>0</v>
      </c>
      <c r="F110" s="7">
        <f t="shared" si="432"/>
        <v>0</v>
      </c>
      <c r="G110" s="7">
        <f t="shared" si="432"/>
        <v>0</v>
      </c>
      <c r="H110" s="7">
        <f t="shared" si="432"/>
        <v>9.4614271805987762E-2</v>
      </c>
      <c r="I110" s="7">
        <f t="shared" si="432"/>
        <v>0</v>
      </c>
      <c r="J110" s="7">
        <f t="shared" si="432"/>
        <v>0</v>
      </c>
      <c r="K110" s="7">
        <f t="shared" si="432"/>
        <v>0</v>
      </c>
      <c r="L110" s="7">
        <f t="shared" si="432"/>
        <v>0.14192140770898165</v>
      </c>
      <c r="M110" s="7">
        <f t="shared" si="432"/>
        <v>0</v>
      </c>
      <c r="N110" s="7">
        <f t="shared" si="432"/>
        <v>0</v>
      </c>
      <c r="O110" s="7">
        <f t="shared" si="432"/>
        <v>0</v>
      </c>
      <c r="P110" s="7">
        <f t="shared" si="432"/>
        <v>4.7307135902993881E-2</v>
      </c>
      <c r="Q110" s="7">
        <f t="shared" si="432"/>
        <v>4.7307135902993881E-2</v>
      </c>
      <c r="R110" s="7">
        <f t="shared" si="432"/>
        <v>4.7307135902993881E-2</v>
      </c>
      <c r="S110" s="7">
        <f t="shared" si="432"/>
        <v>4.7307135902993881E-2</v>
      </c>
      <c r="T110" s="7">
        <f t="shared" si="432"/>
        <v>0</v>
      </c>
      <c r="U110" s="7">
        <f t="shared" si="432"/>
        <v>9.4614271805987762E-2</v>
      </c>
      <c r="V110" s="7">
        <f t="shared" si="432"/>
        <v>0</v>
      </c>
      <c r="W110" s="7">
        <f t="shared" si="432"/>
        <v>4.7307135902993881E-2</v>
      </c>
      <c r="X110" s="7">
        <f t="shared" si="432"/>
        <v>4.7307135902993881E-2</v>
      </c>
      <c r="Y110" s="7">
        <f t="shared" si="432"/>
        <v>4.7307135902993881E-2</v>
      </c>
      <c r="Z110" s="7">
        <f t="shared" si="432"/>
        <v>0.18922854361197552</v>
      </c>
      <c r="AA110" s="7">
        <f t="shared" si="432"/>
        <v>0.14192140770898165</v>
      </c>
      <c r="AB110" s="7">
        <f t="shared" si="432"/>
        <v>0.14192140770898165</v>
      </c>
      <c r="AC110" s="7">
        <f t="shared" si="432"/>
        <v>0.2838428154179633</v>
      </c>
      <c r="AD110" s="7">
        <f t="shared" si="432"/>
        <v>0.18922854361197552</v>
      </c>
      <c r="AE110" s="7">
        <f t="shared" si="432"/>
        <v>0.37845708722395105</v>
      </c>
      <c r="AF110" s="7">
        <f t="shared" si="432"/>
        <v>0.7569141744479021</v>
      </c>
      <c r="AG110" s="7">
        <f t="shared" si="432"/>
        <v>1.2299855334778409</v>
      </c>
      <c r="AH110" s="7">
        <f t="shared" si="432"/>
        <v>0.89883558215688364</v>
      </c>
      <c r="AI110" s="7">
        <f t="shared" si="432"/>
        <v>1.2772926693808346</v>
      </c>
      <c r="AJ110" s="7">
        <f t="shared" si="432"/>
        <v>1.6084426207017917</v>
      </c>
      <c r="AK110" s="7">
        <f t="shared" si="432"/>
        <v>1.7503640284107735</v>
      </c>
      <c r="AL110" s="7">
        <f t="shared" si="432"/>
        <v>1.8922854361197552</v>
      </c>
      <c r="AM110" s="7">
        <f t="shared" si="432"/>
        <v>1.8449783002167612</v>
      </c>
      <c r="AN110" s="7">
        <f t="shared" si="432"/>
        <v>3.6426494645305287</v>
      </c>
      <c r="AO110" s="7">
        <f t="shared" si="432"/>
        <v>3.8791851440454979</v>
      </c>
      <c r="AP110" s="7">
        <f t="shared" si="432"/>
        <v>4.8726349980083699</v>
      </c>
      <c r="AQ110" s="7">
        <f t="shared" si="432"/>
        <v>5.1091706775233385</v>
      </c>
      <c r="AR110" s="7">
        <f t="shared" si="432"/>
        <v>6.0080062596802231</v>
      </c>
      <c r="AS110" s="7">
        <f t="shared" si="432"/>
        <v>5.3457063570383081</v>
      </c>
      <c r="AT110" s="7">
        <f t="shared" si="432"/>
        <v>7.4272203367700387</v>
      </c>
      <c r="AU110" s="7">
        <f t="shared" si="432"/>
        <v>8.8937415497628489</v>
      </c>
      <c r="AV110" s="7">
        <f t="shared" si="432"/>
        <v>6.5756918905161488</v>
      </c>
      <c r="AW110" s="7">
        <f t="shared" si="432"/>
        <v>6.6229990264191425</v>
      </c>
      <c r="AX110" s="7">
        <f t="shared" si="432"/>
        <v>7.1433775213520754</v>
      </c>
      <c r="AY110" s="7">
        <f t="shared" si="432"/>
        <v>7.8529845598969841</v>
      </c>
      <c r="AZ110" s="7">
        <f t="shared" si="432"/>
        <v>6.5756918905161488</v>
      </c>
      <c r="BA110" s="7">
        <f t="shared" si="432"/>
        <v>4.1157208235604674</v>
      </c>
      <c r="BB110" s="7">
        <f t="shared" si="432"/>
        <v>8.1368273753149474</v>
      </c>
      <c r="BC110" s="7">
        <f t="shared" si="432"/>
        <v>7.2379917931580637</v>
      </c>
      <c r="BD110" s="7">
        <f t="shared" si="432"/>
        <v>6.4337704828071667</v>
      </c>
      <c r="BE110" s="7">
        <f t="shared" si="432"/>
        <v>7.2379917931580637</v>
      </c>
      <c r="BF110" s="7">
        <f t="shared" si="432"/>
        <v>5.9133919878742347</v>
      </c>
      <c r="BG110" s="7">
        <f t="shared" si="432"/>
        <v>5.2510920852323206</v>
      </c>
      <c r="BH110" s="7">
        <f t="shared" si="432"/>
        <v>5.4876277647472902</v>
      </c>
      <c r="BI110" s="7">
        <f t="shared" si="432"/>
        <v>7.521834608576027</v>
      </c>
      <c r="BJ110" s="7">
        <f t="shared" si="432"/>
        <v>4.9199421339113636</v>
      </c>
      <c r="BK110" s="7">
        <f t="shared" si="432"/>
        <v>6.528384754613155</v>
      </c>
      <c r="BL110" s="7">
        <f t="shared" si="432"/>
        <v>5.0145564057173511</v>
      </c>
      <c r="BM110" s="7">
        <f t="shared" si="432"/>
        <v>5.2983992211353144</v>
      </c>
      <c r="BN110" s="7">
        <f t="shared" si="432"/>
        <v>5.0145564057173511</v>
      </c>
      <c r="BO110" s="7">
        <f t="shared" si="432"/>
        <v>4.4941779107844191</v>
      </c>
      <c r="BP110" s="7">
        <f t="shared" si="432"/>
        <v>6.197234803292198</v>
      </c>
      <c r="BQ110" s="7">
        <f t="shared" ref="BQ110:EB110" si="433">BQ97/$C110*100000</f>
        <v>5.2510920852323206</v>
      </c>
      <c r="BR110" s="7">
        <f t="shared" si="433"/>
        <v>4.8253278621053761</v>
      </c>
      <c r="BS110" s="7">
        <f t="shared" si="433"/>
        <v>4.6360993184934003</v>
      </c>
      <c r="BT110" s="7">
        <f t="shared" si="433"/>
        <v>5.1091706775233385</v>
      </c>
      <c r="BU110" s="7">
        <f t="shared" si="433"/>
        <v>5.1091706775233385</v>
      </c>
      <c r="BV110" s="7">
        <f t="shared" si="433"/>
        <v>4.4468707748814245</v>
      </c>
      <c r="BW110" s="7">
        <f t="shared" si="433"/>
        <v>3.5953423286275346</v>
      </c>
      <c r="BX110" s="7">
        <f t="shared" si="433"/>
        <v>3.7372637363365162</v>
      </c>
      <c r="BY110" s="7">
        <f t="shared" si="433"/>
        <v>3.2641923773065775</v>
      </c>
      <c r="BZ110" s="7">
        <f t="shared" si="433"/>
        <v>3.4534209209185529</v>
      </c>
      <c r="CA110" s="7">
        <f t="shared" si="433"/>
        <v>3.3588066491125654</v>
      </c>
      <c r="CB110" s="7">
        <f t="shared" si="433"/>
        <v>2.8384281541796326</v>
      </c>
      <c r="CC110" s="7">
        <f t="shared" si="433"/>
        <v>2.6491996105676572</v>
      </c>
      <c r="CD110" s="7">
        <f t="shared" si="433"/>
        <v>3.2641923773065775</v>
      </c>
      <c r="CE110" s="7">
        <f t="shared" si="433"/>
        <v>1.8449783002167612</v>
      </c>
      <c r="CF110" s="7">
        <f t="shared" si="433"/>
        <v>1.9868997079257429</v>
      </c>
      <c r="CG110" s="7">
        <f t="shared" si="433"/>
        <v>1.7503640284107735</v>
      </c>
      <c r="CH110" s="7">
        <f t="shared" si="433"/>
        <v>1.6084426207017917</v>
      </c>
      <c r="CI110" s="7">
        <f t="shared" si="433"/>
        <v>1.9395925720227489</v>
      </c>
      <c r="CJ110" s="7">
        <f t="shared" si="433"/>
        <v>1.4665212129928102</v>
      </c>
      <c r="CK110" s="7">
        <f t="shared" si="433"/>
        <v>2.0342068438287368</v>
      </c>
      <c r="CL110" s="7">
        <f t="shared" si="433"/>
        <v>1.6557497566047856</v>
      </c>
      <c r="CM110" s="7">
        <f t="shared" si="433"/>
        <v>1.7030568925077796</v>
      </c>
      <c r="CN110" s="7">
        <f t="shared" si="433"/>
        <v>1.1353712616718532</v>
      </c>
      <c r="CO110" s="7">
        <f t="shared" si="433"/>
        <v>1.3719069411868225</v>
      </c>
      <c r="CP110" s="7">
        <f t="shared" si="433"/>
        <v>1.2299855334778409</v>
      </c>
      <c r="CQ110" s="7">
        <f t="shared" si="433"/>
        <v>0.9461427180598776</v>
      </c>
      <c r="CR110" s="7">
        <f t="shared" si="433"/>
        <v>1.2772926693808346</v>
      </c>
      <c r="CS110" s="7">
        <f t="shared" si="433"/>
        <v>0.9461427180598776</v>
      </c>
      <c r="CT110" s="7">
        <f t="shared" si="433"/>
        <v>0.99344985396287144</v>
      </c>
      <c r="CU110" s="7">
        <f t="shared" si="433"/>
        <v>0.99344985396287144</v>
      </c>
      <c r="CV110" s="7">
        <f t="shared" si="433"/>
        <v>1.0407569898658653</v>
      </c>
      <c r="CW110" s="7">
        <f t="shared" si="433"/>
        <v>0.89883558215688364</v>
      </c>
      <c r="CX110" s="7">
        <f t="shared" si="433"/>
        <v>0.5676856308359266</v>
      </c>
      <c r="CY110" s="7">
        <f t="shared" si="433"/>
        <v>1.2299855334778409</v>
      </c>
      <c r="CZ110" s="7">
        <f t="shared" si="433"/>
        <v>0.9461427180598776</v>
      </c>
      <c r="DA110" s="7">
        <f t="shared" si="433"/>
        <v>0.89883558215688364</v>
      </c>
      <c r="DB110" s="7">
        <f t="shared" si="433"/>
        <v>0.99344985396287144</v>
      </c>
      <c r="DC110" s="7">
        <f t="shared" si="433"/>
        <v>0.70960703854490814</v>
      </c>
      <c r="DD110" s="7">
        <f t="shared" si="433"/>
        <v>0.89883558215688364</v>
      </c>
      <c r="DE110" s="7">
        <f t="shared" si="433"/>
        <v>0.99344985396287144</v>
      </c>
      <c r="DF110" s="7">
        <f t="shared" si="433"/>
        <v>0.6622999026419143</v>
      </c>
      <c r="DG110" s="7">
        <f t="shared" si="433"/>
        <v>0.5676856308359266</v>
      </c>
      <c r="DH110" s="7">
        <f t="shared" si="433"/>
        <v>0.85152844625388979</v>
      </c>
      <c r="DI110" s="7">
        <f t="shared" si="433"/>
        <v>1.1826783975748469</v>
      </c>
      <c r="DJ110" s="7">
        <f t="shared" si="433"/>
        <v>0.99344985396287144</v>
      </c>
      <c r="DK110" s="7">
        <f t="shared" si="433"/>
        <v>0.80422131035089583</v>
      </c>
      <c r="DL110" s="7">
        <f t="shared" si="433"/>
        <v>0.6622999026419143</v>
      </c>
      <c r="DM110" s="7">
        <f t="shared" si="433"/>
        <v>0.85152844625388979</v>
      </c>
      <c r="DN110" s="7">
        <f t="shared" si="433"/>
        <v>0.70960703854490814</v>
      </c>
      <c r="DO110" s="7">
        <f t="shared" si="433"/>
        <v>0.61499276673892045</v>
      </c>
      <c r="DP110" s="7">
        <f t="shared" si="433"/>
        <v>0.37845708722395105</v>
      </c>
      <c r="DQ110" s="7">
        <f t="shared" si="433"/>
        <v>0.52037849493293264</v>
      </c>
      <c r="DR110" s="7">
        <f t="shared" si="433"/>
        <v>0.61499276673892045</v>
      </c>
      <c r="DS110" s="7">
        <f t="shared" si="433"/>
        <v>0.52037849493293264</v>
      </c>
      <c r="DT110" s="7">
        <f t="shared" si="433"/>
        <v>0.7569141744479021</v>
      </c>
      <c r="DU110" s="7">
        <f t="shared" si="433"/>
        <v>0.52037849493293264</v>
      </c>
      <c r="DV110" s="7">
        <f t="shared" si="433"/>
        <v>0.7569141744479021</v>
      </c>
      <c r="DW110" s="7">
        <f t="shared" si="433"/>
        <v>0.7569141744479021</v>
      </c>
      <c r="DX110" s="7">
        <f t="shared" si="433"/>
        <v>0.85152844625388979</v>
      </c>
      <c r="DY110" s="7">
        <f t="shared" si="433"/>
        <v>0.70960703854490814</v>
      </c>
      <c r="DZ110" s="7">
        <f t="shared" si="433"/>
        <v>0.37845708722395105</v>
      </c>
      <c r="EA110" s="7">
        <f t="shared" si="433"/>
        <v>0.70960703854490814</v>
      </c>
      <c r="EB110" s="7">
        <f t="shared" si="433"/>
        <v>0.37845708722395105</v>
      </c>
      <c r="EC110" s="7">
        <f t="shared" ref="EC110:GN110" si="434">EC97/$C110*100000</f>
        <v>0.6622999026419143</v>
      </c>
      <c r="ED110" s="7">
        <f t="shared" si="434"/>
        <v>0.7569141744479021</v>
      </c>
      <c r="EE110" s="7">
        <f t="shared" si="434"/>
        <v>0.4730713590299388</v>
      </c>
      <c r="EF110" s="7">
        <f t="shared" si="434"/>
        <v>0.33114995132095715</v>
      </c>
      <c r="EG110" s="7">
        <f t="shared" si="434"/>
        <v>0.4257642231269449</v>
      </c>
      <c r="EH110" s="7">
        <f t="shared" si="434"/>
        <v>0.2365356795149694</v>
      </c>
      <c r="EI110" s="7">
        <f t="shared" si="434"/>
        <v>0.2365356795149694</v>
      </c>
      <c r="EJ110" s="7">
        <f t="shared" si="434"/>
        <v>0.4257642231269449</v>
      </c>
      <c r="EK110" s="7">
        <f t="shared" si="434"/>
        <v>0.2838428154179633</v>
      </c>
      <c r="EL110" s="7">
        <f t="shared" si="434"/>
        <v>0.2838428154179633</v>
      </c>
      <c r="EM110" s="7">
        <f t="shared" si="434"/>
        <v>0.18922854361197552</v>
      </c>
      <c r="EN110" s="7">
        <f t="shared" si="434"/>
        <v>0.14192140770898165</v>
      </c>
      <c r="EO110" s="7">
        <f t="shared" si="434"/>
        <v>0.33114995132095715</v>
      </c>
      <c r="EP110" s="7">
        <f t="shared" si="434"/>
        <v>0.33114995132095715</v>
      </c>
      <c r="EQ110" s="7">
        <f t="shared" si="434"/>
        <v>0.33114995132095715</v>
      </c>
      <c r="ER110" s="7">
        <f t="shared" si="434"/>
        <v>4.7307135902993881E-2</v>
      </c>
      <c r="ES110" s="7">
        <f t="shared" si="434"/>
        <v>0.14192140770898165</v>
      </c>
      <c r="ET110" s="7">
        <f t="shared" si="434"/>
        <v>0.14192140770898165</v>
      </c>
      <c r="EU110" s="7">
        <f t="shared" si="434"/>
        <v>0.18922854361197552</v>
      </c>
      <c r="EV110" s="7">
        <f t="shared" si="434"/>
        <v>0.2838428154179633</v>
      </c>
      <c r="EW110" s="7">
        <f t="shared" si="434"/>
        <v>0.2365356795149694</v>
      </c>
      <c r="EX110" s="7">
        <f t="shared" si="434"/>
        <v>0</v>
      </c>
      <c r="EY110" s="7">
        <f t="shared" si="434"/>
        <v>4.7307135902993881E-2</v>
      </c>
      <c r="EZ110" s="7">
        <f t="shared" si="434"/>
        <v>0</v>
      </c>
      <c r="FA110" s="7">
        <f t="shared" si="434"/>
        <v>0</v>
      </c>
      <c r="FB110" s="7">
        <f t="shared" si="434"/>
        <v>0</v>
      </c>
      <c r="FC110" s="7">
        <f t="shared" si="434"/>
        <v>0</v>
      </c>
      <c r="FD110" s="7">
        <f t="shared" si="434"/>
        <v>0</v>
      </c>
      <c r="FE110" s="7">
        <f t="shared" si="434"/>
        <v>4.7307135902993881E-2</v>
      </c>
      <c r="FF110" s="7">
        <f t="shared" si="434"/>
        <v>0</v>
      </c>
      <c r="FG110" s="7">
        <f t="shared" si="434"/>
        <v>4.7307135902993881E-2</v>
      </c>
      <c r="FH110" s="7">
        <f t="shared" si="434"/>
        <v>9.4614271805987762E-2</v>
      </c>
      <c r="FI110" s="7">
        <f t="shared" si="434"/>
        <v>4.7307135902993881E-2</v>
      </c>
      <c r="FJ110" s="7">
        <f t="shared" si="434"/>
        <v>4.7307135902993881E-2</v>
      </c>
      <c r="FK110" s="7">
        <f t="shared" si="434"/>
        <v>9.4614271805987762E-2</v>
      </c>
      <c r="FL110" s="7">
        <f t="shared" si="434"/>
        <v>0</v>
      </c>
      <c r="FM110" s="7">
        <f t="shared" si="434"/>
        <v>9.4614271805987762E-2</v>
      </c>
      <c r="FN110" s="7">
        <f t="shared" si="434"/>
        <v>0</v>
      </c>
      <c r="FO110" s="7">
        <f t="shared" si="434"/>
        <v>0</v>
      </c>
      <c r="FP110" s="7">
        <f t="shared" si="434"/>
        <v>4.7307135902993881E-2</v>
      </c>
      <c r="FQ110" s="7">
        <f t="shared" si="434"/>
        <v>4.7307135902993881E-2</v>
      </c>
      <c r="FR110" s="7">
        <f t="shared" si="434"/>
        <v>0.18922854361197552</v>
      </c>
      <c r="FS110" s="7">
        <f t="shared" si="434"/>
        <v>4.7307135902993881E-2</v>
      </c>
      <c r="FT110" s="7">
        <f t="shared" si="434"/>
        <v>0.18922854361197552</v>
      </c>
      <c r="FU110" s="7">
        <f t="shared" si="434"/>
        <v>0</v>
      </c>
      <c r="FV110" s="7">
        <f t="shared" si="434"/>
        <v>4.7307135902993881E-2</v>
      </c>
      <c r="FW110" s="7">
        <f t="shared" si="434"/>
        <v>9.4614271805987762E-2</v>
      </c>
      <c r="FX110" s="7">
        <f t="shared" si="434"/>
        <v>9.4614271805987762E-2</v>
      </c>
      <c r="FY110" s="7">
        <f t="shared" si="434"/>
        <v>9.4614271805987762E-2</v>
      </c>
      <c r="FZ110" s="7">
        <f t="shared" si="434"/>
        <v>9.4614271805987762E-2</v>
      </c>
      <c r="GA110" s="7">
        <f t="shared" si="434"/>
        <v>4.7307135902993881E-2</v>
      </c>
      <c r="GB110" s="7">
        <f t="shared" si="434"/>
        <v>0.14192140770898165</v>
      </c>
      <c r="GC110" s="7">
        <f t="shared" si="434"/>
        <v>0.14192140770898165</v>
      </c>
      <c r="GD110" s="7">
        <f t="shared" si="434"/>
        <v>0.14192140770898165</v>
      </c>
      <c r="GE110" s="7">
        <f t="shared" si="434"/>
        <v>0.2838428154179633</v>
      </c>
      <c r="GF110" s="7">
        <f t="shared" si="434"/>
        <v>0</v>
      </c>
      <c r="GG110" s="7">
        <f t="shared" si="434"/>
        <v>0</v>
      </c>
      <c r="GH110" s="7">
        <f t="shared" si="434"/>
        <v>9.4614271805987762E-2</v>
      </c>
      <c r="GI110" s="7">
        <f t="shared" si="434"/>
        <v>9.4614271805987762E-2</v>
      </c>
      <c r="GJ110" s="7">
        <f t="shared" si="434"/>
        <v>0.14192140770898165</v>
      </c>
      <c r="GK110" s="7">
        <f t="shared" si="434"/>
        <v>0.2838428154179633</v>
      </c>
      <c r="GL110" s="7">
        <f t="shared" si="434"/>
        <v>0.14192140770898165</v>
      </c>
      <c r="GM110" s="7">
        <f t="shared" si="434"/>
        <v>0</v>
      </c>
      <c r="GN110" s="7">
        <f t="shared" si="434"/>
        <v>9.4614271805987762E-2</v>
      </c>
      <c r="GO110" s="7">
        <f t="shared" ref="GO110:HC110" si="435">GO97/$C110*100000</f>
        <v>0.14192140770898165</v>
      </c>
      <c r="GP110" s="7">
        <f t="shared" si="435"/>
        <v>9.4614271805987762E-2</v>
      </c>
      <c r="GQ110" s="7">
        <f t="shared" si="435"/>
        <v>4.7307135902993881E-2</v>
      </c>
      <c r="GR110" s="7">
        <f t="shared" si="435"/>
        <v>4.7307135902993881E-2</v>
      </c>
      <c r="GS110" s="7">
        <f t="shared" si="435"/>
        <v>0</v>
      </c>
      <c r="GT110" s="7">
        <f t="shared" si="435"/>
        <v>0</v>
      </c>
      <c r="GU110" s="7">
        <f t="shared" si="435"/>
        <v>4.7307135902993881E-2</v>
      </c>
      <c r="GV110" s="7">
        <f t="shared" si="435"/>
        <v>9.4614271805987762E-2</v>
      </c>
      <c r="GW110" s="7">
        <f t="shared" si="435"/>
        <v>9.4614271805987762E-2</v>
      </c>
      <c r="GX110" s="7">
        <f t="shared" si="435"/>
        <v>9.4614271805987762E-2</v>
      </c>
      <c r="GY110" s="7">
        <f t="shared" si="435"/>
        <v>0</v>
      </c>
      <c r="GZ110" s="7">
        <f t="shared" si="435"/>
        <v>0.14192140770898165</v>
      </c>
      <c r="HA110" s="7">
        <f t="shared" si="435"/>
        <v>4.7307135902993881E-2</v>
      </c>
      <c r="HB110" s="7">
        <f t="shared" si="435"/>
        <v>0</v>
      </c>
      <c r="HC110" s="7">
        <f t="shared" si="435"/>
        <v>9.4614271805987762E-2</v>
      </c>
      <c r="HD110" s="7">
        <f t="shared" ref="HD110:HW110" si="436">HD97/$C110*100000</f>
        <v>0</v>
      </c>
      <c r="HE110" s="7">
        <f t="shared" si="436"/>
        <v>4.7307135902993881E-2</v>
      </c>
      <c r="HF110" s="7">
        <f t="shared" si="436"/>
        <v>9.4614271805987762E-2</v>
      </c>
      <c r="HG110" s="7">
        <f t="shared" si="436"/>
        <v>0.18922854361197552</v>
      </c>
      <c r="HH110" s="7">
        <f t="shared" si="436"/>
        <v>0</v>
      </c>
      <c r="HI110" s="7">
        <f t="shared" si="436"/>
        <v>4.7307135902993881E-2</v>
      </c>
      <c r="HJ110" s="7">
        <f t="shared" si="436"/>
        <v>0</v>
      </c>
      <c r="HK110" s="7">
        <f t="shared" si="436"/>
        <v>0.14192140770898165</v>
      </c>
      <c r="HL110" s="7">
        <f t="shared" si="436"/>
        <v>9.4614271805987762E-2</v>
      </c>
      <c r="HM110" s="7">
        <f t="shared" si="436"/>
        <v>0</v>
      </c>
      <c r="HN110" s="7">
        <f t="shared" si="436"/>
        <v>4.7307135902993881E-2</v>
      </c>
      <c r="HO110" s="7">
        <f t="shared" si="436"/>
        <v>0</v>
      </c>
      <c r="HP110" s="7">
        <f t="shared" si="436"/>
        <v>0</v>
      </c>
      <c r="HQ110" s="7">
        <f t="shared" si="436"/>
        <v>9.4614271805987762E-2</v>
      </c>
      <c r="HR110" s="7">
        <f t="shared" si="436"/>
        <v>4.7307135902993881E-2</v>
      </c>
      <c r="HS110" s="7">
        <f t="shared" si="436"/>
        <v>4.7307135902993881E-2</v>
      </c>
      <c r="HT110" s="7">
        <f t="shared" si="436"/>
        <v>4.7307135902993881E-2</v>
      </c>
      <c r="HU110" s="7">
        <f t="shared" si="436"/>
        <v>0</v>
      </c>
      <c r="HV110" s="7">
        <f t="shared" si="436"/>
        <v>0</v>
      </c>
      <c r="HW110" s="7">
        <f t="shared" si="436"/>
        <v>0</v>
      </c>
    </row>
    <row r="111" spans="2:231" s="132" customFormat="1" x14ac:dyDescent="0.25">
      <c r="B111" s="256" t="s">
        <v>210</v>
      </c>
      <c r="C111" s="258">
        <v>1574419</v>
      </c>
      <c r="D111" s="7">
        <f t="shared" si="406"/>
        <v>0</v>
      </c>
      <c r="E111" s="7">
        <f t="shared" ref="E111:BP111" si="437">E98/$C111*100000</f>
        <v>0</v>
      </c>
      <c r="F111" s="7">
        <f t="shared" si="437"/>
        <v>0</v>
      </c>
      <c r="G111" s="7">
        <f t="shared" si="437"/>
        <v>0</v>
      </c>
      <c r="H111" s="7">
        <f t="shared" si="437"/>
        <v>0</v>
      </c>
      <c r="I111" s="7">
        <f t="shared" si="437"/>
        <v>0</v>
      </c>
      <c r="J111" s="7">
        <f t="shared" si="437"/>
        <v>0</v>
      </c>
      <c r="K111" s="7">
        <f t="shared" si="437"/>
        <v>0.12703098730388798</v>
      </c>
      <c r="L111" s="7">
        <f t="shared" si="437"/>
        <v>0</v>
      </c>
      <c r="M111" s="7">
        <f t="shared" si="437"/>
        <v>6.3515493651943991E-2</v>
      </c>
      <c r="N111" s="7">
        <f t="shared" si="437"/>
        <v>0</v>
      </c>
      <c r="O111" s="7">
        <f t="shared" si="437"/>
        <v>0</v>
      </c>
      <c r="P111" s="7">
        <f t="shared" si="437"/>
        <v>0</v>
      </c>
      <c r="Q111" s="7">
        <f t="shared" si="437"/>
        <v>6.3515493651943991E-2</v>
      </c>
      <c r="R111" s="7">
        <f t="shared" si="437"/>
        <v>0</v>
      </c>
      <c r="S111" s="7">
        <f t="shared" si="437"/>
        <v>0.12703098730388798</v>
      </c>
      <c r="T111" s="7">
        <f t="shared" si="437"/>
        <v>6.3515493651943991E-2</v>
      </c>
      <c r="U111" s="7">
        <f t="shared" si="437"/>
        <v>0.12703098730388798</v>
      </c>
      <c r="V111" s="7">
        <f t="shared" si="437"/>
        <v>0.25406197460777596</v>
      </c>
      <c r="W111" s="7">
        <f t="shared" si="437"/>
        <v>6.3515493651943991E-2</v>
      </c>
      <c r="X111" s="7">
        <f t="shared" si="437"/>
        <v>0</v>
      </c>
      <c r="Y111" s="7">
        <f t="shared" si="437"/>
        <v>0.25406197460777596</v>
      </c>
      <c r="Z111" s="7">
        <f t="shared" si="437"/>
        <v>0.19054648095583196</v>
      </c>
      <c r="AA111" s="7">
        <f t="shared" si="437"/>
        <v>0.25406197460777596</v>
      </c>
      <c r="AB111" s="7">
        <f t="shared" si="437"/>
        <v>0.57163944286749591</v>
      </c>
      <c r="AC111" s="7">
        <f t="shared" si="437"/>
        <v>0.69867043017138386</v>
      </c>
      <c r="AD111" s="7">
        <f t="shared" si="437"/>
        <v>0.57163944286749591</v>
      </c>
      <c r="AE111" s="7">
        <f t="shared" si="437"/>
        <v>0.31757746825971994</v>
      </c>
      <c r="AF111" s="7">
        <f t="shared" si="437"/>
        <v>1.1432788857349918</v>
      </c>
      <c r="AG111" s="7">
        <f t="shared" si="437"/>
        <v>1.0162478984311039</v>
      </c>
      <c r="AH111" s="7">
        <f t="shared" si="437"/>
        <v>0.82570141747527181</v>
      </c>
      <c r="AI111" s="7">
        <f t="shared" si="437"/>
        <v>1.5243718476466557</v>
      </c>
      <c r="AJ111" s="7">
        <f t="shared" si="437"/>
        <v>1.5243718476466557</v>
      </c>
      <c r="AK111" s="7">
        <f t="shared" si="437"/>
        <v>1.9689803032102637</v>
      </c>
      <c r="AL111" s="7">
        <f t="shared" si="437"/>
        <v>3.0487436952933114</v>
      </c>
      <c r="AM111" s="7">
        <f t="shared" si="437"/>
        <v>2.0960112905141517</v>
      </c>
      <c r="AN111" s="7">
        <f t="shared" si="437"/>
        <v>5.5258479477191269</v>
      </c>
      <c r="AO111" s="7">
        <f t="shared" si="437"/>
        <v>5.208270479459407</v>
      </c>
      <c r="AP111" s="7">
        <f t="shared" si="437"/>
        <v>6.7326423271060625</v>
      </c>
      <c r="AQ111" s="7">
        <f t="shared" si="437"/>
        <v>6.7326423271060625</v>
      </c>
      <c r="AR111" s="7">
        <f t="shared" si="437"/>
        <v>7.748890225537167</v>
      </c>
      <c r="AS111" s="7">
        <f t="shared" si="437"/>
        <v>8.8921691112721586</v>
      </c>
      <c r="AT111" s="7">
        <f t="shared" si="437"/>
        <v>8.7016226303163258</v>
      </c>
      <c r="AU111" s="7">
        <f t="shared" si="437"/>
        <v>15.62481143837822</v>
      </c>
      <c r="AV111" s="7">
        <f t="shared" si="437"/>
        <v>11.178726882742142</v>
      </c>
      <c r="AW111" s="7">
        <f t="shared" si="437"/>
        <v>10.607087439874647</v>
      </c>
      <c r="AX111" s="7">
        <f t="shared" si="437"/>
        <v>9.9084170097032622</v>
      </c>
      <c r="AY111" s="7">
        <f t="shared" si="437"/>
        <v>12.76661422404074</v>
      </c>
      <c r="AZ111" s="7">
        <f t="shared" si="437"/>
        <v>10.03544799700715</v>
      </c>
      <c r="BA111" s="7">
        <f t="shared" si="437"/>
        <v>9.7178705287474294</v>
      </c>
      <c r="BB111" s="7">
        <f t="shared" si="437"/>
        <v>14.608563539947117</v>
      </c>
      <c r="BC111" s="7">
        <f t="shared" si="437"/>
        <v>10.543571946222702</v>
      </c>
      <c r="BD111" s="7">
        <f t="shared" si="437"/>
        <v>11.877397312913525</v>
      </c>
      <c r="BE111" s="7">
        <f t="shared" si="437"/>
        <v>10.607087439874647</v>
      </c>
      <c r="BF111" s="7">
        <f t="shared" si="437"/>
        <v>10.03544799700715</v>
      </c>
      <c r="BG111" s="7">
        <f t="shared" si="437"/>
        <v>7.4313127572774462</v>
      </c>
      <c r="BH111" s="7">
        <f t="shared" si="437"/>
        <v>7.4948282509293902</v>
      </c>
      <c r="BI111" s="7">
        <f t="shared" si="437"/>
        <v>9.2097465795318776</v>
      </c>
      <c r="BJ111" s="7">
        <f t="shared" si="437"/>
        <v>6.4150648588463426</v>
      </c>
      <c r="BK111" s="7">
        <f t="shared" si="437"/>
        <v>9.1462310858799345</v>
      </c>
      <c r="BL111" s="7">
        <f t="shared" si="437"/>
        <v>8.8921691112721586</v>
      </c>
      <c r="BM111" s="7">
        <f t="shared" si="437"/>
        <v>6.6691268334541176</v>
      </c>
      <c r="BN111" s="7">
        <f t="shared" si="437"/>
        <v>6.7961578207580065</v>
      </c>
      <c r="BO111" s="7">
        <f t="shared" si="437"/>
        <v>5.6528789350230149</v>
      </c>
      <c r="BP111" s="7">
        <f t="shared" si="437"/>
        <v>8.5110761493604929</v>
      </c>
      <c r="BQ111" s="7">
        <f t="shared" ref="BQ111:EB111" si="438">BQ98/$C111*100000</f>
        <v>7.3677972636255031</v>
      </c>
      <c r="BR111" s="7">
        <f t="shared" si="438"/>
        <v>8.1299831874488309</v>
      </c>
      <c r="BS111" s="7">
        <f t="shared" si="438"/>
        <v>6.3515493651943995</v>
      </c>
      <c r="BT111" s="7">
        <f t="shared" si="438"/>
        <v>6.7326423271060625</v>
      </c>
      <c r="BU111" s="7">
        <f t="shared" si="438"/>
        <v>4.5731155429399672</v>
      </c>
      <c r="BV111" s="7">
        <f t="shared" si="438"/>
        <v>4.7636620238957992</v>
      </c>
      <c r="BW111" s="7">
        <f t="shared" si="438"/>
        <v>3.6203831381608076</v>
      </c>
      <c r="BX111" s="7">
        <f t="shared" si="438"/>
        <v>4.6366310365919112</v>
      </c>
      <c r="BY111" s="7">
        <f t="shared" si="438"/>
        <v>3.9379606064205275</v>
      </c>
      <c r="BZ111" s="7">
        <f t="shared" si="438"/>
        <v>4.8906930111996871</v>
      </c>
      <c r="CA111" s="7">
        <f t="shared" si="438"/>
        <v>3.4298366572049757</v>
      </c>
      <c r="CB111" s="7">
        <f t="shared" si="438"/>
        <v>3.4933521508569192</v>
      </c>
      <c r="CC111" s="7">
        <f t="shared" si="438"/>
        <v>2.2865577714699836</v>
      </c>
      <c r="CD111" s="7">
        <f t="shared" si="438"/>
        <v>4.1285070873763594</v>
      </c>
      <c r="CE111" s="7">
        <f t="shared" si="438"/>
        <v>2.2230422778180396</v>
      </c>
      <c r="CF111" s="7">
        <f t="shared" si="438"/>
        <v>3.2392901762491433</v>
      </c>
      <c r="CG111" s="7">
        <f t="shared" si="438"/>
        <v>2.4135887587738716</v>
      </c>
      <c r="CH111" s="7">
        <f t="shared" si="438"/>
        <v>2.1595267841660957</v>
      </c>
      <c r="CI111" s="7">
        <f t="shared" si="438"/>
        <v>2.4135887587738716</v>
      </c>
      <c r="CJ111" s="7">
        <f t="shared" si="438"/>
        <v>1.7784338222544316</v>
      </c>
      <c r="CK111" s="7">
        <f t="shared" si="438"/>
        <v>1.7784338222544316</v>
      </c>
      <c r="CL111" s="7">
        <f t="shared" si="438"/>
        <v>1.9689803032102637</v>
      </c>
      <c r="CM111" s="7">
        <f t="shared" si="438"/>
        <v>2.4135887587738716</v>
      </c>
      <c r="CN111" s="7">
        <f t="shared" si="438"/>
        <v>1.3973408603427677</v>
      </c>
      <c r="CO111" s="7">
        <f t="shared" si="438"/>
        <v>1.7784338222544316</v>
      </c>
      <c r="CP111" s="7">
        <f t="shared" si="438"/>
        <v>1.3973408603427677</v>
      </c>
      <c r="CQ111" s="7">
        <f t="shared" si="438"/>
        <v>1.2067943793869358</v>
      </c>
      <c r="CR111" s="7">
        <f t="shared" si="438"/>
        <v>1.6514028349505436</v>
      </c>
      <c r="CS111" s="7">
        <f t="shared" si="438"/>
        <v>1.2067943793869358</v>
      </c>
      <c r="CT111" s="7">
        <f t="shared" si="438"/>
        <v>1.4608563539947117</v>
      </c>
      <c r="CU111" s="7">
        <f t="shared" si="438"/>
        <v>1.3338253666908237</v>
      </c>
      <c r="CV111" s="7">
        <f t="shared" si="438"/>
        <v>1.3338253666908237</v>
      </c>
      <c r="CW111" s="7">
        <f t="shared" si="438"/>
        <v>1.1432788857349918</v>
      </c>
      <c r="CX111" s="7">
        <f t="shared" si="438"/>
        <v>0.88921691112721579</v>
      </c>
      <c r="CY111" s="7">
        <f t="shared" si="438"/>
        <v>1.4608563539947117</v>
      </c>
      <c r="CZ111" s="7">
        <f t="shared" si="438"/>
        <v>1.2067943793869358</v>
      </c>
      <c r="DA111" s="7">
        <f t="shared" si="438"/>
        <v>0.63515493651943988</v>
      </c>
      <c r="DB111" s="7">
        <f t="shared" si="438"/>
        <v>0.63515493651943988</v>
      </c>
      <c r="DC111" s="7">
        <f t="shared" si="438"/>
        <v>0.95273240477915977</v>
      </c>
      <c r="DD111" s="7">
        <f t="shared" si="438"/>
        <v>0.4446084555636079</v>
      </c>
      <c r="DE111" s="7">
        <f t="shared" si="438"/>
        <v>0.95273240477915977</v>
      </c>
      <c r="DF111" s="7">
        <f t="shared" si="438"/>
        <v>0.69867043017138386</v>
      </c>
      <c r="DG111" s="7">
        <f t="shared" si="438"/>
        <v>0.82570141747527181</v>
      </c>
      <c r="DH111" s="7">
        <f t="shared" si="438"/>
        <v>0.95273240477915977</v>
      </c>
      <c r="DI111" s="7">
        <f t="shared" si="438"/>
        <v>1.1432788857349918</v>
      </c>
      <c r="DJ111" s="7">
        <f t="shared" si="438"/>
        <v>0.88921691112721579</v>
      </c>
      <c r="DK111" s="7">
        <f t="shared" si="438"/>
        <v>0.63515493651943988</v>
      </c>
      <c r="DL111" s="7">
        <f t="shared" si="438"/>
        <v>0.50812394921555193</v>
      </c>
      <c r="DM111" s="7">
        <f t="shared" si="438"/>
        <v>0.76218592382332784</v>
      </c>
      <c r="DN111" s="7">
        <f t="shared" si="438"/>
        <v>0.57163944286749591</v>
      </c>
      <c r="DO111" s="7">
        <f t="shared" si="438"/>
        <v>0.4446084555636079</v>
      </c>
      <c r="DP111" s="7">
        <f t="shared" si="438"/>
        <v>0.69867043017138386</v>
      </c>
      <c r="DQ111" s="7">
        <f t="shared" si="438"/>
        <v>0.25406197460777596</v>
      </c>
      <c r="DR111" s="7">
        <f t="shared" si="438"/>
        <v>1.2067943793869358</v>
      </c>
      <c r="DS111" s="7">
        <f t="shared" si="438"/>
        <v>0.4446084555636079</v>
      </c>
      <c r="DT111" s="7">
        <f t="shared" si="438"/>
        <v>0.31757746825971994</v>
      </c>
      <c r="DU111" s="7">
        <f t="shared" si="438"/>
        <v>0.31757746825971994</v>
      </c>
      <c r="DV111" s="7">
        <f t="shared" si="438"/>
        <v>0.19054648095583196</v>
      </c>
      <c r="DW111" s="7">
        <f t="shared" si="438"/>
        <v>0.82570141747527181</v>
      </c>
      <c r="DX111" s="7">
        <f t="shared" si="438"/>
        <v>0.50812394921555193</v>
      </c>
      <c r="DY111" s="7">
        <f t="shared" si="438"/>
        <v>0.25406197460777596</v>
      </c>
      <c r="DZ111" s="7">
        <f t="shared" si="438"/>
        <v>0.31757746825971994</v>
      </c>
      <c r="EA111" s="7">
        <f t="shared" si="438"/>
        <v>0.12703098730388798</v>
      </c>
      <c r="EB111" s="7">
        <f t="shared" si="438"/>
        <v>0.57163944286749591</v>
      </c>
      <c r="EC111" s="7">
        <f t="shared" ref="EC111:GN111" si="439">EC98/$C111*100000</f>
        <v>0.50812394921555193</v>
      </c>
      <c r="ED111" s="7">
        <f t="shared" si="439"/>
        <v>0.25406197460777596</v>
      </c>
      <c r="EE111" s="7">
        <f t="shared" si="439"/>
        <v>0.57163944286749591</v>
      </c>
      <c r="EF111" s="7">
        <f t="shared" si="439"/>
        <v>0.19054648095583196</v>
      </c>
      <c r="EG111" s="7">
        <f t="shared" si="439"/>
        <v>0</v>
      </c>
      <c r="EH111" s="7">
        <f t="shared" si="439"/>
        <v>0.12703098730388798</v>
      </c>
      <c r="EI111" s="7">
        <f t="shared" si="439"/>
        <v>0.12703098730388798</v>
      </c>
      <c r="EJ111" s="7">
        <f t="shared" si="439"/>
        <v>0.12703098730388798</v>
      </c>
      <c r="EK111" s="7">
        <f t="shared" si="439"/>
        <v>6.3515493651943991E-2</v>
      </c>
      <c r="EL111" s="7">
        <f t="shared" si="439"/>
        <v>0.25406197460777596</v>
      </c>
      <c r="EM111" s="7">
        <f t="shared" si="439"/>
        <v>0</v>
      </c>
      <c r="EN111" s="7">
        <f t="shared" si="439"/>
        <v>0.19054648095583196</v>
      </c>
      <c r="EO111" s="7">
        <f t="shared" si="439"/>
        <v>0.38109296191166392</v>
      </c>
      <c r="EP111" s="7">
        <f t="shared" si="439"/>
        <v>0</v>
      </c>
      <c r="EQ111" s="7">
        <f t="shared" si="439"/>
        <v>6.3515493651943991E-2</v>
      </c>
      <c r="ER111" s="7">
        <f t="shared" si="439"/>
        <v>6.3515493651943991E-2</v>
      </c>
      <c r="ES111" s="7">
        <f t="shared" si="439"/>
        <v>0.25406197460777596</v>
      </c>
      <c r="ET111" s="7">
        <f t="shared" si="439"/>
        <v>0.12703098730388798</v>
      </c>
      <c r="EU111" s="7">
        <f t="shared" si="439"/>
        <v>6.3515493651943991E-2</v>
      </c>
      <c r="EV111" s="7">
        <f t="shared" si="439"/>
        <v>0.31757746825971994</v>
      </c>
      <c r="EW111" s="7">
        <f t="shared" si="439"/>
        <v>0.12703098730388798</v>
      </c>
      <c r="EX111" s="7">
        <f t="shared" si="439"/>
        <v>6.3515493651943991E-2</v>
      </c>
      <c r="EY111" s="7">
        <f t="shared" si="439"/>
        <v>0</v>
      </c>
      <c r="EZ111" s="7">
        <f t="shared" si="439"/>
        <v>0</v>
      </c>
      <c r="FA111" s="7">
        <f t="shared" si="439"/>
        <v>0</v>
      </c>
      <c r="FB111" s="7">
        <f t="shared" si="439"/>
        <v>6.3515493651943991E-2</v>
      </c>
      <c r="FC111" s="7">
        <f t="shared" si="439"/>
        <v>6.3515493651943991E-2</v>
      </c>
      <c r="FD111" s="7">
        <f t="shared" si="439"/>
        <v>6.3515493651943991E-2</v>
      </c>
      <c r="FE111" s="7">
        <f t="shared" si="439"/>
        <v>6.3515493651943991E-2</v>
      </c>
      <c r="FF111" s="7">
        <f t="shared" si="439"/>
        <v>0</v>
      </c>
      <c r="FG111" s="7">
        <f t="shared" si="439"/>
        <v>6.3515493651943991E-2</v>
      </c>
      <c r="FH111" s="7">
        <f t="shared" si="439"/>
        <v>0</v>
      </c>
      <c r="FI111" s="7">
        <f t="shared" si="439"/>
        <v>6.3515493651943991E-2</v>
      </c>
      <c r="FJ111" s="7">
        <f t="shared" si="439"/>
        <v>0</v>
      </c>
      <c r="FK111" s="7">
        <f t="shared" si="439"/>
        <v>6.3515493651943991E-2</v>
      </c>
      <c r="FL111" s="7">
        <f t="shared" si="439"/>
        <v>0.12703098730388798</v>
      </c>
      <c r="FM111" s="7">
        <f t="shared" si="439"/>
        <v>6.3515493651943991E-2</v>
      </c>
      <c r="FN111" s="7">
        <f t="shared" si="439"/>
        <v>6.3515493651943991E-2</v>
      </c>
      <c r="FO111" s="7">
        <f t="shared" si="439"/>
        <v>0</v>
      </c>
      <c r="FP111" s="7">
        <f t="shared" si="439"/>
        <v>6.3515493651943991E-2</v>
      </c>
      <c r="FQ111" s="7">
        <f t="shared" si="439"/>
        <v>0</v>
      </c>
      <c r="FR111" s="7">
        <f t="shared" si="439"/>
        <v>6.3515493651943991E-2</v>
      </c>
      <c r="FS111" s="7">
        <f t="shared" si="439"/>
        <v>6.3515493651943991E-2</v>
      </c>
      <c r="FT111" s="7">
        <f t="shared" si="439"/>
        <v>0</v>
      </c>
      <c r="FU111" s="7">
        <f t="shared" si="439"/>
        <v>0.12703098730388798</v>
      </c>
      <c r="FV111" s="7">
        <f t="shared" si="439"/>
        <v>6.3515493651943991E-2</v>
      </c>
      <c r="FW111" s="7">
        <f t="shared" si="439"/>
        <v>6.3515493651943991E-2</v>
      </c>
      <c r="FX111" s="7">
        <f t="shared" si="439"/>
        <v>6.3515493651943991E-2</v>
      </c>
      <c r="FY111" s="7">
        <f t="shared" si="439"/>
        <v>6.3515493651943991E-2</v>
      </c>
      <c r="FZ111" s="7">
        <f t="shared" si="439"/>
        <v>6.3515493651943991E-2</v>
      </c>
      <c r="GA111" s="7">
        <f t="shared" si="439"/>
        <v>6.3515493651943991E-2</v>
      </c>
      <c r="GB111" s="7">
        <f t="shared" si="439"/>
        <v>0</v>
      </c>
      <c r="GC111" s="7">
        <f t="shared" si="439"/>
        <v>6.3515493651943991E-2</v>
      </c>
      <c r="GD111" s="7">
        <f t="shared" si="439"/>
        <v>0.12703098730388798</v>
      </c>
      <c r="GE111" s="7">
        <f t="shared" si="439"/>
        <v>0.12703098730388798</v>
      </c>
      <c r="GF111" s="7">
        <f t="shared" si="439"/>
        <v>6.3515493651943991E-2</v>
      </c>
      <c r="GG111" s="7">
        <f t="shared" si="439"/>
        <v>6.3515493651943991E-2</v>
      </c>
      <c r="GH111" s="7">
        <f t="shared" si="439"/>
        <v>6.3515493651943991E-2</v>
      </c>
      <c r="GI111" s="7">
        <f t="shared" si="439"/>
        <v>0.12703098730388798</v>
      </c>
      <c r="GJ111" s="7">
        <f t="shared" si="439"/>
        <v>0.25406197460777596</v>
      </c>
      <c r="GK111" s="7">
        <f t="shared" si="439"/>
        <v>6.3515493651943991E-2</v>
      </c>
      <c r="GL111" s="7">
        <f t="shared" si="439"/>
        <v>0.19054648095583196</v>
      </c>
      <c r="GM111" s="7">
        <f t="shared" si="439"/>
        <v>6.3515493651943991E-2</v>
      </c>
      <c r="GN111" s="7">
        <f t="shared" si="439"/>
        <v>0.19054648095583196</v>
      </c>
      <c r="GO111" s="7">
        <f t="shared" ref="GO111:HC111" si="440">GO98/$C111*100000</f>
        <v>0.12703098730388798</v>
      </c>
      <c r="GP111" s="7">
        <f t="shared" si="440"/>
        <v>0</v>
      </c>
      <c r="GQ111" s="7">
        <f t="shared" si="440"/>
        <v>6.3515493651943991E-2</v>
      </c>
      <c r="GR111" s="7">
        <f t="shared" si="440"/>
        <v>0.19054648095583196</v>
      </c>
      <c r="GS111" s="7">
        <f t="shared" si="440"/>
        <v>0</v>
      </c>
      <c r="GT111" s="7">
        <f t="shared" si="440"/>
        <v>0.12703098730388798</v>
      </c>
      <c r="GU111" s="7">
        <f t="shared" si="440"/>
        <v>0</v>
      </c>
      <c r="GV111" s="7">
        <f t="shared" si="440"/>
        <v>6.3515493651943991E-2</v>
      </c>
      <c r="GW111" s="7">
        <f t="shared" si="440"/>
        <v>0.19054648095583196</v>
      </c>
      <c r="GX111" s="7">
        <f t="shared" si="440"/>
        <v>0</v>
      </c>
      <c r="GY111" s="7">
        <f t="shared" si="440"/>
        <v>0.19054648095583196</v>
      </c>
      <c r="GZ111" s="7">
        <f t="shared" si="440"/>
        <v>6.3515493651943991E-2</v>
      </c>
      <c r="HA111" s="7">
        <f t="shared" si="440"/>
        <v>6.3515493651943991E-2</v>
      </c>
      <c r="HB111" s="7">
        <f t="shared" si="440"/>
        <v>6.3515493651943991E-2</v>
      </c>
      <c r="HC111" s="7">
        <f t="shared" si="440"/>
        <v>0</v>
      </c>
      <c r="HD111" s="7">
        <f t="shared" ref="HD111:HW111" si="441">HD98/$C111*100000</f>
        <v>6.3515493651943991E-2</v>
      </c>
      <c r="HE111" s="7">
        <f t="shared" si="441"/>
        <v>0.12703098730388798</v>
      </c>
      <c r="HF111" s="7">
        <f t="shared" si="441"/>
        <v>0.12703098730388798</v>
      </c>
      <c r="HG111" s="7">
        <f t="shared" si="441"/>
        <v>6.3515493651943991E-2</v>
      </c>
      <c r="HH111" s="7">
        <f t="shared" si="441"/>
        <v>0.12703098730388798</v>
      </c>
      <c r="HI111" s="7">
        <f t="shared" si="441"/>
        <v>0.31757746825971994</v>
      </c>
      <c r="HJ111" s="7">
        <f t="shared" si="441"/>
        <v>6.3515493651943991E-2</v>
      </c>
      <c r="HK111" s="7">
        <f t="shared" si="441"/>
        <v>6.3515493651943991E-2</v>
      </c>
      <c r="HL111" s="7">
        <f t="shared" si="441"/>
        <v>6.3515493651943991E-2</v>
      </c>
      <c r="HM111" s="7">
        <f t="shared" si="441"/>
        <v>0</v>
      </c>
      <c r="HN111" s="7">
        <f t="shared" si="441"/>
        <v>0.12703098730388798</v>
      </c>
      <c r="HO111" s="7">
        <f t="shared" si="441"/>
        <v>0.12703098730388798</v>
      </c>
      <c r="HP111" s="7">
        <f t="shared" si="441"/>
        <v>0</v>
      </c>
      <c r="HQ111" s="7">
        <f t="shared" si="441"/>
        <v>0</v>
      </c>
      <c r="HR111" s="7">
        <f t="shared" si="441"/>
        <v>6.3515493651943991E-2</v>
      </c>
      <c r="HS111" s="7">
        <f t="shared" si="441"/>
        <v>0.12703098730388798</v>
      </c>
      <c r="HT111" s="7">
        <f t="shared" si="441"/>
        <v>6.3515493651943991E-2</v>
      </c>
      <c r="HU111" s="7">
        <f t="shared" si="441"/>
        <v>0</v>
      </c>
      <c r="HV111" s="7">
        <f t="shared" si="441"/>
        <v>6.3515493651943991E-2</v>
      </c>
      <c r="HW111" s="7">
        <f t="shared" si="441"/>
        <v>0</v>
      </c>
    </row>
    <row r="112" spans="2:231" s="132" customFormat="1" x14ac:dyDescent="0.25">
      <c r="B112" s="256" t="s">
        <v>211</v>
      </c>
      <c r="C112" s="258">
        <v>692257</v>
      </c>
      <c r="D112" s="7">
        <f t="shared" si="406"/>
        <v>0</v>
      </c>
      <c r="E112" s="7">
        <f t="shared" ref="E112:BP112" si="442">E99/$C112*100000</f>
        <v>0</v>
      </c>
      <c r="F112" s="7">
        <f t="shared" si="442"/>
        <v>0.14445502176214903</v>
      </c>
      <c r="G112" s="7">
        <f t="shared" si="442"/>
        <v>0.14445502176214903</v>
      </c>
      <c r="H112" s="7">
        <f t="shared" si="442"/>
        <v>0</v>
      </c>
      <c r="I112" s="7">
        <f t="shared" si="442"/>
        <v>0.14445502176214903</v>
      </c>
      <c r="J112" s="7">
        <f t="shared" si="442"/>
        <v>0.14445502176214903</v>
      </c>
      <c r="K112" s="7">
        <f t="shared" si="442"/>
        <v>0</v>
      </c>
      <c r="L112" s="7">
        <f t="shared" si="442"/>
        <v>0</v>
      </c>
      <c r="M112" s="7">
        <f t="shared" si="442"/>
        <v>0</v>
      </c>
      <c r="N112" s="7">
        <f t="shared" si="442"/>
        <v>0</v>
      </c>
      <c r="O112" s="7">
        <f t="shared" si="442"/>
        <v>0</v>
      </c>
      <c r="P112" s="7">
        <f t="shared" si="442"/>
        <v>0</v>
      </c>
      <c r="Q112" s="7">
        <f t="shared" si="442"/>
        <v>0</v>
      </c>
      <c r="R112" s="7">
        <f t="shared" si="442"/>
        <v>0</v>
      </c>
      <c r="S112" s="7">
        <f t="shared" si="442"/>
        <v>0</v>
      </c>
      <c r="T112" s="7">
        <f t="shared" si="442"/>
        <v>0</v>
      </c>
      <c r="U112" s="7">
        <f t="shared" si="442"/>
        <v>0</v>
      </c>
      <c r="V112" s="7">
        <f t="shared" si="442"/>
        <v>0</v>
      </c>
      <c r="W112" s="7">
        <f t="shared" si="442"/>
        <v>0</v>
      </c>
      <c r="X112" s="7">
        <f t="shared" si="442"/>
        <v>0</v>
      </c>
      <c r="Y112" s="7">
        <f t="shared" si="442"/>
        <v>0.14445502176214903</v>
      </c>
      <c r="Z112" s="7">
        <f t="shared" si="442"/>
        <v>0.14445502176214903</v>
      </c>
      <c r="AA112" s="7">
        <f t="shared" si="442"/>
        <v>0.28891004352429805</v>
      </c>
      <c r="AB112" s="7">
        <f t="shared" si="442"/>
        <v>0</v>
      </c>
      <c r="AC112" s="7">
        <f t="shared" si="442"/>
        <v>0.57782008704859611</v>
      </c>
      <c r="AD112" s="7">
        <f t="shared" si="442"/>
        <v>1.1556401740971922</v>
      </c>
      <c r="AE112" s="7">
        <f t="shared" si="442"/>
        <v>0.86673013057289416</v>
      </c>
      <c r="AF112" s="7">
        <f t="shared" si="442"/>
        <v>1.8779152829079373</v>
      </c>
      <c r="AG112" s="7">
        <f t="shared" si="442"/>
        <v>2.4557353699565336</v>
      </c>
      <c r="AH112" s="7">
        <f t="shared" si="442"/>
        <v>1.1556401740971922</v>
      </c>
      <c r="AI112" s="7">
        <f t="shared" si="442"/>
        <v>2.022370304670086</v>
      </c>
      <c r="AJ112" s="7">
        <f t="shared" si="442"/>
        <v>2.4557353699565336</v>
      </c>
      <c r="AK112" s="7">
        <f t="shared" si="442"/>
        <v>3.4669205222915767</v>
      </c>
      <c r="AL112" s="7">
        <f t="shared" si="442"/>
        <v>3.4669205222915767</v>
      </c>
      <c r="AM112" s="7">
        <f t="shared" si="442"/>
        <v>4.3336506528644714</v>
      </c>
      <c r="AN112" s="7">
        <f t="shared" si="442"/>
        <v>7.0782960663453034</v>
      </c>
      <c r="AO112" s="7">
        <f t="shared" si="442"/>
        <v>6.067110914010259</v>
      </c>
      <c r="AP112" s="7">
        <f t="shared" si="442"/>
        <v>9.6784864580639844</v>
      </c>
      <c r="AQ112" s="7">
        <f t="shared" si="442"/>
        <v>10.689671610399028</v>
      </c>
      <c r="AR112" s="7">
        <f t="shared" si="442"/>
        <v>12.423131871544816</v>
      </c>
      <c r="AS112" s="7">
        <f t="shared" si="442"/>
        <v>12.712041915069115</v>
      </c>
      <c r="AT112" s="7">
        <f t="shared" si="442"/>
        <v>13.723227067404157</v>
      </c>
      <c r="AU112" s="7">
        <f t="shared" si="442"/>
        <v>18.634697807317224</v>
      </c>
      <c r="AV112" s="7">
        <f t="shared" si="442"/>
        <v>18.056877720268627</v>
      </c>
      <c r="AW112" s="7">
        <f t="shared" si="442"/>
        <v>21.234888199035908</v>
      </c>
      <c r="AX112" s="7">
        <f t="shared" si="442"/>
        <v>19.212517894365821</v>
      </c>
      <c r="AY112" s="7">
        <f t="shared" si="442"/>
        <v>20.657068111987311</v>
      </c>
      <c r="AZ112" s="7">
        <f t="shared" si="442"/>
        <v>24.123988634278888</v>
      </c>
      <c r="BA112" s="7">
        <f t="shared" si="442"/>
        <v>18.779152829079372</v>
      </c>
      <c r="BB112" s="7">
        <f t="shared" si="442"/>
        <v>33.658020070580726</v>
      </c>
      <c r="BC112" s="7">
        <f t="shared" si="442"/>
        <v>26.435268982473275</v>
      </c>
      <c r="BD112" s="7">
        <f t="shared" si="442"/>
        <v>30.768919635337745</v>
      </c>
      <c r="BE112" s="7">
        <f t="shared" si="442"/>
        <v>24.846263743089633</v>
      </c>
      <c r="BF112" s="7">
        <f t="shared" si="442"/>
        <v>29.902189504764848</v>
      </c>
      <c r="BG112" s="7">
        <f t="shared" si="442"/>
        <v>20.512613090225162</v>
      </c>
      <c r="BH112" s="7">
        <f t="shared" si="442"/>
        <v>18.923607850841524</v>
      </c>
      <c r="BI112" s="7">
        <f t="shared" si="442"/>
        <v>27.013089069521868</v>
      </c>
      <c r="BJ112" s="7">
        <f t="shared" si="442"/>
        <v>21.379343220798056</v>
      </c>
      <c r="BK112" s="7">
        <f t="shared" si="442"/>
        <v>28.891004352429807</v>
      </c>
      <c r="BL112" s="7">
        <f t="shared" si="442"/>
        <v>25.568538851900378</v>
      </c>
      <c r="BM112" s="7">
        <f t="shared" si="442"/>
        <v>26.86863404775972</v>
      </c>
      <c r="BN112" s="7">
        <f t="shared" si="442"/>
        <v>23.835078590754591</v>
      </c>
      <c r="BO112" s="7">
        <f t="shared" si="442"/>
        <v>20.223703046700862</v>
      </c>
      <c r="BP112" s="7">
        <f t="shared" si="442"/>
        <v>26.86863404775972</v>
      </c>
      <c r="BQ112" s="7">
        <f t="shared" ref="BQ112:EB112" si="443">BQ99/$C112*100000</f>
        <v>26.724179025997572</v>
      </c>
      <c r="BR112" s="7">
        <f t="shared" si="443"/>
        <v>27.013089069521868</v>
      </c>
      <c r="BS112" s="7">
        <f t="shared" si="443"/>
        <v>23.401713525468143</v>
      </c>
      <c r="BT112" s="7">
        <f t="shared" si="443"/>
        <v>26.86863404775972</v>
      </c>
      <c r="BU112" s="7">
        <f t="shared" si="443"/>
        <v>14.589957197977052</v>
      </c>
      <c r="BV112" s="7">
        <f t="shared" si="443"/>
        <v>18.345787763792927</v>
      </c>
      <c r="BW112" s="7">
        <f t="shared" si="443"/>
        <v>17.190147589695734</v>
      </c>
      <c r="BX112" s="7">
        <f t="shared" si="443"/>
        <v>22.823893438419546</v>
      </c>
      <c r="BY112" s="7">
        <f t="shared" si="443"/>
        <v>23.112803481943843</v>
      </c>
      <c r="BZ112" s="7">
        <f t="shared" si="443"/>
        <v>20.223703046700862</v>
      </c>
      <c r="CA112" s="7">
        <f t="shared" si="443"/>
        <v>16.178962437360688</v>
      </c>
      <c r="CB112" s="7">
        <f t="shared" si="443"/>
        <v>14.301047154452755</v>
      </c>
      <c r="CC112" s="7">
        <f t="shared" si="443"/>
        <v>12.278676849782668</v>
      </c>
      <c r="CD112" s="7">
        <f t="shared" si="443"/>
        <v>17.912422698506479</v>
      </c>
      <c r="CE112" s="7">
        <f t="shared" si="443"/>
        <v>15.312232306787799</v>
      </c>
      <c r="CF112" s="7">
        <f t="shared" si="443"/>
        <v>13.43431702387986</v>
      </c>
      <c r="CG112" s="7">
        <f t="shared" si="443"/>
        <v>12.423131871544816</v>
      </c>
      <c r="CH112" s="7">
        <f t="shared" si="443"/>
        <v>12.567586893306965</v>
      </c>
      <c r="CI112" s="7">
        <f t="shared" si="443"/>
        <v>9.6784864580639844</v>
      </c>
      <c r="CJ112" s="7">
        <f t="shared" si="443"/>
        <v>6.2115659357724082</v>
      </c>
      <c r="CK112" s="7">
        <f t="shared" si="443"/>
        <v>6.9338410445831533</v>
      </c>
      <c r="CL112" s="7">
        <f t="shared" si="443"/>
        <v>9.2451213927775377</v>
      </c>
      <c r="CM112" s="7">
        <f t="shared" si="443"/>
        <v>9.5340314363018361</v>
      </c>
      <c r="CN112" s="7">
        <f t="shared" si="443"/>
        <v>10.111851523350431</v>
      </c>
      <c r="CO112" s="7">
        <f t="shared" si="443"/>
        <v>9.6784864580639844</v>
      </c>
      <c r="CP112" s="7">
        <f t="shared" si="443"/>
        <v>7.2227510881074517</v>
      </c>
      <c r="CQ112" s="7">
        <f t="shared" si="443"/>
        <v>4.7670157181509181</v>
      </c>
      <c r="CR112" s="7">
        <f t="shared" si="443"/>
        <v>6.6449310010588558</v>
      </c>
      <c r="CS112" s="7">
        <f t="shared" si="443"/>
        <v>6.5004759792967057</v>
      </c>
      <c r="CT112" s="7">
        <f t="shared" si="443"/>
        <v>5.2003807834373648</v>
      </c>
      <c r="CU112" s="7">
        <f t="shared" si="443"/>
        <v>5.0559257616752156</v>
      </c>
      <c r="CV112" s="7">
        <f t="shared" si="443"/>
        <v>4.9114707399130673</v>
      </c>
      <c r="CW112" s="7">
        <f t="shared" si="443"/>
        <v>4.9114707399130673</v>
      </c>
      <c r="CX112" s="7">
        <f t="shared" si="443"/>
        <v>3.9002855875780238</v>
      </c>
      <c r="CY112" s="7">
        <f t="shared" si="443"/>
        <v>5.7782008704859606</v>
      </c>
      <c r="CZ112" s="7">
        <f t="shared" si="443"/>
        <v>6.6449310010588558</v>
      </c>
      <c r="DA112" s="7">
        <f t="shared" si="443"/>
        <v>5.2003807834373648</v>
      </c>
      <c r="DB112" s="7">
        <f t="shared" si="443"/>
        <v>3.3224655005294279</v>
      </c>
      <c r="DC112" s="7">
        <f t="shared" si="443"/>
        <v>3.7558305658158746</v>
      </c>
      <c r="DD112" s="7">
        <f t="shared" si="443"/>
        <v>1.5890052393836394</v>
      </c>
      <c r="DE112" s="7">
        <f t="shared" si="443"/>
        <v>3.1780104787672787</v>
      </c>
      <c r="DF112" s="7">
        <f t="shared" si="443"/>
        <v>3.3224655005294279</v>
      </c>
      <c r="DG112" s="7">
        <f t="shared" si="443"/>
        <v>2.8891004352429803</v>
      </c>
      <c r="DH112" s="7">
        <f t="shared" si="443"/>
        <v>2.3112803481943844</v>
      </c>
      <c r="DI112" s="7">
        <f t="shared" si="443"/>
        <v>2.3112803481943844</v>
      </c>
      <c r="DJ112" s="7">
        <f t="shared" si="443"/>
        <v>2.022370304670086</v>
      </c>
      <c r="DK112" s="7">
        <f t="shared" si="443"/>
        <v>1.8779152829079373</v>
      </c>
      <c r="DL112" s="7">
        <f t="shared" si="443"/>
        <v>0.72227510881074508</v>
      </c>
      <c r="DM112" s="7">
        <f t="shared" si="443"/>
        <v>2.1668253264322357</v>
      </c>
      <c r="DN112" s="7">
        <f t="shared" si="443"/>
        <v>1.4445502176214902</v>
      </c>
      <c r="DO112" s="7">
        <f t="shared" si="443"/>
        <v>1.5890052393836394</v>
      </c>
      <c r="DP112" s="7">
        <f t="shared" si="443"/>
        <v>0.57782008704859611</v>
      </c>
      <c r="DQ112" s="7">
        <f t="shared" si="443"/>
        <v>0.57782008704859611</v>
      </c>
      <c r="DR112" s="7">
        <f t="shared" si="443"/>
        <v>2.1668253264322357</v>
      </c>
      <c r="DS112" s="7">
        <f t="shared" si="443"/>
        <v>1.011185152335043</v>
      </c>
      <c r="DT112" s="7">
        <f t="shared" si="443"/>
        <v>1.3000951958593412</v>
      </c>
      <c r="DU112" s="7">
        <f t="shared" si="443"/>
        <v>1.1556401740971922</v>
      </c>
      <c r="DV112" s="7">
        <f t="shared" si="443"/>
        <v>0.86673013057289416</v>
      </c>
      <c r="DW112" s="7">
        <f t="shared" si="443"/>
        <v>1.8779152829079373</v>
      </c>
      <c r="DX112" s="7">
        <f t="shared" si="443"/>
        <v>1.5890052393836394</v>
      </c>
      <c r="DY112" s="7">
        <f t="shared" si="443"/>
        <v>2.1668253264322357</v>
      </c>
      <c r="DZ112" s="7">
        <f t="shared" si="443"/>
        <v>0.28891004352429805</v>
      </c>
      <c r="EA112" s="7">
        <f t="shared" si="443"/>
        <v>0.86673013057289416</v>
      </c>
      <c r="EB112" s="7">
        <f t="shared" si="443"/>
        <v>1.4445502176214902</v>
      </c>
      <c r="EC112" s="7">
        <f t="shared" ref="EC112:GN112" si="444">EC99/$C112*100000</f>
        <v>0.43336506528644708</v>
      </c>
      <c r="ED112" s="7">
        <f t="shared" si="444"/>
        <v>0.43336506528644708</v>
      </c>
      <c r="EE112" s="7">
        <f t="shared" si="444"/>
        <v>0.72227510881074508</v>
      </c>
      <c r="EF112" s="7">
        <f t="shared" si="444"/>
        <v>0.72227510881074508</v>
      </c>
      <c r="EG112" s="7">
        <f t="shared" si="444"/>
        <v>1.011185152335043</v>
      </c>
      <c r="EH112" s="7">
        <f t="shared" si="444"/>
        <v>0.57782008704859611</v>
      </c>
      <c r="EI112" s="7">
        <f t="shared" si="444"/>
        <v>0.86673013057289416</v>
      </c>
      <c r="EJ112" s="7">
        <f t="shared" si="444"/>
        <v>0.57782008704859611</v>
      </c>
      <c r="EK112" s="7">
        <f t="shared" si="444"/>
        <v>0.28891004352429805</v>
      </c>
      <c r="EL112" s="7">
        <f t="shared" si="444"/>
        <v>0.57782008704859611</v>
      </c>
      <c r="EM112" s="7">
        <f t="shared" si="444"/>
        <v>0.14445502176214903</v>
      </c>
      <c r="EN112" s="7">
        <f t="shared" si="444"/>
        <v>0.14445502176214903</v>
      </c>
      <c r="EO112" s="7">
        <f t="shared" si="444"/>
        <v>0.72227510881074508</v>
      </c>
      <c r="EP112" s="7">
        <f t="shared" si="444"/>
        <v>0.14445502176214903</v>
      </c>
      <c r="EQ112" s="7">
        <f t="shared" si="444"/>
        <v>0.72227510881074508</v>
      </c>
      <c r="ER112" s="7">
        <f t="shared" si="444"/>
        <v>0.43336506528644708</v>
      </c>
      <c r="ES112" s="7">
        <f t="shared" si="444"/>
        <v>0.43336506528644708</v>
      </c>
      <c r="ET112" s="7">
        <f t="shared" si="444"/>
        <v>0.28891004352429805</v>
      </c>
      <c r="EU112" s="7">
        <f t="shared" si="444"/>
        <v>0</v>
      </c>
      <c r="EV112" s="7">
        <f t="shared" si="444"/>
        <v>0.57782008704859611</v>
      </c>
      <c r="EW112" s="7">
        <f t="shared" si="444"/>
        <v>0.14445502176214903</v>
      </c>
      <c r="EX112" s="7">
        <f t="shared" si="444"/>
        <v>0</v>
      </c>
      <c r="EY112" s="7">
        <f t="shared" si="444"/>
        <v>0.14445502176214903</v>
      </c>
      <c r="EZ112" s="7">
        <f t="shared" si="444"/>
        <v>0</v>
      </c>
      <c r="FA112" s="7">
        <f t="shared" si="444"/>
        <v>0</v>
      </c>
      <c r="FB112" s="7">
        <f t="shared" si="444"/>
        <v>0</v>
      </c>
      <c r="FC112" s="7">
        <f t="shared" si="444"/>
        <v>0</v>
      </c>
      <c r="FD112" s="7">
        <f t="shared" si="444"/>
        <v>0</v>
      </c>
      <c r="FE112" s="7">
        <f t="shared" si="444"/>
        <v>0</v>
      </c>
      <c r="FF112" s="7">
        <f t="shared" si="444"/>
        <v>0</v>
      </c>
      <c r="FG112" s="7">
        <f t="shared" si="444"/>
        <v>0</v>
      </c>
      <c r="FH112" s="7">
        <f t="shared" si="444"/>
        <v>0</v>
      </c>
      <c r="FI112" s="7">
        <f t="shared" si="444"/>
        <v>0</v>
      </c>
      <c r="FJ112" s="7">
        <f t="shared" si="444"/>
        <v>0</v>
      </c>
      <c r="FK112" s="7">
        <f t="shared" si="444"/>
        <v>0</v>
      </c>
      <c r="FL112" s="7">
        <f t="shared" si="444"/>
        <v>0</v>
      </c>
      <c r="FM112" s="7">
        <f t="shared" si="444"/>
        <v>0.14445502176214903</v>
      </c>
      <c r="FN112" s="7">
        <f t="shared" si="444"/>
        <v>0</v>
      </c>
      <c r="FO112" s="7">
        <f t="shared" si="444"/>
        <v>0.14445502176214903</v>
      </c>
      <c r="FP112" s="7">
        <f t="shared" si="444"/>
        <v>0.14445502176214903</v>
      </c>
      <c r="FQ112" s="7">
        <f t="shared" si="444"/>
        <v>0</v>
      </c>
      <c r="FR112" s="7">
        <f t="shared" si="444"/>
        <v>0</v>
      </c>
      <c r="FS112" s="7">
        <f t="shared" si="444"/>
        <v>0.14445502176214903</v>
      </c>
      <c r="FT112" s="7">
        <f t="shared" si="444"/>
        <v>0</v>
      </c>
      <c r="FU112" s="7">
        <f t="shared" si="444"/>
        <v>0.28891004352429805</v>
      </c>
      <c r="FV112" s="7">
        <f t="shared" si="444"/>
        <v>0</v>
      </c>
      <c r="FW112" s="7">
        <f t="shared" si="444"/>
        <v>0</v>
      </c>
      <c r="FX112" s="7">
        <f t="shared" si="444"/>
        <v>0.14445502176214903</v>
      </c>
      <c r="FY112" s="7">
        <f t="shared" si="444"/>
        <v>0.14445502176214903</v>
      </c>
      <c r="FZ112" s="7">
        <f t="shared" si="444"/>
        <v>0.14445502176214903</v>
      </c>
      <c r="GA112" s="7">
        <f t="shared" si="444"/>
        <v>0.14445502176214903</v>
      </c>
      <c r="GB112" s="7">
        <f t="shared" si="444"/>
        <v>0.28891004352429805</v>
      </c>
      <c r="GC112" s="7">
        <f t="shared" si="444"/>
        <v>0</v>
      </c>
      <c r="GD112" s="7">
        <f t="shared" si="444"/>
        <v>0</v>
      </c>
      <c r="GE112" s="7">
        <f t="shared" si="444"/>
        <v>0</v>
      </c>
      <c r="GF112" s="7">
        <f t="shared" si="444"/>
        <v>0.57782008704859611</v>
      </c>
      <c r="GG112" s="7">
        <f t="shared" si="444"/>
        <v>0.28891004352429805</v>
      </c>
      <c r="GH112" s="7">
        <f t="shared" si="444"/>
        <v>0.28891004352429805</v>
      </c>
      <c r="GI112" s="7">
        <f t="shared" si="444"/>
        <v>0.14445502176214903</v>
      </c>
      <c r="GJ112" s="7">
        <f t="shared" si="444"/>
        <v>0</v>
      </c>
      <c r="GK112" s="7">
        <f t="shared" si="444"/>
        <v>0.14445502176214903</v>
      </c>
      <c r="GL112" s="7">
        <f t="shared" si="444"/>
        <v>0.28891004352429805</v>
      </c>
      <c r="GM112" s="7">
        <f t="shared" si="444"/>
        <v>0.28891004352429805</v>
      </c>
      <c r="GN112" s="7">
        <f t="shared" si="444"/>
        <v>0</v>
      </c>
      <c r="GO112" s="7">
        <f t="shared" ref="GO112:HC112" si="445">GO99/$C112*100000</f>
        <v>0</v>
      </c>
      <c r="GP112" s="7">
        <f t="shared" si="445"/>
        <v>0.57782008704859611</v>
      </c>
      <c r="GQ112" s="7">
        <f t="shared" si="445"/>
        <v>0</v>
      </c>
      <c r="GR112" s="7">
        <f t="shared" si="445"/>
        <v>0.14445502176214903</v>
      </c>
      <c r="GS112" s="7">
        <f t="shared" si="445"/>
        <v>0</v>
      </c>
      <c r="GT112" s="7">
        <f t="shared" si="445"/>
        <v>0.14445502176214903</v>
      </c>
      <c r="GU112" s="7">
        <f t="shared" si="445"/>
        <v>0.14445502176214903</v>
      </c>
      <c r="GV112" s="7">
        <f t="shared" si="445"/>
        <v>0</v>
      </c>
      <c r="GW112" s="7">
        <f t="shared" si="445"/>
        <v>0</v>
      </c>
      <c r="GX112" s="7">
        <f t="shared" si="445"/>
        <v>0.14445502176214903</v>
      </c>
      <c r="GY112" s="7">
        <f t="shared" si="445"/>
        <v>0</v>
      </c>
      <c r="GZ112" s="7">
        <f t="shared" si="445"/>
        <v>0</v>
      </c>
      <c r="HA112" s="7">
        <f t="shared" si="445"/>
        <v>0.28891004352429805</v>
      </c>
      <c r="HB112" s="7">
        <f t="shared" si="445"/>
        <v>0</v>
      </c>
      <c r="HC112" s="7">
        <f t="shared" si="445"/>
        <v>0.28891004352429805</v>
      </c>
      <c r="HD112" s="7">
        <f t="shared" ref="HD112:HW112" si="446">HD99/$C112*100000</f>
        <v>0.14445502176214903</v>
      </c>
      <c r="HE112" s="7">
        <f t="shared" si="446"/>
        <v>0.28891004352429805</v>
      </c>
      <c r="HF112" s="7">
        <f t="shared" si="446"/>
        <v>0.43336506528644708</v>
      </c>
      <c r="HG112" s="7">
        <f t="shared" si="446"/>
        <v>0.28891004352429805</v>
      </c>
      <c r="HH112" s="7">
        <f t="shared" si="446"/>
        <v>0.28891004352429805</v>
      </c>
      <c r="HI112" s="7">
        <f t="shared" si="446"/>
        <v>0.14445502176214903</v>
      </c>
      <c r="HJ112" s="7">
        <f t="shared" si="446"/>
        <v>0.14445502176214903</v>
      </c>
      <c r="HK112" s="7">
        <f t="shared" si="446"/>
        <v>0.57782008704859611</v>
      </c>
      <c r="HL112" s="7">
        <f t="shared" si="446"/>
        <v>0.28891004352429805</v>
      </c>
      <c r="HM112" s="7">
        <f t="shared" si="446"/>
        <v>0.14445502176214903</v>
      </c>
      <c r="HN112" s="7">
        <f t="shared" si="446"/>
        <v>0.43336506528644708</v>
      </c>
      <c r="HO112" s="7">
        <f t="shared" si="446"/>
        <v>0.14445502176214903</v>
      </c>
      <c r="HP112" s="7">
        <f t="shared" si="446"/>
        <v>0.28891004352429805</v>
      </c>
      <c r="HQ112" s="7">
        <f t="shared" si="446"/>
        <v>0.14445502176214903</v>
      </c>
      <c r="HR112" s="7">
        <f t="shared" si="446"/>
        <v>0.14445502176214903</v>
      </c>
      <c r="HS112" s="7">
        <f t="shared" si="446"/>
        <v>0</v>
      </c>
      <c r="HT112" s="7">
        <f t="shared" si="446"/>
        <v>0</v>
      </c>
      <c r="HU112" s="7">
        <f t="shared" si="446"/>
        <v>0</v>
      </c>
      <c r="HV112" s="7">
        <f t="shared" si="446"/>
        <v>0</v>
      </c>
      <c r="HW112" s="7">
        <f t="shared" si="446"/>
        <v>0</v>
      </c>
    </row>
    <row r="113" spans="2:235" s="132" customFormat="1" ht="15.75" thickBot="1" x14ac:dyDescent="0.3">
      <c r="B113" s="257" t="s">
        <v>212</v>
      </c>
      <c r="C113" s="259">
        <v>129831</v>
      </c>
      <c r="D113" s="7">
        <f t="shared" si="406"/>
        <v>0</v>
      </c>
      <c r="E113" s="7">
        <f t="shared" ref="E113:BP113" si="447">E100/$C113*100000</f>
        <v>0</v>
      </c>
      <c r="F113" s="7">
        <f t="shared" si="447"/>
        <v>0</v>
      </c>
      <c r="G113" s="7">
        <f t="shared" si="447"/>
        <v>0.77023207092296908</v>
      </c>
      <c r="H113" s="7">
        <f t="shared" si="447"/>
        <v>0</v>
      </c>
      <c r="I113" s="7">
        <f t="shared" si="447"/>
        <v>0</v>
      </c>
      <c r="J113" s="7">
        <f t="shared" si="447"/>
        <v>0</v>
      </c>
      <c r="K113" s="7">
        <f t="shared" si="447"/>
        <v>0</v>
      </c>
      <c r="L113" s="7">
        <f t="shared" si="447"/>
        <v>0</v>
      </c>
      <c r="M113" s="7">
        <f t="shared" si="447"/>
        <v>0</v>
      </c>
      <c r="N113" s="7">
        <f t="shared" si="447"/>
        <v>0</v>
      </c>
      <c r="O113" s="7">
        <f t="shared" si="447"/>
        <v>0.77023207092296908</v>
      </c>
      <c r="P113" s="7">
        <f t="shared" si="447"/>
        <v>0</v>
      </c>
      <c r="Q113" s="7">
        <f t="shared" si="447"/>
        <v>0</v>
      </c>
      <c r="R113" s="7">
        <f t="shared" si="447"/>
        <v>0</v>
      </c>
      <c r="S113" s="7">
        <f t="shared" si="447"/>
        <v>0</v>
      </c>
      <c r="T113" s="7">
        <f t="shared" si="447"/>
        <v>0</v>
      </c>
      <c r="U113" s="7">
        <f t="shared" si="447"/>
        <v>0</v>
      </c>
      <c r="V113" s="7">
        <f t="shared" si="447"/>
        <v>0.77023207092296908</v>
      </c>
      <c r="W113" s="7">
        <f t="shared" si="447"/>
        <v>0</v>
      </c>
      <c r="X113" s="7">
        <f t="shared" si="447"/>
        <v>0</v>
      </c>
      <c r="Y113" s="7">
        <f t="shared" si="447"/>
        <v>0.77023207092296908</v>
      </c>
      <c r="Z113" s="7">
        <f t="shared" si="447"/>
        <v>0</v>
      </c>
      <c r="AA113" s="7">
        <f t="shared" si="447"/>
        <v>1.5404641418459382</v>
      </c>
      <c r="AB113" s="7">
        <f t="shared" si="447"/>
        <v>0.77023207092296908</v>
      </c>
      <c r="AC113" s="7">
        <f t="shared" si="447"/>
        <v>1.5404641418459382</v>
      </c>
      <c r="AD113" s="7">
        <f t="shared" si="447"/>
        <v>0</v>
      </c>
      <c r="AE113" s="7">
        <f t="shared" si="447"/>
        <v>0</v>
      </c>
      <c r="AF113" s="7">
        <f t="shared" si="447"/>
        <v>0.77023207092296908</v>
      </c>
      <c r="AG113" s="7">
        <f t="shared" si="447"/>
        <v>2.310696212768907</v>
      </c>
      <c r="AH113" s="7">
        <f t="shared" si="447"/>
        <v>3.8511603546148456</v>
      </c>
      <c r="AI113" s="7">
        <f t="shared" si="447"/>
        <v>0.77023207092296908</v>
      </c>
      <c r="AJ113" s="7">
        <f t="shared" si="447"/>
        <v>2.310696212768907</v>
      </c>
      <c r="AK113" s="7">
        <f t="shared" si="447"/>
        <v>3.8511603546148456</v>
      </c>
      <c r="AL113" s="7">
        <f t="shared" si="447"/>
        <v>2.310696212768907</v>
      </c>
      <c r="AM113" s="7">
        <f t="shared" si="447"/>
        <v>2.310696212768907</v>
      </c>
      <c r="AN113" s="7">
        <f t="shared" si="447"/>
        <v>6.9320886383067215</v>
      </c>
      <c r="AO113" s="7">
        <f t="shared" si="447"/>
        <v>6.9320886383067215</v>
      </c>
      <c r="AP113" s="7">
        <f t="shared" si="447"/>
        <v>9.2427848510756281</v>
      </c>
      <c r="AQ113" s="7">
        <f t="shared" si="447"/>
        <v>10.783248992921566</v>
      </c>
      <c r="AR113" s="7">
        <f t="shared" si="447"/>
        <v>12.323713134767505</v>
      </c>
      <c r="AS113" s="7">
        <f t="shared" si="447"/>
        <v>16.17487348938235</v>
      </c>
      <c r="AT113" s="7">
        <f t="shared" si="447"/>
        <v>15.404641418459383</v>
      </c>
      <c r="AU113" s="7">
        <f t="shared" si="447"/>
        <v>28.498586624149858</v>
      </c>
      <c r="AV113" s="7">
        <f t="shared" si="447"/>
        <v>25.417658340457979</v>
      </c>
      <c r="AW113" s="7">
        <f t="shared" si="447"/>
        <v>23.106962127689073</v>
      </c>
      <c r="AX113" s="7">
        <f t="shared" si="447"/>
        <v>24.647426269535011</v>
      </c>
      <c r="AY113" s="7">
        <f t="shared" si="447"/>
        <v>38.511603546148457</v>
      </c>
      <c r="AZ113" s="7">
        <f t="shared" si="447"/>
        <v>28.498586624149858</v>
      </c>
      <c r="BA113" s="7">
        <f t="shared" si="447"/>
        <v>33.119979049687672</v>
      </c>
      <c r="BB113" s="7">
        <f t="shared" si="447"/>
        <v>51.605548751838931</v>
      </c>
      <c r="BC113" s="7">
        <f t="shared" si="447"/>
        <v>45.443692184455173</v>
      </c>
      <c r="BD113" s="7">
        <f t="shared" si="447"/>
        <v>43.132995971686263</v>
      </c>
      <c r="BE113" s="7">
        <f t="shared" si="447"/>
        <v>59.30786946106862</v>
      </c>
      <c r="BF113" s="7">
        <f t="shared" si="447"/>
        <v>64.699493957529398</v>
      </c>
      <c r="BG113" s="7">
        <f t="shared" si="447"/>
        <v>48.524620468147056</v>
      </c>
      <c r="BH113" s="7">
        <f t="shared" si="447"/>
        <v>43.132995971686263</v>
      </c>
      <c r="BI113" s="7">
        <f t="shared" si="447"/>
        <v>63.159029815683461</v>
      </c>
      <c r="BJ113" s="7">
        <f t="shared" si="447"/>
        <v>54.686477035530807</v>
      </c>
      <c r="BK113" s="7">
        <f t="shared" si="447"/>
        <v>53.146012893684869</v>
      </c>
      <c r="BL113" s="7">
        <f t="shared" si="447"/>
        <v>51.605548751838931</v>
      </c>
      <c r="BM113" s="7">
        <f t="shared" si="447"/>
        <v>72.401814666759094</v>
      </c>
      <c r="BN113" s="7">
        <f t="shared" si="447"/>
        <v>66.239958099375343</v>
      </c>
      <c r="BO113" s="7">
        <f t="shared" si="447"/>
        <v>37.741371475225485</v>
      </c>
      <c r="BP113" s="7">
        <f t="shared" si="447"/>
        <v>70.861350524913163</v>
      </c>
      <c r="BQ113" s="7">
        <f t="shared" ref="BQ113:EB113" si="448">BQ100/$C113*100000</f>
        <v>56.226941177376744</v>
      </c>
      <c r="BR113" s="7">
        <f t="shared" si="448"/>
        <v>73.942278808605025</v>
      </c>
      <c r="BS113" s="7">
        <f t="shared" si="448"/>
        <v>60.078101531991592</v>
      </c>
      <c r="BT113" s="7">
        <f t="shared" si="448"/>
        <v>63.92926188660644</v>
      </c>
      <c r="BU113" s="7">
        <f t="shared" si="448"/>
        <v>46.984156326301111</v>
      </c>
      <c r="BV113" s="7">
        <f t="shared" si="448"/>
        <v>50.065084609992986</v>
      </c>
      <c r="BW113" s="7">
        <f t="shared" si="448"/>
        <v>47.754388397224083</v>
      </c>
      <c r="BX113" s="7">
        <f t="shared" si="448"/>
        <v>63.159029815683461</v>
      </c>
      <c r="BY113" s="7">
        <f t="shared" si="448"/>
        <v>47.754388397224083</v>
      </c>
      <c r="BZ113" s="7">
        <f t="shared" si="448"/>
        <v>54.686477035530807</v>
      </c>
      <c r="CA113" s="7">
        <f t="shared" si="448"/>
        <v>60.848333602914551</v>
      </c>
      <c r="CB113" s="7">
        <f t="shared" si="448"/>
        <v>39.281835617071422</v>
      </c>
      <c r="CC113" s="7">
        <f t="shared" si="448"/>
        <v>31.57951490784173</v>
      </c>
      <c r="CD113" s="7">
        <f t="shared" si="448"/>
        <v>43.903228042609243</v>
      </c>
      <c r="CE113" s="7">
        <f t="shared" si="448"/>
        <v>43.903228042609243</v>
      </c>
      <c r="CF113" s="7">
        <f t="shared" si="448"/>
        <v>44.673460113532208</v>
      </c>
      <c r="CG113" s="7">
        <f t="shared" si="448"/>
        <v>30.809282836918765</v>
      </c>
      <c r="CH113" s="7">
        <f t="shared" si="448"/>
        <v>30.039050765995796</v>
      </c>
      <c r="CI113" s="7">
        <f t="shared" si="448"/>
        <v>30.809282836918765</v>
      </c>
      <c r="CJ113" s="7">
        <f t="shared" si="448"/>
        <v>17.715337631228291</v>
      </c>
      <c r="CK113" s="7">
        <f t="shared" si="448"/>
        <v>20.026033843997197</v>
      </c>
      <c r="CL113" s="7">
        <f t="shared" si="448"/>
        <v>20.796265914920166</v>
      </c>
      <c r="CM113" s="7">
        <f t="shared" si="448"/>
        <v>25.417658340457979</v>
      </c>
      <c r="CN113" s="7">
        <f t="shared" si="448"/>
        <v>18.485569702151256</v>
      </c>
      <c r="CO113" s="7">
        <f t="shared" si="448"/>
        <v>20.796265914920166</v>
      </c>
      <c r="CP113" s="7">
        <f t="shared" si="448"/>
        <v>15.404641418459383</v>
      </c>
      <c r="CQ113" s="7">
        <f t="shared" si="448"/>
        <v>16.945105560305322</v>
      </c>
      <c r="CR113" s="7">
        <f t="shared" si="448"/>
        <v>18.485569702151256</v>
      </c>
      <c r="CS113" s="7">
        <f t="shared" si="448"/>
        <v>6.1618565673837526</v>
      </c>
      <c r="CT113" s="7">
        <f t="shared" si="448"/>
        <v>21.566497985843132</v>
      </c>
      <c r="CU113" s="7">
        <f t="shared" si="448"/>
        <v>20.796265914920166</v>
      </c>
      <c r="CV113" s="7">
        <f t="shared" si="448"/>
        <v>16.945105560305322</v>
      </c>
      <c r="CW113" s="7">
        <f t="shared" si="448"/>
        <v>7.7023207092296913</v>
      </c>
      <c r="CX113" s="7">
        <f t="shared" si="448"/>
        <v>6.1618565673837526</v>
      </c>
      <c r="CY113" s="7">
        <f t="shared" si="448"/>
        <v>16.17487348938235</v>
      </c>
      <c r="CZ113" s="7">
        <f t="shared" si="448"/>
        <v>10.783248992921566</v>
      </c>
      <c r="DA113" s="7">
        <f t="shared" si="448"/>
        <v>10.783248992921566</v>
      </c>
      <c r="DB113" s="7">
        <f t="shared" si="448"/>
        <v>8.472552780152661</v>
      </c>
      <c r="DC113" s="7">
        <f t="shared" si="448"/>
        <v>11.553481063844536</v>
      </c>
      <c r="DD113" s="7">
        <f t="shared" si="448"/>
        <v>6.9320886383067215</v>
      </c>
      <c r="DE113" s="7">
        <f t="shared" si="448"/>
        <v>6.1618565673837526</v>
      </c>
      <c r="DF113" s="7">
        <f t="shared" si="448"/>
        <v>8.472552780152661</v>
      </c>
      <c r="DG113" s="7">
        <f t="shared" si="448"/>
        <v>8.472552780152661</v>
      </c>
      <c r="DH113" s="7">
        <f t="shared" si="448"/>
        <v>12.323713134767505</v>
      </c>
      <c r="DI113" s="7">
        <f t="shared" si="448"/>
        <v>6.1618565673837526</v>
      </c>
      <c r="DJ113" s="7">
        <f t="shared" si="448"/>
        <v>8.472552780152661</v>
      </c>
      <c r="DK113" s="7">
        <f t="shared" si="448"/>
        <v>2.310696212768907</v>
      </c>
      <c r="DL113" s="7">
        <f t="shared" si="448"/>
        <v>2.310696212768907</v>
      </c>
      <c r="DM113" s="7">
        <f t="shared" si="448"/>
        <v>9.2427848510756281</v>
      </c>
      <c r="DN113" s="7">
        <f t="shared" si="448"/>
        <v>4.621392425537814</v>
      </c>
      <c r="DO113" s="7">
        <f t="shared" si="448"/>
        <v>3.8511603546148456</v>
      </c>
      <c r="DP113" s="7">
        <f t="shared" si="448"/>
        <v>5.3916244964607829</v>
      </c>
      <c r="DQ113" s="7">
        <f t="shared" si="448"/>
        <v>4.621392425537814</v>
      </c>
      <c r="DR113" s="7">
        <f t="shared" si="448"/>
        <v>2.310696212768907</v>
      </c>
      <c r="DS113" s="7">
        <f t="shared" si="448"/>
        <v>2.310696212768907</v>
      </c>
      <c r="DT113" s="7">
        <f t="shared" si="448"/>
        <v>2.310696212768907</v>
      </c>
      <c r="DU113" s="7">
        <f t="shared" si="448"/>
        <v>3.0809282836918763</v>
      </c>
      <c r="DV113" s="7">
        <f t="shared" si="448"/>
        <v>3.0809282836918763</v>
      </c>
      <c r="DW113" s="7">
        <f t="shared" si="448"/>
        <v>4.621392425537814</v>
      </c>
      <c r="DX113" s="7">
        <f t="shared" si="448"/>
        <v>3.0809282836918763</v>
      </c>
      <c r="DY113" s="7">
        <f t="shared" si="448"/>
        <v>3.8511603546148456</v>
      </c>
      <c r="DZ113" s="7">
        <f t="shared" si="448"/>
        <v>0.77023207092296908</v>
      </c>
      <c r="EA113" s="7">
        <f t="shared" si="448"/>
        <v>1.5404641418459382</v>
      </c>
      <c r="EB113" s="7">
        <f t="shared" si="448"/>
        <v>3.0809282836918763</v>
      </c>
      <c r="EC113" s="7">
        <f t="shared" ref="EC113:GN113" si="449">EC100/$C113*100000</f>
        <v>0.77023207092296908</v>
      </c>
      <c r="ED113" s="7">
        <f t="shared" si="449"/>
        <v>1.5404641418459382</v>
      </c>
      <c r="EE113" s="7">
        <f t="shared" si="449"/>
        <v>0</v>
      </c>
      <c r="EF113" s="7">
        <f t="shared" si="449"/>
        <v>1.5404641418459382</v>
      </c>
      <c r="EG113" s="7">
        <f t="shared" si="449"/>
        <v>1.5404641418459382</v>
      </c>
      <c r="EH113" s="7">
        <f t="shared" si="449"/>
        <v>0</v>
      </c>
      <c r="EI113" s="7">
        <f t="shared" si="449"/>
        <v>1.5404641418459382</v>
      </c>
      <c r="EJ113" s="7">
        <f t="shared" si="449"/>
        <v>0</v>
      </c>
      <c r="EK113" s="7">
        <f t="shared" si="449"/>
        <v>1.5404641418459382</v>
      </c>
      <c r="EL113" s="7">
        <f t="shared" si="449"/>
        <v>0.77023207092296908</v>
      </c>
      <c r="EM113" s="7">
        <f t="shared" si="449"/>
        <v>1.5404641418459382</v>
      </c>
      <c r="EN113" s="7">
        <f t="shared" si="449"/>
        <v>0</v>
      </c>
      <c r="EO113" s="7">
        <f t="shared" si="449"/>
        <v>0.77023207092296908</v>
      </c>
      <c r="EP113" s="7">
        <f t="shared" si="449"/>
        <v>3.8511603546148456</v>
      </c>
      <c r="EQ113" s="7">
        <f t="shared" si="449"/>
        <v>3.0809282836918763</v>
      </c>
      <c r="ER113" s="7">
        <f t="shared" si="449"/>
        <v>0</v>
      </c>
      <c r="ES113" s="7">
        <f t="shared" si="449"/>
        <v>0</v>
      </c>
      <c r="ET113" s="7">
        <f t="shared" si="449"/>
        <v>0.77023207092296908</v>
      </c>
      <c r="EU113" s="7">
        <f t="shared" si="449"/>
        <v>0</v>
      </c>
      <c r="EV113" s="7">
        <f t="shared" si="449"/>
        <v>1.5404641418459382</v>
      </c>
      <c r="EW113" s="7">
        <f t="shared" si="449"/>
        <v>0</v>
      </c>
      <c r="EX113" s="7">
        <f t="shared" si="449"/>
        <v>0</v>
      </c>
      <c r="EY113" s="7">
        <f t="shared" si="449"/>
        <v>0</v>
      </c>
      <c r="EZ113" s="7">
        <f t="shared" si="449"/>
        <v>0</v>
      </c>
      <c r="FA113" s="7">
        <f t="shared" si="449"/>
        <v>0</v>
      </c>
      <c r="FB113" s="7">
        <f t="shared" si="449"/>
        <v>0</v>
      </c>
      <c r="FC113" s="7">
        <f t="shared" si="449"/>
        <v>0</v>
      </c>
      <c r="FD113" s="7">
        <f t="shared" si="449"/>
        <v>0</v>
      </c>
      <c r="FE113" s="7">
        <f t="shared" si="449"/>
        <v>0</v>
      </c>
      <c r="FF113" s="7">
        <f t="shared" si="449"/>
        <v>0</v>
      </c>
      <c r="FG113" s="7">
        <f t="shared" si="449"/>
        <v>0.77023207092296908</v>
      </c>
      <c r="FH113" s="7">
        <f t="shared" si="449"/>
        <v>0</v>
      </c>
      <c r="FI113" s="7">
        <f t="shared" si="449"/>
        <v>0</v>
      </c>
      <c r="FJ113" s="7">
        <f t="shared" si="449"/>
        <v>0</v>
      </c>
      <c r="FK113" s="7">
        <f t="shared" si="449"/>
        <v>0</v>
      </c>
      <c r="FL113" s="7">
        <f t="shared" si="449"/>
        <v>0</v>
      </c>
      <c r="FM113" s="7">
        <f t="shared" si="449"/>
        <v>0</v>
      </c>
      <c r="FN113" s="7">
        <f t="shared" si="449"/>
        <v>0</v>
      </c>
      <c r="FO113" s="7">
        <f t="shared" si="449"/>
        <v>0</v>
      </c>
      <c r="FP113" s="7">
        <f t="shared" si="449"/>
        <v>0</v>
      </c>
      <c r="FQ113" s="7">
        <f t="shared" si="449"/>
        <v>0</v>
      </c>
      <c r="FR113" s="7">
        <f t="shared" si="449"/>
        <v>0</v>
      </c>
      <c r="FS113" s="7">
        <f t="shared" si="449"/>
        <v>0</v>
      </c>
      <c r="FT113" s="7">
        <f t="shared" si="449"/>
        <v>0</v>
      </c>
      <c r="FU113" s="7">
        <f t="shared" si="449"/>
        <v>0</v>
      </c>
      <c r="FV113" s="7">
        <f t="shared" si="449"/>
        <v>0</v>
      </c>
      <c r="FW113" s="7">
        <f t="shared" si="449"/>
        <v>0</v>
      </c>
      <c r="FX113" s="7">
        <f t="shared" si="449"/>
        <v>0</v>
      </c>
      <c r="FY113" s="7">
        <f t="shared" si="449"/>
        <v>0</v>
      </c>
      <c r="FZ113" s="7">
        <f t="shared" si="449"/>
        <v>2.310696212768907</v>
      </c>
      <c r="GA113" s="7">
        <f t="shared" si="449"/>
        <v>0</v>
      </c>
      <c r="GB113" s="7">
        <f t="shared" si="449"/>
        <v>0</v>
      </c>
      <c r="GC113" s="7">
        <f t="shared" si="449"/>
        <v>0</v>
      </c>
      <c r="GD113" s="7">
        <f t="shared" si="449"/>
        <v>0</v>
      </c>
      <c r="GE113" s="7">
        <f t="shared" si="449"/>
        <v>0.77023207092296908</v>
      </c>
      <c r="GF113" s="7">
        <f t="shared" si="449"/>
        <v>0</v>
      </c>
      <c r="GG113" s="7">
        <f t="shared" si="449"/>
        <v>0</v>
      </c>
      <c r="GH113" s="7">
        <f t="shared" si="449"/>
        <v>0</v>
      </c>
      <c r="GI113" s="7">
        <f t="shared" si="449"/>
        <v>0</v>
      </c>
      <c r="GJ113" s="7">
        <f t="shared" si="449"/>
        <v>0</v>
      </c>
      <c r="GK113" s="7">
        <f t="shared" si="449"/>
        <v>0</v>
      </c>
      <c r="GL113" s="7">
        <f t="shared" si="449"/>
        <v>0</v>
      </c>
      <c r="GM113" s="7">
        <f t="shared" si="449"/>
        <v>0.77023207092296908</v>
      </c>
      <c r="GN113" s="7">
        <f t="shared" si="449"/>
        <v>0</v>
      </c>
      <c r="GO113" s="7">
        <f t="shared" ref="GO113:HB113" si="450">GO100/$C113*100000</f>
        <v>0</v>
      </c>
      <c r="GP113" s="7">
        <f t="shared" si="450"/>
        <v>0.77023207092296908</v>
      </c>
      <c r="GQ113" s="7">
        <f t="shared" si="450"/>
        <v>0</v>
      </c>
      <c r="GR113" s="7">
        <f t="shared" si="450"/>
        <v>0</v>
      </c>
      <c r="GS113" s="7">
        <f t="shared" si="450"/>
        <v>0</v>
      </c>
      <c r="GT113" s="7">
        <f t="shared" si="450"/>
        <v>0</v>
      </c>
      <c r="GU113" s="7">
        <f t="shared" si="450"/>
        <v>0</v>
      </c>
      <c r="GV113" s="7">
        <f t="shared" si="450"/>
        <v>0</v>
      </c>
      <c r="GW113" s="7">
        <f t="shared" si="450"/>
        <v>0</v>
      </c>
      <c r="GX113" s="7">
        <f t="shared" si="450"/>
        <v>0</v>
      </c>
      <c r="GY113" s="7">
        <f t="shared" si="450"/>
        <v>0</v>
      </c>
      <c r="GZ113" s="7">
        <f t="shared" si="450"/>
        <v>0</v>
      </c>
      <c r="HA113" s="7">
        <f t="shared" si="450"/>
        <v>0</v>
      </c>
      <c r="HB113" s="7">
        <f t="shared" si="450"/>
        <v>0.77023207092296908</v>
      </c>
      <c r="HC113" s="7">
        <f>HC100/$C113*100000</f>
        <v>0</v>
      </c>
      <c r="HD113" s="7">
        <f t="shared" ref="HD113:HW113" si="451">HD100/$C113*100000</f>
        <v>0</v>
      </c>
      <c r="HE113" s="7">
        <f t="shared" si="451"/>
        <v>0</v>
      </c>
      <c r="HF113" s="7">
        <f t="shared" si="451"/>
        <v>0.77023207092296908</v>
      </c>
      <c r="HG113" s="7">
        <f t="shared" si="451"/>
        <v>0.77023207092296908</v>
      </c>
      <c r="HH113" s="7">
        <f t="shared" si="451"/>
        <v>0.77023207092296908</v>
      </c>
      <c r="HI113" s="7">
        <f t="shared" si="451"/>
        <v>0.77023207092296908</v>
      </c>
      <c r="HJ113" s="7">
        <f t="shared" si="451"/>
        <v>0</v>
      </c>
      <c r="HK113" s="7">
        <f t="shared" si="451"/>
        <v>0</v>
      </c>
      <c r="HL113" s="7">
        <f t="shared" si="451"/>
        <v>0</v>
      </c>
      <c r="HM113" s="7">
        <f t="shared" si="451"/>
        <v>0.77023207092296908</v>
      </c>
      <c r="HN113" s="7">
        <f t="shared" si="451"/>
        <v>0</v>
      </c>
      <c r="HO113" s="7">
        <f t="shared" si="451"/>
        <v>0.77023207092296908</v>
      </c>
      <c r="HP113" s="7">
        <f t="shared" si="451"/>
        <v>1.5404641418459382</v>
      </c>
      <c r="HQ113" s="7">
        <f t="shared" si="451"/>
        <v>0.77023207092296908</v>
      </c>
      <c r="HR113" s="7">
        <f t="shared" si="451"/>
        <v>0.77023207092296908</v>
      </c>
      <c r="HS113" s="7">
        <f t="shared" si="451"/>
        <v>0</v>
      </c>
      <c r="HT113" s="7">
        <f t="shared" si="451"/>
        <v>0.77023207092296908</v>
      </c>
      <c r="HU113" s="7">
        <f t="shared" si="451"/>
        <v>0</v>
      </c>
      <c r="HV113" s="7">
        <f t="shared" si="451"/>
        <v>0</v>
      </c>
      <c r="HW113" s="7">
        <f t="shared" si="451"/>
        <v>0</v>
      </c>
    </row>
    <row r="114" spans="2:235" x14ac:dyDescent="0.25">
      <c r="B114" s="132"/>
      <c r="C114" s="132"/>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c r="CC114" s="18"/>
      <c r="CD114" s="18"/>
      <c r="CE114" s="18"/>
      <c r="CF114" s="18"/>
      <c r="CG114" s="18"/>
      <c r="CH114" s="18"/>
      <c r="CI114" s="18"/>
      <c r="CJ114" s="18"/>
      <c r="CK114" s="18"/>
      <c r="CL114" s="18"/>
      <c r="CM114" s="18"/>
      <c r="CN114" s="18"/>
      <c r="CO114" s="18"/>
      <c r="CP114" s="18"/>
      <c r="CQ114" s="18"/>
      <c r="CR114" s="18"/>
      <c r="CS114" s="18"/>
      <c r="CT114" s="18"/>
      <c r="CU114" s="18"/>
      <c r="CV114" s="18"/>
      <c r="CW114" s="18"/>
      <c r="CX114" s="18"/>
      <c r="CY114" s="18"/>
      <c r="CZ114" s="18"/>
      <c r="DA114" s="18"/>
      <c r="DB114" s="18"/>
      <c r="DC114" s="18"/>
      <c r="DD114" s="18"/>
      <c r="DE114" s="18"/>
      <c r="DF114" s="18"/>
      <c r="DG114" s="18"/>
      <c r="DH114" s="18"/>
      <c r="DI114" s="18"/>
      <c r="DJ114" s="18"/>
      <c r="DK114" s="18"/>
      <c r="DL114" s="18"/>
      <c r="DM114" s="18"/>
      <c r="DN114" s="18"/>
      <c r="DO114" s="18"/>
      <c r="DP114" s="18"/>
      <c r="DQ114" s="18"/>
      <c r="DR114" s="18"/>
      <c r="DS114" s="18"/>
      <c r="DT114" s="18"/>
      <c r="DU114" s="18"/>
      <c r="DV114" s="18"/>
      <c r="DW114" s="18"/>
      <c r="DX114" s="18"/>
      <c r="DY114" s="18"/>
      <c r="DZ114" s="18"/>
      <c r="EA114" s="18"/>
      <c r="EB114" s="18"/>
      <c r="EC114" s="18"/>
      <c r="ED114" s="18"/>
      <c r="EE114" s="18"/>
      <c r="EF114" s="18"/>
      <c r="EG114" s="18"/>
      <c r="EH114" s="18"/>
      <c r="EI114" s="18"/>
      <c r="EJ114" s="18"/>
      <c r="EK114" s="18"/>
      <c r="EL114" s="18"/>
      <c r="EM114" s="18"/>
      <c r="EN114" s="18"/>
      <c r="EO114" s="18"/>
      <c r="EP114" s="18"/>
      <c r="EQ114" s="18"/>
      <c r="ER114" s="18"/>
      <c r="ES114" s="18"/>
      <c r="ET114" s="18"/>
      <c r="EU114" s="18"/>
      <c r="EV114" s="18"/>
      <c r="EW114" s="18"/>
      <c r="EX114" s="18"/>
      <c r="EY114" s="18"/>
      <c r="EZ114" s="18"/>
      <c r="FA114" s="18"/>
      <c r="FB114" s="18"/>
      <c r="FC114" s="18"/>
      <c r="FD114" s="18"/>
      <c r="FE114" s="18"/>
      <c r="FF114" s="18"/>
      <c r="FG114" s="18"/>
      <c r="FH114" s="18"/>
      <c r="FI114" s="18"/>
      <c r="FJ114" s="18"/>
      <c r="FK114" s="18"/>
      <c r="FL114" s="18"/>
      <c r="FM114" s="18"/>
      <c r="FN114" s="18"/>
      <c r="FO114" s="18"/>
      <c r="FP114" s="18"/>
      <c r="FQ114" s="18"/>
      <c r="FR114" s="18"/>
      <c r="FS114" s="18"/>
      <c r="FT114" s="18"/>
      <c r="FU114" s="18"/>
      <c r="FV114" s="18"/>
      <c r="FW114" s="18"/>
      <c r="FX114" s="18"/>
      <c r="FY114" s="18"/>
      <c r="FZ114" s="18"/>
      <c r="GA114" s="18"/>
      <c r="GB114" s="18"/>
      <c r="GC114" s="18"/>
      <c r="GD114" s="18"/>
      <c r="GE114" s="18"/>
      <c r="GF114" s="18"/>
      <c r="GG114" s="18"/>
      <c r="GH114" s="18"/>
      <c r="GI114" s="18"/>
      <c r="GJ114" s="18"/>
      <c r="GK114" s="18"/>
      <c r="GL114" s="18"/>
      <c r="GM114" s="18"/>
      <c r="GN114" s="18"/>
      <c r="GO114" s="18"/>
      <c r="GP114" s="18"/>
      <c r="GQ114" s="18"/>
      <c r="GR114" s="18"/>
      <c r="GS114" s="18"/>
      <c r="GT114" s="18"/>
      <c r="GU114" s="18"/>
      <c r="GV114" s="18"/>
      <c r="GW114" s="18"/>
      <c r="GX114" s="18"/>
      <c r="GY114" s="18"/>
      <c r="GZ114" s="18"/>
      <c r="HA114" s="18"/>
      <c r="HB114" s="18"/>
      <c r="HC114" s="18"/>
      <c r="HD114" s="18"/>
      <c r="HE114" s="18"/>
      <c r="HF114" s="18"/>
      <c r="HG114" s="18"/>
      <c r="HH114" s="18"/>
      <c r="HI114" s="18"/>
      <c r="HJ114" s="18"/>
      <c r="HK114" s="18"/>
      <c r="HL114" s="18"/>
      <c r="HM114" s="18"/>
      <c r="HN114" s="18"/>
      <c r="HO114" s="18"/>
      <c r="HP114" s="18"/>
      <c r="HQ114" s="18"/>
      <c r="HR114" s="18"/>
    </row>
    <row r="115" spans="2:235" x14ac:dyDescent="0.25">
      <c r="B115" s="132"/>
      <c r="C115" s="132"/>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c r="CC115" s="18"/>
      <c r="CD115" s="18"/>
      <c r="CE115" s="18"/>
      <c r="CF115" s="18"/>
      <c r="CG115" s="18"/>
      <c r="CH115" s="18"/>
      <c r="CI115" s="18"/>
      <c r="CJ115" s="18"/>
      <c r="CK115" s="18"/>
      <c r="CL115" s="18"/>
      <c r="CM115" s="18"/>
      <c r="CN115" s="18"/>
      <c r="CO115" s="18"/>
      <c r="CP115" s="18"/>
      <c r="CQ115" s="18"/>
      <c r="CR115" s="18"/>
      <c r="CS115" s="18"/>
      <c r="CT115" s="18"/>
      <c r="CU115" s="18"/>
      <c r="CV115" s="18"/>
      <c r="CW115" s="18"/>
      <c r="CX115" s="18"/>
      <c r="CY115" s="18"/>
      <c r="CZ115" s="18"/>
      <c r="DA115" s="18"/>
      <c r="DB115" s="18"/>
      <c r="DC115" s="18"/>
      <c r="DD115" s="18"/>
      <c r="DE115" s="18"/>
      <c r="DF115" s="18"/>
      <c r="DG115" s="18"/>
      <c r="DH115" s="18"/>
      <c r="DI115" s="18"/>
      <c r="DJ115" s="18"/>
      <c r="DK115" s="18"/>
      <c r="DL115" s="18"/>
      <c r="DM115" s="18"/>
      <c r="DN115" s="18"/>
      <c r="DO115" s="18"/>
      <c r="DP115" s="18"/>
      <c r="DQ115" s="18"/>
      <c r="DR115" s="18"/>
      <c r="DS115" s="18"/>
      <c r="DT115" s="18"/>
      <c r="DU115" s="18"/>
      <c r="DV115" s="18"/>
      <c r="DW115" s="18"/>
      <c r="DX115" s="18"/>
      <c r="DY115" s="18"/>
      <c r="DZ115" s="18"/>
      <c r="EA115" s="18"/>
      <c r="EB115" s="18"/>
      <c r="EC115" s="18"/>
      <c r="ED115" s="18"/>
      <c r="EE115" s="18"/>
      <c r="EF115" s="18"/>
      <c r="EG115" s="18"/>
      <c r="EH115" s="18"/>
      <c r="EI115" s="18"/>
      <c r="EJ115" s="18"/>
      <c r="EK115" s="18"/>
      <c r="EL115" s="18"/>
      <c r="EM115" s="18"/>
      <c r="EN115" s="18"/>
      <c r="EO115" s="18"/>
      <c r="EP115" s="18"/>
      <c r="EQ115" s="18"/>
      <c r="ER115" s="18"/>
      <c r="ES115" s="18"/>
      <c r="ET115" s="18"/>
      <c r="EU115" s="18"/>
      <c r="EV115" s="18"/>
      <c r="EW115" s="18"/>
      <c r="EX115" s="18"/>
      <c r="EY115" s="18"/>
      <c r="EZ115" s="18"/>
      <c r="FA115" s="18"/>
      <c r="FB115" s="18"/>
      <c r="FC115" s="18"/>
      <c r="FD115" s="18"/>
      <c r="FE115" s="18"/>
      <c r="FF115" s="18"/>
      <c r="FG115" s="18"/>
      <c r="FH115" s="18"/>
      <c r="FI115" s="18"/>
      <c r="FJ115" s="18"/>
      <c r="FK115" s="18"/>
      <c r="FL115" s="18"/>
      <c r="FM115" s="18"/>
      <c r="FN115" s="18"/>
      <c r="FO115" s="18"/>
      <c r="FP115" s="18"/>
      <c r="FQ115" s="18"/>
      <c r="FR115" s="18"/>
      <c r="FS115" s="18"/>
      <c r="FT115" s="18"/>
      <c r="FU115" s="18"/>
      <c r="FV115" s="18"/>
      <c r="FW115" s="18"/>
      <c r="FX115" s="18"/>
      <c r="FY115" s="18"/>
      <c r="FZ115" s="18"/>
      <c r="GA115" s="18"/>
      <c r="GB115" s="18"/>
      <c r="GC115" s="18"/>
      <c r="GD115" s="18"/>
      <c r="GE115" s="18"/>
      <c r="GF115" s="18"/>
      <c r="GG115" s="18"/>
      <c r="GH115" s="18"/>
      <c r="GI115" s="18"/>
      <c r="GJ115" s="18"/>
      <c r="GK115" s="18"/>
      <c r="GL115" s="18"/>
      <c r="GM115" s="18"/>
      <c r="GN115" s="18"/>
      <c r="GO115" s="18"/>
      <c r="GP115" s="18"/>
      <c r="GQ115" s="18"/>
      <c r="GR115" s="18"/>
      <c r="GS115" s="18"/>
      <c r="GT115" s="18"/>
      <c r="GU115" s="18"/>
      <c r="GV115" s="18"/>
      <c r="GW115" s="18"/>
      <c r="GX115" s="18"/>
      <c r="GY115" s="18"/>
      <c r="GZ115" s="18"/>
      <c r="HA115" s="18"/>
      <c r="HB115" s="18"/>
      <c r="HC115" s="18"/>
      <c r="HD115" s="18"/>
      <c r="HE115" s="18"/>
      <c r="HF115" s="18"/>
      <c r="HG115" s="18"/>
      <c r="HH115" s="18"/>
      <c r="HI115" s="18"/>
      <c r="HJ115" s="18"/>
      <c r="HK115" s="18"/>
      <c r="HL115" s="18"/>
      <c r="HM115" s="18"/>
      <c r="HN115" s="18"/>
      <c r="HO115" s="18"/>
      <c r="HP115" s="18"/>
      <c r="HQ115" s="18"/>
      <c r="HR115" s="18"/>
    </row>
    <row r="116" spans="2:235" x14ac:dyDescent="0.25">
      <c r="B116" s="132"/>
      <c r="C116" s="132"/>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c r="CC116" s="18"/>
      <c r="CD116" s="18"/>
      <c r="CE116" s="18"/>
      <c r="CF116" s="18"/>
      <c r="CG116" s="18"/>
      <c r="CH116" s="18"/>
      <c r="CI116" s="18"/>
      <c r="CJ116" s="18"/>
      <c r="CK116" s="18"/>
      <c r="CL116" s="18"/>
      <c r="CM116" s="18"/>
      <c r="CN116" s="18"/>
      <c r="CO116" s="18"/>
      <c r="CP116" s="18"/>
      <c r="CQ116" s="18"/>
      <c r="CR116" s="18"/>
      <c r="CS116" s="18"/>
      <c r="CT116" s="18"/>
      <c r="CU116" s="18"/>
      <c r="CV116" s="18"/>
      <c r="CW116" s="18"/>
      <c r="CX116" s="18"/>
      <c r="CY116" s="18"/>
      <c r="CZ116" s="18"/>
      <c r="DA116" s="18"/>
      <c r="DB116" s="18"/>
      <c r="DC116" s="18"/>
      <c r="DD116" s="18"/>
      <c r="DE116" s="18"/>
      <c r="DF116" s="18"/>
      <c r="DG116" s="18"/>
      <c r="DH116" s="18"/>
      <c r="DI116" s="18"/>
      <c r="DJ116" s="18"/>
      <c r="DK116" s="18"/>
      <c r="DL116" s="18"/>
      <c r="DM116" s="18"/>
      <c r="DN116" s="18"/>
      <c r="DO116" s="18"/>
      <c r="DP116" s="18"/>
      <c r="DQ116" s="18"/>
      <c r="DR116" s="18"/>
      <c r="DS116" s="18"/>
      <c r="DT116" s="18"/>
      <c r="DU116" s="18"/>
      <c r="DV116" s="18"/>
      <c r="DW116" s="18"/>
      <c r="DX116" s="18"/>
      <c r="DY116" s="18"/>
      <c r="DZ116" s="18"/>
      <c r="EA116" s="18"/>
      <c r="EB116" s="18"/>
      <c r="EC116" s="18"/>
      <c r="ED116" s="18"/>
      <c r="EE116" s="18"/>
      <c r="EF116" s="18"/>
      <c r="EG116" s="18"/>
      <c r="EH116" s="18"/>
      <c r="EI116" s="18"/>
      <c r="EJ116" s="18"/>
      <c r="EK116" s="18"/>
      <c r="EL116" s="18"/>
      <c r="EM116" s="18"/>
      <c r="EN116" s="18"/>
      <c r="EO116" s="18"/>
      <c r="EP116" s="18"/>
      <c r="EQ116" s="18"/>
      <c r="ER116" s="18"/>
      <c r="ES116" s="18"/>
      <c r="ET116" s="18"/>
      <c r="EU116" s="18"/>
      <c r="EV116" s="18"/>
      <c r="EW116" s="18"/>
      <c r="EX116" s="18"/>
      <c r="EY116" s="18"/>
      <c r="EZ116" s="18"/>
      <c r="FA116" s="18"/>
      <c r="FB116" s="18"/>
      <c r="FC116" s="18"/>
      <c r="FD116" s="18"/>
      <c r="FE116" s="18"/>
      <c r="FF116" s="18"/>
      <c r="FG116" s="18"/>
      <c r="FH116" s="18"/>
      <c r="FI116" s="18"/>
      <c r="FJ116" s="18"/>
      <c r="FK116" s="18"/>
      <c r="FL116" s="18"/>
      <c r="FM116" s="18"/>
      <c r="FN116" s="18"/>
      <c r="FO116" s="18"/>
      <c r="FP116" s="18"/>
      <c r="FQ116" s="18"/>
      <c r="FR116" s="18"/>
      <c r="FS116" s="18"/>
      <c r="FT116" s="18"/>
      <c r="FU116" s="18"/>
      <c r="FV116" s="18"/>
      <c r="FW116" s="274">
        <f>SUM(FQ104:FW104)</f>
        <v>0</v>
      </c>
      <c r="FX116" s="272">
        <f t="shared" ref="FX116:HW120" si="452">SUM(FR104:FX104)</f>
        <v>0</v>
      </c>
      <c r="FY116" s="272">
        <f t="shared" si="452"/>
        <v>0</v>
      </c>
      <c r="FZ116" s="272">
        <f t="shared" si="452"/>
        <v>0</v>
      </c>
      <c r="GA116" s="272">
        <f t="shared" si="452"/>
        <v>0</v>
      </c>
      <c r="GB116" s="272">
        <f t="shared" si="452"/>
        <v>0</v>
      </c>
      <c r="GC116" s="272">
        <f t="shared" si="452"/>
        <v>5.6404919637090746E-2</v>
      </c>
      <c r="GD116" s="274">
        <f t="shared" si="452"/>
        <v>0.11280983927418149</v>
      </c>
      <c r="GE116" s="272">
        <f t="shared" si="452"/>
        <v>0.11280983927418149</v>
      </c>
      <c r="GF116" s="272">
        <f t="shared" si="452"/>
        <v>0.11280983927418149</v>
      </c>
      <c r="GG116" s="272">
        <f t="shared" si="452"/>
        <v>0.11280983927418149</v>
      </c>
      <c r="GH116" s="272">
        <f t="shared" si="452"/>
        <v>0.11280983927418149</v>
      </c>
      <c r="GI116" s="272">
        <f t="shared" si="452"/>
        <v>0.16921475891127225</v>
      </c>
      <c r="GJ116" s="272">
        <f t="shared" si="452"/>
        <v>0.11280983927418149</v>
      </c>
      <c r="GK116" s="274">
        <f t="shared" si="452"/>
        <v>5.6404919637090746E-2</v>
      </c>
      <c r="GL116" s="272">
        <f t="shared" si="452"/>
        <v>5.6404919637090746E-2</v>
      </c>
      <c r="GM116" s="272">
        <f t="shared" si="452"/>
        <v>5.6404919637090746E-2</v>
      </c>
      <c r="GN116" s="272">
        <f t="shared" si="452"/>
        <v>5.6404919637090746E-2</v>
      </c>
      <c r="GO116" s="272">
        <f t="shared" si="452"/>
        <v>0.11280983927418149</v>
      </c>
      <c r="GP116" s="272">
        <f t="shared" si="452"/>
        <v>5.6404919637090746E-2</v>
      </c>
      <c r="GQ116" s="272">
        <f t="shared" si="452"/>
        <v>5.6404919637090746E-2</v>
      </c>
      <c r="GR116" s="274">
        <f t="shared" si="452"/>
        <v>5.6404919637090746E-2</v>
      </c>
      <c r="GS116" s="272">
        <f t="shared" si="452"/>
        <v>5.6404919637090746E-2</v>
      </c>
      <c r="GT116" s="272">
        <f t="shared" si="452"/>
        <v>5.6404919637090746E-2</v>
      </c>
      <c r="GU116" s="272">
        <f t="shared" si="452"/>
        <v>5.6404919637090746E-2</v>
      </c>
      <c r="GV116" s="272">
        <f t="shared" si="452"/>
        <v>0</v>
      </c>
      <c r="GW116" s="272">
        <f t="shared" si="452"/>
        <v>5.6404919637090746E-2</v>
      </c>
      <c r="GX116" s="272">
        <f t="shared" si="452"/>
        <v>5.6404919637090746E-2</v>
      </c>
      <c r="GY116" s="274">
        <f t="shared" si="452"/>
        <v>5.6404919637090746E-2</v>
      </c>
      <c r="GZ116" s="272">
        <f t="shared" si="452"/>
        <v>5.6404919637090746E-2</v>
      </c>
      <c r="HA116" s="272">
        <f t="shared" si="452"/>
        <v>5.6404919637090746E-2</v>
      </c>
      <c r="HB116" s="272">
        <f t="shared" si="452"/>
        <v>5.6404919637090746E-2</v>
      </c>
      <c r="HC116" s="272">
        <f t="shared" si="452"/>
        <v>5.6404919637090746E-2</v>
      </c>
      <c r="HD116" s="272">
        <f t="shared" si="452"/>
        <v>0</v>
      </c>
      <c r="HE116" s="272">
        <f t="shared" si="452"/>
        <v>0</v>
      </c>
      <c r="HF116" s="274">
        <f t="shared" si="452"/>
        <v>0</v>
      </c>
      <c r="HG116" s="272">
        <f t="shared" si="452"/>
        <v>0</v>
      </c>
      <c r="HH116" s="272">
        <f t="shared" si="452"/>
        <v>0</v>
      </c>
      <c r="HI116" s="272">
        <f t="shared" si="452"/>
        <v>0</v>
      </c>
      <c r="HJ116" s="272">
        <f t="shared" si="452"/>
        <v>5.6404919637090746E-2</v>
      </c>
      <c r="HK116" s="272">
        <f t="shared" si="452"/>
        <v>5.6404919637090746E-2</v>
      </c>
      <c r="HL116" s="272">
        <f t="shared" si="452"/>
        <v>5.6404919637090746E-2</v>
      </c>
      <c r="HM116" s="274">
        <f t="shared" si="452"/>
        <v>5.6404919637090746E-2</v>
      </c>
      <c r="HN116" s="272">
        <f t="shared" si="452"/>
        <v>5.6404919637090746E-2</v>
      </c>
      <c r="HO116" s="272">
        <f t="shared" si="452"/>
        <v>5.6404919637090746E-2</v>
      </c>
      <c r="HP116" s="272">
        <f t="shared" si="452"/>
        <v>5.6404919637090746E-2</v>
      </c>
      <c r="HQ116" s="272">
        <f t="shared" si="452"/>
        <v>0</v>
      </c>
      <c r="HR116" s="272">
        <f t="shared" si="452"/>
        <v>0</v>
      </c>
      <c r="HS116" s="272">
        <f t="shared" si="452"/>
        <v>0</v>
      </c>
      <c r="HT116" s="274">
        <f>SUM(HN104:HT104)</f>
        <v>0</v>
      </c>
      <c r="HU116" s="272">
        <f t="shared" si="452"/>
        <v>0</v>
      </c>
      <c r="HV116" s="272">
        <f t="shared" si="452"/>
        <v>0</v>
      </c>
      <c r="HW116" s="272">
        <f t="shared" si="452"/>
        <v>0</v>
      </c>
    </row>
    <row r="117" spans="2:235" x14ac:dyDescent="0.25">
      <c r="B117" s="132"/>
      <c r="C117" s="132"/>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c r="CC117" s="18"/>
      <c r="CD117" s="18"/>
      <c r="CE117" s="18"/>
      <c r="CF117" s="18"/>
      <c r="CG117" s="18"/>
      <c r="CH117" s="18"/>
      <c r="CI117" s="18"/>
      <c r="CJ117" s="18"/>
      <c r="CK117" s="18"/>
      <c r="CL117" s="18"/>
      <c r="CM117" s="18"/>
      <c r="CN117" s="18"/>
      <c r="CO117" s="18"/>
      <c r="CP117" s="18"/>
      <c r="CQ117" s="18"/>
      <c r="CR117" s="18"/>
      <c r="CS117" s="18"/>
      <c r="CT117" s="18"/>
      <c r="CU117" s="18"/>
      <c r="CV117" s="18"/>
      <c r="CW117" s="18"/>
      <c r="CX117" s="18"/>
      <c r="CY117" s="18"/>
      <c r="CZ117" s="18"/>
      <c r="DA117" s="18"/>
      <c r="DB117" s="18"/>
      <c r="DC117" s="18"/>
      <c r="DD117" s="18"/>
      <c r="DE117" s="18"/>
      <c r="DF117" s="18"/>
      <c r="DG117" s="18"/>
      <c r="DH117" s="18"/>
      <c r="DI117" s="18"/>
      <c r="DJ117" s="18"/>
      <c r="DK117" s="18"/>
      <c r="DL117" s="18"/>
      <c r="DM117" s="18"/>
      <c r="DN117" s="18"/>
      <c r="DO117" s="18"/>
      <c r="DP117" s="18"/>
      <c r="DQ117" s="18"/>
      <c r="DR117" s="18"/>
      <c r="DS117" s="18"/>
      <c r="DT117" s="18"/>
      <c r="DU117" s="18"/>
      <c r="DV117" s="18"/>
      <c r="DW117" s="18"/>
      <c r="DX117" s="18"/>
      <c r="DY117" s="18"/>
      <c r="DZ117" s="18"/>
      <c r="EA117" s="18"/>
      <c r="EB117" s="18"/>
      <c r="EC117" s="18"/>
      <c r="ED117" s="18"/>
      <c r="EE117" s="18"/>
      <c r="EF117" s="18"/>
      <c r="EG117" s="18"/>
      <c r="EH117" s="18"/>
      <c r="EI117" s="18"/>
      <c r="EJ117" s="18"/>
      <c r="EK117" s="18"/>
      <c r="EL117" s="18"/>
      <c r="EM117" s="18"/>
      <c r="EN117" s="18"/>
      <c r="EO117" s="18"/>
      <c r="EP117" s="18"/>
      <c r="EQ117" s="18"/>
      <c r="ER117" s="18"/>
      <c r="ES117" s="18"/>
      <c r="ET117" s="18"/>
      <c r="EU117" s="18"/>
      <c r="EV117" s="18"/>
      <c r="EW117" s="18"/>
      <c r="EX117" s="18"/>
      <c r="EY117" s="18"/>
      <c r="EZ117" s="18"/>
      <c r="FA117" s="18"/>
      <c r="FB117" s="18"/>
      <c r="FC117" s="18"/>
      <c r="FD117" s="18"/>
      <c r="FE117" s="18"/>
      <c r="FF117" s="18"/>
      <c r="FG117" s="18"/>
      <c r="FH117" s="18"/>
      <c r="FI117" s="18"/>
      <c r="FJ117" s="18"/>
      <c r="FK117" s="18"/>
      <c r="FL117" s="18"/>
      <c r="FM117" s="18"/>
      <c r="FN117" s="18"/>
      <c r="FO117" s="18"/>
      <c r="FP117" s="18"/>
      <c r="FQ117" s="18"/>
      <c r="FR117" s="18"/>
      <c r="FS117" s="18"/>
      <c r="FT117" s="18"/>
      <c r="FU117" s="18"/>
      <c r="FV117" s="18"/>
      <c r="FW117" s="274">
        <f t="shared" ref="FW117:FW125" si="453">SUM(FQ105:FW105)</f>
        <v>0</v>
      </c>
      <c r="FX117" s="272">
        <f t="shared" si="452"/>
        <v>0</v>
      </c>
      <c r="FY117" s="272">
        <f t="shared" si="452"/>
        <v>0</v>
      </c>
      <c r="FZ117" s="272">
        <f t="shared" si="452"/>
        <v>0</v>
      </c>
      <c r="GA117" s="272">
        <f t="shared" si="452"/>
        <v>0</v>
      </c>
      <c r="GB117" s="272">
        <f t="shared" si="452"/>
        <v>0</v>
      </c>
      <c r="GC117" s="272">
        <f t="shared" si="452"/>
        <v>0</v>
      </c>
      <c r="GD117" s="274">
        <f t="shared" si="452"/>
        <v>0</v>
      </c>
      <c r="GE117" s="272">
        <f t="shared" si="452"/>
        <v>0</v>
      </c>
      <c r="GF117" s="272">
        <f t="shared" si="452"/>
        <v>0</v>
      </c>
      <c r="GG117" s="272">
        <f t="shared" si="452"/>
        <v>0</v>
      </c>
      <c r="GH117" s="272">
        <f t="shared" si="452"/>
        <v>0</v>
      </c>
      <c r="GI117" s="272">
        <f t="shared" si="452"/>
        <v>0</v>
      </c>
      <c r="GJ117" s="272">
        <f t="shared" si="452"/>
        <v>0</v>
      </c>
      <c r="GK117" s="274">
        <f t="shared" si="452"/>
        <v>4.9941019655786519E-2</v>
      </c>
      <c r="GL117" s="272">
        <f t="shared" si="452"/>
        <v>4.9941019655786519E-2</v>
      </c>
      <c r="GM117" s="272">
        <f t="shared" si="452"/>
        <v>4.9941019655786519E-2</v>
      </c>
      <c r="GN117" s="272">
        <f t="shared" si="452"/>
        <v>4.9941019655786519E-2</v>
      </c>
      <c r="GO117" s="272">
        <f t="shared" si="452"/>
        <v>4.9941019655786519E-2</v>
      </c>
      <c r="GP117" s="272">
        <f t="shared" si="452"/>
        <v>4.9941019655786519E-2</v>
      </c>
      <c r="GQ117" s="272">
        <f t="shared" si="452"/>
        <v>4.9941019655786519E-2</v>
      </c>
      <c r="GR117" s="274">
        <f t="shared" si="452"/>
        <v>0</v>
      </c>
      <c r="GS117" s="272">
        <f t="shared" si="452"/>
        <v>0</v>
      </c>
      <c r="GT117" s="272">
        <f t="shared" si="452"/>
        <v>0</v>
      </c>
      <c r="GU117" s="272">
        <f t="shared" si="452"/>
        <v>0</v>
      </c>
      <c r="GV117" s="272">
        <f t="shared" si="452"/>
        <v>0</v>
      </c>
      <c r="GW117" s="272">
        <f t="shared" si="452"/>
        <v>0</v>
      </c>
      <c r="GX117" s="272">
        <f t="shared" si="452"/>
        <v>0</v>
      </c>
      <c r="GY117" s="274">
        <f t="shared" si="452"/>
        <v>0</v>
      </c>
      <c r="GZ117" s="272">
        <f t="shared" si="452"/>
        <v>4.9941019655786519E-2</v>
      </c>
      <c r="HA117" s="272">
        <f t="shared" si="452"/>
        <v>4.9941019655786519E-2</v>
      </c>
      <c r="HB117" s="272">
        <f t="shared" si="452"/>
        <v>4.9941019655786519E-2</v>
      </c>
      <c r="HC117" s="272">
        <f t="shared" si="452"/>
        <v>4.9941019655786519E-2</v>
      </c>
      <c r="HD117" s="272">
        <f t="shared" si="452"/>
        <v>4.9941019655786519E-2</v>
      </c>
      <c r="HE117" s="272">
        <f t="shared" si="452"/>
        <v>4.9941019655786519E-2</v>
      </c>
      <c r="HF117" s="274">
        <f t="shared" si="452"/>
        <v>4.9941019655786519E-2</v>
      </c>
      <c r="HG117" s="272">
        <f t="shared" si="452"/>
        <v>0</v>
      </c>
      <c r="HH117" s="272">
        <f t="shared" si="452"/>
        <v>0</v>
      </c>
      <c r="HI117" s="272">
        <f t="shared" si="452"/>
        <v>0</v>
      </c>
      <c r="HJ117" s="272">
        <f t="shared" si="452"/>
        <v>0</v>
      </c>
      <c r="HK117" s="272">
        <f t="shared" si="452"/>
        <v>0</v>
      </c>
      <c r="HL117" s="272">
        <f t="shared" si="452"/>
        <v>0</v>
      </c>
      <c r="HM117" s="274">
        <f t="shared" si="452"/>
        <v>0</v>
      </c>
      <c r="HN117" s="272">
        <f t="shared" si="452"/>
        <v>0</v>
      </c>
      <c r="HO117" s="272">
        <f t="shared" si="452"/>
        <v>0</v>
      </c>
      <c r="HP117" s="272">
        <f t="shared" si="452"/>
        <v>0</v>
      </c>
      <c r="HQ117" s="272">
        <f t="shared" si="452"/>
        <v>0</v>
      </c>
      <c r="HR117" s="272">
        <f t="shared" si="452"/>
        <v>0</v>
      </c>
      <c r="HS117" s="272">
        <f t="shared" si="452"/>
        <v>0</v>
      </c>
      <c r="HT117" s="274">
        <f t="shared" si="452"/>
        <v>0</v>
      </c>
      <c r="HU117" s="272">
        <f t="shared" si="452"/>
        <v>0</v>
      </c>
      <c r="HV117" s="272">
        <f t="shared" si="452"/>
        <v>0</v>
      </c>
      <c r="HW117" s="272">
        <f t="shared" si="452"/>
        <v>0</v>
      </c>
    </row>
    <row r="118" spans="2:235" x14ac:dyDescent="0.25">
      <c r="B118" s="132"/>
      <c r="C118" s="132"/>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c r="CC118" s="18"/>
      <c r="CD118" s="18"/>
      <c r="CE118" s="18"/>
      <c r="CF118" s="18"/>
      <c r="CG118" s="18"/>
      <c r="CH118" s="18"/>
      <c r="CI118" s="18"/>
      <c r="CJ118" s="18"/>
      <c r="CK118" s="18"/>
      <c r="CL118" s="18"/>
      <c r="CM118" s="18"/>
      <c r="CN118" s="18"/>
      <c r="CO118" s="18"/>
      <c r="CP118" s="18"/>
      <c r="CQ118" s="18"/>
      <c r="CR118" s="18"/>
      <c r="CS118" s="18"/>
      <c r="CT118" s="18"/>
      <c r="CU118" s="18"/>
      <c r="CV118" s="18"/>
      <c r="CW118" s="18"/>
      <c r="CX118" s="18"/>
      <c r="CY118" s="18"/>
      <c r="CZ118" s="18"/>
      <c r="DA118" s="18"/>
      <c r="DB118" s="18"/>
      <c r="DC118" s="18"/>
      <c r="DD118" s="18"/>
      <c r="DE118" s="18"/>
      <c r="DF118" s="18"/>
      <c r="DG118" s="18"/>
      <c r="DH118" s="18"/>
      <c r="DI118" s="18"/>
      <c r="DJ118" s="18"/>
      <c r="DK118" s="18"/>
      <c r="DL118" s="18"/>
      <c r="DM118" s="18"/>
      <c r="DN118" s="18"/>
      <c r="DO118" s="18"/>
      <c r="DP118" s="18"/>
      <c r="DQ118" s="18"/>
      <c r="DR118" s="18"/>
      <c r="DS118" s="18"/>
      <c r="DT118" s="18"/>
      <c r="DU118" s="18"/>
      <c r="DV118" s="18"/>
      <c r="DW118" s="18"/>
      <c r="DX118" s="18"/>
      <c r="DY118" s="18"/>
      <c r="DZ118" s="18"/>
      <c r="EA118" s="18"/>
      <c r="EB118" s="18"/>
      <c r="EC118" s="18"/>
      <c r="ED118" s="18"/>
      <c r="EE118" s="18"/>
      <c r="EF118" s="18"/>
      <c r="EG118" s="18"/>
      <c r="EH118" s="18"/>
      <c r="EI118" s="18"/>
      <c r="EJ118" s="18"/>
      <c r="EK118" s="18"/>
      <c r="EL118" s="18"/>
      <c r="EM118" s="18"/>
      <c r="EN118" s="18"/>
      <c r="EO118" s="18"/>
      <c r="EP118" s="18"/>
      <c r="EQ118" s="18"/>
      <c r="ER118" s="18"/>
      <c r="ES118" s="18"/>
      <c r="ET118" s="18"/>
      <c r="EU118" s="18"/>
      <c r="EV118" s="18"/>
      <c r="EW118" s="18"/>
      <c r="EX118" s="18"/>
      <c r="EY118" s="18"/>
      <c r="EZ118" s="18"/>
      <c r="FA118" s="18"/>
      <c r="FB118" s="18"/>
      <c r="FC118" s="18"/>
      <c r="FD118" s="18"/>
      <c r="FE118" s="18"/>
      <c r="FF118" s="18"/>
      <c r="FG118" s="18"/>
      <c r="FH118" s="18"/>
      <c r="FI118" s="18"/>
      <c r="FJ118" s="18"/>
      <c r="FK118" s="18"/>
      <c r="FL118" s="18"/>
      <c r="FM118" s="18"/>
      <c r="FN118" s="18"/>
      <c r="FO118" s="18"/>
      <c r="FP118" s="18"/>
      <c r="FQ118" s="18"/>
      <c r="FR118" s="18"/>
      <c r="FS118" s="18"/>
      <c r="FT118" s="18"/>
      <c r="FU118" s="18"/>
      <c r="FV118" s="18"/>
      <c r="FW118" s="274">
        <f t="shared" si="453"/>
        <v>0</v>
      </c>
      <c r="FX118" s="272">
        <f t="shared" si="452"/>
        <v>4.4771775872489983E-2</v>
      </c>
      <c r="FY118" s="272">
        <f t="shared" si="452"/>
        <v>4.4771775872489983E-2</v>
      </c>
      <c r="FZ118" s="272">
        <f t="shared" si="452"/>
        <v>8.9543551744979966E-2</v>
      </c>
      <c r="GA118" s="272">
        <f t="shared" si="452"/>
        <v>8.9543551744979966E-2</v>
      </c>
      <c r="GB118" s="272">
        <f t="shared" si="452"/>
        <v>8.9543551744979966E-2</v>
      </c>
      <c r="GC118" s="272">
        <f t="shared" si="452"/>
        <v>8.9543551744979966E-2</v>
      </c>
      <c r="GD118" s="274">
        <f t="shared" si="452"/>
        <v>8.9543551744979966E-2</v>
      </c>
      <c r="GE118" s="272">
        <f t="shared" si="452"/>
        <v>4.4771775872489983E-2</v>
      </c>
      <c r="GF118" s="272">
        <f t="shared" si="452"/>
        <v>8.9543551744979966E-2</v>
      </c>
      <c r="GG118" s="272">
        <f t="shared" si="452"/>
        <v>4.4771775872489983E-2</v>
      </c>
      <c r="GH118" s="272">
        <f t="shared" si="452"/>
        <v>4.4771775872489983E-2</v>
      </c>
      <c r="GI118" s="272">
        <f t="shared" si="452"/>
        <v>4.4771775872489983E-2</v>
      </c>
      <c r="GJ118" s="272">
        <f t="shared" si="452"/>
        <v>4.4771775872489983E-2</v>
      </c>
      <c r="GK118" s="274">
        <f t="shared" si="452"/>
        <v>4.4771775872489983E-2</v>
      </c>
      <c r="GL118" s="272">
        <f t="shared" si="452"/>
        <v>4.4771775872489983E-2</v>
      </c>
      <c r="GM118" s="272">
        <f t="shared" si="452"/>
        <v>0</v>
      </c>
      <c r="GN118" s="272">
        <f t="shared" si="452"/>
        <v>0</v>
      </c>
      <c r="GO118" s="272">
        <f t="shared" si="452"/>
        <v>0</v>
      </c>
      <c r="GP118" s="272">
        <f t="shared" si="452"/>
        <v>0</v>
      </c>
      <c r="GQ118" s="272">
        <f t="shared" si="452"/>
        <v>0</v>
      </c>
      <c r="GR118" s="274">
        <f t="shared" si="452"/>
        <v>0</v>
      </c>
      <c r="GS118" s="272">
        <f t="shared" si="452"/>
        <v>4.4771775872489983E-2</v>
      </c>
      <c r="GT118" s="272">
        <f t="shared" si="452"/>
        <v>4.4771775872489983E-2</v>
      </c>
      <c r="GU118" s="272">
        <f t="shared" si="452"/>
        <v>4.4771775872489983E-2</v>
      </c>
      <c r="GV118" s="272">
        <f t="shared" si="452"/>
        <v>4.4771775872489983E-2</v>
      </c>
      <c r="GW118" s="272">
        <f t="shared" si="452"/>
        <v>8.9543551744979966E-2</v>
      </c>
      <c r="GX118" s="272">
        <f t="shared" si="452"/>
        <v>8.9543551744979966E-2</v>
      </c>
      <c r="GY118" s="274">
        <f t="shared" si="452"/>
        <v>8.9543551744979966E-2</v>
      </c>
      <c r="GZ118" s="272">
        <f t="shared" si="452"/>
        <v>4.4771775872489983E-2</v>
      </c>
      <c r="HA118" s="272">
        <f t="shared" si="452"/>
        <v>8.9543551744979966E-2</v>
      </c>
      <c r="HB118" s="272">
        <f t="shared" si="452"/>
        <v>8.9543551744979966E-2</v>
      </c>
      <c r="HC118" s="272">
        <f t="shared" si="452"/>
        <v>8.9543551744979966E-2</v>
      </c>
      <c r="HD118" s="272">
        <f t="shared" si="452"/>
        <v>4.4771775872489983E-2</v>
      </c>
      <c r="HE118" s="272">
        <f t="shared" si="452"/>
        <v>4.4771775872489983E-2</v>
      </c>
      <c r="HF118" s="274">
        <f t="shared" si="452"/>
        <v>4.4771775872489983E-2</v>
      </c>
      <c r="HG118" s="272">
        <f t="shared" si="452"/>
        <v>4.4771775872489983E-2</v>
      </c>
      <c r="HH118" s="272">
        <f t="shared" si="452"/>
        <v>0</v>
      </c>
      <c r="HI118" s="272">
        <f t="shared" si="452"/>
        <v>0</v>
      </c>
      <c r="HJ118" s="272">
        <f t="shared" si="452"/>
        <v>4.4771775872489983E-2</v>
      </c>
      <c r="HK118" s="272">
        <f t="shared" si="452"/>
        <v>4.4771775872489983E-2</v>
      </c>
      <c r="HL118" s="272">
        <f t="shared" si="452"/>
        <v>4.4771775872489983E-2</v>
      </c>
      <c r="HM118" s="274">
        <f t="shared" si="452"/>
        <v>4.4771775872489983E-2</v>
      </c>
      <c r="HN118" s="272">
        <f t="shared" si="452"/>
        <v>4.4771775872489983E-2</v>
      </c>
      <c r="HO118" s="272">
        <f t="shared" si="452"/>
        <v>4.4771775872489983E-2</v>
      </c>
      <c r="HP118" s="272">
        <f t="shared" si="452"/>
        <v>4.4771775872489983E-2</v>
      </c>
      <c r="HQ118" s="272">
        <f t="shared" si="452"/>
        <v>0</v>
      </c>
      <c r="HR118" s="272">
        <f t="shared" si="452"/>
        <v>0</v>
      </c>
      <c r="HS118" s="272">
        <f t="shared" si="452"/>
        <v>0</v>
      </c>
      <c r="HT118" s="274">
        <f t="shared" si="452"/>
        <v>0</v>
      </c>
      <c r="HU118" s="272">
        <f t="shared" si="452"/>
        <v>0</v>
      </c>
      <c r="HV118" s="272">
        <f t="shared" si="452"/>
        <v>0</v>
      </c>
      <c r="HW118" s="272">
        <f t="shared" si="452"/>
        <v>0</v>
      </c>
    </row>
    <row r="119" spans="2:235" x14ac:dyDescent="0.25">
      <c r="B119" s="132"/>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c r="AL119" s="132"/>
      <c r="AM119" s="132"/>
      <c r="AN119" s="132"/>
      <c r="AO119" s="132"/>
      <c r="AP119" s="132"/>
      <c r="AQ119" s="132"/>
      <c r="AR119" s="132"/>
      <c r="AS119" s="132"/>
      <c r="AT119" s="132"/>
      <c r="AU119" s="132"/>
      <c r="AV119" s="132"/>
      <c r="AW119" s="132"/>
      <c r="AX119" s="132"/>
      <c r="AY119" s="132"/>
      <c r="AZ119" s="132"/>
      <c r="BA119" s="132"/>
      <c r="BB119" s="132"/>
      <c r="BC119" s="132"/>
      <c r="BD119" s="132"/>
      <c r="BE119" s="132"/>
      <c r="BF119" s="132"/>
      <c r="BG119" s="132"/>
      <c r="BH119" s="132"/>
      <c r="BI119" s="132"/>
      <c r="BJ119" s="132"/>
      <c r="BK119" s="132"/>
      <c r="BL119" s="132"/>
      <c r="BM119" s="132"/>
      <c r="BN119" s="132"/>
      <c r="BO119" s="132"/>
      <c r="BP119" s="132"/>
      <c r="BQ119" s="132"/>
      <c r="BR119" s="132"/>
      <c r="BS119" s="132"/>
      <c r="BT119" s="132"/>
      <c r="BU119" s="132"/>
      <c r="BV119" s="132"/>
      <c r="BW119" s="132"/>
      <c r="BX119" s="132"/>
      <c r="BY119" s="132"/>
      <c r="BZ119" s="132"/>
      <c r="CA119" s="132"/>
      <c r="CB119" s="132"/>
      <c r="CC119" s="132"/>
      <c r="CD119" s="132"/>
      <c r="CE119" s="132"/>
      <c r="CF119" s="132"/>
      <c r="CG119" s="132"/>
      <c r="CH119" s="132"/>
      <c r="CI119" s="132"/>
      <c r="CJ119" s="132"/>
      <c r="CK119" s="132"/>
      <c r="CL119" s="132"/>
      <c r="CM119" s="132"/>
      <c r="CN119" s="132"/>
      <c r="CO119" s="132"/>
      <c r="CP119" s="132"/>
      <c r="CQ119" s="132"/>
      <c r="CR119" s="132"/>
      <c r="CS119" s="132"/>
      <c r="CT119" s="132"/>
      <c r="CU119" s="132"/>
      <c r="CV119" s="132"/>
      <c r="CW119" s="132"/>
      <c r="CX119" s="132"/>
      <c r="CY119" s="132"/>
      <c r="CZ119" s="132"/>
      <c r="DA119" s="132"/>
      <c r="DB119" s="132"/>
      <c r="DC119" s="132"/>
      <c r="DD119" s="132"/>
      <c r="DE119" s="132"/>
      <c r="DF119" s="132"/>
      <c r="DG119" s="132"/>
      <c r="DH119" s="132"/>
      <c r="DI119" s="132"/>
      <c r="DJ119" s="132"/>
      <c r="DK119" s="132"/>
      <c r="DL119" s="132"/>
      <c r="DM119" s="132"/>
      <c r="DN119" s="132"/>
      <c r="DO119" s="132"/>
      <c r="DP119" s="132"/>
      <c r="DQ119" s="132"/>
      <c r="DR119" s="132"/>
      <c r="DS119" s="132"/>
      <c r="DT119" s="132"/>
      <c r="DU119" s="132"/>
      <c r="DV119" s="132"/>
      <c r="DW119" s="132"/>
      <c r="DX119" s="132"/>
      <c r="DY119" s="132"/>
      <c r="DZ119" s="132"/>
      <c r="EA119" s="132"/>
      <c r="EB119" s="132"/>
      <c r="EC119" s="132"/>
      <c r="ED119" s="132"/>
      <c r="EE119" s="132"/>
      <c r="EF119" s="132"/>
      <c r="EG119" s="132"/>
      <c r="EH119" s="132"/>
      <c r="EI119" s="132"/>
      <c r="EJ119" s="132"/>
      <c r="EK119" s="132"/>
      <c r="EL119" s="132"/>
      <c r="EM119" s="132"/>
      <c r="EN119" s="132"/>
      <c r="EO119" s="132"/>
      <c r="EP119" s="132"/>
      <c r="EQ119" s="132"/>
      <c r="ER119" s="132"/>
      <c r="ES119" s="132"/>
      <c r="ET119" s="132"/>
      <c r="EU119" s="132"/>
      <c r="EV119" s="132"/>
      <c r="EW119" s="132"/>
      <c r="EX119" s="132"/>
      <c r="EY119" s="132"/>
      <c r="EZ119" s="132"/>
      <c r="FA119" s="132"/>
      <c r="FB119" s="132"/>
      <c r="FC119" s="132"/>
      <c r="FD119" s="132"/>
      <c r="FE119" s="132"/>
      <c r="FF119" s="132"/>
      <c r="FG119" s="132"/>
      <c r="FH119" s="132"/>
      <c r="FI119" s="132"/>
      <c r="FJ119" s="132"/>
      <c r="FK119" s="132"/>
      <c r="FL119" s="132"/>
      <c r="FM119" s="132"/>
      <c r="FN119" s="132"/>
      <c r="FO119" s="132"/>
      <c r="FP119" s="132"/>
      <c r="FQ119" s="132"/>
      <c r="FR119" s="132"/>
      <c r="FS119" s="132"/>
      <c r="FT119" s="132"/>
      <c r="FU119" s="132"/>
      <c r="FV119" s="132"/>
      <c r="FW119" s="274">
        <f t="shared" si="453"/>
        <v>0.23278215175440925</v>
      </c>
      <c r="FX119" s="272">
        <f t="shared" si="452"/>
        <v>0.23278215175440925</v>
      </c>
      <c r="FY119" s="272">
        <f t="shared" si="452"/>
        <v>0.23278215175440925</v>
      </c>
      <c r="FZ119" s="272">
        <f t="shared" si="452"/>
        <v>0.23278215175440925</v>
      </c>
      <c r="GA119" s="272">
        <f t="shared" si="452"/>
        <v>0.23278215175440925</v>
      </c>
      <c r="GB119" s="272">
        <f t="shared" si="452"/>
        <v>0.23278215175440925</v>
      </c>
      <c r="GC119" s="272">
        <f t="shared" si="452"/>
        <v>0.13966929105264553</v>
      </c>
      <c r="GD119" s="274">
        <f t="shared" si="452"/>
        <v>0.18622572140352739</v>
      </c>
      <c r="GE119" s="272">
        <f t="shared" si="452"/>
        <v>0.23278215175440922</v>
      </c>
      <c r="GF119" s="272">
        <f t="shared" si="452"/>
        <v>0.27933858210529106</v>
      </c>
      <c r="GG119" s="272">
        <f t="shared" si="452"/>
        <v>0.32589501245617292</v>
      </c>
      <c r="GH119" s="272">
        <f t="shared" si="452"/>
        <v>0.27933858210529111</v>
      </c>
      <c r="GI119" s="272">
        <f t="shared" si="452"/>
        <v>0.32589501245617297</v>
      </c>
      <c r="GJ119" s="272">
        <f t="shared" si="452"/>
        <v>0.32589501245617297</v>
      </c>
      <c r="GK119" s="274">
        <f t="shared" si="452"/>
        <v>0.23278215175440925</v>
      </c>
      <c r="GL119" s="272">
        <f t="shared" si="452"/>
        <v>0.18622572140352739</v>
      </c>
      <c r="GM119" s="272">
        <f t="shared" si="452"/>
        <v>0.13966929105264553</v>
      </c>
      <c r="GN119" s="272">
        <f t="shared" si="452"/>
        <v>0.18622572140352739</v>
      </c>
      <c r="GO119" s="272">
        <f t="shared" si="452"/>
        <v>0.27933858210529106</v>
      </c>
      <c r="GP119" s="272">
        <f t="shared" si="452"/>
        <v>0.27933858210529106</v>
      </c>
      <c r="GQ119" s="272">
        <f t="shared" si="452"/>
        <v>0.27933858210529106</v>
      </c>
      <c r="GR119" s="274">
        <f t="shared" si="452"/>
        <v>0.27933858210529106</v>
      </c>
      <c r="GS119" s="272">
        <f t="shared" si="452"/>
        <v>0.23278215175440925</v>
      </c>
      <c r="GT119" s="272">
        <f t="shared" si="452"/>
        <v>0.27933858210529111</v>
      </c>
      <c r="GU119" s="272">
        <f t="shared" si="452"/>
        <v>0.18622572140352739</v>
      </c>
      <c r="GV119" s="272">
        <f t="shared" si="452"/>
        <v>0.18622572140352739</v>
      </c>
      <c r="GW119" s="272">
        <f t="shared" si="452"/>
        <v>0.13966929105264553</v>
      </c>
      <c r="GX119" s="272">
        <f t="shared" si="452"/>
        <v>0.13966929105264553</v>
      </c>
      <c r="GY119" s="274">
        <f t="shared" si="452"/>
        <v>0.13966929105264553</v>
      </c>
      <c r="GZ119" s="272">
        <f t="shared" si="452"/>
        <v>0.18622572140352739</v>
      </c>
      <c r="HA119" s="272">
        <f t="shared" si="452"/>
        <v>0.18622572140352739</v>
      </c>
      <c r="HB119" s="272">
        <f t="shared" si="452"/>
        <v>0.18622572140352739</v>
      </c>
      <c r="HC119" s="272">
        <f t="shared" si="452"/>
        <v>9.3112860701763694E-2</v>
      </c>
      <c r="HD119" s="272">
        <f t="shared" si="452"/>
        <v>9.3112860701763694E-2</v>
      </c>
      <c r="HE119" s="272">
        <f t="shared" si="452"/>
        <v>9.3112860701763694E-2</v>
      </c>
      <c r="HF119" s="274">
        <f t="shared" si="452"/>
        <v>9.3112860701763694E-2</v>
      </c>
      <c r="HG119" s="272">
        <f t="shared" si="452"/>
        <v>9.3112860701763694E-2</v>
      </c>
      <c r="HH119" s="272">
        <f t="shared" si="452"/>
        <v>4.6556430350881847E-2</v>
      </c>
      <c r="HI119" s="272">
        <f t="shared" si="452"/>
        <v>4.6556430350881847E-2</v>
      </c>
      <c r="HJ119" s="272">
        <f t="shared" si="452"/>
        <v>4.6556430350881847E-2</v>
      </c>
      <c r="HK119" s="272">
        <f t="shared" si="452"/>
        <v>9.3112860701763694E-2</v>
      </c>
      <c r="HL119" s="272">
        <f t="shared" si="452"/>
        <v>9.3112860701763694E-2</v>
      </c>
      <c r="HM119" s="274">
        <f t="shared" si="452"/>
        <v>9.3112860701763694E-2</v>
      </c>
      <c r="HN119" s="272">
        <f t="shared" si="452"/>
        <v>4.6556430350881847E-2</v>
      </c>
      <c r="HO119" s="272">
        <f t="shared" si="452"/>
        <v>0.18622572140352739</v>
      </c>
      <c r="HP119" s="272">
        <f t="shared" si="452"/>
        <v>0.18622572140352739</v>
      </c>
      <c r="HQ119" s="272">
        <f t="shared" si="452"/>
        <v>0.23278215175440925</v>
      </c>
      <c r="HR119" s="272">
        <f t="shared" si="452"/>
        <v>0.18622572140352739</v>
      </c>
      <c r="HS119" s="272">
        <f t="shared" si="452"/>
        <v>0.18622572140352739</v>
      </c>
      <c r="HT119" s="274">
        <f t="shared" si="452"/>
        <v>0.18622572140352739</v>
      </c>
      <c r="HU119" s="272">
        <f t="shared" si="452"/>
        <v>0.23278215175440925</v>
      </c>
      <c r="HV119" s="272">
        <f t="shared" si="452"/>
        <v>9.3112860701763694E-2</v>
      </c>
      <c r="HW119" s="272">
        <f t="shared" si="452"/>
        <v>9.3112860701763694E-2</v>
      </c>
    </row>
    <row r="120" spans="2:235" x14ac:dyDescent="0.25">
      <c r="B120" s="132"/>
      <c r="C120" s="13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32"/>
      <c r="AB120" s="132"/>
      <c r="AC120" s="132"/>
      <c r="AD120" s="132"/>
      <c r="AE120" s="132"/>
      <c r="AF120" s="132"/>
      <c r="AG120" s="132"/>
      <c r="AH120" s="132"/>
      <c r="AI120" s="132"/>
      <c r="AJ120" s="132"/>
      <c r="AK120" s="132"/>
      <c r="AL120" s="132"/>
      <c r="AM120" s="132"/>
      <c r="AN120" s="132"/>
      <c r="AO120" s="132"/>
      <c r="AP120" s="132"/>
      <c r="AQ120" s="132"/>
      <c r="AR120" s="132"/>
      <c r="AS120" s="132"/>
      <c r="AT120" s="132"/>
      <c r="AU120" s="132"/>
      <c r="AV120" s="132"/>
      <c r="AW120" s="132"/>
      <c r="AX120" s="132"/>
      <c r="AY120" s="132"/>
      <c r="AZ120" s="132"/>
      <c r="BA120" s="132"/>
      <c r="BB120" s="132"/>
      <c r="BC120" s="132"/>
      <c r="BD120" s="132"/>
      <c r="BE120" s="132"/>
      <c r="BF120" s="132"/>
      <c r="BG120" s="132"/>
      <c r="BH120" s="132"/>
      <c r="BI120" s="132"/>
      <c r="BJ120" s="132"/>
      <c r="BK120" s="132"/>
      <c r="BL120" s="132"/>
      <c r="BM120" s="132"/>
      <c r="BN120" s="132"/>
      <c r="BO120" s="132"/>
      <c r="BP120" s="132"/>
      <c r="BQ120" s="132"/>
      <c r="BR120" s="132"/>
      <c r="BS120" s="132"/>
      <c r="BT120" s="132"/>
      <c r="BU120" s="132"/>
      <c r="BV120" s="132"/>
      <c r="BW120" s="132"/>
      <c r="BX120" s="132"/>
      <c r="BY120" s="132"/>
      <c r="BZ120" s="132"/>
      <c r="CA120" s="132"/>
      <c r="CB120" s="132"/>
      <c r="CC120" s="132"/>
      <c r="CD120" s="132"/>
      <c r="CE120" s="132"/>
      <c r="CF120" s="132"/>
      <c r="CG120" s="132"/>
      <c r="CH120" s="132"/>
      <c r="CI120" s="132"/>
      <c r="CJ120" s="132"/>
      <c r="CK120" s="132"/>
      <c r="CL120" s="132"/>
      <c r="CM120" s="132"/>
      <c r="CN120" s="132"/>
      <c r="CO120" s="132"/>
      <c r="CP120" s="132"/>
      <c r="CQ120" s="132"/>
      <c r="CR120" s="132"/>
      <c r="CS120" s="132"/>
      <c r="CT120" s="132"/>
      <c r="CU120" s="132"/>
      <c r="CV120" s="132"/>
      <c r="CW120" s="132"/>
      <c r="CX120" s="132"/>
      <c r="CY120" s="132"/>
      <c r="CZ120" s="132"/>
      <c r="DA120" s="132"/>
      <c r="DB120" s="132"/>
      <c r="DC120" s="132"/>
      <c r="DD120" s="132"/>
      <c r="DE120" s="132"/>
      <c r="DF120" s="132"/>
      <c r="DG120" s="132"/>
      <c r="DH120" s="132"/>
      <c r="DI120" s="132"/>
      <c r="DJ120" s="132"/>
      <c r="DK120" s="132"/>
      <c r="DL120" s="132"/>
      <c r="DM120" s="132"/>
      <c r="DN120" s="132"/>
      <c r="DO120" s="132"/>
      <c r="DP120" s="132"/>
      <c r="DQ120" s="132"/>
      <c r="DR120" s="132"/>
      <c r="DS120" s="132"/>
      <c r="DT120" s="132"/>
      <c r="DU120" s="132"/>
      <c r="DV120" s="132"/>
      <c r="DW120" s="132"/>
      <c r="DX120" s="132"/>
      <c r="DY120" s="132"/>
      <c r="DZ120" s="132"/>
      <c r="EA120" s="132"/>
      <c r="EB120" s="132"/>
      <c r="EC120" s="132"/>
      <c r="ED120" s="132"/>
      <c r="EE120" s="132"/>
      <c r="EF120" s="132"/>
      <c r="EG120" s="132"/>
      <c r="EH120" s="132"/>
      <c r="EI120" s="132"/>
      <c r="EJ120" s="132"/>
      <c r="EK120" s="132"/>
      <c r="EL120" s="132"/>
      <c r="EM120" s="132"/>
      <c r="EN120" s="132"/>
      <c r="EO120" s="132"/>
      <c r="EP120" s="132"/>
      <c r="EQ120" s="132"/>
      <c r="ER120" s="132"/>
      <c r="ES120" s="132"/>
      <c r="ET120" s="132"/>
      <c r="EU120" s="132"/>
      <c r="EV120" s="132"/>
      <c r="EW120" s="132"/>
      <c r="EX120" s="132"/>
      <c r="EY120" s="132"/>
      <c r="EZ120" s="132"/>
      <c r="FA120" s="132"/>
      <c r="FB120" s="132"/>
      <c r="FC120" s="132"/>
      <c r="FD120" s="132"/>
      <c r="FE120" s="132"/>
      <c r="FF120" s="132"/>
      <c r="FG120" s="132"/>
      <c r="FH120" s="132"/>
      <c r="FI120" s="132"/>
      <c r="FJ120" s="132"/>
      <c r="FK120" s="132"/>
      <c r="FL120" s="132"/>
      <c r="FM120" s="132"/>
      <c r="FN120" s="132"/>
      <c r="FO120" s="132"/>
      <c r="FP120" s="132"/>
      <c r="FQ120" s="132"/>
      <c r="FR120" s="132"/>
      <c r="FS120" s="132"/>
      <c r="FT120" s="132"/>
      <c r="FU120" s="132"/>
      <c r="FV120" s="132"/>
      <c r="FW120" s="274">
        <f t="shared" si="453"/>
        <v>0.22644148118090138</v>
      </c>
      <c r="FX120" s="272">
        <f t="shared" si="452"/>
        <v>0.22644148118090138</v>
      </c>
      <c r="FY120" s="272">
        <f t="shared" si="452"/>
        <v>0.1811531849447211</v>
      </c>
      <c r="FZ120" s="272">
        <f t="shared" si="452"/>
        <v>0.1811531849447211</v>
      </c>
      <c r="GA120" s="272">
        <f t="shared" si="452"/>
        <v>0.1811531849447211</v>
      </c>
      <c r="GB120" s="272">
        <f t="shared" si="452"/>
        <v>9.0576592472360551E-2</v>
      </c>
      <c r="GC120" s="272">
        <f t="shared" si="452"/>
        <v>0.13586488870854083</v>
      </c>
      <c r="GD120" s="274">
        <f t="shared" si="452"/>
        <v>0.1811531849447211</v>
      </c>
      <c r="GE120" s="272">
        <f t="shared" si="452"/>
        <v>0.1811531849447211</v>
      </c>
      <c r="GF120" s="272">
        <f t="shared" si="452"/>
        <v>0.22644148118090138</v>
      </c>
      <c r="GG120" s="272">
        <f t="shared" si="452"/>
        <v>0.31701807365326196</v>
      </c>
      <c r="GH120" s="272">
        <f t="shared" si="452"/>
        <v>0.3623063698894422</v>
      </c>
      <c r="GI120" s="272">
        <f t="shared" si="452"/>
        <v>0.40759466612562245</v>
      </c>
      <c r="GJ120" s="272">
        <f t="shared" si="452"/>
        <v>0.3623063698894422</v>
      </c>
      <c r="GK120" s="274">
        <f t="shared" si="452"/>
        <v>0.27172977741708165</v>
      </c>
      <c r="GL120" s="272">
        <f t="shared" si="452"/>
        <v>0.27172977741708165</v>
      </c>
      <c r="GM120" s="272">
        <f t="shared" si="452"/>
        <v>0.27172977741708165</v>
      </c>
      <c r="GN120" s="272">
        <f t="shared" si="452"/>
        <v>0.22644148118090138</v>
      </c>
      <c r="GO120" s="272">
        <f t="shared" si="452"/>
        <v>0.1811531849447211</v>
      </c>
      <c r="GP120" s="272">
        <f t="shared" si="452"/>
        <v>0.13586488870854083</v>
      </c>
      <c r="GQ120" s="272">
        <f t="shared" si="452"/>
        <v>0.13586488870854083</v>
      </c>
      <c r="GR120" s="274">
        <f t="shared" si="452"/>
        <v>0.1811531849447211</v>
      </c>
      <c r="GS120" s="272">
        <f t="shared" si="452"/>
        <v>0.1811531849447211</v>
      </c>
      <c r="GT120" s="272">
        <f t="shared" si="452"/>
        <v>0.13586488870854083</v>
      </c>
      <c r="GU120" s="272">
        <f t="shared" si="452"/>
        <v>4.5288296236180275E-2</v>
      </c>
      <c r="GV120" s="272">
        <f t="shared" si="452"/>
        <v>9.0576592472360551E-2</v>
      </c>
      <c r="GW120" s="272">
        <f t="shared" si="452"/>
        <v>9.0576592472360551E-2</v>
      </c>
      <c r="GX120" s="272">
        <f t="shared" si="452"/>
        <v>9.0576592472360551E-2</v>
      </c>
      <c r="GY120" s="274">
        <f t="shared" si="452"/>
        <v>9.0576592472360551E-2</v>
      </c>
      <c r="GZ120" s="272">
        <f t="shared" si="452"/>
        <v>9.0576592472360551E-2</v>
      </c>
      <c r="HA120" s="272">
        <f t="shared" si="452"/>
        <v>9.0576592472360551E-2</v>
      </c>
      <c r="HB120" s="272">
        <f t="shared" si="452"/>
        <v>0.13586488870854083</v>
      </c>
      <c r="HC120" s="272">
        <f t="shared" si="452"/>
        <v>9.0576592472360551E-2</v>
      </c>
      <c r="HD120" s="272">
        <f t="shared" si="452"/>
        <v>9.0576592472360551E-2</v>
      </c>
      <c r="HE120" s="272">
        <f t="shared" si="452"/>
        <v>0.13586488870854083</v>
      </c>
      <c r="HF120" s="274">
        <f t="shared" si="452"/>
        <v>9.0576592472360551E-2</v>
      </c>
      <c r="HG120" s="272">
        <f t="shared" si="452"/>
        <v>0.13586488870854083</v>
      </c>
      <c r="HH120" s="272">
        <f t="shared" si="452"/>
        <v>0.27172977741708165</v>
      </c>
      <c r="HI120" s="272">
        <f t="shared" si="452"/>
        <v>0.22644148118090138</v>
      </c>
      <c r="HJ120" s="272">
        <f t="shared" si="452"/>
        <v>0.22644148118090138</v>
      </c>
      <c r="HK120" s="272">
        <f t="shared" si="452"/>
        <v>0.22644148118090138</v>
      </c>
      <c r="HL120" s="272">
        <f t="shared" si="452"/>
        <v>0.22644148118090138</v>
      </c>
      <c r="HM120" s="274">
        <f t="shared" si="452"/>
        <v>0.22644148118090138</v>
      </c>
      <c r="HN120" s="272">
        <f t="shared" si="452"/>
        <v>0.22644148118090138</v>
      </c>
      <c r="HO120" s="272">
        <f t="shared" si="452"/>
        <v>9.0576592472360551E-2</v>
      </c>
      <c r="HP120" s="272">
        <f t="shared" si="452"/>
        <v>0.13586488870854083</v>
      </c>
      <c r="HQ120" s="272">
        <f t="shared" si="452"/>
        <v>0.13586488870854083</v>
      </c>
      <c r="HR120" s="272">
        <f t="shared" si="452"/>
        <v>0.13586488870854083</v>
      </c>
      <c r="HS120" s="272">
        <f t="shared" ref="HS120:HS125" si="454">SUM(HM108:HS108)</f>
        <v>9.0576592472360551E-2</v>
      </c>
      <c r="HT120" s="274">
        <f t="shared" ref="HT120:HT125" si="455">SUM(HN108:HT108)</f>
        <v>9.0576592472360551E-2</v>
      </c>
      <c r="HU120" s="272">
        <f t="shared" ref="HU120:HU125" si="456">SUM(HO108:HU108)</f>
        <v>4.5288296236180275E-2</v>
      </c>
      <c r="HV120" s="272">
        <f t="shared" ref="HV120:HV125" si="457">SUM(HP108:HV108)</f>
        <v>4.5288296236180275E-2</v>
      </c>
      <c r="HW120" s="272">
        <f t="shared" ref="HW120:HW125" si="458">SUM(HQ108:HW108)</f>
        <v>0</v>
      </c>
    </row>
    <row r="121" spans="2:235" x14ac:dyDescent="0.25">
      <c r="B121" s="132"/>
      <c r="C121" s="13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32"/>
      <c r="AB121" s="132"/>
      <c r="AC121" s="132"/>
      <c r="AD121" s="132"/>
      <c r="AE121" s="132"/>
      <c r="AF121" s="132"/>
      <c r="AG121" s="132"/>
      <c r="AH121" s="132"/>
      <c r="AI121" s="132"/>
      <c r="AJ121" s="132"/>
      <c r="AK121" s="132"/>
      <c r="AL121" s="132"/>
      <c r="AM121" s="132"/>
      <c r="AN121" s="132"/>
      <c r="AO121" s="132"/>
      <c r="AP121" s="132"/>
      <c r="AQ121" s="132"/>
      <c r="AR121" s="132"/>
      <c r="AS121" s="132"/>
      <c r="AT121" s="132"/>
      <c r="AU121" s="132"/>
      <c r="AV121" s="132"/>
      <c r="AW121" s="132"/>
      <c r="AX121" s="132"/>
      <c r="AY121" s="132"/>
      <c r="AZ121" s="132"/>
      <c r="BA121" s="132"/>
      <c r="BB121" s="132"/>
      <c r="BC121" s="132"/>
      <c r="BD121" s="132"/>
      <c r="BE121" s="132"/>
      <c r="BF121" s="132"/>
      <c r="BG121" s="132"/>
      <c r="BH121" s="132"/>
      <c r="BI121" s="132"/>
      <c r="BJ121" s="132"/>
      <c r="BK121" s="132"/>
      <c r="BL121" s="132"/>
      <c r="BM121" s="132"/>
      <c r="BN121" s="132"/>
      <c r="BO121" s="132"/>
      <c r="BP121" s="132"/>
      <c r="BQ121" s="132"/>
      <c r="BR121" s="132"/>
      <c r="BS121" s="132"/>
      <c r="BT121" s="132"/>
      <c r="BU121" s="132"/>
      <c r="BV121" s="132"/>
      <c r="BW121" s="132"/>
      <c r="BX121" s="132"/>
      <c r="BY121" s="132"/>
      <c r="BZ121" s="132"/>
      <c r="CA121" s="132"/>
      <c r="CB121" s="132"/>
      <c r="CC121" s="132"/>
      <c r="CD121" s="132"/>
      <c r="CE121" s="132"/>
      <c r="CF121" s="132"/>
      <c r="CG121" s="132"/>
      <c r="CH121" s="132"/>
      <c r="CI121" s="132"/>
      <c r="CJ121" s="132"/>
      <c r="CK121" s="132"/>
      <c r="CL121" s="132"/>
      <c r="CM121" s="132"/>
      <c r="CN121" s="132"/>
      <c r="CO121" s="132"/>
      <c r="CP121" s="132"/>
      <c r="CQ121" s="132"/>
      <c r="CR121" s="132"/>
      <c r="CS121" s="132"/>
      <c r="CT121" s="132"/>
      <c r="CU121" s="132"/>
      <c r="CV121" s="132"/>
      <c r="CW121" s="132"/>
      <c r="CX121" s="132"/>
      <c r="CY121" s="132"/>
      <c r="CZ121" s="132"/>
      <c r="DA121" s="132"/>
      <c r="DB121" s="132"/>
      <c r="DC121" s="132"/>
      <c r="DD121" s="132"/>
      <c r="DE121" s="132"/>
      <c r="DF121" s="132"/>
      <c r="DG121" s="132"/>
      <c r="DH121" s="132"/>
      <c r="DI121" s="132"/>
      <c r="DJ121" s="132"/>
      <c r="DK121" s="132"/>
      <c r="DL121" s="132"/>
      <c r="DM121" s="132"/>
      <c r="DN121" s="132"/>
      <c r="DO121" s="132"/>
      <c r="DP121" s="132"/>
      <c r="DQ121" s="132"/>
      <c r="DR121" s="132"/>
      <c r="DS121" s="132"/>
      <c r="DT121" s="132"/>
      <c r="DU121" s="132"/>
      <c r="DV121" s="132"/>
      <c r="DW121" s="132"/>
      <c r="DX121" s="132"/>
      <c r="DY121" s="132"/>
      <c r="DZ121" s="132"/>
      <c r="EA121" s="132"/>
      <c r="EB121" s="132"/>
      <c r="EC121" s="132"/>
      <c r="ED121" s="132"/>
      <c r="EE121" s="132"/>
      <c r="EF121" s="132"/>
      <c r="EG121" s="132"/>
      <c r="EH121" s="132"/>
      <c r="EI121" s="132"/>
      <c r="EJ121" s="132"/>
      <c r="EK121" s="132"/>
      <c r="EL121" s="132"/>
      <c r="EM121" s="132"/>
      <c r="EN121" s="132"/>
      <c r="EO121" s="132"/>
      <c r="EP121" s="132"/>
      <c r="EQ121" s="132"/>
      <c r="ER121" s="132"/>
      <c r="ES121" s="132"/>
      <c r="ET121" s="132"/>
      <c r="EU121" s="132"/>
      <c r="EV121" s="132"/>
      <c r="EW121" s="132"/>
      <c r="EX121" s="132"/>
      <c r="EY121" s="132"/>
      <c r="EZ121" s="132"/>
      <c r="FA121" s="132"/>
      <c r="FB121" s="132"/>
      <c r="FC121" s="132"/>
      <c r="FD121" s="132"/>
      <c r="FE121" s="132"/>
      <c r="FF121" s="132"/>
      <c r="FG121" s="132"/>
      <c r="FH121" s="132"/>
      <c r="FI121" s="132"/>
      <c r="FJ121" s="132"/>
      <c r="FK121" s="132"/>
      <c r="FL121" s="132"/>
      <c r="FM121" s="132"/>
      <c r="FN121" s="132"/>
      <c r="FO121" s="132"/>
      <c r="FP121" s="132"/>
      <c r="FQ121" s="132"/>
      <c r="FR121" s="132"/>
      <c r="FS121" s="132"/>
      <c r="FT121" s="132"/>
      <c r="FU121" s="132"/>
      <c r="FV121" s="132"/>
      <c r="FW121" s="274">
        <f t="shared" si="453"/>
        <v>0.19743975915508422</v>
      </c>
      <c r="FX121" s="272">
        <f t="shared" ref="FX121:FX125" si="459">SUM(FR109:FX109)</f>
        <v>0.27641566281711788</v>
      </c>
      <c r="FY121" s="272">
        <f t="shared" ref="FY121:FY125" si="460">SUM(FS109:FY109)</f>
        <v>0.31590361464813471</v>
      </c>
      <c r="FZ121" s="272">
        <f t="shared" ref="FZ121:FZ125" si="461">SUM(FT109:FZ109)</f>
        <v>0.23692771098610105</v>
      </c>
      <c r="GA121" s="272">
        <f t="shared" ref="GA121:GA125" si="462">SUM(FU109:GA109)</f>
        <v>0.27641566281711788</v>
      </c>
      <c r="GB121" s="272">
        <f t="shared" ref="GB121:GB125" si="463">SUM(FV109:GB109)</f>
        <v>0.31590361464813471</v>
      </c>
      <c r="GC121" s="272">
        <f t="shared" ref="GC121:GC125" si="464">SUM(FW109:GC109)</f>
        <v>0.31590361464813471</v>
      </c>
      <c r="GD121" s="274">
        <f t="shared" ref="GD121:GD125" si="465">SUM(FX109:GD109)</f>
        <v>0.27641566281711788</v>
      </c>
      <c r="GE121" s="272">
        <f t="shared" ref="GE121:GE125" si="466">SUM(FY109:GE109)</f>
        <v>0.31590361464813471</v>
      </c>
      <c r="GF121" s="272">
        <f t="shared" ref="GF121:GF125" si="467">SUM(FZ109:GF109)</f>
        <v>0.27641566281711788</v>
      </c>
      <c r="GG121" s="272">
        <f t="shared" ref="GG121:GG125" si="468">SUM(GA109:GG109)</f>
        <v>0.31590361464813471</v>
      </c>
      <c r="GH121" s="272">
        <f t="shared" ref="GH121:GH125" si="469">SUM(GB109:GH109)</f>
        <v>0.39487951831016843</v>
      </c>
      <c r="GI121" s="272">
        <f t="shared" ref="GI121:GI125" si="470">SUM(GC109:GI109)</f>
        <v>0.43436747014118526</v>
      </c>
      <c r="GJ121" s="272">
        <f t="shared" ref="GJ121:GJ125" si="471">SUM(GD109:GJ109)</f>
        <v>0.39487951831016838</v>
      </c>
      <c r="GK121" s="274">
        <f t="shared" ref="GK121:GK125" si="472">SUM(GE109:GK109)</f>
        <v>0.39487951831016838</v>
      </c>
      <c r="GL121" s="272">
        <f t="shared" ref="GL121:GL125" si="473">SUM(GF109:GL109)</f>
        <v>0.35539156647915154</v>
      </c>
      <c r="GM121" s="272">
        <f t="shared" ref="GM121:GM125" si="474">SUM(GG109:GM109)</f>
        <v>0.39487951831016838</v>
      </c>
      <c r="GN121" s="272">
        <f t="shared" ref="GN121:GN125" si="475">SUM(GH109:GN109)</f>
        <v>0.35539156647915154</v>
      </c>
      <c r="GO121" s="272">
        <f t="shared" ref="GO121:GO125" si="476">SUM(GI109:GO109)</f>
        <v>0.23692771098610105</v>
      </c>
      <c r="GP121" s="272">
        <f t="shared" ref="GP121:GP125" si="477">SUM(GJ109:GP109)</f>
        <v>0.15795180732406736</v>
      </c>
      <c r="GQ121" s="272">
        <f t="shared" ref="GQ121:GQ125" si="478">SUM(GK109:GQ109)</f>
        <v>0.23692771098610105</v>
      </c>
      <c r="GR121" s="274">
        <f t="shared" ref="GR121:GR125" si="479">SUM(GL109:GR109)</f>
        <v>0.27641566281711788</v>
      </c>
      <c r="GS121" s="272">
        <f t="shared" ref="GS121:GS125" si="480">SUM(GM109:GS109)</f>
        <v>0.23692771098610105</v>
      </c>
      <c r="GT121" s="272">
        <f t="shared" ref="GT121:GT125" si="481">SUM(GN109:GT109)</f>
        <v>0.23692771098610102</v>
      </c>
      <c r="GU121" s="272">
        <f t="shared" ref="GU121:GU125" si="482">SUM(GO109:GU109)</f>
        <v>0.27641566281711788</v>
      </c>
      <c r="GV121" s="272">
        <f t="shared" ref="GV121:GV125" si="483">SUM(GP109:GV109)</f>
        <v>0.31590361464813471</v>
      </c>
      <c r="GW121" s="272">
        <f t="shared" ref="GW121:GW125" si="484">SUM(GQ109:GW109)</f>
        <v>0.31590361464813471</v>
      </c>
      <c r="GX121" s="272">
        <f t="shared" ref="GX121:GX125" si="485">SUM(GR109:GX109)</f>
        <v>0.23692771098610102</v>
      </c>
      <c r="GY121" s="274">
        <f t="shared" ref="GY121:GY125" si="486">SUM(GS109:GY109)</f>
        <v>0.19743975915508419</v>
      </c>
      <c r="GZ121" s="272">
        <f t="shared" ref="GZ121:GZ125" si="487">SUM(GT109:GZ109)</f>
        <v>0.19743975915508419</v>
      </c>
      <c r="HA121" s="272">
        <f t="shared" ref="HA121:HA125" si="488">SUM(GU109:HA109)</f>
        <v>0.19743975915508419</v>
      </c>
      <c r="HB121" s="272">
        <f t="shared" ref="HB121:HB125" si="489">SUM(GV109:HB109)</f>
        <v>0.19743975915508419</v>
      </c>
      <c r="HC121" s="272">
        <f t="shared" ref="HC121:HC125" si="490">SUM(GW109:HC109)</f>
        <v>0.19743975915508419</v>
      </c>
      <c r="HD121" s="272">
        <f t="shared" ref="HD121:HD125" si="491">SUM(GX109:HD109)</f>
        <v>0.19743975915508419</v>
      </c>
      <c r="HE121" s="272">
        <f t="shared" ref="HE121:HE125" si="492">SUM(GY109:HE109)</f>
        <v>0.23692771098610102</v>
      </c>
      <c r="HF121" s="274">
        <f t="shared" ref="HF121:HF125" si="493">SUM(GZ109:HF109)</f>
        <v>0.19743975915508419</v>
      </c>
      <c r="HG121" s="272">
        <f t="shared" ref="HG121:HG125" si="494">SUM(HA109:HG109)</f>
        <v>0.15795180732406736</v>
      </c>
      <c r="HH121" s="272">
        <f t="shared" ref="HH121:HH125" si="495">SUM(HB109:HH109)</f>
        <v>0.15795180732406736</v>
      </c>
      <c r="HI121" s="272">
        <f t="shared" ref="HI121:HI125" si="496">SUM(HC109:HI109)</f>
        <v>0.11846385549305052</v>
      </c>
      <c r="HJ121" s="272">
        <f t="shared" ref="HJ121:HJ125" si="497">SUM(HD109:HJ109)</f>
        <v>0.19743975915508422</v>
      </c>
      <c r="HK121" s="272">
        <f t="shared" ref="HK121:HK125" si="498">SUM(HE109:HK109)</f>
        <v>0.23692771098610105</v>
      </c>
      <c r="HL121" s="272">
        <f t="shared" ref="HL121:HL125" si="499">SUM(HF109:HL109)</f>
        <v>0.23692771098610102</v>
      </c>
      <c r="HM121" s="274">
        <f t="shared" ref="HM121:HM125" si="500">SUM(HG109:HM109)</f>
        <v>0.23692771098610102</v>
      </c>
      <c r="HN121" s="272">
        <f t="shared" ref="HN121:HN125" si="501">SUM(HH109:HN109)</f>
        <v>0.35539156647915154</v>
      </c>
      <c r="HO121" s="272">
        <f t="shared" ref="HO121:HO125" si="502">SUM(HI109:HO109)</f>
        <v>0.39487951831016838</v>
      </c>
      <c r="HP121" s="272">
        <f t="shared" ref="HP121:HP125" si="503">SUM(HJ109:HP109)</f>
        <v>0.39487951831016838</v>
      </c>
      <c r="HQ121" s="272">
        <f t="shared" ref="HQ121:HQ125" si="504">SUM(HK109:HQ109)</f>
        <v>0.31590361464813471</v>
      </c>
      <c r="HR121" s="272">
        <f t="shared" ref="HR121:HR125" si="505">SUM(HL109:HR109)</f>
        <v>0.31590361464813471</v>
      </c>
      <c r="HS121" s="272">
        <f t="shared" si="454"/>
        <v>0.31590361464813471</v>
      </c>
      <c r="HT121" s="274">
        <f t="shared" si="455"/>
        <v>0.31590361464813471</v>
      </c>
      <c r="HU121" s="272">
        <f t="shared" si="456"/>
        <v>0.19743975915508419</v>
      </c>
      <c r="HV121" s="272">
        <f t="shared" si="457"/>
        <v>0.11846385549305052</v>
      </c>
      <c r="HW121" s="272">
        <f t="shared" si="458"/>
        <v>0.11846385549305052</v>
      </c>
    </row>
    <row r="122" spans="2:235" x14ac:dyDescent="0.25">
      <c r="B122" s="132"/>
      <c r="C122" s="132"/>
      <c r="D122" s="132"/>
      <c r="E122" s="132"/>
      <c r="F122" s="132"/>
      <c r="G122" s="132"/>
      <c r="H122" s="132"/>
      <c r="I122" s="132"/>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c r="CC122" s="18"/>
      <c r="CD122" s="18"/>
      <c r="CE122" s="18"/>
      <c r="CF122" s="18"/>
      <c r="CG122" s="18"/>
      <c r="CH122" s="18"/>
      <c r="CI122" s="18"/>
      <c r="CJ122" s="18"/>
      <c r="CK122" s="18"/>
      <c r="CL122" s="18"/>
      <c r="CM122" s="18"/>
      <c r="CN122" s="18"/>
      <c r="CO122" s="18"/>
      <c r="CP122" s="18"/>
      <c r="CQ122" s="18"/>
      <c r="CR122" s="18"/>
      <c r="CS122" s="18"/>
      <c r="CT122" s="18"/>
      <c r="CU122" s="18"/>
      <c r="CV122" s="18"/>
      <c r="CW122" s="18"/>
      <c r="CX122" s="18"/>
      <c r="CY122" s="18"/>
      <c r="CZ122" s="18"/>
      <c r="DA122" s="18"/>
      <c r="DB122" s="18"/>
      <c r="DC122" s="18"/>
      <c r="DD122" s="18"/>
      <c r="DE122" s="18"/>
      <c r="DF122" s="18"/>
      <c r="DG122" s="18"/>
      <c r="DH122" s="18"/>
      <c r="DI122" s="18"/>
      <c r="DJ122" s="18"/>
      <c r="DK122" s="18"/>
      <c r="DL122" s="18"/>
      <c r="DM122" s="18"/>
      <c r="DN122" s="18"/>
      <c r="DO122" s="18"/>
      <c r="DP122" s="18"/>
      <c r="DQ122" s="18"/>
      <c r="DR122" s="18"/>
      <c r="DS122" s="18"/>
      <c r="DT122" s="18"/>
      <c r="DU122" s="18"/>
      <c r="DV122" s="18"/>
      <c r="DW122" s="18"/>
      <c r="DX122" s="18"/>
      <c r="DY122" s="18"/>
      <c r="DZ122" s="18"/>
      <c r="EA122" s="18"/>
      <c r="EB122" s="18"/>
      <c r="EC122" s="18"/>
      <c r="ED122" s="18"/>
      <c r="EE122" s="18"/>
      <c r="EF122" s="18"/>
      <c r="EG122" s="18"/>
      <c r="EH122" s="18"/>
      <c r="EI122" s="18"/>
      <c r="EJ122" s="18"/>
      <c r="EK122" s="18"/>
      <c r="EL122" s="18"/>
      <c r="EM122" s="18"/>
      <c r="EN122" s="18"/>
      <c r="EO122" s="18"/>
      <c r="EP122" s="18"/>
      <c r="EQ122" s="18"/>
      <c r="ER122" s="18"/>
      <c r="ES122" s="18"/>
      <c r="ET122" s="18"/>
      <c r="EU122" s="18"/>
      <c r="EV122" s="18"/>
      <c r="EW122" s="18"/>
      <c r="EX122" s="18"/>
      <c r="EY122" s="18"/>
      <c r="EZ122" s="18"/>
      <c r="FA122" s="18"/>
      <c r="FB122" s="18"/>
      <c r="FC122" s="18"/>
      <c r="FD122" s="18"/>
      <c r="FE122" s="18"/>
      <c r="FF122" s="18"/>
      <c r="FG122" s="18"/>
      <c r="FH122" s="18"/>
      <c r="FI122" s="18"/>
      <c r="FJ122" s="18"/>
      <c r="FK122" s="18"/>
      <c r="FL122" s="18"/>
      <c r="FM122" s="18"/>
      <c r="FN122" s="18"/>
      <c r="FO122" s="18"/>
      <c r="FP122" s="18"/>
      <c r="FQ122" s="18"/>
      <c r="FR122" s="18"/>
      <c r="FS122" s="18"/>
      <c r="FT122" s="18"/>
      <c r="FU122" s="18"/>
      <c r="FV122" s="18"/>
      <c r="FW122" s="274">
        <f t="shared" si="453"/>
        <v>0.61499276673892045</v>
      </c>
      <c r="FX122" s="272">
        <f t="shared" si="459"/>
        <v>0.66229990264191441</v>
      </c>
      <c r="FY122" s="272">
        <f t="shared" si="460"/>
        <v>0.5676856308359266</v>
      </c>
      <c r="FZ122" s="272">
        <f t="shared" si="461"/>
        <v>0.61499276673892045</v>
      </c>
      <c r="GA122" s="272">
        <f t="shared" si="462"/>
        <v>0.4730713590299388</v>
      </c>
      <c r="GB122" s="272">
        <f t="shared" si="463"/>
        <v>0.61499276673892045</v>
      </c>
      <c r="GC122" s="272">
        <f t="shared" si="464"/>
        <v>0.70960703854490825</v>
      </c>
      <c r="GD122" s="274">
        <f t="shared" si="465"/>
        <v>0.75691417444790221</v>
      </c>
      <c r="GE122" s="272">
        <f t="shared" si="466"/>
        <v>0.9461427180598776</v>
      </c>
      <c r="GF122" s="272">
        <f t="shared" si="467"/>
        <v>0.8515284462538899</v>
      </c>
      <c r="GG122" s="272">
        <f t="shared" si="468"/>
        <v>0.7569141744479021</v>
      </c>
      <c r="GH122" s="272">
        <f t="shared" si="469"/>
        <v>0.80422131035089606</v>
      </c>
      <c r="GI122" s="272">
        <f t="shared" si="470"/>
        <v>0.75691417444790221</v>
      </c>
      <c r="GJ122" s="272">
        <f t="shared" si="471"/>
        <v>0.75691417444790221</v>
      </c>
      <c r="GK122" s="274">
        <f t="shared" si="472"/>
        <v>0.89883558215688375</v>
      </c>
      <c r="GL122" s="272">
        <f t="shared" si="473"/>
        <v>0.7569141744479021</v>
      </c>
      <c r="GM122" s="272">
        <f t="shared" si="474"/>
        <v>0.7569141744479021</v>
      </c>
      <c r="GN122" s="272">
        <f t="shared" si="475"/>
        <v>0.8515284462538899</v>
      </c>
      <c r="GO122" s="272">
        <f t="shared" si="476"/>
        <v>0.89883558215688375</v>
      </c>
      <c r="GP122" s="272">
        <f t="shared" si="477"/>
        <v>0.89883558215688386</v>
      </c>
      <c r="GQ122" s="272">
        <f t="shared" si="478"/>
        <v>0.80422131035089606</v>
      </c>
      <c r="GR122" s="274">
        <f t="shared" si="479"/>
        <v>0.56768563083592649</v>
      </c>
      <c r="GS122" s="272">
        <f t="shared" si="480"/>
        <v>0.42576422312694495</v>
      </c>
      <c r="GT122" s="272">
        <f t="shared" si="481"/>
        <v>0.42576422312694495</v>
      </c>
      <c r="GU122" s="272">
        <f t="shared" si="482"/>
        <v>0.37845708722395111</v>
      </c>
      <c r="GV122" s="272">
        <f t="shared" si="483"/>
        <v>0.33114995132095715</v>
      </c>
      <c r="GW122" s="272">
        <f t="shared" si="484"/>
        <v>0.33114995132095715</v>
      </c>
      <c r="GX122" s="272">
        <f t="shared" si="485"/>
        <v>0.37845708722395105</v>
      </c>
      <c r="GY122" s="274">
        <f t="shared" si="486"/>
        <v>0.33114995132095715</v>
      </c>
      <c r="GZ122" s="272">
        <f t="shared" si="487"/>
        <v>0.4730713590299388</v>
      </c>
      <c r="HA122" s="272">
        <f t="shared" si="488"/>
        <v>0.52037849493293264</v>
      </c>
      <c r="HB122" s="272">
        <f t="shared" si="489"/>
        <v>0.47307135902993885</v>
      </c>
      <c r="HC122" s="272">
        <f t="shared" si="490"/>
        <v>0.4730713590299388</v>
      </c>
      <c r="HD122" s="272">
        <f t="shared" si="491"/>
        <v>0.37845708722395105</v>
      </c>
      <c r="HE122" s="272">
        <f t="shared" si="492"/>
        <v>0.3311499513209572</v>
      </c>
      <c r="HF122" s="274">
        <f t="shared" si="493"/>
        <v>0.42576422312694495</v>
      </c>
      <c r="HG122" s="272">
        <f t="shared" si="494"/>
        <v>0.4730713590299388</v>
      </c>
      <c r="HH122" s="272">
        <f t="shared" si="495"/>
        <v>0.42576422312694495</v>
      </c>
      <c r="HI122" s="272">
        <f t="shared" si="496"/>
        <v>0.47307135902993885</v>
      </c>
      <c r="HJ122" s="272">
        <f t="shared" si="497"/>
        <v>0.37845708722395105</v>
      </c>
      <c r="HK122" s="272">
        <f t="shared" si="498"/>
        <v>0.52037849493293264</v>
      </c>
      <c r="HL122" s="272">
        <f t="shared" si="499"/>
        <v>0.5676856308359266</v>
      </c>
      <c r="HM122" s="274">
        <f t="shared" si="500"/>
        <v>0.4730713590299388</v>
      </c>
      <c r="HN122" s="272">
        <f t="shared" si="501"/>
        <v>0.3311499513209572</v>
      </c>
      <c r="HO122" s="272">
        <f t="shared" si="502"/>
        <v>0.3311499513209572</v>
      </c>
      <c r="HP122" s="272">
        <f t="shared" si="503"/>
        <v>0.2838428154179633</v>
      </c>
      <c r="HQ122" s="272">
        <f t="shared" si="504"/>
        <v>0.37845708722395105</v>
      </c>
      <c r="HR122" s="272">
        <f t="shared" si="505"/>
        <v>0.2838428154179633</v>
      </c>
      <c r="HS122" s="272">
        <f t="shared" si="454"/>
        <v>0.2365356795149694</v>
      </c>
      <c r="HT122" s="274">
        <f t="shared" si="455"/>
        <v>0.2838428154179633</v>
      </c>
      <c r="HU122" s="272">
        <f t="shared" si="456"/>
        <v>0.2365356795149694</v>
      </c>
      <c r="HV122" s="272">
        <f t="shared" si="457"/>
        <v>0.2365356795149694</v>
      </c>
      <c r="HW122" s="272">
        <f t="shared" si="458"/>
        <v>0.2365356795149694</v>
      </c>
    </row>
    <row r="123" spans="2:235" x14ac:dyDescent="0.25">
      <c r="B123" s="132"/>
      <c r="C123" s="132"/>
      <c r="D123" s="132"/>
      <c r="E123" s="132"/>
      <c r="F123" s="132"/>
      <c r="G123" s="132"/>
      <c r="H123" s="132"/>
      <c r="I123" s="132"/>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c r="CC123" s="18"/>
      <c r="CD123" s="18"/>
      <c r="CE123" s="18"/>
      <c r="CF123" s="18"/>
      <c r="CG123" s="18"/>
      <c r="CH123" s="18"/>
      <c r="CI123" s="18"/>
      <c r="CJ123" s="18"/>
      <c r="CK123" s="18"/>
      <c r="CL123" s="18"/>
      <c r="CM123" s="18"/>
      <c r="CN123" s="18"/>
      <c r="CO123" s="18"/>
      <c r="CP123" s="18"/>
      <c r="CQ123" s="18"/>
      <c r="CR123" s="18"/>
      <c r="CS123" s="18"/>
      <c r="CT123" s="18"/>
      <c r="CU123" s="18"/>
      <c r="CV123" s="18"/>
      <c r="CW123" s="18"/>
      <c r="CX123" s="18"/>
      <c r="CY123" s="18"/>
      <c r="CZ123" s="18"/>
      <c r="DA123" s="18"/>
      <c r="DB123" s="18"/>
      <c r="DC123" s="18"/>
      <c r="DD123" s="18"/>
      <c r="DE123" s="18"/>
      <c r="DF123" s="18"/>
      <c r="DG123" s="18"/>
      <c r="DH123" s="18"/>
      <c r="DI123" s="18"/>
      <c r="DJ123" s="18"/>
      <c r="DK123" s="18"/>
      <c r="DL123" s="18"/>
      <c r="DM123" s="18"/>
      <c r="DN123" s="18"/>
      <c r="DO123" s="18"/>
      <c r="DP123" s="18"/>
      <c r="DQ123" s="18"/>
      <c r="DR123" s="18"/>
      <c r="DS123" s="18"/>
      <c r="DT123" s="18"/>
      <c r="DU123" s="18"/>
      <c r="DV123" s="18"/>
      <c r="DW123" s="18"/>
      <c r="DX123" s="18"/>
      <c r="DY123" s="18"/>
      <c r="DZ123" s="18"/>
      <c r="EA123" s="18"/>
      <c r="EB123" s="18"/>
      <c r="EC123" s="18"/>
      <c r="ED123" s="18"/>
      <c r="EE123" s="18"/>
      <c r="EF123" s="18"/>
      <c r="EG123" s="18"/>
      <c r="EH123" s="18"/>
      <c r="EI123" s="18"/>
      <c r="EJ123" s="18"/>
      <c r="EK123" s="18"/>
      <c r="EL123" s="18"/>
      <c r="EM123" s="18"/>
      <c r="EN123" s="18"/>
      <c r="EO123" s="18"/>
      <c r="EP123" s="18"/>
      <c r="EQ123" s="18"/>
      <c r="ER123" s="18"/>
      <c r="ES123" s="18"/>
      <c r="ET123" s="18"/>
      <c r="EU123" s="18"/>
      <c r="EV123" s="18"/>
      <c r="EW123" s="18"/>
      <c r="EX123" s="18"/>
      <c r="EY123" s="18"/>
      <c r="EZ123" s="18"/>
      <c r="FA123" s="18"/>
      <c r="FB123" s="18"/>
      <c r="FC123" s="18"/>
      <c r="FD123" s="18"/>
      <c r="FE123" s="18"/>
      <c r="FF123" s="18"/>
      <c r="FG123" s="18"/>
      <c r="FH123" s="18"/>
      <c r="FI123" s="18"/>
      <c r="FJ123" s="18"/>
      <c r="FK123" s="18"/>
      <c r="FL123" s="18"/>
      <c r="FM123" s="18"/>
      <c r="FN123" s="18"/>
      <c r="FO123" s="18"/>
      <c r="FP123" s="18"/>
      <c r="FQ123" s="18"/>
      <c r="FR123" s="18"/>
      <c r="FS123" s="18"/>
      <c r="FT123" s="18"/>
      <c r="FU123" s="18"/>
      <c r="FV123" s="18"/>
      <c r="FW123" s="274">
        <f t="shared" si="453"/>
        <v>0.38109296191166392</v>
      </c>
      <c r="FX123" s="272">
        <f t="shared" si="459"/>
        <v>0.4446084555636079</v>
      </c>
      <c r="FY123" s="272">
        <f t="shared" si="460"/>
        <v>0.4446084555636079</v>
      </c>
      <c r="FZ123" s="272">
        <f t="shared" si="461"/>
        <v>0.4446084555636079</v>
      </c>
      <c r="GA123" s="272">
        <f t="shared" si="462"/>
        <v>0.50812394921555193</v>
      </c>
      <c r="GB123" s="272">
        <f t="shared" si="463"/>
        <v>0.38109296191166392</v>
      </c>
      <c r="GC123" s="272">
        <f t="shared" si="464"/>
        <v>0.38109296191166392</v>
      </c>
      <c r="GD123" s="274">
        <f t="shared" si="465"/>
        <v>0.44460845556360795</v>
      </c>
      <c r="GE123" s="272">
        <f t="shared" si="466"/>
        <v>0.50812394921555193</v>
      </c>
      <c r="GF123" s="272">
        <f t="shared" si="467"/>
        <v>0.50812394921555193</v>
      </c>
      <c r="GG123" s="272">
        <f t="shared" si="468"/>
        <v>0.50812394921555193</v>
      </c>
      <c r="GH123" s="272">
        <f t="shared" si="469"/>
        <v>0.50812394921555193</v>
      </c>
      <c r="GI123" s="272">
        <f t="shared" si="470"/>
        <v>0.63515493651943988</v>
      </c>
      <c r="GJ123" s="272">
        <f t="shared" si="471"/>
        <v>0.82570141747527193</v>
      </c>
      <c r="GK123" s="274">
        <f t="shared" si="472"/>
        <v>0.76218592382332795</v>
      </c>
      <c r="GL123" s="272">
        <f t="shared" si="473"/>
        <v>0.82570141747527193</v>
      </c>
      <c r="GM123" s="272">
        <f t="shared" si="474"/>
        <v>0.82570141747527181</v>
      </c>
      <c r="GN123" s="272">
        <f t="shared" si="475"/>
        <v>0.95273240477915977</v>
      </c>
      <c r="GO123" s="272">
        <f t="shared" si="476"/>
        <v>1.0162478984311039</v>
      </c>
      <c r="GP123" s="272">
        <f t="shared" si="477"/>
        <v>0.88921691112721579</v>
      </c>
      <c r="GQ123" s="272">
        <f t="shared" si="478"/>
        <v>0.69867043017138386</v>
      </c>
      <c r="GR123" s="274">
        <f t="shared" si="479"/>
        <v>0.82570141747527181</v>
      </c>
      <c r="GS123" s="272">
        <f t="shared" si="480"/>
        <v>0.63515493651943988</v>
      </c>
      <c r="GT123" s="272">
        <f t="shared" si="481"/>
        <v>0.69867043017138386</v>
      </c>
      <c r="GU123" s="272">
        <f t="shared" si="482"/>
        <v>0.50812394921555193</v>
      </c>
      <c r="GV123" s="272">
        <f t="shared" si="483"/>
        <v>0.44460845556360795</v>
      </c>
      <c r="GW123" s="272">
        <f t="shared" si="484"/>
        <v>0.63515493651943988</v>
      </c>
      <c r="GX123" s="272">
        <f t="shared" si="485"/>
        <v>0.57163944286749591</v>
      </c>
      <c r="GY123" s="274">
        <f t="shared" si="486"/>
        <v>0.57163944286749591</v>
      </c>
      <c r="GZ123" s="272">
        <f t="shared" si="487"/>
        <v>0.63515493651943988</v>
      </c>
      <c r="HA123" s="272">
        <f t="shared" si="488"/>
        <v>0.57163944286749591</v>
      </c>
      <c r="HB123" s="272">
        <f t="shared" si="489"/>
        <v>0.63515493651943988</v>
      </c>
      <c r="HC123" s="272">
        <f t="shared" si="490"/>
        <v>0.57163944286749591</v>
      </c>
      <c r="HD123" s="272">
        <f t="shared" si="491"/>
        <v>0.4446084555636079</v>
      </c>
      <c r="HE123" s="272">
        <f t="shared" si="492"/>
        <v>0.57163944286749591</v>
      </c>
      <c r="HF123" s="274">
        <f t="shared" si="493"/>
        <v>0.50812394921555193</v>
      </c>
      <c r="HG123" s="272">
        <f t="shared" si="494"/>
        <v>0.50812394921555193</v>
      </c>
      <c r="HH123" s="272">
        <f t="shared" si="495"/>
        <v>0.57163944286749591</v>
      </c>
      <c r="HI123" s="272">
        <f t="shared" si="496"/>
        <v>0.82570141747527193</v>
      </c>
      <c r="HJ123" s="272">
        <f t="shared" si="497"/>
        <v>0.8892169111272159</v>
      </c>
      <c r="HK123" s="272">
        <f t="shared" si="498"/>
        <v>0.8892169111272159</v>
      </c>
      <c r="HL123" s="272">
        <f t="shared" si="499"/>
        <v>0.82570141747527193</v>
      </c>
      <c r="HM123" s="274">
        <f t="shared" si="500"/>
        <v>0.69867043017138386</v>
      </c>
      <c r="HN123" s="272">
        <f t="shared" si="501"/>
        <v>0.76218592382332784</v>
      </c>
      <c r="HO123" s="272">
        <f t="shared" si="502"/>
        <v>0.76218592382332784</v>
      </c>
      <c r="HP123" s="272">
        <f t="shared" si="503"/>
        <v>0.44460845556360795</v>
      </c>
      <c r="HQ123" s="272">
        <f t="shared" si="504"/>
        <v>0.38109296191166397</v>
      </c>
      <c r="HR123" s="272">
        <f t="shared" si="505"/>
        <v>0.38109296191166397</v>
      </c>
      <c r="HS123" s="272">
        <f t="shared" si="454"/>
        <v>0.44460845556360795</v>
      </c>
      <c r="HT123" s="274">
        <f t="shared" si="455"/>
        <v>0.50812394921555193</v>
      </c>
      <c r="HU123" s="272">
        <f t="shared" si="456"/>
        <v>0.38109296191166397</v>
      </c>
      <c r="HV123" s="272">
        <f t="shared" si="457"/>
        <v>0.31757746825971994</v>
      </c>
      <c r="HW123" s="272">
        <f t="shared" si="458"/>
        <v>0.31757746825971994</v>
      </c>
    </row>
    <row r="124" spans="2:235" x14ac:dyDescent="0.25">
      <c r="B124" s="132"/>
      <c r="C124" s="132"/>
      <c r="D124" s="132"/>
      <c r="E124" s="132"/>
      <c r="F124" s="132"/>
      <c r="G124" s="132"/>
      <c r="H124" s="132"/>
      <c r="I124" s="132"/>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c r="CC124" s="18"/>
      <c r="CD124" s="18"/>
      <c r="CE124" s="18"/>
      <c r="CF124" s="18"/>
      <c r="CG124" s="18"/>
      <c r="CH124" s="18"/>
      <c r="CI124" s="18"/>
      <c r="CJ124" s="18"/>
      <c r="CK124" s="18"/>
      <c r="CL124" s="18"/>
      <c r="CM124" s="18"/>
      <c r="CN124" s="18"/>
      <c r="CO124" s="18"/>
      <c r="CP124" s="18"/>
      <c r="CQ124" s="18"/>
      <c r="CR124" s="18"/>
      <c r="CS124" s="18"/>
      <c r="CT124" s="18"/>
      <c r="CU124" s="18"/>
      <c r="CV124" s="18"/>
      <c r="CW124" s="18"/>
      <c r="CX124" s="18"/>
      <c r="CY124" s="18"/>
      <c r="CZ124" s="18"/>
      <c r="DA124" s="18"/>
      <c r="DB124" s="18"/>
      <c r="DC124" s="18"/>
      <c r="DD124" s="18"/>
      <c r="DE124" s="18"/>
      <c r="DF124" s="18"/>
      <c r="DG124" s="18"/>
      <c r="DH124" s="18"/>
      <c r="DI124" s="18"/>
      <c r="DJ124" s="18"/>
      <c r="DK124" s="18"/>
      <c r="DL124" s="18"/>
      <c r="DM124" s="18"/>
      <c r="DN124" s="18"/>
      <c r="DO124" s="18"/>
      <c r="DP124" s="18"/>
      <c r="DQ124" s="18"/>
      <c r="DR124" s="18"/>
      <c r="DS124" s="18"/>
      <c r="DT124" s="18"/>
      <c r="DU124" s="18"/>
      <c r="DV124" s="18"/>
      <c r="DW124" s="18"/>
      <c r="DX124" s="18"/>
      <c r="DY124" s="18"/>
      <c r="DZ124" s="18"/>
      <c r="EA124" s="18"/>
      <c r="EB124" s="18"/>
      <c r="EC124" s="18"/>
      <c r="ED124" s="18"/>
      <c r="EE124" s="18"/>
      <c r="EF124" s="18"/>
      <c r="EG124" s="18"/>
      <c r="EH124" s="18"/>
      <c r="EI124" s="18"/>
      <c r="EJ124" s="18"/>
      <c r="EK124" s="18"/>
      <c r="EL124" s="18"/>
      <c r="EM124" s="18"/>
      <c r="EN124" s="18"/>
      <c r="EO124" s="18"/>
      <c r="EP124" s="18"/>
      <c r="EQ124" s="18"/>
      <c r="ER124" s="18"/>
      <c r="ES124" s="18"/>
      <c r="ET124" s="18"/>
      <c r="EU124" s="18"/>
      <c r="EV124" s="18"/>
      <c r="EW124" s="18"/>
      <c r="EX124" s="18"/>
      <c r="EY124" s="18"/>
      <c r="EZ124" s="18"/>
      <c r="FA124" s="18"/>
      <c r="FB124" s="18"/>
      <c r="FC124" s="18"/>
      <c r="FD124" s="18"/>
      <c r="FE124" s="18"/>
      <c r="FF124" s="18"/>
      <c r="FG124" s="18"/>
      <c r="FH124" s="18"/>
      <c r="FI124" s="18"/>
      <c r="FJ124" s="18"/>
      <c r="FK124" s="18"/>
      <c r="FL124" s="18"/>
      <c r="FM124" s="18"/>
      <c r="FN124" s="18"/>
      <c r="FO124" s="18"/>
      <c r="FP124" s="18"/>
      <c r="FQ124" s="18"/>
      <c r="FR124" s="18"/>
      <c r="FS124" s="18"/>
      <c r="FT124" s="18"/>
      <c r="FU124" s="18"/>
      <c r="FV124" s="18"/>
      <c r="FW124" s="274">
        <f t="shared" si="453"/>
        <v>0.43336506528644708</v>
      </c>
      <c r="FX124" s="272">
        <f t="shared" si="459"/>
        <v>0.57782008704859611</v>
      </c>
      <c r="FY124" s="272">
        <f t="shared" si="460"/>
        <v>0.72227510881074508</v>
      </c>
      <c r="FZ124" s="272">
        <f t="shared" si="461"/>
        <v>0.72227510881074508</v>
      </c>
      <c r="GA124" s="272">
        <f t="shared" si="462"/>
        <v>0.86673013057289405</v>
      </c>
      <c r="GB124" s="272">
        <f t="shared" si="463"/>
        <v>0.86673013057289416</v>
      </c>
      <c r="GC124" s="272">
        <f t="shared" si="464"/>
        <v>0.86673013057289416</v>
      </c>
      <c r="GD124" s="274">
        <f t="shared" si="465"/>
        <v>0.86673013057289416</v>
      </c>
      <c r="GE124" s="272">
        <f t="shared" si="466"/>
        <v>0.72227510881074508</v>
      </c>
      <c r="GF124" s="272">
        <f t="shared" si="467"/>
        <v>1.1556401740971922</v>
      </c>
      <c r="GG124" s="272">
        <f t="shared" si="468"/>
        <v>1.3000951958593414</v>
      </c>
      <c r="GH124" s="272">
        <f t="shared" si="469"/>
        <v>1.4445502176214902</v>
      </c>
      <c r="GI124" s="272">
        <f t="shared" si="470"/>
        <v>1.3000951958593412</v>
      </c>
      <c r="GJ124" s="272">
        <f t="shared" si="471"/>
        <v>1.3000951958593412</v>
      </c>
      <c r="GK124" s="274">
        <f t="shared" si="472"/>
        <v>1.4445502176214902</v>
      </c>
      <c r="GL124" s="272">
        <f t="shared" si="473"/>
        <v>1.7334602611457881</v>
      </c>
      <c r="GM124" s="272">
        <f t="shared" si="474"/>
        <v>1.4445502176214902</v>
      </c>
      <c r="GN124" s="272">
        <f t="shared" si="475"/>
        <v>1.1556401740971922</v>
      </c>
      <c r="GO124" s="272">
        <f t="shared" si="476"/>
        <v>0.86673013057289416</v>
      </c>
      <c r="GP124" s="272">
        <f t="shared" si="477"/>
        <v>1.3000951958593412</v>
      </c>
      <c r="GQ124" s="272">
        <f t="shared" si="478"/>
        <v>1.3000951958593412</v>
      </c>
      <c r="GR124" s="274">
        <f t="shared" si="479"/>
        <v>1.3000951958593412</v>
      </c>
      <c r="GS124" s="272">
        <f t="shared" si="480"/>
        <v>1.0111851523350432</v>
      </c>
      <c r="GT124" s="272">
        <f t="shared" si="481"/>
        <v>0.86673013057289405</v>
      </c>
      <c r="GU124" s="272">
        <f t="shared" si="482"/>
        <v>1.011185152335043</v>
      </c>
      <c r="GV124" s="272">
        <f t="shared" si="483"/>
        <v>1.011185152335043</v>
      </c>
      <c r="GW124" s="272">
        <f t="shared" si="484"/>
        <v>0.43336506528644708</v>
      </c>
      <c r="GX124" s="272">
        <f t="shared" si="485"/>
        <v>0.57782008704859611</v>
      </c>
      <c r="GY124" s="274">
        <f t="shared" si="486"/>
        <v>0.43336506528644708</v>
      </c>
      <c r="GZ124" s="272">
        <f t="shared" si="487"/>
        <v>0.43336506528644708</v>
      </c>
      <c r="HA124" s="272">
        <f t="shared" si="488"/>
        <v>0.57782008704859611</v>
      </c>
      <c r="HB124" s="272">
        <f t="shared" si="489"/>
        <v>0.43336506528644708</v>
      </c>
      <c r="HC124" s="272">
        <f t="shared" si="490"/>
        <v>0.72227510881074508</v>
      </c>
      <c r="HD124" s="272">
        <f t="shared" si="491"/>
        <v>0.86673013057289405</v>
      </c>
      <c r="HE124" s="272">
        <f t="shared" si="492"/>
        <v>1.011185152335043</v>
      </c>
      <c r="HF124" s="274">
        <f t="shared" si="493"/>
        <v>1.4445502176214902</v>
      </c>
      <c r="HG124" s="272">
        <f t="shared" si="494"/>
        <v>1.7334602611457881</v>
      </c>
      <c r="HH124" s="272">
        <f t="shared" si="495"/>
        <v>1.7334602611457881</v>
      </c>
      <c r="HI124" s="272">
        <f t="shared" si="496"/>
        <v>1.8779152829079371</v>
      </c>
      <c r="HJ124" s="272">
        <f t="shared" si="497"/>
        <v>1.7334602611457881</v>
      </c>
      <c r="HK124" s="272">
        <f t="shared" si="498"/>
        <v>2.1668253264322352</v>
      </c>
      <c r="HL124" s="272">
        <f t="shared" si="499"/>
        <v>2.1668253264322352</v>
      </c>
      <c r="HM124" s="274">
        <f t="shared" si="500"/>
        <v>1.8779152829079371</v>
      </c>
      <c r="HN124" s="272">
        <f t="shared" si="501"/>
        <v>2.022370304670086</v>
      </c>
      <c r="HO124" s="272">
        <f t="shared" si="502"/>
        <v>1.8779152829079373</v>
      </c>
      <c r="HP124" s="272">
        <f t="shared" si="503"/>
        <v>2.022370304670086</v>
      </c>
      <c r="HQ124" s="272">
        <f t="shared" si="504"/>
        <v>2.0223703046700865</v>
      </c>
      <c r="HR124" s="272">
        <f t="shared" si="505"/>
        <v>1.5890052393836394</v>
      </c>
      <c r="HS124" s="272">
        <f t="shared" si="454"/>
        <v>1.300095195859341</v>
      </c>
      <c r="HT124" s="274">
        <f t="shared" si="455"/>
        <v>1.1556401740971922</v>
      </c>
      <c r="HU124" s="272">
        <f t="shared" si="456"/>
        <v>0.72227510881074508</v>
      </c>
      <c r="HV124" s="272">
        <f t="shared" si="457"/>
        <v>0.57782008704859611</v>
      </c>
      <c r="HW124" s="272">
        <f t="shared" si="458"/>
        <v>0.28891004352429805</v>
      </c>
    </row>
    <row r="125" spans="2:235" x14ac:dyDescent="0.25">
      <c r="B125" s="132"/>
      <c r="C125" s="132"/>
      <c r="D125" s="132"/>
      <c r="E125" s="132"/>
      <c r="F125" s="132"/>
      <c r="G125" s="132"/>
      <c r="H125" s="132"/>
      <c r="I125" s="132"/>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c r="CC125" s="18"/>
      <c r="CD125" s="18"/>
      <c r="CE125" s="18"/>
      <c r="CF125" s="18"/>
      <c r="CG125" s="18"/>
      <c r="CH125" s="18"/>
      <c r="CI125" s="18"/>
      <c r="CJ125" s="18"/>
      <c r="CK125" s="18"/>
      <c r="CL125" s="18"/>
      <c r="CM125" s="18"/>
      <c r="CN125" s="18"/>
      <c r="CO125" s="18"/>
      <c r="CP125" s="18"/>
      <c r="CQ125" s="18"/>
      <c r="CR125" s="18"/>
      <c r="CS125" s="18"/>
      <c r="CT125" s="18"/>
      <c r="CU125" s="18"/>
      <c r="CV125" s="18"/>
      <c r="CW125" s="18"/>
      <c r="CX125" s="18"/>
      <c r="CY125" s="18"/>
      <c r="CZ125" s="18"/>
      <c r="DA125" s="18"/>
      <c r="DB125" s="18"/>
      <c r="DC125" s="18"/>
      <c r="DD125" s="18"/>
      <c r="DE125" s="18"/>
      <c r="DF125" s="18"/>
      <c r="DG125" s="18"/>
      <c r="DH125" s="18"/>
      <c r="DI125" s="18"/>
      <c r="DJ125" s="18"/>
      <c r="DK125" s="18"/>
      <c r="DL125" s="18"/>
      <c r="DM125" s="18"/>
      <c r="DN125" s="18"/>
      <c r="DO125" s="18"/>
      <c r="DP125" s="18"/>
      <c r="DQ125" s="18"/>
      <c r="DR125" s="18"/>
      <c r="DS125" s="18"/>
      <c r="DT125" s="18"/>
      <c r="DU125" s="18"/>
      <c r="DV125" s="18"/>
      <c r="DW125" s="18"/>
      <c r="DX125" s="18"/>
      <c r="DY125" s="18"/>
      <c r="DZ125" s="18"/>
      <c r="EA125" s="18"/>
      <c r="EB125" s="18"/>
      <c r="EC125" s="18"/>
      <c r="ED125" s="18"/>
      <c r="EE125" s="18"/>
      <c r="EF125" s="18"/>
      <c r="EG125" s="18"/>
      <c r="EH125" s="18"/>
      <c r="EI125" s="18"/>
      <c r="EJ125" s="18"/>
      <c r="EK125" s="18"/>
      <c r="EL125" s="18"/>
      <c r="EM125" s="18"/>
      <c r="EN125" s="18"/>
      <c r="EO125" s="18"/>
      <c r="EP125" s="18"/>
      <c r="EQ125" s="18"/>
      <c r="ER125" s="18"/>
      <c r="ES125" s="18"/>
      <c r="ET125" s="18"/>
      <c r="EU125" s="18"/>
      <c r="EV125" s="18"/>
      <c r="EW125" s="18"/>
      <c r="EX125" s="18"/>
      <c r="EY125" s="18"/>
      <c r="EZ125" s="18"/>
      <c r="FA125" s="18"/>
      <c r="FB125" s="18"/>
      <c r="FC125" s="18"/>
      <c r="FD125" s="18"/>
      <c r="FE125" s="18"/>
      <c r="FF125" s="18"/>
      <c r="FG125" s="18"/>
      <c r="FH125" s="18"/>
      <c r="FI125" s="18"/>
      <c r="FJ125" s="18"/>
      <c r="FK125" s="18"/>
      <c r="FL125" s="18"/>
      <c r="FM125" s="18"/>
      <c r="FN125" s="18"/>
      <c r="FO125" s="18"/>
      <c r="FP125" s="18"/>
      <c r="FQ125" s="18"/>
      <c r="FR125" s="18"/>
      <c r="FS125" s="18"/>
      <c r="FT125" s="18"/>
      <c r="FU125" s="18"/>
      <c r="FV125" s="18"/>
      <c r="FW125" s="274">
        <f t="shared" si="453"/>
        <v>0</v>
      </c>
      <c r="FX125" s="272">
        <f t="shared" si="459"/>
        <v>0</v>
      </c>
      <c r="FY125" s="272">
        <f t="shared" si="460"/>
        <v>0</v>
      </c>
      <c r="FZ125" s="272">
        <f t="shared" si="461"/>
        <v>2.310696212768907</v>
      </c>
      <c r="GA125" s="272">
        <f t="shared" si="462"/>
        <v>2.310696212768907</v>
      </c>
      <c r="GB125" s="272">
        <f t="shared" si="463"/>
        <v>2.310696212768907</v>
      </c>
      <c r="GC125" s="272">
        <f t="shared" si="464"/>
        <v>2.310696212768907</v>
      </c>
      <c r="GD125" s="274">
        <f t="shared" si="465"/>
        <v>2.310696212768907</v>
      </c>
      <c r="GE125" s="272">
        <f t="shared" si="466"/>
        <v>3.0809282836918763</v>
      </c>
      <c r="GF125" s="272">
        <f t="shared" si="467"/>
        <v>3.0809282836918763</v>
      </c>
      <c r="GG125" s="272">
        <f t="shared" si="468"/>
        <v>0.77023207092296908</v>
      </c>
      <c r="GH125" s="272">
        <f t="shared" si="469"/>
        <v>0.77023207092296908</v>
      </c>
      <c r="GI125" s="272">
        <f t="shared" si="470"/>
        <v>0.77023207092296908</v>
      </c>
      <c r="GJ125" s="272">
        <f t="shared" si="471"/>
        <v>0.77023207092296908</v>
      </c>
      <c r="GK125" s="274">
        <f t="shared" si="472"/>
        <v>0.77023207092296908</v>
      </c>
      <c r="GL125" s="272">
        <f t="shared" si="473"/>
        <v>0</v>
      </c>
      <c r="GM125" s="272">
        <f t="shared" si="474"/>
        <v>0.77023207092296908</v>
      </c>
      <c r="GN125" s="272">
        <f t="shared" si="475"/>
        <v>0.77023207092296908</v>
      </c>
      <c r="GO125" s="272">
        <f t="shared" si="476"/>
        <v>0.77023207092296908</v>
      </c>
      <c r="GP125" s="272">
        <f t="shared" si="477"/>
        <v>1.5404641418459382</v>
      </c>
      <c r="GQ125" s="272">
        <f t="shared" si="478"/>
        <v>1.5404641418459382</v>
      </c>
      <c r="GR125" s="274">
        <f t="shared" si="479"/>
        <v>1.5404641418459382</v>
      </c>
      <c r="GS125" s="272">
        <f t="shared" si="480"/>
        <v>1.5404641418459382</v>
      </c>
      <c r="GT125" s="272">
        <f t="shared" si="481"/>
        <v>0.77023207092296908</v>
      </c>
      <c r="GU125" s="272">
        <f t="shared" si="482"/>
        <v>0.77023207092296908</v>
      </c>
      <c r="GV125" s="272">
        <f t="shared" si="483"/>
        <v>0.77023207092296908</v>
      </c>
      <c r="GW125" s="272">
        <f t="shared" si="484"/>
        <v>0</v>
      </c>
      <c r="GX125" s="272">
        <f t="shared" si="485"/>
        <v>0</v>
      </c>
      <c r="GY125" s="274">
        <f t="shared" si="486"/>
        <v>0</v>
      </c>
      <c r="GZ125" s="272">
        <f t="shared" si="487"/>
        <v>0</v>
      </c>
      <c r="HA125" s="272">
        <f t="shared" si="488"/>
        <v>0</v>
      </c>
      <c r="HB125" s="272">
        <f t="shared" si="489"/>
        <v>0.77023207092296908</v>
      </c>
      <c r="HC125" s="272">
        <f t="shared" si="490"/>
        <v>0.77023207092296908</v>
      </c>
      <c r="HD125" s="272">
        <f t="shared" si="491"/>
        <v>0.77023207092296908</v>
      </c>
      <c r="HE125" s="272">
        <f t="shared" si="492"/>
        <v>0.77023207092296908</v>
      </c>
      <c r="HF125" s="274">
        <f t="shared" si="493"/>
        <v>1.5404641418459382</v>
      </c>
      <c r="HG125" s="272">
        <f t="shared" si="494"/>
        <v>2.3106962127689075</v>
      </c>
      <c r="HH125" s="272">
        <f t="shared" si="495"/>
        <v>3.0809282836918763</v>
      </c>
      <c r="HI125" s="272">
        <f t="shared" si="496"/>
        <v>3.0809282836918763</v>
      </c>
      <c r="HJ125" s="272">
        <f t="shared" si="497"/>
        <v>3.0809282836918763</v>
      </c>
      <c r="HK125" s="272">
        <f t="shared" si="498"/>
        <v>3.0809282836918763</v>
      </c>
      <c r="HL125" s="272">
        <f t="shared" si="499"/>
        <v>3.0809282836918763</v>
      </c>
      <c r="HM125" s="274">
        <f t="shared" si="500"/>
        <v>3.0809282836918763</v>
      </c>
      <c r="HN125" s="272">
        <f t="shared" si="501"/>
        <v>2.3106962127689075</v>
      </c>
      <c r="HO125" s="272">
        <f t="shared" si="502"/>
        <v>2.3106962127689075</v>
      </c>
      <c r="HP125" s="272">
        <f t="shared" si="503"/>
        <v>3.0809282836918763</v>
      </c>
      <c r="HQ125" s="272">
        <f t="shared" si="504"/>
        <v>3.8511603546148452</v>
      </c>
      <c r="HR125" s="272">
        <f t="shared" si="505"/>
        <v>4.621392425537814</v>
      </c>
      <c r="HS125" s="272">
        <f t="shared" si="454"/>
        <v>4.621392425537814</v>
      </c>
      <c r="HT125" s="274">
        <f t="shared" si="455"/>
        <v>4.621392425537814</v>
      </c>
      <c r="HU125" s="272">
        <f t="shared" si="456"/>
        <v>4.621392425537814</v>
      </c>
      <c r="HV125" s="272">
        <f t="shared" si="457"/>
        <v>3.8511603546148452</v>
      </c>
      <c r="HW125" s="272">
        <f t="shared" si="458"/>
        <v>2.3106962127689075</v>
      </c>
    </row>
    <row r="126" spans="2:235" s="132" customFormat="1" ht="15.75" thickBot="1" x14ac:dyDescent="0.3">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c r="CC126" s="18"/>
      <c r="CD126" s="18"/>
      <c r="CE126" s="18"/>
      <c r="CF126" s="18"/>
      <c r="CG126" s="18"/>
      <c r="CH126" s="18"/>
      <c r="CI126" s="18"/>
      <c r="CJ126" s="18"/>
      <c r="CK126" s="18"/>
      <c r="CL126" s="18"/>
      <c r="CM126" s="18"/>
      <c r="CN126" s="18"/>
      <c r="CO126" s="18"/>
      <c r="CP126" s="18"/>
      <c r="CQ126" s="18"/>
      <c r="CR126" s="18"/>
      <c r="CS126" s="18"/>
      <c r="CT126" s="18"/>
      <c r="CU126" s="18"/>
      <c r="CV126" s="18"/>
      <c r="CW126" s="18"/>
      <c r="CX126" s="18"/>
      <c r="CY126" s="18"/>
      <c r="CZ126" s="18"/>
      <c r="DA126" s="18"/>
      <c r="DB126" s="18"/>
      <c r="DC126" s="18"/>
      <c r="DD126" s="18"/>
      <c r="DE126" s="18"/>
      <c r="DF126" s="18"/>
      <c r="DG126" s="18"/>
      <c r="DH126" s="18"/>
      <c r="DI126" s="18"/>
      <c r="DJ126" s="18"/>
      <c r="DK126" s="18"/>
      <c r="DL126" s="18"/>
      <c r="DM126" s="18"/>
      <c r="DN126" s="18"/>
      <c r="DO126" s="18"/>
      <c r="DP126" s="18"/>
      <c r="DQ126" s="18"/>
      <c r="DR126" s="18"/>
      <c r="DS126" s="18"/>
      <c r="DT126" s="18"/>
      <c r="DU126" s="18"/>
      <c r="DV126" s="18"/>
      <c r="DW126" s="18"/>
      <c r="DX126" s="18"/>
      <c r="DY126" s="18"/>
      <c r="DZ126" s="18"/>
      <c r="EA126" s="18"/>
      <c r="EB126" s="18"/>
      <c r="EC126" s="18"/>
      <c r="ED126" s="18"/>
      <c r="EE126" s="18"/>
      <c r="EF126" s="18"/>
      <c r="EG126" s="18"/>
      <c r="EH126" s="18"/>
      <c r="EI126" s="18"/>
      <c r="EJ126" s="18"/>
      <c r="EK126" s="18"/>
      <c r="EL126" s="18"/>
      <c r="EM126" s="18"/>
      <c r="EN126" s="18"/>
      <c r="EO126" s="18"/>
      <c r="EP126" s="18"/>
      <c r="EQ126" s="18"/>
      <c r="ER126" s="18"/>
      <c r="ES126" s="18"/>
      <c r="ET126" s="18"/>
      <c r="EU126" s="18"/>
      <c r="EV126" s="18"/>
      <c r="EW126" s="18"/>
      <c r="EX126" s="18"/>
      <c r="EY126" s="18"/>
      <c r="EZ126" s="18"/>
      <c r="FA126" s="18"/>
      <c r="FB126" s="18"/>
      <c r="FC126" s="18"/>
      <c r="FD126" s="18"/>
      <c r="FE126" s="18"/>
      <c r="FF126" s="18"/>
      <c r="FG126" s="18"/>
      <c r="FH126" s="18"/>
      <c r="FI126" s="18"/>
      <c r="FJ126" s="18"/>
      <c r="FK126" s="18"/>
      <c r="FL126" s="18"/>
      <c r="FM126" s="18"/>
      <c r="FN126" s="18"/>
      <c r="FO126" s="18"/>
      <c r="FP126" s="18"/>
      <c r="FQ126" s="18"/>
      <c r="FR126" s="18"/>
      <c r="FS126" s="18"/>
      <c r="FT126" s="18"/>
      <c r="FU126" s="18"/>
      <c r="FV126" s="18"/>
      <c r="FW126" s="272"/>
      <c r="FX126" s="272"/>
      <c r="FY126" s="272"/>
      <c r="FZ126" s="272"/>
      <c r="GA126" s="272"/>
      <c r="GB126" s="272"/>
      <c r="GC126" s="272"/>
      <c r="GD126" s="272"/>
      <c r="GE126" s="272"/>
      <c r="GF126" s="272"/>
      <c r="GG126" s="272"/>
      <c r="GH126" s="272"/>
      <c r="GI126" s="272"/>
      <c r="GJ126" s="272"/>
      <c r="GK126" s="272"/>
      <c r="GL126" s="272"/>
      <c r="GM126" s="272"/>
      <c r="GN126" s="272"/>
      <c r="GO126" s="272"/>
      <c r="GP126" s="272"/>
      <c r="GQ126" s="272"/>
      <c r="GR126" s="272"/>
      <c r="GS126" s="272"/>
      <c r="GT126" s="272"/>
      <c r="GU126" s="272"/>
      <c r="GV126" s="272"/>
      <c r="GW126" s="272"/>
      <c r="GX126" s="272"/>
      <c r="GY126" s="272"/>
      <c r="GZ126" s="272"/>
      <c r="HA126" s="272"/>
      <c r="HB126" s="272"/>
      <c r="HC126" s="272"/>
      <c r="HD126" s="272"/>
      <c r="HE126" s="272"/>
      <c r="HF126" s="272"/>
      <c r="HG126" s="272"/>
      <c r="HH126" s="272"/>
      <c r="HI126" s="272"/>
      <c r="HJ126" s="272"/>
      <c r="HK126" s="272"/>
      <c r="HL126" s="272"/>
      <c r="HM126" s="272"/>
      <c r="HN126" s="272"/>
      <c r="HO126" s="272"/>
      <c r="HP126" s="272"/>
      <c r="HQ126" s="272"/>
      <c r="HR126" s="272"/>
      <c r="HS126" s="272"/>
      <c r="HT126" s="272"/>
      <c r="HU126" s="272"/>
      <c r="HV126" s="272"/>
      <c r="HW126" s="272"/>
    </row>
    <row r="127" spans="2:235" ht="15.75" thickBot="1" x14ac:dyDescent="0.3">
      <c r="FW127" s="272"/>
      <c r="HI127" s="40"/>
      <c r="HJ127" s="267">
        <v>30</v>
      </c>
      <c r="HK127" s="267">
        <v>31</v>
      </c>
      <c r="HL127" s="267">
        <v>32</v>
      </c>
      <c r="HM127" s="267">
        <v>33</v>
      </c>
      <c r="HN127" s="267">
        <v>34</v>
      </c>
      <c r="HO127" s="267">
        <v>35</v>
      </c>
      <c r="HP127" s="267">
        <v>36</v>
      </c>
      <c r="HQ127" s="268">
        <v>37</v>
      </c>
    </row>
    <row r="128" spans="2:235" x14ac:dyDescent="0.25">
      <c r="FW128" s="272"/>
      <c r="HI128" s="256" t="s">
        <v>203</v>
      </c>
      <c r="HJ128" s="262">
        <f>FW116</f>
        <v>0</v>
      </c>
      <c r="HK128" s="263">
        <f>GD116</f>
        <v>0.11280983927418149</v>
      </c>
      <c r="HL128" s="263">
        <f>GK116</f>
        <v>5.6404919637090746E-2</v>
      </c>
      <c r="HM128" s="263">
        <f>GR116</f>
        <v>5.6404919637090746E-2</v>
      </c>
      <c r="HN128" s="263">
        <f>GY116</f>
        <v>5.6404919637090746E-2</v>
      </c>
      <c r="HO128" s="263">
        <f>HF116</f>
        <v>0</v>
      </c>
      <c r="HP128" s="263">
        <f>HM116</f>
        <v>5.6404919637090746E-2</v>
      </c>
      <c r="HQ128" s="264">
        <f>HT116</f>
        <v>0</v>
      </c>
      <c r="HS128" s="132"/>
      <c r="HT128" s="132"/>
      <c r="HU128" s="132"/>
      <c r="HV128" s="132"/>
      <c r="HW128" s="132"/>
      <c r="HX128" s="132"/>
      <c r="HY128" s="132"/>
      <c r="HZ128" s="132"/>
      <c r="IA128" s="132"/>
    </row>
    <row r="129" spans="2:225" x14ac:dyDescent="0.25">
      <c r="HI129" s="256" t="s">
        <v>204</v>
      </c>
      <c r="HJ129" s="265">
        <f t="shared" ref="HJ129:HJ137" si="506">FW117</f>
        <v>0</v>
      </c>
      <c r="HK129" s="27">
        <f t="shared" ref="HK129:HK137" si="507">GD117</f>
        <v>0</v>
      </c>
      <c r="HL129" s="27">
        <f t="shared" ref="HL129:HL137" si="508">GK117</f>
        <v>4.9941019655786519E-2</v>
      </c>
      <c r="HM129" s="27">
        <f t="shared" ref="HM129:HM137" si="509">GR117</f>
        <v>0</v>
      </c>
      <c r="HN129" s="27">
        <f t="shared" ref="HN129:HN137" si="510">GY117</f>
        <v>0</v>
      </c>
      <c r="HO129" s="27">
        <f t="shared" ref="HO129:HO137" si="511">HF117</f>
        <v>4.9941019655786519E-2</v>
      </c>
      <c r="HP129" s="27">
        <f t="shared" ref="HP129:HP137" si="512">HM117</f>
        <v>0</v>
      </c>
      <c r="HQ129" s="266">
        <f t="shared" ref="HQ129:HQ136" si="513">HT117</f>
        <v>0</v>
      </c>
    </row>
    <row r="130" spans="2:225" x14ac:dyDescent="0.25">
      <c r="HI130" s="256" t="s">
        <v>205</v>
      </c>
      <c r="HJ130" s="265">
        <f t="shared" si="506"/>
        <v>0</v>
      </c>
      <c r="HK130" s="27">
        <f t="shared" si="507"/>
        <v>8.9543551744979966E-2</v>
      </c>
      <c r="HL130" s="27">
        <f t="shared" si="508"/>
        <v>4.4771775872489983E-2</v>
      </c>
      <c r="HM130" s="27">
        <f t="shared" si="509"/>
        <v>0</v>
      </c>
      <c r="HN130" s="27">
        <f t="shared" si="510"/>
        <v>8.9543551744979966E-2</v>
      </c>
      <c r="HO130" s="27">
        <f t="shared" si="511"/>
        <v>4.4771775872489983E-2</v>
      </c>
      <c r="HP130" s="27">
        <f t="shared" si="512"/>
        <v>4.4771775872489983E-2</v>
      </c>
      <c r="HQ130" s="266">
        <f t="shared" si="513"/>
        <v>0</v>
      </c>
    </row>
    <row r="131" spans="2:225" x14ac:dyDescent="0.25">
      <c r="HI131" s="256" t="s">
        <v>206</v>
      </c>
      <c r="HJ131" s="265">
        <f t="shared" si="506"/>
        <v>0.23278215175440925</v>
      </c>
      <c r="HK131" s="27">
        <f t="shared" si="507"/>
        <v>0.18622572140352739</v>
      </c>
      <c r="HL131" s="27">
        <f t="shared" si="508"/>
        <v>0.23278215175440925</v>
      </c>
      <c r="HM131" s="27">
        <f t="shared" si="509"/>
        <v>0.27933858210529106</v>
      </c>
      <c r="HN131" s="27">
        <f t="shared" si="510"/>
        <v>0.13966929105264553</v>
      </c>
      <c r="HO131" s="27">
        <f t="shared" si="511"/>
        <v>9.3112860701763694E-2</v>
      </c>
      <c r="HP131" s="27">
        <f t="shared" si="512"/>
        <v>9.3112860701763694E-2</v>
      </c>
      <c r="HQ131" s="266">
        <f t="shared" si="513"/>
        <v>0.18622572140352739</v>
      </c>
    </row>
    <row r="132" spans="2:225" x14ac:dyDescent="0.25">
      <c r="HI132" s="256" t="s">
        <v>207</v>
      </c>
      <c r="HJ132" s="265">
        <f t="shared" si="506"/>
        <v>0.22644148118090138</v>
      </c>
      <c r="HK132" s="27">
        <f t="shared" si="507"/>
        <v>0.1811531849447211</v>
      </c>
      <c r="HL132" s="27">
        <f t="shared" si="508"/>
        <v>0.27172977741708165</v>
      </c>
      <c r="HM132" s="27">
        <f t="shared" si="509"/>
        <v>0.1811531849447211</v>
      </c>
      <c r="HN132" s="27">
        <f t="shared" si="510"/>
        <v>9.0576592472360551E-2</v>
      </c>
      <c r="HO132" s="27">
        <f t="shared" si="511"/>
        <v>9.0576592472360551E-2</v>
      </c>
      <c r="HP132" s="27">
        <f t="shared" si="512"/>
        <v>0.22644148118090138</v>
      </c>
      <c r="HQ132" s="266">
        <f t="shared" si="513"/>
        <v>9.0576592472360551E-2</v>
      </c>
    </row>
    <row r="133" spans="2:225" x14ac:dyDescent="0.25">
      <c r="HI133" s="256" t="s">
        <v>208</v>
      </c>
      <c r="HJ133" s="265">
        <f t="shared" si="506"/>
        <v>0.19743975915508422</v>
      </c>
      <c r="HK133" s="27">
        <f t="shared" si="507"/>
        <v>0.27641566281711788</v>
      </c>
      <c r="HL133" s="27">
        <f t="shared" si="508"/>
        <v>0.39487951831016838</v>
      </c>
      <c r="HM133" s="27">
        <f t="shared" si="509"/>
        <v>0.27641566281711788</v>
      </c>
      <c r="HN133" s="27">
        <f t="shared" si="510"/>
        <v>0.19743975915508419</v>
      </c>
      <c r="HO133" s="27">
        <f t="shared" si="511"/>
        <v>0.19743975915508419</v>
      </c>
      <c r="HP133" s="27">
        <f t="shared" si="512"/>
        <v>0.23692771098610102</v>
      </c>
      <c r="HQ133" s="266">
        <f t="shared" si="513"/>
        <v>0.31590361464813471</v>
      </c>
    </row>
    <row r="134" spans="2:225" x14ac:dyDescent="0.25">
      <c r="HI134" s="256" t="s">
        <v>209</v>
      </c>
      <c r="HJ134" s="265">
        <f t="shared" si="506"/>
        <v>0.61499276673892045</v>
      </c>
      <c r="HK134" s="27">
        <f t="shared" si="507"/>
        <v>0.75691417444790221</v>
      </c>
      <c r="HL134" s="27">
        <f t="shared" si="508"/>
        <v>0.89883558215688375</v>
      </c>
      <c r="HM134" s="27">
        <f t="shared" si="509"/>
        <v>0.56768563083592649</v>
      </c>
      <c r="HN134" s="27">
        <f t="shared" si="510"/>
        <v>0.33114995132095715</v>
      </c>
      <c r="HO134" s="27">
        <f t="shared" si="511"/>
        <v>0.42576422312694495</v>
      </c>
      <c r="HP134" s="27">
        <f t="shared" si="512"/>
        <v>0.4730713590299388</v>
      </c>
      <c r="HQ134" s="266">
        <f t="shared" si="513"/>
        <v>0.2838428154179633</v>
      </c>
    </row>
    <row r="135" spans="2:225" x14ac:dyDescent="0.25">
      <c r="HI135" s="256" t="s">
        <v>210</v>
      </c>
      <c r="HJ135" s="265">
        <f t="shared" si="506"/>
        <v>0.38109296191166392</v>
      </c>
      <c r="HK135" s="27">
        <f t="shared" si="507"/>
        <v>0.44460845556360795</v>
      </c>
      <c r="HL135" s="27">
        <f t="shared" si="508"/>
        <v>0.76218592382332795</v>
      </c>
      <c r="HM135" s="27">
        <f t="shared" si="509"/>
        <v>0.82570141747527181</v>
      </c>
      <c r="HN135" s="27">
        <f t="shared" si="510"/>
        <v>0.57163944286749591</v>
      </c>
      <c r="HO135" s="27">
        <f t="shared" si="511"/>
        <v>0.50812394921555193</v>
      </c>
      <c r="HP135" s="27">
        <f t="shared" si="512"/>
        <v>0.69867043017138386</v>
      </c>
      <c r="HQ135" s="266">
        <f t="shared" si="513"/>
        <v>0.50812394921555193</v>
      </c>
    </row>
    <row r="136" spans="2:225" x14ac:dyDescent="0.25">
      <c r="HI136" s="256" t="s">
        <v>211</v>
      </c>
      <c r="HJ136" s="265">
        <f t="shared" si="506"/>
        <v>0.43336506528644708</v>
      </c>
      <c r="HK136" s="27">
        <f t="shared" si="507"/>
        <v>0.86673013057289416</v>
      </c>
      <c r="HL136" s="27">
        <f t="shared" si="508"/>
        <v>1.4445502176214902</v>
      </c>
      <c r="HM136" s="27">
        <f t="shared" si="509"/>
        <v>1.3000951958593412</v>
      </c>
      <c r="HN136" s="27">
        <f t="shared" si="510"/>
        <v>0.43336506528644708</v>
      </c>
      <c r="HO136" s="27">
        <f t="shared" si="511"/>
        <v>1.4445502176214902</v>
      </c>
      <c r="HP136" s="27">
        <f t="shared" si="512"/>
        <v>1.8779152829079371</v>
      </c>
      <c r="HQ136" s="266">
        <f t="shared" si="513"/>
        <v>1.1556401740971922</v>
      </c>
    </row>
    <row r="137" spans="2:225" ht="15.75" thickBot="1" x14ac:dyDescent="0.3">
      <c r="HI137" s="257" t="s">
        <v>212</v>
      </c>
      <c r="HJ137" s="269">
        <f t="shared" si="506"/>
        <v>0</v>
      </c>
      <c r="HK137" s="270">
        <f t="shared" si="507"/>
        <v>2.310696212768907</v>
      </c>
      <c r="HL137" s="270">
        <f t="shared" si="508"/>
        <v>0.77023207092296908</v>
      </c>
      <c r="HM137" s="270">
        <f t="shared" si="509"/>
        <v>1.5404641418459382</v>
      </c>
      <c r="HN137" s="270">
        <f t="shared" si="510"/>
        <v>0</v>
      </c>
      <c r="HO137" s="270">
        <f t="shared" si="511"/>
        <v>1.5404641418459382</v>
      </c>
      <c r="HP137" s="270">
        <f t="shared" si="512"/>
        <v>3.0809282836918763</v>
      </c>
      <c r="HQ137" s="271">
        <f>HT125</f>
        <v>4.621392425537814</v>
      </c>
    </row>
    <row r="139" spans="2:225" s="132" customFormat="1" x14ac:dyDescent="0.25">
      <c r="D139" s="132" t="s">
        <v>338</v>
      </c>
      <c r="E139" s="132" t="s">
        <v>339</v>
      </c>
      <c r="F139" s="132" t="s">
        <v>340</v>
      </c>
      <c r="G139" s="132" t="s">
        <v>341</v>
      </c>
      <c r="H139" s="132" t="s">
        <v>342</v>
      </c>
      <c r="I139" s="132" t="s">
        <v>343</v>
      </c>
      <c r="J139" s="132" t="s">
        <v>344</v>
      </c>
      <c r="K139" s="132" t="s">
        <v>345</v>
      </c>
      <c r="L139" s="132" t="s">
        <v>346</v>
      </c>
      <c r="M139" s="132" t="s">
        <v>347</v>
      </c>
      <c r="N139" s="132" t="s">
        <v>348</v>
      </c>
      <c r="O139" s="132" t="s">
        <v>349</v>
      </c>
      <c r="P139" s="132" t="s">
        <v>350</v>
      </c>
      <c r="Q139" s="132" t="s">
        <v>351</v>
      </c>
      <c r="R139" s="132" t="s">
        <v>352</v>
      </c>
      <c r="S139" s="132" t="s">
        <v>353</v>
      </c>
      <c r="T139" s="132" t="s">
        <v>354</v>
      </c>
      <c r="U139" s="132" t="s">
        <v>355</v>
      </c>
      <c r="V139" s="132" t="s">
        <v>356</v>
      </c>
      <c r="W139" s="132" t="s">
        <v>357</v>
      </c>
      <c r="X139" s="132" t="s">
        <v>358</v>
      </c>
      <c r="Y139" s="132" t="s">
        <v>359</v>
      </c>
      <c r="Z139" s="132" t="s">
        <v>360</v>
      </c>
      <c r="AA139" s="132" t="s">
        <v>361</v>
      </c>
      <c r="AB139" s="132" t="s">
        <v>362</v>
      </c>
      <c r="AC139" s="132" t="s">
        <v>363</v>
      </c>
      <c r="AD139" s="132" t="s">
        <v>364</v>
      </c>
      <c r="AE139" s="132" t="s">
        <v>365</v>
      </c>
      <c r="AF139" s="132" t="s">
        <v>366</v>
      </c>
      <c r="AG139" s="132" t="s">
        <v>367</v>
      </c>
      <c r="AH139" s="132" t="s">
        <v>368</v>
      </c>
      <c r="AI139" s="132" t="s">
        <v>369</v>
      </c>
      <c r="AJ139" s="132" t="s">
        <v>370</v>
      </c>
      <c r="AK139" s="132" t="s">
        <v>371</v>
      </c>
      <c r="AL139" s="132" t="s">
        <v>372</v>
      </c>
      <c r="AM139" s="132" t="s">
        <v>373</v>
      </c>
      <c r="AN139" s="132" t="s">
        <v>374</v>
      </c>
      <c r="AO139" s="132" t="s">
        <v>375</v>
      </c>
      <c r="AP139" s="132" t="s">
        <v>376</v>
      </c>
      <c r="AQ139" s="132" t="s">
        <v>377</v>
      </c>
      <c r="AR139" s="132" t="s">
        <v>330</v>
      </c>
      <c r="AS139" s="132" t="s">
        <v>329</v>
      </c>
      <c r="AT139" s="132" t="s">
        <v>328</v>
      </c>
      <c r="AU139" s="132" t="s">
        <v>327</v>
      </c>
      <c r="AV139" s="132" t="s">
        <v>326</v>
      </c>
      <c r="AW139" s="132" t="s">
        <v>325</v>
      </c>
      <c r="AX139" s="132" t="s">
        <v>324</v>
      </c>
      <c r="AY139" s="132" t="s">
        <v>323</v>
      </c>
      <c r="AZ139" s="132" t="s">
        <v>322</v>
      </c>
      <c r="BA139" s="132" t="s">
        <v>321</v>
      </c>
      <c r="BB139" s="132" t="s">
        <v>320</v>
      </c>
      <c r="BC139" s="132" t="s">
        <v>319</v>
      </c>
      <c r="BD139" s="132" t="s">
        <v>318</v>
      </c>
      <c r="BE139" s="132" t="s">
        <v>317</v>
      </c>
      <c r="BF139" s="132" t="s">
        <v>316</v>
      </c>
      <c r="BG139" s="132" t="s">
        <v>315</v>
      </c>
      <c r="BH139" s="132" t="s">
        <v>314</v>
      </c>
      <c r="BI139" s="132" t="s">
        <v>313</v>
      </c>
      <c r="BJ139" s="132" t="s">
        <v>312</v>
      </c>
      <c r="BK139" s="132" t="s">
        <v>311</v>
      </c>
      <c r="BL139" s="132" t="s">
        <v>310</v>
      </c>
      <c r="BM139" s="132" t="s">
        <v>309</v>
      </c>
      <c r="BN139" s="132" t="s">
        <v>308</v>
      </c>
      <c r="BO139" s="132" t="s">
        <v>307</v>
      </c>
      <c r="BP139" s="132" t="s">
        <v>306</v>
      </c>
      <c r="BQ139" s="132" t="s">
        <v>305</v>
      </c>
      <c r="BR139" s="132" t="s">
        <v>304</v>
      </c>
      <c r="BS139" s="132" t="s">
        <v>303</v>
      </c>
      <c r="BT139" s="132" t="s">
        <v>302</v>
      </c>
      <c r="BU139" s="132" t="s">
        <v>301</v>
      </c>
      <c r="BV139" s="132" t="s">
        <v>300</v>
      </c>
      <c r="BW139" s="132" t="s">
        <v>299</v>
      </c>
      <c r="BX139" s="132" t="s">
        <v>298</v>
      </c>
      <c r="BY139" s="132" t="s">
        <v>297</v>
      </c>
      <c r="BZ139" s="132" t="s">
        <v>296</v>
      </c>
      <c r="CA139" s="132" t="s">
        <v>295</v>
      </c>
      <c r="CB139" s="132" t="s">
        <v>294</v>
      </c>
      <c r="CC139" s="132" t="s">
        <v>293</v>
      </c>
      <c r="CD139" s="132" t="s">
        <v>292</v>
      </c>
      <c r="CE139" s="132" t="s">
        <v>291</v>
      </c>
      <c r="CF139" s="132" t="s">
        <v>290</v>
      </c>
      <c r="CG139" s="132" t="s">
        <v>289</v>
      </c>
      <c r="CH139" s="132" t="s">
        <v>288</v>
      </c>
      <c r="CI139" s="132" t="s">
        <v>287</v>
      </c>
      <c r="CJ139" s="132" t="s">
        <v>286</v>
      </c>
      <c r="CK139" s="132" t="s">
        <v>285</v>
      </c>
      <c r="CL139" s="132" t="s">
        <v>284</v>
      </c>
      <c r="CM139" s="132" t="s">
        <v>283</v>
      </c>
      <c r="CN139" s="132" t="s">
        <v>282</v>
      </c>
      <c r="CO139" s="132" t="s">
        <v>281</v>
      </c>
      <c r="CP139" s="132" t="s">
        <v>280</v>
      </c>
      <c r="CQ139" s="132" t="s">
        <v>279</v>
      </c>
      <c r="CR139" s="132" t="s">
        <v>278</v>
      </c>
      <c r="CS139" s="132" t="s">
        <v>277</v>
      </c>
      <c r="CT139" s="132" t="s">
        <v>276</v>
      </c>
      <c r="CU139" s="132" t="s">
        <v>275</v>
      </c>
      <c r="CV139" s="132" t="s">
        <v>274</v>
      </c>
      <c r="CW139" s="132" t="s">
        <v>273</v>
      </c>
      <c r="CX139" s="132" t="s">
        <v>272</v>
      </c>
      <c r="CY139" s="132" t="s">
        <v>271</v>
      </c>
      <c r="CZ139" s="132" t="s">
        <v>270</v>
      </c>
      <c r="DA139" s="132" t="s">
        <v>269</v>
      </c>
      <c r="DB139" s="132" t="s">
        <v>268</v>
      </c>
      <c r="DC139" s="132" t="s">
        <v>267</v>
      </c>
      <c r="DD139" s="132" t="s">
        <v>266</v>
      </c>
      <c r="DE139" s="132" t="s">
        <v>265</v>
      </c>
      <c r="DF139" s="132" t="s">
        <v>264</v>
      </c>
      <c r="DG139" s="132" t="s">
        <v>263</v>
      </c>
      <c r="DH139" s="132" t="s">
        <v>262</v>
      </c>
      <c r="DI139" s="132" t="s">
        <v>261</v>
      </c>
      <c r="DJ139" s="132" t="s">
        <v>260</v>
      </c>
      <c r="DK139" s="132" t="s">
        <v>259</v>
      </c>
      <c r="DL139" s="132" t="s">
        <v>258</v>
      </c>
      <c r="DM139" s="132" t="s">
        <v>257</v>
      </c>
      <c r="DN139" s="132" t="s">
        <v>256</v>
      </c>
      <c r="DO139" s="132" t="s">
        <v>255</v>
      </c>
      <c r="DP139" s="132" t="s">
        <v>254</v>
      </c>
      <c r="DQ139" s="132" t="s">
        <v>253</v>
      </c>
      <c r="DR139" s="132" t="s">
        <v>252</v>
      </c>
      <c r="DS139" s="132" t="s">
        <v>251</v>
      </c>
      <c r="DT139" s="132" t="s">
        <v>250</v>
      </c>
      <c r="DU139" s="132" t="s">
        <v>249</v>
      </c>
      <c r="DV139" s="132" t="s">
        <v>248</v>
      </c>
      <c r="DW139" s="132" t="s">
        <v>247</v>
      </c>
      <c r="DX139" s="132" t="s">
        <v>246</v>
      </c>
      <c r="DY139" s="132" t="s">
        <v>245</v>
      </c>
      <c r="DZ139" s="132" t="s">
        <v>244</v>
      </c>
      <c r="EA139" s="132" t="s">
        <v>243</v>
      </c>
      <c r="EB139" s="132" t="s">
        <v>242</v>
      </c>
      <c r="EC139" s="132" t="s">
        <v>241</v>
      </c>
      <c r="ED139" s="132" t="s">
        <v>240</v>
      </c>
      <c r="EE139" s="132" t="s">
        <v>239</v>
      </c>
      <c r="EF139" s="132" t="s">
        <v>238</v>
      </c>
      <c r="EG139" s="132" t="s">
        <v>237</v>
      </c>
      <c r="EH139" s="132" t="s">
        <v>236</v>
      </c>
      <c r="EI139" s="132" t="s">
        <v>235</v>
      </c>
      <c r="EJ139" s="132" t="s">
        <v>234</v>
      </c>
      <c r="EK139" s="132" t="s">
        <v>233</v>
      </c>
      <c r="EL139" s="132" t="s">
        <v>232</v>
      </c>
      <c r="EM139" s="132" t="s">
        <v>231</v>
      </c>
      <c r="EN139" s="132" t="s">
        <v>230</v>
      </c>
      <c r="EO139" s="132" t="s">
        <v>229</v>
      </c>
      <c r="EP139" s="132" t="s">
        <v>228</v>
      </c>
      <c r="EQ139" s="132" t="s">
        <v>227</v>
      </c>
      <c r="ER139" s="132" t="s">
        <v>226</v>
      </c>
      <c r="ES139" s="132" t="s">
        <v>225</v>
      </c>
      <c r="ET139" s="132" t="s">
        <v>224</v>
      </c>
      <c r="EU139" s="132" t="s">
        <v>223</v>
      </c>
      <c r="EV139" s="132" t="s">
        <v>222</v>
      </c>
      <c r="EW139" s="132" t="s">
        <v>221</v>
      </c>
      <c r="EX139" s="132" t="s">
        <v>147</v>
      </c>
      <c r="EY139" s="132" t="s">
        <v>148</v>
      </c>
      <c r="EZ139" s="132" t="s">
        <v>149</v>
      </c>
      <c r="FA139" s="132" t="s">
        <v>150</v>
      </c>
      <c r="FB139" s="132" t="s">
        <v>151</v>
      </c>
      <c r="FC139" s="132" t="s">
        <v>152</v>
      </c>
      <c r="FD139" s="132" t="s">
        <v>153</v>
      </c>
      <c r="FE139" s="132" t="s">
        <v>154</v>
      </c>
      <c r="FF139" s="132" t="s">
        <v>155</v>
      </c>
      <c r="FG139" s="132" t="s">
        <v>156</v>
      </c>
      <c r="FH139" s="132" t="s">
        <v>157</v>
      </c>
      <c r="FI139" s="132" t="s">
        <v>158</v>
      </c>
      <c r="FJ139" s="132" t="s">
        <v>159</v>
      </c>
      <c r="FK139" s="132" t="s">
        <v>160</v>
      </c>
      <c r="FL139" s="132" t="s">
        <v>161</v>
      </c>
      <c r="FM139" s="132" t="s">
        <v>162</v>
      </c>
      <c r="FN139" s="132" t="s">
        <v>163</v>
      </c>
      <c r="FO139" s="132" t="s">
        <v>164</v>
      </c>
      <c r="FP139" s="132" t="s">
        <v>165</v>
      </c>
      <c r="FQ139" s="132" t="s">
        <v>166</v>
      </c>
      <c r="FR139" s="132" t="s">
        <v>167</v>
      </c>
      <c r="FS139" s="132" t="s">
        <v>168</v>
      </c>
      <c r="FT139" s="132" t="s">
        <v>169</v>
      </c>
      <c r="FU139" s="132" t="s">
        <v>170</v>
      </c>
      <c r="FV139" s="132" t="s">
        <v>171</v>
      </c>
      <c r="FW139" s="132" t="s">
        <v>172</v>
      </c>
      <c r="FX139" s="132" t="s">
        <v>173</v>
      </c>
      <c r="FY139" s="132" t="s">
        <v>174</v>
      </c>
      <c r="FZ139" s="132" t="s">
        <v>175</v>
      </c>
      <c r="GA139" s="132" t="s">
        <v>176</v>
      </c>
      <c r="GB139" s="132" t="s">
        <v>177</v>
      </c>
      <c r="GC139" s="132" t="s">
        <v>178</v>
      </c>
      <c r="GD139" s="132" t="s">
        <v>179</v>
      </c>
      <c r="GE139" s="132" t="s">
        <v>180</v>
      </c>
      <c r="GF139" s="132" t="s">
        <v>181</v>
      </c>
      <c r="GG139" s="132" t="s">
        <v>182</v>
      </c>
      <c r="GH139" s="132" t="s">
        <v>183</v>
      </c>
      <c r="GI139" s="132" t="s">
        <v>184</v>
      </c>
      <c r="GJ139" s="132" t="s">
        <v>185</v>
      </c>
      <c r="GK139" s="132" t="s">
        <v>186</v>
      </c>
      <c r="GL139" s="132" t="s">
        <v>187</v>
      </c>
      <c r="GM139" s="132" t="s">
        <v>188</v>
      </c>
      <c r="GN139" s="132" t="s">
        <v>337</v>
      </c>
      <c r="GO139" s="132" t="s">
        <v>189</v>
      </c>
      <c r="GP139" s="132" t="s">
        <v>190</v>
      </c>
      <c r="GQ139" s="132" t="s">
        <v>191</v>
      </c>
      <c r="GR139" s="132" t="s">
        <v>192</v>
      </c>
      <c r="GS139" s="132" t="s">
        <v>144</v>
      </c>
      <c r="GT139" s="132" t="s">
        <v>145</v>
      </c>
      <c r="GU139" s="132" t="s">
        <v>146</v>
      </c>
      <c r="GV139" s="132" t="s">
        <v>200</v>
      </c>
      <c r="GW139" s="132" t="s">
        <v>201</v>
      </c>
      <c r="GX139" s="132" t="s">
        <v>202</v>
      </c>
      <c r="GY139" s="132" t="s">
        <v>213</v>
      </c>
      <c r="GZ139" s="132" t="s">
        <v>219</v>
      </c>
      <c r="HA139" s="132" t="s">
        <v>336</v>
      </c>
      <c r="HB139" s="132" t="s">
        <v>378</v>
      </c>
      <c r="HC139" s="132" t="s">
        <v>379</v>
      </c>
      <c r="HD139" s="132" t="s">
        <v>380</v>
      </c>
      <c r="HE139" s="132" t="s">
        <v>401</v>
      </c>
      <c r="HF139" s="132" t="s">
        <v>402</v>
      </c>
      <c r="HG139" s="132" t="s">
        <v>403</v>
      </c>
      <c r="HH139" s="132" t="s">
        <v>406</v>
      </c>
      <c r="HI139" s="25" t="s">
        <v>408</v>
      </c>
      <c r="HJ139" s="25" t="s">
        <v>409</v>
      </c>
      <c r="HK139" s="25" t="s">
        <v>430</v>
      </c>
      <c r="HL139" s="25" t="s">
        <v>434</v>
      </c>
      <c r="HM139" s="25" t="s">
        <v>435</v>
      </c>
      <c r="HN139" s="132" t="s">
        <v>455</v>
      </c>
      <c r="HO139" s="132" t="s">
        <v>486</v>
      </c>
      <c r="HP139" s="132" t="s">
        <v>487</v>
      </c>
      <c r="HQ139" s="132" t="s">
        <v>491</v>
      </c>
    </row>
    <row r="140" spans="2:225" s="132" customFormat="1" x14ac:dyDescent="0.25">
      <c r="B140" s="132" t="s">
        <v>203</v>
      </c>
      <c r="AC140" s="132">
        <v>1</v>
      </c>
      <c r="AF140" s="132">
        <v>1</v>
      </c>
      <c r="AG140" s="132">
        <v>1</v>
      </c>
      <c r="AI140" s="132">
        <v>1</v>
      </c>
      <c r="AK140" s="132">
        <v>1</v>
      </c>
      <c r="AM140" s="132">
        <v>1</v>
      </c>
      <c r="AN140" s="132">
        <v>2</v>
      </c>
      <c r="AO140" s="132">
        <v>1</v>
      </c>
      <c r="AP140" s="132">
        <v>2</v>
      </c>
      <c r="AQ140" s="132">
        <v>1</v>
      </c>
      <c r="AR140" s="132">
        <v>1</v>
      </c>
      <c r="AS140" s="132">
        <v>5</v>
      </c>
      <c r="AT140" s="132">
        <v>1</v>
      </c>
      <c r="AU140" s="132">
        <v>2</v>
      </c>
      <c r="AV140" s="132">
        <v>1</v>
      </c>
      <c r="AX140" s="132">
        <v>2</v>
      </c>
      <c r="AY140" s="132">
        <v>1</v>
      </c>
      <c r="AZ140" s="132">
        <v>2</v>
      </c>
      <c r="BB140" s="132">
        <v>4</v>
      </c>
      <c r="BC140" s="132">
        <v>5</v>
      </c>
      <c r="BD140" s="132">
        <v>5</v>
      </c>
      <c r="BE140" s="132">
        <v>2</v>
      </c>
      <c r="BF140" s="132">
        <v>2</v>
      </c>
      <c r="BG140" s="132">
        <v>3</v>
      </c>
      <c r="BH140" s="132">
        <v>2</v>
      </c>
      <c r="BI140" s="132">
        <v>1</v>
      </c>
      <c r="BJ140" s="132">
        <v>4</v>
      </c>
      <c r="BM140" s="132">
        <v>2</v>
      </c>
      <c r="BN140" s="132">
        <v>4</v>
      </c>
      <c r="BO140" s="132">
        <v>2</v>
      </c>
      <c r="BP140" s="132">
        <v>1</v>
      </c>
      <c r="BQ140" s="132">
        <v>1</v>
      </c>
      <c r="BR140" s="132">
        <v>4</v>
      </c>
      <c r="BS140" s="132">
        <v>1</v>
      </c>
      <c r="BT140" s="132">
        <v>1</v>
      </c>
      <c r="BU140" s="132">
        <v>1</v>
      </c>
      <c r="BV140" s="132">
        <v>2</v>
      </c>
      <c r="BW140" s="132">
        <v>1</v>
      </c>
      <c r="BX140" s="132">
        <v>1</v>
      </c>
      <c r="BY140" s="132">
        <v>2</v>
      </c>
      <c r="BZ140" s="132">
        <v>1</v>
      </c>
      <c r="CA140" s="132">
        <v>2</v>
      </c>
      <c r="CC140" s="132">
        <v>1</v>
      </c>
      <c r="CF140" s="132">
        <v>2</v>
      </c>
      <c r="CH140" s="132">
        <v>1</v>
      </c>
      <c r="CI140" s="132">
        <v>1</v>
      </c>
      <c r="CL140" s="132">
        <v>1</v>
      </c>
      <c r="CM140" s="132">
        <v>1</v>
      </c>
      <c r="CN140" s="132">
        <v>1</v>
      </c>
      <c r="CR140" s="132">
        <v>3</v>
      </c>
      <c r="CS140" s="132">
        <v>3</v>
      </c>
      <c r="CU140" s="132">
        <v>2</v>
      </c>
      <c r="CV140" s="132">
        <v>3</v>
      </c>
      <c r="CX140" s="132">
        <v>3</v>
      </c>
      <c r="CY140" s="132">
        <v>1</v>
      </c>
      <c r="DA140" s="132">
        <v>3</v>
      </c>
      <c r="DB140" s="132">
        <v>3</v>
      </c>
      <c r="DC140" s="132">
        <v>2</v>
      </c>
      <c r="DD140" s="132">
        <v>3</v>
      </c>
      <c r="DE140" s="132">
        <v>1</v>
      </c>
      <c r="DF140" s="132">
        <v>2</v>
      </c>
      <c r="DG140" s="132">
        <v>4</v>
      </c>
      <c r="DH140" s="132">
        <v>2</v>
      </c>
      <c r="DI140" s="132">
        <v>2</v>
      </c>
      <c r="DJ140" s="132">
        <v>4</v>
      </c>
      <c r="DK140" s="132">
        <v>6</v>
      </c>
      <c r="DM140" s="132">
        <v>3</v>
      </c>
      <c r="DN140" s="132">
        <v>2</v>
      </c>
      <c r="DO140" s="132">
        <v>3</v>
      </c>
      <c r="DP140" s="132">
        <v>5</v>
      </c>
      <c r="DQ140" s="132">
        <v>4</v>
      </c>
      <c r="DR140" s="132">
        <v>4</v>
      </c>
      <c r="DS140" s="132">
        <v>2</v>
      </c>
      <c r="DT140" s="132">
        <v>1</v>
      </c>
      <c r="DU140" s="132">
        <v>3</v>
      </c>
      <c r="DV140" s="132">
        <v>1</v>
      </c>
      <c r="DW140" s="132">
        <v>6</v>
      </c>
      <c r="DX140" s="132">
        <v>4</v>
      </c>
      <c r="DY140" s="132">
        <v>8</v>
      </c>
      <c r="DZ140" s="132">
        <v>2</v>
      </c>
      <c r="EA140" s="132">
        <v>5</v>
      </c>
      <c r="EB140" s="132">
        <v>5</v>
      </c>
      <c r="EC140" s="132">
        <v>10</v>
      </c>
      <c r="ED140" s="132">
        <v>4</v>
      </c>
      <c r="EE140" s="132">
        <v>4</v>
      </c>
      <c r="EF140" s="132">
        <v>4</v>
      </c>
      <c r="EG140" s="132">
        <v>2</v>
      </c>
      <c r="EH140" s="132">
        <v>4</v>
      </c>
      <c r="EI140" s="132">
        <v>4</v>
      </c>
      <c r="EJ140" s="132">
        <v>4</v>
      </c>
      <c r="EK140" s="132">
        <v>3</v>
      </c>
      <c r="EL140" s="132">
        <v>3</v>
      </c>
      <c r="EM140" s="132">
        <v>3</v>
      </c>
      <c r="EN140" s="132">
        <v>3</v>
      </c>
      <c r="EO140" s="132">
        <v>2</v>
      </c>
      <c r="EP140" s="132">
        <v>3</v>
      </c>
      <c r="EQ140" s="132">
        <v>3</v>
      </c>
      <c r="ER140" s="132">
        <v>2</v>
      </c>
      <c r="ES140" s="132">
        <v>2</v>
      </c>
      <c r="ET140" s="132">
        <v>2</v>
      </c>
      <c r="EV140" s="132">
        <v>4</v>
      </c>
      <c r="EW140" s="132">
        <v>1</v>
      </c>
      <c r="EY140" s="132" t="s">
        <v>148</v>
      </c>
      <c r="EZ140" s="132" t="s">
        <v>149</v>
      </c>
      <c r="FA140" s="132" t="s">
        <v>152</v>
      </c>
      <c r="FB140" s="132" t="s">
        <v>157</v>
      </c>
      <c r="FC140" s="132" t="s">
        <v>159</v>
      </c>
      <c r="FD140" s="132" t="s">
        <v>161</v>
      </c>
      <c r="FE140" s="132" t="s">
        <v>162</v>
      </c>
      <c r="FF140" s="132" t="s">
        <v>163</v>
      </c>
      <c r="FG140" s="132" t="s">
        <v>164</v>
      </c>
    </row>
    <row r="141" spans="2:225" s="132" customFormat="1" x14ac:dyDescent="0.25">
      <c r="B141" s="132" t="s">
        <v>204</v>
      </c>
      <c r="X141" s="132">
        <v>1</v>
      </c>
      <c r="Z141" s="132">
        <v>1</v>
      </c>
      <c r="AA141" s="132">
        <v>2</v>
      </c>
      <c r="AC141" s="132">
        <v>2</v>
      </c>
      <c r="AD141" s="132">
        <v>4</v>
      </c>
      <c r="AE141" s="132">
        <v>4</v>
      </c>
      <c r="AF141" s="132">
        <v>8</v>
      </c>
      <c r="AG141" s="132">
        <v>5</v>
      </c>
      <c r="AH141" s="132">
        <v>4</v>
      </c>
      <c r="AI141" s="132">
        <v>7</v>
      </c>
      <c r="AJ141" s="132">
        <v>4</v>
      </c>
      <c r="AK141" s="132">
        <v>3</v>
      </c>
      <c r="AL141" s="132">
        <v>3</v>
      </c>
      <c r="AN141" s="132">
        <v>5</v>
      </c>
      <c r="AO141" s="132">
        <v>3</v>
      </c>
      <c r="AP141" s="132">
        <v>2</v>
      </c>
      <c r="AQ141" s="132">
        <v>3</v>
      </c>
      <c r="AR141" s="132">
        <v>2</v>
      </c>
      <c r="AS141" s="132">
        <v>3</v>
      </c>
      <c r="AT141" s="132">
        <v>6</v>
      </c>
      <c r="AU141" s="132">
        <v>4</v>
      </c>
      <c r="AV141" s="132">
        <v>2</v>
      </c>
      <c r="AW141" s="132">
        <v>5</v>
      </c>
      <c r="AX141" s="132">
        <v>5</v>
      </c>
      <c r="AY141" s="132">
        <v>5</v>
      </c>
      <c r="AZ141" s="132">
        <v>5</v>
      </c>
      <c r="BA141" s="132">
        <v>3</v>
      </c>
      <c r="BB141" s="132">
        <v>3</v>
      </c>
      <c r="BC141" s="132">
        <v>6</v>
      </c>
      <c r="BD141" s="132">
        <v>7</v>
      </c>
      <c r="BE141" s="132">
        <v>4</v>
      </c>
      <c r="BF141" s="132">
        <v>9</v>
      </c>
      <c r="BG141" s="132">
        <v>12</v>
      </c>
      <c r="BH141" s="132">
        <v>3</v>
      </c>
      <c r="BI141" s="132">
        <v>19</v>
      </c>
      <c r="BJ141" s="132">
        <v>9</v>
      </c>
      <c r="BK141" s="132">
        <v>17</v>
      </c>
      <c r="BL141" s="132">
        <v>7</v>
      </c>
      <c r="BM141" s="132">
        <v>11</v>
      </c>
      <c r="BN141" s="132">
        <v>14</v>
      </c>
      <c r="BO141" s="132">
        <v>14</v>
      </c>
      <c r="BP141" s="132">
        <v>14</v>
      </c>
      <c r="BQ141" s="132">
        <v>8</v>
      </c>
      <c r="BR141" s="132">
        <v>8</v>
      </c>
      <c r="BS141" s="132">
        <v>10</v>
      </c>
      <c r="BT141" s="132">
        <v>17</v>
      </c>
      <c r="BU141" s="132">
        <v>10</v>
      </c>
      <c r="BV141" s="132">
        <v>12</v>
      </c>
      <c r="BW141" s="132">
        <v>11</v>
      </c>
      <c r="BX141" s="132">
        <v>13</v>
      </c>
      <c r="BY141" s="132">
        <v>11</v>
      </c>
      <c r="BZ141" s="132">
        <v>8</v>
      </c>
      <c r="CA141" s="132">
        <v>17</v>
      </c>
      <c r="CB141" s="132">
        <v>12</v>
      </c>
      <c r="CC141" s="132">
        <v>13</v>
      </c>
      <c r="CD141" s="132">
        <v>9</v>
      </c>
      <c r="CE141" s="132">
        <v>7</v>
      </c>
      <c r="CF141" s="132">
        <v>7</v>
      </c>
      <c r="CG141" s="132">
        <v>6</v>
      </c>
      <c r="CH141" s="132">
        <v>8</v>
      </c>
      <c r="CI141" s="132">
        <v>5</v>
      </c>
      <c r="CJ141" s="132">
        <v>6</v>
      </c>
      <c r="CK141" s="132">
        <v>4</v>
      </c>
      <c r="CL141" s="132">
        <v>12</v>
      </c>
      <c r="CM141" s="132">
        <v>5</v>
      </c>
      <c r="CN141" s="132">
        <v>6</v>
      </c>
      <c r="CO141" s="132">
        <v>2</v>
      </c>
      <c r="CP141" s="132">
        <v>6</v>
      </c>
      <c r="CQ141" s="132">
        <v>4</v>
      </c>
      <c r="CR141" s="132">
        <v>8</v>
      </c>
      <c r="CS141" s="132">
        <v>6</v>
      </c>
      <c r="CT141" s="132">
        <v>6</v>
      </c>
      <c r="CU141" s="132">
        <v>2</v>
      </c>
      <c r="CV141" s="132">
        <v>5</v>
      </c>
      <c r="CW141" s="132">
        <v>3</v>
      </c>
      <c r="CX141" s="132">
        <v>5</v>
      </c>
      <c r="CY141" s="132">
        <v>7</v>
      </c>
      <c r="CZ141" s="132">
        <v>5</v>
      </c>
      <c r="DA141" s="132">
        <v>11</v>
      </c>
      <c r="DB141" s="132">
        <v>3</v>
      </c>
      <c r="DC141" s="132">
        <v>4</v>
      </c>
      <c r="DD141" s="132">
        <v>6</v>
      </c>
      <c r="DE141" s="132">
        <v>4</v>
      </c>
      <c r="DF141" s="132">
        <v>5</v>
      </c>
      <c r="DG141" s="132">
        <v>7</v>
      </c>
      <c r="DH141" s="132">
        <v>9</v>
      </c>
      <c r="DI141" s="132">
        <v>13</v>
      </c>
      <c r="DJ141" s="132">
        <v>7</v>
      </c>
      <c r="DK141" s="132">
        <v>5</v>
      </c>
      <c r="DL141" s="132">
        <v>5</v>
      </c>
      <c r="DM141" s="132">
        <v>12</v>
      </c>
      <c r="DN141" s="132">
        <v>9</v>
      </c>
      <c r="DO141" s="132">
        <v>17</v>
      </c>
      <c r="DP141" s="132">
        <v>11</v>
      </c>
      <c r="DQ141" s="132">
        <v>9</v>
      </c>
      <c r="DR141" s="132">
        <v>9</v>
      </c>
      <c r="DS141" s="132">
        <v>6</v>
      </c>
      <c r="DT141" s="132">
        <v>17</v>
      </c>
      <c r="DU141" s="132">
        <v>13</v>
      </c>
      <c r="DV141" s="132">
        <v>12</v>
      </c>
      <c r="DW141" s="132">
        <v>6</v>
      </c>
      <c r="DX141" s="132">
        <v>13</v>
      </c>
      <c r="DY141" s="132">
        <v>12</v>
      </c>
      <c r="DZ141" s="132">
        <v>5</v>
      </c>
      <c r="EA141" s="132">
        <v>10</v>
      </c>
      <c r="EB141" s="132">
        <v>11</v>
      </c>
      <c r="EC141" s="132">
        <v>10</v>
      </c>
      <c r="ED141" s="132">
        <v>19</v>
      </c>
      <c r="EE141" s="132">
        <v>12</v>
      </c>
      <c r="EF141" s="132">
        <v>9</v>
      </c>
      <c r="EG141" s="132">
        <v>14</v>
      </c>
      <c r="EH141" s="132">
        <v>9</v>
      </c>
      <c r="EI141" s="132">
        <v>2</v>
      </c>
      <c r="EJ141" s="132">
        <v>6</v>
      </c>
      <c r="EK141" s="132">
        <v>12</v>
      </c>
      <c r="EL141" s="132">
        <v>6</v>
      </c>
      <c r="EM141" s="132">
        <v>11</v>
      </c>
      <c r="EN141" s="132">
        <v>4</v>
      </c>
      <c r="EO141" s="132">
        <v>7</v>
      </c>
      <c r="EP141" s="132">
        <v>5</v>
      </c>
      <c r="EQ141" s="132">
        <v>6</v>
      </c>
      <c r="ER141" s="132">
        <v>7</v>
      </c>
      <c r="ES141" s="132">
        <v>5</v>
      </c>
      <c r="ET141" s="132">
        <v>6</v>
      </c>
      <c r="EU141" s="132">
        <v>7</v>
      </c>
      <c r="EV141" s="132">
        <v>8</v>
      </c>
      <c r="EW141" s="132">
        <v>6</v>
      </c>
    </row>
    <row r="142" spans="2:225" s="132" customFormat="1" x14ac:dyDescent="0.25">
      <c r="B142" s="132" t="s">
        <v>205</v>
      </c>
      <c r="J142" s="132">
        <v>1</v>
      </c>
      <c r="U142" s="132">
        <v>1</v>
      </c>
      <c r="W142" s="132">
        <v>1</v>
      </c>
      <c r="X142" s="132">
        <v>1</v>
      </c>
      <c r="Z142" s="132">
        <v>2</v>
      </c>
      <c r="AA142" s="132">
        <v>1</v>
      </c>
      <c r="AB142" s="132">
        <v>4</v>
      </c>
      <c r="AC142" s="132">
        <v>5</v>
      </c>
      <c r="AD142" s="132">
        <v>4</v>
      </c>
      <c r="AE142" s="132">
        <v>8</v>
      </c>
      <c r="AF142" s="132">
        <v>7</v>
      </c>
      <c r="AG142" s="132">
        <v>4</v>
      </c>
      <c r="AH142" s="132">
        <v>17</v>
      </c>
      <c r="AI142" s="132">
        <v>10</v>
      </c>
      <c r="AJ142" s="132">
        <v>7</v>
      </c>
      <c r="AK142" s="132">
        <v>7</v>
      </c>
      <c r="AL142" s="132">
        <v>17</v>
      </c>
      <c r="AM142" s="132">
        <v>18</v>
      </c>
      <c r="AN142" s="132">
        <v>29</v>
      </c>
      <c r="AO142" s="132">
        <v>27</v>
      </c>
      <c r="AP142" s="132">
        <v>40</v>
      </c>
      <c r="AQ142" s="132">
        <v>38</v>
      </c>
      <c r="AR142" s="132">
        <v>47</v>
      </c>
      <c r="AS142" s="132">
        <v>40</v>
      </c>
      <c r="AT142" s="132">
        <v>60</v>
      </c>
      <c r="AU142" s="132">
        <v>64</v>
      </c>
      <c r="AV142" s="132">
        <v>50</v>
      </c>
      <c r="AW142" s="132">
        <v>40</v>
      </c>
      <c r="AX142" s="132">
        <v>45</v>
      </c>
      <c r="AY142" s="132">
        <v>64</v>
      </c>
      <c r="AZ142" s="132">
        <v>49</v>
      </c>
      <c r="BA142" s="132">
        <v>50</v>
      </c>
      <c r="BB142" s="132">
        <v>79</v>
      </c>
      <c r="BC142" s="132">
        <v>53</v>
      </c>
      <c r="BD142" s="132">
        <v>70</v>
      </c>
      <c r="BE142" s="132">
        <v>56</v>
      </c>
      <c r="BF142" s="132">
        <v>86</v>
      </c>
      <c r="BG142" s="132">
        <v>86</v>
      </c>
      <c r="BH142" s="132">
        <v>71</v>
      </c>
      <c r="BI142" s="132">
        <v>93</v>
      </c>
      <c r="BJ142" s="132">
        <v>75</v>
      </c>
      <c r="BK142" s="132">
        <v>107</v>
      </c>
      <c r="BL142" s="132">
        <v>104</v>
      </c>
      <c r="BM142" s="132">
        <v>121</v>
      </c>
      <c r="BN142" s="132">
        <v>102</v>
      </c>
      <c r="BO142" s="132">
        <v>88</v>
      </c>
      <c r="BP142" s="132">
        <v>111</v>
      </c>
      <c r="BQ142" s="132">
        <v>110</v>
      </c>
      <c r="BR142" s="132">
        <v>109</v>
      </c>
      <c r="BS142" s="132">
        <v>88</v>
      </c>
      <c r="BT142" s="132">
        <v>105</v>
      </c>
      <c r="BU142" s="132">
        <v>95</v>
      </c>
      <c r="BV142" s="132">
        <v>76</v>
      </c>
      <c r="BW142" s="132">
        <v>115</v>
      </c>
      <c r="BX142" s="132">
        <v>81</v>
      </c>
      <c r="BY142" s="132">
        <v>82</v>
      </c>
      <c r="BZ142" s="132">
        <v>80</v>
      </c>
      <c r="CA142" s="132">
        <v>90</v>
      </c>
      <c r="CB142" s="132">
        <v>85</v>
      </c>
      <c r="CC142" s="132">
        <v>57</v>
      </c>
      <c r="CD142" s="132">
        <v>69</v>
      </c>
      <c r="CE142" s="132">
        <v>51</v>
      </c>
      <c r="CF142" s="132">
        <v>44</v>
      </c>
      <c r="CG142" s="132">
        <v>56</v>
      </c>
      <c r="CH142" s="132">
        <v>46</v>
      </c>
      <c r="CI142" s="132">
        <v>52</v>
      </c>
      <c r="CJ142" s="132">
        <v>36</v>
      </c>
      <c r="CK142" s="132">
        <v>44</v>
      </c>
      <c r="CL142" s="132">
        <v>40</v>
      </c>
      <c r="CM142" s="132">
        <v>25</v>
      </c>
      <c r="CN142" s="132">
        <v>29</v>
      </c>
      <c r="CO142" s="132">
        <v>38</v>
      </c>
      <c r="CP142" s="132">
        <v>36</v>
      </c>
      <c r="CQ142" s="132">
        <v>26</v>
      </c>
      <c r="CR142" s="132">
        <v>26</v>
      </c>
      <c r="CS142" s="132">
        <v>16</v>
      </c>
      <c r="CT142" s="132">
        <v>22</v>
      </c>
      <c r="CU142" s="132">
        <v>32</v>
      </c>
      <c r="CV142" s="132">
        <v>21</v>
      </c>
      <c r="CW142" s="132">
        <v>33</v>
      </c>
      <c r="CX142" s="132">
        <v>28</v>
      </c>
      <c r="CY142" s="132">
        <v>26</v>
      </c>
      <c r="CZ142" s="132">
        <v>18</v>
      </c>
      <c r="DA142" s="132">
        <v>18</v>
      </c>
      <c r="DB142" s="132">
        <v>20</v>
      </c>
      <c r="DC142" s="132">
        <v>19</v>
      </c>
      <c r="DD142" s="132">
        <v>23</v>
      </c>
      <c r="DE142" s="132">
        <v>26</v>
      </c>
      <c r="DF142" s="132">
        <v>35</v>
      </c>
      <c r="DG142" s="132">
        <v>46</v>
      </c>
      <c r="DH142" s="132">
        <v>32</v>
      </c>
      <c r="DI142" s="132">
        <v>35</v>
      </c>
      <c r="DJ142" s="132">
        <v>32</v>
      </c>
      <c r="DK142" s="132">
        <v>37</v>
      </c>
      <c r="DL142" s="132">
        <v>24</v>
      </c>
      <c r="DM142" s="132">
        <v>31</v>
      </c>
      <c r="DN142" s="132">
        <v>33</v>
      </c>
      <c r="DO142" s="132">
        <v>29</v>
      </c>
      <c r="DP142" s="132">
        <v>29</v>
      </c>
      <c r="DQ142" s="132">
        <v>25</v>
      </c>
      <c r="DR142" s="132">
        <v>29</v>
      </c>
      <c r="DS142" s="132">
        <v>19</v>
      </c>
      <c r="DT142" s="132">
        <v>34</v>
      </c>
      <c r="DU142" s="132">
        <v>20</v>
      </c>
      <c r="DV142" s="132">
        <v>24</v>
      </c>
      <c r="DW142" s="132">
        <v>28</v>
      </c>
      <c r="DX142" s="132">
        <v>32</v>
      </c>
      <c r="DY142" s="132">
        <v>23</v>
      </c>
      <c r="DZ142" s="132">
        <v>23</v>
      </c>
      <c r="EA142" s="132">
        <v>38</v>
      </c>
      <c r="EB142" s="132">
        <v>27</v>
      </c>
      <c r="EC142" s="132">
        <v>32</v>
      </c>
      <c r="ED142" s="132">
        <v>23</v>
      </c>
      <c r="EE142" s="132">
        <v>15</v>
      </c>
      <c r="EF142" s="132">
        <v>27</v>
      </c>
      <c r="EG142" s="132">
        <v>24</v>
      </c>
      <c r="EH142" s="132">
        <v>23</v>
      </c>
      <c r="EI142" s="132">
        <v>20</v>
      </c>
      <c r="EJ142" s="132">
        <v>22</v>
      </c>
      <c r="EK142" s="132">
        <v>12</v>
      </c>
      <c r="EL142" s="132">
        <v>12</v>
      </c>
      <c r="EM142" s="132">
        <v>14</v>
      </c>
      <c r="EN142" s="132">
        <v>9</v>
      </c>
      <c r="EO142" s="132">
        <v>17</v>
      </c>
      <c r="EP142" s="132">
        <v>13</v>
      </c>
      <c r="EQ142" s="132">
        <v>11</v>
      </c>
      <c r="ER142" s="132">
        <v>16</v>
      </c>
      <c r="ES142" s="132">
        <v>13</v>
      </c>
      <c r="ET142" s="132">
        <v>18</v>
      </c>
      <c r="EU142" s="132">
        <v>16</v>
      </c>
      <c r="EV142" s="132">
        <v>13</v>
      </c>
      <c r="EW142" s="132">
        <v>17</v>
      </c>
    </row>
    <row r="143" spans="2:225" s="132" customFormat="1" x14ac:dyDescent="0.25">
      <c r="B143" s="132" t="s">
        <v>206</v>
      </c>
      <c r="X143" s="132">
        <v>1</v>
      </c>
      <c r="Y143" s="132">
        <v>1</v>
      </c>
      <c r="Z143" s="132">
        <v>2</v>
      </c>
      <c r="AA143" s="132">
        <v>1</v>
      </c>
      <c r="AB143" s="132">
        <v>2</v>
      </c>
      <c r="AC143" s="132">
        <v>9</v>
      </c>
      <c r="AD143" s="132">
        <v>1</v>
      </c>
      <c r="AE143" s="132">
        <v>5</v>
      </c>
      <c r="AF143" s="132">
        <v>6</v>
      </c>
      <c r="AG143" s="132">
        <v>13</v>
      </c>
      <c r="AH143" s="132">
        <v>10</v>
      </c>
      <c r="AI143" s="132">
        <v>13</v>
      </c>
      <c r="AJ143" s="132">
        <v>7</v>
      </c>
      <c r="AK143" s="132">
        <v>15</v>
      </c>
      <c r="AL143" s="132">
        <v>22</v>
      </c>
      <c r="AM143" s="132">
        <v>34</v>
      </c>
      <c r="AN143" s="132">
        <v>52</v>
      </c>
      <c r="AO143" s="132">
        <v>40</v>
      </c>
      <c r="AP143" s="132">
        <v>46</v>
      </c>
      <c r="AQ143" s="132">
        <v>61</v>
      </c>
      <c r="AR143" s="132">
        <v>68</v>
      </c>
      <c r="AS143" s="132">
        <v>70</v>
      </c>
      <c r="AT143" s="132">
        <v>62</v>
      </c>
      <c r="AU143" s="132">
        <v>88</v>
      </c>
      <c r="AV143" s="132">
        <v>65</v>
      </c>
      <c r="AW143" s="132">
        <v>61</v>
      </c>
      <c r="AX143" s="132">
        <v>65</v>
      </c>
      <c r="AY143" s="132">
        <v>81</v>
      </c>
      <c r="AZ143" s="132">
        <v>73</v>
      </c>
      <c r="BA143" s="132">
        <v>48</v>
      </c>
      <c r="BB143" s="132">
        <v>72</v>
      </c>
      <c r="BC143" s="132">
        <v>79</v>
      </c>
      <c r="BD143" s="132">
        <v>82</v>
      </c>
      <c r="BE143" s="132">
        <v>86</v>
      </c>
      <c r="BF143" s="132">
        <v>90</v>
      </c>
      <c r="BG143" s="132">
        <v>66</v>
      </c>
      <c r="BH143" s="132">
        <v>71</v>
      </c>
      <c r="BI143" s="132">
        <v>93</v>
      </c>
      <c r="BJ143" s="132">
        <v>62</v>
      </c>
      <c r="BK143" s="132">
        <v>106</v>
      </c>
      <c r="BL143" s="132">
        <v>79</v>
      </c>
      <c r="BM143" s="132">
        <v>88</v>
      </c>
      <c r="BN143" s="132">
        <v>93</v>
      </c>
      <c r="BO143" s="132">
        <v>67</v>
      </c>
      <c r="BP143" s="132">
        <v>116</v>
      </c>
      <c r="BQ143" s="132">
        <v>99</v>
      </c>
      <c r="BR143" s="132">
        <v>97</v>
      </c>
      <c r="BS143" s="132">
        <v>89</v>
      </c>
      <c r="BT143" s="132">
        <v>87</v>
      </c>
      <c r="BU143" s="132">
        <v>104</v>
      </c>
      <c r="BV143" s="132">
        <v>65</v>
      </c>
      <c r="BW143" s="132">
        <v>90</v>
      </c>
      <c r="BX143" s="132">
        <v>56</v>
      </c>
      <c r="BY143" s="132">
        <v>73</v>
      </c>
      <c r="BZ143" s="132">
        <v>50</v>
      </c>
      <c r="CA143" s="132">
        <v>54</v>
      </c>
      <c r="CB143" s="132">
        <v>49</v>
      </c>
      <c r="CC143" s="132">
        <v>40</v>
      </c>
      <c r="CD143" s="132">
        <v>58</v>
      </c>
      <c r="CE143" s="132">
        <v>51</v>
      </c>
      <c r="CF143" s="132">
        <v>42</v>
      </c>
      <c r="CG143" s="132">
        <v>28</v>
      </c>
      <c r="CH143" s="132">
        <v>41</v>
      </c>
      <c r="CI143" s="132">
        <v>23</v>
      </c>
      <c r="CJ143" s="132">
        <v>34</v>
      </c>
      <c r="CK143" s="132">
        <v>30</v>
      </c>
      <c r="CL143" s="132">
        <v>31</v>
      </c>
      <c r="CM143" s="132">
        <v>23</v>
      </c>
      <c r="CN143" s="132">
        <v>17</v>
      </c>
      <c r="CO143" s="132">
        <v>44</v>
      </c>
      <c r="CP143" s="132">
        <v>17</v>
      </c>
      <c r="CQ143" s="132">
        <v>22</v>
      </c>
      <c r="CR143" s="132">
        <v>26</v>
      </c>
      <c r="CS143" s="132">
        <v>18</v>
      </c>
      <c r="CT143" s="132">
        <v>26</v>
      </c>
      <c r="CU143" s="132">
        <v>17</v>
      </c>
      <c r="CV143" s="132">
        <v>25</v>
      </c>
      <c r="CW143" s="132">
        <v>21</v>
      </c>
      <c r="CX143" s="132">
        <v>17</v>
      </c>
      <c r="CY143" s="132">
        <v>20</v>
      </c>
      <c r="CZ143" s="132">
        <v>13</v>
      </c>
      <c r="DA143" s="132">
        <v>20</v>
      </c>
      <c r="DB143" s="132">
        <v>12</v>
      </c>
      <c r="DC143" s="132">
        <v>22</v>
      </c>
      <c r="DD143" s="132">
        <v>15</v>
      </c>
      <c r="DE143" s="132">
        <v>17</v>
      </c>
      <c r="DF143" s="132">
        <v>22</v>
      </c>
      <c r="DG143" s="132">
        <v>28</v>
      </c>
      <c r="DH143" s="132">
        <v>26</v>
      </c>
      <c r="DI143" s="132">
        <v>31</v>
      </c>
      <c r="DJ143" s="132">
        <v>38</v>
      </c>
      <c r="DK143" s="132">
        <v>29</v>
      </c>
      <c r="DL143" s="132">
        <v>19</v>
      </c>
      <c r="DM143" s="132">
        <v>25</v>
      </c>
      <c r="DN143" s="132">
        <v>23</v>
      </c>
      <c r="DO143" s="132">
        <v>30</v>
      </c>
      <c r="DP143" s="132">
        <v>26</v>
      </c>
      <c r="DQ143" s="132">
        <v>24</v>
      </c>
      <c r="DR143" s="132">
        <v>19</v>
      </c>
      <c r="DS143" s="132">
        <v>22</v>
      </c>
      <c r="DT143" s="132">
        <v>27</v>
      </c>
      <c r="DU143" s="132">
        <v>23</v>
      </c>
      <c r="DV143" s="132">
        <v>29</v>
      </c>
      <c r="DW143" s="132">
        <v>23</v>
      </c>
      <c r="DX143" s="132">
        <v>26</v>
      </c>
      <c r="DY143" s="132">
        <v>22</v>
      </c>
      <c r="DZ143" s="132">
        <v>15</v>
      </c>
      <c r="EA143" s="132">
        <v>24</v>
      </c>
      <c r="EB143" s="132">
        <v>27</v>
      </c>
      <c r="EC143" s="132">
        <v>30</v>
      </c>
      <c r="ED143" s="132">
        <v>21</v>
      </c>
      <c r="EE143" s="132">
        <v>29</v>
      </c>
      <c r="EF143" s="132">
        <v>17</v>
      </c>
      <c r="EG143" s="132">
        <v>21</v>
      </c>
      <c r="EH143" s="132">
        <v>22</v>
      </c>
      <c r="EI143" s="132">
        <v>11</v>
      </c>
      <c r="EJ143" s="132">
        <v>19</v>
      </c>
      <c r="EK143" s="132">
        <v>13</v>
      </c>
      <c r="EL143" s="132">
        <v>14</v>
      </c>
      <c r="EM143" s="132">
        <v>22</v>
      </c>
      <c r="EN143" s="132">
        <v>14</v>
      </c>
      <c r="EO143" s="132">
        <v>16</v>
      </c>
      <c r="EP143" s="132">
        <v>13</v>
      </c>
      <c r="EQ143" s="132">
        <v>25</v>
      </c>
      <c r="ER143" s="132">
        <v>18</v>
      </c>
      <c r="ES143" s="132">
        <v>9</v>
      </c>
      <c r="ET143" s="132">
        <v>16</v>
      </c>
      <c r="EU143" s="132">
        <v>13</v>
      </c>
      <c r="EV143" s="132">
        <v>9</v>
      </c>
      <c r="EW143" s="132">
        <v>11</v>
      </c>
    </row>
    <row r="144" spans="2:225" s="132" customFormat="1" x14ac:dyDescent="0.25">
      <c r="B144" s="132" t="s">
        <v>207</v>
      </c>
      <c r="D144" s="132">
        <v>1</v>
      </c>
      <c r="L144" s="132">
        <v>1</v>
      </c>
      <c r="N144" s="132">
        <v>2</v>
      </c>
      <c r="P144" s="132">
        <v>2</v>
      </c>
      <c r="R144" s="132">
        <v>1</v>
      </c>
      <c r="V144" s="132">
        <v>1</v>
      </c>
      <c r="W144" s="132">
        <v>2</v>
      </c>
      <c r="Y144" s="132">
        <v>1</v>
      </c>
      <c r="Z144" s="132">
        <v>1</v>
      </c>
      <c r="AA144" s="132">
        <v>5</v>
      </c>
      <c r="AB144" s="132">
        <v>6</v>
      </c>
      <c r="AC144" s="132">
        <v>9</v>
      </c>
      <c r="AD144" s="132">
        <v>10</v>
      </c>
      <c r="AE144" s="132">
        <v>18</v>
      </c>
      <c r="AF144" s="132">
        <v>31</v>
      </c>
      <c r="AG144" s="132">
        <v>28</v>
      </c>
      <c r="AH144" s="132">
        <v>20</v>
      </c>
      <c r="AI144" s="132">
        <v>12</v>
      </c>
      <c r="AJ144" s="132">
        <v>25</v>
      </c>
      <c r="AK144" s="132">
        <v>26</v>
      </c>
      <c r="AL144" s="132">
        <v>38</v>
      </c>
      <c r="AM144" s="132">
        <v>29</v>
      </c>
      <c r="AN144" s="132">
        <v>53</v>
      </c>
      <c r="AO144" s="132">
        <v>48</v>
      </c>
      <c r="AP144" s="132">
        <v>57</v>
      </c>
      <c r="AQ144" s="132">
        <v>53</v>
      </c>
      <c r="AR144" s="132">
        <v>79</v>
      </c>
      <c r="AS144" s="132">
        <v>88</v>
      </c>
      <c r="AT144" s="132">
        <v>80</v>
      </c>
      <c r="AU144" s="132">
        <v>96</v>
      </c>
      <c r="AV144" s="132">
        <v>94</v>
      </c>
      <c r="AW144" s="132">
        <v>99</v>
      </c>
      <c r="AX144" s="132">
        <v>88</v>
      </c>
      <c r="AY144" s="132">
        <v>98</v>
      </c>
      <c r="AZ144" s="132">
        <v>80</v>
      </c>
      <c r="BA144" s="132">
        <v>85</v>
      </c>
      <c r="BB144" s="132">
        <v>117</v>
      </c>
      <c r="BC144" s="132">
        <v>106</v>
      </c>
      <c r="BD144" s="132">
        <v>110</v>
      </c>
      <c r="BE144" s="132">
        <v>85</v>
      </c>
      <c r="BF144" s="132">
        <v>119</v>
      </c>
      <c r="BG144" s="132">
        <v>96</v>
      </c>
      <c r="BH144" s="132">
        <v>83</v>
      </c>
      <c r="BI144" s="132">
        <v>129</v>
      </c>
      <c r="BJ144" s="132">
        <v>105</v>
      </c>
      <c r="BK144" s="132">
        <v>128</v>
      </c>
      <c r="BL144" s="132">
        <v>131</v>
      </c>
      <c r="BM144" s="132">
        <v>144</v>
      </c>
      <c r="BN144" s="132">
        <v>116</v>
      </c>
      <c r="BO144" s="132">
        <v>91</v>
      </c>
      <c r="BP144" s="132">
        <v>149</v>
      </c>
      <c r="BQ144" s="132">
        <v>110</v>
      </c>
      <c r="BR144" s="132">
        <v>114</v>
      </c>
      <c r="BS144" s="132">
        <v>98</v>
      </c>
      <c r="BT144" s="132">
        <v>118</v>
      </c>
      <c r="BU144" s="132">
        <v>85</v>
      </c>
      <c r="BV144" s="132">
        <v>86</v>
      </c>
      <c r="BW144" s="132">
        <v>88</v>
      </c>
      <c r="BX144" s="132">
        <v>82</v>
      </c>
      <c r="BY144" s="132">
        <v>74</v>
      </c>
      <c r="BZ144" s="132">
        <v>86</v>
      </c>
      <c r="CA144" s="132">
        <v>82</v>
      </c>
      <c r="CB144" s="132">
        <v>75</v>
      </c>
      <c r="CC144" s="132">
        <v>62</v>
      </c>
      <c r="CD144" s="132">
        <v>75</v>
      </c>
      <c r="CE144" s="132">
        <v>57</v>
      </c>
      <c r="CF144" s="132">
        <v>50</v>
      </c>
      <c r="CG144" s="132">
        <v>50</v>
      </c>
      <c r="CH144" s="132">
        <v>47</v>
      </c>
      <c r="CI144" s="132">
        <v>36</v>
      </c>
      <c r="CJ144" s="132">
        <v>41</v>
      </c>
      <c r="CK144" s="132">
        <v>46</v>
      </c>
      <c r="CL144" s="132">
        <v>41</v>
      </c>
      <c r="CM144" s="132">
        <v>39</v>
      </c>
      <c r="CN144" s="132">
        <v>39</v>
      </c>
      <c r="CO144" s="132">
        <v>42</v>
      </c>
      <c r="CP144" s="132">
        <v>22</v>
      </c>
      <c r="CQ144" s="132">
        <v>19</v>
      </c>
      <c r="CR144" s="132">
        <v>24</v>
      </c>
      <c r="CS144" s="132">
        <v>24</v>
      </c>
      <c r="CT144" s="132">
        <v>22</v>
      </c>
      <c r="CU144" s="132">
        <v>24</v>
      </c>
      <c r="CV144" s="132">
        <v>18</v>
      </c>
      <c r="CW144" s="132">
        <v>20</v>
      </c>
      <c r="CX144" s="132">
        <v>17</v>
      </c>
      <c r="CY144" s="132">
        <v>22</v>
      </c>
      <c r="CZ144" s="132">
        <v>19</v>
      </c>
      <c r="DA144" s="132">
        <v>19</v>
      </c>
      <c r="DB144" s="132">
        <v>17</v>
      </c>
      <c r="DC144" s="132">
        <v>26</v>
      </c>
      <c r="DD144" s="132">
        <v>15</v>
      </c>
      <c r="DE144" s="132">
        <v>14</v>
      </c>
      <c r="DF144" s="132">
        <v>24</v>
      </c>
      <c r="DG144" s="132">
        <v>20</v>
      </c>
      <c r="DH144" s="132">
        <v>19</v>
      </c>
      <c r="DI144" s="132">
        <v>20</v>
      </c>
      <c r="DJ144" s="132">
        <v>27</v>
      </c>
      <c r="DK144" s="132">
        <v>41</v>
      </c>
      <c r="DL144" s="132">
        <v>16</v>
      </c>
      <c r="DM144" s="132">
        <v>33</v>
      </c>
      <c r="DN144" s="132">
        <v>14</v>
      </c>
      <c r="DO144" s="132">
        <v>23</v>
      </c>
      <c r="DP144" s="132">
        <v>25</v>
      </c>
      <c r="DQ144" s="132">
        <v>27</v>
      </c>
      <c r="DR144" s="132">
        <v>34</v>
      </c>
      <c r="DS144" s="132">
        <v>24</v>
      </c>
      <c r="DT144" s="132">
        <v>30</v>
      </c>
      <c r="DU144" s="132">
        <v>24</v>
      </c>
      <c r="DV144" s="132">
        <v>19</v>
      </c>
      <c r="DW144" s="132">
        <v>19</v>
      </c>
      <c r="DX144" s="132">
        <v>29</v>
      </c>
      <c r="DY144" s="132">
        <v>28</v>
      </c>
      <c r="DZ144" s="132">
        <v>18</v>
      </c>
      <c r="EA144" s="132">
        <v>26</v>
      </c>
      <c r="EB144" s="132">
        <v>20</v>
      </c>
      <c r="EC144" s="132">
        <v>20</v>
      </c>
      <c r="ED144" s="132">
        <v>19</v>
      </c>
      <c r="EE144" s="132">
        <v>25</v>
      </c>
      <c r="EF144" s="132">
        <v>17</v>
      </c>
      <c r="EG144" s="132">
        <v>9</v>
      </c>
      <c r="EH144" s="132">
        <v>28</v>
      </c>
      <c r="EI144" s="132">
        <v>14</v>
      </c>
      <c r="EJ144" s="132">
        <v>11</v>
      </c>
      <c r="EK144" s="132">
        <v>11</v>
      </c>
      <c r="EL144" s="132">
        <v>16</v>
      </c>
      <c r="EM144" s="132">
        <v>13</v>
      </c>
      <c r="EN144" s="132">
        <v>14</v>
      </c>
      <c r="EO144" s="132">
        <v>9</v>
      </c>
      <c r="EP144" s="132">
        <v>20</v>
      </c>
      <c r="EQ144" s="132">
        <v>13</v>
      </c>
      <c r="ER144" s="132">
        <v>12</v>
      </c>
      <c r="ES144" s="132">
        <v>11</v>
      </c>
      <c r="ET144" s="132">
        <v>14</v>
      </c>
      <c r="EU144" s="132">
        <v>8</v>
      </c>
      <c r="EV144" s="132">
        <v>12</v>
      </c>
      <c r="EW144" s="132">
        <v>9</v>
      </c>
      <c r="FA144" s="132">
        <v>1</v>
      </c>
      <c r="FC144" s="132">
        <v>1</v>
      </c>
      <c r="FD144" s="132">
        <v>1</v>
      </c>
      <c r="FE144" s="132">
        <v>1</v>
      </c>
    </row>
    <row r="145" spans="2:231" s="132" customFormat="1" x14ac:dyDescent="0.25">
      <c r="B145" s="132" t="s">
        <v>208</v>
      </c>
      <c r="E145" s="132">
        <v>1</v>
      </c>
      <c r="H145" s="132">
        <v>1</v>
      </c>
      <c r="I145" s="132">
        <v>1</v>
      </c>
      <c r="P145" s="132">
        <v>1</v>
      </c>
      <c r="R145" s="132">
        <v>1</v>
      </c>
      <c r="V145" s="132">
        <v>3</v>
      </c>
      <c r="W145" s="132">
        <v>4</v>
      </c>
      <c r="X145" s="132">
        <v>1</v>
      </c>
      <c r="Y145" s="132">
        <v>1</v>
      </c>
      <c r="Z145" s="132">
        <v>8</v>
      </c>
      <c r="AA145" s="132">
        <v>4</v>
      </c>
      <c r="AB145" s="132">
        <v>8</v>
      </c>
      <c r="AC145" s="132">
        <v>12</v>
      </c>
      <c r="AD145" s="132">
        <v>23</v>
      </c>
      <c r="AE145" s="132">
        <v>11</v>
      </c>
      <c r="AF145" s="132">
        <v>33</v>
      </c>
      <c r="AG145" s="132">
        <v>28</v>
      </c>
      <c r="AH145" s="132">
        <v>30</v>
      </c>
      <c r="AI145" s="132">
        <v>30</v>
      </c>
      <c r="AJ145" s="132">
        <v>45</v>
      </c>
      <c r="AK145" s="132">
        <v>53</v>
      </c>
      <c r="AL145" s="132">
        <v>43</v>
      </c>
      <c r="AM145" s="132">
        <v>55</v>
      </c>
      <c r="AN145" s="132">
        <v>82</v>
      </c>
      <c r="AO145" s="132">
        <v>86</v>
      </c>
      <c r="AP145" s="132">
        <v>92</v>
      </c>
      <c r="AQ145" s="132">
        <v>118</v>
      </c>
      <c r="AR145" s="132">
        <v>127</v>
      </c>
      <c r="AS145" s="132">
        <v>126</v>
      </c>
      <c r="AT145" s="132">
        <v>139</v>
      </c>
      <c r="AU145" s="132">
        <v>200</v>
      </c>
      <c r="AV145" s="132">
        <v>139</v>
      </c>
      <c r="AW145" s="132">
        <v>175</v>
      </c>
      <c r="AX145" s="132">
        <v>147</v>
      </c>
      <c r="AY145" s="132">
        <v>188</v>
      </c>
      <c r="AZ145" s="132">
        <v>163</v>
      </c>
      <c r="BA145" s="132">
        <v>149</v>
      </c>
      <c r="BB145" s="132">
        <v>219</v>
      </c>
      <c r="BC145" s="132">
        <v>153</v>
      </c>
      <c r="BD145" s="132">
        <v>163</v>
      </c>
      <c r="BE145" s="132">
        <v>142</v>
      </c>
      <c r="BF145" s="132">
        <v>182</v>
      </c>
      <c r="BG145" s="132">
        <v>162</v>
      </c>
      <c r="BH145" s="132">
        <v>149</v>
      </c>
      <c r="BI145" s="132">
        <v>214</v>
      </c>
      <c r="BJ145" s="132">
        <v>173</v>
      </c>
      <c r="BK145" s="132">
        <v>207</v>
      </c>
      <c r="BL145" s="132">
        <v>213</v>
      </c>
      <c r="BM145" s="132">
        <v>187</v>
      </c>
      <c r="BN145" s="132">
        <v>203</v>
      </c>
      <c r="BO145" s="132">
        <v>151</v>
      </c>
      <c r="BP145" s="132">
        <v>215</v>
      </c>
      <c r="BQ145" s="132">
        <v>185</v>
      </c>
      <c r="BR145" s="132">
        <v>190</v>
      </c>
      <c r="BS145" s="132">
        <v>175</v>
      </c>
      <c r="BT145" s="132">
        <v>183</v>
      </c>
      <c r="BU145" s="132">
        <v>195</v>
      </c>
      <c r="BV145" s="132">
        <v>134</v>
      </c>
      <c r="BW145" s="132">
        <v>155</v>
      </c>
      <c r="BX145" s="132">
        <v>128</v>
      </c>
      <c r="BY145" s="132">
        <v>151</v>
      </c>
      <c r="BZ145" s="132">
        <v>117</v>
      </c>
      <c r="CA145" s="132">
        <v>137</v>
      </c>
      <c r="CB145" s="132">
        <v>120</v>
      </c>
      <c r="CC145" s="132">
        <v>65</v>
      </c>
      <c r="CD145" s="132">
        <v>122</v>
      </c>
      <c r="CE145" s="132">
        <v>67</v>
      </c>
      <c r="CF145" s="132">
        <v>75</v>
      </c>
      <c r="CG145" s="132">
        <v>68</v>
      </c>
      <c r="CH145" s="132">
        <v>64</v>
      </c>
      <c r="CI145" s="132">
        <v>56</v>
      </c>
      <c r="CJ145" s="132">
        <v>50</v>
      </c>
      <c r="CK145" s="132">
        <v>58</v>
      </c>
      <c r="CL145" s="132">
        <v>50</v>
      </c>
      <c r="CM145" s="132">
        <v>47</v>
      </c>
      <c r="CN145" s="132">
        <v>42</v>
      </c>
      <c r="CO145" s="132">
        <v>58</v>
      </c>
      <c r="CP145" s="132">
        <v>38</v>
      </c>
      <c r="CQ145" s="132">
        <v>44</v>
      </c>
      <c r="CR145" s="132">
        <v>56</v>
      </c>
      <c r="CS145" s="132">
        <v>44</v>
      </c>
      <c r="CT145" s="132">
        <v>32</v>
      </c>
      <c r="CU145" s="132">
        <v>29</v>
      </c>
      <c r="CV145" s="132">
        <v>29</v>
      </c>
      <c r="CW145" s="132">
        <v>36</v>
      </c>
      <c r="CX145" s="132">
        <v>21</v>
      </c>
      <c r="CY145" s="132">
        <v>44</v>
      </c>
      <c r="CZ145" s="132">
        <v>30</v>
      </c>
      <c r="DA145" s="132">
        <v>26</v>
      </c>
      <c r="DB145" s="132">
        <v>25</v>
      </c>
      <c r="DC145" s="132">
        <v>25</v>
      </c>
      <c r="DD145" s="132">
        <v>29</v>
      </c>
      <c r="DE145" s="132">
        <v>33</v>
      </c>
      <c r="DF145" s="132">
        <v>41</v>
      </c>
      <c r="DG145" s="132">
        <v>35</v>
      </c>
      <c r="DH145" s="132">
        <v>27</v>
      </c>
      <c r="DI145" s="132">
        <v>31</v>
      </c>
      <c r="DJ145" s="132">
        <v>34</v>
      </c>
      <c r="DK145" s="132">
        <v>22</v>
      </c>
      <c r="DL145" s="132">
        <v>26</v>
      </c>
      <c r="DM145" s="132">
        <v>34</v>
      </c>
      <c r="DN145" s="132">
        <v>22</v>
      </c>
      <c r="DO145" s="132">
        <v>25</v>
      </c>
      <c r="DP145" s="132">
        <v>17</v>
      </c>
      <c r="DQ145" s="132">
        <v>27</v>
      </c>
      <c r="DR145" s="132">
        <v>22</v>
      </c>
      <c r="DS145" s="132">
        <v>23</v>
      </c>
      <c r="DT145" s="132">
        <v>22</v>
      </c>
      <c r="DU145" s="132">
        <v>28</v>
      </c>
      <c r="DV145" s="132">
        <v>35</v>
      </c>
      <c r="DW145" s="132">
        <v>22</v>
      </c>
      <c r="DX145" s="132">
        <v>25</v>
      </c>
      <c r="DY145" s="132">
        <v>27</v>
      </c>
      <c r="DZ145" s="132">
        <v>23</v>
      </c>
      <c r="EA145" s="132">
        <v>17</v>
      </c>
      <c r="EB145" s="132">
        <v>14</v>
      </c>
      <c r="EC145" s="132">
        <v>31</v>
      </c>
      <c r="ED145" s="132">
        <v>24</v>
      </c>
      <c r="EE145" s="132">
        <v>29</v>
      </c>
      <c r="EF145" s="132">
        <v>20</v>
      </c>
      <c r="EG145" s="132">
        <v>15</v>
      </c>
      <c r="EH145" s="132">
        <v>19</v>
      </c>
      <c r="EI145" s="132">
        <v>16</v>
      </c>
      <c r="EJ145" s="132">
        <v>17</v>
      </c>
      <c r="EK145" s="132">
        <v>6</v>
      </c>
      <c r="EL145" s="132">
        <v>7</v>
      </c>
      <c r="EM145" s="132">
        <v>8</v>
      </c>
      <c r="EN145" s="132">
        <v>5</v>
      </c>
      <c r="EO145" s="132">
        <v>11</v>
      </c>
      <c r="EP145" s="132">
        <v>3</v>
      </c>
      <c r="EQ145" s="132">
        <v>16</v>
      </c>
      <c r="ER145" s="132">
        <v>15</v>
      </c>
      <c r="ES145" s="132">
        <v>10</v>
      </c>
      <c r="ET145" s="132">
        <v>11</v>
      </c>
      <c r="EU145" s="132">
        <v>10</v>
      </c>
      <c r="EV145" s="132">
        <v>12</v>
      </c>
      <c r="EW145" s="132">
        <v>9</v>
      </c>
      <c r="EY145" s="132">
        <v>1</v>
      </c>
      <c r="FC145" s="132">
        <v>2</v>
      </c>
      <c r="FE145" s="132">
        <v>1</v>
      </c>
      <c r="FF145" s="132">
        <v>2</v>
      </c>
      <c r="GD145" s="132">
        <v>1</v>
      </c>
      <c r="GI145" s="132">
        <v>1</v>
      </c>
      <c r="GL145" s="132">
        <v>1</v>
      </c>
      <c r="HB145" s="132">
        <v>1</v>
      </c>
    </row>
    <row r="146" spans="2:231" s="132" customFormat="1" x14ac:dyDescent="0.25">
      <c r="B146" s="132" t="s">
        <v>209</v>
      </c>
      <c r="H146" s="132">
        <v>2</v>
      </c>
      <c r="L146" s="132">
        <v>3</v>
      </c>
      <c r="P146" s="132">
        <v>1</v>
      </c>
      <c r="Q146" s="132">
        <v>1</v>
      </c>
      <c r="R146" s="132">
        <v>1</v>
      </c>
      <c r="S146" s="132">
        <v>1</v>
      </c>
      <c r="U146" s="132">
        <v>2</v>
      </c>
      <c r="W146" s="132">
        <v>1</v>
      </c>
      <c r="X146" s="132">
        <v>1</v>
      </c>
      <c r="Y146" s="132">
        <v>1</v>
      </c>
      <c r="Z146" s="132">
        <v>4</v>
      </c>
      <c r="AA146" s="132">
        <v>3</v>
      </c>
      <c r="AB146" s="132">
        <v>3</v>
      </c>
      <c r="AC146" s="132">
        <v>6</v>
      </c>
      <c r="AD146" s="132">
        <v>4</v>
      </c>
      <c r="AE146" s="132">
        <v>8</v>
      </c>
      <c r="AF146" s="132">
        <v>16</v>
      </c>
      <c r="AG146" s="132">
        <v>26</v>
      </c>
      <c r="AH146" s="132">
        <v>19</v>
      </c>
      <c r="AI146" s="132">
        <v>27</v>
      </c>
      <c r="AJ146" s="132">
        <v>34</v>
      </c>
      <c r="AK146" s="132">
        <v>37</v>
      </c>
      <c r="AL146" s="132">
        <v>40</v>
      </c>
      <c r="AM146" s="132">
        <v>39</v>
      </c>
      <c r="AN146" s="132">
        <v>77</v>
      </c>
      <c r="AO146" s="132">
        <v>82</v>
      </c>
      <c r="AP146" s="132">
        <v>103</v>
      </c>
      <c r="AQ146" s="132">
        <v>108</v>
      </c>
      <c r="AR146" s="132">
        <v>127</v>
      </c>
      <c r="AS146" s="132">
        <v>113</v>
      </c>
      <c r="AT146" s="132">
        <v>157</v>
      </c>
      <c r="AU146" s="132">
        <v>188</v>
      </c>
      <c r="AV146" s="132">
        <v>139</v>
      </c>
      <c r="AW146" s="132">
        <v>140</v>
      </c>
      <c r="AX146" s="132">
        <v>151</v>
      </c>
      <c r="AY146" s="132">
        <v>166</v>
      </c>
      <c r="AZ146" s="132">
        <v>139</v>
      </c>
      <c r="BA146" s="132">
        <v>87</v>
      </c>
      <c r="BB146" s="132">
        <v>172</v>
      </c>
      <c r="BC146" s="132">
        <v>153</v>
      </c>
      <c r="BD146" s="132">
        <v>136</v>
      </c>
      <c r="BE146" s="132">
        <v>153</v>
      </c>
      <c r="BF146" s="132">
        <v>125</v>
      </c>
      <c r="BG146" s="132">
        <v>111</v>
      </c>
      <c r="BH146" s="132">
        <v>116</v>
      </c>
      <c r="BI146" s="132">
        <v>159</v>
      </c>
      <c r="BJ146" s="132">
        <v>104</v>
      </c>
      <c r="BK146" s="132">
        <v>138</v>
      </c>
      <c r="BL146" s="132">
        <v>106</v>
      </c>
      <c r="BM146" s="132">
        <v>112</v>
      </c>
      <c r="BN146" s="132">
        <v>106</v>
      </c>
      <c r="BO146" s="132">
        <v>95</v>
      </c>
      <c r="BP146" s="132">
        <v>131</v>
      </c>
      <c r="BQ146" s="132">
        <v>111</v>
      </c>
      <c r="BR146" s="132">
        <v>102</v>
      </c>
      <c r="BS146" s="132">
        <v>98</v>
      </c>
      <c r="BT146" s="132">
        <v>108</v>
      </c>
      <c r="BU146" s="132">
        <v>108</v>
      </c>
      <c r="BV146" s="132">
        <v>94</v>
      </c>
      <c r="BW146" s="132">
        <v>76</v>
      </c>
      <c r="BX146" s="132">
        <v>79</v>
      </c>
      <c r="BY146" s="132">
        <v>69</v>
      </c>
      <c r="BZ146" s="132">
        <v>73</v>
      </c>
      <c r="CA146" s="132">
        <v>71</v>
      </c>
      <c r="CB146" s="132">
        <v>60</v>
      </c>
      <c r="CC146" s="132">
        <v>56</v>
      </c>
      <c r="CD146" s="132">
        <v>69</v>
      </c>
      <c r="CE146" s="132">
        <v>39</v>
      </c>
      <c r="CF146" s="132">
        <v>42</v>
      </c>
      <c r="CG146" s="132">
        <v>37</v>
      </c>
      <c r="CH146" s="132">
        <v>34</v>
      </c>
      <c r="CI146" s="132">
        <v>41</v>
      </c>
      <c r="CJ146" s="132">
        <v>31</v>
      </c>
      <c r="CK146" s="132">
        <v>43</v>
      </c>
      <c r="CL146" s="132">
        <v>35</v>
      </c>
      <c r="CM146" s="132">
        <v>36</v>
      </c>
      <c r="CN146" s="132">
        <v>24</v>
      </c>
      <c r="CO146" s="132">
        <v>29</v>
      </c>
      <c r="CP146" s="132">
        <v>26</v>
      </c>
      <c r="CQ146" s="132">
        <v>20</v>
      </c>
      <c r="CR146" s="132">
        <v>27</v>
      </c>
      <c r="CS146" s="132">
        <v>20</v>
      </c>
      <c r="CT146" s="132">
        <v>21</v>
      </c>
      <c r="CU146" s="132">
        <v>21</v>
      </c>
      <c r="CV146" s="132">
        <v>22</v>
      </c>
      <c r="CW146" s="132">
        <v>19</v>
      </c>
      <c r="CX146" s="132">
        <v>12</v>
      </c>
      <c r="CY146" s="132">
        <v>26</v>
      </c>
      <c r="CZ146" s="132">
        <v>20</v>
      </c>
      <c r="DA146" s="132">
        <v>19</v>
      </c>
      <c r="DB146" s="132">
        <v>21</v>
      </c>
      <c r="DC146" s="132">
        <v>15</v>
      </c>
      <c r="DD146" s="132">
        <v>19</v>
      </c>
      <c r="DE146" s="132">
        <v>21</v>
      </c>
      <c r="DF146" s="132">
        <v>14</v>
      </c>
      <c r="DG146" s="132">
        <v>12</v>
      </c>
      <c r="DH146" s="132">
        <v>18</v>
      </c>
      <c r="DI146" s="132">
        <v>25</v>
      </c>
      <c r="DJ146" s="132">
        <v>21</v>
      </c>
      <c r="DK146" s="132">
        <v>17</v>
      </c>
      <c r="DL146" s="132">
        <v>14</v>
      </c>
      <c r="DM146" s="132">
        <v>18</v>
      </c>
      <c r="DN146" s="132">
        <v>15</v>
      </c>
      <c r="DO146" s="132">
        <v>13</v>
      </c>
      <c r="DP146" s="132">
        <v>8</v>
      </c>
      <c r="DQ146" s="132">
        <v>11</v>
      </c>
      <c r="DR146" s="132">
        <v>13</v>
      </c>
      <c r="DS146" s="132">
        <v>11</v>
      </c>
      <c r="DT146" s="132">
        <v>16</v>
      </c>
      <c r="DU146" s="132">
        <v>11</v>
      </c>
      <c r="DV146" s="132">
        <v>16</v>
      </c>
      <c r="DW146" s="132">
        <v>16</v>
      </c>
      <c r="DX146" s="132">
        <v>18</v>
      </c>
      <c r="DY146" s="132">
        <v>15</v>
      </c>
      <c r="DZ146" s="132">
        <v>8</v>
      </c>
      <c r="EA146" s="132">
        <v>15</v>
      </c>
      <c r="EB146" s="132">
        <v>8</v>
      </c>
      <c r="EC146" s="132">
        <v>14</v>
      </c>
      <c r="ED146" s="132">
        <v>16</v>
      </c>
      <c r="EE146" s="132">
        <v>10</v>
      </c>
      <c r="EF146" s="132">
        <v>7</v>
      </c>
      <c r="EG146" s="132">
        <v>9</v>
      </c>
      <c r="EH146" s="132">
        <v>5</v>
      </c>
      <c r="EI146" s="132">
        <v>5</v>
      </c>
      <c r="EJ146" s="132">
        <v>9</v>
      </c>
      <c r="EK146" s="132">
        <v>6</v>
      </c>
      <c r="EL146" s="132">
        <v>6</v>
      </c>
      <c r="EM146" s="132">
        <v>4</v>
      </c>
      <c r="EN146" s="132">
        <v>3</v>
      </c>
      <c r="EO146" s="132">
        <v>7</v>
      </c>
      <c r="EP146" s="132">
        <v>7</v>
      </c>
      <c r="EQ146" s="132">
        <v>7</v>
      </c>
      <c r="ER146" s="132">
        <v>1</v>
      </c>
      <c r="ES146" s="132">
        <v>3</v>
      </c>
      <c r="ET146" s="132">
        <v>3</v>
      </c>
      <c r="EU146" s="132">
        <v>4</v>
      </c>
      <c r="EV146" s="132">
        <v>6</v>
      </c>
      <c r="EW146" s="132">
        <v>5</v>
      </c>
      <c r="EZ146" s="132">
        <v>1</v>
      </c>
      <c r="FB146" s="132">
        <v>1</v>
      </c>
      <c r="FC146" s="132">
        <v>1</v>
      </c>
      <c r="FG146" s="132">
        <v>1</v>
      </c>
      <c r="FQ146" s="132">
        <v>1</v>
      </c>
      <c r="FS146" s="132">
        <v>1</v>
      </c>
      <c r="FZ146" s="132">
        <v>1</v>
      </c>
      <c r="GE146" s="132">
        <v>2</v>
      </c>
      <c r="GF146" s="132">
        <v>2</v>
      </c>
      <c r="GL146" s="132">
        <v>1</v>
      </c>
      <c r="GP146" s="132">
        <v>1</v>
      </c>
      <c r="GT146" s="132">
        <v>1</v>
      </c>
      <c r="HK146" s="132">
        <v>1</v>
      </c>
    </row>
    <row r="147" spans="2:231" s="132" customFormat="1" x14ac:dyDescent="0.25">
      <c r="B147" s="132" t="s">
        <v>210</v>
      </c>
      <c r="K147" s="132">
        <v>2</v>
      </c>
      <c r="M147" s="132">
        <v>1</v>
      </c>
      <c r="Q147" s="132">
        <v>1</v>
      </c>
      <c r="S147" s="132">
        <v>2</v>
      </c>
      <c r="T147" s="132">
        <v>1</v>
      </c>
      <c r="U147" s="132">
        <v>2</v>
      </c>
      <c r="V147" s="132">
        <v>4</v>
      </c>
      <c r="W147" s="132">
        <v>1</v>
      </c>
      <c r="Y147" s="132">
        <v>4</v>
      </c>
      <c r="Z147" s="132">
        <v>3</v>
      </c>
      <c r="AA147" s="132">
        <v>4</v>
      </c>
      <c r="AB147" s="132">
        <v>9</v>
      </c>
      <c r="AC147" s="132">
        <v>11</v>
      </c>
      <c r="AD147" s="132">
        <v>9</v>
      </c>
      <c r="AE147" s="132">
        <v>5</v>
      </c>
      <c r="AF147" s="132">
        <v>18</v>
      </c>
      <c r="AG147" s="132">
        <v>16</v>
      </c>
      <c r="AH147" s="132">
        <v>13</v>
      </c>
      <c r="AI147" s="132">
        <v>24</v>
      </c>
      <c r="AJ147" s="132">
        <v>24</v>
      </c>
      <c r="AK147" s="132">
        <v>31</v>
      </c>
      <c r="AL147" s="132">
        <v>48</v>
      </c>
      <c r="AM147" s="132">
        <v>33</v>
      </c>
      <c r="AN147" s="132">
        <v>87</v>
      </c>
      <c r="AO147" s="132">
        <v>82</v>
      </c>
      <c r="AP147" s="132">
        <v>106</v>
      </c>
      <c r="AQ147" s="132">
        <v>106</v>
      </c>
      <c r="AR147" s="132">
        <v>122</v>
      </c>
      <c r="AS147" s="132">
        <v>140</v>
      </c>
      <c r="AT147" s="132">
        <v>137</v>
      </c>
      <c r="AU147" s="132">
        <v>246</v>
      </c>
      <c r="AV147" s="132">
        <v>176</v>
      </c>
      <c r="AW147" s="132">
        <v>167</v>
      </c>
      <c r="AX147" s="132">
        <v>156</v>
      </c>
      <c r="AY147" s="132">
        <v>201</v>
      </c>
      <c r="AZ147" s="132">
        <v>158</v>
      </c>
      <c r="BA147" s="132">
        <v>153</v>
      </c>
      <c r="BB147" s="132">
        <v>230</v>
      </c>
      <c r="BC147" s="132">
        <v>166</v>
      </c>
      <c r="BD147" s="132">
        <v>187</v>
      </c>
      <c r="BE147" s="132">
        <v>167</v>
      </c>
      <c r="BF147" s="132">
        <v>158</v>
      </c>
      <c r="BG147" s="132">
        <v>117</v>
      </c>
      <c r="BH147" s="132">
        <v>118</v>
      </c>
      <c r="BI147" s="132">
        <v>145</v>
      </c>
      <c r="BJ147" s="132">
        <v>101</v>
      </c>
      <c r="BK147" s="132">
        <v>144</v>
      </c>
      <c r="BL147" s="132">
        <v>140</v>
      </c>
      <c r="BM147" s="132">
        <v>105</v>
      </c>
      <c r="BN147" s="132">
        <v>107</v>
      </c>
      <c r="BO147" s="132">
        <v>89</v>
      </c>
      <c r="BP147" s="132">
        <v>134</v>
      </c>
      <c r="BQ147" s="132">
        <v>116</v>
      </c>
      <c r="BR147" s="132">
        <v>128</v>
      </c>
      <c r="BS147" s="132">
        <v>100</v>
      </c>
      <c r="BT147" s="132">
        <v>106</v>
      </c>
      <c r="BU147" s="132">
        <v>72</v>
      </c>
      <c r="BV147" s="132">
        <v>75</v>
      </c>
      <c r="BW147" s="132">
        <v>57</v>
      </c>
      <c r="BX147" s="132">
        <v>73</v>
      </c>
      <c r="BY147" s="132">
        <v>62</v>
      </c>
      <c r="BZ147" s="132">
        <v>77</v>
      </c>
      <c r="CA147" s="132">
        <v>54</v>
      </c>
      <c r="CB147" s="132">
        <v>55</v>
      </c>
      <c r="CC147" s="132">
        <v>36</v>
      </c>
      <c r="CD147" s="132">
        <v>65</v>
      </c>
      <c r="CE147" s="132">
        <v>35</v>
      </c>
      <c r="CF147" s="132">
        <v>51</v>
      </c>
      <c r="CG147" s="132">
        <v>38</v>
      </c>
      <c r="CH147" s="132">
        <v>34</v>
      </c>
      <c r="CI147" s="132">
        <v>38</v>
      </c>
      <c r="CJ147" s="132">
        <v>28</v>
      </c>
      <c r="CK147" s="132">
        <v>28</v>
      </c>
      <c r="CL147" s="132">
        <v>31</v>
      </c>
      <c r="CM147" s="132">
        <v>38</v>
      </c>
      <c r="CN147" s="132">
        <v>22</v>
      </c>
      <c r="CO147" s="132">
        <v>28</v>
      </c>
      <c r="CP147" s="132">
        <v>22</v>
      </c>
      <c r="CQ147" s="132">
        <v>19</v>
      </c>
      <c r="CR147" s="132">
        <v>26</v>
      </c>
      <c r="CS147" s="132">
        <v>19</v>
      </c>
      <c r="CT147" s="132">
        <v>23</v>
      </c>
      <c r="CU147" s="132">
        <v>21</v>
      </c>
      <c r="CV147" s="132">
        <v>21</v>
      </c>
      <c r="CW147" s="132">
        <v>18</v>
      </c>
      <c r="CX147" s="132">
        <v>14</v>
      </c>
      <c r="CY147" s="132">
        <v>23</v>
      </c>
      <c r="CZ147" s="132">
        <v>19</v>
      </c>
      <c r="DA147" s="132">
        <v>10</v>
      </c>
      <c r="DB147" s="132">
        <v>10</v>
      </c>
      <c r="DC147" s="132">
        <v>15</v>
      </c>
      <c r="DD147" s="132">
        <v>7</v>
      </c>
      <c r="DE147" s="132">
        <v>15</v>
      </c>
      <c r="DF147" s="132">
        <v>11</v>
      </c>
      <c r="DG147" s="132">
        <v>13</v>
      </c>
      <c r="DH147" s="132">
        <v>15</v>
      </c>
      <c r="DI147" s="132">
        <v>18</v>
      </c>
      <c r="DJ147" s="132">
        <v>14</v>
      </c>
      <c r="DK147" s="132">
        <v>10</v>
      </c>
      <c r="DL147" s="132">
        <v>8</v>
      </c>
      <c r="DM147" s="132">
        <v>12</v>
      </c>
      <c r="DN147" s="132">
        <v>9</v>
      </c>
      <c r="DO147" s="132">
        <v>7</v>
      </c>
      <c r="DP147" s="132">
        <v>11</v>
      </c>
      <c r="DQ147" s="132">
        <v>4</v>
      </c>
      <c r="DR147" s="132">
        <v>19</v>
      </c>
      <c r="DS147" s="132">
        <v>7</v>
      </c>
      <c r="DT147" s="132">
        <v>5</v>
      </c>
      <c r="DU147" s="132">
        <v>5</v>
      </c>
      <c r="DV147" s="132">
        <v>3</v>
      </c>
      <c r="DW147" s="132">
        <v>13</v>
      </c>
      <c r="DX147" s="132">
        <v>8</v>
      </c>
      <c r="DY147" s="132">
        <v>4</v>
      </c>
      <c r="DZ147" s="132">
        <v>5</v>
      </c>
      <c r="EA147" s="132">
        <v>2</v>
      </c>
      <c r="EB147" s="132">
        <v>9</v>
      </c>
      <c r="EC147" s="132">
        <v>8</v>
      </c>
      <c r="ED147" s="132">
        <v>4</v>
      </c>
      <c r="EE147" s="132">
        <v>9</v>
      </c>
      <c r="EF147" s="132">
        <v>3</v>
      </c>
      <c r="EH147" s="132">
        <v>2</v>
      </c>
      <c r="EI147" s="132">
        <v>2</v>
      </c>
      <c r="EJ147" s="132">
        <v>2</v>
      </c>
      <c r="EK147" s="132">
        <v>1</v>
      </c>
      <c r="EL147" s="132">
        <v>4</v>
      </c>
      <c r="EN147" s="132">
        <v>3</v>
      </c>
      <c r="EO147" s="132">
        <v>6</v>
      </c>
      <c r="EQ147" s="132">
        <v>1</v>
      </c>
      <c r="ER147" s="132">
        <v>1</v>
      </c>
      <c r="ES147" s="132">
        <v>4</v>
      </c>
      <c r="ET147" s="132">
        <v>2</v>
      </c>
      <c r="EU147" s="132">
        <v>1</v>
      </c>
      <c r="EV147" s="132">
        <v>5</v>
      </c>
      <c r="EW147" s="132">
        <v>2</v>
      </c>
      <c r="FV147" s="132">
        <v>1</v>
      </c>
      <c r="FZ147" s="132">
        <v>1</v>
      </c>
      <c r="GA147" s="132">
        <v>1</v>
      </c>
      <c r="GB147" s="132">
        <v>1</v>
      </c>
      <c r="GD147" s="132">
        <v>1</v>
      </c>
      <c r="GE147" s="132">
        <v>1</v>
      </c>
      <c r="GF147" s="132">
        <v>1</v>
      </c>
      <c r="GJ147" s="132">
        <v>3</v>
      </c>
      <c r="GK147" s="132">
        <v>1</v>
      </c>
      <c r="GN147" s="132">
        <v>1</v>
      </c>
      <c r="GP147" s="132">
        <v>1</v>
      </c>
      <c r="GS147" s="132">
        <v>1</v>
      </c>
      <c r="GU147" s="132">
        <v>2</v>
      </c>
      <c r="GW147" s="132">
        <v>1</v>
      </c>
      <c r="HK147" s="132">
        <v>1</v>
      </c>
    </row>
    <row r="148" spans="2:231" s="132" customFormat="1" x14ac:dyDescent="0.25">
      <c r="B148" s="132" t="s">
        <v>211</v>
      </c>
      <c r="F148" s="132">
        <v>1</v>
      </c>
      <c r="G148" s="132">
        <v>1</v>
      </c>
      <c r="I148" s="132">
        <v>1</v>
      </c>
      <c r="J148" s="132">
        <v>1</v>
      </c>
      <c r="Y148" s="132">
        <v>1</v>
      </c>
      <c r="Z148" s="132">
        <v>1</v>
      </c>
      <c r="AA148" s="132">
        <v>2</v>
      </c>
      <c r="AC148" s="132">
        <v>4</v>
      </c>
      <c r="AD148" s="132">
        <v>8</v>
      </c>
      <c r="AE148" s="132">
        <v>6</v>
      </c>
      <c r="AF148" s="132">
        <v>13</v>
      </c>
      <c r="AG148" s="132">
        <v>17</v>
      </c>
      <c r="AH148" s="132">
        <v>8</v>
      </c>
      <c r="AI148" s="132">
        <v>14</v>
      </c>
      <c r="AJ148" s="132">
        <v>17</v>
      </c>
      <c r="AK148" s="132">
        <v>24</v>
      </c>
      <c r="AL148" s="132">
        <v>24</v>
      </c>
      <c r="AM148" s="132">
        <v>30</v>
      </c>
      <c r="AN148" s="132">
        <v>49</v>
      </c>
      <c r="AO148" s="132">
        <v>42</v>
      </c>
      <c r="AP148" s="132">
        <v>67</v>
      </c>
      <c r="AQ148" s="132">
        <v>74</v>
      </c>
      <c r="AR148" s="132">
        <v>86</v>
      </c>
      <c r="AS148" s="132">
        <v>88</v>
      </c>
      <c r="AT148" s="132">
        <v>95</v>
      </c>
      <c r="AU148" s="132">
        <v>129</v>
      </c>
      <c r="AV148" s="132">
        <v>125</v>
      </c>
      <c r="AW148" s="132">
        <v>147</v>
      </c>
      <c r="AX148" s="132">
        <v>133</v>
      </c>
      <c r="AY148" s="132">
        <v>143</v>
      </c>
      <c r="AZ148" s="132">
        <v>167</v>
      </c>
      <c r="BA148" s="132">
        <v>130</v>
      </c>
      <c r="BB148" s="132">
        <v>233</v>
      </c>
      <c r="BC148" s="132">
        <v>183</v>
      </c>
      <c r="BD148" s="132">
        <v>213</v>
      </c>
      <c r="BE148" s="132">
        <v>172</v>
      </c>
      <c r="BF148" s="132">
        <v>207</v>
      </c>
      <c r="BG148" s="132">
        <v>142</v>
      </c>
      <c r="BH148" s="132">
        <v>131</v>
      </c>
      <c r="BI148" s="132">
        <v>187</v>
      </c>
      <c r="BJ148" s="132">
        <v>148</v>
      </c>
      <c r="BK148" s="132">
        <v>200</v>
      </c>
      <c r="BL148" s="132">
        <v>177</v>
      </c>
      <c r="BM148" s="132">
        <v>186</v>
      </c>
      <c r="BN148" s="132">
        <v>165</v>
      </c>
      <c r="BO148" s="132">
        <v>140</v>
      </c>
      <c r="BP148" s="132">
        <v>186</v>
      </c>
      <c r="BQ148" s="132">
        <v>185</v>
      </c>
      <c r="BR148" s="132">
        <v>187</v>
      </c>
      <c r="BS148" s="132">
        <v>162</v>
      </c>
      <c r="BT148" s="132">
        <v>186</v>
      </c>
      <c r="BU148" s="132">
        <v>101</v>
      </c>
      <c r="BV148" s="132">
        <v>127</v>
      </c>
      <c r="BW148" s="132">
        <v>119</v>
      </c>
      <c r="BX148" s="132">
        <v>158</v>
      </c>
      <c r="BY148" s="132">
        <v>160</v>
      </c>
      <c r="BZ148" s="132">
        <v>140</v>
      </c>
      <c r="CA148" s="132">
        <v>112</v>
      </c>
      <c r="CB148" s="132">
        <v>99</v>
      </c>
      <c r="CC148" s="132">
        <v>85</v>
      </c>
      <c r="CD148" s="132">
        <v>124</v>
      </c>
      <c r="CE148" s="132">
        <v>106</v>
      </c>
      <c r="CF148" s="132">
        <v>93</v>
      </c>
      <c r="CG148" s="132">
        <v>86</v>
      </c>
      <c r="CH148" s="132">
        <v>87</v>
      </c>
      <c r="CI148" s="132">
        <v>67</v>
      </c>
      <c r="CJ148" s="132">
        <v>43</v>
      </c>
      <c r="CK148" s="132">
        <v>48</v>
      </c>
      <c r="CL148" s="132">
        <v>64</v>
      </c>
      <c r="CM148" s="132">
        <v>66</v>
      </c>
      <c r="CN148" s="132">
        <v>70</v>
      </c>
      <c r="CO148" s="132">
        <v>67</v>
      </c>
      <c r="CP148" s="132">
        <v>50</v>
      </c>
      <c r="CQ148" s="132">
        <v>33</v>
      </c>
      <c r="CR148" s="132">
        <v>46</v>
      </c>
      <c r="CS148" s="132">
        <v>45</v>
      </c>
      <c r="CT148" s="132">
        <v>36</v>
      </c>
      <c r="CU148" s="132">
        <v>35</v>
      </c>
      <c r="CV148" s="132">
        <v>34</v>
      </c>
      <c r="CW148" s="132">
        <v>34</v>
      </c>
      <c r="CX148" s="132">
        <v>27</v>
      </c>
      <c r="CY148" s="132">
        <v>40</v>
      </c>
      <c r="CZ148" s="132">
        <v>46</v>
      </c>
      <c r="DA148" s="132">
        <v>36</v>
      </c>
      <c r="DB148" s="132">
        <v>23</v>
      </c>
      <c r="DC148" s="132">
        <v>26</v>
      </c>
      <c r="DD148" s="132">
        <v>11</v>
      </c>
      <c r="DE148" s="132">
        <v>22</v>
      </c>
      <c r="DF148" s="132">
        <v>23</v>
      </c>
      <c r="DG148" s="132">
        <v>20</v>
      </c>
      <c r="DH148" s="132">
        <v>16</v>
      </c>
      <c r="DI148" s="132">
        <v>16</v>
      </c>
      <c r="DJ148" s="132">
        <v>14</v>
      </c>
      <c r="DK148" s="132">
        <v>13</v>
      </c>
      <c r="DL148" s="132">
        <v>5</v>
      </c>
      <c r="DM148" s="132">
        <v>15</v>
      </c>
      <c r="DN148" s="132">
        <v>10</v>
      </c>
      <c r="DO148" s="132">
        <v>11</v>
      </c>
      <c r="DP148" s="132">
        <v>4</v>
      </c>
      <c r="DQ148" s="132">
        <v>4</v>
      </c>
      <c r="DR148" s="132">
        <v>15</v>
      </c>
      <c r="DS148" s="132">
        <v>7</v>
      </c>
      <c r="DT148" s="132">
        <v>9</v>
      </c>
      <c r="DU148" s="132">
        <v>8</v>
      </c>
      <c r="DV148" s="132">
        <v>6</v>
      </c>
      <c r="DW148" s="132">
        <v>13</v>
      </c>
      <c r="DX148" s="132">
        <v>11</v>
      </c>
      <c r="DY148" s="132">
        <v>15</v>
      </c>
      <c r="DZ148" s="132">
        <v>2</v>
      </c>
      <c r="EA148" s="132">
        <v>6</v>
      </c>
      <c r="EB148" s="132">
        <v>10</v>
      </c>
      <c r="EC148" s="132">
        <v>3</v>
      </c>
      <c r="ED148" s="132">
        <v>3</v>
      </c>
      <c r="EE148" s="132">
        <v>5</v>
      </c>
      <c r="EF148" s="132">
        <v>5</v>
      </c>
      <c r="EG148" s="132">
        <v>7</v>
      </c>
      <c r="EH148" s="132">
        <v>4</v>
      </c>
      <c r="EI148" s="132">
        <v>6</v>
      </c>
      <c r="EJ148" s="132">
        <v>4</v>
      </c>
      <c r="EK148" s="132">
        <v>2</v>
      </c>
      <c r="EL148" s="132">
        <v>4</v>
      </c>
      <c r="EM148" s="132">
        <v>1</v>
      </c>
      <c r="EN148" s="132">
        <v>1</v>
      </c>
      <c r="EO148" s="132">
        <v>5</v>
      </c>
      <c r="EP148" s="132">
        <v>1</v>
      </c>
      <c r="EQ148" s="132">
        <v>5</v>
      </c>
      <c r="ER148" s="132">
        <v>3</v>
      </c>
      <c r="ES148" s="132">
        <v>3</v>
      </c>
      <c r="ET148" s="132">
        <v>2</v>
      </c>
      <c r="EV148" s="132">
        <v>4</v>
      </c>
      <c r="EW148" s="132">
        <v>1</v>
      </c>
      <c r="FV148" s="132">
        <v>1</v>
      </c>
      <c r="FZ148" s="132">
        <v>2</v>
      </c>
      <c r="GA148" s="132">
        <v>1</v>
      </c>
      <c r="GC148" s="132">
        <v>2</v>
      </c>
      <c r="GD148" s="132">
        <v>2</v>
      </c>
      <c r="GF148" s="132">
        <v>1</v>
      </c>
      <c r="GH148" s="132">
        <v>1</v>
      </c>
      <c r="GI148" s="132">
        <v>1</v>
      </c>
      <c r="GK148" s="132">
        <v>1</v>
      </c>
      <c r="GL148" s="132">
        <v>4</v>
      </c>
      <c r="GM148" s="132">
        <v>3</v>
      </c>
      <c r="GN148" s="132">
        <v>1</v>
      </c>
      <c r="GP148" s="132">
        <v>2</v>
      </c>
      <c r="GQ148" s="132">
        <v>4</v>
      </c>
      <c r="GS148" s="132">
        <v>1</v>
      </c>
      <c r="GT148" s="132">
        <v>2</v>
      </c>
      <c r="GV148" s="132">
        <v>1</v>
      </c>
      <c r="GX148" s="132">
        <v>1</v>
      </c>
      <c r="HA148" s="132">
        <v>1</v>
      </c>
      <c r="HE148" s="132">
        <v>2</v>
      </c>
      <c r="HH148" s="132">
        <v>1</v>
      </c>
    </row>
    <row r="149" spans="2:231" s="132" customFormat="1" x14ac:dyDescent="0.25">
      <c r="B149" s="132" t="s">
        <v>212</v>
      </c>
      <c r="G149" s="132">
        <v>1</v>
      </c>
      <c r="O149" s="132">
        <v>1</v>
      </c>
      <c r="V149" s="132">
        <v>1</v>
      </c>
      <c r="Y149" s="132">
        <v>1</v>
      </c>
      <c r="AA149" s="132">
        <v>2</v>
      </c>
      <c r="AB149" s="132">
        <v>1</v>
      </c>
      <c r="AC149" s="132">
        <v>2</v>
      </c>
      <c r="AF149" s="132">
        <v>1</v>
      </c>
      <c r="AG149" s="132">
        <v>3</v>
      </c>
      <c r="AH149" s="132">
        <v>5</v>
      </c>
      <c r="AI149" s="132">
        <v>1</v>
      </c>
      <c r="AJ149" s="132">
        <v>3</v>
      </c>
      <c r="AK149" s="132">
        <v>5</v>
      </c>
      <c r="AL149" s="132">
        <v>3</v>
      </c>
      <c r="AM149" s="132">
        <v>3</v>
      </c>
      <c r="AN149" s="132">
        <v>9</v>
      </c>
      <c r="AO149" s="132">
        <v>9</v>
      </c>
      <c r="AP149" s="132">
        <v>12</v>
      </c>
      <c r="AQ149" s="132">
        <v>14</v>
      </c>
      <c r="AR149" s="132">
        <v>16</v>
      </c>
      <c r="AS149" s="132">
        <v>21</v>
      </c>
      <c r="AT149" s="132">
        <v>20</v>
      </c>
      <c r="AU149" s="132">
        <v>37</v>
      </c>
      <c r="AV149" s="132">
        <v>33</v>
      </c>
      <c r="AW149" s="132">
        <v>30</v>
      </c>
      <c r="AX149" s="132">
        <v>32</v>
      </c>
      <c r="AY149" s="132">
        <v>50</v>
      </c>
      <c r="AZ149" s="132">
        <v>37</v>
      </c>
      <c r="BA149" s="132">
        <v>43</v>
      </c>
      <c r="BB149" s="132">
        <v>67</v>
      </c>
      <c r="BC149" s="132">
        <v>59</v>
      </c>
      <c r="BD149" s="132">
        <v>56</v>
      </c>
      <c r="BE149" s="132">
        <v>77</v>
      </c>
      <c r="BF149" s="132">
        <v>84</v>
      </c>
      <c r="BG149" s="132">
        <v>63</v>
      </c>
      <c r="BH149" s="132">
        <v>56</v>
      </c>
      <c r="BI149" s="132">
        <v>82</v>
      </c>
      <c r="BJ149" s="132">
        <v>71</v>
      </c>
      <c r="BK149" s="132">
        <v>69</v>
      </c>
      <c r="BL149" s="132">
        <v>67</v>
      </c>
      <c r="BM149" s="132">
        <v>94</v>
      </c>
      <c r="BN149" s="132">
        <v>86</v>
      </c>
      <c r="BO149" s="132">
        <v>49</v>
      </c>
      <c r="BP149" s="132">
        <v>92</v>
      </c>
      <c r="BQ149" s="132">
        <v>73</v>
      </c>
      <c r="BR149" s="132">
        <v>96</v>
      </c>
      <c r="BS149" s="132">
        <v>78</v>
      </c>
      <c r="BT149" s="132">
        <v>83</v>
      </c>
      <c r="BU149" s="132">
        <v>61</v>
      </c>
      <c r="BV149" s="132">
        <v>65</v>
      </c>
      <c r="BW149" s="132">
        <v>62</v>
      </c>
      <c r="BX149" s="132">
        <v>82</v>
      </c>
      <c r="BY149" s="132">
        <v>62</v>
      </c>
      <c r="BZ149" s="132">
        <v>71</v>
      </c>
      <c r="CA149" s="132">
        <v>79</v>
      </c>
      <c r="CB149" s="132">
        <v>51</v>
      </c>
      <c r="CC149" s="132">
        <v>41</v>
      </c>
      <c r="CD149" s="132">
        <v>57</v>
      </c>
      <c r="CE149" s="132">
        <v>57</v>
      </c>
      <c r="CF149" s="132">
        <v>58</v>
      </c>
      <c r="CG149" s="132">
        <v>40</v>
      </c>
      <c r="CH149" s="132">
        <v>39</v>
      </c>
      <c r="CI149" s="132">
        <v>40</v>
      </c>
      <c r="CJ149" s="132">
        <v>23</v>
      </c>
      <c r="CK149" s="132">
        <v>26</v>
      </c>
      <c r="CL149" s="132">
        <v>27</v>
      </c>
      <c r="CM149" s="132">
        <v>33</v>
      </c>
      <c r="CN149" s="132">
        <v>24</v>
      </c>
      <c r="CO149" s="132">
        <v>27</v>
      </c>
      <c r="CP149" s="132">
        <v>20</v>
      </c>
      <c r="CQ149" s="132">
        <v>22</v>
      </c>
      <c r="CR149" s="132">
        <v>24</v>
      </c>
      <c r="CS149" s="132">
        <v>8</v>
      </c>
      <c r="CT149" s="132">
        <v>28</v>
      </c>
      <c r="CU149" s="132">
        <v>27</v>
      </c>
      <c r="CV149" s="132">
        <v>22</v>
      </c>
      <c r="CW149" s="132">
        <v>10</v>
      </c>
      <c r="CX149" s="132">
        <v>8</v>
      </c>
      <c r="CY149" s="132">
        <v>21</v>
      </c>
      <c r="CZ149" s="132">
        <v>14</v>
      </c>
      <c r="DA149" s="132">
        <v>14</v>
      </c>
      <c r="DB149" s="132">
        <v>11</v>
      </c>
      <c r="DC149" s="132">
        <v>15</v>
      </c>
      <c r="DD149" s="132">
        <v>9</v>
      </c>
      <c r="DE149" s="132">
        <v>8</v>
      </c>
      <c r="DF149" s="132">
        <v>11</v>
      </c>
      <c r="DG149" s="132">
        <v>11</v>
      </c>
      <c r="DH149" s="132">
        <v>16</v>
      </c>
      <c r="DI149" s="132">
        <v>8</v>
      </c>
      <c r="DJ149" s="132">
        <v>11</v>
      </c>
      <c r="DK149" s="132">
        <v>3</v>
      </c>
      <c r="DL149" s="132">
        <v>3</v>
      </c>
      <c r="DM149" s="132">
        <v>12</v>
      </c>
      <c r="DN149" s="132">
        <v>6</v>
      </c>
      <c r="DO149" s="132">
        <v>5</v>
      </c>
      <c r="DP149" s="132">
        <v>7</v>
      </c>
      <c r="DQ149" s="132">
        <v>6</v>
      </c>
      <c r="DR149" s="132">
        <v>3</v>
      </c>
      <c r="DS149" s="132">
        <v>3</v>
      </c>
      <c r="DT149" s="132">
        <v>3</v>
      </c>
      <c r="DU149" s="132">
        <v>4</v>
      </c>
      <c r="DV149" s="132">
        <v>4</v>
      </c>
      <c r="DW149" s="132">
        <v>6</v>
      </c>
      <c r="DX149" s="132">
        <v>4</v>
      </c>
      <c r="DY149" s="132">
        <v>5</v>
      </c>
      <c r="DZ149" s="132">
        <v>1</v>
      </c>
      <c r="EA149" s="132">
        <v>2</v>
      </c>
      <c r="EB149" s="132">
        <v>4</v>
      </c>
      <c r="EC149" s="132">
        <v>1</v>
      </c>
      <c r="ED149" s="132">
        <v>2</v>
      </c>
      <c r="EF149" s="132">
        <v>2</v>
      </c>
      <c r="EG149" s="132">
        <v>2</v>
      </c>
      <c r="EI149" s="132">
        <v>2</v>
      </c>
      <c r="EK149" s="132">
        <v>2</v>
      </c>
      <c r="EL149" s="132">
        <v>1</v>
      </c>
      <c r="EM149" s="132">
        <v>2</v>
      </c>
      <c r="EO149" s="132">
        <v>1</v>
      </c>
      <c r="EP149" s="132">
        <v>5</v>
      </c>
      <c r="EQ149" s="132">
        <v>4</v>
      </c>
      <c r="ET149" s="132">
        <v>1</v>
      </c>
      <c r="EV149" s="132">
        <v>2</v>
      </c>
      <c r="GA149" s="132">
        <v>1</v>
      </c>
      <c r="GE149" s="132">
        <v>1</v>
      </c>
      <c r="GF149" s="132">
        <v>2</v>
      </c>
      <c r="GG149" s="132">
        <v>1</v>
      </c>
      <c r="GK149" s="132">
        <v>2</v>
      </c>
      <c r="GL149" s="132">
        <v>1</v>
      </c>
      <c r="GM149" s="132">
        <v>4</v>
      </c>
      <c r="GN149" s="132">
        <v>5</v>
      </c>
      <c r="GP149" s="132">
        <v>1</v>
      </c>
      <c r="GW149" s="132">
        <v>1</v>
      </c>
      <c r="HA149" s="132">
        <v>1</v>
      </c>
      <c r="HC149" s="132">
        <v>1</v>
      </c>
    </row>
    <row r="150" spans="2:231" s="132" customFormat="1" x14ac:dyDescent="0.25">
      <c r="D150" s="132">
        <f>SUM(D140:D149)</f>
        <v>1</v>
      </c>
      <c r="E150" s="132">
        <f t="shared" ref="E150:BP150" si="514">SUM(E140:E149)</f>
        <v>1</v>
      </c>
      <c r="F150" s="132">
        <f t="shared" si="514"/>
        <v>1</v>
      </c>
      <c r="G150" s="132">
        <f t="shared" si="514"/>
        <v>2</v>
      </c>
      <c r="H150" s="132">
        <f t="shared" si="514"/>
        <v>3</v>
      </c>
      <c r="I150" s="132">
        <f t="shared" si="514"/>
        <v>2</v>
      </c>
      <c r="J150" s="132">
        <f t="shared" si="514"/>
        <v>2</v>
      </c>
      <c r="K150" s="132">
        <f t="shared" si="514"/>
        <v>2</v>
      </c>
      <c r="L150" s="132">
        <f t="shared" si="514"/>
        <v>4</v>
      </c>
      <c r="M150" s="132">
        <f t="shared" si="514"/>
        <v>1</v>
      </c>
      <c r="N150" s="132">
        <f t="shared" si="514"/>
        <v>2</v>
      </c>
      <c r="O150" s="132">
        <f t="shared" si="514"/>
        <v>1</v>
      </c>
      <c r="P150" s="132">
        <f t="shared" si="514"/>
        <v>4</v>
      </c>
      <c r="Q150" s="132">
        <f t="shared" si="514"/>
        <v>2</v>
      </c>
      <c r="R150" s="132">
        <f t="shared" si="514"/>
        <v>3</v>
      </c>
      <c r="S150" s="132">
        <f t="shared" si="514"/>
        <v>3</v>
      </c>
      <c r="T150" s="132">
        <f t="shared" si="514"/>
        <v>1</v>
      </c>
      <c r="U150" s="132">
        <f t="shared" si="514"/>
        <v>5</v>
      </c>
      <c r="V150" s="132">
        <f t="shared" si="514"/>
        <v>9</v>
      </c>
      <c r="W150" s="132">
        <f t="shared" si="514"/>
        <v>9</v>
      </c>
      <c r="X150" s="132">
        <f t="shared" si="514"/>
        <v>5</v>
      </c>
      <c r="Y150" s="132">
        <f t="shared" si="514"/>
        <v>10</v>
      </c>
      <c r="Z150" s="132">
        <f t="shared" si="514"/>
        <v>22</v>
      </c>
      <c r="AA150" s="132">
        <f t="shared" si="514"/>
        <v>24</v>
      </c>
      <c r="AB150" s="132">
        <f t="shared" si="514"/>
        <v>33</v>
      </c>
      <c r="AC150" s="132">
        <f t="shared" si="514"/>
        <v>61</v>
      </c>
      <c r="AD150" s="132">
        <f t="shared" si="514"/>
        <v>63</v>
      </c>
      <c r="AE150" s="132">
        <f t="shared" si="514"/>
        <v>65</v>
      </c>
      <c r="AF150" s="132">
        <f t="shared" si="514"/>
        <v>134</v>
      </c>
      <c r="AG150" s="132">
        <f t="shared" si="514"/>
        <v>141</v>
      </c>
      <c r="AH150" s="132">
        <f t="shared" si="514"/>
        <v>126</v>
      </c>
      <c r="AI150" s="132">
        <f t="shared" si="514"/>
        <v>139</v>
      </c>
      <c r="AJ150" s="132">
        <f t="shared" si="514"/>
        <v>166</v>
      </c>
      <c r="AK150" s="132">
        <f t="shared" si="514"/>
        <v>202</v>
      </c>
      <c r="AL150" s="132">
        <f t="shared" si="514"/>
        <v>238</v>
      </c>
      <c r="AM150" s="132">
        <f t="shared" si="514"/>
        <v>242</v>
      </c>
      <c r="AN150" s="132">
        <f t="shared" si="514"/>
        <v>445</v>
      </c>
      <c r="AO150" s="132">
        <f t="shared" si="514"/>
        <v>420</v>
      </c>
      <c r="AP150" s="132">
        <f t="shared" si="514"/>
        <v>527</v>
      </c>
      <c r="AQ150" s="132">
        <f t="shared" si="514"/>
        <v>576</v>
      </c>
      <c r="AR150" s="132">
        <f t="shared" si="514"/>
        <v>675</v>
      </c>
      <c r="AS150" s="132">
        <f t="shared" si="514"/>
        <v>694</v>
      </c>
      <c r="AT150" s="132">
        <f t="shared" si="514"/>
        <v>757</v>
      </c>
      <c r="AU150" s="132">
        <f t="shared" si="514"/>
        <v>1054</v>
      </c>
      <c r="AV150" s="132">
        <f t="shared" si="514"/>
        <v>824</v>
      </c>
      <c r="AW150" s="132">
        <f t="shared" si="514"/>
        <v>864</v>
      </c>
      <c r="AX150" s="132">
        <f t="shared" si="514"/>
        <v>824</v>
      </c>
      <c r="AY150" s="132">
        <f t="shared" si="514"/>
        <v>997</v>
      </c>
      <c r="AZ150" s="132">
        <f t="shared" si="514"/>
        <v>873</v>
      </c>
      <c r="BA150" s="132">
        <f t="shared" si="514"/>
        <v>748</v>
      </c>
      <c r="BB150" s="132">
        <f t="shared" si="514"/>
        <v>1196</v>
      </c>
      <c r="BC150" s="132">
        <f t="shared" si="514"/>
        <v>963</v>
      </c>
      <c r="BD150" s="132">
        <f t="shared" si="514"/>
        <v>1029</v>
      </c>
      <c r="BE150" s="132">
        <f t="shared" si="514"/>
        <v>944</v>
      </c>
      <c r="BF150" s="132">
        <f t="shared" si="514"/>
        <v>1062</v>
      </c>
      <c r="BG150" s="132">
        <f t="shared" si="514"/>
        <v>858</v>
      </c>
      <c r="BH150" s="132">
        <f t="shared" si="514"/>
        <v>800</v>
      </c>
      <c r="BI150" s="132">
        <f t="shared" si="514"/>
        <v>1122</v>
      </c>
      <c r="BJ150" s="132">
        <f t="shared" si="514"/>
        <v>852</v>
      </c>
      <c r="BK150" s="132">
        <f t="shared" si="514"/>
        <v>1116</v>
      </c>
      <c r="BL150" s="132">
        <f t="shared" si="514"/>
        <v>1024</v>
      </c>
      <c r="BM150" s="132">
        <f t="shared" si="514"/>
        <v>1050</v>
      </c>
      <c r="BN150" s="132">
        <f t="shared" si="514"/>
        <v>996</v>
      </c>
      <c r="BO150" s="132">
        <f t="shared" si="514"/>
        <v>786</v>
      </c>
      <c r="BP150" s="132">
        <f t="shared" si="514"/>
        <v>1149</v>
      </c>
      <c r="BQ150" s="132">
        <f t="shared" ref="BQ150:EB150" si="515">SUM(BQ140:BQ149)</f>
        <v>998</v>
      </c>
      <c r="BR150" s="132">
        <f t="shared" si="515"/>
        <v>1035</v>
      </c>
      <c r="BS150" s="132">
        <f t="shared" si="515"/>
        <v>899</v>
      </c>
      <c r="BT150" s="132">
        <f t="shared" si="515"/>
        <v>994</v>
      </c>
      <c r="BU150" s="132">
        <f t="shared" si="515"/>
        <v>832</v>
      </c>
      <c r="BV150" s="132">
        <f t="shared" si="515"/>
        <v>736</v>
      </c>
      <c r="BW150" s="132">
        <f t="shared" si="515"/>
        <v>774</v>
      </c>
      <c r="BX150" s="132">
        <f t="shared" si="515"/>
        <v>753</v>
      </c>
      <c r="BY150" s="132">
        <f t="shared" si="515"/>
        <v>746</v>
      </c>
      <c r="BZ150" s="132">
        <f t="shared" si="515"/>
        <v>703</v>
      </c>
      <c r="CA150" s="132">
        <f t="shared" si="515"/>
        <v>698</v>
      </c>
      <c r="CB150" s="132">
        <f t="shared" si="515"/>
        <v>606</v>
      </c>
      <c r="CC150" s="132">
        <f t="shared" si="515"/>
        <v>456</v>
      </c>
      <c r="CD150" s="132">
        <f t="shared" si="515"/>
        <v>648</v>
      </c>
      <c r="CE150" s="132">
        <f t="shared" si="515"/>
        <v>470</v>
      </c>
      <c r="CF150" s="132">
        <f t="shared" si="515"/>
        <v>464</v>
      </c>
      <c r="CG150" s="132">
        <f t="shared" si="515"/>
        <v>409</v>
      </c>
      <c r="CH150" s="132">
        <f t="shared" si="515"/>
        <v>401</v>
      </c>
      <c r="CI150" s="132">
        <f t="shared" si="515"/>
        <v>359</v>
      </c>
      <c r="CJ150" s="132">
        <f t="shared" si="515"/>
        <v>292</v>
      </c>
      <c r="CK150" s="132">
        <f t="shared" si="515"/>
        <v>327</v>
      </c>
      <c r="CL150" s="132">
        <f t="shared" si="515"/>
        <v>332</v>
      </c>
      <c r="CM150" s="132">
        <f t="shared" si="515"/>
        <v>313</v>
      </c>
      <c r="CN150" s="132">
        <f t="shared" si="515"/>
        <v>274</v>
      </c>
      <c r="CO150" s="132">
        <f t="shared" si="515"/>
        <v>335</v>
      </c>
      <c r="CP150" s="132">
        <f t="shared" si="515"/>
        <v>237</v>
      </c>
      <c r="CQ150" s="132">
        <f t="shared" si="515"/>
        <v>209</v>
      </c>
      <c r="CR150" s="132">
        <f t="shared" si="515"/>
        <v>266</v>
      </c>
      <c r="CS150" s="132">
        <f t="shared" si="515"/>
        <v>203</v>
      </c>
      <c r="CT150" s="132">
        <f t="shared" si="515"/>
        <v>216</v>
      </c>
      <c r="CU150" s="132">
        <f t="shared" si="515"/>
        <v>210</v>
      </c>
      <c r="CV150" s="132">
        <f t="shared" si="515"/>
        <v>200</v>
      </c>
      <c r="CW150" s="132">
        <f t="shared" si="515"/>
        <v>194</v>
      </c>
      <c r="CX150" s="132">
        <f t="shared" si="515"/>
        <v>152</v>
      </c>
      <c r="CY150" s="132">
        <f t="shared" si="515"/>
        <v>230</v>
      </c>
      <c r="CZ150" s="132">
        <f t="shared" si="515"/>
        <v>184</v>
      </c>
      <c r="DA150" s="132">
        <f t="shared" si="515"/>
        <v>176</v>
      </c>
      <c r="DB150" s="132">
        <f t="shared" si="515"/>
        <v>145</v>
      </c>
      <c r="DC150" s="132">
        <f t="shared" si="515"/>
        <v>169</v>
      </c>
      <c r="DD150" s="132">
        <f t="shared" si="515"/>
        <v>137</v>
      </c>
      <c r="DE150" s="132">
        <f t="shared" si="515"/>
        <v>161</v>
      </c>
      <c r="DF150" s="132">
        <f t="shared" si="515"/>
        <v>188</v>
      </c>
      <c r="DG150" s="132">
        <f t="shared" si="515"/>
        <v>196</v>
      </c>
      <c r="DH150" s="132">
        <f t="shared" si="515"/>
        <v>180</v>
      </c>
      <c r="DI150" s="132">
        <f t="shared" si="515"/>
        <v>199</v>
      </c>
      <c r="DJ150" s="132">
        <f t="shared" si="515"/>
        <v>202</v>
      </c>
      <c r="DK150" s="132">
        <f t="shared" si="515"/>
        <v>183</v>
      </c>
      <c r="DL150" s="132">
        <f t="shared" si="515"/>
        <v>120</v>
      </c>
      <c r="DM150" s="132">
        <f t="shared" si="515"/>
        <v>195</v>
      </c>
      <c r="DN150" s="132">
        <f t="shared" si="515"/>
        <v>143</v>
      </c>
      <c r="DO150" s="132">
        <f t="shared" si="515"/>
        <v>163</v>
      </c>
      <c r="DP150" s="132">
        <f t="shared" si="515"/>
        <v>143</v>
      </c>
      <c r="DQ150" s="132">
        <f t="shared" si="515"/>
        <v>141</v>
      </c>
      <c r="DR150" s="132">
        <f t="shared" si="515"/>
        <v>167</v>
      </c>
      <c r="DS150" s="132">
        <f t="shared" si="515"/>
        <v>124</v>
      </c>
      <c r="DT150" s="132">
        <f t="shared" si="515"/>
        <v>164</v>
      </c>
      <c r="DU150" s="132">
        <f t="shared" si="515"/>
        <v>139</v>
      </c>
      <c r="DV150" s="132">
        <f t="shared" si="515"/>
        <v>149</v>
      </c>
      <c r="DW150" s="132">
        <f t="shared" si="515"/>
        <v>152</v>
      </c>
      <c r="DX150" s="132">
        <f t="shared" si="515"/>
        <v>170</v>
      </c>
      <c r="DY150" s="132">
        <f t="shared" si="515"/>
        <v>159</v>
      </c>
      <c r="DZ150" s="132">
        <f t="shared" si="515"/>
        <v>102</v>
      </c>
      <c r="EA150" s="132">
        <f t="shared" si="515"/>
        <v>145</v>
      </c>
      <c r="EB150" s="132">
        <f t="shared" si="515"/>
        <v>135</v>
      </c>
      <c r="EC150" s="132">
        <f t="shared" ref="EC150:FJ150" si="516">SUM(EC140:EC149)</f>
        <v>159</v>
      </c>
      <c r="ED150" s="132">
        <f t="shared" si="516"/>
        <v>135</v>
      </c>
      <c r="EE150" s="132">
        <f t="shared" si="516"/>
        <v>138</v>
      </c>
      <c r="EF150" s="132">
        <f t="shared" si="516"/>
        <v>111</v>
      </c>
      <c r="EG150" s="132">
        <f t="shared" si="516"/>
        <v>103</v>
      </c>
      <c r="EH150" s="132">
        <f t="shared" si="516"/>
        <v>116</v>
      </c>
      <c r="EI150" s="132">
        <f t="shared" si="516"/>
        <v>82</v>
      </c>
      <c r="EJ150" s="132">
        <f t="shared" si="516"/>
        <v>94</v>
      </c>
      <c r="EK150" s="132">
        <f t="shared" si="516"/>
        <v>68</v>
      </c>
      <c r="EL150" s="132">
        <f t="shared" si="516"/>
        <v>73</v>
      </c>
      <c r="EM150" s="132">
        <f t="shared" si="516"/>
        <v>78</v>
      </c>
      <c r="EN150" s="132">
        <f t="shared" si="516"/>
        <v>56</v>
      </c>
      <c r="EO150" s="132">
        <f t="shared" si="516"/>
        <v>81</v>
      </c>
      <c r="EP150" s="132">
        <f t="shared" si="516"/>
        <v>70</v>
      </c>
      <c r="EQ150" s="132">
        <f t="shared" si="516"/>
        <v>91</v>
      </c>
      <c r="ER150" s="132">
        <f t="shared" si="516"/>
        <v>75</v>
      </c>
      <c r="ES150" s="132">
        <f t="shared" si="516"/>
        <v>60</v>
      </c>
      <c r="ET150" s="132">
        <f t="shared" si="516"/>
        <v>75</v>
      </c>
      <c r="EU150" s="132">
        <f t="shared" si="516"/>
        <v>59</v>
      </c>
      <c r="EV150" s="132">
        <f t="shared" si="516"/>
        <v>75</v>
      </c>
      <c r="EW150" s="132">
        <f t="shared" si="516"/>
        <v>61</v>
      </c>
      <c r="EX150" s="132">
        <f t="shared" si="516"/>
        <v>0</v>
      </c>
      <c r="EY150" s="132">
        <f t="shared" si="516"/>
        <v>1</v>
      </c>
      <c r="EZ150" s="132">
        <f t="shared" si="516"/>
        <v>1</v>
      </c>
      <c r="FA150" s="132">
        <f t="shared" si="516"/>
        <v>1</v>
      </c>
      <c r="FB150" s="132">
        <f t="shared" si="516"/>
        <v>1</v>
      </c>
      <c r="FC150" s="132">
        <f t="shared" si="516"/>
        <v>4</v>
      </c>
      <c r="FD150" s="132">
        <f t="shared" si="516"/>
        <v>1</v>
      </c>
      <c r="FE150" s="132">
        <f t="shared" si="516"/>
        <v>2</v>
      </c>
      <c r="FF150" s="132">
        <f t="shared" si="516"/>
        <v>2</v>
      </c>
      <c r="FG150" s="132">
        <f t="shared" si="516"/>
        <v>1</v>
      </c>
      <c r="FH150" s="132">
        <f>SUM(FQ140:FQ149)</f>
        <v>1</v>
      </c>
      <c r="FI150" s="132">
        <f t="shared" si="516"/>
        <v>0</v>
      </c>
      <c r="FJ150" s="132">
        <f t="shared" si="516"/>
        <v>0</v>
      </c>
      <c r="FK150" s="132">
        <f t="shared" ref="FK150:FY150" si="517">SUM(FZ140:FZ149)</f>
        <v>4</v>
      </c>
      <c r="FL150" s="132">
        <f t="shared" si="517"/>
        <v>3</v>
      </c>
      <c r="FM150" s="132">
        <f t="shared" si="517"/>
        <v>1</v>
      </c>
      <c r="FN150" s="132">
        <f t="shared" si="517"/>
        <v>2</v>
      </c>
      <c r="FO150" s="132">
        <f t="shared" si="517"/>
        <v>4</v>
      </c>
      <c r="FP150" s="132">
        <f t="shared" si="517"/>
        <v>4</v>
      </c>
      <c r="FQ150" s="132">
        <f t="shared" si="517"/>
        <v>6</v>
      </c>
      <c r="FR150" s="132">
        <f t="shared" si="517"/>
        <v>1</v>
      </c>
      <c r="FS150" s="132">
        <f t="shared" si="517"/>
        <v>1</v>
      </c>
      <c r="FT150" s="132">
        <f t="shared" si="517"/>
        <v>2</v>
      </c>
      <c r="FU150" s="132">
        <f t="shared" si="517"/>
        <v>3</v>
      </c>
      <c r="FV150" s="132">
        <f t="shared" si="517"/>
        <v>4</v>
      </c>
      <c r="FW150" s="132">
        <f t="shared" si="517"/>
        <v>7</v>
      </c>
      <c r="FX150" s="132">
        <f t="shared" si="517"/>
        <v>7</v>
      </c>
      <c r="FY150" s="132">
        <f t="shared" si="517"/>
        <v>7</v>
      </c>
      <c r="FZ150" s="132">
        <f>SUM(GP140:GP149)</f>
        <v>5</v>
      </c>
      <c r="GA150" s="132">
        <f>SUM(GQ140:GQ149)</f>
        <v>4</v>
      </c>
      <c r="GB150" s="132">
        <f>SUM(GS140:GS149)</f>
        <v>2</v>
      </c>
      <c r="GC150" s="132">
        <f>SUM(GT140:GT149)</f>
        <v>3</v>
      </c>
      <c r="GD150" s="132">
        <f>SUM(GU140:GU149)</f>
        <v>2</v>
      </c>
      <c r="GE150" s="132">
        <f t="shared" ref="GE150:HT150" si="518">SUM(GV140:GV149)</f>
        <v>1</v>
      </c>
      <c r="GF150" s="132">
        <f t="shared" si="518"/>
        <v>2</v>
      </c>
      <c r="GG150" s="132">
        <f t="shared" si="518"/>
        <v>1</v>
      </c>
      <c r="GH150" s="132">
        <f t="shared" si="518"/>
        <v>0</v>
      </c>
      <c r="GI150" s="132">
        <f t="shared" si="518"/>
        <v>0</v>
      </c>
      <c r="GJ150" s="132">
        <f t="shared" si="518"/>
        <v>2</v>
      </c>
      <c r="GK150" s="132">
        <f t="shared" si="518"/>
        <v>1</v>
      </c>
      <c r="GL150" s="132">
        <f t="shared" si="518"/>
        <v>1</v>
      </c>
      <c r="GM150" s="132">
        <f t="shared" si="518"/>
        <v>0</v>
      </c>
      <c r="GN150" s="132">
        <f t="shared" si="518"/>
        <v>2</v>
      </c>
      <c r="GO150" s="132">
        <f t="shared" si="518"/>
        <v>0</v>
      </c>
      <c r="GP150" s="132">
        <f t="shared" si="518"/>
        <v>0</v>
      </c>
      <c r="GQ150" s="132">
        <f t="shared" si="518"/>
        <v>1</v>
      </c>
      <c r="GR150" s="132">
        <f t="shared" si="518"/>
        <v>0</v>
      </c>
      <c r="GS150" s="132">
        <f t="shared" si="518"/>
        <v>0</v>
      </c>
      <c r="GT150" s="132">
        <f t="shared" si="518"/>
        <v>2</v>
      </c>
      <c r="GU150" s="132">
        <f t="shared" si="518"/>
        <v>0</v>
      </c>
      <c r="GV150" s="132">
        <f t="shared" si="518"/>
        <v>0</v>
      </c>
      <c r="GW150" s="132">
        <f t="shared" si="518"/>
        <v>0</v>
      </c>
      <c r="GX150" s="132">
        <f t="shared" si="518"/>
        <v>0</v>
      </c>
      <c r="GY150" s="132">
        <f t="shared" si="518"/>
        <v>0</v>
      </c>
      <c r="GZ150" s="132">
        <f t="shared" si="518"/>
        <v>0</v>
      </c>
      <c r="HA150" s="132">
        <f t="shared" si="518"/>
        <v>0</v>
      </c>
      <c r="HB150" s="132">
        <f t="shared" si="518"/>
        <v>0</v>
      </c>
      <c r="HC150" s="132">
        <f t="shared" si="518"/>
        <v>0</v>
      </c>
      <c r="HD150" s="132">
        <f t="shared" si="518"/>
        <v>0</v>
      </c>
      <c r="HE150" s="132">
        <f t="shared" si="518"/>
        <v>0</v>
      </c>
      <c r="HF150" s="132">
        <f t="shared" si="518"/>
        <v>0</v>
      </c>
      <c r="HG150" s="132">
        <f t="shared" si="518"/>
        <v>0</v>
      </c>
      <c r="HH150" s="132">
        <f t="shared" si="518"/>
        <v>0</v>
      </c>
      <c r="HI150" s="132">
        <f t="shared" si="518"/>
        <v>0</v>
      </c>
      <c r="HJ150" s="132">
        <f t="shared" si="518"/>
        <v>0</v>
      </c>
      <c r="HK150" s="132">
        <f t="shared" si="518"/>
        <v>0</v>
      </c>
      <c r="HL150" s="132">
        <f t="shared" si="518"/>
        <v>0</v>
      </c>
      <c r="HM150" s="132">
        <f t="shared" si="518"/>
        <v>0</v>
      </c>
      <c r="HN150" s="132">
        <f t="shared" si="518"/>
        <v>0</v>
      </c>
      <c r="HO150" s="132">
        <f t="shared" si="518"/>
        <v>0</v>
      </c>
      <c r="HP150" s="132">
        <f t="shared" si="518"/>
        <v>0</v>
      </c>
      <c r="HQ150" s="132">
        <f t="shared" si="518"/>
        <v>0</v>
      </c>
      <c r="HR150" s="132">
        <f t="shared" si="518"/>
        <v>0</v>
      </c>
      <c r="HS150" s="132">
        <f t="shared" si="518"/>
        <v>0</v>
      </c>
      <c r="HT150" s="132">
        <f t="shared" si="518"/>
        <v>0</v>
      </c>
    </row>
    <row r="151" spans="2:231" s="132" customFormat="1" x14ac:dyDescent="0.25"/>
    <row r="152" spans="2:231" s="132" customFormat="1" ht="15.75" thickBot="1" x14ac:dyDescent="0.3">
      <c r="B152" s="260"/>
      <c r="C152" s="260"/>
      <c r="D152" s="132" t="s">
        <v>338</v>
      </c>
      <c r="E152" s="132" t="s">
        <v>339</v>
      </c>
      <c r="F152" s="132" t="s">
        <v>340</v>
      </c>
      <c r="G152" s="132" t="s">
        <v>341</v>
      </c>
      <c r="H152" s="132" t="s">
        <v>342</v>
      </c>
      <c r="I152" s="132" t="s">
        <v>343</v>
      </c>
      <c r="J152" s="132" t="s">
        <v>344</v>
      </c>
      <c r="K152" s="132" t="s">
        <v>345</v>
      </c>
      <c r="L152" s="132" t="s">
        <v>346</v>
      </c>
      <c r="M152" s="132" t="s">
        <v>347</v>
      </c>
      <c r="N152" s="132" t="s">
        <v>348</v>
      </c>
      <c r="O152" s="132" t="s">
        <v>349</v>
      </c>
      <c r="P152" s="132" t="s">
        <v>350</v>
      </c>
      <c r="Q152" s="132" t="s">
        <v>351</v>
      </c>
      <c r="R152" s="132" t="s">
        <v>352</v>
      </c>
      <c r="S152" s="132" t="s">
        <v>353</v>
      </c>
      <c r="T152" s="132" t="s">
        <v>354</v>
      </c>
      <c r="U152" s="132" t="s">
        <v>355</v>
      </c>
      <c r="V152" s="132" t="s">
        <v>356</v>
      </c>
      <c r="W152" s="132" t="s">
        <v>357</v>
      </c>
      <c r="X152" s="132" t="s">
        <v>358</v>
      </c>
      <c r="Y152" s="132" t="s">
        <v>359</v>
      </c>
      <c r="Z152" s="132" t="s">
        <v>360</v>
      </c>
      <c r="AA152" s="132" t="s">
        <v>361</v>
      </c>
      <c r="AB152" s="132" t="s">
        <v>362</v>
      </c>
      <c r="AC152" s="132" t="s">
        <v>363</v>
      </c>
      <c r="AD152" s="132" t="s">
        <v>364</v>
      </c>
      <c r="AE152" s="132" t="s">
        <v>365</v>
      </c>
      <c r="AF152" s="132" t="s">
        <v>366</v>
      </c>
      <c r="AG152" s="132" t="s">
        <v>367</v>
      </c>
      <c r="AH152" s="132" t="s">
        <v>368</v>
      </c>
      <c r="AI152" s="132" t="s">
        <v>369</v>
      </c>
      <c r="AJ152" s="132" t="s">
        <v>370</v>
      </c>
      <c r="AK152" s="132" t="s">
        <v>371</v>
      </c>
      <c r="AL152" s="132" t="s">
        <v>372</v>
      </c>
      <c r="AM152" s="132" t="s">
        <v>373</v>
      </c>
      <c r="AN152" s="132" t="s">
        <v>374</v>
      </c>
      <c r="AO152" s="132" t="s">
        <v>375</v>
      </c>
      <c r="AP152" s="132" t="s">
        <v>376</v>
      </c>
      <c r="AQ152" s="132" t="s">
        <v>377</v>
      </c>
      <c r="AR152" s="132" t="s">
        <v>330</v>
      </c>
      <c r="AS152" s="132" t="s">
        <v>329</v>
      </c>
      <c r="AT152" s="132" t="s">
        <v>328</v>
      </c>
      <c r="AU152" s="132" t="s">
        <v>327</v>
      </c>
      <c r="AV152" s="132" t="s">
        <v>326</v>
      </c>
      <c r="AW152" s="132" t="s">
        <v>325</v>
      </c>
      <c r="AX152" s="132" t="s">
        <v>324</v>
      </c>
      <c r="AY152" s="132" t="s">
        <v>323</v>
      </c>
      <c r="AZ152" s="132" t="s">
        <v>322</v>
      </c>
      <c r="BA152" s="132" t="s">
        <v>321</v>
      </c>
      <c r="BB152" s="132" t="s">
        <v>320</v>
      </c>
      <c r="BC152" s="132" t="s">
        <v>319</v>
      </c>
      <c r="BD152" s="132" t="s">
        <v>318</v>
      </c>
      <c r="BE152" s="132" t="s">
        <v>317</v>
      </c>
      <c r="BF152" s="132" t="s">
        <v>316</v>
      </c>
      <c r="BG152" s="132" t="s">
        <v>315</v>
      </c>
      <c r="BH152" s="132" t="s">
        <v>314</v>
      </c>
      <c r="BI152" s="132" t="s">
        <v>313</v>
      </c>
      <c r="BJ152" s="132" t="s">
        <v>312</v>
      </c>
      <c r="BK152" s="132" t="s">
        <v>311</v>
      </c>
      <c r="BL152" s="132" t="s">
        <v>310</v>
      </c>
      <c r="BM152" s="132" t="s">
        <v>309</v>
      </c>
      <c r="BN152" s="132" t="s">
        <v>308</v>
      </c>
      <c r="BO152" s="132" t="s">
        <v>307</v>
      </c>
      <c r="BP152" s="132" t="s">
        <v>306</v>
      </c>
      <c r="BQ152" s="132" t="s">
        <v>305</v>
      </c>
      <c r="BR152" s="132" t="s">
        <v>304</v>
      </c>
      <c r="BS152" s="132" t="s">
        <v>303</v>
      </c>
      <c r="BT152" s="132" t="s">
        <v>302</v>
      </c>
      <c r="BU152" s="132" t="s">
        <v>301</v>
      </c>
      <c r="BV152" s="132" t="s">
        <v>300</v>
      </c>
      <c r="BW152" s="132" t="s">
        <v>299</v>
      </c>
      <c r="BX152" s="132" t="s">
        <v>298</v>
      </c>
      <c r="BY152" s="132" t="s">
        <v>297</v>
      </c>
      <c r="BZ152" s="132" t="s">
        <v>296</v>
      </c>
      <c r="CA152" s="132" t="s">
        <v>295</v>
      </c>
      <c r="CB152" s="132" t="s">
        <v>294</v>
      </c>
      <c r="CC152" s="132" t="s">
        <v>293</v>
      </c>
      <c r="CD152" s="132" t="s">
        <v>292</v>
      </c>
      <c r="CE152" s="132" t="s">
        <v>291</v>
      </c>
      <c r="CF152" s="132" t="s">
        <v>290</v>
      </c>
      <c r="CG152" s="132" t="s">
        <v>289</v>
      </c>
      <c r="CH152" s="132" t="s">
        <v>288</v>
      </c>
      <c r="CI152" s="132" t="s">
        <v>287</v>
      </c>
      <c r="CJ152" s="132" t="s">
        <v>286</v>
      </c>
      <c r="CK152" s="132" t="s">
        <v>285</v>
      </c>
      <c r="CL152" s="132" t="s">
        <v>284</v>
      </c>
      <c r="CM152" s="132" t="s">
        <v>283</v>
      </c>
      <c r="CN152" s="132" t="s">
        <v>282</v>
      </c>
      <c r="CO152" s="132" t="s">
        <v>281</v>
      </c>
      <c r="CP152" s="132" t="s">
        <v>280</v>
      </c>
      <c r="CQ152" s="132" t="s">
        <v>279</v>
      </c>
      <c r="CR152" s="132" t="s">
        <v>278</v>
      </c>
      <c r="CS152" s="132" t="s">
        <v>277</v>
      </c>
      <c r="CT152" s="132" t="s">
        <v>276</v>
      </c>
      <c r="CU152" s="132" t="s">
        <v>275</v>
      </c>
      <c r="CV152" s="132" t="s">
        <v>274</v>
      </c>
      <c r="CW152" s="132" t="s">
        <v>273</v>
      </c>
      <c r="CX152" s="132" t="s">
        <v>272</v>
      </c>
      <c r="CY152" s="132" t="s">
        <v>271</v>
      </c>
      <c r="CZ152" s="132" t="s">
        <v>270</v>
      </c>
      <c r="DA152" s="132" t="s">
        <v>269</v>
      </c>
      <c r="DB152" s="132" t="s">
        <v>268</v>
      </c>
      <c r="DC152" s="132" t="s">
        <v>267</v>
      </c>
      <c r="DD152" s="132" t="s">
        <v>266</v>
      </c>
      <c r="DE152" s="132" t="s">
        <v>265</v>
      </c>
      <c r="DF152" s="132" t="s">
        <v>264</v>
      </c>
      <c r="DG152" s="132" t="s">
        <v>263</v>
      </c>
      <c r="DH152" s="132" t="s">
        <v>262</v>
      </c>
      <c r="DI152" s="132" t="s">
        <v>261</v>
      </c>
      <c r="DJ152" s="132" t="s">
        <v>260</v>
      </c>
      <c r="DK152" s="132" t="s">
        <v>259</v>
      </c>
      <c r="DL152" s="132" t="s">
        <v>258</v>
      </c>
      <c r="DM152" s="132" t="s">
        <v>257</v>
      </c>
      <c r="DN152" s="132" t="s">
        <v>256</v>
      </c>
      <c r="DO152" s="132" t="s">
        <v>255</v>
      </c>
      <c r="DP152" s="132" t="s">
        <v>254</v>
      </c>
      <c r="DQ152" s="132" t="s">
        <v>253</v>
      </c>
      <c r="DR152" s="132" t="s">
        <v>252</v>
      </c>
      <c r="DS152" s="132" t="s">
        <v>251</v>
      </c>
      <c r="DT152" s="132" t="s">
        <v>250</v>
      </c>
      <c r="DU152" s="132" t="s">
        <v>249</v>
      </c>
      <c r="DV152" s="132" t="s">
        <v>248</v>
      </c>
      <c r="DW152" s="132" t="s">
        <v>247</v>
      </c>
      <c r="DX152" s="132" t="s">
        <v>246</v>
      </c>
      <c r="DY152" s="132" t="s">
        <v>245</v>
      </c>
      <c r="DZ152" s="132" t="s">
        <v>244</v>
      </c>
      <c r="EA152" s="132" t="s">
        <v>243</v>
      </c>
      <c r="EB152" s="132" t="s">
        <v>242</v>
      </c>
      <c r="EC152" s="132" t="s">
        <v>241</v>
      </c>
      <c r="ED152" s="132" t="s">
        <v>240</v>
      </c>
      <c r="EE152" s="132" t="s">
        <v>239</v>
      </c>
      <c r="EF152" s="132" t="s">
        <v>238</v>
      </c>
      <c r="EG152" s="132" t="s">
        <v>237</v>
      </c>
      <c r="EH152" s="132" t="s">
        <v>236</v>
      </c>
      <c r="EI152" s="132" t="s">
        <v>235</v>
      </c>
      <c r="EJ152" s="132" t="s">
        <v>234</v>
      </c>
      <c r="EK152" s="132" t="s">
        <v>233</v>
      </c>
      <c r="EL152" s="132" t="s">
        <v>232</v>
      </c>
      <c r="EM152" s="132" t="s">
        <v>231</v>
      </c>
      <c r="EN152" s="132" t="s">
        <v>230</v>
      </c>
      <c r="EO152" s="132" t="s">
        <v>229</v>
      </c>
      <c r="EP152" s="132" t="s">
        <v>228</v>
      </c>
      <c r="EQ152" s="132" t="s">
        <v>227</v>
      </c>
      <c r="ER152" s="132" t="s">
        <v>226</v>
      </c>
      <c r="ES152" s="132" t="s">
        <v>225</v>
      </c>
      <c r="ET152" s="132" t="s">
        <v>224</v>
      </c>
      <c r="EU152" s="132" t="s">
        <v>223</v>
      </c>
      <c r="EV152" s="132" t="s">
        <v>222</v>
      </c>
      <c r="EW152" s="132" t="s">
        <v>221</v>
      </c>
      <c r="EX152" s="132" t="s">
        <v>147</v>
      </c>
      <c r="EY152" s="132" t="s">
        <v>148</v>
      </c>
      <c r="EZ152" s="132" t="s">
        <v>149</v>
      </c>
      <c r="FA152" s="132" t="s">
        <v>150</v>
      </c>
      <c r="FB152" s="132" t="s">
        <v>151</v>
      </c>
      <c r="FC152" s="132" t="s">
        <v>152</v>
      </c>
      <c r="FD152" s="132" t="s">
        <v>153</v>
      </c>
      <c r="FE152" s="132" t="s">
        <v>154</v>
      </c>
      <c r="FF152" s="132" t="s">
        <v>155</v>
      </c>
      <c r="FG152" s="132" t="s">
        <v>156</v>
      </c>
      <c r="FH152" s="132" t="s">
        <v>157</v>
      </c>
      <c r="FI152" s="132" t="s">
        <v>158</v>
      </c>
      <c r="FJ152" s="132" t="s">
        <v>159</v>
      </c>
      <c r="FK152" s="132" t="s">
        <v>160</v>
      </c>
      <c r="FL152" s="132" t="s">
        <v>161</v>
      </c>
      <c r="FM152" s="132" t="s">
        <v>162</v>
      </c>
      <c r="FN152" s="132" t="s">
        <v>163</v>
      </c>
      <c r="FO152" s="132" t="s">
        <v>164</v>
      </c>
      <c r="FP152" s="132" t="s">
        <v>165</v>
      </c>
      <c r="FQ152" s="132" t="s">
        <v>166</v>
      </c>
      <c r="FR152" s="132" t="s">
        <v>167</v>
      </c>
      <c r="FS152" s="132" t="s">
        <v>168</v>
      </c>
      <c r="FT152" s="132" t="s">
        <v>169</v>
      </c>
      <c r="FU152" s="132" t="s">
        <v>170</v>
      </c>
      <c r="FV152" s="132" t="s">
        <v>171</v>
      </c>
      <c r="FW152" s="132" t="s">
        <v>172</v>
      </c>
      <c r="FX152" s="132" t="s">
        <v>173</v>
      </c>
      <c r="FY152" s="132" t="s">
        <v>174</v>
      </c>
      <c r="FZ152" s="132" t="s">
        <v>175</v>
      </c>
      <c r="GA152" s="132" t="s">
        <v>176</v>
      </c>
      <c r="GB152" s="132" t="s">
        <v>177</v>
      </c>
      <c r="GC152" s="132" t="s">
        <v>178</v>
      </c>
      <c r="GD152" s="132" t="s">
        <v>179</v>
      </c>
      <c r="GE152" s="132" t="s">
        <v>180</v>
      </c>
      <c r="GF152" s="132" t="s">
        <v>181</v>
      </c>
      <c r="GG152" s="132" t="s">
        <v>182</v>
      </c>
      <c r="GH152" s="132" t="s">
        <v>183</v>
      </c>
      <c r="GI152" s="132" t="s">
        <v>184</v>
      </c>
      <c r="GJ152" s="132" t="s">
        <v>185</v>
      </c>
      <c r="GK152" s="132" t="s">
        <v>186</v>
      </c>
      <c r="GL152" s="132" t="s">
        <v>187</v>
      </c>
      <c r="GM152" s="132" t="s">
        <v>188</v>
      </c>
      <c r="GN152" s="132" t="s">
        <v>337</v>
      </c>
      <c r="GO152" s="132" t="s">
        <v>189</v>
      </c>
      <c r="GP152" s="132" t="s">
        <v>190</v>
      </c>
      <c r="GQ152" s="132" t="s">
        <v>191</v>
      </c>
      <c r="GR152" s="132" t="s">
        <v>192</v>
      </c>
      <c r="GS152" s="132" t="s">
        <v>144</v>
      </c>
      <c r="GT152" s="132" t="s">
        <v>145</v>
      </c>
      <c r="GU152" s="132" t="s">
        <v>146</v>
      </c>
      <c r="GV152" s="132">
        <v>44063</v>
      </c>
      <c r="GW152" s="132">
        <v>44064</v>
      </c>
      <c r="GX152" s="132">
        <v>44065</v>
      </c>
      <c r="GY152" s="132">
        <v>44066</v>
      </c>
      <c r="GZ152" s="132">
        <v>44067</v>
      </c>
      <c r="HA152" s="132">
        <v>44068</v>
      </c>
      <c r="HB152" s="132">
        <v>44069</v>
      </c>
      <c r="HC152" s="132">
        <v>44070</v>
      </c>
      <c r="HD152" s="132">
        <v>44071</v>
      </c>
      <c r="HE152" s="132">
        <v>44072</v>
      </c>
      <c r="HF152" s="132">
        <v>44073</v>
      </c>
      <c r="HG152" s="132">
        <v>44074</v>
      </c>
      <c r="HH152" s="132" t="s">
        <v>406</v>
      </c>
      <c r="HI152" s="132" t="s">
        <v>408</v>
      </c>
      <c r="HJ152" s="132" t="s">
        <v>409</v>
      </c>
      <c r="HK152" s="132" t="s">
        <v>430</v>
      </c>
      <c r="HL152" s="132" t="s">
        <v>434</v>
      </c>
      <c r="HM152" s="132" t="s">
        <v>435</v>
      </c>
      <c r="HN152" s="132" t="s">
        <v>455</v>
      </c>
      <c r="HO152" s="132" t="s">
        <v>486</v>
      </c>
      <c r="HP152" s="132" t="s">
        <v>487</v>
      </c>
      <c r="HQ152" s="132" t="s">
        <v>491</v>
      </c>
    </row>
    <row r="153" spans="2:231" s="132" customFormat="1" x14ac:dyDescent="0.25">
      <c r="B153" s="254" t="s">
        <v>203</v>
      </c>
      <c r="C153" s="261">
        <v>1772895</v>
      </c>
      <c r="D153" s="7">
        <f>D140/$C153*100000</f>
        <v>0</v>
      </c>
      <c r="E153" s="7">
        <f t="shared" ref="E153:BP153" si="519">E140/$C153*100000</f>
        <v>0</v>
      </c>
      <c r="F153" s="7">
        <f t="shared" si="519"/>
        <v>0</v>
      </c>
      <c r="G153" s="7">
        <f t="shared" si="519"/>
        <v>0</v>
      </c>
      <c r="H153" s="7">
        <f t="shared" si="519"/>
        <v>0</v>
      </c>
      <c r="I153" s="7">
        <f t="shared" si="519"/>
        <v>0</v>
      </c>
      <c r="J153" s="7">
        <f t="shared" si="519"/>
        <v>0</v>
      </c>
      <c r="K153" s="7">
        <f t="shared" si="519"/>
        <v>0</v>
      </c>
      <c r="L153" s="7">
        <f t="shared" si="519"/>
        <v>0</v>
      </c>
      <c r="M153" s="7">
        <f t="shared" si="519"/>
        <v>0</v>
      </c>
      <c r="N153" s="7">
        <f t="shared" si="519"/>
        <v>0</v>
      </c>
      <c r="O153" s="7">
        <f t="shared" si="519"/>
        <v>0</v>
      </c>
      <c r="P153" s="7">
        <f t="shared" si="519"/>
        <v>0</v>
      </c>
      <c r="Q153" s="7">
        <f t="shared" si="519"/>
        <v>0</v>
      </c>
      <c r="R153" s="7">
        <f t="shared" si="519"/>
        <v>0</v>
      </c>
      <c r="S153" s="7">
        <f t="shared" si="519"/>
        <v>0</v>
      </c>
      <c r="T153" s="7">
        <f t="shared" si="519"/>
        <v>0</v>
      </c>
      <c r="U153" s="7">
        <f t="shared" si="519"/>
        <v>0</v>
      </c>
      <c r="V153" s="7">
        <f t="shared" si="519"/>
        <v>0</v>
      </c>
      <c r="W153" s="7">
        <f t="shared" si="519"/>
        <v>0</v>
      </c>
      <c r="X153" s="7">
        <f t="shared" si="519"/>
        <v>0</v>
      </c>
      <c r="Y153" s="7">
        <f t="shared" si="519"/>
        <v>0</v>
      </c>
      <c r="Z153" s="7">
        <f t="shared" si="519"/>
        <v>0</v>
      </c>
      <c r="AA153" s="7">
        <f t="shared" si="519"/>
        <v>0</v>
      </c>
      <c r="AB153" s="7">
        <f t="shared" si="519"/>
        <v>0</v>
      </c>
      <c r="AC153" s="7">
        <f t="shared" si="519"/>
        <v>5.6404919637090746E-2</v>
      </c>
      <c r="AD153" s="7">
        <f t="shared" si="519"/>
        <v>0</v>
      </c>
      <c r="AE153" s="7">
        <f t="shared" si="519"/>
        <v>0</v>
      </c>
      <c r="AF153" s="7">
        <f t="shared" si="519"/>
        <v>5.6404919637090746E-2</v>
      </c>
      <c r="AG153" s="7">
        <f t="shared" si="519"/>
        <v>5.6404919637090746E-2</v>
      </c>
      <c r="AH153" s="7">
        <f t="shared" si="519"/>
        <v>0</v>
      </c>
      <c r="AI153" s="7">
        <f t="shared" si="519"/>
        <v>5.6404919637090746E-2</v>
      </c>
      <c r="AJ153" s="7">
        <f t="shared" si="519"/>
        <v>0</v>
      </c>
      <c r="AK153" s="7">
        <f t="shared" si="519"/>
        <v>5.6404919637090746E-2</v>
      </c>
      <c r="AL153" s="7">
        <f t="shared" si="519"/>
        <v>0</v>
      </c>
      <c r="AM153" s="7">
        <f t="shared" si="519"/>
        <v>5.6404919637090746E-2</v>
      </c>
      <c r="AN153" s="7">
        <f t="shared" si="519"/>
        <v>0.11280983927418149</v>
      </c>
      <c r="AO153" s="7">
        <f t="shared" si="519"/>
        <v>5.6404919637090746E-2</v>
      </c>
      <c r="AP153" s="7">
        <f t="shared" si="519"/>
        <v>0.11280983927418149</v>
      </c>
      <c r="AQ153" s="7">
        <f t="shared" si="519"/>
        <v>5.6404919637090746E-2</v>
      </c>
      <c r="AR153" s="7">
        <f t="shared" si="519"/>
        <v>5.6404919637090746E-2</v>
      </c>
      <c r="AS153" s="7">
        <f t="shared" si="519"/>
        <v>0.28202459818545372</v>
      </c>
      <c r="AT153" s="7">
        <f t="shared" si="519"/>
        <v>5.6404919637090746E-2</v>
      </c>
      <c r="AU153" s="7">
        <f t="shared" si="519"/>
        <v>0.11280983927418149</v>
      </c>
      <c r="AV153" s="7">
        <f t="shared" si="519"/>
        <v>5.6404919637090746E-2</v>
      </c>
      <c r="AW153" s="7">
        <f t="shared" si="519"/>
        <v>0</v>
      </c>
      <c r="AX153" s="7">
        <f t="shared" si="519"/>
        <v>0.11280983927418149</v>
      </c>
      <c r="AY153" s="7">
        <f t="shared" si="519"/>
        <v>5.6404919637090746E-2</v>
      </c>
      <c r="AZ153" s="7">
        <f t="shared" si="519"/>
        <v>0.11280983927418149</v>
      </c>
      <c r="BA153" s="7">
        <f t="shared" si="519"/>
        <v>0</v>
      </c>
      <c r="BB153" s="7">
        <f t="shared" si="519"/>
        <v>0.22561967854836298</v>
      </c>
      <c r="BC153" s="7">
        <f t="shared" si="519"/>
        <v>0.28202459818545372</v>
      </c>
      <c r="BD153" s="7">
        <f t="shared" si="519"/>
        <v>0.28202459818545372</v>
      </c>
      <c r="BE153" s="7">
        <f t="shared" si="519"/>
        <v>0.11280983927418149</v>
      </c>
      <c r="BF153" s="7">
        <f t="shared" si="519"/>
        <v>0.11280983927418149</v>
      </c>
      <c r="BG153" s="7">
        <f t="shared" si="519"/>
        <v>0.16921475891127222</v>
      </c>
      <c r="BH153" s="7">
        <f t="shared" si="519"/>
        <v>0.11280983927418149</v>
      </c>
      <c r="BI153" s="7">
        <f t="shared" si="519"/>
        <v>5.6404919637090746E-2</v>
      </c>
      <c r="BJ153" s="7">
        <f t="shared" si="519"/>
        <v>0.22561967854836298</v>
      </c>
      <c r="BK153" s="7">
        <f t="shared" si="519"/>
        <v>0</v>
      </c>
      <c r="BL153" s="7">
        <f t="shared" si="519"/>
        <v>0</v>
      </c>
      <c r="BM153" s="7">
        <f t="shared" si="519"/>
        <v>0.11280983927418149</v>
      </c>
      <c r="BN153" s="7">
        <f t="shared" si="519"/>
        <v>0.22561967854836298</v>
      </c>
      <c r="BO153" s="7">
        <f t="shared" si="519"/>
        <v>0.11280983927418149</v>
      </c>
      <c r="BP153" s="7">
        <f t="shared" si="519"/>
        <v>5.6404919637090746E-2</v>
      </c>
      <c r="BQ153" s="7">
        <f t="shared" ref="BQ153:EB153" si="520">BQ140/$C153*100000</f>
        <v>5.6404919637090746E-2</v>
      </c>
      <c r="BR153" s="7">
        <f t="shared" si="520"/>
        <v>0.22561967854836298</v>
      </c>
      <c r="BS153" s="7">
        <f t="shared" si="520"/>
        <v>5.6404919637090746E-2</v>
      </c>
      <c r="BT153" s="7">
        <f t="shared" si="520"/>
        <v>5.6404919637090746E-2</v>
      </c>
      <c r="BU153" s="7">
        <f t="shared" si="520"/>
        <v>5.6404919637090746E-2</v>
      </c>
      <c r="BV153" s="7">
        <f t="shared" si="520"/>
        <v>0.11280983927418149</v>
      </c>
      <c r="BW153" s="7">
        <f t="shared" si="520"/>
        <v>5.6404919637090746E-2</v>
      </c>
      <c r="BX153" s="7">
        <f t="shared" si="520"/>
        <v>5.6404919637090746E-2</v>
      </c>
      <c r="BY153" s="7">
        <f t="shared" si="520"/>
        <v>0.11280983927418149</v>
      </c>
      <c r="BZ153" s="7">
        <f t="shared" si="520"/>
        <v>5.6404919637090746E-2</v>
      </c>
      <c r="CA153" s="7">
        <f t="shared" si="520"/>
        <v>0.11280983927418149</v>
      </c>
      <c r="CB153" s="7">
        <f t="shared" si="520"/>
        <v>0</v>
      </c>
      <c r="CC153" s="7">
        <f t="shared" si="520"/>
        <v>5.6404919637090746E-2</v>
      </c>
      <c r="CD153" s="7">
        <f t="shared" si="520"/>
        <v>0</v>
      </c>
      <c r="CE153" s="7">
        <f t="shared" si="520"/>
        <v>0</v>
      </c>
      <c r="CF153" s="7">
        <f t="shared" si="520"/>
        <v>0.11280983927418149</v>
      </c>
      <c r="CG153" s="7">
        <f t="shared" si="520"/>
        <v>0</v>
      </c>
      <c r="CH153" s="7">
        <f t="shared" si="520"/>
        <v>5.6404919637090746E-2</v>
      </c>
      <c r="CI153" s="7">
        <f t="shared" si="520"/>
        <v>5.6404919637090746E-2</v>
      </c>
      <c r="CJ153" s="7">
        <f t="shared" si="520"/>
        <v>0</v>
      </c>
      <c r="CK153" s="7">
        <f t="shared" si="520"/>
        <v>0</v>
      </c>
      <c r="CL153" s="7">
        <f t="shared" si="520"/>
        <v>5.6404919637090746E-2</v>
      </c>
      <c r="CM153" s="7">
        <f t="shared" si="520"/>
        <v>5.6404919637090746E-2</v>
      </c>
      <c r="CN153" s="7">
        <f t="shared" si="520"/>
        <v>5.6404919637090746E-2</v>
      </c>
      <c r="CO153" s="7">
        <f t="shared" si="520"/>
        <v>0</v>
      </c>
      <c r="CP153" s="7">
        <f t="shared" si="520"/>
        <v>0</v>
      </c>
      <c r="CQ153" s="7">
        <f t="shared" si="520"/>
        <v>0</v>
      </c>
      <c r="CR153" s="7">
        <f t="shared" si="520"/>
        <v>0.16921475891127222</v>
      </c>
      <c r="CS153" s="7">
        <f t="shared" si="520"/>
        <v>0.16921475891127222</v>
      </c>
      <c r="CT153" s="7">
        <f t="shared" si="520"/>
        <v>0</v>
      </c>
      <c r="CU153" s="7">
        <f t="shared" si="520"/>
        <v>0.11280983927418149</v>
      </c>
      <c r="CV153" s="7">
        <f t="shared" si="520"/>
        <v>0.16921475891127222</v>
      </c>
      <c r="CW153" s="7">
        <f t="shared" si="520"/>
        <v>0</v>
      </c>
      <c r="CX153" s="7">
        <f t="shared" si="520"/>
        <v>0.16921475891127222</v>
      </c>
      <c r="CY153" s="7">
        <f t="shared" si="520"/>
        <v>5.6404919637090746E-2</v>
      </c>
      <c r="CZ153" s="7">
        <f t="shared" si="520"/>
        <v>0</v>
      </c>
      <c r="DA153" s="7">
        <f t="shared" si="520"/>
        <v>0.16921475891127222</v>
      </c>
      <c r="DB153" s="7">
        <f t="shared" si="520"/>
        <v>0.16921475891127222</v>
      </c>
      <c r="DC153" s="7">
        <f t="shared" si="520"/>
        <v>0.11280983927418149</v>
      </c>
      <c r="DD153" s="7">
        <f t="shared" si="520"/>
        <v>0.16921475891127222</v>
      </c>
      <c r="DE153" s="7">
        <f t="shared" si="520"/>
        <v>5.6404919637090746E-2</v>
      </c>
      <c r="DF153" s="7">
        <f t="shared" si="520"/>
        <v>0.11280983927418149</v>
      </c>
      <c r="DG153" s="7">
        <f t="shared" si="520"/>
        <v>0.22561967854836298</v>
      </c>
      <c r="DH153" s="7">
        <f t="shared" si="520"/>
        <v>0.11280983927418149</v>
      </c>
      <c r="DI153" s="7">
        <f t="shared" si="520"/>
        <v>0.11280983927418149</v>
      </c>
      <c r="DJ153" s="7">
        <f t="shared" si="520"/>
        <v>0.22561967854836298</v>
      </c>
      <c r="DK153" s="7">
        <f t="shared" si="520"/>
        <v>0.33842951782254443</v>
      </c>
      <c r="DL153" s="7">
        <f t="shared" si="520"/>
        <v>0</v>
      </c>
      <c r="DM153" s="7">
        <f t="shared" si="520"/>
        <v>0.16921475891127222</v>
      </c>
      <c r="DN153" s="7">
        <f t="shared" si="520"/>
        <v>0.11280983927418149</v>
      </c>
      <c r="DO153" s="7">
        <f t="shared" si="520"/>
        <v>0.16921475891127222</v>
      </c>
      <c r="DP153" s="7">
        <f t="shared" si="520"/>
        <v>0.28202459818545372</v>
      </c>
      <c r="DQ153" s="7">
        <f t="shared" si="520"/>
        <v>0.22561967854836298</v>
      </c>
      <c r="DR153" s="7">
        <f t="shared" si="520"/>
        <v>0.22561967854836298</v>
      </c>
      <c r="DS153" s="7">
        <f t="shared" si="520"/>
        <v>0.11280983927418149</v>
      </c>
      <c r="DT153" s="7">
        <f t="shared" si="520"/>
        <v>5.6404919637090746E-2</v>
      </c>
      <c r="DU153" s="7">
        <f t="shared" si="520"/>
        <v>0.16921475891127222</v>
      </c>
      <c r="DV153" s="7">
        <f t="shared" si="520"/>
        <v>5.6404919637090746E-2</v>
      </c>
      <c r="DW153" s="7">
        <f t="shared" si="520"/>
        <v>0.33842951782254443</v>
      </c>
      <c r="DX153" s="7">
        <f t="shared" si="520"/>
        <v>0.22561967854836298</v>
      </c>
      <c r="DY153" s="7">
        <f t="shared" si="520"/>
        <v>0.45123935709672597</v>
      </c>
      <c r="DZ153" s="7">
        <f t="shared" si="520"/>
        <v>0.11280983927418149</v>
      </c>
      <c r="EA153" s="7">
        <f t="shared" si="520"/>
        <v>0.28202459818545372</v>
      </c>
      <c r="EB153" s="7">
        <f t="shared" si="520"/>
        <v>0.28202459818545372</v>
      </c>
      <c r="EC153" s="7">
        <f t="shared" ref="EC153:FG153" si="521">EC140/$C153*100000</f>
        <v>0.56404919637090745</v>
      </c>
      <c r="ED153" s="7">
        <f t="shared" si="521"/>
        <v>0.22561967854836298</v>
      </c>
      <c r="EE153" s="7">
        <f t="shared" si="521"/>
        <v>0.22561967854836298</v>
      </c>
      <c r="EF153" s="7">
        <f t="shared" si="521"/>
        <v>0.22561967854836298</v>
      </c>
      <c r="EG153" s="7">
        <f t="shared" si="521"/>
        <v>0.11280983927418149</v>
      </c>
      <c r="EH153" s="7">
        <f t="shared" si="521"/>
        <v>0.22561967854836298</v>
      </c>
      <c r="EI153" s="7">
        <f t="shared" si="521"/>
        <v>0.22561967854836298</v>
      </c>
      <c r="EJ153" s="7">
        <f t="shared" si="521"/>
        <v>0.22561967854836298</v>
      </c>
      <c r="EK153" s="7">
        <f t="shared" si="521"/>
        <v>0.16921475891127222</v>
      </c>
      <c r="EL153" s="7">
        <f t="shared" si="521"/>
        <v>0.16921475891127222</v>
      </c>
      <c r="EM153" s="7">
        <f t="shared" si="521"/>
        <v>0.16921475891127222</v>
      </c>
      <c r="EN153" s="7">
        <f t="shared" si="521"/>
        <v>0.16921475891127222</v>
      </c>
      <c r="EO153" s="7">
        <f t="shared" si="521"/>
        <v>0.11280983927418149</v>
      </c>
      <c r="EP153" s="7">
        <f t="shared" si="521"/>
        <v>0.16921475891127222</v>
      </c>
      <c r="EQ153" s="7">
        <f t="shared" si="521"/>
        <v>0.16921475891127222</v>
      </c>
      <c r="ER153" s="7">
        <f t="shared" si="521"/>
        <v>0.11280983927418149</v>
      </c>
      <c r="ES153" s="7">
        <f t="shared" si="521"/>
        <v>0.11280983927418149</v>
      </c>
      <c r="ET153" s="7">
        <f t="shared" si="521"/>
        <v>0.11280983927418149</v>
      </c>
      <c r="EU153" s="7">
        <f t="shared" si="521"/>
        <v>0</v>
      </c>
      <c r="EV153" s="7">
        <f t="shared" si="521"/>
        <v>0.22561967854836298</v>
      </c>
      <c r="EW153" s="7">
        <f t="shared" si="521"/>
        <v>5.6404919637090746E-2</v>
      </c>
      <c r="EX153" s="7">
        <f t="shared" si="521"/>
        <v>0</v>
      </c>
      <c r="EY153" s="7">
        <f t="shared" si="521"/>
        <v>2482.6061329069121</v>
      </c>
      <c r="EZ153" s="7">
        <f t="shared" si="521"/>
        <v>2482.6625378265494</v>
      </c>
      <c r="FA153" s="7">
        <f t="shared" si="521"/>
        <v>2482.8317525854604</v>
      </c>
      <c r="FB153" s="7">
        <f t="shared" si="521"/>
        <v>2483.1137771836461</v>
      </c>
      <c r="FC153" s="7">
        <f t="shared" si="521"/>
        <v>2483.2265870229198</v>
      </c>
      <c r="FD153" s="7">
        <f t="shared" si="521"/>
        <v>2483.339396862194</v>
      </c>
      <c r="FE153" s="7">
        <f t="shared" si="521"/>
        <v>2483.3958017818313</v>
      </c>
      <c r="FF153" s="7">
        <f t="shared" si="521"/>
        <v>2483.4522067014686</v>
      </c>
      <c r="FG153" s="7">
        <f t="shared" si="521"/>
        <v>2483.508611621106</v>
      </c>
      <c r="FH153" s="7">
        <f>FQ140/$C153*100000</f>
        <v>0</v>
      </c>
      <c r="FI153" s="7">
        <f>FS140/$C153*100000</f>
        <v>0</v>
      </c>
      <c r="FJ153" s="7">
        <f>FV140/$C153*100000</f>
        <v>0</v>
      </c>
      <c r="FK153" s="7">
        <f t="shared" ref="FK153:FP153" si="522">FZ140/$C153*100000</f>
        <v>0</v>
      </c>
      <c r="FL153" s="7">
        <f t="shared" si="522"/>
        <v>0</v>
      </c>
      <c r="FM153" s="7">
        <f t="shared" si="522"/>
        <v>0</v>
      </c>
      <c r="FN153" s="7">
        <f t="shared" si="522"/>
        <v>0</v>
      </c>
      <c r="FO153" s="7">
        <f t="shared" si="522"/>
        <v>0</v>
      </c>
      <c r="FP153" s="7">
        <f t="shared" si="522"/>
        <v>0</v>
      </c>
      <c r="FQ153" s="7">
        <f t="shared" ref="FQ153:HW153" si="523">GF140/$C153*100000</f>
        <v>0</v>
      </c>
      <c r="FR153" s="7">
        <f t="shared" si="523"/>
        <v>0</v>
      </c>
      <c r="FS153" s="7">
        <f t="shared" si="523"/>
        <v>0</v>
      </c>
      <c r="FT153" s="7">
        <f t="shared" si="523"/>
        <v>0</v>
      </c>
      <c r="FU153" s="7">
        <f t="shared" si="523"/>
        <v>0</v>
      </c>
      <c r="FV153" s="7">
        <f t="shared" si="523"/>
        <v>0</v>
      </c>
      <c r="FW153" s="7">
        <f t="shared" si="523"/>
        <v>0</v>
      </c>
      <c r="FX153" s="7">
        <f t="shared" si="523"/>
        <v>0</v>
      </c>
      <c r="FY153" s="7">
        <f t="shared" si="523"/>
        <v>0</v>
      </c>
      <c r="FZ153" s="7">
        <f t="shared" si="523"/>
        <v>0</v>
      </c>
      <c r="GA153" s="7">
        <f t="shared" si="523"/>
        <v>0</v>
      </c>
      <c r="GB153" s="7">
        <f t="shared" si="523"/>
        <v>0</v>
      </c>
      <c r="GC153" s="7">
        <f t="shared" si="523"/>
        <v>0</v>
      </c>
      <c r="GD153" s="7">
        <f t="shared" si="523"/>
        <v>0</v>
      </c>
      <c r="GE153" s="7">
        <f t="shared" si="523"/>
        <v>0</v>
      </c>
      <c r="GF153" s="7">
        <f t="shared" si="523"/>
        <v>0</v>
      </c>
      <c r="GG153" s="7">
        <f t="shared" si="523"/>
        <v>0</v>
      </c>
      <c r="GH153" s="7">
        <f t="shared" si="523"/>
        <v>0</v>
      </c>
      <c r="GI153" s="7">
        <f t="shared" si="523"/>
        <v>0</v>
      </c>
      <c r="GJ153" s="7">
        <f t="shared" si="523"/>
        <v>0</v>
      </c>
      <c r="GK153" s="7">
        <f t="shared" si="523"/>
        <v>0</v>
      </c>
      <c r="GL153" s="7">
        <f t="shared" si="523"/>
        <v>0</v>
      </c>
      <c r="GM153" s="7">
        <f t="shared" si="523"/>
        <v>0</v>
      </c>
      <c r="GN153" s="7">
        <f t="shared" si="523"/>
        <v>0</v>
      </c>
      <c r="GO153" s="7">
        <f t="shared" si="523"/>
        <v>0</v>
      </c>
      <c r="GP153" s="7">
        <f t="shared" si="523"/>
        <v>0</v>
      </c>
      <c r="GQ153" s="7">
        <f t="shared" si="523"/>
        <v>0</v>
      </c>
      <c r="GR153" s="7">
        <f t="shared" si="523"/>
        <v>0</v>
      </c>
      <c r="GS153" s="7">
        <f t="shared" si="523"/>
        <v>0</v>
      </c>
      <c r="GT153" s="7">
        <f t="shared" si="523"/>
        <v>0</v>
      </c>
      <c r="GU153" s="7">
        <f t="shared" si="523"/>
        <v>0</v>
      </c>
      <c r="GV153" s="7">
        <f t="shared" si="523"/>
        <v>0</v>
      </c>
      <c r="GW153" s="7">
        <f t="shared" si="523"/>
        <v>0</v>
      </c>
      <c r="GX153" s="7">
        <f t="shared" si="523"/>
        <v>0</v>
      </c>
      <c r="GY153" s="7">
        <f t="shared" si="523"/>
        <v>0</v>
      </c>
      <c r="GZ153" s="7">
        <f t="shared" si="523"/>
        <v>0</v>
      </c>
      <c r="HA153" s="7">
        <f t="shared" si="523"/>
        <v>0</v>
      </c>
      <c r="HB153" s="7">
        <f t="shared" si="523"/>
        <v>0</v>
      </c>
      <c r="HC153" s="7">
        <f t="shared" si="523"/>
        <v>0</v>
      </c>
      <c r="HD153" s="7">
        <f t="shared" si="523"/>
        <v>0</v>
      </c>
      <c r="HE153" s="7">
        <f t="shared" si="523"/>
        <v>0</v>
      </c>
      <c r="HF153" s="7">
        <f t="shared" si="523"/>
        <v>0</v>
      </c>
      <c r="HG153" s="7">
        <f t="shared" si="523"/>
        <v>0</v>
      </c>
      <c r="HH153" s="7">
        <f t="shared" si="523"/>
        <v>0</v>
      </c>
      <c r="HI153" s="7">
        <f t="shared" si="523"/>
        <v>0</v>
      </c>
      <c r="HJ153" s="7">
        <f t="shared" si="523"/>
        <v>0</v>
      </c>
      <c r="HK153" s="7">
        <f t="shared" si="523"/>
        <v>0</v>
      </c>
      <c r="HL153" s="7">
        <f t="shared" si="523"/>
        <v>0</v>
      </c>
      <c r="HM153" s="7">
        <f t="shared" si="523"/>
        <v>0</v>
      </c>
      <c r="HN153" s="7">
        <f t="shared" si="523"/>
        <v>0</v>
      </c>
      <c r="HO153" s="7">
        <f t="shared" si="523"/>
        <v>0</v>
      </c>
      <c r="HP153" s="7">
        <f t="shared" si="523"/>
        <v>0</v>
      </c>
      <c r="HQ153" s="7">
        <f t="shared" si="523"/>
        <v>0</v>
      </c>
      <c r="HR153" s="7">
        <f t="shared" si="523"/>
        <v>0</v>
      </c>
      <c r="HS153" s="7">
        <f t="shared" si="523"/>
        <v>0</v>
      </c>
      <c r="HT153" s="7">
        <f t="shared" si="523"/>
        <v>0</v>
      </c>
      <c r="HU153" s="7">
        <f t="shared" si="523"/>
        <v>0</v>
      </c>
      <c r="HV153" s="7">
        <f t="shared" si="523"/>
        <v>0</v>
      </c>
      <c r="HW153" s="7">
        <f t="shared" si="523"/>
        <v>0</v>
      </c>
    </row>
    <row r="154" spans="2:231" s="132" customFormat="1" x14ac:dyDescent="0.25">
      <c r="B154" s="256" t="s">
        <v>204</v>
      </c>
      <c r="C154" s="258">
        <v>2002362</v>
      </c>
      <c r="D154" s="7">
        <f t="shared" ref="D154:BO157" si="524">D141/$C154*100000</f>
        <v>0</v>
      </c>
      <c r="E154" s="7">
        <f t="shared" si="524"/>
        <v>0</v>
      </c>
      <c r="F154" s="7">
        <f t="shared" si="524"/>
        <v>0</v>
      </c>
      <c r="G154" s="7">
        <f t="shared" si="524"/>
        <v>0</v>
      </c>
      <c r="H154" s="7">
        <f t="shared" si="524"/>
        <v>0</v>
      </c>
      <c r="I154" s="7">
        <f t="shared" si="524"/>
        <v>0</v>
      </c>
      <c r="J154" s="7">
        <f t="shared" si="524"/>
        <v>0</v>
      </c>
      <c r="K154" s="7">
        <f t="shared" si="524"/>
        <v>0</v>
      </c>
      <c r="L154" s="7">
        <f t="shared" si="524"/>
        <v>0</v>
      </c>
      <c r="M154" s="7">
        <f t="shared" si="524"/>
        <v>0</v>
      </c>
      <c r="N154" s="7">
        <f t="shared" si="524"/>
        <v>0</v>
      </c>
      <c r="O154" s="7">
        <f t="shared" si="524"/>
        <v>0</v>
      </c>
      <c r="P154" s="7">
        <f t="shared" si="524"/>
        <v>0</v>
      </c>
      <c r="Q154" s="7">
        <f t="shared" si="524"/>
        <v>0</v>
      </c>
      <c r="R154" s="7">
        <f t="shared" si="524"/>
        <v>0</v>
      </c>
      <c r="S154" s="7">
        <f t="shared" si="524"/>
        <v>0</v>
      </c>
      <c r="T154" s="7">
        <f t="shared" si="524"/>
        <v>0</v>
      </c>
      <c r="U154" s="7">
        <f t="shared" si="524"/>
        <v>0</v>
      </c>
      <c r="V154" s="7">
        <f t="shared" si="524"/>
        <v>0</v>
      </c>
      <c r="W154" s="7">
        <f t="shared" si="524"/>
        <v>0</v>
      </c>
      <c r="X154" s="7">
        <f t="shared" si="524"/>
        <v>4.9941019655786519E-2</v>
      </c>
      <c r="Y154" s="7">
        <f t="shared" si="524"/>
        <v>0</v>
      </c>
      <c r="Z154" s="7">
        <f t="shared" si="524"/>
        <v>4.9941019655786519E-2</v>
      </c>
      <c r="AA154" s="7">
        <f t="shared" si="524"/>
        <v>9.9882039311573037E-2</v>
      </c>
      <c r="AB154" s="7">
        <f t="shared" si="524"/>
        <v>0</v>
      </c>
      <c r="AC154" s="7">
        <f t="shared" si="524"/>
        <v>9.9882039311573037E-2</v>
      </c>
      <c r="AD154" s="7">
        <f t="shared" si="524"/>
        <v>0.19976407862314607</v>
      </c>
      <c r="AE154" s="7">
        <f t="shared" si="524"/>
        <v>0.19976407862314607</v>
      </c>
      <c r="AF154" s="7">
        <f t="shared" si="524"/>
        <v>0.39952815724629215</v>
      </c>
      <c r="AG154" s="7">
        <f t="shared" si="524"/>
        <v>0.24970509827893259</v>
      </c>
      <c r="AH154" s="7">
        <f t="shared" si="524"/>
        <v>0.19976407862314607</v>
      </c>
      <c r="AI154" s="7">
        <f t="shared" si="524"/>
        <v>0.34958713759050564</v>
      </c>
      <c r="AJ154" s="7">
        <f t="shared" si="524"/>
        <v>0.19976407862314607</v>
      </c>
      <c r="AK154" s="7">
        <f t="shared" si="524"/>
        <v>0.14982305896735956</v>
      </c>
      <c r="AL154" s="7">
        <f t="shared" si="524"/>
        <v>0.14982305896735956</v>
      </c>
      <c r="AM154" s="7">
        <f t="shared" si="524"/>
        <v>0</v>
      </c>
      <c r="AN154" s="7">
        <f t="shared" si="524"/>
        <v>0.24970509827893259</v>
      </c>
      <c r="AO154" s="7">
        <f t="shared" si="524"/>
        <v>0.14982305896735956</v>
      </c>
      <c r="AP154" s="7">
        <f t="shared" si="524"/>
        <v>9.9882039311573037E-2</v>
      </c>
      <c r="AQ154" s="7">
        <f t="shared" si="524"/>
        <v>0.14982305896735956</v>
      </c>
      <c r="AR154" s="7">
        <f t="shared" si="524"/>
        <v>9.9882039311573037E-2</v>
      </c>
      <c r="AS154" s="7">
        <f t="shared" si="524"/>
        <v>0.14982305896735956</v>
      </c>
      <c r="AT154" s="7">
        <f t="shared" si="524"/>
        <v>0.29964611793471913</v>
      </c>
      <c r="AU154" s="7">
        <f t="shared" si="524"/>
        <v>0.19976407862314607</v>
      </c>
      <c r="AV154" s="7">
        <f t="shared" si="524"/>
        <v>9.9882039311573037E-2</v>
      </c>
      <c r="AW154" s="7">
        <f t="shared" si="524"/>
        <v>0.24970509827893259</v>
      </c>
      <c r="AX154" s="7">
        <f t="shared" si="524"/>
        <v>0.24970509827893259</v>
      </c>
      <c r="AY154" s="7">
        <f t="shared" si="524"/>
        <v>0.24970509827893259</v>
      </c>
      <c r="AZ154" s="7">
        <f t="shared" si="524"/>
        <v>0.24970509827893259</v>
      </c>
      <c r="BA154" s="7">
        <f t="shared" si="524"/>
        <v>0.14982305896735956</v>
      </c>
      <c r="BB154" s="7">
        <f t="shared" si="524"/>
        <v>0.14982305896735956</v>
      </c>
      <c r="BC154" s="7">
        <f t="shared" si="524"/>
        <v>0.29964611793471913</v>
      </c>
      <c r="BD154" s="7">
        <f t="shared" si="524"/>
        <v>0.34958713759050564</v>
      </c>
      <c r="BE154" s="7">
        <f t="shared" si="524"/>
        <v>0.19976407862314607</v>
      </c>
      <c r="BF154" s="7">
        <f t="shared" si="524"/>
        <v>0.44946917690207866</v>
      </c>
      <c r="BG154" s="7">
        <f t="shared" si="524"/>
        <v>0.59929223586943825</v>
      </c>
      <c r="BH154" s="7">
        <f t="shared" si="524"/>
        <v>0.14982305896735956</v>
      </c>
      <c r="BI154" s="7">
        <f t="shared" si="524"/>
        <v>0.94887937345994378</v>
      </c>
      <c r="BJ154" s="7">
        <f t="shared" si="524"/>
        <v>0.44946917690207866</v>
      </c>
      <c r="BK154" s="7">
        <f t="shared" si="524"/>
        <v>0.84899733414837075</v>
      </c>
      <c r="BL154" s="7">
        <f t="shared" si="524"/>
        <v>0.34958713759050564</v>
      </c>
      <c r="BM154" s="7">
        <f t="shared" si="524"/>
        <v>0.54935121621365168</v>
      </c>
      <c r="BN154" s="7">
        <f t="shared" si="524"/>
        <v>0.69917427518101127</v>
      </c>
      <c r="BO154" s="7">
        <f t="shared" si="524"/>
        <v>0.69917427518101127</v>
      </c>
      <c r="BP154" s="7">
        <f t="shared" ref="BP154:EA154" si="525">BP141/$C154*100000</f>
        <v>0.69917427518101127</v>
      </c>
      <c r="BQ154" s="7">
        <f t="shared" si="525"/>
        <v>0.39952815724629215</v>
      </c>
      <c r="BR154" s="7">
        <f t="shared" si="525"/>
        <v>0.39952815724629215</v>
      </c>
      <c r="BS154" s="7">
        <f t="shared" si="525"/>
        <v>0.49941019655786517</v>
      </c>
      <c r="BT154" s="7">
        <f t="shared" si="525"/>
        <v>0.84899733414837075</v>
      </c>
      <c r="BU154" s="7">
        <f t="shared" si="525"/>
        <v>0.49941019655786517</v>
      </c>
      <c r="BV154" s="7">
        <f t="shared" si="525"/>
        <v>0.59929223586943825</v>
      </c>
      <c r="BW154" s="7">
        <f t="shared" si="525"/>
        <v>0.54935121621365168</v>
      </c>
      <c r="BX154" s="7">
        <f t="shared" si="525"/>
        <v>0.64923325552522471</v>
      </c>
      <c r="BY154" s="7">
        <f t="shared" si="525"/>
        <v>0.54935121621365168</v>
      </c>
      <c r="BZ154" s="7">
        <f t="shared" si="525"/>
        <v>0.39952815724629215</v>
      </c>
      <c r="CA154" s="7">
        <f t="shared" si="525"/>
        <v>0.84899733414837075</v>
      </c>
      <c r="CB154" s="7">
        <f t="shared" si="525"/>
        <v>0.59929223586943825</v>
      </c>
      <c r="CC154" s="7">
        <f t="shared" si="525"/>
        <v>0.64923325552522471</v>
      </c>
      <c r="CD154" s="7">
        <f t="shared" si="525"/>
        <v>0.44946917690207866</v>
      </c>
      <c r="CE154" s="7">
        <f t="shared" si="525"/>
        <v>0.34958713759050564</v>
      </c>
      <c r="CF154" s="7">
        <f t="shared" si="525"/>
        <v>0.34958713759050564</v>
      </c>
      <c r="CG154" s="7">
        <f t="shared" si="525"/>
        <v>0.29964611793471913</v>
      </c>
      <c r="CH154" s="7">
        <f t="shared" si="525"/>
        <v>0.39952815724629215</v>
      </c>
      <c r="CI154" s="7">
        <f t="shared" si="525"/>
        <v>0.24970509827893259</v>
      </c>
      <c r="CJ154" s="7">
        <f t="shared" si="525"/>
        <v>0.29964611793471913</v>
      </c>
      <c r="CK154" s="7">
        <f t="shared" si="525"/>
        <v>0.19976407862314607</v>
      </c>
      <c r="CL154" s="7">
        <f t="shared" si="525"/>
        <v>0.59929223586943825</v>
      </c>
      <c r="CM154" s="7">
        <f t="shared" si="525"/>
        <v>0.24970509827893259</v>
      </c>
      <c r="CN154" s="7">
        <f t="shared" si="525"/>
        <v>0.29964611793471913</v>
      </c>
      <c r="CO154" s="7">
        <f t="shared" si="525"/>
        <v>9.9882039311573037E-2</v>
      </c>
      <c r="CP154" s="7">
        <f t="shared" si="525"/>
        <v>0.29964611793471913</v>
      </c>
      <c r="CQ154" s="7">
        <f t="shared" si="525"/>
        <v>0.19976407862314607</v>
      </c>
      <c r="CR154" s="7">
        <f t="shared" si="525"/>
        <v>0.39952815724629215</v>
      </c>
      <c r="CS154" s="7">
        <f t="shared" si="525"/>
        <v>0.29964611793471913</v>
      </c>
      <c r="CT154" s="7">
        <f t="shared" si="525"/>
        <v>0.29964611793471913</v>
      </c>
      <c r="CU154" s="7">
        <f t="shared" si="525"/>
        <v>9.9882039311573037E-2</v>
      </c>
      <c r="CV154" s="7">
        <f t="shared" si="525"/>
        <v>0.24970509827893259</v>
      </c>
      <c r="CW154" s="7">
        <f t="shared" si="525"/>
        <v>0.14982305896735956</v>
      </c>
      <c r="CX154" s="7">
        <f t="shared" si="525"/>
        <v>0.24970509827893259</v>
      </c>
      <c r="CY154" s="7">
        <f t="shared" si="525"/>
        <v>0.34958713759050564</v>
      </c>
      <c r="CZ154" s="7">
        <f t="shared" si="525"/>
        <v>0.24970509827893259</v>
      </c>
      <c r="DA154" s="7">
        <f t="shared" si="525"/>
        <v>0.54935121621365168</v>
      </c>
      <c r="DB154" s="7">
        <f t="shared" si="525"/>
        <v>0.14982305896735956</v>
      </c>
      <c r="DC154" s="7">
        <f t="shared" si="525"/>
        <v>0.19976407862314607</v>
      </c>
      <c r="DD154" s="7">
        <f t="shared" si="525"/>
        <v>0.29964611793471913</v>
      </c>
      <c r="DE154" s="7">
        <f t="shared" si="525"/>
        <v>0.19976407862314607</v>
      </c>
      <c r="DF154" s="7">
        <f t="shared" si="525"/>
        <v>0.24970509827893259</v>
      </c>
      <c r="DG154" s="7">
        <f t="shared" si="525"/>
        <v>0.34958713759050564</v>
      </c>
      <c r="DH154" s="7">
        <f t="shared" si="525"/>
        <v>0.44946917690207866</v>
      </c>
      <c r="DI154" s="7">
        <f t="shared" si="525"/>
        <v>0.64923325552522471</v>
      </c>
      <c r="DJ154" s="7">
        <f t="shared" si="525"/>
        <v>0.34958713759050564</v>
      </c>
      <c r="DK154" s="7">
        <f t="shared" si="525"/>
        <v>0.24970509827893259</v>
      </c>
      <c r="DL154" s="7">
        <f t="shared" si="525"/>
        <v>0.24970509827893259</v>
      </c>
      <c r="DM154" s="7">
        <f t="shared" si="525"/>
        <v>0.59929223586943825</v>
      </c>
      <c r="DN154" s="7">
        <f t="shared" si="525"/>
        <v>0.44946917690207866</v>
      </c>
      <c r="DO154" s="7">
        <f t="shared" si="525"/>
        <v>0.84899733414837075</v>
      </c>
      <c r="DP154" s="7">
        <f t="shared" si="525"/>
        <v>0.54935121621365168</v>
      </c>
      <c r="DQ154" s="7">
        <f t="shared" si="525"/>
        <v>0.44946917690207866</v>
      </c>
      <c r="DR154" s="7">
        <f t="shared" si="525"/>
        <v>0.44946917690207866</v>
      </c>
      <c r="DS154" s="7">
        <f t="shared" si="525"/>
        <v>0.29964611793471913</v>
      </c>
      <c r="DT154" s="7">
        <f t="shared" si="525"/>
        <v>0.84899733414837075</v>
      </c>
      <c r="DU154" s="7">
        <f t="shared" si="525"/>
        <v>0.64923325552522471</v>
      </c>
      <c r="DV154" s="7">
        <f t="shared" si="525"/>
        <v>0.59929223586943825</v>
      </c>
      <c r="DW154" s="7">
        <f t="shared" si="525"/>
        <v>0.29964611793471913</v>
      </c>
      <c r="DX154" s="7">
        <f t="shared" si="525"/>
        <v>0.64923325552522471</v>
      </c>
      <c r="DY154" s="7">
        <f t="shared" si="525"/>
        <v>0.59929223586943825</v>
      </c>
      <c r="DZ154" s="7">
        <f t="shared" si="525"/>
        <v>0.24970509827893259</v>
      </c>
      <c r="EA154" s="7">
        <f t="shared" si="525"/>
        <v>0.49941019655786517</v>
      </c>
      <c r="EB154" s="7">
        <f t="shared" ref="EB154:EY154" si="526">EB141/$C154*100000</f>
        <v>0.54935121621365168</v>
      </c>
      <c r="EC154" s="7">
        <f t="shared" si="526"/>
        <v>0.49941019655786517</v>
      </c>
      <c r="ED154" s="7">
        <f t="shared" si="526"/>
        <v>0.94887937345994378</v>
      </c>
      <c r="EE154" s="7">
        <f t="shared" si="526"/>
        <v>0.59929223586943825</v>
      </c>
      <c r="EF154" s="7">
        <f t="shared" si="526"/>
        <v>0.44946917690207866</v>
      </c>
      <c r="EG154" s="7">
        <f t="shared" si="526"/>
        <v>0.69917427518101127</v>
      </c>
      <c r="EH154" s="7">
        <f t="shared" si="526"/>
        <v>0.44946917690207866</v>
      </c>
      <c r="EI154" s="7">
        <f t="shared" si="526"/>
        <v>9.9882039311573037E-2</v>
      </c>
      <c r="EJ154" s="7">
        <f t="shared" si="526"/>
        <v>0.29964611793471913</v>
      </c>
      <c r="EK154" s="7">
        <f t="shared" si="526"/>
        <v>0.59929223586943825</v>
      </c>
      <c r="EL154" s="7">
        <f t="shared" si="526"/>
        <v>0.29964611793471913</v>
      </c>
      <c r="EM154" s="7">
        <f t="shared" si="526"/>
        <v>0.54935121621365168</v>
      </c>
      <c r="EN154" s="7">
        <f t="shared" si="526"/>
        <v>0.19976407862314607</v>
      </c>
      <c r="EO154" s="7">
        <f t="shared" si="526"/>
        <v>0.34958713759050564</v>
      </c>
      <c r="EP154" s="7">
        <f t="shared" si="526"/>
        <v>0.24970509827893259</v>
      </c>
      <c r="EQ154" s="7">
        <f t="shared" si="526"/>
        <v>0.29964611793471913</v>
      </c>
      <c r="ER154" s="7">
        <f t="shared" si="526"/>
        <v>0.34958713759050564</v>
      </c>
      <c r="ES154" s="7">
        <f t="shared" si="526"/>
        <v>0.24970509827893259</v>
      </c>
      <c r="ET154" s="7">
        <f t="shared" si="526"/>
        <v>0.29964611793471913</v>
      </c>
      <c r="EU154" s="7">
        <f t="shared" si="526"/>
        <v>0.34958713759050564</v>
      </c>
      <c r="EV154" s="7">
        <f t="shared" si="526"/>
        <v>0.39952815724629215</v>
      </c>
      <c r="EW154" s="7">
        <f t="shared" si="526"/>
        <v>0.29964611793471913</v>
      </c>
      <c r="EX154" s="7">
        <f t="shared" si="526"/>
        <v>0</v>
      </c>
      <c r="EY154" s="7">
        <f t="shared" si="526"/>
        <v>0</v>
      </c>
      <c r="EZ154" s="7">
        <f t="shared" ref="EZ154:FF154" si="527">EZ141/$C154*100000</f>
        <v>0</v>
      </c>
      <c r="FA154" s="7">
        <f t="shared" si="527"/>
        <v>0</v>
      </c>
      <c r="FB154" s="7">
        <f t="shared" si="527"/>
        <v>0</v>
      </c>
      <c r="FC154" s="7">
        <f t="shared" si="527"/>
        <v>0</v>
      </c>
      <c r="FD154" s="7">
        <f t="shared" si="527"/>
        <v>0</v>
      </c>
      <c r="FE154" s="7">
        <f t="shared" si="527"/>
        <v>0</v>
      </c>
      <c r="FF154" s="7">
        <f t="shared" si="527"/>
        <v>0</v>
      </c>
      <c r="FG154" s="7">
        <f t="shared" ref="FG154:HR154" si="528">FG141/$C154*100000</f>
        <v>0</v>
      </c>
      <c r="FH154" s="7">
        <f t="shared" si="528"/>
        <v>0</v>
      </c>
      <c r="FI154" s="7">
        <f t="shared" si="528"/>
        <v>0</v>
      </c>
      <c r="FJ154" s="7">
        <f t="shared" si="528"/>
        <v>0</v>
      </c>
      <c r="FK154" s="7">
        <f t="shared" si="528"/>
        <v>0</v>
      </c>
      <c r="FL154" s="7">
        <f t="shared" si="528"/>
        <v>0</v>
      </c>
      <c r="FM154" s="7">
        <f t="shared" si="528"/>
        <v>0</v>
      </c>
      <c r="FN154" s="7">
        <f t="shared" si="528"/>
        <v>0</v>
      </c>
      <c r="FO154" s="7">
        <f t="shared" si="528"/>
        <v>0</v>
      </c>
      <c r="FP154" s="7">
        <f t="shared" si="528"/>
        <v>0</v>
      </c>
      <c r="FQ154" s="7">
        <f t="shared" si="528"/>
        <v>0</v>
      </c>
      <c r="FR154" s="7">
        <f t="shared" si="528"/>
        <v>0</v>
      </c>
      <c r="FS154" s="7">
        <f t="shared" si="528"/>
        <v>0</v>
      </c>
      <c r="FT154" s="7">
        <f t="shared" si="528"/>
        <v>0</v>
      </c>
      <c r="FU154" s="7">
        <f t="shared" si="528"/>
        <v>0</v>
      </c>
      <c r="FV154" s="7">
        <f t="shared" si="528"/>
        <v>0</v>
      </c>
      <c r="FW154" s="7">
        <f t="shared" si="528"/>
        <v>0</v>
      </c>
      <c r="FX154" s="7">
        <f t="shared" si="528"/>
        <v>0</v>
      </c>
      <c r="FY154" s="7">
        <f t="shared" si="528"/>
        <v>0</v>
      </c>
      <c r="FZ154" s="7">
        <f t="shared" si="528"/>
        <v>0</v>
      </c>
      <c r="GA154" s="7">
        <f t="shared" si="528"/>
        <v>0</v>
      </c>
      <c r="GB154" s="7">
        <f t="shared" si="528"/>
        <v>0</v>
      </c>
      <c r="GC154" s="7">
        <f t="shared" si="528"/>
        <v>0</v>
      </c>
      <c r="GD154" s="7">
        <f t="shared" si="528"/>
        <v>0</v>
      </c>
      <c r="GE154" s="7">
        <f t="shared" si="528"/>
        <v>0</v>
      </c>
      <c r="GF154" s="7">
        <f t="shared" si="528"/>
        <v>0</v>
      </c>
      <c r="GG154" s="7">
        <f t="shared" si="528"/>
        <v>0</v>
      </c>
      <c r="GH154" s="7">
        <f t="shared" si="528"/>
        <v>0</v>
      </c>
      <c r="GI154" s="7">
        <f t="shared" si="528"/>
        <v>0</v>
      </c>
      <c r="GJ154" s="7">
        <f t="shared" si="528"/>
        <v>0</v>
      </c>
      <c r="GK154" s="7">
        <f t="shared" si="528"/>
        <v>0</v>
      </c>
      <c r="GL154" s="7">
        <f t="shared" si="528"/>
        <v>0</v>
      </c>
      <c r="GM154" s="7">
        <f t="shared" si="528"/>
        <v>0</v>
      </c>
      <c r="GN154" s="7">
        <f t="shared" si="528"/>
        <v>0</v>
      </c>
      <c r="GO154" s="7">
        <f t="shared" si="528"/>
        <v>0</v>
      </c>
      <c r="GP154" s="7">
        <f t="shared" si="528"/>
        <v>0</v>
      </c>
      <c r="GQ154" s="7">
        <f t="shared" si="528"/>
        <v>0</v>
      </c>
      <c r="GR154" s="7">
        <f t="shared" si="528"/>
        <v>0</v>
      </c>
      <c r="GS154" s="7">
        <f t="shared" si="528"/>
        <v>0</v>
      </c>
      <c r="GT154" s="7">
        <f t="shared" si="528"/>
        <v>0</v>
      </c>
      <c r="GU154" s="7">
        <f t="shared" si="528"/>
        <v>0</v>
      </c>
      <c r="GV154" s="7">
        <f t="shared" si="528"/>
        <v>0</v>
      </c>
      <c r="GW154" s="7">
        <f t="shared" si="528"/>
        <v>0</v>
      </c>
      <c r="GX154" s="7">
        <f t="shared" si="528"/>
        <v>0</v>
      </c>
      <c r="GY154" s="7">
        <f t="shared" si="528"/>
        <v>0</v>
      </c>
      <c r="GZ154" s="7">
        <f t="shared" si="528"/>
        <v>0</v>
      </c>
      <c r="HA154" s="7">
        <f t="shared" si="528"/>
        <v>0</v>
      </c>
      <c r="HB154" s="7">
        <f t="shared" si="528"/>
        <v>0</v>
      </c>
      <c r="HC154" s="7">
        <f t="shared" si="528"/>
        <v>0</v>
      </c>
      <c r="HD154" s="7">
        <f t="shared" si="528"/>
        <v>0</v>
      </c>
      <c r="HE154" s="7">
        <f t="shared" si="528"/>
        <v>0</v>
      </c>
      <c r="HF154" s="7">
        <f t="shared" si="528"/>
        <v>0</v>
      </c>
      <c r="HG154" s="7">
        <f t="shared" si="528"/>
        <v>0</v>
      </c>
      <c r="HH154" s="7">
        <f t="shared" si="528"/>
        <v>0</v>
      </c>
      <c r="HI154" s="7">
        <f t="shared" si="528"/>
        <v>0</v>
      </c>
      <c r="HJ154" s="7">
        <f t="shared" si="528"/>
        <v>0</v>
      </c>
      <c r="HK154" s="7">
        <f t="shared" si="528"/>
        <v>0</v>
      </c>
      <c r="HL154" s="7">
        <f t="shared" si="528"/>
        <v>0</v>
      </c>
      <c r="HM154" s="7">
        <f t="shared" si="528"/>
        <v>0</v>
      </c>
      <c r="HN154" s="7">
        <f t="shared" si="528"/>
        <v>0</v>
      </c>
      <c r="HO154" s="7">
        <f t="shared" si="528"/>
        <v>0</v>
      </c>
      <c r="HP154" s="7">
        <f t="shared" si="528"/>
        <v>0</v>
      </c>
      <c r="HQ154" s="7">
        <f t="shared" si="528"/>
        <v>0</v>
      </c>
      <c r="HR154" s="7">
        <f t="shared" si="528"/>
        <v>0</v>
      </c>
      <c r="HS154" s="7">
        <f t="shared" ref="HS154:HW154" si="529">HS141/$C154*100000</f>
        <v>0</v>
      </c>
      <c r="HT154" s="7">
        <f t="shared" si="529"/>
        <v>0</v>
      </c>
      <c r="HU154" s="7">
        <f t="shared" si="529"/>
        <v>0</v>
      </c>
      <c r="HV154" s="7">
        <f t="shared" si="529"/>
        <v>0</v>
      </c>
      <c r="HW154" s="7">
        <f t="shared" si="529"/>
        <v>0</v>
      </c>
    </row>
    <row r="155" spans="2:231" s="132" customFormat="1" x14ac:dyDescent="0.25">
      <c r="B155" s="256" t="s">
        <v>205</v>
      </c>
      <c r="C155" s="258">
        <v>2233550</v>
      </c>
      <c r="D155" s="7">
        <f t="shared" si="524"/>
        <v>0</v>
      </c>
      <c r="E155" s="7">
        <f t="shared" si="524"/>
        <v>0</v>
      </c>
      <c r="F155" s="7">
        <f t="shared" si="524"/>
        <v>0</v>
      </c>
      <c r="G155" s="7">
        <f t="shared" si="524"/>
        <v>0</v>
      </c>
      <c r="H155" s="7">
        <f t="shared" si="524"/>
        <v>0</v>
      </c>
      <c r="I155" s="7">
        <f t="shared" si="524"/>
        <v>0</v>
      </c>
      <c r="J155" s="7">
        <f t="shared" si="524"/>
        <v>4.4771775872489983E-2</v>
      </c>
      <c r="K155" s="7">
        <f t="shared" si="524"/>
        <v>0</v>
      </c>
      <c r="L155" s="7">
        <f t="shared" si="524"/>
        <v>0</v>
      </c>
      <c r="M155" s="7">
        <f t="shared" si="524"/>
        <v>0</v>
      </c>
      <c r="N155" s="7">
        <f t="shared" si="524"/>
        <v>0</v>
      </c>
      <c r="O155" s="7">
        <f t="shared" si="524"/>
        <v>0</v>
      </c>
      <c r="P155" s="7">
        <f t="shared" si="524"/>
        <v>0</v>
      </c>
      <c r="Q155" s="7">
        <f t="shared" si="524"/>
        <v>0</v>
      </c>
      <c r="R155" s="7">
        <f t="shared" si="524"/>
        <v>0</v>
      </c>
      <c r="S155" s="7">
        <f t="shared" si="524"/>
        <v>0</v>
      </c>
      <c r="T155" s="7">
        <f t="shared" si="524"/>
        <v>0</v>
      </c>
      <c r="U155" s="7">
        <f t="shared" si="524"/>
        <v>4.4771775872489983E-2</v>
      </c>
      <c r="V155" s="7">
        <f t="shared" si="524"/>
        <v>0</v>
      </c>
      <c r="W155" s="7">
        <f t="shared" si="524"/>
        <v>4.4771775872489983E-2</v>
      </c>
      <c r="X155" s="7">
        <f t="shared" si="524"/>
        <v>4.4771775872489983E-2</v>
      </c>
      <c r="Y155" s="7">
        <f t="shared" si="524"/>
        <v>0</v>
      </c>
      <c r="Z155" s="7">
        <f t="shared" si="524"/>
        <v>8.9543551744979966E-2</v>
      </c>
      <c r="AA155" s="7">
        <f t="shared" si="524"/>
        <v>4.4771775872489983E-2</v>
      </c>
      <c r="AB155" s="7">
        <f t="shared" si="524"/>
        <v>0.17908710348995993</v>
      </c>
      <c r="AC155" s="7">
        <f t="shared" si="524"/>
        <v>0.22385887936244991</v>
      </c>
      <c r="AD155" s="7">
        <f t="shared" si="524"/>
        <v>0.17908710348995993</v>
      </c>
      <c r="AE155" s="7">
        <f t="shared" si="524"/>
        <v>0.35817420697991986</v>
      </c>
      <c r="AF155" s="7">
        <f t="shared" si="524"/>
        <v>0.31340243110742988</v>
      </c>
      <c r="AG155" s="7">
        <f t="shared" si="524"/>
        <v>0.17908710348995993</v>
      </c>
      <c r="AH155" s="7">
        <f t="shared" si="524"/>
        <v>0.76112018983232976</v>
      </c>
      <c r="AI155" s="7">
        <f t="shared" si="524"/>
        <v>0.44771775872489983</v>
      </c>
      <c r="AJ155" s="7">
        <f t="shared" si="524"/>
        <v>0.31340243110742988</v>
      </c>
      <c r="AK155" s="7">
        <f t="shared" si="524"/>
        <v>0.31340243110742988</v>
      </c>
      <c r="AL155" s="7">
        <f t="shared" si="524"/>
        <v>0.76112018983232976</v>
      </c>
      <c r="AM155" s="7">
        <f t="shared" si="524"/>
        <v>0.8058919657048198</v>
      </c>
      <c r="AN155" s="7">
        <f t="shared" si="524"/>
        <v>1.2983815003022094</v>
      </c>
      <c r="AO155" s="7">
        <f t="shared" si="524"/>
        <v>1.2088379485572294</v>
      </c>
      <c r="AP155" s="7">
        <f t="shared" si="524"/>
        <v>1.7908710348995993</v>
      </c>
      <c r="AQ155" s="7">
        <f t="shared" si="524"/>
        <v>1.7013274831546195</v>
      </c>
      <c r="AR155" s="7">
        <f t="shared" si="524"/>
        <v>2.1042734660070295</v>
      </c>
      <c r="AS155" s="7">
        <f t="shared" si="524"/>
        <v>1.7908710348995993</v>
      </c>
      <c r="AT155" s="7">
        <f t="shared" si="524"/>
        <v>2.6863065523493987</v>
      </c>
      <c r="AU155" s="7">
        <f t="shared" si="524"/>
        <v>2.8653936558393589</v>
      </c>
      <c r="AV155" s="7">
        <f t="shared" si="524"/>
        <v>2.238588793624499</v>
      </c>
      <c r="AW155" s="7">
        <f t="shared" si="524"/>
        <v>1.7908710348995993</v>
      </c>
      <c r="AX155" s="7">
        <f t="shared" si="524"/>
        <v>2.0147299142620492</v>
      </c>
      <c r="AY155" s="7">
        <f t="shared" si="524"/>
        <v>2.8653936558393589</v>
      </c>
      <c r="AZ155" s="7">
        <f t="shared" si="524"/>
        <v>2.1938170177520093</v>
      </c>
      <c r="BA155" s="7">
        <f t="shared" si="524"/>
        <v>2.238588793624499</v>
      </c>
      <c r="BB155" s="7">
        <f t="shared" si="524"/>
        <v>3.5369702939267085</v>
      </c>
      <c r="BC155" s="7">
        <f t="shared" si="524"/>
        <v>2.372904121241969</v>
      </c>
      <c r="BD155" s="7">
        <f t="shared" si="524"/>
        <v>3.1340243110742985</v>
      </c>
      <c r="BE155" s="7">
        <f t="shared" si="524"/>
        <v>2.507219448859439</v>
      </c>
      <c r="BF155" s="7">
        <f t="shared" si="524"/>
        <v>3.8503727250341382</v>
      </c>
      <c r="BG155" s="7">
        <f t="shared" si="524"/>
        <v>3.8503727250341382</v>
      </c>
      <c r="BH155" s="7">
        <f t="shared" si="524"/>
        <v>3.1787960869467886</v>
      </c>
      <c r="BI155" s="7">
        <f t="shared" si="524"/>
        <v>4.1637751561415683</v>
      </c>
      <c r="BJ155" s="7">
        <f t="shared" si="524"/>
        <v>3.3578831904367483</v>
      </c>
      <c r="BK155" s="7">
        <f t="shared" si="524"/>
        <v>4.7905800183564287</v>
      </c>
      <c r="BL155" s="7">
        <f t="shared" si="524"/>
        <v>4.6562646907389578</v>
      </c>
      <c r="BM155" s="7">
        <f t="shared" si="524"/>
        <v>5.4173848805712881</v>
      </c>
      <c r="BN155" s="7">
        <f t="shared" si="524"/>
        <v>4.5667211389939784</v>
      </c>
      <c r="BO155" s="7">
        <f t="shared" si="524"/>
        <v>3.939916276779118</v>
      </c>
      <c r="BP155" s="7">
        <f t="shared" ref="BP155:EA155" si="530">BP142/$C155*100000</f>
        <v>4.9696671218463884</v>
      </c>
      <c r="BQ155" s="7">
        <f t="shared" si="530"/>
        <v>4.9248953459738978</v>
      </c>
      <c r="BR155" s="7">
        <f t="shared" si="530"/>
        <v>4.8801235701014081</v>
      </c>
      <c r="BS155" s="7">
        <f t="shared" si="530"/>
        <v>3.939916276779118</v>
      </c>
      <c r="BT155" s="7">
        <f t="shared" si="530"/>
        <v>4.7010364666114484</v>
      </c>
      <c r="BU155" s="7">
        <f t="shared" si="530"/>
        <v>4.2533187078865478</v>
      </c>
      <c r="BV155" s="7">
        <f t="shared" si="530"/>
        <v>3.4026549663092389</v>
      </c>
      <c r="BW155" s="7">
        <f t="shared" si="530"/>
        <v>5.1487542253363481</v>
      </c>
      <c r="BX155" s="7">
        <f t="shared" si="530"/>
        <v>3.6265138456716888</v>
      </c>
      <c r="BY155" s="7">
        <f t="shared" si="530"/>
        <v>3.6712856215441785</v>
      </c>
      <c r="BZ155" s="7">
        <f t="shared" si="530"/>
        <v>3.5817420697991986</v>
      </c>
      <c r="CA155" s="7">
        <f t="shared" si="530"/>
        <v>4.0294598285240983</v>
      </c>
      <c r="CB155" s="7">
        <f t="shared" si="530"/>
        <v>3.8056009491616485</v>
      </c>
      <c r="CC155" s="7">
        <f t="shared" si="530"/>
        <v>2.5519912247319292</v>
      </c>
      <c r="CD155" s="7">
        <f t="shared" si="530"/>
        <v>3.0892525352018088</v>
      </c>
      <c r="CE155" s="7">
        <f t="shared" si="530"/>
        <v>2.2833605694969892</v>
      </c>
      <c r="CF155" s="7">
        <f t="shared" si="530"/>
        <v>1.969958138389559</v>
      </c>
      <c r="CG155" s="7">
        <f t="shared" si="530"/>
        <v>2.507219448859439</v>
      </c>
      <c r="CH155" s="7">
        <f t="shared" si="530"/>
        <v>2.0595016901345393</v>
      </c>
      <c r="CI155" s="7">
        <f t="shared" si="530"/>
        <v>2.3281323453694789</v>
      </c>
      <c r="CJ155" s="7">
        <f t="shared" si="530"/>
        <v>1.6117839314096396</v>
      </c>
      <c r="CK155" s="7">
        <f t="shared" si="530"/>
        <v>1.969958138389559</v>
      </c>
      <c r="CL155" s="7">
        <f t="shared" si="530"/>
        <v>1.7908710348995993</v>
      </c>
      <c r="CM155" s="7">
        <f t="shared" si="530"/>
        <v>1.1192943968122495</v>
      </c>
      <c r="CN155" s="7">
        <f t="shared" si="530"/>
        <v>1.2983815003022094</v>
      </c>
      <c r="CO155" s="7">
        <f t="shared" si="530"/>
        <v>1.7013274831546195</v>
      </c>
      <c r="CP155" s="7">
        <f t="shared" si="530"/>
        <v>1.6117839314096396</v>
      </c>
      <c r="CQ155" s="7">
        <f t="shared" si="530"/>
        <v>1.1640661726847394</v>
      </c>
      <c r="CR155" s="7">
        <f t="shared" si="530"/>
        <v>1.1640661726847394</v>
      </c>
      <c r="CS155" s="7">
        <f t="shared" si="530"/>
        <v>0.71634841395983972</v>
      </c>
      <c r="CT155" s="7">
        <f t="shared" si="530"/>
        <v>0.98497906919477951</v>
      </c>
      <c r="CU155" s="7">
        <f t="shared" si="530"/>
        <v>1.4326968279196794</v>
      </c>
      <c r="CV155" s="7">
        <f t="shared" si="530"/>
        <v>0.94020729332228958</v>
      </c>
      <c r="CW155" s="7">
        <f t="shared" si="530"/>
        <v>1.4774686037921696</v>
      </c>
      <c r="CX155" s="7">
        <f t="shared" si="530"/>
        <v>1.2536097244297195</v>
      </c>
      <c r="CY155" s="7">
        <f t="shared" si="530"/>
        <v>1.1640661726847394</v>
      </c>
      <c r="CZ155" s="7">
        <f t="shared" si="530"/>
        <v>0.8058919657048198</v>
      </c>
      <c r="DA155" s="7">
        <f t="shared" si="530"/>
        <v>0.8058919657048198</v>
      </c>
      <c r="DB155" s="7">
        <f t="shared" si="530"/>
        <v>0.89543551744979966</v>
      </c>
      <c r="DC155" s="7">
        <f t="shared" si="530"/>
        <v>0.85066374157730973</v>
      </c>
      <c r="DD155" s="7">
        <f t="shared" si="530"/>
        <v>1.0297508450672697</v>
      </c>
      <c r="DE155" s="7">
        <f t="shared" si="530"/>
        <v>1.1640661726847394</v>
      </c>
      <c r="DF155" s="7">
        <f t="shared" si="530"/>
        <v>1.5670121555371492</v>
      </c>
      <c r="DG155" s="7">
        <f t="shared" si="530"/>
        <v>2.0595016901345393</v>
      </c>
      <c r="DH155" s="7">
        <f t="shared" si="530"/>
        <v>1.4326968279196794</v>
      </c>
      <c r="DI155" s="7">
        <f t="shared" si="530"/>
        <v>1.5670121555371492</v>
      </c>
      <c r="DJ155" s="7">
        <f t="shared" si="530"/>
        <v>1.4326968279196794</v>
      </c>
      <c r="DK155" s="7">
        <f t="shared" si="530"/>
        <v>1.6565557072821295</v>
      </c>
      <c r="DL155" s="7">
        <f t="shared" si="530"/>
        <v>1.0745226209397596</v>
      </c>
      <c r="DM155" s="7">
        <f t="shared" si="530"/>
        <v>1.3879250520471895</v>
      </c>
      <c r="DN155" s="7">
        <f t="shared" si="530"/>
        <v>1.4774686037921696</v>
      </c>
      <c r="DO155" s="7">
        <f t="shared" si="530"/>
        <v>1.2983815003022094</v>
      </c>
      <c r="DP155" s="7">
        <f t="shared" si="530"/>
        <v>1.2983815003022094</v>
      </c>
      <c r="DQ155" s="7">
        <f t="shared" si="530"/>
        <v>1.1192943968122495</v>
      </c>
      <c r="DR155" s="7">
        <f t="shared" si="530"/>
        <v>1.2983815003022094</v>
      </c>
      <c r="DS155" s="7">
        <f t="shared" si="530"/>
        <v>0.85066374157730973</v>
      </c>
      <c r="DT155" s="7">
        <f t="shared" si="530"/>
        <v>1.5222403796646595</v>
      </c>
      <c r="DU155" s="7">
        <f t="shared" si="530"/>
        <v>0.89543551744979966</v>
      </c>
      <c r="DV155" s="7">
        <f t="shared" si="530"/>
        <v>1.0745226209397596</v>
      </c>
      <c r="DW155" s="7">
        <f t="shared" si="530"/>
        <v>1.2536097244297195</v>
      </c>
      <c r="DX155" s="7">
        <f t="shared" si="530"/>
        <v>1.4326968279196794</v>
      </c>
      <c r="DY155" s="7">
        <f t="shared" si="530"/>
        <v>1.0297508450672697</v>
      </c>
      <c r="DZ155" s="7">
        <f t="shared" si="530"/>
        <v>1.0297508450672697</v>
      </c>
      <c r="EA155" s="7">
        <f t="shared" si="530"/>
        <v>1.7013274831546195</v>
      </c>
      <c r="EB155" s="7">
        <f t="shared" ref="EB155:EY155" si="531">EB142/$C155*100000</f>
        <v>1.2088379485572294</v>
      </c>
      <c r="EC155" s="7">
        <f t="shared" si="531"/>
        <v>1.4326968279196794</v>
      </c>
      <c r="ED155" s="7">
        <f t="shared" si="531"/>
        <v>1.0297508450672697</v>
      </c>
      <c r="EE155" s="7">
        <f t="shared" si="531"/>
        <v>0.67157663808734969</v>
      </c>
      <c r="EF155" s="7">
        <f t="shared" si="531"/>
        <v>1.2088379485572294</v>
      </c>
      <c r="EG155" s="7">
        <f t="shared" si="531"/>
        <v>1.0745226209397596</v>
      </c>
      <c r="EH155" s="7">
        <f t="shared" si="531"/>
        <v>1.0297508450672697</v>
      </c>
      <c r="EI155" s="7">
        <f t="shared" si="531"/>
        <v>0.89543551744979966</v>
      </c>
      <c r="EJ155" s="7">
        <f t="shared" si="531"/>
        <v>0.98497906919477951</v>
      </c>
      <c r="EK155" s="7">
        <f t="shared" si="531"/>
        <v>0.53726131046987979</v>
      </c>
      <c r="EL155" s="7">
        <f t="shared" si="531"/>
        <v>0.53726131046987979</v>
      </c>
      <c r="EM155" s="7">
        <f t="shared" si="531"/>
        <v>0.62680486221485976</v>
      </c>
      <c r="EN155" s="7">
        <f t="shared" si="531"/>
        <v>0.4029459828524099</v>
      </c>
      <c r="EO155" s="7">
        <f t="shared" si="531"/>
        <v>0.76112018983232976</v>
      </c>
      <c r="EP155" s="7">
        <f t="shared" si="531"/>
        <v>0.58203308634236972</v>
      </c>
      <c r="EQ155" s="7">
        <f t="shared" si="531"/>
        <v>0.49248953459738976</v>
      </c>
      <c r="ER155" s="7">
        <f t="shared" si="531"/>
        <v>0.71634841395983972</v>
      </c>
      <c r="ES155" s="7">
        <f t="shared" si="531"/>
        <v>0.58203308634236972</v>
      </c>
      <c r="ET155" s="7">
        <f t="shared" si="531"/>
        <v>0.8058919657048198</v>
      </c>
      <c r="EU155" s="7">
        <f t="shared" si="531"/>
        <v>0.71634841395983972</v>
      </c>
      <c r="EV155" s="7">
        <f t="shared" si="531"/>
        <v>0.58203308634236972</v>
      </c>
      <c r="EW155" s="7">
        <f t="shared" si="531"/>
        <v>0.76112018983232976</v>
      </c>
      <c r="EX155" s="7">
        <f t="shared" si="531"/>
        <v>0</v>
      </c>
      <c r="EY155" s="7">
        <f t="shared" si="531"/>
        <v>0</v>
      </c>
      <c r="EZ155" s="7">
        <f t="shared" ref="EZ155:FF155" si="532">EZ142/$C155*100000</f>
        <v>0</v>
      </c>
      <c r="FA155" s="7">
        <f t="shared" si="532"/>
        <v>0</v>
      </c>
      <c r="FB155" s="7">
        <f t="shared" si="532"/>
        <v>0</v>
      </c>
      <c r="FC155" s="7">
        <f t="shared" si="532"/>
        <v>0</v>
      </c>
      <c r="FD155" s="7">
        <f t="shared" si="532"/>
        <v>0</v>
      </c>
      <c r="FE155" s="7">
        <f t="shared" si="532"/>
        <v>0</v>
      </c>
      <c r="FF155" s="7">
        <f t="shared" si="532"/>
        <v>0</v>
      </c>
      <c r="FG155" s="7">
        <f t="shared" ref="FG155:HR155" si="533">FG142/$C155*100000</f>
        <v>0</v>
      </c>
      <c r="FH155" s="7">
        <f t="shared" si="533"/>
        <v>0</v>
      </c>
      <c r="FI155" s="7">
        <f t="shared" si="533"/>
        <v>0</v>
      </c>
      <c r="FJ155" s="7">
        <f t="shared" si="533"/>
        <v>0</v>
      </c>
      <c r="FK155" s="7">
        <f t="shared" si="533"/>
        <v>0</v>
      </c>
      <c r="FL155" s="7">
        <f t="shared" si="533"/>
        <v>0</v>
      </c>
      <c r="FM155" s="7">
        <f t="shared" si="533"/>
        <v>0</v>
      </c>
      <c r="FN155" s="7">
        <f t="shared" si="533"/>
        <v>0</v>
      </c>
      <c r="FO155" s="7">
        <f t="shared" si="533"/>
        <v>0</v>
      </c>
      <c r="FP155" s="7">
        <f t="shared" si="533"/>
        <v>0</v>
      </c>
      <c r="FQ155" s="7">
        <f t="shared" si="533"/>
        <v>0</v>
      </c>
      <c r="FR155" s="7">
        <f t="shared" si="533"/>
        <v>0</v>
      </c>
      <c r="FS155" s="7">
        <f t="shared" si="533"/>
        <v>0</v>
      </c>
      <c r="FT155" s="7">
        <f t="shared" si="533"/>
        <v>0</v>
      </c>
      <c r="FU155" s="7">
        <f t="shared" si="533"/>
        <v>0</v>
      </c>
      <c r="FV155" s="7">
        <f t="shared" si="533"/>
        <v>0</v>
      </c>
      <c r="FW155" s="7">
        <f t="shared" si="533"/>
        <v>0</v>
      </c>
      <c r="FX155" s="7">
        <f t="shared" si="533"/>
        <v>0</v>
      </c>
      <c r="FY155" s="7">
        <f t="shared" si="533"/>
        <v>0</v>
      </c>
      <c r="FZ155" s="7">
        <f t="shared" si="533"/>
        <v>0</v>
      </c>
      <c r="GA155" s="7">
        <f t="shared" si="533"/>
        <v>0</v>
      </c>
      <c r="GB155" s="7">
        <f t="shared" si="533"/>
        <v>0</v>
      </c>
      <c r="GC155" s="7">
        <f t="shared" si="533"/>
        <v>0</v>
      </c>
      <c r="GD155" s="7">
        <f t="shared" si="533"/>
        <v>0</v>
      </c>
      <c r="GE155" s="7">
        <f t="shared" si="533"/>
        <v>0</v>
      </c>
      <c r="GF155" s="7">
        <f t="shared" si="533"/>
        <v>0</v>
      </c>
      <c r="GG155" s="7">
        <f t="shared" si="533"/>
        <v>0</v>
      </c>
      <c r="GH155" s="7">
        <f t="shared" si="533"/>
        <v>0</v>
      </c>
      <c r="GI155" s="7">
        <f t="shared" si="533"/>
        <v>0</v>
      </c>
      <c r="GJ155" s="7">
        <f t="shared" si="533"/>
        <v>0</v>
      </c>
      <c r="GK155" s="7">
        <f t="shared" si="533"/>
        <v>0</v>
      </c>
      <c r="GL155" s="7">
        <f t="shared" si="533"/>
        <v>0</v>
      </c>
      <c r="GM155" s="7">
        <f t="shared" si="533"/>
        <v>0</v>
      </c>
      <c r="GN155" s="7">
        <f t="shared" si="533"/>
        <v>0</v>
      </c>
      <c r="GO155" s="7">
        <f t="shared" si="533"/>
        <v>0</v>
      </c>
      <c r="GP155" s="7">
        <f t="shared" si="533"/>
        <v>0</v>
      </c>
      <c r="GQ155" s="7">
        <f t="shared" si="533"/>
        <v>0</v>
      </c>
      <c r="GR155" s="7">
        <f t="shared" si="533"/>
        <v>0</v>
      </c>
      <c r="GS155" s="7">
        <f t="shared" si="533"/>
        <v>0</v>
      </c>
      <c r="GT155" s="7">
        <f t="shared" si="533"/>
        <v>0</v>
      </c>
      <c r="GU155" s="7">
        <f t="shared" si="533"/>
        <v>0</v>
      </c>
      <c r="GV155" s="7">
        <f t="shared" si="533"/>
        <v>0</v>
      </c>
      <c r="GW155" s="7">
        <f t="shared" si="533"/>
        <v>0</v>
      </c>
      <c r="GX155" s="7">
        <f t="shared" si="533"/>
        <v>0</v>
      </c>
      <c r="GY155" s="7">
        <f t="shared" si="533"/>
        <v>0</v>
      </c>
      <c r="GZ155" s="7">
        <f t="shared" si="533"/>
        <v>0</v>
      </c>
      <c r="HA155" s="7">
        <f t="shared" si="533"/>
        <v>0</v>
      </c>
      <c r="HB155" s="7">
        <f t="shared" si="533"/>
        <v>0</v>
      </c>
      <c r="HC155" s="7">
        <f t="shared" si="533"/>
        <v>0</v>
      </c>
      <c r="HD155" s="7">
        <f t="shared" si="533"/>
        <v>0</v>
      </c>
      <c r="HE155" s="7">
        <f t="shared" si="533"/>
        <v>0</v>
      </c>
      <c r="HF155" s="7">
        <f t="shared" si="533"/>
        <v>0</v>
      </c>
      <c r="HG155" s="7">
        <f t="shared" si="533"/>
        <v>0</v>
      </c>
      <c r="HH155" s="7">
        <f t="shared" si="533"/>
        <v>0</v>
      </c>
      <c r="HI155" s="7">
        <f t="shared" si="533"/>
        <v>0</v>
      </c>
      <c r="HJ155" s="7">
        <f t="shared" si="533"/>
        <v>0</v>
      </c>
      <c r="HK155" s="7">
        <f t="shared" si="533"/>
        <v>0</v>
      </c>
      <c r="HL155" s="7">
        <f t="shared" si="533"/>
        <v>0</v>
      </c>
      <c r="HM155" s="7">
        <f t="shared" si="533"/>
        <v>0</v>
      </c>
      <c r="HN155" s="7">
        <f t="shared" si="533"/>
        <v>0</v>
      </c>
      <c r="HO155" s="7">
        <f t="shared" si="533"/>
        <v>0</v>
      </c>
      <c r="HP155" s="7">
        <f t="shared" si="533"/>
        <v>0</v>
      </c>
      <c r="HQ155" s="7">
        <f t="shared" si="533"/>
        <v>0</v>
      </c>
      <c r="HR155" s="7">
        <f t="shared" si="533"/>
        <v>0</v>
      </c>
      <c r="HS155" s="7">
        <f t="shared" ref="HS155:HW155" si="534">HS142/$C155*100000</f>
        <v>0</v>
      </c>
      <c r="HT155" s="7">
        <f t="shared" si="534"/>
        <v>0</v>
      </c>
      <c r="HU155" s="7">
        <f t="shared" si="534"/>
        <v>0</v>
      </c>
      <c r="HV155" s="7">
        <f t="shared" si="534"/>
        <v>0</v>
      </c>
      <c r="HW155" s="7">
        <f t="shared" si="534"/>
        <v>0</v>
      </c>
    </row>
    <row r="156" spans="2:231" s="132" customFormat="1" x14ac:dyDescent="0.25">
      <c r="B156" s="256" t="s">
        <v>206</v>
      </c>
      <c r="C156" s="258">
        <v>2147931</v>
      </c>
      <c r="D156" s="7">
        <f t="shared" si="524"/>
        <v>0</v>
      </c>
      <c r="E156" s="7">
        <f t="shared" si="524"/>
        <v>0</v>
      </c>
      <c r="F156" s="7">
        <f t="shared" si="524"/>
        <v>0</v>
      </c>
      <c r="G156" s="7">
        <f t="shared" si="524"/>
        <v>0</v>
      </c>
      <c r="H156" s="7">
        <f t="shared" si="524"/>
        <v>0</v>
      </c>
      <c r="I156" s="7">
        <f t="shared" si="524"/>
        <v>0</v>
      </c>
      <c r="J156" s="7">
        <f t="shared" si="524"/>
        <v>0</v>
      </c>
      <c r="K156" s="7">
        <f t="shared" si="524"/>
        <v>0</v>
      </c>
      <c r="L156" s="7">
        <f t="shared" si="524"/>
        <v>0</v>
      </c>
      <c r="M156" s="7">
        <f t="shared" si="524"/>
        <v>0</v>
      </c>
      <c r="N156" s="7">
        <f t="shared" si="524"/>
        <v>0</v>
      </c>
      <c r="O156" s="7">
        <f t="shared" si="524"/>
        <v>0</v>
      </c>
      <c r="P156" s="7">
        <f t="shared" si="524"/>
        <v>0</v>
      </c>
      <c r="Q156" s="7">
        <f t="shared" si="524"/>
        <v>0</v>
      </c>
      <c r="R156" s="7">
        <f t="shared" si="524"/>
        <v>0</v>
      </c>
      <c r="S156" s="7">
        <f t="shared" si="524"/>
        <v>0</v>
      </c>
      <c r="T156" s="7">
        <f t="shared" si="524"/>
        <v>0</v>
      </c>
      <c r="U156" s="7">
        <f t="shared" si="524"/>
        <v>0</v>
      </c>
      <c r="V156" s="7">
        <f t="shared" si="524"/>
        <v>0</v>
      </c>
      <c r="W156" s="7">
        <f t="shared" si="524"/>
        <v>0</v>
      </c>
      <c r="X156" s="7">
        <f t="shared" si="524"/>
        <v>4.6556430350881847E-2</v>
      </c>
      <c r="Y156" s="7">
        <f t="shared" si="524"/>
        <v>4.6556430350881847E-2</v>
      </c>
      <c r="Z156" s="7">
        <f t="shared" si="524"/>
        <v>9.3112860701763694E-2</v>
      </c>
      <c r="AA156" s="7">
        <f t="shared" si="524"/>
        <v>4.6556430350881847E-2</v>
      </c>
      <c r="AB156" s="7">
        <f t="shared" si="524"/>
        <v>9.3112860701763694E-2</v>
      </c>
      <c r="AC156" s="7">
        <f t="shared" si="524"/>
        <v>0.41900787315793664</v>
      </c>
      <c r="AD156" s="7">
        <f t="shared" si="524"/>
        <v>4.6556430350881847E-2</v>
      </c>
      <c r="AE156" s="7">
        <f t="shared" si="524"/>
        <v>0.23278215175440925</v>
      </c>
      <c r="AF156" s="7">
        <f t="shared" si="524"/>
        <v>0.27933858210529111</v>
      </c>
      <c r="AG156" s="7">
        <f t="shared" si="524"/>
        <v>0.60523359456146397</v>
      </c>
      <c r="AH156" s="7">
        <f t="shared" si="524"/>
        <v>0.4655643035088185</v>
      </c>
      <c r="AI156" s="7">
        <f t="shared" si="524"/>
        <v>0.60523359456146397</v>
      </c>
      <c r="AJ156" s="7">
        <f t="shared" si="524"/>
        <v>0.32589501245617292</v>
      </c>
      <c r="AK156" s="7">
        <f t="shared" si="524"/>
        <v>0.69834645526322769</v>
      </c>
      <c r="AL156" s="7">
        <f t="shared" si="524"/>
        <v>1.0242414677194007</v>
      </c>
      <c r="AM156" s="7">
        <f t="shared" si="524"/>
        <v>1.5829186319299828</v>
      </c>
      <c r="AN156" s="7">
        <f t="shared" si="524"/>
        <v>2.4209343782458559</v>
      </c>
      <c r="AO156" s="7">
        <f t="shared" si="524"/>
        <v>1.862257214035274</v>
      </c>
      <c r="AP156" s="7">
        <f t="shared" si="524"/>
        <v>2.1415957961405652</v>
      </c>
      <c r="AQ156" s="7">
        <f t="shared" si="524"/>
        <v>2.8399422514037926</v>
      </c>
      <c r="AR156" s="7">
        <f t="shared" si="524"/>
        <v>3.1658372638599657</v>
      </c>
      <c r="AS156" s="7">
        <f t="shared" si="524"/>
        <v>3.2589501245617294</v>
      </c>
      <c r="AT156" s="7">
        <f t="shared" si="524"/>
        <v>2.8864986817546745</v>
      </c>
      <c r="AU156" s="7">
        <f t="shared" si="524"/>
        <v>4.0969658708776029</v>
      </c>
      <c r="AV156" s="7">
        <f t="shared" si="524"/>
        <v>3.0261679728073201</v>
      </c>
      <c r="AW156" s="7">
        <f t="shared" si="524"/>
        <v>2.8399422514037926</v>
      </c>
      <c r="AX156" s="7">
        <f t="shared" si="524"/>
        <v>3.0261679728073201</v>
      </c>
      <c r="AY156" s="7">
        <f t="shared" si="524"/>
        <v>3.7710708584214299</v>
      </c>
      <c r="AZ156" s="7">
        <f t="shared" si="524"/>
        <v>3.398619415614375</v>
      </c>
      <c r="BA156" s="7">
        <f t="shared" si="524"/>
        <v>2.2347086568423289</v>
      </c>
      <c r="BB156" s="7">
        <f t="shared" si="524"/>
        <v>3.3520629852634931</v>
      </c>
      <c r="BC156" s="7">
        <f t="shared" si="524"/>
        <v>3.6779579977196661</v>
      </c>
      <c r="BD156" s="7">
        <f t="shared" si="524"/>
        <v>3.8176272887723113</v>
      </c>
      <c r="BE156" s="7">
        <f t="shared" si="524"/>
        <v>4.0038530101758392</v>
      </c>
      <c r="BF156" s="7">
        <f t="shared" si="524"/>
        <v>4.1900787315793666</v>
      </c>
      <c r="BG156" s="7">
        <f t="shared" si="524"/>
        <v>3.0727244031582024</v>
      </c>
      <c r="BH156" s="7">
        <f t="shared" si="524"/>
        <v>3.3055065549126113</v>
      </c>
      <c r="BI156" s="7">
        <f t="shared" si="524"/>
        <v>4.3297480226320122</v>
      </c>
      <c r="BJ156" s="7">
        <f t="shared" si="524"/>
        <v>2.8864986817546745</v>
      </c>
      <c r="BK156" s="7">
        <f t="shared" si="524"/>
        <v>4.9349816171934764</v>
      </c>
      <c r="BL156" s="7">
        <f t="shared" si="524"/>
        <v>3.6779579977196661</v>
      </c>
      <c r="BM156" s="7">
        <f t="shared" si="524"/>
        <v>4.0969658708776029</v>
      </c>
      <c r="BN156" s="7">
        <f t="shared" si="524"/>
        <v>4.3297480226320122</v>
      </c>
      <c r="BO156" s="7">
        <f t="shared" si="524"/>
        <v>3.1192808335090842</v>
      </c>
      <c r="BP156" s="7">
        <f t="shared" ref="BP156:EA156" si="535">BP143/$C156*100000</f>
        <v>5.400545920702295</v>
      </c>
      <c r="BQ156" s="7">
        <f t="shared" si="535"/>
        <v>4.6090866047373034</v>
      </c>
      <c r="BR156" s="7">
        <f t="shared" si="535"/>
        <v>4.5159737440355396</v>
      </c>
      <c r="BS156" s="7">
        <f t="shared" si="535"/>
        <v>4.1435223012284847</v>
      </c>
      <c r="BT156" s="7">
        <f t="shared" si="535"/>
        <v>4.050409440526721</v>
      </c>
      <c r="BU156" s="7">
        <f t="shared" si="535"/>
        <v>4.8418687564917118</v>
      </c>
      <c r="BV156" s="7">
        <f t="shared" si="535"/>
        <v>3.0261679728073201</v>
      </c>
      <c r="BW156" s="7">
        <f t="shared" si="535"/>
        <v>4.1900787315793666</v>
      </c>
      <c r="BX156" s="7">
        <f t="shared" si="535"/>
        <v>2.6071600996493833</v>
      </c>
      <c r="BY156" s="7">
        <f t="shared" si="535"/>
        <v>3.398619415614375</v>
      </c>
      <c r="BZ156" s="7">
        <f t="shared" si="535"/>
        <v>2.3278215175440926</v>
      </c>
      <c r="CA156" s="7">
        <f t="shared" si="535"/>
        <v>2.5140472389476201</v>
      </c>
      <c r="CB156" s="7">
        <f t="shared" si="535"/>
        <v>2.2812650871932107</v>
      </c>
      <c r="CC156" s="7">
        <f t="shared" si="535"/>
        <v>1.862257214035274</v>
      </c>
      <c r="CD156" s="7">
        <f t="shared" si="535"/>
        <v>2.7002729603511475</v>
      </c>
      <c r="CE156" s="7">
        <f t="shared" si="535"/>
        <v>2.374377947894974</v>
      </c>
      <c r="CF156" s="7">
        <f t="shared" si="535"/>
        <v>1.9553700747370375</v>
      </c>
      <c r="CG156" s="7">
        <f t="shared" si="535"/>
        <v>1.3035800498246917</v>
      </c>
      <c r="CH156" s="7">
        <f t="shared" si="535"/>
        <v>1.9088136443861556</v>
      </c>
      <c r="CI156" s="7">
        <f t="shared" si="535"/>
        <v>1.0707978980702826</v>
      </c>
      <c r="CJ156" s="7">
        <f t="shared" si="535"/>
        <v>1.5829186319299828</v>
      </c>
      <c r="CK156" s="7">
        <f t="shared" si="535"/>
        <v>1.3966929105264554</v>
      </c>
      <c r="CL156" s="7">
        <f t="shared" si="535"/>
        <v>1.4432493408773373</v>
      </c>
      <c r="CM156" s="7">
        <f t="shared" si="535"/>
        <v>1.0707978980702826</v>
      </c>
      <c r="CN156" s="7">
        <f t="shared" si="535"/>
        <v>0.79145931596499142</v>
      </c>
      <c r="CO156" s="7">
        <f t="shared" si="535"/>
        <v>2.0484829354388014</v>
      </c>
      <c r="CP156" s="7">
        <f t="shared" si="535"/>
        <v>0.79145931596499142</v>
      </c>
      <c r="CQ156" s="7">
        <f t="shared" si="535"/>
        <v>1.0242414677194007</v>
      </c>
      <c r="CR156" s="7">
        <f t="shared" si="535"/>
        <v>1.2104671891229279</v>
      </c>
      <c r="CS156" s="7">
        <f t="shared" si="535"/>
        <v>0.83801574631587328</v>
      </c>
      <c r="CT156" s="7">
        <f t="shared" si="535"/>
        <v>1.2104671891229279</v>
      </c>
      <c r="CU156" s="7">
        <f t="shared" si="535"/>
        <v>0.79145931596499142</v>
      </c>
      <c r="CV156" s="7">
        <f t="shared" si="535"/>
        <v>1.1639107587720463</v>
      </c>
      <c r="CW156" s="7">
        <f t="shared" si="535"/>
        <v>0.97768503736851875</v>
      </c>
      <c r="CX156" s="7">
        <f t="shared" si="535"/>
        <v>0.79145931596499142</v>
      </c>
      <c r="CY156" s="7">
        <f t="shared" si="535"/>
        <v>0.931128607017637</v>
      </c>
      <c r="CZ156" s="7">
        <f t="shared" si="535"/>
        <v>0.60523359456146397</v>
      </c>
      <c r="DA156" s="7">
        <f t="shared" si="535"/>
        <v>0.931128607017637</v>
      </c>
      <c r="DB156" s="7">
        <f t="shared" si="535"/>
        <v>0.55867716421058222</v>
      </c>
      <c r="DC156" s="7">
        <f t="shared" si="535"/>
        <v>1.0242414677194007</v>
      </c>
      <c r="DD156" s="7">
        <f t="shared" si="535"/>
        <v>0.69834645526322769</v>
      </c>
      <c r="DE156" s="7">
        <f t="shared" si="535"/>
        <v>0.79145931596499142</v>
      </c>
      <c r="DF156" s="7">
        <f t="shared" si="535"/>
        <v>1.0242414677194007</v>
      </c>
      <c r="DG156" s="7">
        <f t="shared" si="535"/>
        <v>1.3035800498246917</v>
      </c>
      <c r="DH156" s="7">
        <f t="shared" si="535"/>
        <v>1.2104671891229279</v>
      </c>
      <c r="DI156" s="7">
        <f t="shared" si="535"/>
        <v>1.4432493408773373</v>
      </c>
      <c r="DJ156" s="7">
        <f t="shared" si="535"/>
        <v>1.7691443533335105</v>
      </c>
      <c r="DK156" s="7">
        <f t="shared" si="535"/>
        <v>1.3501364801755737</v>
      </c>
      <c r="DL156" s="7">
        <f t="shared" si="535"/>
        <v>0.88457217666675525</v>
      </c>
      <c r="DM156" s="7">
        <f t="shared" si="535"/>
        <v>1.1639107587720463</v>
      </c>
      <c r="DN156" s="7">
        <f t="shared" si="535"/>
        <v>1.0707978980702826</v>
      </c>
      <c r="DO156" s="7">
        <f t="shared" si="535"/>
        <v>1.3966929105264554</v>
      </c>
      <c r="DP156" s="7">
        <f t="shared" si="535"/>
        <v>1.2104671891229279</v>
      </c>
      <c r="DQ156" s="7">
        <f t="shared" si="535"/>
        <v>1.1173543284211644</v>
      </c>
      <c r="DR156" s="7">
        <f t="shared" si="535"/>
        <v>0.88457217666675525</v>
      </c>
      <c r="DS156" s="7">
        <f t="shared" si="535"/>
        <v>1.0242414677194007</v>
      </c>
      <c r="DT156" s="7">
        <f t="shared" si="535"/>
        <v>1.25702361947381</v>
      </c>
      <c r="DU156" s="7">
        <f t="shared" si="535"/>
        <v>1.0707978980702826</v>
      </c>
      <c r="DV156" s="7">
        <f t="shared" si="535"/>
        <v>1.3501364801755737</v>
      </c>
      <c r="DW156" s="7">
        <f t="shared" si="535"/>
        <v>1.0707978980702826</v>
      </c>
      <c r="DX156" s="7">
        <f t="shared" si="535"/>
        <v>1.2104671891229279</v>
      </c>
      <c r="DY156" s="7">
        <f t="shared" si="535"/>
        <v>1.0242414677194007</v>
      </c>
      <c r="DZ156" s="7">
        <f t="shared" si="535"/>
        <v>0.69834645526322769</v>
      </c>
      <c r="EA156" s="7">
        <f t="shared" si="535"/>
        <v>1.1173543284211644</v>
      </c>
      <c r="EB156" s="7">
        <f t="shared" ref="EB156:EY156" si="536">EB143/$C156*100000</f>
        <v>1.25702361947381</v>
      </c>
      <c r="EC156" s="7">
        <f t="shared" si="536"/>
        <v>1.3966929105264554</v>
      </c>
      <c r="ED156" s="7">
        <f t="shared" si="536"/>
        <v>0.97768503736851875</v>
      </c>
      <c r="EE156" s="7">
        <f t="shared" si="536"/>
        <v>1.3501364801755737</v>
      </c>
      <c r="EF156" s="7">
        <f t="shared" si="536"/>
        <v>0.79145931596499142</v>
      </c>
      <c r="EG156" s="7">
        <f t="shared" si="536"/>
        <v>0.97768503736851875</v>
      </c>
      <c r="EH156" s="7">
        <f t="shared" si="536"/>
        <v>1.0242414677194007</v>
      </c>
      <c r="EI156" s="7">
        <f t="shared" si="536"/>
        <v>0.51212073385970036</v>
      </c>
      <c r="EJ156" s="7">
        <f t="shared" si="536"/>
        <v>0.88457217666675525</v>
      </c>
      <c r="EK156" s="7">
        <f t="shared" si="536"/>
        <v>0.60523359456146397</v>
      </c>
      <c r="EL156" s="7">
        <f t="shared" si="536"/>
        <v>0.65179002491234583</v>
      </c>
      <c r="EM156" s="7">
        <f t="shared" si="536"/>
        <v>1.0242414677194007</v>
      </c>
      <c r="EN156" s="7">
        <f t="shared" si="536"/>
        <v>0.65179002491234583</v>
      </c>
      <c r="EO156" s="7">
        <f t="shared" si="536"/>
        <v>0.74490288561410956</v>
      </c>
      <c r="EP156" s="7">
        <f t="shared" si="536"/>
        <v>0.60523359456146397</v>
      </c>
      <c r="EQ156" s="7">
        <f t="shared" si="536"/>
        <v>1.1639107587720463</v>
      </c>
      <c r="ER156" s="7">
        <f t="shared" si="536"/>
        <v>0.83801574631587328</v>
      </c>
      <c r="ES156" s="7">
        <f t="shared" si="536"/>
        <v>0.41900787315793664</v>
      </c>
      <c r="ET156" s="7">
        <f t="shared" si="536"/>
        <v>0.74490288561410956</v>
      </c>
      <c r="EU156" s="7">
        <f t="shared" si="536"/>
        <v>0.60523359456146397</v>
      </c>
      <c r="EV156" s="7">
        <f t="shared" si="536"/>
        <v>0.41900787315793664</v>
      </c>
      <c r="EW156" s="7">
        <f t="shared" si="536"/>
        <v>0.51212073385970036</v>
      </c>
      <c r="EX156" s="7">
        <f t="shared" si="536"/>
        <v>0</v>
      </c>
      <c r="EY156" s="7">
        <f t="shared" si="536"/>
        <v>0</v>
      </c>
      <c r="EZ156" s="7">
        <f t="shared" ref="EZ156:FF156" si="537">EZ143/$C156*100000</f>
        <v>0</v>
      </c>
      <c r="FA156" s="7">
        <f t="shared" si="537"/>
        <v>0</v>
      </c>
      <c r="FB156" s="7">
        <f t="shared" si="537"/>
        <v>0</v>
      </c>
      <c r="FC156" s="7">
        <f t="shared" si="537"/>
        <v>0</v>
      </c>
      <c r="FD156" s="7">
        <f t="shared" si="537"/>
        <v>0</v>
      </c>
      <c r="FE156" s="7">
        <f t="shared" si="537"/>
        <v>0</v>
      </c>
      <c r="FF156" s="7">
        <f t="shared" si="537"/>
        <v>0</v>
      </c>
      <c r="FG156" s="7">
        <f t="shared" ref="FG156:HR156" si="538">FG143/$C156*100000</f>
        <v>0</v>
      </c>
      <c r="FH156" s="7">
        <f t="shared" si="538"/>
        <v>0</v>
      </c>
      <c r="FI156" s="7">
        <f t="shared" si="538"/>
        <v>0</v>
      </c>
      <c r="FJ156" s="7">
        <f t="shared" si="538"/>
        <v>0</v>
      </c>
      <c r="FK156" s="7">
        <f t="shared" si="538"/>
        <v>0</v>
      </c>
      <c r="FL156" s="7">
        <f t="shared" si="538"/>
        <v>0</v>
      </c>
      <c r="FM156" s="7">
        <f t="shared" si="538"/>
        <v>0</v>
      </c>
      <c r="FN156" s="7">
        <f t="shared" si="538"/>
        <v>0</v>
      </c>
      <c r="FO156" s="7">
        <f t="shared" si="538"/>
        <v>0</v>
      </c>
      <c r="FP156" s="7">
        <f t="shared" si="538"/>
        <v>0</v>
      </c>
      <c r="FQ156" s="7">
        <f t="shared" si="538"/>
        <v>0</v>
      </c>
      <c r="FR156" s="7">
        <f t="shared" si="538"/>
        <v>0</v>
      </c>
      <c r="FS156" s="7">
        <f t="shared" si="538"/>
        <v>0</v>
      </c>
      <c r="FT156" s="7">
        <f t="shared" si="538"/>
        <v>0</v>
      </c>
      <c r="FU156" s="7">
        <f t="shared" si="538"/>
        <v>0</v>
      </c>
      <c r="FV156" s="7">
        <f t="shared" si="538"/>
        <v>0</v>
      </c>
      <c r="FW156" s="7">
        <f t="shared" si="538"/>
        <v>0</v>
      </c>
      <c r="FX156" s="7">
        <f t="shared" si="538"/>
        <v>0</v>
      </c>
      <c r="FY156" s="7">
        <f t="shared" si="538"/>
        <v>0</v>
      </c>
      <c r="FZ156" s="7">
        <f t="shared" si="538"/>
        <v>0</v>
      </c>
      <c r="GA156" s="7">
        <f t="shared" si="538"/>
        <v>0</v>
      </c>
      <c r="GB156" s="7">
        <f t="shared" si="538"/>
        <v>0</v>
      </c>
      <c r="GC156" s="7">
        <f t="shared" si="538"/>
        <v>0</v>
      </c>
      <c r="GD156" s="7">
        <f t="shared" si="538"/>
        <v>0</v>
      </c>
      <c r="GE156" s="7">
        <f t="shared" si="538"/>
        <v>0</v>
      </c>
      <c r="GF156" s="7">
        <f t="shared" si="538"/>
        <v>0</v>
      </c>
      <c r="GG156" s="7">
        <f t="shared" si="538"/>
        <v>0</v>
      </c>
      <c r="GH156" s="7">
        <f t="shared" si="538"/>
        <v>0</v>
      </c>
      <c r="GI156" s="7">
        <f t="shared" si="538"/>
        <v>0</v>
      </c>
      <c r="GJ156" s="7">
        <f t="shared" si="538"/>
        <v>0</v>
      </c>
      <c r="GK156" s="7">
        <f t="shared" si="538"/>
        <v>0</v>
      </c>
      <c r="GL156" s="7">
        <f t="shared" si="538"/>
        <v>0</v>
      </c>
      <c r="GM156" s="7">
        <f t="shared" si="538"/>
        <v>0</v>
      </c>
      <c r="GN156" s="7">
        <f t="shared" si="538"/>
        <v>0</v>
      </c>
      <c r="GO156" s="7">
        <f t="shared" si="538"/>
        <v>0</v>
      </c>
      <c r="GP156" s="7">
        <f t="shared" si="538"/>
        <v>0</v>
      </c>
      <c r="GQ156" s="7">
        <f t="shared" si="538"/>
        <v>0</v>
      </c>
      <c r="GR156" s="7">
        <f t="shared" si="538"/>
        <v>0</v>
      </c>
      <c r="GS156" s="7">
        <f t="shared" si="538"/>
        <v>0</v>
      </c>
      <c r="GT156" s="7">
        <f t="shared" si="538"/>
        <v>0</v>
      </c>
      <c r="GU156" s="7">
        <f t="shared" si="538"/>
        <v>0</v>
      </c>
      <c r="GV156" s="7">
        <f t="shared" si="538"/>
        <v>0</v>
      </c>
      <c r="GW156" s="7">
        <f t="shared" si="538"/>
        <v>0</v>
      </c>
      <c r="GX156" s="7">
        <f t="shared" si="538"/>
        <v>0</v>
      </c>
      <c r="GY156" s="7">
        <f t="shared" si="538"/>
        <v>0</v>
      </c>
      <c r="GZ156" s="7">
        <f t="shared" si="538"/>
        <v>0</v>
      </c>
      <c r="HA156" s="7">
        <f t="shared" si="538"/>
        <v>0</v>
      </c>
      <c r="HB156" s="7">
        <f t="shared" si="538"/>
        <v>0</v>
      </c>
      <c r="HC156" s="7">
        <f t="shared" si="538"/>
        <v>0</v>
      </c>
      <c r="HD156" s="7">
        <f t="shared" si="538"/>
        <v>0</v>
      </c>
      <c r="HE156" s="7">
        <f t="shared" si="538"/>
        <v>0</v>
      </c>
      <c r="HF156" s="7">
        <f t="shared" si="538"/>
        <v>0</v>
      </c>
      <c r="HG156" s="7">
        <f t="shared" si="538"/>
        <v>0</v>
      </c>
      <c r="HH156" s="7">
        <f t="shared" si="538"/>
        <v>0</v>
      </c>
      <c r="HI156" s="7">
        <f t="shared" si="538"/>
        <v>0</v>
      </c>
      <c r="HJ156" s="7">
        <f t="shared" si="538"/>
        <v>0</v>
      </c>
      <c r="HK156" s="7">
        <f t="shared" si="538"/>
        <v>0</v>
      </c>
      <c r="HL156" s="7">
        <f t="shared" si="538"/>
        <v>0</v>
      </c>
      <c r="HM156" s="7">
        <f t="shared" si="538"/>
        <v>0</v>
      </c>
      <c r="HN156" s="7">
        <f t="shared" si="538"/>
        <v>0</v>
      </c>
      <c r="HO156" s="7">
        <f t="shared" si="538"/>
        <v>0</v>
      </c>
      <c r="HP156" s="7">
        <f t="shared" si="538"/>
        <v>0</v>
      </c>
      <c r="HQ156" s="7">
        <f t="shared" si="538"/>
        <v>0</v>
      </c>
      <c r="HR156" s="7">
        <f t="shared" si="538"/>
        <v>0</v>
      </c>
      <c r="HS156" s="7">
        <f t="shared" ref="HS156:HW156" si="539">HS143/$C156*100000</f>
        <v>0</v>
      </c>
      <c r="HT156" s="7">
        <f t="shared" si="539"/>
        <v>0</v>
      </c>
      <c r="HU156" s="7">
        <f t="shared" si="539"/>
        <v>0</v>
      </c>
      <c r="HV156" s="7">
        <f t="shared" si="539"/>
        <v>0</v>
      </c>
      <c r="HW156" s="7">
        <f t="shared" si="539"/>
        <v>0</v>
      </c>
    </row>
    <row r="157" spans="2:231" s="132" customFormat="1" x14ac:dyDescent="0.25">
      <c r="B157" s="256" t="s">
        <v>207</v>
      </c>
      <c r="C157" s="258">
        <v>2208076</v>
      </c>
      <c r="D157" s="7">
        <f t="shared" si="524"/>
        <v>4.5288296236180275E-2</v>
      </c>
      <c r="E157" s="7">
        <f t="shared" si="524"/>
        <v>0</v>
      </c>
      <c r="F157" s="7">
        <f t="shared" si="524"/>
        <v>0</v>
      </c>
      <c r="G157" s="7">
        <f t="shared" si="524"/>
        <v>0</v>
      </c>
      <c r="H157" s="7">
        <f t="shared" si="524"/>
        <v>0</v>
      </c>
      <c r="I157" s="7">
        <f t="shared" si="524"/>
        <v>0</v>
      </c>
      <c r="J157" s="7">
        <f t="shared" si="524"/>
        <v>0</v>
      </c>
      <c r="K157" s="7">
        <f t="shared" si="524"/>
        <v>0</v>
      </c>
      <c r="L157" s="7">
        <f t="shared" si="524"/>
        <v>4.5288296236180275E-2</v>
      </c>
      <c r="M157" s="7">
        <f t="shared" si="524"/>
        <v>0</v>
      </c>
      <c r="N157" s="7">
        <f t="shared" si="524"/>
        <v>9.0576592472360551E-2</v>
      </c>
      <c r="O157" s="7">
        <f t="shared" si="524"/>
        <v>0</v>
      </c>
      <c r="P157" s="7">
        <f t="shared" si="524"/>
        <v>9.0576592472360551E-2</v>
      </c>
      <c r="Q157" s="7">
        <f t="shared" si="524"/>
        <v>0</v>
      </c>
      <c r="R157" s="7">
        <f t="shared" si="524"/>
        <v>4.5288296236180275E-2</v>
      </c>
      <c r="S157" s="7">
        <f t="shared" si="524"/>
        <v>0</v>
      </c>
      <c r="T157" s="7">
        <f t="shared" si="524"/>
        <v>0</v>
      </c>
      <c r="U157" s="7">
        <f t="shared" si="524"/>
        <v>0</v>
      </c>
      <c r="V157" s="7">
        <f t="shared" si="524"/>
        <v>4.5288296236180275E-2</v>
      </c>
      <c r="W157" s="7">
        <f t="shared" si="524"/>
        <v>9.0576592472360551E-2</v>
      </c>
      <c r="X157" s="7">
        <f t="shared" si="524"/>
        <v>0</v>
      </c>
      <c r="Y157" s="7">
        <f t="shared" si="524"/>
        <v>4.5288296236180275E-2</v>
      </c>
      <c r="Z157" s="7">
        <f t="shared" si="524"/>
        <v>4.5288296236180275E-2</v>
      </c>
      <c r="AA157" s="7">
        <f t="shared" si="524"/>
        <v>0.22644148118090138</v>
      </c>
      <c r="AB157" s="7">
        <f t="shared" si="524"/>
        <v>0.27172977741708165</v>
      </c>
      <c r="AC157" s="7">
        <f t="shared" si="524"/>
        <v>0.40759466612562251</v>
      </c>
      <c r="AD157" s="7">
        <f t="shared" si="524"/>
        <v>0.45288296236180275</v>
      </c>
      <c r="AE157" s="7">
        <f t="shared" si="524"/>
        <v>0.81518933225124501</v>
      </c>
      <c r="AF157" s="7">
        <f t="shared" si="524"/>
        <v>1.4039371833215886</v>
      </c>
      <c r="AG157" s="7">
        <f t="shared" si="524"/>
        <v>1.2680722946130478</v>
      </c>
      <c r="AH157" s="7">
        <f t="shared" si="524"/>
        <v>0.90576592472360551</v>
      </c>
      <c r="AI157" s="7">
        <f t="shared" si="524"/>
        <v>0.54345955483416331</v>
      </c>
      <c r="AJ157" s="7">
        <f t="shared" si="524"/>
        <v>1.1322074059045069</v>
      </c>
      <c r="AK157" s="7">
        <f t="shared" si="524"/>
        <v>1.1774957021406871</v>
      </c>
      <c r="AL157" s="7">
        <f t="shared" si="524"/>
        <v>1.7209552569748507</v>
      </c>
      <c r="AM157" s="7">
        <f t="shared" si="524"/>
        <v>1.3133605908492281</v>
      </c>
      <c r="AN157" s="7">
        <f t="shared" si="524"/>
        <v>2.4002797005175545</v>
      </c>
      <c r="AO157" s="7">
        <f t="shared" si="524"/>
        <v>2.1738382193366532</v>
      </c>
      <c r="AP157" s="7">
        <f t="shared" si="524"/>
        <v>2.5814328854622755</v>
      </c>
      <c r="AQ157" s="7">
        <f t="shared" si="524"/>
        <v>2.4002797005175545</v>
      </c>
      <c r="AR157" s="7">
        <f t="shared" si="524"/>
        <v>3.5777754026582418</v>
      </c>
      <c r="AS157" s="7">
        <f t="shared" si="524"/>
        <v>3.985370068783864</v>
      </c>
      <c r="AT157" s="7">
        <f t="shared" si="524"/>
        <v>3.623063698894422</v>
      </c>
      <c r="AU157" s="7">
        <f t="shared" si="524"/>
        <v>4.3476764386733064</v>
      </c>
      <c r="AV157" s="7">
        <f t="shared" si="524"/>
        <v>4.2570998462009459</v>
      </c>
      <c r="AW157" s="7">
        <f t="shared" si="524"/>
        <v>4.4835413273818476</v>
      </c>
      <c r="AX157" s="7">
        <f t="shared" si="524"/>
        <v>3.985370068783864</v>
      </c>
      <c r="AY157" s="7">
        <f t="shared" si="524"/>
        <v>4.4382530311456669</v>
      </c>
      <c r="AZ157" s="7">
        <f t="shared" si="524"/>
        <v>3.623063698894422</v>
      </c>
      <c r="BA157" s="7">
        <f t="shared" si="524"/>
        <v>3.8495051800753237</v>
      </c>
      <c r="BB157" s="7">
        <f t="shared" si="524"/>
        <v>5.2987306596330921</v>
      </c>
      <c r="BC157" s="7">
        <f t="shared" si="524"/>
        <v>4.8005594010351089</v>
      </c>
      <c r="BD157" s="7">
        <f t="shared" si="524"/>
        <v>4.9817125859798308</v>
      </c>
      <c r="BE157" s="7">
        <f t="shared" si="524"/>
        <v>3.8495051800753237</v>
      </c>
      <c r="BF157" s="7">
        <f t="shared" si="524"/>
        <v>5.3893072521054535</v>
      </c>
      <c r="BG157" s="7">
        <f t="shared" si="524"/>
        <v>4.3476764386733064</v>
      </c>
      <c r="BH157" s="7">
        <f t="shared" si="524"/>
        <v>3.7589285876029632</v>
      </c>
      <c r="BI157" s="7">
        <f t="shared" si="524"/>
        <v>5.8421902144672559</v>
      </c>
      <c r="BJ157" s="7">
        <f t="shared" si="524"/>
        <v>4.7552711047989291</v>
      </c>
      <c r="BK157" s="7">
        <f t="shared" si="524"/>
        <v>5.7969019182310753</v>
      </c>
      <c r="BL157" s="7">
        <f t="shared" si="524"/>
        <v>5.9327668069396156</v>
      </c>
      <c r="BM157" s="7">
        <f t="shared" si="524"/>
        <v>6.5215146580099601</v>
      </c>
      <c r="BN157" s="7">
        <f t="shared" si="524"/>
        <v>5.2534423633969123</v>
      </c>
      <c r="BO157" s="7">
        <f t="shared" ref="BO157:DZ157" si="540">BO144/$C157*100000</f>
        <v>4.1212349574924056</v>
      </c>
      <c r="BP157" s="7">
        <f t="shared" si="540"/>
        <v>6.7479561391908609</v>
      </c>
      <c r="BQ157" s="7">
        <f t="shared" si="540"/>
        <v>4.9817125859798308</v>
      </c>
      <c r="BR157" s="7">
        <f t="shared" si="540"/>
        <v>5.1628657709245509</v>
      </c>
      <c r="BS157" s="7">
        <f t="shared" si="540"/>
        <v>4.4382530311456669</v>
      </c>
      <c r="BT157" s="7">
        <f t="shared" si="540"/>
        <v>5.3440189558692728</v>
      </c>
      <c r="BU157" s="7">
        <f t="shared" si="540"/>
        <v>3.8495051800753237</v>
      </c>
      <c r="BV157" s="7">
        <f t="shared" si="540"/>
        <v>3.8947934763115035</v>
      </c>
      <c r="BW157" s="7">
        <f t="shared" si="540"/>
        <v>3.985370068783864</v>
      </c>
      <c r="BX157" s="7">
        <f t="shared" si="540"/>
        <v>3.713640291366783</v>
      </c>
      <c r="BY157" s="7">
        <f t="shared" si="540"/>
        <v>3.3513339214773405</v>
      </c>
      <c r="BZ157" s="7">
        <f t="shared" si="540"/>
        <v>3.8947934763115035</v>
      </c>
      <c r="CA157" s="7">
        <f t="shared" si="540"/>
        <v>3.713640291366783</v>
      </c>
      <c r="CB157" s="7">
        <f t="shared" si="540"/>
        <v>3.3966222177135208</v>
      </c>
      <c r="CC157" s="7">
        <f t="shared" si="540"/>
        <v>2.8078743666431771</v>
      </c>
      <c r="CD157" s="7">
        <f t="shared" si="540"/>
        <v>3.3966222177135208</v>
      </c>
      <c r="CE157" s="7">
        <f t="shared" si="540"/>
        <v>2.5814328854622755</v>
      </c>
      <c r="CF157" s="7">
        <f t="shared" si="540"/>
        <v>2.2644148118090137</v>
      </c>
      <c r="CG157" s="7">
        <f t="shared" si="540"/>
        <v>2.2644148118090137</v>
      </c>
      <c r="CH157" s="7">
        <f t="shared" si="540"/>
        <v>2.128549923100473</v>
      </c>
      <c r="CI157" s="7">
        <f t="shared" si="540"/>
        <v>1.63037866450249</v>
      </c>
      <c r="CJ157" s="7">
        <f t="shared" si="540"/>
        <v>1.8568201456833915</v>
      </c>
      <c r="CK157" s="7">
        <f t="shared" si="540"/>
        <v>2.0832616268642927</v>
      </c>
      <c r="CL157" s="7">
        <f t="shared" si="540"/>
        <v>1.8568201456833915</v>
      </c>
      <c r="CM157" s="7">
        <f t="shared" si="540"/>
        <v>1.7662435532110308</v>
      </c>
      <c r="CN157" s="7">
        <f t="shared" si="540"/>
        <v>1.7662435532110308</v>
      </c>
      <c r="CO157" s="7">
        <f t="shared" si="540"/>
        <v>1.9021084419195717</v>
      </c>
      <c r="CP157" s="7">
        <f t="shared" si="540"/>
        <v>0.996342517195966</v>
      </c>
      <c r="CQ157" s="7">
        <f t="shared" si="540"/>
        <v>0.86047762848742537</v>
      </c>
      <c r="CR157" s="7">
        <f t="shared" si="540"/>
        <v>1.0869191096683266</v>
      </c>
      <c r="CS157" s="7">
        <f t="shared" si="540"/>
        <v>1.0869191096683266</v>
      </c>
      <c r="CT157" s="7">
        <f t="shared" si="540"/>
        <v>0.996342517195966</v>
      </c>
      <c r="CU157" s="7">
        <f t="shared" si="540"/>
        <v>1.0869191096683266</v>
      </c>
      <c r="CV157" s="7">
        <f t="shared" si="540"/>
        <v>0.81518933225124501</v>
      </c>
      <c r="CW157" s="7">
        <f t="shared" si="540"/>
        <v>0.90576592472360551</v>
      </c>
      <c r="CX157" s="7">
        <f t="shared" si="540"/>
        <v>0.76990103601506465</v>
      </c>
      <c r="CY157" s="7">
        <f t="shared" si="540"/>
        <v>0.996342517195966</v>
      </c>
      <c r="CZ157" s="7">
        <f t="shared" si="540"/>
        <v>0.86047762848742537</v>
      </c>
      <c r="DA157" s="7">
        <f t="shared" si="540"/>
        <v>0.86047762848742537</v>
      </c>
      <c r="DB157" s="7">
        <f t="shared" si="540"/>
        <v>0.76990103601506465</v>
      </c>
      <c r="DC157" s="7">
        <f t="shared" si="540"/>
        <v>1.1774957021406871</v>
      </c>
      <c r="DD157" s="7">
        <f t="shared" si="540"/>
        <v>0.67932444354270416</v>
      </c>
      <c r="DE157" s="7">
        <f t="shared" si="540"/>
        <v>0.63403614730652391</v>
      </c>
      <c r="DF157" s="7">
        <f t="shared" si="540"/>
        <v>1.0869191096683266</v>
      </c>
      <c r="DG157" s="7">
        <f t="shared" si="540"/>
        <v>0.90576592472360551</v>
      </c>
      <c r="DH157" s="7">
        <f t="shared" si="540"/>
        <v>0.86047762848742537</v>
      </c>
      <c r="DI157" s="7">
        <f t="shared" si="540"/>
        <v>0.90576592472360551</v>
      </c>
      <c r="DJ157" s="7">
        <f t="shared" si="540"/>
        <v>1.2227839983768676</v>
      </c>
      <c r="DK157" s="7">
        <f t="shared" si="540"/>
        <v>1.8568201456833915</v>
      </c>
      <c r="DL157" s="7">
        <f t="shared" si="540"/>
        <v>0.72461273977888441</v>
      </c>
      <c r="DM157" s="7">
        <f t="shared" si="540"/>
        <v>1.4945137757939491</v>
      </c>
      <c r="DN157" s="7">
        <f t="shared" si="540"/>
        <v>0.63403614730652391</v>
      </c>
      <c r="DO157" s="7">
        <f t="shared" si="540"/>
        <v>1.0416308134321464</v>
      </c>
      <c r="DP157" s="7">
        <f t="shared" si="540"/>
        <v>1.1322074059045069</v>
      </c>
      <c r="DQ157" s="7">
        <f t="shared" si="540"/>
        <v>1.2227839983768676</v>
      </c>
      <c r="DR157" s="7">
        <f t="shared" si="540"/>
        <v>1.5398020720301293</v>
      </c>
      <c r="DS157" s="7">
        <f t="shared" si="540"/>
        <v>1.0869191096683266</v>
      </c>
      <c r="DT157" s="7">
        <f t="shared" si="540"/>
        <v>1.3586488870854083</v>
      </c>
      <c r="DU157" s="7">
        <f t="shared" si="540"/>
        <v>1.0869191096683266</v>
      </c>
      <c r="DV157" s="7">
        <f t="shared" si="540"/>
        <v>0.86047762848742537</v>
      </c>
      <c r="DW157" s="7">
        <f t="shared" si="540"/>
        <v>0.86047762848742537</v>
      </c>
      <c r="DX157" s="7">
        <f t="shared" si="540"/>
        <v>1.3133605908492281</v>
      </c>
      <c r="DY157" s="7">
        <f t="shared" si="540"/>
        <v>1.2680722946130478</v>
      </c>
      <c r="DZ157" s="7">
        <f t="shared" si="540"/>
        <v>0.81518933225124501</v>
      </c>
      <c r="EA157" s="7">
        <f t="shared" ref="EA157:EY157" si="541">EA144/$C157*100000</f>
        <v>1.1774957021406871</v>
      </c>
      <c r="EB157" s="7">
        <f t="shared" si="541"/>
        <v>0.90576592472360551</v>
      </c>
      <c r="EC157" s="7">
        <f t="shared" si="541"/>
        <v>0.90576592472360551</v>
      </c>
      <c r="ED157" s="7">
        <f t="shared" si="541"/>
        <v>0.86047762848742537</v>
      </c>
      <c r="EE157" s="7">
        <f t="shared" si="541"/>
        <v>1.1322074059045069</v>
      </c>
      <c r="EF157" s="7">
        <f t="shared" si="541"/>
        <v>0.76990103601506465</v>
      </c>
      <c r="EG157" s="7">
        <f t="shared" si="541"/>
        <v>0.40759466612562251</v>
      </c>
      <c r="EH157" s="7">
        <f t="shared" si="541"/>
        <v>1.2680722946130478</v>
      </c>
      <c r="EI157" s="7">
        <f t="shared" si="541"/>
        <v>0.63403614730652391</v>
      </c>
      <c r="EJ157" s="7">
        <f t="shared" si="541"/>
        <v>0.498171258597983</v>
      </c>
      <c r="EK157" s="7">
        <f t="shared" si="541"/>
        <v>0.498171258597983</v>
      </c>
      <c r="EL157" s="7">
        <f t="shared" si="541"/>
        <v>0.72461273977888441</v>
      </c>
      <c r="EM157" s="7">
        <f t="shared" si="541"/>
        <v>0.58874785107034355</v>
      </c>
      <c r="EN157" s="7">
        <f t="shared" si="541"/>
        <v>0.63403614730652391</v>
      </c>
      <c r="EO157" s="7">
        <f t="shared" si="541"/>
        <v>0.40759466612562251</v>
      </c>
      <c r="EP157" s="7">
        <f t="shared" si="541"/>
        <v>0.90576592472360551</v>
      </c>
      <c r="EQ157" s="7">
        <f t="shared" si="541"/>
        <v>0.58874785107034355</v>
      </c>
      <c r="ER157" s="7">
        <f t="shared" si="541"/>
        <v>0.54345955483416331</v>
      </c>
      <c r="ES157" s="7">
        <f t="shared" si="541"/>
        <v>0.498171258597983</v>
      </c>
      <c r="ET157" s="7">
        <f t="shared" si="541"/>
        <v>0.63403614730652391</v>
      </c>
      <c r="EU157" s="7">
        <f t="shared" si="541"/>
        <v>0.3623063698894422</v>
      </c>
      <c r="EV157" s="7">
        <f t="shared" si="541"/>
        <v>0.54345955483416331</v>
      </c>
      <c r="EW157" s="7">
        <f t="shared" si="541"/>
        <v>0.40759466612562251</v>
      </c>
      <c r="EX157" s="7">
        <f t="shared" si="541"/>
        <v>0</v>
      </c>
      <c r="EY157" s="7">
        <f t="shared" si="541"/>
        <v>0</v>
      </c>
      <c r="EZ157" s="7">
        <f t="shared" ref="EZ157:FF157" si="542">EZ144/$C157*100000</f>
        <v>0</v>
      </c>
      <c r="FA157" s="7">
        <f t="shared" si="542"/>
        <v>4.5288296236180275E-2</v>
      </c>
      <c r="FB157" s="7">
        <f t="shared" si="542"/>
        <v>0</v>
      </c>
      <c r="FC157" s="7">
        <f t="shared" si="542"/>
        <v>4.5288296236180275E-2</v>
      </c>
      <c r="FD157" s="7">
        <f t="shared" si="542"/>
        <v>4.5288296236180275E-2</v>
      </c>
      <c r="FE157" s="7">
        <f t="shared" si="542"/>
        <v>4.5288296236180275E-2</v>
      </c>
      <c r="FF157" s="7">
        <f t="shared" si="542"/>
        <v>0</v>
      </c>
      <c r="FG157" s="7">
        <f t="shared" ref="FG157:HR157" si="543">FG144/$C157*100000</f>
        <v>0</v>
      </c>
      <c r="FH157" s="7">
        <f t="shared" si="543"/>
        <v>0</v>
      </c>
      <c r="FI157" s="7">
        <f t="shared" si="543"/>
        <v>0</v>
      </c>
      <c r="FJ157" s="7">
        <f t="shared" si="543"/>
        <v>0</v>
      </c>
      <c r="FK157" s="7">
        <f t="shared" si="543"/>
        <v>0</v>
      </c>
      <c r="FL157" s="7">
        <f t="shared" si="543"/>
        <v>0</v>
      </c>
      <c r="FM157" s="7">
        <f t="shared" si="543"/>
        <v>0</v>
      </c>
      <c r="FN157" s="7">
        <f t="shared" si="543"/>
        <v>0</v>
      </c>
      <c r="FO157" s="7">
        <f t="shared" si="543"/>
        <v>0</v>
      </c>
      <c r="FP157" s="7">
        <f t="shared" si="543"/>
        <v>0</v>
      </c>
      <c r="FQ157" s="7">
        <f t="shared" si="543"/>
        <v>0</v>
      </c>
      <c r="FR157" s="7">
        <f t="shared" si="543"/>
        <v>0</v>
      </c>
      <c r="FS157" s="7">
        <f t="shared" si="543"/>
        <v>0</v>
      </c>
      <c r="FT157" s="7">
        <f t="shared" si="543"/>
        <v>0</v>
      </c>
      <c r="FU157" s="7">
        <f t="shared" si="543"/>
        <v>0</v>
      </c>
      <c r="FV157" s="7">
        <f t="shared" si="543"/>
        <v>0</v>
      </c>
      <c r="FW157" s="7">
        <f t="shared" si="543"/>
        <v>0</v>
      </c>
      <c r="FX157" s="7">
        <f t="shared" si="543"/>
        <v>0</v>
      </c>
      <c r="FY157" s="7">
        <f t="shared" si="543"/>
        <v>0</v>
      </c>
      <c r="FZ157" s="7">
        <f t="shared" si="543"/>
        <v>0</v>
      </c>
      <c r="GA157" s="7">
        <f t="shared" si="543"/>
        <v>0</v>
      </c>
      <c r="GB157" s="7">
        <f t="shared" si="543"/>
        <v>0</v>
      </c>
      <c r="GC157" s="7">
        <f t="shared" si="543"/>
        <v>0</v>
      </c>
      <c r="GD157" s="7">
        <f t="shared" si="543"/>
        <v>0</v>
      </c>
      <c r="GE157" s="7">
        <f t="shared" si="543"/>
        <v>0</v>
      </c>
      <c r="GF157" s="7">
        <f t="shared" si="543"/>
        <v>0</v>
      </c>
      <c r="GG157" s="7">
        <f t="shared" si="543"/>
        <v>0</v>
      </c>
      <c r="GH157" s="7">
        <f t="shared" si="543"/>
        <v>0</v>
      </c>
      <c r="GI157" s="7">
        <f t="shared" si="543"/>
        <v>0</v>
      </c>
      <c r="GJ157" s="7">
        <f t="shared" si="543"/>
        <v>0</v>
      </c>
      <c r="GK157" s="7">
        <f t="shared" si="543"/>
        <v>0</v>
      </c>
      <c r="GL157" s="7">
        <f t="shared" si="543"/>
        <v>0</v>
      </c>
      <c r="GM157" s="7">
        <f t="shared" si="543"/>
        <v>0</v>
      </c>
      <c r="GN157" s="7">
        <f t="shared" si="543"/>
        <v>0</v>
      </c>
      <c r="GO157" s="7">
        <f t="shared" si="543"/>
        <v>0</v>
      </c>
      <c r="GP157" s="7">
        <f t="shared" si="543"/>
        <v>0</v>
      </c>
      <c r="GQ157" s="7">
        <f t="shared" si="543"/>
        <v>0</v>
      </c>
      <c r="GR157" s="7">
        <f t="shared" si="543"/>
        <v>0</v>
      </c>
      <c r="GS157" s="7">
        <f t="shared" si="543"/>
        <v>0</v>
      </c>
      <c r="GT157" s="7">
        <f t="shared" si="543"/>
        <v>0</v>
      </c>
      <c r="GU157" s="7">
        <f t="shared" si="543"/>
        <v>0</v>
      </c>
      <c r="GV157" s="7">
        <f t="shared" si="543"/>
        <v>0</v>
      </c>
      <c r="GW157" s="7">
        <f t="shared" si="543"/>
        <v>0</v>
      </c>
      <c r="GX157" s="7">
        <f t="shared" si="543"/>
        <v>0</v>
      </c>
      <c r="GY157" s="7">
        <f t="shared" si="543"/>
        <v>0</v>
      </c>
      <c r="GZ157" s="7">
        <f t="shared" si="543"/>
        <v>0</v>
      </c>
      <c r="HA157" s="7">
        <f t="shared" si="543"/>
        <v>0</v>
      </c>
      <c r="HB157" s="7">
        <f t="shared" si="543"/>
        <v>0</v>
      </c>
      <c r="HC157" s="7">
        <f t="shared" si="543"/>
        <v>0</v>
      </c>
      <c r="HD157" s="7">
        <f t="shared" si="543"/>
        <v>0</v>
      </c>
      <c r="HE157" s="7">
        <f t="shared" si="543"/>
        <v>0</v>
      </c>
      <c r="HF157" s="7">
        <f t="shared" si="543"/>
        <v>0</v>
      </c>
      <c r="HG157" s="7">
        <f t="shared" si="543"/>
        <v>0</v>
      </c>
      <c r="HH157" s="7">
        <f t="shared" si="543"/>
        <v>0</v>
      </c>
      <c r="HI157" s="7">
        <f t="shared" si="543"/>
        <v>0</v>
      </c>
      <c r="HJ157" s="7">
        <f t="shared" si="543"/>
        <v>0</v>
      </c>
      <c r="HK157" s="7">
        <f t="shared" si="543"/>
        <v>0</v>
      </c>
      <c r="HL157" s="7">
        <f t="shared" si="543"/>
        <v>0</v>
      </c>
      <c r="HM157" s="7">
        <f t="shared" si="543"/>
        <v>0</v>
      </c>
      <c r="HN157" s="7">
        <f t="shared" si="543"/>
        <v>0</v>
      </c>
      <c r="HO157" s="7">
        <f t="shared" si="543"/>
        <v>0</v>
      </c>
      <c r="HP157" s="7">
        <f t="shared" si="543"/>
        <v>0</v>
      </c>
      <c r="HQ157" s="7">
        <f t="shared" si="543"/>
        <v>0</v>
      </c>
      <c r="HR157" s="7">
        <f t="shared" si="543"/>
        <v>0</v>
      </c>
      <c r="HS157" s="7">
        <f t="shared" ref="HS157:HW157" si="544">HS144/$C157*100000</f>
        <v>0</v>
      </c>
      <c r="HT157" s="7">
        <f t="shared" si="544"/>
        <v>0</v>
      </c>
      <c r="HU157" s="7">
        <f t="shared" si="544"/>
        <v>0</v>
      </c>
      <c r="HV157" s="7">
        <f t="shared" si="544"/>
        <v>0</v>
      </c>
      <c r="HW157" s="7">
        <f t="shared" si="544"/>
        <v>0</v>
      </c>
    </row>
    <row r="158" spans="2:231" s="132" customFormat="1" x14ac:dyDescent="0.25">
      <c r="B158" s="256" t="s">
        <v>208</v>
      </c>
      <c r="C158" s="258">
        <v>2532418</v>
      </c>
      <c r="D158" s="7">
        <f t="shared" ref="D158:BO161" si="545">D145/$C158*100000</f>
        <v>0</v>
      </c>
      <c r="E158" s="7">
        <f t="shared" si="545"/>
        <v>3.9487951831016839E-2</v>
      </c>
      <c r="F158" s="7">
        <f t="shared" si="545"/>
        <v>0</v>
      </c>
      <c r="G158" s="7">
        <f t="shared" si="545"/>
        <v>0</v>
      </c>
      <c r="H158" s="7">
        <f t="shared" si="545"/>
        <v>3.9487951831016839E-2</v>
      </c>
      <c r="I158" s="7">
        <f t="shared" si="545"/>
        <v>3.9487951831016839E-2</v>
      </c>
      <c r="J158" s="7">
        <f t="shared" si="545"/>
        <v>0</v>
      </c>
      <c r="K158" s="7">
        <f t="shared" si="545"/>
        <v>0</v>
      </c>
      <c r="L158" s="7">
        <f t="shared" si="545"/>
        <v>0</v>
      </c>
      <c r="M158" s="7">
        <f t="shared" si="545"/>
        <v>0</v>
      </c>
      <c r="N158" s="7">
        <f t="shared" si="545"/>
        <v>0</v>
      </c>
      <c r="O158" s="7">
        <f t="shared" si="545"/>
        <v>0</v>
      </c>
      <c r="P158" s="7">
        <f t="shared" si="545"/>
        <v>3.9487951831016839E-2</v>
      </c>
      <c r="Q158" s="7">
        <f t="shared" si="545"/>
        <v>0</v>
      </c>
      <c r="R158" s="7">
        <f t="shared" si="545"/>
        <v>3.9487951831016839E-2</v>
      </c>
      <c r="S158" s="7">
        <f t="shared" si="545"/>
        <v>0</v>
      </c>
      <c r="T158" s="7">
        <f t="shared" si="545"/>
        <v>0</v>
      </c>
      <c r="U158" s="7">
        <f t="shared" si="545"/>
        <v>0</v>
      </c>
      <c r="V158" s="7">
        <f t="shared" si="545"/>
        <v>0.11846385549305052</v>
      </c>
      <c r="W158" s="7">
        <f t="shared" si="545"/>
        <v>0.15795180732406736</v>
      </c>
      <c r="X158" s="7">
        <f t="shared" si="545"/>
        <v>3.9487951831016839E-2</v>
      </c>
      <c r="Y158" s="7">
        <f t="shared" si="545"/>
        <v>3.9487951831016839E-2</v>
      </c>
      <c r="Z158" s="7">
        <f t="shared" si="545"/>
        <v>0.31590361464813471</v>
      </c>
      <c r="AA158" s="7">
        <f t="shared" si="545"/>
        <v>0.15795180732406736</v>
      </c>
      <c r="AB158" s="7">
        <f t="shared" si="545"/>
        <v>0.31590361464813471</v>
      </c>
      <c r="AC158" s="7">
        <f t="shared" si="545"/>
        <v>0.4738554219722021</v>
      </c>
      <c r="AD158" s="7">
        <f t="shared" si="545"/>
        <v>0.90822289211338725</v>
      </c>
      <c r="AE158" s="7">
        <f t="shared" si="545"/>
        <v>0.43436747014118521</v>
      </c>
      <c r="AF158" s="7">
        <f t="shared" si="545"/>
        <v>1.3031024104235556</v>
      </c>
      <c r="AG158" s="7">
        <f t="shared" si="545"/>
        <v>1.1056626512684715</v>
      </c>
      <c r="AH158" s="7">
        <f t="shared" si="545"/>
        <v>1.1846385549305052</v>
      </c>
      <c r="AI158" s="7">
        <f t="shared" si="545"/>
        <v>1.1846385549305052</v>
      </c>
      <c r="AJ158" s="7">
        <f t="shared" si="545"/>
        <v>1.7769578323957576</v>
      </c>
      <c r="AK158" s="7">
        <f t="shared" si="545"/>
        <v>2.0928614470438922</v>
      </c>
      <c r="AL158" s="7">
        <f t="shared" si="545"/>
        <v>1.6979819287337241</v>
      </c>
      <c r="AM158" s="7">
        <f t="shared" si="545"/>
        <v>2.1718373507059261</v>
      </c>
      <c r="AN158" s="7">
        <f t="shared" si="545"/>
        <v>3.2380120501433809</v>
      </c>
      <c r="AO158" s="7">
        <f t="shared" si="545"/>
        <v>3.3959638574674482</v>
      </c>
      <c r="AP158" s="7">
        <f t="shared" si="545"/>
        <v>3.632891568453549</v>
      </c>
      <c r="AQ158" s="7">
        <f t="shared" si="545"/>
        <v>4.6595783160599868</v>
      </c>
      <c r="AR158" s="7">
        <f t="shared" si="545"/>
        <v>5.0149698825391384</v>
      </c>
      <c r="AS158" s="7">
        <f t="shared" si="545"/>
        <v>4.9754819307081215</v>
      </c>
      <c r="AT158" s="7">
        <f t="shared" si="545"/>
        <v>5.4888253045113409</v>
      </c>
      <c r="AU158" s="7">
        <f t="shared" si="545"/>
        <v>7.8975903662033682</v>
      </c>
      <c r="AV158" s="7">
        <f t="shared" si="545"/>
        <v>5.4888253045113409</v>
      </c>
      <c r="AW158" s="7">
        <f t="shared" si="545"/>
        <v>6.9103915704279473</v>
      </c>
      <c r="AX158" s="7">
        <f t="shared" si="545"/>
        <v>5.8047289191594755</v>
      </c>
      <c r="AY158" s="7">
        <f t="shared" si="545"/>
        <v>7.4237349442311666</v>
      </c>
      <c r="AZ158" s="7">
        <f t="shared" si="545"/>
        <v>6.436536148455744</v>
      </c>
      <c r="BA158" s="7">
        <f t="shared" si="545"/>
        <v>5.8837048228215085</v>
      </c>
      <c r="BB158" s="7">
        <f t="shared" si="545"/>
        <v>8.6478614509926874</v>
      </c>
      <c r="BC158" s="7">
        <f t="shared" si="545"/>
        <v>6.0416566301455763</v>
      </c>
      <c r="BD158" s="7">
        <f t="shared" si="545"/>
        <v>6.436536148455744</v>
      </c>
      <c r="BE158" s="7">
        <f t="shared" si="545"/>
        <v>5.6072891600043908</v>
      </c>
      <c r="BF158" s="7">
        <f t="shared" si="545"/>
        <v>7.1868072332450641</v>
      </c>
      <c r="BG158" s="7">
        <f t="shared" si="545"/>
        <v>6.3970481966247279</v>
      </c>
      <c r="BH158" s="7">
        <f t="shared" si="545"/>
        <v>5.8837048228215085</v>
      </c>
      <c r="BI158" s="7">
        <f t="shared" si="545"/>
        <v>8.4504216918376027</v>
      </c>
      <c r="BJ158" s="7">
        <f t="shared" si="545"/>
        <v>6.8314156667659134</v>
      </c>
      <c r="BK158" s="7">
        <f t="shared" si="545"/>
        <v>8.1740060290204841</v>
      </c>
      <c r="BL158" s="7">
        <f t="shared" si="545"/>
        <v>8.4109337400065876</v>
      </c>
      <c r="BM158" s="7">
        <f t="shared" si="545"/>
        <v>7.3842469924001488</v>
      </c>
      <c r="BN158" s="7">
        <f t="shared" si="545"/>
        <v>8.0160542216964181</v>
      </c>
      <c r="BO158" s="7">
        <f t="shared" si="545"/>
        <v>5.9626807264835424</v>
      </c>
      <c r="BP158" s="7">
        <f t="shared" ref="BP158:EA158" si="546">BP145/$C158*100000</f>
        <v>8.4899096436686214</v>
      </c>
      <c r="BQ158" s="7">
        <f t="shared" si="546"/>
        <v>7.3052710887381149</v>
      </c>
      <c r="BR158" s="7">
        <f t="shared" si="546"/>
        <v>7.5027108478931996</v>
      </c>
      <c r="BS158" s="7">
        <f t="shared" si="546"/>
        <v>6.9103915704279473</v>
      </c>
      <c r="BT158" s="7">
        <f t="shared" si="546"/>
        <v>7.2262951850760819</v>
      </c>
      <c r="BU158" s="7">
        <f t="shared" si="546"/>
        <v>7.7001506070482835</v>
      </c>
      <c r="BV158" s="7">
        <f t="shared" si="546"/>
        <v>5.2913855453562562</v>
      </c>
      <c r="BW158" s="7">
        <f t="shared" si="546"/>
        <v>6.1206325338076093</v>
      </c>
      <c r="BX158" s="7">
        <f t="shared" si="546"/>
        <v>5.0544578343701554</v>
      </c>
      <c r="BY158" s="7">
        <f t="shared" si="546"/>
        <v>5.9626807264835424</v>
      </c>
      <c r="BZ158" s="7">
        <f t="shared" si="546"/>
        <v>4.6200903642289699</v>
      </c>
      <c r="CA158" s="7">
        <f t="shared" si="546"/>
        <v>5.409849400849307</v>
      </c>
      <c r="CB158" s="7">
        <f t="shared" si="546"/>
        <v>4.7385542197220207</v>
      </c>
      <c r="CC158" s="7">
        <f t="shared" si="546"/>
        <v>2.5667168690160942</v>
      </c>
      <c r="CD158" s="7">
        <f t="shared" si="546"/>
        <v>4.8175301233840546</v>
      </c>
      <c r="CE158" s="7">
        <f t="shared" si="546"/>
        <v>2.6456927726781281</v>
      </c>
      <c r="CF158" s="7">
        <f t="shared" si="546"/>
        <v>2.9615963873262627</v>
      </c>
      <c r="CG158" s="7">
        <f t="shared" si="546"/>
        <v>2.685180724509145</v>
      </c>
      <c r="CH158" s="7">
        <f t="shared" si="546"/>
        <v>2.5272289171850777</v>
      </c>
      <c r="CI158" s="7">
        <f t="shared" si="546"/>
        <v>2.211325302536943</v>
      </c>
      <c r="CJ158" s="7">
        <f t="shared" si="546"/>
        <v>1.974397591550842</v>
      </c>
      <c r="CK158" s="7">
        <f t="shared" si="546"/>
        <v>2.2903012061989769</v>
      </c>
      <c r="CL158" s="7">
        <f t="shared" si="546"/>
        <v>1.974397591550842</v>
      </c>
      <c r="CM158" s="7">
        <f t="shared" si="546"/>
        <v>1.8559337360577917</v>
      </c>
      <c r="CN158" s="7">
        <f t="shared" si="546"/>
        <v>1.6584939769027072</v>
      </c>
      <c r="CO158" s="7">
        <f t="shared" si="546"/>
        <v>2.2903012061989769</v>
      </c>
      <c r="CP158" s="7">
        <f t="shared" si="546"/>
        <v>1.5005421695786398</v>
      </c>
      <c r="CQ158" s="7">
        <f t="shared" si="546"/>
        <v>1.7374698805647408</v>
      </c>
      <c r="CR158" s="7">
        <f t="shared" si="546"/>
        <v>2.211325302536943</v>
      </c>
      <c r="CS158" s="7">
        <f t="shared" si="546"/>
        <v>1.7374698805647408</v>
      </c>
      <c r="CT158" s="7">
        <f t="shared" si="546"/>
        <v>1.2636144585925388</v>
      </c>
      <c r="CU158" s="7">
        <f t="shared" si="546"/>
        <v>1.1451506030994885</v>
      </c>
      <c r="CV158" s="7">
        <f t="shared" si="546"/>
        <v>1.1451506030994885</v>
      </c>
      <c r="CW158" s="7">
        <f t="shared" si="546"/>
        <v>1.4215662659166062</v>
      </c>
      <c r="CX158" s="7">
        <f t="shared" si="546"/>
        <v>0.82924698845135358</v>
      </c>
      <c r="CY158" s="7">
        <f t="shared" si="546"/>
        <v>1.7374698805647408</v>
      </c>
      <c r="CZ158" s="7">
        <f t="shared" si="546"/>
        <v>1.1846385549305052</v>
      </c>
      <c r="DA158" s="7">
        <f t="shared" si="546"/>
        <v>1.0266867476064379</v>
      </c>
      <c r="DB158" s="7">
        <f t="shared" si="546"/>
        <v>0.98719879577542102</v>
      </c>
      <c r="DC158" s="7">
        <f t="shared" si="546"/>
        <v>0.98719879577542102</v>
      </c>
      <c r="DD158" s="7">
        <f t="shared" si="546"/>
        <v>1.1451506030994885</v>
      </c>
      <c r="DE158" s="7">
        <f t="shared" si="546"/>
        <v>1.3031024104235556</v>
      </c>
      <c r="DF158" s="7">
        <f t="shared" si="546"/>
        <v>1.6190060250716904</v>
      </c>
      <c r="DG158" s="7">
        <f t="shared" si="546"/>
        <v>1.3820783140855895</v>
      </c>
      <c r="DH158" s="7">
        <f t="shared" si="546"/>
        <v>1.0661746994374546</v>
      </c>
      <c r="DI158" s="7">
        <f t="shared" si="546"/>
        <v>1.2241265067615219</v>
      </c>
      <c r="DJ158" s="7">
        <f t="shared" si="546"/>
        <v>1.3425903622545725</v>
      </c>
      <c r="DK158" s="7">
        <f t="shared" si="546"/>
        <v>0.86873494028237042</v>
      </c>
      <c r="DL158" s="7">
        <f t="shared" si="546"/>
        <v>1.0266867476064379</v>
      </c>
      <c r="DM158" s="7">
        <f t="shared" si="546"/>
        <v>1.3425903622545725</v>
      </c>
      <c r="DN158" s="7">
        <f t="shared" si="546"/>
        <v>0.86873494028237042</v>
      </c>
      <c r="DO158" s="7">
        <f t="shared" si="546"/>
        <v>0.98719879577542102</v>
      </c>
      <c r="DP158" s="7">
        <f t="shared" si="546"/>
        <v>0.67129518112728626</v>
      </c>
      <c r="DQ158" s="7">
        <f t="shared" si="546"/>
        <v>1.0661746994374546</v>
      </c>
      <c r="DR158" s="7">
        <f t="shared" si="546"/>
        <v>0.86873494028237042</v>
      </c>
      <c r="DS158" s="7">
        <f t="shared" si="546"/>
        <v>0.90822289211338725</v>
      </c>
      <c r="DT158" s="7">
        <f t="shared" si="546"/>
        <v>0.86873494028237042</v>
      </c>
      <c r="DU158" s="7">
        <f t="shared" si="546"/>
        <v>1.1056626512684715</v>
      </c>
      <c r="DV158" s="7">
        <f t="shared" si="546"/>
        <v>1.3820783140855895</v>
      </c>
      <c r="DW158" s="7">
        <f t="shared" si="546"/>
        <v>0.86873494028237042</v>
      </c>
      <c r="DX158" s="7">
        <f t="shared" si="546"/>
        <v>0.98719879577542102</v>
      </c>
      <c r="DY158" s="7">
        <f t="shared" si="546"/>
        <v>1.0661746994374546</v>
      </c>
      <c r="DZ158" s="7">
        <f t="shared" si="546"/>
        <v>0.90822289211338725</v>
      </c>
      <c r="EA158" s="7">
        <f t="shared" si="546"/>
        <v>0.67129518112728626</v>
      </c>
      <c r="EB158" s="7">
        <f t="shared" ref="EB158:EY158" si="547">EB145/$C158*100000</f>
        <v>0.55283132563423576</v>
      </c>
      <c r="EC158" s="7">
        <f t="shared" si="547"/>
        <v>1.2241265067615219</v>
      </c>
      <c r="ED158" s="7">
        <f t="shared" si="547"/>
        <v>0.94771084394440419</v>
      </c>
      <c r="EE158" s="7">
        <f t="shared" si="547"/>
        <v>1.1451506030994885</v>
      </c>
      <c r="EF158" s="7">
        <f t="shared" si="547"/>
        <v>0.78975903662033675</v>
      </c>
      <c r="EG158" s="7">
        <f t="shared" si="547"/>
        <v>0.59231927746525259</v>
      </c>
      <c r="EH158" s="7">
        <f t="shared" si="547"/>
        <v>0.75027108478931992</v>
      </c>
      <c r="EI158" s="7">
        <f t="shared" si="547"/>
        <v>0.63180722929626942</v>
      </c>
      <c r="EJ158" s="7">
        <f t="shared" si="547"/>
        <v>0.67129518112728626</v>
      </c>
      <c r="EK158" s="7">
        <f t="shared" si="547"/>
        <v>0.23692771098610105</v>
      </c>
      <c r="EL158" s="7">
        <f t="shared" si="547"/>
        <v>0.27641566281711788</v>
      </c>
      <c r="EM158" s="7">
        <f t="shared" si="547"/>
        <v>0.31590361464813471</v>
      </c>
      <c r="EN158" s="7">
        <f t="shared" si="547"/>
        <v>0.19743975915508419</v>
      </c>
      <c r="EO158" s="7">
        <f t="shared" si="547"/>
        <v>0.43436747014118521</v>
      </c>
      <c r="EP158" s="7">
        <f t="shared" si="547"/>
        <v>0.11846385549305052</v>
      </c>
      <c r="EQ158" s="7">
        <f t="shared" si="547"/>
        <v>0.63180722929626942</v>
      </c>
      <c r="ER158" s="7">
        <f t="shared" si="547"/>
        <v>0.59231927746525259</v>
      </c>
      <c r="ES158" s="7">
        <f t="shared" si="547"/>
        <v>0.39487951831016838</v>
      </c>
      <c r="ET158" s="7">
        <f t="shared" si="547"/>
        <v>0.43436747014118521</v>
      </c>
      <c r="EU158" s="7">
        <f t="shared" si="547"/>
        <v>0.39487951831016838</v>
      </c>
      <c r="EV158" s="7">
        <f t="shared" si="547"/>
        <v>0.4738554219722021</v>
      </c>
      <c r="EW158" s="7">
        <f t="shared" si="547"/>
        <v>0.35539156647915154</v>
      </c>
      <c r="EX158" s="7">
        <f t="shared" si="547"/>
        <v>0</v>
      </c>
      <c r="EY158" s="7">
        <f t="shared" si="547"/>
        <v>3.9487951831016839E-2</v>
      </c>
      <c r="EZ158" s="7">
        <f t="shared" ref="EZ158:FF158" si="548">EZ145/$C158*100000</f>
        <v>0</v>
      </c>
      <c r="FA158" s="7">
        <f t="shared" si="548"/>
        <v>0</v>
      </c>
      <c r="FB158" s="7">
        <f t="shared" si="548"/>
        <v>0</v>
      </c>
      <c r="FC158" s="7">
        <f t="shared" si="548"/>
        <v>7.8975903662033678E-2</v>
      </c>
      <c r="FD158" s="7">
        <f t="shared" si="548"/>
        <v>0</v>
      </c>
      <c r="FE158" s="7">
        <f t="shared" si="548"/>
        <v>3.9487951831016839E-2</v>
      </c>
      <c r="FF158" s="7">
        <f t="shared" si="548"/>
        <v>7.8975903662033678E-2</v>
      </c>
      <c r="FG158" s="7">
        <f t="shared" ref="FG158:HR158" si="549">FG145/$C158*100000</f>
        <v>0</v>
      </c>
      <c r="FH158" s="7">
        <f t="shared" si="549"/>
        <v>0</v>
      </c>
      <c r="FI158" s="7">
        <f t="shared" si="549"/>
        <v>0</v>
      </c>
      <c r="FJ158" s="7">
        <f t="shared" si="549"/>
        <v>0</v>
      </c>
      <c r="FK158" s="7">
        <f t="shared" si="549"/>
        <v>0</v>
      </c>
      <c r="FL158" s="7">
        <f t="shared" si="549"/>
        <v>0</v>
      </c>
      <c r="FM158" s="7">
        <f t="shared" si="549"/>
        <v>0</v>
      </c>
      <c r="FN158" s="7">
        <f t="shared" si="549"/>
        <v>0</v>
      </c>
      <c r="FO158" s="7">
        <f t="shared" si="549"/>
        <v>0</v>
      </c>
      <c r="FP158" s="7">
        <f t="shared" si="549"/>
        <v>0</v>
      </c>
      <c r="FQ158" s="7">
        <f t="shared" si="549"/>
        <v>0</v>
      </c>
      <c r="FR158" s="7">
        <f t="shared" si="549"/>
        <v>0</v>
      </c>
      <c r="FS158" s="7">
        <f t="shared" si="549"/>
        <v>0</v>
      </c>
      <c r="FT158" s="7">
        <f t="shared" si="549"/>
        <v>0</v>
      </c>
      <c r="FU158" s="7">
        <f t="shared" si="549"/>
        <v>0</v>
      </c>
      <c r="FV158" s="7">
        <f t="shared" si="549"/>
        <v>0</v>
      </c>
      <c r="FW158" s="7">
        <f t="shared" si="549"/>
        <v>0</v>
      </c>
      <c r="FX158" s="7">
        <f t="shared" si="549"/>
        <v>0</v>
      </c>
      <c r="FY158" s="7">
        <f t="shared" si="549"/>
        <v>0</v>
      </c>
      <c r="FZ158" s="7">
        <f t="shared" si="549"/>
        <v>0</v>
      </c>
      <c r="GA158" s="7">
        <f t="shared" si="549"/>
        <v>0</v>
      </c>
      <c r="GB158" s="7">
        <f t="shared" si="549"/>
        <v>0</v>
      </c>
      <c r="GC158" s="7">
        <f t="shared" si="549"/>
        <v>0</v>
      </c>
      <c r="GD158" s="7">
        <f t="shared" si="549"/>
        <v>3.9487951831016839E-2</v>
      </c>
      <c r="GE158" s="7">
        <f t="shared" si="549"/>
        <v>0</v>
      </c>
      <c r="GF158" s="7">
        <f t="shared" si="549"/>
        <v>0</v>
      </c>
      <c r="GG158" s="7">
        <f t="shared" si="549"/>
        <v>0</v>
      </c>
      <c r="GH158" s="7">
        <f t="shared" si="549"/>
        <v>0</v>
      </c>
      <c r="GI158" s="7">
        <f t="shared" si="549"/>
        <v>3.9487951831016839E-2</v>
      </c>
      <c r="GJ158" s="7">
        <f t="shared" si="549"/>
        <v>0</v>
      </c>
      <c r="GK158" s="7">
        <f t="shared" si="549"/>
        <v>0</v>
      </c>
      <c r="GL158" s="7">
        <f t="shared" si="549"/>
        <v>3.9487951831016839E-2</v>
      </c>
      <c r="GM158" s="7">
        <f t="shared" si="549"/>
        <v>0</v>
      </c>
      <c r="GN158" s="7">
        <f t="shared" si="549"/>
        <v>0</v>
      </c>
      <c r="GO158" s="7">
        <f t="shared" si="549"/>
        <v>0</v>
      </c>
      <c r="GP158" s="7">
        <f t="shared" si="549"/>
        <v>0</v>
      </c>
      <c r="GQ158" s="7">
        <f t="shared" si="549"/>
        <v>0</v>
      </c>
      <c r="GR158" s="7">
        <f t="shared" si="549"/>
        <v>0</v>
      </c>
      <c r="GS158" s="7">
        <f t="shared" si="549"/>
        <v>0</v>
      </c>
      <c r="GT158" s="7">
        <f t="shared" si="549"/>
        <v>0</v>
      </c>
      <c r="GU158" s="7">
        <f t="shared" si="549"/>
        <v>0</v>
      </c>
      <c r="GV158" s="7">
        <f t="shared" si="549"/>
        <v>0</v>
      </c>
      <c r="GW158" s="7">
        <f t="shared" si="549"/>
        <v>0</v>
      </c>
      <c r="GX158" s="7">
        <f t="shared" si="549"/>
        <v>0</v>
      </c>
      <c r="GY158" s="7">
        <f t="shared" si="549"/>
        <v>0</v>
      </c>
      <c r="GZ158" s="7">
        <f t="shared" si="549"/>
        <v>0</v>
      </c>
      <c r="HA158" s="7">
        <f t="shared" si="549"/>
        <v>0</v>
      </c>
      <c r="HB158" s="7">
        <f t="shared" si="549"/>
        <v>3.9487951831016839E-2</v>
      </c>
      <c r="HC158" s="7">
        <f t="shared" si="549"/>
        <v>0</v>
      </c>
      <c r="HD158" s="7">
        <f t="shared" si="549"/>
        <v>0</v>
      </c>
      <c r="HE158" s="7">
        <f t="shared" si="549"/>
        <v>0</v>
      </c>
      <c r="HF158" s="7">
        <f t="shared" si="549"/>
        <v>0</v>
      </c>
      <c r="HG158" s="7">
        <f t="shared" si="549"/>
        <v>0</v>
      </c>
      <c r="HH158" s="7">
        <f t="shared" si="549"/>
        <v>0</v>
      </c>
      <c r="HI158" s="7">
        <f t="shared" si="549"/>
        <v>0</v>
      </c>
      <c r="HJ158" s="7">
        <f t="shared" si="549"/>
        <v>0</v>
      </c>
      <c r="HK158" s="7">
        <f t="shared" si="549"/>
        <v>0</v>
      </c>
      <c r="HL158" s="7">
        <f t="shared" si="549"/>
        <v>0</v>
      </c>
      <c r="HM158" s="7">
        <f t="shared" si="549"/>
        <v>0</v>
      </c>
      <c r="HN158" s="7">
        <f t="shared" si="549"/>
        <v>0</v>
      </c>
      <c r="HO158" s="7">
        <f t="shared" si="549"/>
        <v>0</v>
      </c>
      <c r="HP158" s="7">
        <f t="shared" si="549"/>
        <v>0</v>
      </c>
      <c r="HQ158" s="7">
        <f t="shared" si="549"/>
        <v>0</v>
      </c>
      <c r="HR158" s="7">
        <f t="shared" si="549"/>
        <v>0</v>
      </c>
      <c r="HS158" s="7">
        <f t="shared" ref="HS158:HW158" si="550">HS145/$C158*100000</f>
        <v>0</v>
      </c>
      <c r="HT158" s="7">
        <f t="shared" si="550"/>
        <v>0</v>
      </c>
      <c r="HU158" s="7">
        <f t="shared" si="550"/>
        <v>0</v>
      </c>
      <c r="HV158" s="7">
        <f t="shared" si="550"/>
        <v>0</v>
      </c>
      <c r="HW158" s="7">
        <f t="shared" si="550"/>
        <v>0</v>
      </c>
    </row>
    <row r="159" spans="2:231" s="132" customFormat="1" x14ac:dyDescent="0.25">
      <c r="B159" s="256" t="s">
        <v>209</v>
      </c>
      <c r="C159" s="258">
        <v>2113846</v>
      </c>
      <c r="D159" s="7">
        <f t="shared" si="545"/>
        <v>0</v>
      </c>
      <c r="E159" s="7">
        <f t="shared" si="545"/>
        <v>0</v>
      </c>
      <c r="F159" s="7">
        <f t="shared" si="545"/>
        <v>0</v>
      </c>
      <c r="G159" s="7">
        <f t="shared" si="545"/>
        <v>0</v>
      </c>
      <c r="H159" s="7">
        <f t="shared" si="545"/>
        <v>9.4614271805987762E-2</v>
      </c>
      <c r="I159" s="7">
        <f t="shared" si="545"/>
        <v>0</v>
      </c>
      <c r="J159" s="7">
        <f t="shared" si="545"/>
        <v>0</v>
      </c>
      <c r="K159" s="7">
        <f t="shared" si="545"/>
        <v>0</v>
      </c>
      <c r="L159" s="7">
        <f t="shared" si="545"/>
        <v>0.14192140770898165</v>
      </c>
      <c r="M159" s="7">
        <f t="shared" si="545"/>
        <v>0</v>
      </c>
      <c r="N159" s="7">
        <f t="shared" si="545"/>
        <v>0</v>
      </c>
      <c r="O159" s="7">
        <f t="shared" si="545"/>
        <v>0</v>
      </c>
      <c r="P159" s="7">
        <f t="shared" si="545"/>
        <v>4.7307135902993881E-2</v>
      </c>
      <c r="Q159" s="7">
        <f t="shared" si="545"/>
        <v>4.7307135902993881E-2</v>
      </c>
      <c r="R159" s="7">
        <f t="shared" si="545"/>
        <v>4.7307135902993881E-2</v>
      </c>
      <c r="S159" s="7">
        <f t="shared" si="545"/>
        <v>4.7307135902993881E-2</v>
      </c>
      <c r="T159" s="7">
        <f t="shared" si="545"/>
        <v>0</v>
      </c>
      <c r="U159" s="7">
        <f t="shared" si="545"/>
        <v>9.4614271805987762E-2</v>
      </c>
      <c r="V159" s="7">
        <f t="shared" si="545"/>
        <v>0</v>
      </c>
      <c r="W159" s="7">
        <f t="shared" si="545"/>
        <v>4.7307135902993881E-2</v>
      </c>
      <c r="X159" s="7">
        <f t="shared" si="545"/>
        <v>4.7307135902993881E-2</v>
      </c>
      <c r="Y159" s="7">
        <f t="shared" si="545"/>
        <v>4.7307135902993881E-2</v>
      </c>
      <c r="Z159" s="7">
        <f t="shared" si="545"/>
        <v>0.18922854361197552</v>
      </c>
      <c r="AA159" s="7">
        <f t="shared" si="545"/>
        <v>0.14192140770898165</v>
      </c>
      <c r="AB159" s="7">
        <f t="shared" si="545"/>
        <v>0.14192140770898165</v>
      </c>
      <c r="AC159" s="7">
        <f t="shared" si="545"/>
        <v>0.2838428154179633</v>
      </c>
      <c r="AD159" s="7">
        <f t="shared" si="545"/>
        <v>0.18922854361197552</v>
      </c>
      <c r="AE159" s="7">
        <f t="shared" si="545"/>
        <v>0.37845708722395105</v>
      </c>
      <c r="AF159" s="7">
        <f t="shared" si="545"/>
        <v>0.7569141744479021</v>
      </c>
      <c r="AG159" s="7">
        <f t="shared" si="545"/>
        <v>1.2299855334778409</v>
      </c>
      <c r="AH159" s="7">
        <f t="shared" si="545"/>
        <v>0.89883558215688364</v>
      </c>
      <c r="AI159" s="7">
        <f t="shared" si="545"/>
        <v>1.2772926693808346</v>
      </c>
      <c r="AJ159" s="7">
        <f t="shared" si="545"/>
        <v>1.6084426207017917</v>
      </c>
      <c r="AK159" s="7">
        <f t="shared" si="545"/>
        <v>1.7503640284107735</v>
      </c>
      <c r="AL159" s="7">
        <f t="shared" si="545"/>
        <v>1.8922854361197552</v>
      </c>
      <c r="AM159" s="7">
        <f t="shared" si="545"/>
        <v>1.8449783002167612</v>
      </c>
      <c r="AN159" s="7">
        <f t="shared" si="545"/>
        <v>3.6426494645305287</v>
      </c>
      <c r="AO159" s="7">
        <f t="shared" si="545"/>
        <v>3.8791851440454979</v>
      </c>
      <c r="AP159" s="7">
        <f t="shared" si="545"/>
        <v>4.8726349980083699</v>
      </c>
      <c r="AQ159" s="7">
        <f t="shared" si="545"/>
        <v>5.1091706775233385</v>
      </c>
      <c r="AR159" s="7">
        <f t="shared" si="545"/>
        <v>6.0080062596802231</v>
      </c>
      <c r="AS159" s="7">
        <f t="shared" si="545"/>
        <v>5.3457063570383081</v>
      </c>
      <c r="AT159" s="7">
        <f t="shared" si="545"/>
        <v>7.4272203367700387</v>
      </c>
      <c r="AU159" s="7">
        <f t="shared" si="545"/>
        <v>8.8937415497628489</v>
      </c>
      <c r="AV159" s="7">
        <f t="shared" si="545"/>
        <v>6.5756918905161488</v>
      </c>
      <c r="AW159" s="7">
        <f t="shared" si="545"/>
        <v>6.6229990264191425</v>
      </c>
      <c r="AX159" s="7">
        <f t="shared" si="545"/>
        <v>7.1433775213520754</v>
      </c>
      <c r="AY159" s="7">
        <f t="shared" si="545"/>
        <v>7.8529845598969841</v>
      </c>
      <c r="AZ159" s="7">
        <f t="shared" si="545"/>
        <v>6.5756918905161488</v>
      </c>
      <c r="BA159" s="7">
        <f t="shared" si="545"/>
        <v>4.1157208235604674</v>
      </c>
      <c r="BB159" s="7">
        <f t="shared" si="545"/>
        <v>8.1368273753149474</v>
      </c>
      <c r="BC159" s="7">
        <f t="shared" si="545"/>
        <v>7.2379917931580637</v>
      </c>
      <c r="BD159" s="7">
        <f t="shared" si="545"/>
        <v>6.4337704828071667</v>
      </c>
      <c r="BE159" s="7">
        <f t="shared" si="545"/>
        <v>7.2379917931580637</v>
      </c>
      <c r="BF159" s="7">
        <f t="shared" si="545"/>
        <v>5.9133919878742347</v>
      </c>
      <c r="BG159" s="7">
        <f t="shared" si="545"/>
        <v>5.2510920852323206</v>
      </c>
      <c r="BH159" s="7">
        <f t="shared" si="545"/>
        <v>5.4876277647472902</v>
      </c>
      <c r="BI159" s="7">
        <f t="shared" si="545"/>
        <v>7.521834608576027</v>
      </c>
      <c r="BJ159" s="7">
        <f t="shared" si="545"/>
        <v>4.9199421339113636</v>
      </c>
      <c r="BK159" s="7">
        <f t="shared" si="545"/>
        <v>6.528384754613155</v>
      </c>
      <c r="BL159" s="7">
        <f t="shared" si="545"/>
        <v>5.0145564057173511</v>
      </c>
      <c r="BM159" s="7">
        <f t="shared" si="545"/>
        <v>5.2983992211353144</v>
      </c>
      <c r="BN159" s="7">
        <f t="shared" si="545"/>
        <v>5.0145564057173511</v>
      </c>
      <c r="BO159" s="7">
        <f t="shared" si="545"/>
        <v>4.4941779107844191</v>
      </c>
      <c r="BP159" s="7">
        <f t="shared" ref="BP159:EA159" si="551">BP146/$C159*100000</f>
        <v>6.197234803292198</v>
      </c>
      <c r="BQ159" s="7">
        <f t="shared" si="551"/>
        <v>5.2510920852323206</v>
      </c>
      <c r="BR159" s="7">
        <f t="shared" si="551"/>
        <v>4.8253278621053761</v>
      </c>
      <c r="BS159" s="7">
        <f t="shared" si="551"/>
        <v>4.6360993184934003</v>
      </c>
      <c r="BT159" s="7">
        <f t="shared" si="551"/>
        <v>5.1091706775233385</v>
      </c>
      <c r="BU159" s="7">
        <f t="shared" si="551"/>
        <v>5.1091706775233385</v>
      </c>
      <c r="BV159" s="7">
        <f t="shared" si="551"/>
        <v>4.4468707748814245</v>
      </c>
      <c r="BW159" s="7">
        <f t="shared" si="551"/>
        <v>3.5953423286275346</v>
      </c>
      <c r="BX159" s="7">
        <f t="shared" si="551"/>
        <v>3.7372637363365162</v>
      </c>
      <c r="BY159" s="7">
        <f t="shared" si="551"/>
        <v>3.2641923773065775</v>
      </c>
      <c r="BZ159" s="7">
        <f t="shared" si="551"/>
        <v>3.4534209209185529</v>
      </c>
      <c r="CA159" s="7">
        <f t="shared" si="551"/>
        <v>3.3588066491125654</v>
      </c>
      <c r="CB159" s="7">
        <f t="shared" si="551"/>
        <v>2.8384281541796326</v>
      </c>
      <c r="CC159" s="7">
        <f t="shared" si="551"/>
        <v>2.6491996105676572</v>
      </c>
      <c r="CD159" s="7">
        <f t="shared" si="551"/>
        <v>3.2641923773065775</v>
      </c>
      <c r="CE159" s="7">
        <f t="shared" si="551"/>
        <v>1.8449783002167612</v>
      </c>
      <c r="CF159" s="7">
        <f t="shared" si="551"/>
        <v>1.9868997079257429</v>
      </c>
      <c r="CG159" s="7">
        <f t="shared" si="551"/>
        <v>1.7503640284107735</v>
      </c>
      <c r="CH159" s="7">
        <f t="shared" si="551"/>
        <v>1.6084426207017917</v>
      </c>
      <c r="CI159" s="7">
        <f t="shared" si="551"/>
        <v>1.9395925720227489</v>
      </c>
      <c r="CJ159" s="7">
        <f t="shared" si="551"/>
        <v>1.4665212129928102</v>
      </c>
      <c r="CK159" s="7">
        <f t="shared" si="551"/>
        <v>2.0342068438287368</v>
      </c>
      <c r="CL159" s="7">
        <f t="shared" si="551"/>
        <v>1.6557497566047856</v>
      </c>
      <c r="CM159" s="7">
        <f t="shared" si="551"/>
        <v>1.7030568925077796</v>
      </c>
      <c r="CN159" s="7">
        <f t="shared" si="551"/>
        <v>1.1353712616718532</v>
      </c>
      <c r="CO159" s="7">
        <f t="shared" si="551"/>
        <v>1.3719069411868225</v>
      </c>
      <c r="CP159" s="7">
        <f t="shared" si="551"/>
        <v>1.2299855334778409</v>
      </c>
      <c r="CQ159" s="7">
        <f t="shared" si="551"/>
        <v>0.9461427180598776</v>
      </c>
      <c r="CR159" s="7">
        <f t="shared" si="551"/>
        <v>1.2772926693808346</v>
      </c>
      <c r="CS159" s="7">
        <f t="shared" si="551"/>
        <v>0.9461427180598776</v>
      </c>
      <c r="CT159" s="7">
        <f t="shared" si="551"/>
        <v>0.99344985396287144</v>
      </c>
      <c r="CU159" s="7">
        <f t="shared" si="551"/>
        <v>0.99344985396287144</v>
      </c>
      <c r="CV159" s="7">
        <f t="shared" si="551"/>
        <v>1.0407569898658653</v>
      </c>
      <c r="CW159" s="7">
        <f t="shared" si="551"/>
        <v>0.89883558215688364</v>
      </c>
      <c r="CX159" s="7">
        <f t="shared" si="551"/>
        <v>0.5676856308359266</v>
      </c>
      <c r="CY159" s="7">
        <f t="shared" si="551"/>
        <v>1.2299855334778409</v>
      </c>
      <c r="CZ159" s="7">
        <f t="shared" si="551"/>
        <v>0.9461427180598776</v>
      </c>
      <c r="DA159" s="7">
        <f t="shared" si="551"/>
        <v>0.89883558215688364</v>
      </c>
      <c r="DB159" s="7">
        <f t="shared" si="551"/>
        <v>0.99344985396287144</v>
      </c>
      <c r="DC159" s="7">
        <f t="shared" si="551"/>
        <v>0.70960703854490814</v>
      </c>
      <c r="DD159" s="7">
        <f t="shared" si="551"/>
        <v>0.89883558215688364</v>
      </c>
      <c r="DE159" s="7">
        <f t="shared" si="551"/>
        <v>0.99344985396287144</v>
      </c>
      <c r="DF159" s="7">
        <f t="shared" si="551"/>
        <v>0.6622999026419143</v>
      </c>
      <c r="DG159" s="7">
        <f t="shared" si="551"/>
        <v>0.5676856308359266</v>
      </c>
      <c r="DH159" s="7">
        <f t="shared" si="551"/>
        <v>0.85152844625388979</v>
      </c>
      <c r="DI159" s="7">
        <f t="shared" si="551"/>
        <v>1.1826783975748469</v>
      </c>
      <c r="DJ159" s="7">
        <f t="shared" si="551"/>
        <v>0.99344985396287144</v>
      </c>
      <c r="DK159" s="7">
        <f t="shared" si="551"/>
        <v>0.80422131035089583</v>
      </c>
      <c r="DL159" s="7">
        <f t="shared" si="551"/>
        <v>0.6622999026419143</v>
      </c>
      <c r="DM159" s="7">
        <f t="shared" si="551"/>
        <v>0.85152844625388979</v>
      </c>
      <c r="DN159" s="7">
        <f t="shared" si="551"/>
        <v>0.70960703854490814</v>
      </c>
      <c r="DO159" s="7">
        <f t="shared" si="551"/>
        <v>0.61499276673892045</v>
      </c>
      <c r="DP159" s="7">
        <f t="shared" si="551"/>
        <v>0.37845708722395105</v>
      </c>
      <c r="DQ159" s="7">
        <f t="shared" si="551"/>
        <v>0.52037849493293264</v>
      </c>
      <c r="DR159" s="7">
        <f t="shared" si="551"/>
        <v>0.61499276673892045</v>
      </c>
      <c r="DS159" s="7">
        <f t="shared" si="551"/>
        <v>0.52037849493293264</v>
      </c>
      <c r="DT159" s="7">
        <f t="shared" si="551"/>
        <v>0.7569141744479021</v>
      </c>
      <c r="DU159" s="7">
        <f t="shared" si="551"/>
        <v>0.52037849493293264</v>
      </c>
      <c r="DV159" s="7">
        <f t="shared" si="551"/>
        <v>0.7569141744479021</v>
      </c>
      <c r="DW159" s="7">
        <f t="shared" si="551"/>
        <v>0.7569141744479021</v>
      </c>
      <c r="DX159" s="7">
        <f t="shared" si="551"/>
        <v>0.85152844625388979</v>
      </c>
      <c r="DY159" s="7">
        <f t="shared" si="551"/>
        <v>0.70960703854490814</v>
      </c>
      <c r="DZ159" s="7">
        <f t="shared" si="551"/>
        <v>0.37845708722395105</v>
      </c>
      <c r="EA159" s="7">
        <f t="shared" si="551"/>
        <v>0.70960703854490814</v>
      </c>
      <c r="EB159" s="7">
        <f t="shared" ref="EB159:EY159" si="552">EB146/$C159*100000</f>
        <v>0.37845708722395105</v>
      </c>
      <c r="EC159" s="7">
        <f t="shared" si="552"/>
        <v>0.6622999026419143</v>
      </c>
      <c r="ED159" s="7">
        <f t="shared" si="552"/>
        <v>0.7569141744479021</v>
      </c>
      <c r="EE159" s="7">
        <f t="shared" si="552"/>
        <v>0.4730713590299388</v>
      </c>
      <c r="EF159" s="7">
        <f t="shared" si="552"/>
        <v>0.33114995132095715</v>
      </c>
      <c r="EG159" s="7">
        <f t="shared" si="552"/>
        <v>0.4257642231269449</v>
      </c>
      <c r="EH159" s="7">
        <f t="shared" si="552"/>
        <v>0.2365356795149694</v>
      </c>
      <c r="EI159" s="7">
        <f t="shared" si="552"/>
        <v>0.2365356795149694</v>
      </c>
      <c r="EJ159" s="7">
        <f t="shared" si="552"/>
        <v>0.4257642231269449</v>
      </c>
      <c r="EK159" s="7">
        <f t="shared" si="552"/>
        <v>0.2838428154179633</v>
      </c>
      <c r="EL159" s="7">
        <f t="shared" si="552"/>
        <v>0.2838428154179633</v>
      </c>
      <c r="EM159" s="7">
        <f t="shared" si="552"/>
        <v>0.18922854361197552</v>
      </c>
      <c r="EN159" s="7">
        <f t="shared" si="552"/>
        <v>0.14192140770898165</v>
      </c>
      <c r="EO159" s="7">
        <f t="shared" si="552"/>
        <v>0.33114995132095715</v>
      </c>
      <c r="EP159" s="7">
        <f t="shared" si="552"/>
        <v>0.33114995132095715</v>
      </c>
      <c r="EQ159" s="7">
        <f t="shared" si="552"/>
        <v>0.33114995132095715</v>
      </c>
      <c r="ER159" s="7">
        <f t="shared" si="552"/>
        <v>4.7307135902993881E-2</v>
      </c>
      <c r="ES159" s="7">
        <f t="shared" si="552"/>
        <v>0.14192140770898165</v>
      </c>
      <c r="ET159" s="7">
        <f t="shared" si="552"/>
        <v>0.14192140770898165</v>
      </c>
      <c r="EU159" s="7">
        <f t="shared" si="552"/>
        <v>0.18922854361197552</v>
      </c>
      <c r="EV159" s="7">
        <f t="shared" si="552"/>
        <v>0.2838428154179633</v>
      </c>
      <c r="EW159" s="7">
        <f t="shared" si="552"/>
        <v>0.2365356795149694</v>
      </c>
      <c r="EX159" s="7">
        <f t="shared" si="552"/>
        <v>0</v>
      </c>
      <c r="EY159" s="7">
        <f t="shared" si="552"/>
        <v>0</v>
      </c>
      <c r="EZ159" s="7">
        <f t="shared" ref="EZ159:FF159" si="553">EZ146/$C159*100000</f>
        <v>4.7307135902993881E-2</v>
      </c>
      <c r="FA159" s="7">
        <f t="shared" si="553"/>
        <v>0</v>
      </c>
      <c r="FB159" s="7">
        <f t="shared" si="553"/>
        <v>4.7307135902993881E-2</v>
      </c>
      <c r="FC159" s="7">
        <f t="shared" si="553"/>
        <v>4.7307135902993881E-2</v>
      </c>
      <c r="FD159" s="7">
        <f t="shared" si="553"/>
        <v>0</v>
      </c>
      <c r="FE159" s="7">
        <f t="shared" si="553"/>
        <v>0</v>
      </c>
      <c r="FF159" s="7">
        <f t="shared" si="553"/>
        <v>0</v>
      </c>
      <c r="FG159" s="7">
        <f t="shared" ref="FG159:HR159" si="554">FG146/$C159*100000</f>
        <v>4.7307135902993881E-2</v>
      </c>
      <c r="FH159" s="7">
        <f t="shared" si="554"/>
        <v>0</v>
      </c>
      <c r="FI159" s="7">
        <f t="shared" si="554"/>
        <v>0</v>
      </c>
      <c r="FJ159" s="7">
        <f t="shared" si="554"/>
        <v>0</v>
      </c>
      <c r="FK159" s="7">
        <f t="shared" si="554"/>
        <v>0</v>
      </c>
      <c r="FL159" s="7">
        <f t="shared" si="554"/>
        <v>0</v>
      </c>
      <c r="FM159" s="7">
        <f t="shared" si="554"/>
        <v>0</v>
      </c>
      <c r="FN159" s="7">
        <f t="shared" si="554"/>
        <v>0</v>
      </c>
      <c r="FO159" s="7">
        <f t="shared" si="554"/>
        <v>0</v>
      </c>
      <c r="FP159" s="7">
        <f t="shared" si="554"/>
        <v>0</v>
      </c>
      <c r="FQ159" s="7">
        <f t="shared" si="554"/>
        <v>4.7307135902993881E-2</v>
      </c>
      <c r="FR159" s="7">
        <f t="shared" si="554"/>
        <v>0</v>
      </c>
      <c r="FS159" s="7">
        <f t="shared" si="554"/>
        <v>4.7307135902993881E-2</v>
      </c>
      <c r="FT159" s="7">
        <f t="shared" si="554"/>
        <v>0</v>
      </c>
      <c r="FU159" s="7">
        <f t="shared" si="554"/>
        <v>0</v>
      </c>
      <c r="FV159" s="7">
        <f t="shared" si="554"/>
        <v>0</v>
      </c>
      <c r="FW159" s="7">
        <f t="shared" si="554"/>
        <v>0</v>
      </c>
      <c r="FX159" s="7">
        <f t="shared" si="554"/>
        <v>0</v>
      </c>
      <c r="FY159" s="7">
        <f t="shared" si="554"/>
        <v>0</v>
      </c>
      <c r="FZ159" s="7">
        <f t="shared" si="554"/>
        <v>4.7307135902993881E-2</v>
      </c>
      <c r="GA159" s="7">
        <f t="shared" si="554"/>
        <v>0</v>
      </c>
      <c r="GB159" s="7">
        <f t="shared" si="554"/>
        <v>0</v>
      </c>
      <c r="GC159" s="7">
        <f t="shared" si="554"/>
        <v>0</v>
      </c>
      <c r="GD159" s="7">
        <f t="shared" si="554"/>
        <v>0</v>
      </c>
      <c r="GE159" s="7">
        <f t="shared" si="554"/>
        <v>9.4614271805987762E-2</v>
      </c>
      <c r="GF159" s="7">
        <f t="shared" si="554"/>
        <v>9.4614271805987762E-2</v>
      </c>
      <c r="GG159" s="7">
        <f t="shared" si="554"/>
        <v>0</v>
      </c>
      <c r="GH159" s="7">
        <f t="shared" si="554"/>
        <v>0</v>
      </c>
      <c r="GI159" s="7">
        <f t="shared" si="554"/>
        <v>0</v>
      </c>
      <c r="GJ159" s="7">
        <f t="shared" si="554"/>
        <v>0</v>
      </c>
      <c r="GK159" s="7">
        <f t="shared" si="554"/>
        <v>0</v>
      </c>
      <c r="GL159" s="7">
        <f t="shared" si="554"/>
        <v>4.7307135902993881E-2</v>
      </c>
      <c r="GM159" s="7">
        <f t="shared" si="554"/>
        <v>0</v>
      </c>
      <c r="GN159" s="7">
        <f t="shared" si="554"/>
        <v>0</v>
      </c>
      <c r="GO159" s="7">
        <f t="shared" si="554"/>
        <v>0</v>
      </c>
      <c r="GP159" s="7">
        <f t="shared" si="554"/>
        <v>4.7307135902993881E-2</v>
      </c>
      <c r="GQ159" s="7">
        <f t="shared" si="554"/>
        <v>0</v>
      </c>
      <c r="GR159" s="7">
        <f t="shared" si="554"/>
        <v>0</v>
      </c>
      <c r="GS159" s="7">
        <f t="shared" si="554"/>
        <v>0</v>
      </c>
      <c r="GT159" s="7">
        <f t="shared" si="554"/>
        <v>4.7307135902993881E-2</v>
      </c>
      <c r="GU159" s="7">
        <f t="shared" si="554"/>
        <v>0</v>
      </c>
      <c r="GV159" s="7">
        <f t="shared" si="554"/>
        <v>0</v>
      </c>
      <c r="GW159" s="7">
        <f t="shared" si="554"/>
        <v>0</v>
      </c>
      <c r="GX159" s="7">
        <f t="shared" si="554"/>
        <v>0</v>
      </c>
      <c r="GY159" s="7">
        <f t="shared" si="554"/>
        <v>0</v>
      </c>
      <c r="GZ159" s="7">
        <f t="shared" si="554"/>
        <v>0</v>
      </c>
      <c r="HA159" s="7">
        <f t="shared" si="554"/>
        <v>0</v>
      </c>
      <c r="HB159" s="7">
        <f t="shared" si="554"/>
        <v>0</v>
      </c>
      <c r="HC159" s="7">
        <f t="shared" si="554"/>
        <v>0</v>
      </c>
      <c r="HD159" s="7">
        <f t="shared" si="554"/>
        <v>0</v>
      </c>
      <c r="HE159" s="7">
        <f t="shared" si="554"/>
        <v>0</v>
      </c>
      <c r="HF159" s="7">
        <f t="shared" si="554"/>
        <v>0</v>
      </c>
      <c r="HG159" s="7">
        <f t="shared" si="554"/>
        <v>0</v>
      </c>
      <c r="HH159" s="7">
        <f t="shared" si="554"/>
        <v>0</v>
      </c>
      <c r="HI159" s="7">
        <f t="shared" si="554"/>
        <v>0</v>
      </c>
      <c r="HJ159" s="7">
        <f t="shared" si="554"/>
        <v>0</v>
      </c>
      <c r="HK159" s="7">
        <f t="shared" si="554"/>
        <v>4.7307135902993881E-2</v>
      </c>
      <c r="HL159" s="7">
        <f t="shared" si="554"/>
        <v>0</v>
      </c>
      <c r="HM159" s="7">
        <f t="shared" si="554"/>
        <v>0</v>
      </c>
      <c r="HN159" s="7">
        <f t="shared" si="554"/>
        <v>0</v>
      </c>
      <c r="HO159" s="7">
        <f t="shared" si="554"/>
        <v>0</v>
      </c>
      <c r="HP159" s="7">
        <f t="shared" si="554"/>
        <v>0</v>
      </c>
      <c r="HQ159" s="7">
        <f t="shared" si="554"/>
        <v>0</v>
      </c>
      <c r="HR159" s="7">
        <f t="shared" si="554"/>
        <v>0</v>
      </c>
      <c r="HS159" s="7">
        <f t="shared" ref="HS159:HW159" si="555">HS146/$C159*100000</f>
        <v>0</v>
      </c>
      <c r="HT159" s="7">
        <f t="shared" si="555"/>
        <v>0</v>
      </c>
      <c r="HU159" s="7">
        <f t="shared" si="555"/>
        <v>0</v>
      </c>
      <c r="HV159" s="7">
        <f t="shared" si="555"/>
        <v>0</v>
      </c>
      <c r="HW159" s="7">
        <f t="shared" si="555"/>
        <v>0</v>
      </c>
    </row>
    <row r="160" spans="2:231" s="132" customFormat="1" x14ac:dyDescent="0.25">
      <c r="B160" s="256" t="s">
        <v>210</v>
      </c>
      <c r="C160" s="258">
        <v>1574419</v>
      </c>
      <c r="D160" s="7">
        <f t="shared" si="545"/>
        <v>0</v>
      </c>
      <c r="E160" s="7">
        <f t="shared" si="545"/>
        <v>0</v>
      </c>
      <c r="F160" s="7">
        <f t="shared" si="545"/>
        <v>0</v>
      </c>
      <c r="G160" s="7">
        <f t="shared" si="545"/>
        <v>0</v>
      </c>
      <c r="H160" s="7">
        <f t="shared" si="545"/>
        <v>0</v>
      </c>
      <c r="I160" s="7">
        <f t="shared" si="545"/>
        <v>0</v>
      </c>
      <c r="J160" s="7">
        <f t="shared" si="545"/>
        <v>0</v>
      </c>
      <c r="K160" s="7">
        <f t="shared" si="545"/>
        <v>0.12703098730388798</v>
      </c>
      <c r="L160" s="7">
        <f t="shared" si="545"/>
        <v>0</v>
      </c>
      <c r="M160" s="7">
        <f t="shared" si="545"/>
        <v>6.3515493651943991E-2</v>
      </c>
      <c r="N160" s="7">
        <f t="shared" si="545"/>
        <v>0</v>
      </c>
      <c r="O160" s="7">
        <f t="shared" si="545"/>
        <v>0</v>
      </c>
      <c r="P160" s="7">
        <f t="shared" si="545"/>
        <v>0</v>
      </c>
      <c r="Q160" s="7">
        <f t="shared" si="545"/>
        <v>6.3515493651943991E-2</v>
      </c>
      <c r="R160" s="7">
        <f t="shared" si="545"/>
        <v>0</v>
      </c>
      <c r="S160" s="7">
        <f t="shared" si="545"/>
        <v>0.12703098730388798</v>
      </c>
      <c r="T160" s="7">
        <f t="shared" si="545"/>
        <v>6.3515493651943991E-2</v>
      </c>
      <c r="U160" s="7">
        <f t="shared" si="545"/>
        <v>0.12703098730388798</v>
      </c>
      <c r="V160" s="7">
        <f t="shared" si="545"/>
        <v>0.25406197460777596</v>
      </c>
      <c r="W160" s="7">
        <f t="shared" si="545"/>
        <v>6.3515493651943991E-2</v>
      </c>
      <c r="X160" s="7">
        <f t="shared" si="545"/>
        <v>0</v>
      </c>
      <c r="Y160" s="7">
        <f t="shared" si="545"/>
        <v>0.25406197460777596</v>
      </c>
      <c r="Z160" s="7">
        <f t="shared" si="545"/>
        <v>0.19054648095583196</v>
      </c>
      <c r="AA160" s="7">
        <f t="shared" si="545"/>
        <v>0.25406197460777596</v>
      </c>
      <c r="AB160" s="7">
        <f t="shared" si="545"/>
        <v>0.57163944286749591</v>
      </c>
      <c r="AC160" s="7">
        <f t="shared" si="545"/>
        <v>0.69867043017138386</v>
      </c>
      <c r="AD160" s="7">
        <f t="shared" si="545"/>
        <v>0.57163944286749591</v>
      </c>
      <c r="AE160" s="7">
        <f t="shared" si="545"/>
        <v>0.31757746825971994</v>
      </c>
      <c r="AF160" s="7">
        <f t="shared" si="545"/>
        <v>1.1432788857349918</v>
      </c>
      <c r="AG160" s="7">
        <f t="shared" si="545"/>
        <v>1.0162478984311039</v>
      </c>
      <c r="AH160" s="7">
        <f t="shared" si="545"/>
        <v>0.82570141747527181</v>
      </c>
      <c r="AI160" s="7">
        <f t="shared" si="545"/>
        <v>1.5243718476466557</v>
      </c>
      <c r="AJ160" s="7">
        <f t="shared" si="545"/>
        <v>1.5243718476466557</v>
      </c>
      <c r="AK160" s="7">
        <f t="shared" si="545"/>
        <v>1.9689803032102637</v>
      </c>
      <c r="AL160" s="7">
        <f t="shared" si="545"/>
        <v>3.0487436952933114</v>
      </c>
      <c r="AM160" s="7">
        <f t="shared" si="545"/>
        <v>2.0960112905141517</v>
      </c>
      <c r="AN160" s="7">
        <f t="shared" si="545"/>
        <v>5.5258479477191269</v>
      </c>
      <c r="AO160" s="7">
        <f t="shared" si="545"/>
        <v>5.208270479459407</v>
      </c>
      <c r="AP160" s="7">
        <f t="shared" si="545"/>
        <v>6.7326423271060625</v>
      </c>
      <c r="AQ160" s="7">
        <f t="shared" si="545"/>
        <v>6.7326423271060625</v>
      </c>
      <c r="AR160" s="7">
        <f t="shared" si="545"/>
        <v>7.748890225537167</v>
      </c>
      <c r="AS160" s="7">
        <f t="shared" si="545"/>
        <v>8.8921691112721586</v>
      </c>
      <c r="AT160" s="7">
        <f t="shared" si="545"/>
        <v>8.7016226303163258</v>
      </c>
      <c r="AU160" s="7">
        <f t="shared" si="545"/>
        <v>15.62481143837822</v>
      </c>
      <c r="AV160" s="7">
        <f t="shared" si="545"/>
        <v>11.178726882742142</v>
      </c>
      <c r="AW160" s="7">
        <f t="shared" si="545"/>
        <v>10.607087439874647</v>
      </c>
      <c r="AX160" s="7">
        <f t="shared" si="545"/>
        <v>9.9084170097032622</v>
      </c>
      <c r="AY160" s="7">
        <f t="shared" si="545"/>
        <v>12.76661422404074</v>
      </c>
      <c r="AZ160" s="7">
        <f t="shared" si="545"/>
        <v>10.03544799700715</v>
      </c>
      <c r="BA160" s="7">
        <f t="shared" si="545"/>
        <v>9.7178705287474294</v>
      </c>
      <c r="BB160" s="7">
        <f t="shared" si="545"/>
        <v>14.608563539947117</v>
      </c>
      <c r="BC160" s="7">
        <f t="shared" si="545"/>
        <v>10.543571946222702</v>
      </c>
      <c r="BD160" s="7">
        <f t="shared" si="545"/>
        <v>11.877397312913525</v>
      </c>
      <c r="BE160" s="7">
        <f t="shared" si="545"/>
        <v>10.607087439874647</v>
      </c>
      <c r="BF160" s="7">
        <f t="shared" si="545"/>
        <v>10.03544799700715</v>
      </c>
      <c r="BG160" s="7">
        <f t="shared" si="545"/>
        <v>7.4313127572774462</v>
      </c>
      <c r="BH160" s="7">
        <f t="shared" si="545"/>
        <v>7.4948282509293902</v>
      </c>
      <c r="BI160" s="7">
        <f t="shared" si="545"/>
        <v>9.2097465795318776</v>
      </c>
      <c r="BJ160" s="7">
        <f t="shared" si="545"/>
        <v>6.4150648588463426</v>
      </c>
      <c r="BK160" s="7">
        <f t="shared" si="545"/>
        <v>9.1462310858799345</v>
      </c>
      <c r="BL160" s="7">
        <f t="shared" si="545"/>
        <v>8.8921691112721586</v>
      </c>
      <c r="BM160" s="7">
        <f t="shared" si="545"/>
        <v>6.6691268334541176</v>
      </c>
      <c r="BN160" s="7">
        <f t="shared" si="545"/>
        <v>6.7961578207580065</v>
      </c>
      <c r="BO160" s="7">
        <f t="shared" si="545"/>
        <v>5.6528789350230149</v>
      </c>
      <c r="BP160" s="7">
        <f t="shared" ref="BP160:EA160" si="556">BP147/$C160*100000</f>
        <v>8.5110761493604929</v>
      </c>
      <c r="BQ160" s="7">
        <f t="shared" si="556"/>
        <v>7.3677972636255031</v>
      </c>
      <c r="BR160" s="7">
        <f t="shared" si="556"/>
        <v>8.1299831874488309</v>
      </c>
      <c r="BS160" s="7">
        <f t="shared" si="556"/>
        <v>6.3515493651943995</v>
      </c>
      <c r="BT160" s="7">
        <f t="shared" si="556"/>
        <v>6.7326423271060625</v>
      </c>
      <c r="BU160" s="7">
        <f t="shared" si="556"/>
        <v>4.5731155429399672</v>
      </c>
      <c r="BV160" s="7">
        <f t="shared" si="556"/>
        <v>4.7636620238957992</v>
      </c>
      <c r="BW160" s="7">
        <f t="shared" si="556"/>
        <v>3.6203831381608076</v>
      </c>
      <c r="BX160" s="7">
        <f t="shared" si="556"/>
        <v>4.6366310365919112</v>
      </c>
      <c r="BY160" s="7">
        <f t="shared" si="556"/>
        <v>3.9379606064205275</v>
      </c>
      <c r="BZ160" s="7">
        <f t="shared" si="556"/>
        <v>4.8906930111996871</v>
      </c>
      <c r="CA160" s="7">
        <f t="shared" si="556"/>
        <v>3.4298366572049757</v>
      </c>
      <c r="CB160" s="7">
        <f t="shared" si="556"/>
        <v>3.4933521508569192</v>
      </c>
      <c r="CC160" s="7">
        <f t="shared" si="556"/>
        <v>2.2865577714699836</v>
      </c>
      <c r="CD160" s="7">
        <f t="shared" si="556"/>
        <v>4.1285070873763594</v>
      </c>
      <c r="CE160" s="7">
        <f t="shared" si="556"/>
        <v>2.2230422778180396</v>
      </c>
      <c r="CF160" s="7">
        <f t="shared" si="556"/>
        <v>3.2392901762491433</v>
      </c>
      <c r="CG160" s="7">
        <f t="shared" si="556"/>
        <v>2.4135887587738716</v>
      </c>
      <c r="CH160" s="7">
        <f t="shared" si="556"/>
        <v>2.1595267841660957</v>
      </c>
      <c r="CI160" s="7">
        <f t="shared" si="556"/>
        <v>2.4135887587738716</v>
      </c>
      <c r="CJ160" s="7">
        <f t="shared" si="556"/>
        <v>1.7784338222544316</v>
      </c>
      <c r="CK160" s="7">
        <f t="shared" si="556"/>
        <v>1.7784338222544316</v>
      </c>
      <c r="CL160" s="7">
        <f t="shared" si="556"/>
        <v>1.9689803032102637</v>
      </c>
      <c r="CM160" s="7">
        <f t="shared" si="556"/>
        <v>2.4135887587738716</v>
      </c>
      <c r="CN160" s="7">
        <f t="shared" si="556"/>
        <v>1.3973408603427677</v>
      </c>
      <c r="CO160" s="7">
        <f t="shared" si="556"/>
        <v>1.7784338222544316</v>
      </c>
      <c r="CP160" s="7">
        <f t="shared" si="556"/>
        <v>1.3973408603427677</v>
      </c>
      <c r="CQ160" s="7">
        <f t="shared" si="556"/>
        <v>1.2067943793869358</v>
      </c>
      <c r="CR160" s="7">
        <f t="shared" si="556"/>
        <v>1.6514028349505436</v>
      </c>
      <c r="CS160" s="7">
        <f t="shared" si="556"/>
        <v>1.2067943793869358</v>
      </c>
      <c r="CT160" s="7">
        <f t="shared" si="556"/>
        <v>1.4608563539947117</v>
      </c>
      <c r="CU160" s="7">
        <f t="shared" si="556"/>
        <v>1.3338253666908237</v>
      </c>
      <c r="CV160" s="7">
        <f t="shared" si="556"/>
        <v>1.3338253666908237</v>
      </c>
      <c r="CW160" s="7">
        <f t="shared" si="556"/>
        <v>1.1432788857349918</v>
      </c>
      <c r="CX160" s="7">
        <f t="shared" si="556"/>
        <v>0.88921691112721579</v>
      </c>
      <c r="CY160" s="7">
        <f t="shared" si="556"/>
        <v>1.4608563539947117</v>
      </c>
      <c r="CZ160" s="7">
        <f t="shared" si="556"/>
        <v>1.2067943793869358</v>
      </c>
      <c r="DA160" s="7">
        <f t="shared" si="556"/>
        <v>0.63515493651943988</v>
      </c>
      <c r="DB160" s="7">
        <f t="shared" si="556"/>
        <v>0.63515493651943988</v>
      </c>
      <c r="DC160" s="7">
        <f t="shared" si="556"/>
        <v>0.95273240477915977</v>
      </c>
      <c r="DD160" s="7">
        <f t="shared" si="556"/>
        <v>0.4446084555636079</v>
      </c>
      <c r="DE160" s="7">
        <f t="shared" si="556"/>
        <v>0.95273240477915977</v>
      </c>
      <c r="DF160" s="7">
        <f t="shared" si="556"/>
        <v>0.69867043017138386</v>
      </c>
      <c r="DG160" s="7">
        <f t="shared" si="556"/>
        <v>0.82570141747527181</v>
      </c>
      <c r="DH160" s="7">
        <f t="shared" si="556"/>
        <v>0.95273240477915977</v>
      </c>
      <c r="DI160" s="7">
        <f t="shared" si="556"/>
        <v>1.1432788857349918</v>
      </c>
      <c r="DJ160" s="7">
        <f t="shared" si="556"/>
        <v>0.88921691112721579</v>
      </c>
      <c r="DK160" s="7">
        <f t="shared" si="556"/>
        <v>0.63515493651943988</v>
      </c>
      <c r="DL160" s="7">
        <f t="shared" si="556"/>
        <v>0.50812394921555193</v>
      </c>
      <c r="DM160" s="7">
        <f t="shared" si="556"/>
        <v>0.76218592382332784</v>
      </c>
      <c r="DN160" s="7">
        <f t="shared" si="556"/>
        <v>0.57163944286749591</v>
      </c>
      <c r="DO160" s="7">
        <f t="shared" si="556"/>
        <v>0.4446084555636079</v>
      </c>
      <c r="DP160" s="7">
        <f t="shared" si="556"/>
        <v>0.69867043017138386</v>
      </c>
      <c r="DQ160" s="7">
        <f t="shared" si="556"/>
        <v>0.25406197460777596</v>
      </c>
      <c r="DR160" s="7">
        <f t="shared" si="556"/>
        <v>1.2067943793869358</v>
      </c>
      <c r="DS160" s="7">
        <f t="shared" si="556"/>
        <v>0.4446084555636079</v>
      </c>
      <c r="DT160" s="7">
        <f t="shared" si="556"/>
        <v>0.31757746825971994</v>
      </c>
      <c r="DU160" s="7">
        <f t="shared" si="556"/>
        <v>0.31757746825971994</v>
      </c>
      <c r="DV160" s="7">
        <f t="shared" si="556"/>
        <v>0.19054648095583196</v>
      </c>
      <c r="DW160" s="7">
        <f t="shared" si="556"/>
        <v>0.82570141747527181</v>
      </c>
      <c r="DX160" s="7">
        <f t="shared" si="556"/>
        <v>0.50812394921555193</v>
      </c>
      <c r="DY160" s="7">
        <f t="shared" si="556"/>
        <v>0.25406197460777596</v>
      </c>
      <c r="DZ160" s="7">
        <f t="shared" si="556"/>
        <v>0.31757746825971994</v>
      </c>
      <c r="EA160" s="7">
        <f t="shared" si="556"/>
        <v>0.12703098730388798</v>
      </c>
      <c r="EB160" s="7">
        <f t="shared" ref="EB160:EY160" si="557">EB147/$C160*100000</f>
        <v>0.57163944286749591</v>
      </c>
      <c r="EC160" s="7">
        <f t="shared" si="557"/>
        <v>0.50812394921555193</v>
      </c>
      <c r="ED160" s="7">
        <f t="shared" si="557"/>
        <v>0.25406197460777596</v>
      </c>
      <c r="EE160" s="7">
        <f t="shared" si="557"/>
        <v>0.57163944286749591</v>
      </c>
      <c r="EF160" s="7">
        <f t="shared" si="557"/>
        <v>0.19054648095583196</v>
      </c>
      <c r="EG160" s="7">
        <f t="shared" si="557"/>
        <v>0</v>
      </c>
      <c r="EH160" s="7">
        <f t="shared" si="557"/>
        <v>0.12703098730388798</v>
      </c>
      <c r="EI160" s="7">
        <f t="shared" si="557"/>
        <v>0.12703098730388798</v>
      </c>
      <c r="EJ160" s="7">
        <f t="shared" si="557"/>
        <v>0.12703098730388798</v>
      </c>
      <c r="EK160" s="7">
        <f t="shared" si="557"/>
        <v>6.3515493651943991E-2</v>
      </c>
      <c r="EL160" s="7">
        <f t="shared" si="557"/>
        <v>0.25406197460777596</v>
      </c>
      <c r="EM160" s="7">
        <f t="shared" si="557"/>
        <v>0</v>
      </c>
      <c r="EN160" s="7">
        <f t="shared" si="557"/>
        <v>0.19054648095583196</v>
      </c>
      <c r="EO160" s="7">
        <f t="shared" si="557"/>
        <v>0.38109296191166392</v>
      </c>
      <c r="EP160" s="7">
        <f t="shared" si="557"/>
        <v>0</v>
      </c>
      <c r="EQ160" s="7">
        <f t="shared" si="557"/>
        <v>6.3515493651943991E-2</v>
      </c>
      <c r="ER160" s="7">
        <f t="shared" si="557"/>
        <v>6.3515493651943991E-2</v>
      </c>
      <c r="ES160" s="7">
        <f t="shared" si="557"/>
        <v>0.25406197460777596</v>
      </c>
      <c r="ET160" s="7">
        <f t="shared" si="557"/>
        <v>0.12703098730388798</v>
      </c>
      <c r="EU160" s="7">
        <f t="shared" si="557"/>
        <v>6.3515493651943991E-2</v>
      </c>
      <c r="EV160" s="7">
        <f t="shared" si="557"/>
        <v>0.31757746825971994</v>
      </c>
      <c r="EW160" s="7">
        <f t="shared" si="557"/>
        <v>0.12703098730388798</v>
      </c>
      <c r="EX160" s="7">
        <f t="shared" si="557"/>
        <v>0</v>
      </c>
      <c r="EY160" s="7">
        <f t="shared" si="557"/>
        <v>0</v>
      </c>
      <c r="EZ160" s="7">
        <f t="shared" ref="EZ160:FF160" si="558">EZ147/$C160*100000</f>
        <v>0</v>
      </c>
      <c r="FA160" s="7">
        <f t="shared" si="558"/>
        <v>0</v>
      </c>
      <c r="FB160" s="7">
        <f t="shared" si="558"/>
        <v>0</v>
      </c>
      <c r="FC160" s="7">
        <f t="shared" si="558"/>
        <v>0</v>
      </c>
      <c r="FD160" s="7">
        <f t="shared" si="558"/>
        <v>0</v>
      </c>
      <c r="FE160" s="7">
        <f t="shared" si="558"/>
        <v>0</v>
      </c>
      <c r="FF160" s="7">
        <f t="shared" si="558"/>
        <v>0</v>
      </c>
      <c r="FG160" s="7">
        <f t="shared" ref="FG160:HR160" si="559">FG147/$C160*100000</f>
        <v>0</v>
      </c>
      <c r="FH160" s="7">
        <f t="shared" si="559"/>
        <v>0</v>
      </c>
      <c r="FI160" s="7">
        <f t="shared" si="559"/>
        <v>0</v>
      </c>
      <c r="FJ160" s="7">
        <f t="shared" si="559"/>
        <v>0</v>
      </c>
      <c r="FK160" s="7">
        <f t="shared" si="559"/>
        <v>0</v>
      </c>
      <c r="FL160" s="7">
        <f t="shared" si="559"/>
        <v>0</v>
      </c>
      <c r="FM160" s="7">
        <f t="shared" si="559"/>
        <v>0</v>
      </c>
      <c r="FN160" s="7">
        <f t="shared" si="559"/>
        <v>0</v>
      </c>
      <c r="FO160" s="7">
        <f t="shared" si="559"/>
        <v>0</v>
      </c>
      <c r="FP160" s="7">
        <f t="shared" si="559"/>
        <v>0</v>
      </c>
      <c r="FQ160" s="7">
        <f t="shared" si="559"/>
        <v>0</v>
      </c>
      <c r="FR160" s="7">
        <f t="shared" si="559"/>
        <v>0</v>
      </c>
      <c r="FS160" s="7">
        <f t="shared" si="559"/>
        <v>0</v>
      </c>
      <c r="FT160" s="7">
        <f t="shared" si="559"/>
        <v>0</v>
      </c>
      <c r="FU160" s="7">
        <f t="shared" si="559"/>
        <v>0</v>
      </c>
      <c r="FV160" s="7">
        <f t="shared" si="559"/>
        <v>6.3515493651943991E-2</v>
      </c>
      <c r="FW160" s="7">
        <f t="shared" si="559"/>
        <v>0</v>
      </c>
      <c r="FX160" s="7">
        <f t="shared" si="559"/>
        <v>0</v>
      </c>
      <c r="FY160" s="7">
        <f t="shared" si="559"/>
        <v>0</v>
      </c>
      <c r="FZ160" s="7">
        <f t="shared" si="559"/>
        <v>6.3515493651943991E-2</v>
      </c>
      <c r="GA160" s="7">
        <f t="shared" si="559"/>
        <v>6.3515493651943991E-2</v>
      </c>
      <c r="GB160" s="7">
        <f t="shared" si="559"/>
        <v>6.3515493651943991E-2</v>
      </c>
      <c r="GC160" s="7">
        <f t="shared" si="559"/>
        <v>0</v>
      </c>
      <c r="GD160" s="7">
        <f t="shared" si="559"/>
        <v>6.3515493651943991E-2</v>
      </c>
      <c r="GE160" s="7">
        <f t="shared" si="559"/>
        <v>6.3515493651943991E-2</v>
      </c>
      <c r="GF160" s="7">
        <f t="shared" si="559"/>
        <v>6.3515493651943991E-2</v>
      </c>
      <c r="GG160" s="7">
        <f t="shared" si="559"/>
        <v>0</v>
      </c>
      <c r="GH160" s="7">
        <f t="shared" si="559"/>
        <v>0</v>
      </c>
      <c r="GI160" s="7">
        <f t="shared" si="559"/>
        <v>0</v>
      </c>
      <c r="GJ160" s="7">
        <f t="shared" si="559"/>
        <v>0.19054648095583196</v>
      </c>
      <c r="GK160" s="7">
        <f t="shared" si="559"/>
        <v>6.3515493651943991E-2</v>
      </c>
      <c r="GL160" s="7">
        <f t="shared" si="559"/>
        <v>0</v>
      </c>
      <c r="GM160" s="7">
        <f t="shared" si="559"/>
        <v>0</v>
      </c>
      <c r="GN160" s="7">
        <f t="shared" si="559"/>
        <v>6.3515493651943991E-2</v>
      </c>
      <c r="GO160" s="7">
        <f t="shared" si="559"/>
        <v>0</v>
      </c>
      <c r="GP160" s="7">
        <f t="shared" si="559"/>
        <v>6.3515493651943991E-2</v>
      </c>
      <c r="GQ160" s="7">
        <f t="shared" si="559"/>
        <v>0</v>
      </c>
      <c r="GR160" s="7">
        <f t="shared" si="559"/>
        <v>0</v>
      </c>
      <c r="GS160" s="7">
        <f t="shared" si="559"/>
        <v>6.3515493651943991E-2</v>
      </c>
      <c r="GT160" s="7">
        <f t="shared" si="559"/>
        <v>0</v>
      </c>
      <c r="GU160" s="7">
        <f t="shared" si="559"/>
        <v>0.12703098730388798</v>
      </c>
      <c r="GV160" s="7">
        <f t="shared" si="559"/>
        <v>0</v>
      </c>
      <c r="GW160" s="7">
        <f t="shared" si="559"/>
        <v>6.3515493651943991E-2</v>
      </c>
      <c r="GX160" s="7">
        <f t="shared" si="559"/>
        <v>0</v>
      </c>
      <c r="GY160" s="7">
        <f t="shared" si="559"/>
        <v>0</v>
      </c>
      <c r="GZ160" s="7">
        <f t="shared" si="559"/>
        <v>0</v>
      </c>
      <c r="HA160" s="7">
        <f t="shared" si="559"/>
        <v>0</v>
      </c>
      <c r="HB160" s="7">
        <f t="shared" si="559"/>
        <v>0</v>
      </c>
      <c r="HC160" s="7">
        <f t="shared" si="559"/>
        <v>0</v>
      </c>
      <c r="HD160" s="7">
        <f t="shared" si="559"/>
        <v>0</v>
      </c>
      <c r="HE160" s="7">
        <f t="shared" si="559"/>
        <v>0</v>
      </c>
      <c r="HF160" s="7">
        <f t="shared" si="559"/>
        <v>0</v>
      </c>
      <c r="HG160" s="7">
        <f t="shared" si="559"/>
        <v>0</v>
      </c>
      <c r="HH160" s="7">
        <f t="shared" si="559"/>
        <v>0</v>
      </c>
      <c r="HI160" s="7">
        <f t="shared" si="559"/>
        <v>0</v>
      </c>
      <c r="HJ160" s="7">
        <f t="shared" si="559"/>
        <v>0</v>
      </c>
      <c r="HK160" s="7">
        <f t="shared" si="559"/>
        <v>6.3515493651943991E-2</v>
      </c>
      <c r="HL160" s="7">
        <f t="shared" si="559"/>
        <v>0</v>
      </c>
      <c r="HM160" s="7">
        <f t="shared" si="559"/>
        <v>0</v>
      </c>
      <c r="HN160" s="7">
        <f t="shared" si="559"/>
        <v>0</v>
      </c>
      <c r="HO160" s="7">
        <f t="shared" si="559"/>
        <v>0</v>
      </c>
      <c r="HP160" s="7">
        <f t="shared" si="559"/>
        <v>0</v>
      </c>
      <c r="HQ160" s="7">
        <f t="shared" si="559"/>
        <v>0</v>
      </c>
      <c r="HR160" s="7">
        <f t="shared" si="559"/>
        <v>0</v>
      </c>
      <c r="HS160" s="7">
        <f t="shared" ref="HS160:HW160" si="560">HS147/$C160*100000</f>
        <v>0</v>
      </c>
      <c r="HT160" s="7">
        <f t="shared" si="560"/>
        <v>0</v>
      </c>
      <c r="HU160" s="7">
        <f t="shared" si="560"/>
        <v>0</v>
      </c>
      <c r="HV160" s="7">
        <f t="shared" si="560"/>
        <v>0</v>
      </c>
      <c r="HW160" s="7">
        <f t="shared" si="560"/>
        <v>0</v>
      </c>
    </row>
    <row r="161" spans="2:231" s="132" customFormat="1" x14ac:dyDescent="0.25">
      <c r="B161" s="256" t="s">
        <v>211</v>
      </c>
      <c r="C161" s="258">
        <v>692257</v>
      </c>
      <c r="D161" s="7">
        <f t="shared" si="545"/>
        <v>0</v>
      </c>
      <c r="E161" s="7">
        <f t="shared" si="545"/>
        <v>0</v>
      </c>
      <c r="F161" s="7">
        <f t="shared" si="545"/>
        <v>0.14445502176214903</v>
      </c>
      <c r="G161" s="7">
        <f t="shared" si="545"/>
        <v>0.14445502176214903</v>
      </c>
      <c r="H161" s="7">
        <f t="shared" si="545"/>
        <v>0</v>
      </c>
      <c r="I161" s="7">
        <f t="shared" si="545"/>
        <v>0.14445502176214903</v>
      </c>
      <c r="J161" s="7">
        <f t="shared" si="545"/>
        <v>0.14445502176214903</v>
      </c>
      <c r="K161" s="7">
        <f t="shared" si="545"/>
        <v>0</v>
      </c>
      <c r="L161" s="7">
        <f t="shared" si="545"/>
        <v>0</v>
      </c>
      <c r="M161" s="7">
        <f t="shared" si="545"/>
        <v>0</v>
      </c>
      <c r="N161" s="7">
        <f t="shared" si="545"/>
        <v>0</v>
      </c>
      <c r="O161" s="7">
        <f t="shared" si="545"/>
        <v>0</v>
      </c>
      <c r="P161" s="7">
        <f t="shared" si="545"/>
        <v>0</v>
      </c>
      <c r="Q161" s="7">
        <f t="shared" si="545"/>
        <v>0</v>
      </c>
      <c r="R161" s="7">
        <f t="shared" si="545"/>
        <v>0</v>
      </c>
      <c r="S161" s="7">
        <f t="shared" si="545"/>
        <v>0</v>
      </c>
      <c r="T161" s="7">
        <f t="shared" si="545"/>
        <v>0</v>
      </c>
      <c r="U161" s="7">
        <f t="shared" si="545"/>
        <v>0</v>
      </c>
      <c r="V161" s="7">
        <f t="shared" si="545"/>
        <v>0</v>
      </c>
      <c r="W161" s="7">
        <f t="shared" si="545"/>
        <v>0</v>
      </c>
      <c r="X161" s="7">
        <f t="shared" si="545"/>
        <v>0</v>
      </c>
      <c r="Y161" s="7">
        <f t="shared" si="545"/>
        <v>0.14445502176214903</v>
      </c>
      <c r="Z161" s="7">
        <f t="shared" si="545"/>
        <v>0.14445502176214903</v>
      </c>
      <c r="AA161" s="7">
        <f t="shared" si="545"/>
        <v>0.28891004352429805</v>
      </c>
      <c r="AB161" s="7">
        <f t="shared" si="545"/>
        <v>0</v>
      </c>
      <c r="AC161" s="7">
        <f t="shared" si="545"/>
        <v>0.57782008704859611</v>
      </c>
      <c r="AD161" s="7">
        <f t="shared" si="545"/>
        <v>1.1556401740971922</v>
      </c>
      <c r="AE161" s="7">
        <f t="shared" si="545"/>
        <v>0.86673013057289416</v>
      </c>
      <c r="AF161" s="7">
        <f t="shared" si="545"/>
        <v>1.8779152829079373</v>
      </c>
      <c r="AG161" s="7">
        <f t="shared" si="545"/>
        <v>2.4557353699565336</v>
      </c>
      <c r="AH161" s="7">
        <f t="shared" si="545"/>
        <v>1.1556401740971922</v>
      </c>
      <c r="AI161" s="7">
        <f t="shared" si="545"/>
        <v>2.022370304670086</v>
      </c>
      <c r="AJ161" s="7">
        <f t="shared" si="545"/>
        <v>2.4557353699565336</v>
      </c>
      <c r="AK161" s="7">
        <f t="shared" si="545"/>
        <v>3.4669205222915767</v>
      </c>
      <c r="AL161" s="7">
        <f t="shared" si="545"/>
        <v>3.4669205222915767</v>
      </c>
      <c r="AM161" s="7">
        <f t="shared" si="545"/>
        <v>4.3336506528644714</v>
      </c>
      <c r="AN161" s="7">
        <f t="shared" si="545"/>
        <v>7.0782960663453034</v>
      </c>
      <c r="AO161" s="7">
        <f t="shared" si="545"/>
        <v>6.067110914010259</v>
      </c>
      <c r="AP161" s="7">
        <f t="shared" si="545"/>
        <v>9.6784864580639844</v>
      </c>
      <c r="AQ161" s="7">
        <f t="shared" si="545"/>
        <v>10.689671610399028</v>
      </c>
      <c r="AR161" s="7">
        <f t="shared" si="545"/>
        <v>12.423131871544816</v>
      </c>
      <c r="AS161" s="7">
        <f t="shared" si="545"/>
        <v>12.712041915069115</v>
      </c>
      <c r="AT161" s="7">
        <f t="shared" si="545"/>
        <v>13.723227067404157</v>
      </c>
      <c r="AU161" s="7">
        <f t="shared" si="545"/>
        <v>18.634697807317224</v>
      </c>
      <c r="AV161" s="7">
        <f t="shared" si="545"/>
        <v>18.056877720268627</v>
      </c>
      <c r="AW161" s="7">
        <f t="shared" si="545"/>
        <v>21.234888199035908</v>
      </c>
      <c r="AX161" s="7">
        <f t="shared" si="545"/>
        <v>19.212517894365821</v>
      </c>
      <c r="AY161" s="7">
        <f t="shared" si="545"/>
        <v>20.657068111987311</v>
      </c>
      <c r="AZ161" s="7">
        <f t="shared" si="545"/>
        <v>24.123988634278888</v>
      </c>
      <c r="BA161" s="7">
        <f t="shared" si="545"/>
        <v>18.779152829079372</v>
      </c>
      <c r="BB161" s="7">
        <f t="shared" si="545"/>
        <v>33.658020070580726</v>
      </c>
      <c r="BC161" s="7">
        <f t="shared" si="545"/>
        <v>26.435268982473275</v>
      </c>
      <c r="BD161" s="7">
        <f t="shared" si="545"/>
        <v>30.768919635337745</v>
      </c>
      <c r="BE161" s="7">
        <f t="shared" si="545"/>
        <v>24.846263743089633</v>
      </c>
      <c r="BF161" s="7">
        <f t="shared" si="545"/>
        <v>29.902189504764848</v>
      </c>
      <c r="BG161" s="7">
        <f t="shared" si="545"/>
        <v>20.512613090225162</v>
      </c>
      <c r="BH161" s="7">
        <f t="shared" si="545"/>
        <v>18.923607850841524</v>
      </c>
      <c r="BI161" s="7">
        <f t="shared" si="545"/>
        <v>27.013089069521868</v>
      </c>
      <c r="BJ161" s="7">
        <f t="shared" si="545"/>
        <v>21.379343220798056</v>
      </c>
      <c r="BK161" s="7">
        <f t="shared" si="545"/>
        <v>28.891004352429807</v>
      </c>
      <c r="BL161" s="7">
        <f t="shared" si="545"/>
        <v>25.568538851900378</v>
      </c>
      <c r="BM161" s="7">
        <f t="shared" si="545"/>
        <v>26.86863404775972</v>
      </c>
      <c r="BN161" s="7">
        <f t="shared" si="545"/>
        <v>23.835078590754591</v>
      </c>
      <c r="BO161" s="7">
        <f t="shared" ref="BO161:DZ161" si="561">BO148/$C161*100000</f>
        <v>20.223703046700862</v>
      </c>
      <c r="BP161" s="7">
        <f t="shared" si="561"/>
        <v>26.86863404775972</v>
      </c>
      <c r="BQ161" s="7">
        <f t="shared" si="561"/>
        <v>26.724179025997572</v>
      </c>
      <c r="BR161" s="7">
        <f t="shared" si="561"/>
        <v>27.013089069521868</v>
      </c>
      <c r="BS161" s="7">
        <f t="shared" si="561"/>
        <v>23.401713525468143</v>
      </c>
      <c r="BT161" s="7">
        <f t="shared" si="561"/>
        <v>26.86863404775972</v>
      </c>
      <c r="BU161" s="7">
        <f t="shared" si="561"/>
        <v>14.589957197977052</v>
      </c>
      <c r="BV161" s="7">
        <f t="shared" si="561"/>
        <v>18.345787763792927</v>
      </c>
      <c r="BW161" s="7">
        <f t="shared" si="561"/>
        <v>17.190147589695734</v>
      </c>
      <c r="BX161" s="7">
        <f t="shared" si="561"/>
        <v>22.823893438419546</v>
      </c>
      <c r="BY161" s="7">
        <f t="shared" si="561"/>
        <v>23.112803481943843</v>
      </c>
      <c r="BZ161" s="7">
        <f t="shared" si="561"/>
        <v>20.223703046700862</v>
      </c>
      <c r="CA161" s="7">
        <f t="shared" si="561"/>
        <v>16.178962437360688</v>
      </c>
      <c r="CB161" s="7">
        <f t="shared" si="561"/>
        <v>14.301047154452755</v>
      </c>
      <c r="CC161" s="7">
        <f t="shared" si="561"/>
        <v>12.278676849782668</v>
      </c>
      <c r="CD161" s="7">
        <f t="shared" si="561"/>
        <v>17.912422698506479</v>
      </c>
      <c r="CE161" s="7">
        <f t="shared" si="561"/>
        <v>15.312232306787799</v>
      </c>
      <c r="CF161" s="7">
        <f t="shared" si="561"/>
        <v>13.43431702387986</v>
      </c>
      <c r="CG161" s="7">
        <f t="shared" si="561"/>
        <v>12.423131871544816</v>
      </c>
      <c r="CH161" s="7">
        <f t="shared" si="561"/>
        <v>12.567586893306965</v>
      </c>
      <c r="CI161" s="7">
        <f t="shared" si="561"/>
        <v>9.6784864580639844</v>
      </c>
      <c r="CJ161" s="7">
        <f t="shared" si="561"/>
        <v>6.2115659357724082</v>
      </c>
      <c r="CK161" s="7">
        <f t="shared" si="561"/>
        <v>6.9338410445831533</v>
      </c>
      <c r="CL161" s="7">
        <f t="shared" si="561"/>
        <v>9.2451213927775377</v>
      </c>
      <c r="CM161" s="7">
        <f t="shared" si="561"/>
        <v>9.5340314363018361</v>
      </c>
      <c r="CN161" s="7">
        <f t="shared" si="561"/>
        <v>10.111851523350431</v>
      </c>
      <c r="CO161" s="7">
        <f t="shared" si="561"/>
        <v>9.6784864580639844</v>
      </c>
      <c r="CP161" s="7">
        <f t="shared" si="561"/>
        <v>7.2227510881074517</v>
      </c>
      <c r="CQ161" s="7">
        <f t="shared" si="561"/>
        <v>4.7670157181509181</v>
      </c>
      <c r="CR161" s="7">
        <f t="shared" si="561"/>
        <v>6.6449310010588558</v>
      </c>
      <c r="CS161" s="7">
        <f t="shared" si="561"/>
        <v>6.5004759792967057</v>
      </c>
      <c r="CT161" s="7">
        <f t="shared" si="561"/>
        <v>5.2003807834373648</v>
      </c>
      <c r="CU161" s="7">
        <f t="shared" si="561"/>
        <v>5.0559257616752156</v>
      </c>
      <c r="CV161" s="7">
        <f t="shared" si="561"/>
        <v>4.9114707399130673</v>
      </c>
      <c r="CW161" s="7">
        <f t="shared" si="561"/>
        <v>4.9114707399130673</v>
      </c>
      <c r="CX161" s="7">
        <f t="shared" si="561"/>
        <v>3.9002855875780238</v>
      </c>
      <c r="CY161" s="7">
        <f t="shared" si="561"/>
        <v>5.7782008704859606</v>
      </c>
      <c r="CZ161" s="7">
        <f t="shared" si="561"/>
        <v>6.6449310010588558</v>
      </c>
      <c r="DA161" s="7">
        <f t="shared" si="561"/>
        <v>5.2003807834373648</v>
      </c>
      <c r="DB161" s="7">
        <f t="shared" si="561"/>
        <v>3.3224655005294279</v>
      </c>
      <c r="DC161" s="7">
        <f t="shared" si="561"/>
        <v>3.7558305658158746</v>
      </c>
      <c r="DD161" s="7">
        <f t="shared" si="561"/>
        <v>1.5890052393836394</v>
      </c>
      <c r="DE161" s="7">
        <f t="shared" si="561"/>
        <v>3.1780104787672787</v>
      </c>
      <c r="DF161" s="7">
        <f t="shared" si="561"/>
        <v>3.3224655005294279</v>
      </c>
      <c r="DG161" s="7">
        <f t="shared" si="561"/>
        <v>2.8891004352429803</v>
      </c>
      <c r="DH161" s="7">
        <f t="shared" si="561"/>
        <v>2.3112803481943844</v>
      </c>
      <c r="DI161" s="7">
        <f t="shared" si="561"/>
        <v>2.3112803481943844</v>
      </c>
      <c r="DJ161" s="7">
        <f t="shared" si="561"/>
        <v>2.022370304670086</v>
      </c>
      <c r="DK161" s="7">
        <f t="shared" si="561"/>
        <v>1.8779152829079373</v>
      </c>
      <c r="DL161" s="7">
        <f t="shared" si="561"/>
        <v>0.72227510881074508</v>
      </c>
      <c r="DM161" s="7">
        <f t="shared" si="561"/>
        <v>2.1668253264322357</v>
      </c>
      <c r="DN161" s="7">
        <f t="shared" si="561"/>
        <v>1.4445502176214902</v>
      </c>
      <c r="DO161" s="7">
        <f t="shared" si="561"/>
        <v>1.5890052393836394</v>
      </c>
      <c r="DP161" s="7">
        <f t="shared" si="561"/>
        <v>0.57782008704859611</v>
      </c>
      <c r="DQ161" s="7">
        <f t="shared" si="561"/>
        <v>0.57782008704859611</v>
      </c>
      <c r="DR161" s="7">
        <f t="shared" si="561"/>
        <v>2.1668253264322357</v>
      </c>
      <c r="DS161" s="7">
        <f t="shared" si="561"/>
        <v>1.011185152335043</v>
      </c>
      <c r="DT161" s="7">
        <f t="shared" si="561"/>
        <v>1.3000951958593412</v>
      </c>
      <c r="DU161" s="7">
        <f t="shared" si="561"/>
        <v>1.1556401740971922</v>
      </c>
      <c r="DV161" s="7">
        <f t="shared" si="561"/>
        <v>0.86673013057289416</v>
      </c>
      <c r="DW161" s="7">
        <f t="shared" si="561"/>
        <v>1.8779152829079373</v>
      </c>
      <c r="DX161" s="7">
        <f t="shared" si="561"/>
        <v>1.5890052393836394</v>
      </c>
      <c r="DY161" s="7">
        <f t="shared" si="561"/>
        <v>2.1668253264322357</v>
      </c>
      <c r="DZ161" s="7">
        <f t="shared" si="561"/>
        <v>0.28891004352429805</v>
      </c>
      <c r="EA161" s="7">
        <f t="shared" ref="EA161:EY161" si="562">EA148/$C161*100000</f>
        <v>0.86673013057289416</v>
      </c>
      <c r="EB161" s="7">
        <f t="shared" si="562"/>
        <v>1.4445502176214902</v>
      </c>
      <c r="EC161" s="7">
        <f t="shared" si="562"/>
        <v>0.43336506528644708</v>
      </c>
      <c r="ED161" s="7">
        <f t="shared" si="562"/>
        <v>0.43336506528644708</v>
      </c>
      <c r="EE161" s="7">
        <f t="shared" si="562"/>
        <v>0.72227510881074508</v>
      </c>
      <c r="EF161" s="7">
        <f t="shared" si="562"/>
        <v>0.72227510881074508</v>
      </c>
      <c r="EG161" s="7">
        <f t="shared" si="562"/>
        <v>1.011185152335043</v>
      </c>
      <c r="EH161" s="7">
        <f t="shared" si="562"/>
        <v>0.57782008704859611</v>
      </c>
      <c r="EI161" s="7">
        <f t="shared" si="562"/>
        <v>0.86673013057289416</v>
      </c>
      <c r="EJ161" s="7">
        <f t="shared" si="562"/>
        <v>0.57782008704859611</v>
      </c>
      <c r="EK161" s="7">
        <f t="shared" si="562"/>
        <v>0.28891004352429805</v>
      </c>
      <c r="EL161" s="7">
        <f t="shared" si="562"/>
        <v>0.57782008704859611</v>
      </c>
      <c r="EM161" s="7">
        <f t="shared" si="562"/>
        <v>0.14445502176214903</v>
      </c>
      <c r="EN161" s="7">
        <f t="shared" si="562"/>
        <v>0.14445502176214903</v>
      </c>
      <c r="EO161" s="7">
        <f t="shared" si="562"/>
        <v>0.72227510881074508</v>
      </c>
      <c r="EP161" s="7">
        <f t="shared" si="562"/>
        <v>0.14445502176214903</v>
      </c>
      <c r="EQ161" s="7">
        <f t="shared" si="562"/>
        <v>0.72227510881074508</v>
      </c>
      <c r="ER161" s="7">
        <f t="shared" si="562"/>
        <v>0.43336506528644708</v>
      </c>
      <c r="ES161" s="7">
        <f t="shared" si="562"/>
        <v>0.43336506528644708</v>
      </c>
      <c r="ET161" s="7">
        <f t="shared" si="562"/>
        <v>0.28891004352429805</v>
      </c>
      <c r="EU161" s="7">
        <f t="shared" si="562"/>
        <v>0</v>
      </c>
      <c r="EV161" s="7">
        <f t="shared" si="562"/>
        <v>0.57782008704859611</v>
      </c>
      <c r="EW161" s="7">
        <f t="shared" si="562"/>
        <v>0.14445502176214903</v>
      </c>
      <c r="EX161" s="7">
        <f t="shared" si="562"/>
        <v>0</v>
      </c>
      <c r="EY161" s="7">
        <f t="shared" si="562"/>
        <v>0</v>
      </c>
      <c r="EZ161" s="7">
        <f t="shared" ref="EZ161:FF161" si="563">EZ148/$C161*100000</f>
        <v>0</v>
      </c>
      <c r="FA161" s="7">
        <f t="shared" si="563"/>
        <v>0</v>
      </c>
      <c r="FB161" s="7">
        <f t="shared" si="563"/>
        <v>0</v>
      </c>
      <c r="FC161" s="7">
        <f t="shared" si="563"/>
        <v>0</v>
      </c>
      <c r="FD161" s="7">
        <f t="shared" si="563"/>
        <v>0</v>
      </c>
      <c r="FE161" s="7">
        <f t="shared" si="563"/>
        <v>0</v>
      </c>
      <c r="FF161" s="7">
        <f t="shared" si="563"/>
        <v>0</v>
      </c>
      <c r="FG161" s="7">
        <f t="shared" ref="FG161:HR161" si="564">FG148/$C161*100000</f>
        <v>0</v>
      </c>
      <c r="FH161" s="7">
        <f t="shared" si="564"/>
        <v>0</v>
      </c>
      <c r="FI161" s="7">
        <f t="shared" si="564"/>
        <v>0</v>
      </c>
      <c r="FJ161" s="7">
        <f t="shared" si="564"/>
        <v>0</v>
      </c>
      <c r="FK161" s="7">
        <f t="shared" si="564"/>
        <v>0</v>
      </c>
      <c r="FL161" s="7">
        <f t="shared" si="564"/>
        <v>0</v>
      </c>
      <c r="FM161" s="7">
        <f t="shared" si="564"/>
        <v>0</v>
      </c>
      <c r="FN161" s="7">
        <f t="shared" si="564"/>
        <v>0</v>
      </c>
      <c r="FO161" s="7">
        <f t="shared" si="564"/>
        <v>0</v>
      </c>
      <c r="FP161" s="7">
        <f t="shared" si="564"/>
        <v>0</v>
      </c>
      <c r="FQ161" s="7">
        <f t="shared" si="564"/>
        <v>0</v>
      </c>
      <c r="FR161" s="7">
        <f t="shared" si="564"/>
        <v>0</v>
      </c>
      <c r="FS161" s="7">
        <f t="shared" si="564"/>
        <v>0</v>
      </c>
      <c r="FT161" s="7">
        <f t="shared" si="564"/>
        <v>0</v>
      </c>
      <c r="FU161" s="7">
        <f t="shared" si="564"/>
        <v>0</v>
      </c>
      <c r="FV161" s="7">
        <f t="shared" si="564"/>
        <v>0.14445502176214903</v>
      </c>
      <c r="FW161" s="7">
        <f t="shared" si="564"/>
        <v>0</v>
      </c>
      <c r="FX161" s="7">
        <f t="shared" si="564"/>
        <v>0</v>
      </c>
      <c r="FY161" s="7">
        <f t="shared" si="564"/>
        <v>0</v>
      </c>
      <c r="FZ161" s="7">
        <f t="shared" si="564"/>
        <v>0.28891004352429805</v>
      </c>
      <c r="GA161" s="7">
        <f t="shared" si="564"/>
        <v>0.14445502176214903</v>
      </c>
      <c r="GB161" s="7">
        <f t="shared" si="564"/>
        <v>0</v>
      </c>
      <c r="GC161" s="7">
        <f t="shared" si="564"/>
        <v>0.28891004352429805</v>
      </c>
      <c r="GD161" s="7">
        <f t="shared" si="564"/>
        <v>0.28891004352429805</v>
      </c>
      <c r="GE161" s="7">
        <f t="shared" si="564"/>
        <v>0</v>
      </c>
      <c r="GF161" s="7">
        <f t="shared" si="564"/>
        <v>0.14445502176214903</v>
      </c>
      <c r="GG161" s="7">
        <f t="shared" si="564"/>
        <v>0</v>
      </c>
      <c r="GH161" s="7">
        <f t="shared" si="564"/>
        <v>0.14445502176214903</v>
      </c>
      <c r="GI161" s="7">
        <f t="shared" si="564"/>
        <v>0.14445502176214903</v>
      </c>
      <c r="GJ161" s="7">
        <f t="shared" si="564"/>
        <v>0</v>
      </c>
      <c r="GK161" s="7">
        <f t="shared" si="564"/>
        <v>0.14445502176214903</v>
      </c>
      <c r="GL161" s="7">
        <f t="shared" si="564"/>
        <v>0.57782008704859611</v>
      </c>
      <c r="GM161" s="7">
        <f t="shared" si="564"/>
        <v>0.43336506528644708</v>
      </c>
      <c r="GN161" s="7">
        <f t="shared" si="564"/>
        <v>0.14445502176214903</v>
      </c>
      <c r="GO161" s="7">
        <f t="shared" si="564"/>
        <v>0</v>
      </c>
      <c r="GP161" s="7">
        <f t="shared" si="564"/>
        <v>0.28891004352429805</v>
      </c>
      <c r="GQ161" s="7">
        <f t="shared" si="564"/>
        <v>0.57782008704859611</v>
      </c>
      <c r="GR161" s="7">
        <f t="shared" si="564"/>
        <v>0</v>
      </c>
      <c r="GS161" s="7">
        <f t="shared" si="564"/>
        <v>0.14445502176214903</v>
      </c>
      <c r="GT161" s="7">
        <f t="shared" si="564"/>
        <v>0.28891004352429805</v>
      </c>
      <c r="GU161" s="7">
        <f t="shared" si="564"/>
        <v>0</v>
      </c>
      <c r="GV161" s="7">
        <f t="shared" si="564"/>
        <v>0.14445502176214903</v>
      </c>
      <c r="GW161" s="7">
        <f t="shared" si="564"/>
        <v>0</v>
      </c>
      <c r="GX161" s="7">
        <f t="shared" si="564"/>
        <v>0.14445502176214903</v>
      </c>
      <c r="GY161" s="7">
        <f t="shared" si="564"/>
        <v>0</v>
      </c>
      <c r="GZ161" s="7">
        <f t="shared" si="564"/>
        <v>0</v>
      </c>
      <c r="HA161" s="7">
        <f t="shared" si="564"/>
        <v>0.14445502176214903</v>
      </c>
      <c r="HB161" s="7">
        <f t="shared" si="564"/>
        <v>0</v>
      </c>
      <c r="HC161" s="7">
        <f t="shared" si="564"/>
        <v>0</v>
      </c>
      <c r="HD161" s="7">
        <f t="shared" si="564"/>
        <v>0</v>
      </c>
      <c r="HE161" s="7">
        <f>HE148/$C161*100000</f>
        <v>0.28891004352429805</v>
      </c>
      <c r="HF161" s="7">
        <f t="shared" si="564"/>
        <v>0</v>
      </c>
      <c r="HG161" s="7">
        <f t="shared" si="564"/>
        <v>0</v>
      </c>
      <c r="HH161" s="7">
        <f t="shared" si="564"/>
        <v>0.14445502176214903</v>
      </c>
      <c r="HI161" s="7">
        <f t="shared" si="564"/>
        <v>0</v>
      </c>
      <c r="HJ161" s="7">
        <f t="shared" si="564"/>
        <v>0</v>
      </c>
      <c r="HK161" s="7">
        <f t="shared" si="564"/>
        <v>0</v>
      </c>
      <c r="HL161" s="7">
        <f t="shared" si="564"/>
        <v>0</v>
      </c>
      <c r="HM161" s="7">
        <f t="shared" si="564"/>
        <v>0</v>
      </c>
      <c r="HN161" s="7">
        <f t="shared" si="564"/>
        <v>0</v>
      </c>
      <c r="HO161" s="7">
        <f t="shared" si="564"/>
        <v>0</v>
      </c>
      <c r="HP161" s="7">
        <f t="shared" si="564"/>
        <v>0</v>
      </c>
      <c r="HQ161" s="7">
        <f t="shared" si="564"/>
        <v>0</v>
      </c>
      <c r="HR161" s="7">
        <f t="shared" si="564"/>
        <v>0</v>
      </c>
      <c r="HS161" s="7">
        <f t="shared" ref="HS161:HW161" si="565">HS148/$C161*100000</f>
        <v>0</v>
      </c>
      <c r="HT161" s="7">
        <f t="shared" si="565"/>
        <v>0</v>
      </c>
      <c r="HU161" s="7">
        <f t="shared" si="565"/>
        <v>0</v>
      </c>
      <c r="HV161" s="7">
        <f t="shared" si="565"/>
        <v>0</v>
      </c>
      <c r="HW161" s="7">
        <f t="shared" si="565"/>
        <v>0</v>
      </c>
    </row>
    <row r="162" spans="2:231" s="132" customFormat="1" ht="15.75" thickBot="1" x14ac:dyDescent="0.3">
      <c r="B162" s="257" t="s">
        <v>212</v>
      </c>
      <c r="C162" s="259">
        <v>129831</v>
      </c>
      <c r="D162" s="7">
        <f t="shared" ref="D162:BO162" si="566">D149/$C162*100000</f>
        <v>0</v>
      </c>
      <c r="E162" s="7">
        <f t="shared" si="566"/>
        <v>0</v>
      </c>
      <c r="F162" s="7">
        <f t="shared" si="566"/>
        <v>0</v>
      </c>
      <c r="G162" s="7">
        <f t="shared" si="566"/>
        <v>0.77023207092296908</v>
      </c>
      <c r="H162" s="7">
        <f t="shared" si="566"/>
        <v>0</v>
      </c>
      <c r="I162" s="7">
        <f t="shared" si="566"/>
        <v>0</v>
      </c>
      <c r="J162" s="7">
        <f t="shared" si="566"/>
        <v>0</v>
      </c>
      <c r="K162" s="7">
        <f t="shared" si="566"/>
        <v>0</v>
      </c>
      <c r="L162" s="7">
        <f t="shared" si="566"/>
        <v>0</v>
      </c>
      <c r="M162" s="7">
        <f t="shared" si="566"/>
        <v>0</v>
      </c>
      <c r="N162" s="7">
        <f t="shared" si="566"/>
        <v>0</v>
      </c>
      <c r="O162" s="7">
        <f t="shared" si="566"/>
        <v>0.77023207092296908</v>
      </c>
      <c r="P162" s="7">
        <f t="shared" si="566"/>
        <v>0</v>
      </c>
      <c r="Q162" s="7">
        <f t="shared" si="566"/>
        <v>0</v>
      </c>
      <c r="R162" s="7">
        <f t="shared" si="566"/>
        <v>0</v>
      </c>
      <c r="S162" s="7">
        <f t="shared" si="566"/>
        <v>0</v>
      </c>
      <c r="T162" s="7">
        <f t="shared" si="566"/>
        <v>0</v>
      </c>
      <c r="U162" s="7">
        <f t="shared" si="566"/>
        <v>0</v>
      </c>
      <c r="V162" s="7">
        <f t="shared" si="566"/>
        <v>0.77023207092296908</v>
      </c>
      <c r="W162" s="7">
        <f t="shared" si="566"/>
        <v>0</v>
      </c>
      <c r="X162" s="7">
        <f t="shared" si="566"/>
        <v>0</v>
      </c>
      <c r="Y162" s="7">
        <f t="shared" si="566"/>
        <v>0.77023207092296908</v>
      </c>
      <c r="Z162" s="7">
        <f t="shared" si="566"/>
        <v>0</v>
      </c>
      <c r="AA162" s="7">
        <f t="shared" si="566"/>
        <v>1.5404641418459382</v>
      </c>
      <c r="AB162" s="7">
        <f t="shared" si="566"/>
        <v>0.77023207092296908</v>
      </c>
      <c r="AC162" s="7">
        <f t="shared" si="566"/>
        <v>1.5404641418459382</v>
      </c>
      <c r="AD162" s="7">
        <f t="shared" si="566"/>
        <v>0</v>
      </c>
      <c r="AE162" s="7">
        <f t="shared" si="566"/>
        <v>0</v>
      </c>
      <c r="AF162" s="7">
        <f t="shared" si="566"/>
        <v>0.77023207092296908</v>
      </c>
      <c r="AG162" s="7">
        <f t="shared" si="566"/>
        <v>2.310696212768907</v>
      </c>
      <c r="AH162" s="7">
        <f t="shared" si="566"/>
        <v>3.8511603546148456</v>
      </c>
      <c r="AI162" s="7">
        <f t="shared" si="566"/>
        <v>0.77023207092296908</v>
      </c>
      <c r="AJ162" s="7">
        <f t="shared" si="566"/>
        <v>2.310696212768907</v>
      </c>
      <c r="AK162" s="7">
        <f t="shared" si="566"/>
        <v>3.8511603546148456</v>
      </c>
      <c r="AL162" s="7">
        <f t="shared" si="566"/>
        <v>2.310696212768907</v>
      </c>
      <c r="AM162" s="7">
        <f t="shared" si="566"/>
        <v>2.310696212768907</v>
      </c>
      <c r="AN162" s="7">
        <f t="shared" si="566"/>
        <v>6.9320886383067215</v>
      </c>
      <c r="AO162" s="7">
        <f t="shared" si="566"/>
        <v>6.9320886383067215</v>
      </c>
      <c r="AP162" s="7">
        <f t="shared" si="566"/>
        <v>9.2427848510756281</v>
      </c>
      <c r="AQ162" s="7">
        <f t="shared" si="566"/>
        <v>10.783248992921566</v>
      </c>
      <c r="AR162" s="7">
        <f t="shared" si="566"/>
        <v>12.323713134767505</v>
      </c>
      <c r="AS162" s="7">
        <f t="shared" si="566"/>
        <v>16.17487348938235</v>
      </c>
      <c r="AT162" s="7">
        <f t="shared" si="566"/>
        <v>15.404641418459383</v>
      </c>
      <c r="AU162" s="7">
        <f t="shared" si="566"/>
        <v>28.498586624149858</v>
      </c>
      <c r="AV162" s="7">
        <f t="shared" si="566"/>
        <v>25.417658340457979</v>
      </c>
      <c r="AW162" s="7">
        <f t="shared" si="566"/>
        <v>23.106962127689073</v>
      </c>
      <c r="AX162" s="7">
        <f t="shared" si="566"/>
        <v>24.647426269535011</v>
      </c>
      <c r="AY162" s="7">
        <f t="shared" si="566"/>
        <v>38.511603546148457</v>
      </c>
      <c r="AZ162" s="7">
        <f t="shared" si="566"/>
        <v>28.498586624149858</v>
      </c>
      <c r="BA162" s="7">
        <f t="shared" si="566"/>
        <v>33.119979049687672</v>
      </c>
      <c r="BB162" s="7">
        <f t="shared" si="566"/>
        <v>51.605548751838931</v>
      </c>
      <c r="BC162" s="7">
        <f t="shared" si="566"/>
        <v>45.443692184455173</v>
      </c>
      <c r="BD162" s="7">
        <f t="shared" si="566"/>
        <v>43.132995971686263</v>
      </c>
      <c r="BE162" s="7">
        <f t="shared" si="566"/>
        <v>59.30786946106862</v>
      </c>
      <c r="BF162" s="7">
        <f t="shared" si="566"/>
        <v>64.699493957529398</v>
      </c>
      <c r="BG162" s="7">
        <f t="shared" si="566"/>
        <v>48.524620468147056</v>
      </c>
      <c r="BH162" s="7">
        <f t="shared" si="566"/>
        <v>43.132995971686263</v>
      </c>
      <c r="BI162" s="7">
        <f t="shared" si="566"/>
        <v>63.159029815683461</v>
      </c>
      <c r="BJ162" s="7">
        <f t="shared" si="566"/>
        <v>54.686477035530807</v>
      </c>
      <c r="BK162" s="7">
        <f t="shared" si="566"/>
        <v>53.146012893684869</v>
      </c>
      <c r="BL162" s="7">
        <f t="shared" si="566"/>
        <v>51.605548751838931</v>
      </c>
      <c r="BM162" s="7">
        <f t="shared" si="566"/>
        <v>72.401814666759094</v>
      </c>
      <c r="BN162" s="7">
        <f t="shared" si="566"/>
        <v>66.239958099375343</v>
      </c>
      <c r="BO162" s="7">
        <f t="shared" si="566"/>
        <v>37.741371475225485</v>
      </c>
      <c r="BP162" s="7">
        <f t="shared" ref="BP162:EA162" si="567">BP149/$C162*100000</f>
        <v>70.861350524913163</v>
      </c>
      <c r="BQ162" s="7">
        <f t="shared" si="567"/>
        <v>56.226941177376744</v>
      </c>
      <c r="BR162" s="7">
        <f t="shared" si="567"/>
        <v>73.942278808605025</v>
      </c>
      <c r="BS162" s="7">
        <f t="shared" si="567"/>
        <v>60.078101531991592</v>
      </c>
      <c r="BT162" s="7">
        <f t="shared" si="567"/>
        <v>63.92926188660644</v>
      </c>
      <c r="BU162" s="7">
        <f t="shared" si="567"/>
        <v>46.984156326301111</v>
      </c>
      <c r="BV162" s="7">
        <f t="shared" si="567"/>
        <v>50.065084609992986</v>
      </c>
      <c r="BW162" s="7">
        <f t="shared" si="567"/>
        <v>47.754388397224083</v>
      </c>
      <c r="BX162" s="7">
        <f t="shared" si="567"/>
        <v>63.159029815683461</v>
      </c>
      <c r="BY162" s="7">
        <f t="shared" si="567"/>
        <v>47.754388397224083</v>
      </c>
      <c r="BZ162" s="7">
        <f t="shared" si="567"/>
        <v>54.686477035530807</v>
      </c>
      <c r="CA162" s="7">
        <f t="shared" si="567"/>
        <v>60.848333602914551</v>
      </c>
      <c r="CB162" s="7">
        <f t="shared" si="567"/>
        <v>39.281835617071422</v>
      </c>
      <c r="CC162" s="7">
        <f t="shared" si="567"/>
        <v>31.57951490784173</v>
      </c>
      <c r="CD162" s="7">
        <f t="shared" si="567"/>
        <v>43.903228042609243</v>
      </c>
      <c r="CE162" s="7">
        <f t="shared" si="567"/>
        <v>43.903228042609243</v>
      </c>
      <c r="CF162" s="7">
        <f t="shared" si="567"/>
        <v>44.673460113532208</v>
      </c>
      <c r="CG162" s="7">
        <f t="shared" si="567"/>
        <v>30.809282836918765</v>
      </c>
      <c r="CH162" s="7">
        <f t="shared" si="567"/>
        <v>30.039050765995796</v>
      </c>
      <c r="CI162" s="7">
        <f t="shared" si="567"/>
        <v>30.809282836918765</v>
      </c>
      <c r="CJ162" s="7">
        <f t="shared" si="567"/>
        <v>17.715337631228291</v>
      </c>
      <c r="CK162" s="7">
        <f t="shared" si="567"/>
        <v>20.026033843997197</v>
      </c>
      <c r="CL162" s="7">
        <f t="shared" si="567"/>
        <v>20.796265914920166</v>
      </c>
      <c r="CM162" s="7">
        <f t="shared" si="567"/>
        <v>25.417658340457979</v>
      </c>
      <c r="CN162" s="7">
        <f t="shared" si="567"/>
        <v>18.485569702151256</v>
      </c>
      <c r="CO162" s="7">
        <f t="shared" si="567"/>
        <v>20.796265914920166</v>
      </c>
      <c r="CP162" s="7">
        <f t="shared" si="567"/>
        <v>15.404641418459383</v>
      </c>
      <c r="CQ162" s="7">
        <f t="shared" si="567"/>
        <v>16.945105560305322</v>
      </c>
      <c r="CR162" s="7">
        <f t="shared" si="567"/>
        <v>18.485569702151256</v>
      </c>
      <c r="CS162" s="7">
        <f t="shared" si="567"/>
        <v>6.1618565673837526</v>
      </c>
      <c r="CT162" s="7">
        <f t="shared" si="567"/>
        <v>21.566497985843132</v>
      </c>
      <c r="CU162" s="7">
        <f t="shared" si="567"/>
        <v>20.796265914920166</v>
      </c>
      <c r="CV162" s="7">
        <f t="shared" si="567"/>
        <v>16.945105560305322</v>
      </c>
      <c r="CW162" s="7">
        <f t="shared" si="567"/>
        <v>7.7023207092296913</v>
      </c>
      <c r="CX162" s="7">
        <f t="shared" si="567"/>
        <v>6.1618565673837526</v>
      </c>
      <c r="CY162" s="7">
        <f t="shared" si="567"/>
        <v>16.17487348938235</v>
      </c>
      <c r="CZ162" s="7">
        <f t="shared" si="567"/>
        <v>10.783248992921566</v>
      </c>
      <c r="DA162" s="7">
        <f t="shared" si="567"/>
        <v>10.783248992921566</v>
      </c>
      <c r="DB162" s="7">
        <f t="shared" si="567"/>
        <v>8.472552780152661</v>
      </c>
      <c r="DC162" s="7">
        <f t="shared" si="567"/>
        <v>11.553481063844536</v>
      </c>
      <c r="DD162" s="7">
        <f t="shared" si="567"/>
        <v>6.9320886383067215</v>
      </c>
      <c r="DE162" s="7">
        <f t="shared" si="567"/>
        <v>6.1618565673837526</v>
      </c>
      <c r="DF162" s="7">
        <f t="shared" si="567"/>
        <v>8.472552780152661</v>
      </c>
      <c r="DG162" s="7">
        <f t="shared" si="567"/>
        <v>8.472552780152661</v>
      </c>
      <c r="DH162" s="7">
        <f t="shared" si="567"/>
        <v>12.323713134767505</v>
      </c>
      <c r="DI162" s="7">
        <f t="shared" si="567"/>
        <v>6.1618565673837526</v>
      </c>
      <c r="DJ162" s="7">
        <f t="shared" si="567"/>
        <v>8.472552780152661</v>
      </c>
      <c r="DK162" s="7">
        <f t="shared" si="567"/>
        <v>2.310696212768907</v>
      </c>
      <c r="DL162" s="7">
        <f t="shared" si="567"/>
        <v>2.310696212768907</v>
      </c>
      <c r="DM162" s="7">
        <f t="shared" si="567"/>
        <v>9.2427848510756281</v>
      </c>
      <c r="DN162" s="7">
        <f t="shared" si="567"/>
        <v>4.621392425537814</v>
      </c>
      <c r="DO162" s="7">
        <f t="shared" si="567"/>
        <v>3.8511603546148456</v>
      </c>
      <c r="DP162" s="7">
        <f t="shared" si="567"/>
        <v>5.3916244964607829</v>
      </c>
      <c r="DQ162" s="7">
        <f t="shared" si="567"/>
        <v>4.621392425537814</v>
      </c>
      <c r="DR162" s="7">
        <f t="shared" si="567"/>
        <v>2.310696212768907</v>
      </c>
      <c r="DS162" s="7">
        <f t="shared" si="567"/>
        <v>2.310696212768907</v>
      </c>
      <c r="DT162" s="7">
        <f t="shared" si="567"/>
        <v>2.310696212768907</v>
      </c>
      <c r="DU162" s="7">
        <f t="shared" si="567"/>
        <v>3.0809282836918763</v>
      </c>
      <c r="DV162" s="7">
        <f t="shared" si="567"/>
        <v>3.0809282836918763</v>
      </c>
      <c r="DW162" s="7">
        <f t="shared" si="567"/>
        <v>4.621392425537814</v>
      </c>
      <c r="DX162" s="7">
        <f t="shared" si="567"/>
        <v>3.0809282836918763</v>
      </c>
      <c r="DY162" s="7">
        <f t="shared" si="567"/>
        <v>3.8511603546148456</v>
      </c>
      <c r="DZ162" s="7">
        <f t="shared" si="567"/>
        <v>0.77023207092296908</v>
      </c>
      <c r="EA162" s="7">
        <f t="shared" si="567"/>
        <v>1.5404641418459382</v>
      </c>
      <c r="EB162" s="7">
        <f t="shared" ref="EB162:EY162" si="568">EB149/$C162*100000</f>
        <v>3.0809282836918763</v>
      </c>
      <c r="EC162" s="7">
        <f t="shared" si="568"/>
        <v>0.77023207092296908</v>
      </c>
      <c r="ED162" s="7">
        <f t="shared" si="568"/>
        <v>1.5404641418459382</v>
      </c>
      <c r="EE162" s="7">
        <f t="shared" si="568"/>
        <v>0</v>
      </c>
      <c r="EF162" s="7">
        <f t="shared" si="568"/>
        <v>1.5404641418459382</v>
      </c>
      <c r="EG162" s="7">
        <f t="shared" si="568"/>
        <v>1.5404641418459382</v>
      </c>
      <c r="EH162" s="7">
        <f t="shared" si="568"/>
        <v>0</v>
      </c>
      <c r="EI162" s="7">
        <f t="shared" si="568"/>
        <v>1.5404641418459382</v>
      </c>
      <c r="EJ162" s="7">
        <f t="shared" si="568"/>
        <v>0</v>
      </c>
      <c r="EK162" s="7">
        <f t="shared" si="568"/>
        <v>1.5404641418459382</v>
      </c>
      <c r="EL162" s="7">
        <f t="shared" si="568"/>
        <v>0.77023207092296908</v>
      </c>
      <c r="EM162" s="7">
        <f t="shared" si="568"/>
        <v>1.5404641418459382</v>
      </c>
      <c r="EN162" s="7">
        <f t="shared" si="568"/>
        <v>0</v>
      </c>
      <c r="EO162" s="7">
        <f t="shared" si="568"/>
        <v>0.77023207092296908</v>
      </c>
      <c r="EP162" s="7">
        <f t="shared" si="568"/>
        <v>3.8511603546148456</v>
      </c>
      <c r="EQ162" s="7">
        <f t="shared" si="568"/>
        <v>3.0809282836918763</v>
      </c>
      <c r="ER162" s="7">
        <f t="shared" si="568"/>
        <v>0</v>
      </c>
      <c r="ES162" s="7">
        <f t="shared" si="568"/>
        <v>0</v>
      </c>
      <c r="ET162" s="7">
        <f t="shared" si="568"/>
        <v>0.77023207092296908</v>
      </c>
      <c r="EU162" s="7">
        <f t="shared" si="568"/>
        <v>0</v>
      </c>
      <c r="EV162" s="7">
        <f t="shared" si="568"/>
        <v>1.5404641418459382</v>
      </c>
      <c r="EW162" s="7">
        <f t="shared" si="568"/>
        <v>0</v>
      </c>
      <c r="EX162" s="7">
        <f t="shared" si="568"/>
        <v>0</v>
      </c>
      <c r="EY162" s="7">
        <f t="shared" si="568"/>
        <v>0</v>
      </c>
      <c r="EZ162" s="7">
        <f t="shared" ref="EZ162:FF162" si="569">EZ149/$C162*100000</f>
        <v>0</v>
      </c>
      <c r="FA162" s="7">
        <f t="shared" si="569"/>
        <v>0</v>
      </c>
      <c r="FB162" s="7">
        <f t="shared" si="569"/>
        <v>0</v>
      </c>
      <c r="FC162" s="7">
        <f t="shared" si="569"/>
        <v>0</v>
      </c>
      <c r="FD162" s="7">
        <f t="shared" si="569"/>
        <v>0</v>
      </c>
      <c r="FE162" s="7">
        <f t="shared" si="569"/>
        <v>0</v>
      </c>
      <c r="FF162" s="7">
        <f t="shared" si="569"/>
        <v>0</v>
      </c>
      <c r="FG162" s="7">
        <f t="shared" ref="FG162:HR162" si="570">FG149/$C162*100000</f>
        <v>0</v>
      </c>
      <c r="FH162" s="7">
        <f t="shared" si="570"/>
        <v>0</v>
      </c>
      <c r="FI162" s="7">
        <f t="shared" si="570"/>
        <v>0</v>
      </c>
      <c r="FJ162" s="7">
        <f t="shared" si="570"/>
        <v>0</v>
      </c>
      <c r="FK162" s="7">
        <f t="shared" si="570"/>
        <v>0</v>
      </c>
      <c r="FL162" s="7">
        <f t="shared" si="570"/>
        <v>0</v>
      </c>
      <c r="FM162" s="7">
        <f t="shared" si="570"/>
        <v>0</v>
      </c>
      <c r="FN162" s="7">
        <f t="shared" si="570"/>
        <v>0</v>
      </c>
      <c r="FO162" s="7">
        <f t="shared" si="570"/>
        <v>0</v>
      </c>
      <c r="FP162" s="7">
        <f t="shared" si="570"/>
        <v>0</v>
      </c>
      <c r="FQ162" s="7">
        <f t="shared" si="570"/>
        <v>0</v>
      </c>
      <c r="FR162" s="7">
        <f t="shared" si="570"/>
        <v>0</v>
      </c>
      <c r="FS162" s="7">
        <f t="shared" si="570"/>
        <v>0</v>
      </c>
      <c r="FT162" s="7">
        <f t="shared" si="570"/>
        <v>0</v>
      </c>
      <c r="FU162" s="7">
        <f t="shared" si="570"/>
        <v>0</v>
      </c>
      <c r="FV162" s="7">
        <f t="shared" si="570"/>
        <v>0</v>
      </c>
      <c r="FW162" s="7">
        <f t="shared" si="570"/>
        <v>0</v>
      </c>
      <c r="FX162" s="7">
        <f t="shared" si="570"/>
        <v>0</v>
      </c>
      <c r="FY162" s="7">
        <f t="shared" si="570"/>
        <v>0</v>
      </c>
      <c r="FZ162" s="7">
        <f t="shared" si="570"/>
        <v>0</v>
      </c>
      <c r="GA162" s="7">
        <f t="shared" si="570"/>
        <v>0.77023207092296908</v>
      </c>
      <c r="GB162" s="7">
        <f t="shared" si="570"/>
        <v>0</v>
      </c>
      <c r="GC162" s="7">
        <f t="shared" si="570"/>
        <v>0</v>
      </c>
      <c r="GD162" s="7">
        <f t="shared" si="570"/>
        <v>0</v>
      </c>
      <c r="GE162" s="7">
        <f t="shared" si="570"/>
        <v>0.77023207092296908</v>
      </c>
      <c r="GF162" s="7">
        <f t="shared" si="570"/>
        <v>1.5404641418459382</v>
      </c>
      <c r="GG162" s="7">
        <f t="shared" si="570"/>
        <v>0.77023207092296908</v>
      </c>
      <c r="GH162" s="7">
        <f t="shared" si="570"/>
        <v>0</v>
      </c>
      <c r="GI162" s="7">
        <f t="shared" si="570"/>
        <v>0</v>
      </c>
      <c r="GJ162" s="7">
        <f t="shared" si="570"/>
        <v>0</v>
      </c>
      <c r="GK162" s="7">
        <f t="shared" si="570"/>
        <v>1.5404641418459382</v>
      </c>
      <c r="GL162" s="7">
        <f t="shared" si="570"/>
        <v>0.77023207092296908</v>
      </c>
      <c r="GM162" s="7">
        <f t="shared" si="570"/>
        <v>3.0809282836918763</v>
      </c>
      <c r="GN162" s="7">
        <f t="shared" si="570"/>
        <v>3.8511603546148456</v>
      </c>
      <c r="GO162" s="7">
        <f t="shared" si="570"/>
        <v>0</v>
      </c>
      <c r="GP162" s="7">
        <f t="shared" si="570"/>
        <v>0.77023207092296908</v>
      </c>
      <c r="GQ162" s="7">
        <f t="shared" si="570"/>
        <v>0</v>
      </c>
      <c r="GR162" s="7">
        <f t="shared" si="570"/>
        <v>0</v>
      </c>
      <c r="GS162" s="7">
        <f t="shared" si="570"/>
        <v>0</v>
      </c>
      <c r="GT162" s="7">
        <f t="shared" si="570"/>
        <v>0</v>
      </c>
      <c r="GU162" s="7">
        <f t="shared" si="570"/>
        <v>0</v>
      </c>
      <c r="GV162" s="7">
        <f t="shared" si="570"/>
        <v>0</v>
      </c>
      <c r="GW162" s="7">
        <f t="shared" si="570"/>
        <v>0.77023207092296908</v>
      </c>
      <c r="GX162" s="7">
        <f t="shared" si="570"/>
        <v>0</v>
      </c>
      <c r="GY162" s="7">
        <f t="shared" si="570"/>
        <v>0</v>
      </c>
      <c r="GZ162" s="7">
        <f t="shared" si="570"/>
        <v>0</v>
      </c>
      <c r="HA162" s="7">
        <f t="shared" si="570"/>
        <v>0.77023207092296908</v>
      </c>
      <c r="HB162" s="7">
        <f t="shared" si="570"/>
        <v>0</v>
      </c>
      <c r="HC162" s="7">
        <f t="shared" si="570"/>
        <v>0.77023207092296908</v>
      </c>
      <c r="HD162" s="7">
        <f t="shared" si="570"/>
        <v>0</v>
      </c>
      <c r="HE162" s="7">
        <f t="shared" si="570"/>
        <v>0</v>
      </c>
      <c r="HF162" s="7">
        <f t="shared" si="570"/>
        <v>0</v>
      </c>
      <c r="HG162" s="7">
        <f t="shared" si="570"/>
        <v>0</v>
      </c>
      <c r="HH162" s="7">
        <f t="shared" si="570"/>
        <v>0</v>
      </c>
      <c r="HI162" s="7">
        <f t="shared" si="570"/>
        <v>0</v>
      </c>
      <c r="HJ162" s="7">
        <f t="shared" si="570"/>
        <v>0</v>
      </c>
      <c r="HK162" s="7">
        <f t="shared" si="570"/>
        <v>0</v>
      </c>
      <c r="HL162" s="7">
        <f t="shared" si="570"/>
        <v>0</v>
      </c>
      <c r="HM162" s="7">
        <f t="shared" si="570"/>
        <v>0</v>
      </c>
      <c r="HN162" s="7">
        <f t="shared" si="570"/>
        <v>0</v>
      </c>
      <c r="HO162" s="7">
        <f t="shared" si="570"/>
        <v>0</v>
      </c>
      <c r="HP162" s="7">
        <f t="shared" si="570"/>
        <v>0</v>
      </c>
      <c r="HQ162" s="7">
        <f t="shared" si="570"/>
        <v>0</v>
      </c>
      <c r="HR162" s="7">
        <f t="shared" si="570"/>
        <v>0</v>
      </c>
      <c r="HS162" s="7">
        <f t="shared" ref="HS162:HW162" si="571">HS149/$C162*100000</f>
        <v>0</v>
      </c>
      <c r="HT162" s="7">
        <f t="shared" si="571"/>
        <v>0</v>
      </c>
      <c r="HU162" s="7">
        <f t="shared" si="571"/>
        <v>0</v>
      </c>
      <c r="HV162" s="7">
        <f t="shared" si="571"/>
        <v>0</v>
      </c>
      <c r="HW162" s="7">
        <f t="shared" si="571"/>
        <v>0</v>
      </c>
    </row>
    <row r="163" spans="2:231" s="132" customFormat="1" x14ac:dyDescent="0.25">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c r="CC163" s="18"/>
      <c r="CD163" s="18"/>
      <c r="CE163" s="18"/>
      <c r="CF163" s="18"/>
      <c r="CG163" s="18"/>
      <c r="CH163" s="18"/>
      <c r="CI163" s="18"/>
      <c r="CJ163" s="18"/>
      <c r="CK163" s="18"/>
      <c r="CL163" s="18"/>
      <c r="CM163" s="18"/>
      <c r="CN163" s="18"/>
      <c r="CO163" s="18"/>
      <c r="CP163" s="18"/>
      <c r="CQ163" s="18"/>
      <c r="CR163" s="18"/>
      <c r="CS163" s="18"/>
      <c r="CT163" s="18"/>
      <c r="CU163" s="18"/>
      <c r="CV163" s="18"/>
      <c r="CW163" s="18"/>
      <c r="CX163" s="18"/>
      <c r="CY163" s="18"/>
      <c r="CZ163" s="18"/>
      <c r="DA163" s="18"/>
      <c r="DB163" s="18"/>
      <c r="DC163" s="18"/>
      <c r="DD163" s="18"/>
      <c r="DE163" s="18"/>
      <c r="DF163" s="18"/>
      <c r="DG163" s="18"/>
      <c r="DH163" s="18"/>
      <c r="DI163" s="18"/>
      <c r="DJ163" s="18"/>
      <c r="DK163" s="18"/>
      <c r="DL163" s="18"/>
      <c r="DM163" s="18"/>
      <c r="DN163" s="18"/>
      <c r="DO163" s="18"/>
      <c r="DP163" s="18"/>
      <c r="DQ163" s="18"/>
      <c r="DR163" s="18"/>
      <c r="DS163" s="18"/>
      <c r="DT163" s="18"/>
      <c r="DU163" s="18"/>
      <c r="DV163" s="18"/>
      <c r="DW163" s="18"/>
      <c r="DX163" s="18"/>
      <c r="DY163" s="18"/>
      <c r="DZ163" s="18"/>
      <c r="EA163" s="18"/>
      <c r="EB163" s="18"/>
      <c r="EC163" s="18"/>
      <c r="ED163" s="18"/>
      <c r="EE163" s="18"/>
      <c r="EF163" s="18"/>
      <c r="EG163" s="18"/>
      <c r="EH163" s="18"/>
      <c r="EI163" s="18"/>
      <c r="EJ163" s="18"/>
      <c r="EK163" s="18"/>
      <c r="EL163" s="18"/>
      <c r="EM163" s="18"/>
      <c r="EN163" s="18"/>
      <c r="EO163" s="18"/>
      <c r="EP163" s="18"/>
      <c r="EQ163" s="18"/>
      <c r="ER163" s="18"/>
      <c r="ES163" s="18"/>
      <c r="ET163" s="18"/>
      <c r="EU163" s="18"/>
      <c r="EV163" s="18"/>
      <c r="EW163" s="18"/>
      <c r="EX163" s="18"/>
      <c r="EY163" s="18"/>
      <c r="EZ163" s="18"/>
      <c r="FA163" s="18"/>
      <c r="FB163" s="18"/>
      <c r="FC163" s="18"/>
      <c r="FD163" s="18"/>
      <c r="FE163" s="18"/>
      <c r="FF163" s="18"/>
      <c r="FG163" s="18"/>
      <c r="FH163" s="18"/>
      <c r="FI163" s="18"/>
      <c r="FJ163" s="18"/>
      <c r="FK163" s="18"/>
      <c r="FL163" s="18"/>
      <c r="FM163" s="18"/>
      <c r="FN163" s="18"/>
      <c r="FO163" s="18"/>
      <c r="FP163" s="18"/>
      <c r="FQ163" s="18"/>
      <c r="FR163" s="18"/>
      <c r="FS163" s="18"/>
      <c r="FT163" s="18"/>
      <c r="FU163" s="18"/>
      <c r="FV163" s="18"/>
      <c r="FW163" s="18"/>
      <c r="FX163" s="18"/>
      <c r="FY163" s="18"/>
      <c r="FZ163" s="18"/>
      <c r="GA163" s="18"/>
      <c r="GB163" s="18"/>
      <c r="GC163" s="18"/>
      <c r="GD163" s="18"/>
      <c r="GE163" s="18"/>
      <c r="GF163" s="18"/>
      <c r="GG163" s="18"/>
      <c r="GH163" s="18"/>
      <c r="GI163" s="18"/>
      <c r="GJ163" s="18"/>
      <c r="GK163" s="18"/>
      <c r="GL163" s="18"/>
      <c r="GM163" s="18"/>
      <c r="GN163" s="18"/>
      <c r="GO163" s="18"/>
      <c r="GP163" s="18"/>
      <c r="GQ163" s="18"/>
      <c r="GR163" s="18"/>
      <c r="GS163" s="18"/>
      <c r="GT163" s="18"/>
      <c r="GU163" s="18"/>
      <c r="GV163" s="18"/>
      <c r="GW163" s="18"/>
      <c r="GX163" s="18"/>
      <c r="GY163" s="18"/>
      <c r="GZ163" s="18"/>
      <c r="HA163" s="18"/>
      <c r="HB163" s="18"/>
      <c r="HC163" s="18"/>
      <c r="HD163" s="18"/>
      <c r="HE163" s="18"/>
      <c r="HF163" s="18"/>
      <c r="HG163" s="18"/>
      <c r="HH163" s="18"/>
      <c r="HI163" s="18"/>
      <c r="HJ163" s="18"/>
      <c r="HK163" s="18"/>
      <c r="HL163" s="18"/>
      <c r="HM163" s="18"/>
      <c r="HN163" s="18"/>
      <c r="HO163" s="18"/>
      <c r="HP163" s="18"/>
      <c r="HQ163" s="18"/>
      <c r="HR163" s="18"/>
      <c r="HS163" s="18"/>
      <c r="HT163" s="18"/>
      <c r="HU163" s="18"/>
      <c r="HV163" s="18"/>
      <c r="HW163" s="18"/>
    </row>
    <row r="164" spans="2:231" s="132" customFormat="1" x14ac:dyDescent="0.25">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c r="CC164" s="18"/>
      <c r="CD164" s="18"/>
      <c r="CE164" s="18"/>
      <c r="CF164" s="18"/>
      <c r="CG164" s="18"/>
      <c r="CH164" s="18"/>
      <c r="CI164" s="18"/>
      <c r="CJ164" s="18"/>
      <c r="CK164" s="18"/>
      <c r="CL164" s="18"/>
      <c r="CM164" s="18"/>
      <c r="CN164" s="18"/>
      <c r="CO164" s="18"/>
      <c r="CP164" s="18"/>
      <c r="CQ164" s="18"/>
      <c r="CR164" s="18"/>
      <c r="CS164" s="18"/>
      <c r="CT164" s="18"/>
      <c r="CU164" s="18"/>
      <c r="CV164" s="18"/>
      <c r="CW164" s="18"/>
      <c r="CX164" s="18"/>
      <c r="CY164" s="18"/>
      <c r="CZ164" s="18"/>
      <c r="DA164" s="18"/>
      <c r="DB164" s="18"/>
      <c r="DC164" s="18"/>
      <c r="DD164" s="18"/>
      <c r="DE164" s="18"/>
      <c r="DF164" s="18"/>
      <c r="DG164" s="18"/>
      <c r="DH164" s="18"/>
      <c r="DI164" s="18"/>
      <c r="DJ164" s="18"/>
      <c r="DK164" s="18"/>
      <c r="DL164" s="18"/>
      <c r="DM164" s="18"/>
      <c r="DN164" s="18"/>
      <c r="DO164" s="18"/>
      <c r="DP164" s="18"/>
      <c r="DQ164" s="18"/>
      <c r="DR164" s="18"/>
      <c r="DS164" s="18"/>
      <c r="DT164" s="18"/>
      <c r="DU164" s="18"/>
      <c r="DV164" s="18"/>
      <c r="DW164" s="18"/>
      <c r="DX164" s="18"/>
      <c r="DY164" s="18"/>
      <c r="DZ164" s="18"/>
      <c r="EA164" s="18"/>
      <c r="EB164" s="18"/>
      <c r="EC164" s="18"/>
      <c r="ED164" s="18"/>
      <c r="EE164" s="18"/>
      <c r="EF164" s="18"/>
      <c r="EG164" s="18"/>
      <c r="EH164" s="18"/>
      <c r="EI164" s="18"/>
      <c r="EJ164" s="18"/>
      <c r="EK164" s="18"/>
      <c r="EL164" s="18"/>
      <c r="EM164" s="18"/>
      <c r="EN164" s="18"/>
      <c r="EO164" s="18"/>
      <c r="EP164" s="18"/>
      <c r="EQ164" s="18"/>
      <c r="ER164" s="18"/>
      <c r="ES164" s="18"/>
      <c r="ET164" s="18"/>
      <c r="EU164" s="18"/>
      <c r="EV164" s="18"/>
      <c r="EW164" s="18"/>
      <c r="EX164" s="18"/>
      <c r="EY164" s="18"/>
      <c r="EZ164" s="18"/>
      <c r="FA164" s="18"/>
      <c r="FB164" s="18"/>
      <c r="FC164" s="18"/>
      <c r="FD164" s="18"/>
      <c r="FE164" s="18"/>
      <c r="FF164" s="18"/>
      <c r="FG164" s="18"/>
      <c r="FH164" s="18"/>
      <c r="FI164" s="18"/>
      <c r="FJ164" s="18"/>
      <c r="FK164" s="18"/>
      <c r="FL164" s="18"/>
      <c r="FM164" s="18"/>
      <c r="FN164" s="18"/>
      <c r="FO164" s="18"/>
      <c r="FP164" s="18"/>
      <c r="FQ164" s="18"/>
      <c r="FR164" s="18"/>
      <c r="FS164" s="18"/>
      <c r="FT164" s="18"/>
      <c r="FU164" s="18"/>
      <c r="FV164" s="18"/>
      <c r="FW164" s="18"/>
      <c r="FX164" s="18"/>
      <c r="FY164" s="18"/>
      <c r="FZ164" s="18"/>
      <c r="GA164" s="18"/>
      <c r="GB164" s="18"/>
      <c r="GC164" s="18"/>
      <c r="GD164" s="18"/>
      <c r="GE164" s="18"/>
      <c r="GF164" s="18"/>
      <c r="GG164" s="18"/>
      <c r="GH164" s="18"/>
      <c r="GI164" s="18"/>
      <c r="GJ164" s="18"/>
      <c r="GK164" s="18"/>
      <c r="GL164" s="18"/>
      <c r="GM164" s="18"/>
      <c r="GN164" s="18"/>
      <c r="GO164" s="18"/>
      <c r="GP164" s="18"/>
      <c r="GQ164" s="18"/>
      <c r="GR164" s="18"/>
      <c r="GS164" s="18"/>
      <c r="GT164" s="18"/>
      <c r="GU164" s="18"/>
      <c r="GV164" s="18"/>
      <c r="GW164" s="18"/>
      <c r="GX164" s="18"/>
      <c r="GY164" s="18"/>
      <c r="GZ164" s="18"/>
      <c r="HA164" s="18"/>
      <c r="HB164" s="18"/>
      <c r="HC164" s="18"/>
      <c r="HD164" s="18"/>
      <c r="HE164" s="18"/>
      <c r="HF164" s="18"/>
      <c r="HG164" s="18"/>
      <c r="HH164" s="18"/>
      <c r="HI164" s="18"/>
      <c r="HJ164" s="18"/>
      <c r="HK164" s="18"/>
      <c r="HL164" s="18"/>
      <c r="HM164" s="18"/>
      <c r="HN164" s="18"/>
      <c r="HO164" s="18"/>
      <c r="HP164" s="18"/>
      <c r="HQ164" s="18"/>
      <c r="HR164" s="18"/>
    </row>
    <row r="165" spans="2:231" s="132" customFormat="1" x14ac:dyDescent="0.25">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c r="CC165" s="18"/>
      <c r="CD165" s="18"/>
      <c r="CE165" s="18"/>
      <c r="CF165" s="18"/>
      <c r="CG165" s="18"/>
      <c r="CH165" s="18"/>
      <c r="CI165" s="18"/>
      <c r="CJ165" s="18"/>
      <c r="CK165" s="18"/>
      <c r="CL165" s="18"/>
      <c r="CM165" s="18"/>
      <c r="CN165" s="18"/>
      <c r="CO165" s="18"/>
      <c r="CP165" s="18"/>
      <c r="CQ165" s="18"/>
      <c r="CR165" s="18"/>
      <c r="CS165" s="18"/>
      <c r="CT165" s="18"/>
      <c r="CU165" s="18"/>
      <c r="CV165" s="18"/>
      <c r="CW165" s="18"/>
      <c r="CX165" s="18"/>
      <c r="CY165" s="18"/>
      <c r="CZ165" s="18"/>
      <c r="DA165" s="18"/>
      <c r="DB165" s="18"/>
      <c r="DC165" s="18"/>
      <c r="DD165" s="18"/>
      <c r="DE165" s="18"/>
      <c r="DF165" s="18"/>
      <c r="DG165" s="18"/>
      <c r="DH165" s="18"/>
      <c r="DI165" s="18"/>
      <c r="DJ165" s="18"/>
      <c r="DK165" s="18"/>
      <c r="DL165" s="18"/>
      <c r="DM165" s="18"/>
      <c r="DN165" s="18"/>
      <c r="DO165" s="18"/>
      <c r="DP165" s="18"/>
      <c r="DQ165" s="18"/>
      <c r="DR165" s="18"/>
      <c r="DS165" s="18"/>
      <c r="DT165" s="18"/>
      <c r="DU165" s="18"/>
      <c r="DV165" s="18"/>
      <c r="DW165" s="18"/>
      <c r="DX165" s="18"/>
      <c r="DY165" s="18"/>
      <c r="DZ165" s="18"/>
      <c r="EA165" s="18"/>
      <c r="EB165" s="18"/>
      <c r="EC165" s="18"/>
      <c r="ED165" s="18"/>
      <c r="EE165" s="18"/>
      <c r="EF165" s="18"/>
      <c r="EG165" s="18"/>
      <c r="EH165" s="18"/>
      <c r="EI165" s="18"/>
      <c r="EJ165" s="18"/>
      <c r="EK165" s="18"/>
      <c r="EL165" s="18"/>
      <c r="EM165" s="18"/>
      <c r="EN165" s="18"/>
      <c r="EO165" s="18"/>
      <c r="EP165" s="18"/>
      <c r="EQ165" s="18"/>
      <c r="ER165" s="18"/>
      <c r="ES165" s="18"/>
      <c r="ET165" s="18"/>
      <c r="EU165" s="18"/>
      <c r="EV165" s="18"/>
      <c r="EW165" s="18"/>
      <c r="EX165" s="18"/>
      <c r="EY165" s="18"/>
      <c r="EZ165" s="18"/>
      <c r="FA165" s="18"/>
      <c r="FB165" s="18"/>
      <c r="FC165" s="18"/>
      <c r="FD165" s="18"/>
      <c r="FE165" s="18"/>
      <c r="FF165" s="18"/>
      <c r="FG165" s="18"/>
      <c r="FH165" s="18"/>
      <c r="FI165" s="18"/>
      <c r="FJ165" s="18"/>
      <c r="FK165" s="18"/>
      <c r="FL165" s="18"/>
      <c r="FM165" s="18"/>
      <c r="FN165" s="18"/>
      <c r="FO165" s="18"/>
      <c r="FP165" s="18"/>
      <c r="FQ165" s="18"/>
      <c r="FR165" s="18"/>
      <c r="FS165" s="18"/>
      <c r="FT165" s="18"/>
      <c r="FU165" s="18"/>
      <c r="FV165" s="18"/>
      <c r="FW165" s="274">
        <f>SUM(FQ153:FW153)</f>
        <v>0</v>
      </c>
      <c r="FX165" s="272">
        <f t="shared" ref="FX165:HW169" si="572">SUM(FR153:FX153)</f>
        <v>0</v>
      </c>
      <c r="FY165" s="272">
        <f t="shared" si="572"/>
        <v>0</v>
      </c>
      <c r="FZ165" s="272">
        <f t="shared" si="572"/>
        <v>0</v>
      </c>
      <c r="GA165" s="272">
        <f t="shared" si="572"/>
        <v>0</v>
      </c>
      <c r="GB165" s="272">
        <f t="shared" si="572"/>
        <v>0</v>
      </c>
      <c r="GC165" s="272">
        <f t="shared" si="572"/>
        <v>0</v>
      </c>
      <c r="GD165" s="274">
        <f>SUM(FX153:GD153)</f>
        <v>0</v>
      </c>
      <c r="GE165" s="272">
        <f t="shared" si="572"/>
        <v>0</v>
      </c>
      <c r="GF165" s="272">
        <f t="shared" si="572"/>
        <v>0</v>
      </c>
      <c r="GG165" s="272">
        <f t="shared" si="572"/>
        <v>0</v>
      </c>
      <c r="GH165" s="272">
        <f t="shared" si="572"/>
        <v>0</v>
      </c>
      <c r="GI165" s="272">
        <f t="shared" si="572"/>
        <v>0</v>
      </c>
      <c r="GJ165" s="272">
        <f t="shared" si="572"/>
        <v>0</v>
      </c>
      <c r="GK165" s="274">
        <f>SUM(GE153:GK153)</f>
        <v>0</v>
      </c>
      <c r="GL165" s="272">
        <f t="shared" si="572"/>
        <v>0</v>
      </c>
      <c r="GM165" s="272">
        <f t="shared" si="572"/>
        <v>0</v>
      </c>
      <c r="GN165" s="272">
        <f t="shared" si="572"/>
        <v>0</v>
      </c>
      <c r="GO165" s="272">
        <f t="shared" si="572"/>
        <v>0</v>
      </c>
      <c r="GP165" s="272">
        <f t="shared" si="572"/>
        <v>0</v>
      </c>
      <c r="GQ165" s="272">
        <f t="shared" si="572"/>
        <v>0</v>
      </c>
      <c r="GR165" s="274">
        <f>SUM(GL153:GR153)</f>
        <v>0</v>
      </c>
      <c r="GS165" s="272">
        <f t="shared" si="572"/>
        <v>0</v>
      </c>
      <c r="GT165" s="272">
        <f t="shared" si="572"/>
        <v>0</v>
      </c>
      <c r="GU165" s="272">
        <f t="shared" si="572"/>
        <v>0</v>
      </c>
      <c r="GV165" s="272">
        <f t="shared" si="572"/>
        <v>0</v>
      </c>
      <c r="GW165" s="272">
        <f t="shared" si="572"/>
        <v>0</v>
      </c>
      <c r="GX165" s="272">
        <f t="shared" si="572"/>
        <v>0</v>
      </c>
      <c r="GY165" s="274">
        <f>SUM(GS153:GY153)</f>
        <v>0</v>
      </c>
      <c r="GZ165" s="272">
        <f t="shared" si="572"/>
        <v>0</v>
      </c>
      <c r="HA165" s="272">
        <f t="shared" si="572"/>
        <v>0</v>
      </c>
      <c r="HB165" s="272">
        <f t="shared" si="572"/>
        <v>0</v>
      </c>
      <c r="HC165" s="272">
        <f t="shared" si="572"/>
        <v>0</v>
      </c>
      <c r="HD165" s="272">
        <f t="shared" si="572"/>
        <v>0</v>
      </c>
      <c r="HE165" s="272">
        <f t="shared" si="572"/>
        <v>0</v>
      </c>
      <c r="HF165" s="274">
        <f t="shared" si="572"/>
        <v>0</v>
      </c>
      <c r="HG165" s="272">
        <f t="shared" si="572"/>
        <v>0</v>
      </c>
      <c r="HH165" s="272">
        <f t="shared" si="572"/>
        <v>0</v>
      </c>
      <c r="HI165" s="272">
        <f t="shared" si="572"/>
        <v>0</v>
      </c>
      <c r="HJ165" s="272">
        <f t="shared" si="572"/>
        <v>0</v>
      </c>
      <c r="HK165" s="272">
        <f t="shared" si="572"/>
        <v>0</v>
      </c>
      <c r="HL165" s="272">
        <f t="shared" si="572"/>
        <v>0</v>
      </c>
      <c r="HM165" s="274">
        <f>SUM(HG153:HM153)</f>
        <v>0</v>
      </c>
      <c r="HN165" s="272">
        <f t="shared" si="572"/>
        <v>0</v>
      </c>
      <c r="HO165" s="272">
        <f t="shared" si="572"/>
        <v>0</v>
      </c>
      <c r="HP165" s="272">
        <f t="shared" si="572"/>
        <v>0</v>
      </c>
      <c r="HQ165" s="272">
        <f t="shared" si="572"/>
        <v>0</v>
      </c>
      <c r="HR165" s="272">
        <f t="shared" si="572"/>
        <v>0</v>
      </c>
      <c r="HS165" s="272">
        <f t="shared" si="572"/>
        <v>0</v>
      </c>
      <c r="HT165" s="274">
        <f t="shared" si="572"/>
        <v>0</v>
      </c>
      <c r="HU165" s="272">
        <f t="shared" si="572"/>
        <v>0</v>
      </c>
      <c r="HV165" s="272">
        <f t="shared" si="572"/>
        <v>0</v>
      </c>
      <c r="HW165" s="272">
        <f t="shared" si="572"/>
        <v>0</v>
      </c>
    </row>
    <row r="166" spans="2:231" s="132" customFormat="1" x14ac:dyDescent="0.25">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c r="CC166" s="18"/>
      <c r="CD166" s="18"/>
      <c r="CE166" s="18"/>
      <c r="CF166" s="18"/>
      <c r="CG166" s="18"/>
      <c r="CH166" s="18"/>
      <c r="CI166" s="18"/>
      <c r="CJ166" s="18"/>
      <c r="CK166" s="18"/>
      <c r="CL166" s="18"/>
      <c r="CM166" s="18"/>
      <c r="CN166" s="18"/>
      <c r="CO166" s="18"/>
      <c r="CP166" s="18"/>
      <c r="CQ166" s="18"/>
      <c r="CR166" s="18"/>
      <c r="CS166" s="18"/>
      <c r="CT166" s="18"/>
      <c r="CU166" s="18"/>
      <c r="CV166" s="18"/>
      <c r="CW166" s="18"/>
      <c r="CX166" s="18"/>
      <c r="CY166" s="18"/>
      <c r="CZ166" s="18"/>
      <c r="DA166" s="18"/>
      <c r="DB166" s="18"/>
      <c r="DC166" s="18"/>
      <c r="DD166" s="18"/>
      <c r="DE166" s="18"/>
      <c r="DF166" s="18"/>
      <c r="DG166" s="18"/>
      <c r="DH166" s="18"/>
      <c r="DI166" s="18"/>
      <c r="DJ166" s="18"/>
      <c r="DK166" s="18"/>
      <c r="DL166" s="18"/>
      <c r="DM166" s="18"/>
      <c r="DN166" s="18"/>
      <c r="DO166" s="18"/>
      <c r="DP166" s="18"/>
      <c r="DQ166" s="18"/>
      <c r="DR166" s="18"/>
      <c r="DS166" s="18"/>
      <c r="DT166" s="18"/>
      <c r="DU166" s="18"/>
      <c r="DV166" s="18"/>
      <c r="DW166" s="18"/>
      <c r="DX166" s="18"/>
      <c r="DY166" s="18"/>
      <c r="DZ166" s="18"/>
      <c r="EA166" s="18"/>
      <c r="EB166" s="18"/>
      <c r="EC166" s="18"/>
      <c r="ED166" s="18"/>
      <c r="EE166" s="18"/>
      <c r="EF166" s="18"/>
      <c r="EG166" s="18"/>
      <c r="EH166" s="18"/>
      <c r="EI166" s="18"/>
      <c r="EJ166" s="18"/>
      <c r="EK166" s="18"/>
      <c r="EL166" s="18"/>
      <c r="EM166" s="18"/>
      <c r="EN166" s="18"/>
      <c r="EO166" s="18"/>
      <c r="EP166" s="18"/>
      <c r="EQ166" s="18"/>
      <c r="ER166" s="18"/>
      <c r="ES166" s="18"/>
      <c r="ET166" s="18"/>
      <c r="EU166" s="18"/>
      <c r="EV166" s="18"/>
      <c r="EW166" s="18"/>
      <c r="EX166" s="18"/>
      <c r="EY166" s="18"/>
      <c r="EZ166" s="18"/>
      <c r="FA166" s="18"/>
      <c r="FB166" s="18"/>
      <c r="FC166" s="18"/>
      <c r="FD166" s="18"/>
      <c r="FE166" s="18"/>
      <c r="FF166" s="18"/>
      <c r="FG166" s="18"/>
      <c r="FH166" s="18"/>
      <c r="FI166" s="18"/>
      <c r="FJ166" s="18"/>
      <c r="FK166" s="18"/>
      <c r="FL166" s="18"/>
      <c r="FM166" s="18"/>
      <c r="FN166" s="18"/>
      <c r="FO166" s="18"/>
      <c r="FP166" s="18"/>
      <c r="FQ166" s="18"/>
      <c r="FR166" s="18"/>
      <c r="FS166" s="18"/>
      <c r="FT166" s="18"/>
      <c r="FU166" s="18"/>
      <c r="FV166" s="18"/>
      <c r="FW166" s="274">
        <f t="shared" ref="FW166:FW174" si="573">SUM(FQ154:FW154)</f>
        <v>0</v>
      </c>
      <c r="FX166" s="272">
        <f t="shared" si="572"/>
        <v>0</v>
      </c>
      <c r="FY166" s="272">
        <f t="shared" si="572"/>
        <v>0</v>
      </c>
      <c r="FZ166" s="272">
        <f t="shared" si="572"/>
        <v>0</v>
      </c>
      <c r="GA166" s="272">
        <f t="shared" si="572"/>
        <v>0</v>
      </c>
      <c r="GB166" s="272">
        <f t="shared" si="572"/>
        <v>0</v>
      </c>
      <c r="GC166" s="272">
        <f t="shared" si="572"/>
        <v>0</v>
      </c>
      <c r="GD166" s="274">
        <f t="shared" ref="GD166:GD174" si="574">SUM(FX154:GD154)</f>
        <v>0</v>
      </c>
      <c r="GE166" s="272">
        <f t="shared" si="572"/>
        <v>0</v>
      </c>
      <c r="GF166" s="272">
        <f t="shared" si="572"/>
        <v>0</v>
      </c>
      <c r="GG166" s="272">
        <f t="shared" si="572"/>
        <v>0</v>
      </c>
      <c r="GH166" s="272">
        <f t="shared" si="572"/>
        <v>0</v>
      </c>
      <c r="GI166" s="272">
        <f t="shared" si="572"/>
        <v>0</v>
      </c>
      <c r="GJ166" s="272">
        <f t="shared" si="572"/>
        <v>0</v>
      </c>
      <c r="GK166" s="274">
        <f t="shared" ref="GK166:GK174" si="575">SUM(GE154:GK154)</f>
        <v>0</v>
      </c>
      <c r="GL166" s="272">
        <f t="shared" si="572"/>
        <v>0</v>
      </c>
      <c r="GM166" s="272">
        <f t="shared" si="572"/>
        <v>0</v>
      </c>
      <c r="GN166" s="272">
        <f t="shared" si="572"/>
        <v>0</v>
      </c>
      <c r="GO166" s="272">
        <f t="shared" si="572"/>
        <v>0</v>
      </c>
      <c r="GP166" s="272">
        <f t="shared" si="572"/>
        <v>0</v>
      </c>
      <c r="GQ166" s="272">
        <f t="shared" si="572"/>
        <v>0</v>
      </c>
      <c r="GR166" s="274">
        <f t="shared" ref="GR166:GR174" si="576">SUM(GL154:GR154)</f>
        <v>0</v>
      </c>
      <c r="GS166" s="272">
        <f t="shared" si="572"/>
        <v>0</v>
      </c>
      <c r="GT166" s="272">
        <f t="shared" si="572"/>
        <v>0</v>
      </c>
      <c r="GU166" s="272">
        <f t="shared" si="572"/>
        <v>0</v>
      </c>
      <c r="GV166" s="272">
        <f t="shared" si="572"/>
        <v>0</v>
      </c>
      <c r="GW166" s="272">
        <f t="shared" si="572"/>
        <v>0</v>
      </c>
      <c r="GX166" s="272">
        <f t="shared" si="572"/>
        <v>0</v>
      </c>
      <c r="GY166" s="274">
        <f t="shared" si="572"/>
        <v>0</v>
      </c>
      <c r="GZ166" s="272">
        <f t="shared" si="572"/>
        <v>0</v>
      </c>
      <c r="HA166" s="272">
        <f t="shared" si="572"/>
        <v>0</v>
      </c>
      <c r="HB166" s="272">
        <f t="shared" si="572"/>
        <v>0</v>
      </c>
      <c r="HC166" s="272">
        <f t="shared" si="572"/>
        <v>0</v>
      </c>
      <c r="HD166" s="272">
        <f t="shared" si="572"/>
        <v>0</v>
      </c>
      <c r="HE166" s="272">
        <f t="shared" si="572"/>
        <v>0</v>
      </c>
      <c r="HF166" s="274">
        <f t="shared" si="572"/>
        <v>0</v>
      </c>
      <c r="HG166" s="272">
        <f t="shared" si="572"/>
        <v>0</v>
      </c>
      <c r="HH166" s="272">
        <f t="shared" si="572"/>
        <v>0</v>
      </c>
      <c r="HI166" s="272">
        <f t="shared" si="572"/>
        <v>0</v>
      </c>
      <c r="HJ166" s="272">
        <f t="shared" si="572"/>
        <v>0</v>
      </c>
      <c r="HK166" s="272">
        <f t="shared" si="572"/>
        <v>0</v>
      </c>
      <c r="HL166" s="272">
        <f t="shared" si="572"/>
        <v>0</v>
      </c>
      <c r="HM166" s="274">
        <f t="shared" si="572"/>
        <v>0</v>
      </c>
      <c r="HN166" s="272">
        <f t="shared" si="572"/>
        <v>0</v>
      </c>
      <c r="HO166" s="272">
        <f t="shared" si="572"/>
        <v>0</v>
      </c>
      <c r="HP166" s="272">
        <f t="shared" si="572"/>
        <v>0</v>
      </c>
      <c r="HQ166" s="272">
        <f t="shared" si="572"/>
        <v>0</v>
      </c>
      <c r="HR166" s="272">
        <f t="shared" si="572"/>
        <v>0</v>
      </c>
      <c r="HS166" s="272">
        <f t="shared" si="572"/>
        <v>0</v>
      </c>
      <c r="HT166" s="274">
        <f t="shared" si="572"/>
        <v>0</v>
      </c>
      <c r="HU166" s="272">
        <f t="shared" si="572"/>
        <v>0</v>
      </c>
      <c r="HV166" s="272">
        <f t="shared" si="572"/>
        <v>0</v>
      </c>
      <c r="HW166" s="272">
        <f t="shared" si="572"/>
        <v>0</v>
      </c>
    </row>
    <row r="167" spans="2:231" s="132" customFormat="1" x14ac:dyDescent="0.25">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c r="CC167" s="18"/>
      <c r="CD167" s="18"/>
      <c r="CE167" s="18"/>
      <c r="CF167" s="18"/>
      <c r="CG167" s="18"/>
      <c r="CH167" s="18"/>
      <c r="CI167" s="18"/>
      <c r="CJ167" s="18"/>
      <c r="CK167" s="18"/>
      <c r="CL167" s="18"/>
      <c r="CM167" s="18"/>
      <c r="CN167" s="18"/>
      <c r="CO167" s="18"/>
      <c r="CP167" s="18"/>
      <c r="CQ167" s="18"/>
      <c r="CR167" s="18"/>
      <c r="CS167" s="18"/>
      <c r="CT167" s="18"/>
      <c r="CU167" s="18"/>
      <c r="CV167" s="18"/>
      <c r="CW167" s="18"/>
      <c r="CX167" s="18"/>
      <c r="CY167" s="18"/>
      <c r="CZ167" s="18"/>
      <c r="DA167" s="18"/>
      <c r="DB167" s="18"/>
      <c r="DC167" s="18"/>
      <c r="DD167" s="18"/>
      <c r="DE167" s="18"/>
      <c r="DF167" s="18"/>
      <c r="DG167" s="18"/>
      <c r="DH167" s="18"/>
      <c r="DI167" s="18"/>
      <c r="DJ167" s="18"/>
      <c r="DK167" s="18"/>
      <c r="DL167" s="18"/>
      <c r="DM167" s="18"/>
      <c r="DN167" s="18"/>
      <c r="DO167" s="18"/>
      <c r="DP167" s="18"/>
      <c r="DQ167" s="18"/>
      <c r="DR167" s="18"/>
      <c r="DS167" s="18"/>
      <c r="DT167" s="18"/>
      <c r="DU167" s="18"/>
      <c r="DV167" s="18"/>
      <c r="DW167" s="18"/>
      <c r="DX167" s="18"/>
      <c r="DY167" s="18"/>
      <c r="DZ167" s="18"/>
      <c r="EA167" s="18"/>
      <c r="EB167" s="18"/>
      <c r="EC167" s="18"/>
      <c r="ED167" s="18"/>
      <c r="EE167" s="18"/>
      <c r="EF167" s="18"/>
      <c r="EG167" s="18"/>
      <c r="EH167" s="18"/>
      <c r="EI167" s="18"/>
      <c r="EJ167" s="18"/>
      <c r="EK167" s="18"/>
      <c r="EL167" s="18"/>
      <c r="EM167" s="18"/>
      <c r="EN167" s="18"/>
      <c r="EO167" s="18"/>
      <c r="EP167" s="18"/>
      <c r="EQ167" s="18"/>
      <c r="ER167" s="18"/>
      <c r="ES167" s="18"/>
      <c r="ET167" s="18"/>
      <c r="EU167" s="18"/>
      <c r="EV167" s="18"/>
      <c r="EW167" s="18"/>
      <c r="EX167" s="18"/>
      <c r="EY167" s="18"/>
      <c r="EZ167" s="18"/>
      <c r="FA167" s="18"/>
      <c r="FB167" s="18"/>
      <c r="FC167" s="18"/>
      <c r="FD167" s="18"/>
      <c r="FE167" s="18"/>
      <c r="FF167" s="18"/>
      <c r="FG167" s="18"/>
      <c r="FH167" s="18"/>
      <c r="FI167" s="18"/>
      <c r="FJ167" s="18"/>
      <c r="FK167" s="18"/>
      <c r="FL167" s="18"/>
      <c r="FM167" s="18"/>
      <c r="FN167" s="18"/>
      <c r="FO167" s="18"/>
      <c r="FP167" s="18"/>
      <c r="FQ167" s="18"/>
      <c r="FR167" s="18"/>
      <c r="FS167" s="18"/>
      <c r="FT167" s="18"/>
      <c r="FU167" s="18"/>
      <c r="FV167" s="18"/>
      <c r="FW167" s="274">
        <f t="shared" si="573"/>
        <v>0</v>
      </c>
      <c r="FX167" s="272">
        <f t="shared" si="572"/>
        <v>0</v>
      </c>
      <c r="FY167" s="272">
        <f t="shared" si="572"/>
        <v>0</v>
      </c>
      <c r="FZ167" s="272">
        <f t="shared" si="572"/>
        <v>0</v>
      </c>
      <c r="GA167" s="272">
        <f t="shared" si="572"/>
        <v>0</v>
      </c>
      <c r="GB167" s="272">
        <f t="shared" si="572"/>
        <v>0</v>
      </c>
      <c r="GC167" s="272">
        <f t="shared" si="572"/>
        <v>0</v>
      </c>
      <c r="GD167" s="274">
        <f t="shared" si="574"/>
        <v>0</v>
      </c>
      <c r="GE167" s="272">
        <f t="shared" si="572"/>
        <v>0</v>
      </c>
      <c r="GF167" s="272">
        <f t="shared" si="572"/>
        <v>0</v>
      </c>
      <c r="GG167" s="272">
        <f t="shared" si="572"/>
        <v>0</v>
      </c>
      <c r="GH167" s="272">
        <f t="shared" si="572"/>
        <v>0</v>
      </c>
      <c r="GI167" s="272">
        <f t="shared" si="572"/>
        <v>0</v>
      </c>
      <c r="GJ167" s="272">
        <f t="shared" si="572"/>
        <v>0</v>
      </c>
      <c r="GK167" s="274">
        <f t="shared" si="575"/>
        <v>0</v>
      </c>
      <c r="GL167" s="272">
        <f t="shared" si="572"/>
        <v>0</v>
      </c>
      <c r="GM167" s="272">
        <f t="shared" si="572"/>
        <v>0</v>
      </c>
      <c r="GN167" s="272">
        <f t="shared" si="572"/>
        <v>0</v>
      </c>
      <c r="GO167" s="272">
        <f t="shared" si="572"/>
        <v>0</v>
      </c>
      <c r="GP167" s="272">
        <f t="shared" si="572"/>
        <v>0</v>
      </c>
      <c r="GQ167" s="272">
        <f t="shared" si="572"/>
        <v>0</v>
      </c>
      <c r="GR167" s="274">
        <f t="shared" si="576"/>
        <v>0</v>
      </c>
      <c r="GS167" s="272">
        <f t="shared" si="572"/>
        <v>0</v>
      </c>
      <c r="GT167" s="272">
        <f t="shared" si="572"/>
        <v>0</v>
      </c>
      <c r="GU167" s="272">
        <f t="shared" si="572"/>
        <v>0</v>
      </c>
      <c r="GV167" s="272">
        <f t="shared" si="572"/>
        <v>0</v>
      </c>
      <c r="GW167" s="272">
        <f t="shared" si="572"/>
        <v>0</v>
      </c>
      <c r="GX167" s="272">
        <f t="shared" si="572"/>
        <v>0</v>
      </c>
      <c r="GY167" s="274">
        <f t="shared" si="572"/>
        <v>0</v>
      </c>
      <c r="GZ167" s="272">
        <f t="shared" si="572"/>
        <v>0</v>
      </c>
      <c r="HA167" s="272">
        <f t="shared" si="572"/>
        <v>0</v>
      </c>
      <c r="HB167" s="272">
        <f t="shared" si="572"/>
        <v>0</v>
      </c>
      <c r="HC167" s="272">
        <f t="shared" si="572"/>
        <v>0</v>
      </c>
      <c r="HD167" s="272">
        <f t="shared" si="572"/>
        <v>0</v>
      </c>
      <c r="HE167" s="272">
        <f t="shared" si="572"/>
        <v>0</v>
      </c>
      <c r="HF167" s="274">
        <f t="shared" si="572"/>
        <v>0</v>
      </c>
      <c r="HG167" s="272">
        <f t="shared" si="572"/>
        <v>0</v>
      </c>
      <c r="HH167" s="272">
        <f t="shared" si="572"/>
        <v>0</v>
      </c>
      <c r="HI167" s="272">
        <f t="shared" si="572"/>
        <v>0</v>
      </c>
      <c r="HJ167" s="272">
        <f t="shared" si="572"/>
        <v>0</v>
      </c>
      <c r="HK167" s="272">
        <f t="shared" si="572"/>
        <v>0</v>
      </c>
      <c r="HL167" s="272">
        <f t="shared" si="572"/>
        <v>0</v>
      </c>
      <c r="HM167" s="274">
        <f t="shared" si="572"/>
        <v>0</v>
      </c>
      <c r="HN167" s="272">
        <f t="shared" si="572"/>
        <v>0</v>
      </c>
      <c r="HO167" s="272">
        <f t="shared" si="572"/>
        <v>0</v>
      </c>
      <c r="HP167" s="272">
        <f t="shared" si="572"/>
        <v>0</v>
      </c>
      <c r="HQ167" s="272">
        <f t="shared" si="572"/>
        <v>0</v>
      </c>
      <c r="HR167" s="272">
        <f t="shared" si="572"/>
        <v>0</v>
      </c>
      <c r="HS167" s="272">
        <f t="shared" si="572"/>
        <v>0</v>
      </c>
      <c r="HT167" s="274">
        <f t="shared" si="572"/>
        <v>0</v>
      </c>
      <c r="HU167" s="272">
        <f t="shared" si="572"/>
        <v>0</v>
      </c>
      <c r="HV167" s="272">
        <f t="shared" si="572"/>
        <v>0</v>
      </c>
      <c r="HW167" s="272">
        <f t="shared" si="572"/>
        <v>0</v>
      </c>
    </row>
    <row r="168" spans="2:231" s="132" customFormat="1" x14ac:dyDescent="0.25">
      <c r="FW168" s="274">
        <f t="shared" si="573"/>
        <v>0</v>
      </c>
      <c r="FX168" s="272">
        <f t="shared" si="572"/>
        <v>0</v>
      </c>
      <c r="FY168" s="272">
        <f t="shared" si="572"/>
        <v>0</v>
      </c>
      <c r="FZ168" s="272">
        <f t="shared" si="572"/>
        <v>0</v>
      </c>
      <c r="GA168" s="272">
        <f t="shared" si="572"/>
        <v>0</v>
      </c>
      <c r="GB168" s="272">
        <f t="shared" si="572"/>
        <v>0</v>
      </c>
      <c r="GC168" s="272">
        <f t="shared" si="572"/>
        <v>0</v>
      </c>
      <c r="GD168" s="274">
        <f t="shared" si="574"/>
        <v>0</v>
      </c>
      <c r="GE168" s="272">
        <f t="shared" si="572"/>
        <v>0</v>
      </c>
      <c r="GF168" s="272">
        <f t="shared" si="572"/>
        <v>0</v>
      </c>
      <c r="GG168" s="272">
        <f t="shared" si="572"/>
        <v>0</v>
      </c>
      <c r="GH168" s="272">
        <f t="shared" si="572"/>
        <v>0</v>
      </c>
      <c r="GI168" s="272">
        <f t="shared" si="572"/>
        <v>0</v>
      </c>
      <c r="GJ168" s="272">
        <f t="shared" si="572"/>
        <v>0</v>
      </c>
      <c r="GK168" s="274">
        <f t="shared" si="575"/>
        <v>0</v>
      </c>
      <c r="GL168" s="272">
        <f t="shared" si="572"/>
        <v>0</v>
      </c>
      <c r="GM168" s="272">
        <f t="shared" si="572"/>
        <v>0</v>
      </c>
      <c r="GN168" s="272">
        <f t="shared" si="572"/>
        <v>0</v>
      </c>
      <c r="GO168" s="272">
        <f t="shared" si="572"/>
        <v>0</v>
      </c>
      <c r="GP168" s="272">
        <f t="shared" si="572"/>
        <v>0</v>
      </c>
      <c r="GQ168" s="272">
        <f t="shared" si="572"/>
        <v>0</v>
      </c>
      <c r="GR168" s="274">
        <f t="shared" si="576"/>
        <v>0</v>
      </c>
      <c r="GS168" s="272">
        <f t="shared" si="572"/>
        <v>0</v>
      </c>
      <c r="GT168" s="272">
        <f t="shared" si="572"/>
        <v>0</v>
      </c>
      <c r="GU168" s="272">
        <f t="shared" si="572"/>
        <v>0</v>
      </c>
      <c r="GV168" s="272">
        <f t="shared" si="572"/>
        <v>0</v>
      </c>
      <c r="GW168" s="272">
        <f t="shared" si="572"/>
        <v>0</v>
      </c>
      <c r="GX168" s="272">
        <f t="shared" si="572"/>
        <v>0</v>
      </c>
      <c r="GY168" s="274">
        <f t="shared" si="572"/>
        <v>0</v>
      </c>
      <c r="GZ168" s="272">
        <f t="shared" si="572"/>
        <v>0</v>
      </c>
      <c r="HA168" s="272">
        <f t="shared" si="572"/>
        <v>0</v>
      </c>
      <c r="HB168" s="272">
        <f t="shared" si="572"/>
        <v>0</v>
      </c>
      <c r="HC168" s="272">
        <f t="shared" si="572"/>
        <v>0</v>
      </c>
      <c r="HD168" s="272">
        <f t="shared" si="572"/>
        <v>0</v>
      </c>
      <c r="HE168" s="272">
        <f t="shared" si="572"/>
        <v>0</v>
      </c>
      <c r="HF168" s="274">
        <f t="shared" si="572"/>
        <v>0</v>
      </c>
      <c r="HG168" s="272">
        <f t="shared" si="572"/>
        <v>0</v>
      </c>
      <c r="HH168" s="272">
        <f t="shared" si="572"/>
        <v>0</v>
      </c>
      <c r="HI168" s="272">
        <f t="shared" si="572"/>
        <v>0</v>
      </c>
      <c r="HJ168" s="272">
        <f t="shared" si="572"/>
        <v>0</v>
      </c>
      <c r="HK168" s="272">
        <f t="shared" si="572"/>
        <v>0</v>
      </c>
      <c r="HL168" s="272">
        <f t="shared" si="572"/>
        <v>0</v>
      </c>
      <c r="HM168" s="274">
        <f t="shared" si="572"/>
        <v>0</v>
      </c>
      <c r="HN168" s="272">
        <f t="shared" si="572"/>
        <v>0</v>
      </c>
      <c r="HO168" s="272">
        <f t="shared" si="572"/>
        <v>0</v>
      </c>
      <c r="HP168" s="272">
        <f t="shared" si="572"/>
        <v>0</v>
      </c>
      <c r="HQ168" s="272">
        <f t="shared" si="572"/>
        <v>0</v>
      </c>
      <c r="HR168" s="272">
        <f t="shared" si="572"/>
        <v>0</v>
      </c>
      <c r="HS168" s="272">
        <f t="shared" si="572"/>
        <v>0</v>
      </c>
      <c r="HT168" s="274">
        <f t="shared" si="572"/>
        <v>0</v>
      </c>
      <c r="HU168" s="272">
        <f t="shared" si="572"/>
        <v>0</v>
      </c>
      <c r="HV168" s="272">
        <f t="shared" si="572"/>
        <v>0</v>
      </c>
      <c r="HW168" s="272">
        <f t="shared" si="572"/>
        <v>0</v>
      </c>
    </row>
    <row r="169" spans="2:231" s="132" customFormat="1" x14ac:dyDescent="0.25">
      <c r="FW169" s="274">
        <f t="shared" si="573"/>
        <v>0</v>
      </c>
      <c r="FX169" s="272">
        <f t="shared" si="572"/>
        <v>0</v>
      </c>
      <c r="FY169" s="272">
        <f t="shared" si="572"/>
        <v>0</v>
      </c>
      <c r="FZ169" s="272">
        <f t="shared" si="572"/>
        <v>0</v>
      </c>
      <c r="GA169" s="272">
        <f t="shared" si="572"/>
        <v>0</v>
      </c>
      <c r="GB169" s="272">
        <f t="shared" si="572"/>
        <v>0</v>
      </c>
      <c r="GC169" s="272">
        <f t="shared" si="572"/>
        <v>0</v>
      </c>
      <c r="GD169" s="274">
        <f t="shared" si="574"/>
        <v>0</v>
      </c>
      <c r="GE169" s="272">
        <f t="shared" si="572"/>
        <v>0</v>
      </c>
      <c r="GF169" s="272">
        <f t="shared" si="572"/>
        <v>0</v>
      </c>
      <c r="GG169" s="272">
        <f t="shared" si="572"/>
        <v>0</v>
      </c>
      <c r="GH169" s="272">
        <f t="shared" si="572"/>
        <v>0</v>
      </c>
      <c r="GI169" s="272">
        <f t="shared" si="572"/>
        <v>0</v>
      </c>
      <c r="GJ169" s="272">
        <f t="shared" si="572"/>
        <v>0</v>
      </c>
      <c r="GK169" s="274">
        <f t="shared" si="575"/>
        <v>0</v>
      </c>
      <c r="GL169" s="272">
        <f t="shared" si="572"/>
        <v>0</v>
      </c>
      <c r="GM169" s="272">
        <f t="shared" si="572"/>
        <v>0</v>
      </c>
      <c r="GN169" s="272">
        <f t="shared" si="572"/>
        <v>0</v>
      </c>
      <c r="GO169" s="272">
        <f t="shared" si="572"/>
        <v>0</v>
      </c>
      <c r="GP169" s="272">
        <f t="shared" si="572"/>
        <v>0</v>
      </c>
      <c r="GQ169" s="272">
        <f t="shared" si="572"/>
        <v>0</v>
      </c>
      <c r="GR169" s="274">
        <f t="shared" si="576"/>
        <v>0</v>
      </c>
      <c r="GS169" s="272">
        <f t="shared" si="572"/>
        <v>0</v>
      </c>
      <c r="GT169" s="272">
        <f t="shared" si="572"/>
        <v>0</v>
      </c>
      <c r="GU169" s="272">
        <f t="shared" si="572"/>
        <v>0</v>
      </c>
      <c r="GV169" s="272">
        <f t="shared" si="572"/>
        <v>0</v>
      </c>
      <c r="GW169" s="272">
        <f t="shared" si="572"/>
        <v>0</v>
      </c>
      <c r="GX169" s="272">
        <f t="shared" si="572"/>
        <v>0</v>
      </c>
      <c r="GY169" s="274">
        <f t="shared" si="572"/>
        <v>0</v>
      </c>
      <c r="GZ169" s="272">
        <f t="shared" si="572"/>
        <v>0</v>
      </c>
      <c r="HA169" s="272">
        <f t="shared" si="572"/>
        <v>0</v>
      </c>
      <c r="HB169" s="272">
        <f t="shared" si="572"/>
        <v>0</v>
      </c>
      <c r="HC169" s="272">
        <f t="shared" si="572"/>
        <v>0</v>
      </c>
      <c r="HD169" s="272">
        <f t="shared" si="572"/>
        <v>0</v>
      </c>
      <c r="HE169" s="272">
        <f t="shared" si="572"/>
        <v>0</v>
      </c>
      <c r="HF169" s="274">
        <f t="shared" si="572"/>
        <v>0</v>
      </c>
      <c r="HG169" s="272">
        <f t="shared" si="572"/>
        <v>0</v>
      </c>
      <c r="HH169" s="272">
        <f t="shared" si="572"/>
        <v>0</v>
      </c>
      <c r="HI169" s="272">
        <f t="shared" si="572"/>
        <v>0</v>
      </c>
      <c r="HJ169" s="272">
        <f t="shared" si="572"/>
        <v>0</v>
      </c>
      <c r="HK169" s="272">
        <f t="shared" si="572"/>
        <v>0</v>
      </c>
      <c r="HL169" s="272">
        <f t="shared" si="572"/>
        <v>0</v>
      </c>
      <c r="HM169" s="274">
        <f t="shared" si="572"/>
        <v>0</v>
      </c>
      <c r="HN169" s="272">
        <f t="shared" si="572"/>
        <v>0</v>
      </c>
      <c r="HO169" s="272">
        <f t="shared" si="572"/>
        <v>0</v>
      </c>
      <c r="HP169" s="272">
        <f t="shared" si="572"/>
        <v>0</v>
      </c>
      <c r="HQ169" s="272">
        <f t="shared" si="572"/>
        <v>0</v>
      </c>
      <c r="HR169" s="272">
        <f t="shared" si="572"/>
        <v>0</v>
      </c>
      <c r="HS169" s="272">
        <f t="shared" ref="HS169:HS174" si="577">SUM(HM157:HS157)</f>
        <v>0</v>
      </c>
      <c r="HT169" s="274">
        <f t="shared" ref="HT169:HT174" si="578">SUM(HN157:HT157)</f>
        <v>0</v>
      </c>
      <c r="HU169" s="272">
        <f t="shared" ref="HU169:HU174" si="579">SUM(HO157:HU157)</f>
        <v>0</v>
      </c>
      <c r="HV169" s="272">
        <f t="shared" ref="HV169:HV174" si="580">SUM(HP157:HV157)</f>
        <v>0</v>
      </c>
      <c r="HW169" s="272">
        <f t="shared" ref="HW169:HW174" si="581">SUM(HQ157:HW157)</f>
        <v>0</v>
      </c>
    </row>
    <row r="170" spans="2:231" s="132" customFormat="1" x14ac:dyDescent="0.25">
      <c r="FW170" s="274">
        <f t="shared" si="573"/>
        <v>0</v>
      </c>
      <c r="FX170" s="272">
        <f t="shared" ref="FX170:FX174" si="582">SUM(FR158:FX158)</f>
        <v>0</v>
      </c>
      <c r="FY170" s="272">
        <f t="shared" ref="FY170:FY174" si="583">SUM(FS158:FY158)</f>
        <v>0</v>
      </c>
      <c r="FZ170" s="272">
        <f t="shared" ref="FZ170:FZ174" si="584">SUM(FT158:FZ158)</f>
        <v>0</v>
      </c>
      <c r="GA170" s="272">
        <f t="shared" ref="GA170:GA174" si="585">SUM(FU158:GA158)</f>
        <v>0</v>
      </c>
      <c r="GB170" s="272">
        <f t="shared" ref="GB170:GB174" si="586">SUM(FV158:GB158)</f>
        <v>0</v>
      </c>
      <c r="GC170" s="272">
        <f t="shared" ref="GC170:GC174" si="587">SUM(FW158:GC158)</f>
        <v>0</v>
      </c>
      <c r="GD170" s="274">
        <f t="shared" si="574"/>
        <v>3.9487951831016839E-2</v>
      </c>
      <c r="GE170" s="272">
        <f t="shared" ref="GE170:GE174" si="588">SUM(FY158:GE158)</f>
        <v>3.9487951831016839E-2</v>
      </c>
      <c r="GF170" s="272">
        <f t="shared" ref="GF170:GF174" si="589">SUM(FZ158:GF158)</f>
        <v>3.9487951831016839E-2</v>
      </c>
      <c r="GG170" s="272">
        <f t="shared" ref="GG170:GG174" si="590">SUM(GA158:GG158)</f>
        <v>3.9487951831016839E-2</v>
      </c>
      <c r="GH170" s="272">
        <f t="shared" ref="GH170:GH174" si="591">SUM(GB158:GH158)</f>
        <v>3.9487951831016839E-2</v>
      </c>
      <c r="GI170" s="272">
        <f t="shared" ref="GI170:GI174" si="592">SUM(GC158:GI158)</f>
        <v>7.8975903662033678E-2</v>
      </c>
      <c r="GJ170" s="272">
        <f t="shared" ref="GJ170:GJ174" si="593">SUM(GD158:GJ158)</f>
        <v>7.8975903662033678E-2</v>
      </c>
      <c r="GK170" s="274">
        <f t="shared" si="575"/>
        <v>3.9487951831016839E-2</v>
      </c>
      <c r="GL170" s="272">
        <f t="shared" ref="GL170:GL174" si="594">SUM(GF158:GL158)</f>
        <v>7.8975903662033678E-2</v>
      </c>
      <c r="GM170" s="272">
        <f t="shared" ref="GM170:GM174" si="595">SUM(GG158:GM158)</f>
        <v>7.8975903662033678E-2</v>
      </c>
      <c r="GN170" s="272">
        <f t="shared" ref="GN170:GN174" si="596">SUM(GH158:GN158)</f>
        <v>7.8975903662033678E-2</v>
      </c>
      <c r="GO170" s="272">
        <f t="shared" ref="GO170:GO174" si="597">SUM(GI158:GO158)</f>
        <v>7.8975903662033678E-2</v>
      </c>
      <c r="GP170" s="272">
        <f t="shared" ref="GP170:GP174" si="598">SUM(GJ158:GP158)</f>
        <v>3.9487951831016839E-2</v>
      </c>
      <c r="GQ170" s="272">
        <f t="shared" ref="GQ170:GQ174" si="599">SUM(GK158:GQ158)</f>
        <v>3.9487951831016839E-2</v>
      </c>
      <c r="GR170" s="274">
        <f t="shared" si="576"/>
        <v>3.9487951831016839E-2</v>
      </c>
      <c r="GS170" s="272">
        <f t="shared" ref="GS170:GS174" si="600">SUM(GM158:GS158)</f>
        <v>0</v>
      </c>
      <c r="GT170" s="272">
        <f t="shared" ref="GT170:GT174" si="601">SUM(GN158:GT158)</f>
        <v>0</v>
      </c>
      <c r="GU170" s="272">
        <f t="shared" ref="GU170:GU174" si="602">SUM(GO158:GU158)</f>
        <v>0</v>
      </c>
      <c r="GV170" s="272">
        <f t="shared" ref="GV170:GV174" si="603">SUM(GP158:GV158)</f>
        <v>0</v>
      </c>
      <c r="GW170" s="272">
        <f t="shared" ref="GW170:GW174" si="604">SUM(GQ158:GW158)</f>
        <v>0</v>
      </c>
      <c r="GX170" s="272">
        <f t="shared" ref="GX170:GX174" si="605">SUM(GR158:GX158)</f>
        <v>0</v>
      </c>
      <c r="GY170" s="274">
        <f t="shared" ref="GY170:GY174" si="606">SUM(GS158:GY158)</f>
        <v>0</v>
      </c>
      <c r="GZ170" s="272">
        <f t="shared" ref="GZ170:GZ174" si="607">SUM(GT158:GZ158)</f>
        <v>0</v>
      </c>
      <c r="HA170" s="272">
        <f t="shared" ref="HA170:HA174" si="608">SUM(GU158:HA158)</f>
        <v>0</v>
      </c>
      <c r="HB170" s="272">
        <f t="shared" ref="HB170:HB174" si="609">SUM(GV158:HB158)</f>
        <v>3.9487951831016839E-2</v>
      </c>
      <c r="HC170" s="272">
        <f t="shared" ref="HC170:HC174" si="610">SUM(GW158:HC158)</f>
        <v>3.9487951831016839E-2</v>
      </c>
      <c r="HD170" s="272">
        <f t="shared" ref="HD170:HD174" si="611">SUM(GX158:HD158)</f>
        <v>3.9487951831016839E-2</v>
      </c>
      <c r="HE170" s="272">
        <f t="shared" ref="HE170:HE174" si="612">SUM(GY158:HE158)</f>
        <v>3.9487951831016839E-2</v>
      </c>
      <c r="HF170" s="274">
        <f t="shared" ref="HF170:HF173" si="613">SUM(GZ158:HF158)</f>
        <v>3.9487951831016839E-2</v>
      </c>
      <c r="HG170" s="272">
        <f t="shared" ref="HG170:HG174" si="614">SUM(HA158:HG158)</f>
        <v>3.9487951831016839E-2</v>
      </c>
      <c r="HH170" s="272">
        <f t="shared" ref="HH170:HH174" si="615">SUM(HB158:HH158)</f>
        <v>3.9487951831016839E-2</v>
      </c>
      <c r="HI170" s="272">
        <f t="shared" ref="HI170:HI174" si="616">SUM(HC158:HI158)</f>
        <v>0</v>
      </c>
      <c r="HJ170" s="272">
        <f t="shared" ref="HJ170:HJ174" si="617">SUM(HD158:HJ158)</f>
        <v>0</v>
      </c>
      <c r="HK170" s="272">
        <f t="shared" ref="HK170:HK174" si="618">SUM(HE158:HK158)</f>
        <v>0</v>
      </c>
      <c r="HL170" s="272">
        <f t="shared" ref="HL170:HL174" si="619">SUM(HF158:HL158)</f>
        <v>0</v>
      </c>
      <c r="HM170" s="274">
        <f t="shared" ref="HM170:HM173" si="620">SUM(HG158:HM158)</f>
        <v>0</v>
      </c>
      <c r="HN170" s="272">
        <f t="shared" ref="HN170:HN174" si="621">SUM(HH158:HN158)</f>
        <v>0</v>
      </c>
      <c r="HO170" s="272">
        <f t="shared" ref="HO170:HO174" si="622">SUM(HI158:HO158)</f>
        <v>0</v>
      </c>
      <c r="HP170" s="272">
        <f t="shared" ref="HP170:HP174" si="623">SUM(HJ158:HP158)</f>
        <v>0</v>
      </c>
      <c r="HQ170" s="272">
        <f t="shared" ref="HQ170:HQ174" si="624">SUM(HK158:HQ158)</f>
        <v>0</v>
      </c>
      <c r="HR170" s="272">
        <f t="shared" ref="HR170:HR174" si="625">SUM(HL158:HR158)</f>
        <v>0</v>
      </c>
      <c r="HS170" s="272">
        <f t="shared" si="577"/>
        <v>0</v>
      </c>
      <c r="HT170" s="274">
        <f t="shared" si="578"/>
        <v>0</v>
      </c>
      <c r="HU170" s="272">
        <f t="shared" si="579"/>
        <v>0</v>
      </c>
      <c r="HV170" s="272">
        <f t="shared" si="580"/>
        <v>0</v>
      </c>
      <c r="HW170" s="272">
        <f t="shared" si="581"/>
        <v>0</v>
      </c>
    </row>
    <row r="171" spans="2:231" s="132" customFormat="1" x14ac:dyDescent="0.25">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c r="CC171" s="18"/>
      <c r="CD171" s="18"/>
      <c r="CE171" s="18"/>
      <c r="CF171" s="18"/>
      <c r="CG171" s="18"/>
      <c r="CH171" s="18"/>
      <c r="CI171" s="18"/>
      <c r="CJ171" s="18"/>
      <c r="CK171" s="18"/>
      <c r="CL171" s="18"/>
      <c r="CM171" s="18"/>
      <c r="CN171" s="18"/>
      <c r="CO171" s="18"/>
      <c r="CP171" s="18"/>
      <c r="CQ171" s="18"/>
      <c r="CR171" s="18"/>
      <c r="CS171" s="18"/>
      <c r="CT171" s="18"/>
      <c r="CU171" s="18"/>
      <c r="CV171" s="18"/>
      <c r="CW171" s="18"/>
      <c r="CX171" s="18"/>
      <c r="CY171" s="18"/>
      <c r="CZ171" s="18"/>
      <c r="DA171" s="18"/>
      <c r="DB171" s="18"/>
      <c r="DC171" s="18"/>
      <c r="DD171" s="18"/>
      <c r="DE171" s="18"/>
      <c r="DF171" s="18"/>
      <c r="DG171" s="18"/>
      <c r="DH171" s="18"/>
      <c r="DI171" s="18"/>
      <c r="DJ171" s="18"/>
      <c r="DK171" s="18"/>
      <c r="DL171" s="18"/>
      <c r="DM171" s="18"/>
      <c r="DN171" s="18"/>
      <c r="DO171" s="18"/>
      <c r="DP171" s="18"/>
      <c r="DQ171" s="18"/>
      <c r="DR171" s="18"/>
      <c r="DS171" s="18"/>
      <c r="DT171" s="18"/>
      <c r="DU171" s="18"/>
      <c r="DV171" s="18"/>
      <c r="DW171" s="18"/>
      <c r="DX171" s="18"/>
      <c r="DY171" s="18"/>
      <c r="DZ171" s="18"/>
      <c r="EA171" s="18"/>
      <c r="EB171" s="18"/>
      <c r="EC171" s="18"/>
      <c r="ED171" s="18"/>
      <c r="EE171" s="18"/>
      <c r="EF171" s="18"/>
      <c r="EG171" s="18"/>
      <c r="EH171" s="18"/>
      <c r="EI171" s="18"/>
      <c r="EJ171" s="18"/>
      <c r="EK171" s="18"/>
      <c r="EL171" s="18"/>
      <c r="EM171" s="18"/>
      <c r="EN171" s="18"/>
      <c r="EO171" s="18"/>
      <c r="EP171" s="18"/>
      <c r="EQ171" s="18"/>
      <c r="ER171" s="18"/>
      <c r="ES171" s="18"/>
      <c r="ET171" s="18"/>
      <c r="EU171" s="18"/>
      <c r="EV171" s="18"/>
      <c r="EW171" s="18"/>
      <c r="EX171" s="18"/>
      <c r="EY171" s="18"/>
      <c r="EZ171" s="18"/>
      <c r="FA171" s="18"/>
      <c r="FB171" s="18"/>
      <c r="FC171" s="18"/>
      <c r="FD171" s="18"/>
      <c r="FE171" s="18"/>
      <c r="FF171" s="18"/>
      <c r="FG171" s="18"/>
      <c r="FH171" s="18"/>
      <c r="FI171" s="18"/>
      <c r="FJ171" s="18"/>
      <c r="FK171" s="18"/>
      <c r="FL171" s="18"/>
      <c r="FM171" s="18"/>
      <c r="FN171" s="18"/>
      <c r="FO171" s="18"/>
      <c r="FP171" s="18"/>
      <c r="FQ171" s="18"/>
      <c r="FR171" s="18"/>
      <c r="FS171" s="18"/>
      <c r="FT171" s="18"/>
      <c r="FU171" s="18"/>
      <c r="FV171" s="18"/>
      <c r="FW171" s="274">
        <f t="shared" si="573"/>
        <v>9.4614271805987762E-2</v>
      </c>
      <c r="FX171" s="272">
        <f t="shared" si="582"/>
        <v>4.7307135902993881E-2</v>
      </c>
      <c r="FY171" s="272">
        <f t="shared" si="583"/>
        <v>4.7307135902993881E-2</v>
      </c>
      <c r="FZ171" s="272">
        <f t="shared" si="584"/>
        <v>4.7307135902993881E-2</v>
      </c>
      <c r="GA171" s="272">
        <f t="shared" si="585"/>
        <v>4.7307135902993881E-2</v>
      </c>
      <c r="GB171" s="272">
        <f t="shared" si="586"/>
        <v>4.7307135902993881E-2</v>
      </c>
      <c r="GC171" s="272">
        <f t="shared" si="587"/>
        <v>4.7307135902993881E-2</v>
      </c>
      <c r="GD171" s="274">
        <f t="shared" si="574"/>
        <v>4.7307135902993881E-2</v>
      </c>
      <c r="GE171" s="272">
        <f t="shared" si="588"/>
        <v>0.14192140770898165</v>
      </c>
      <c r="GF171" s="272">
        <f t="shared" si="589"/>
        <v>0.2365356795149694</v>
      </c>
      <c r="GG171" s="272">
        <f t="shared" si="590"/>
        <v>0.18922854361197552</v>
      </c>
      <c r="GH171" s="272">
        <f t="shared" si="591"/>
        <v>0.18922854361197552</v>
      </c>
      <c r="GI171" s="272">
        <f t="shared" si="592"/>
        <v>0.18922854361197552</v>
      </c>
      <c r="GJ171" s="272">
        <f t="shared" si="593"/>
        <v>0.18922854361197552</v>
      </c>
      <c r="GK171" s="274">
        <f t="shared" si="575"/>
        <v>0.18922854361197552</v>
      </c>
      <c r="GL171" s="272">
        <f t="shared" si="594"/>
        <v>0.14192140770898165</v>
      </c>
      <c r="GM171" s="272">
        <f t="shared" si="595"/>
        <v>4.7307135902993881E-2</v>
      </c>
      <c r="GN171" s="272">
        <f t="shared" si="596"/>
        <v>4.7307135902993881E-2</v>
      </c>
      <c r="GO171" s="272">
        <f t="shared" si="597"/>
        <v>4.7307135902993881E-2</v>
      </c>
      <c r="GP171" s="272">
        <f t="shared" si="598"/>
        <v>9.4614271805987762E-2</v>
      </c>
      <c r="GQ171" s="272">
        <f t="shared" si="599"/>
        <v>9.4614271805987762E-2</v>
      </c>
      <c r="GR171" s="274">
        <f t="shared" si="576"/>
        <v>9.4614271805987762E-2</v>
      </c>
      <c r="GS171" s="272">
        <f t="shared" si="600"/>
        <v>4.7307135902993881E-2</v>
      </c>
      <c r="GT171" s="272">
        <f t="shared" si="601"/>
        <v>9.4614271805987762E-2</v>
      </c>
      <c r="GU171" s="272">
        <f t="shared" si="602"/>
        <v>9.4614271805987762E-2</v>
      </c>
      <c r="GV171" s="272">
        <f t="shared" si="603"/>
        <v>9.4614271805987762E-2</v>
      </c>
      <c r="GW171" s="272">
        <f t="shared" si="604"/>
        <v>4.7307135902993881E-2</v>
      </c>
      <c r="GX171" s="272">
        <f t="shared" si="605"/>
        <v>4.7307135902993881E-2</v>
      </c>
      <c r="GY171" s="274">
        <f t="shared" si="606"/>
        <v>4.7307135902993881E-2</v>
      </c>
      <c r="GZ171" s="272">
        <f t="shared" si="607"/>
        <v>4.7307135902993881E-2</v>
      </c>
      <c r="HA171" s="272">
        <f t="shared" si="608"/>
        <v>0</v>
      </c>
      <c r="HB171" s="272">
        <f t="shared" si="609"/>
        <v>0</v>
      </c>
      <c r="HC171" s="272">
        <f t="shared" si="610"/>
        <v>0</v>
      </c>
      <c r="HD171" s="272">
        <f t="shared" si="611"/>
        <v>0</v>
      </c>
      <c r="HE171" s="272">
        <f t="shared" si="612"/>
        <v>0</v>
      </c>
      <c r="HF171" s="274">
        <f t="shared" si="613"/>
        <v>0</v>
      </c>
      <c r="HG171" s="272">
        <f t="shared" si="614"/>
        <v>0</v>
      </c>
      <c r="HH171" s="272">
        <f t="shared" si="615"/>
        <v>0</v>
      </c>
      <c r="HI171" s="272">
        <f t="shared" si="616"/>
        <v>0</v>
      </c>
      <c r="HJ171" s="272">
        <f t="shared" si="617"/>
        <v>0</v>
      </c>
      <c r="HK171" s="272">
        <f t="shared" si="618"/>
        <v>4.7307135902993881E-2</v>
      </c>
      <c r="HL171" s="272">
        <f t="shared" si="619"/>
        <v>4.7307135902993881E-2</v>
      </c>
      <c r="HM171" s="274">
        <f t="shared" si="620"/>
        <v>4.7307135902993881E-2</v>
      </c>
      <c r="HN171" s="272">
        <f t="shared" si="621"/>
        <v>4.7307135902993881E-2</v>
      </c>
      <c r="HO171" s="272">
        <f t="shared" si="622"/>
        <v>4.7307135902993881E-2</v>
      </c>
      <c r="HP171" s="272">
        <f t="shared" si="623"/>
        <v>4.7307135902993881E-2</v>
      </c>
      <c r="HQ171" s="272">
        <f t="shared" si="624"/>
        <v>4.7307135902993881E-2</v>
      </c>
      <c r="HR171" s="272">
        <f t="shared" si="625"/>
        <v>0</v>
      </c>
      <c r="HS171" s="272">
        <f t="shared" si="577"/>
        <v>0</v>
      </c>
      <c r="HT171" s="274">
        <f t="shared" si="578"/>
        <v>0</v>
      </c>
      <c r="HU171" s="272">
        <f t="shared" si="579"/>
        <v>0</v>
      </c>
      <c r="HV171" s="272">
        <f t="shared" si="580"/>
        <v>0</v>
      </c>
      <c r="HW171" s="272">
        <f t="shared" si="581"/>
        <v>0</v>
      </c>
    </row>
    <row r="172" spans="2:231" s="132" customFormat="1" x14ac:dyDescent="0.25">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c r="CC172" s="18"/>
      <c r="CD172" s="18"/>
      <c r="CE172" s="18"/>
      <c r="CF172" s="18"/>
      <c r="CG172" s="18"/>
      <c r="CH172" s="18"/>
      <c r="CI172" s="18"/>
      <c r="CJ172" s="18"/>
      <c r="CK172" s="18"/>
      <c r="CL172" s="18"/>
      <c r="CM172" s="18"/>
      <c r="CN172" s="18"/>
      <c r="CO172" s="18"/>
      <c r="CP172" s="18"/>
      <c r="CQ172" s="18"/>
      <c r="CR172" s="18"/>
      <c r="CS172" s="18"/>
      <c r="CT172" s="18"/>
      <c r="CU172" s="18"/>
      <c r="CV172" s="18"/>
      <c r="CW172" s="18"/>
      <c r="CX172" s="18"/>
      <c r="CY172" s="18"/>
      <c r="CZ172" s="18"/>
      <c r="DA172" s="18"/>
      <c r="DB172" s="18"/>
      <c r="DC172" s="18"/>
      <c r="DD172" s="18"/>
      <c r="DE172" s="18"/>
      <c r="DF172" s="18"/>
      <c r="DG172" s="18"/>
      <c r="DH172" s="18"/>
      <c r="DI172" s="18"/>
      <c r="DJ172" s="18"/>
      <c r="DK172" s="18"/>
      <c r="DL172" s="18"/>
      <c r="DM172" s="18"/>
      <c r="DN172" s="18"/>
      <c r="DO172" s="18"/>
      <c r="DP172" s="18"/>
      <c r="DQ172" s="18"/>
      <c r="DR172" s="18"/>
      <c r="DS172" s="18"/>
      <c r="DT172" s="18"/>
      <c r="DU172" s="18"/>
      <c r="DV172" s="18"/>
      <c r="DW172" s="18"/>
      <c r="DX172" s="18"/>
      <c r="DY172" s="18"/>
      <c r="DZ172" s="18"/>
      <c r="EA172" s="18"/>
      <c r="EB172" s="18"/>
      <c r="EC172" s="18"/>
      <c r="ED172" s="18"/>
      <c r="EE172" s="18"/>
      <c r="EF172" s="18"/>
      <c r="EG172" s="18"/>
      <c r="EH172" s="18"/>
      <c r="EI172" s="18"/>
      <c r="EJ172" s="18"/>
      <c r="EK172" s="18"/>
      <c r="EL172" s="18"/>
      <c r="EM172" s="18"/>
      <c r="EN172" s="18"/>
      <c r="EO172" s="18"/>
      <c r="EP172" s="18"/>
      <c r="EQ172" s="18"/>
      <c r="ER172" s="18"/>
      <c r="ES172" s="18"/>
      <c r="ET172" s="18"/>
      <c r="EU172" s="18"/>
      <c r="EV172" s="18"/>
      <c r="EW172" s="18"/>
      <c r="EX172" s="18"/>
      <c r="EY172" s="18"/>
      <c r="EZ172" s="18"/>
      <c r="FA172" s="18"/>
      <c r="FB172" s="18"/>
      <c r="FC172" s="18"/>
      <c r="FD172" s="18"/>
      <c r="FE172" s="18"/>
      <c r="FF172" s="18"/>
      <c r="FG172" s="18"/>
      <c r="FH172" s="18"/>
      <c r="FI172" s="18"/>
      <c r="FJ172" s="18"/>
      <c r="FK172" s="18"/>
      <c r="FL172" s="18"/>
      <c r="FM172" s="18"/>
      <c r="FN172" s="18"/>
      <c r="FO172" s="18"/>
      <c r="FP172" s="18"/>
      <c r="FQ172" s="18"/>
      <c r="FR172" s="18"/>
      <c r="FS172" s="18"/>
      <c r="FT172" s="18"/>
      <c r="FU172" s="18"/>
      <c r="FV172" s="18"/>
      <c r="FW172" s="274">
        <f t="shared" si="573"/>
        <v>6.3515493651943991E-2</v>
      </c>
      <c r="FX172" s="272">
        <f t="shared" si="582"/>
        <v>6.3515493651943991E-2</v>
      </c>
      <c r="FY172" s="272">
        <f t="shared" si="583"/>
        <v>6.3515493651943991E-2</v>
      </c>
      <c r="FZ172" s="272">
        <f t="shared" si="584"/>
        <v>0.12703098730388798</v>
      </c>
      <c r="GA172" s="272">
        <f t="shared" si="585"/>
        <v>0.19054648095583199</v>
      </c>
      <c r="GB172" s="272">
        <f t="shared" si="586"/>
        <v>0.25406197460777596</v>
      </c>
      <c r="GC172" s="272">
        <f t="shared" si="587"/>
        <v>0.19054648095583199</v>
      </c>
      <c r="GD172" s="274">
        <f t="shared" si="574"/>
        <v>0.25406197460777596</v>
      </c>
      <c r="GE172" s="272">
        <f t="shared" si="588"/>
        <v>0.31757746825971994</v>
      </c>
      <c r="GF172" s="272">
        <f t="shared" si="589"/>
        <v>0.38109296191166392</v>
      </c>
      <c r="GG172" s="272">
        <f t="shared" si="590"/>
        <v>0.31757746825971994</v>
      </c>
      <c r="GH172" s="272">
        <f t="shared" si="591"/>
        <v>0.25406197460777596</v>
      </c>
      <c r="GI172" s="272">
        <f t="shared" si="592"/>
        <v>0.19054648095583199</v>
      </c>
      <c r="GJ172" s="272">
        <f t="shared" si="593"/>
        <v>0.38109296191166397</v>
      </c>
      <c r="GK172" s="274">
        <f t="shared" si="575"/>
        <v>0.38109296191166392</v>
      </c>
      <c r="GL172" s="272">
        <f t="shared" si="594"/>
        <v>0.31757746825971994</v>
      </c>
      <c r="GM172" s="272">
        <f t="shared" si="595"/>
        <v>0.25406197460777596</v>
      </c>
      <c r="GN172" s="272">
        <f t="shared" si="596"/>
        <v>0.31757746825971994</v>
      </c>
      <c r="GO172" s="272">
        <f t="shared" si="597"/>
        <v>0.31757746825971994</v>
      </c>
      <c r="GP172" s="272">
        <f t="shared" si="598"/>
        <v>0.38109296191166392</v>
      </c>
      <c r="GQ172" s="272">
        <f t="shared" si="599"/>
        <v>0.19054648095583199</v>
      </c>
      <c r="GR172" s="274">
        <f t="shared" si="576"/>
        <v>0.12703098730388798</v>
      </c>
      <c r="GS172" s="272">
        <f t="shared" si="600"/>
        <v>0.19054648095583199</v>
      </c>
      <c r="GT172" s="272">
        <f t="shared" si="601"/>
        <v>0.19054648095583199</v>
      </c>
      <c r="GU172" s="272">
        <f t="shared" si="602"/>
        <v>0.25406197460777596</v>
      </c>
      <c r="GV172" s="272">
        <f t="shared" si="603"/>
        <v>0.25406197460777596</v>
      </c>
      <c r="GW172" s="272">
        <f t="shared" si="604"/>
        <v>0.25406197460777596</v>
      </c>
      <c r="GX172" s="272">
        <f t="shared" si="605"/>
        <v>0.25406197460777596</v>
      </c>
      <c r="GY172" s="274">
        <f t="shared" si="606"/>
        <v>0.25406197460777596</v>
      </c>
      <c r="GZ172" s="272">
        <f t="shared" si="607"/>
        <v>0.19054648095583199</v>
      </c>
      <c r="HA172" s="272">
        <f t="shared" si="608"/>
        <v>0.19054648095583199</v>
      </c>
      <c r="HB172" s="272">
        <f t="shared" si="609"/>
        <v>6.3515493651943991E-2</v>
      </c>
      <c r="HC172" s="272">
        <f t="shared" si="610"/>
        <v>6.3515493651943991E-2</v>
      </c>
      <c r="HD172" s="272">
        <f t="shared" si="611"/>
        <v>0</v>
      </c>
      <c r="HE172" s="272">
        <f t="shared" si="612"/>
        <v>0</v>
      </c>
      <c r="HF172" s="274">
        <f t="shared" si="613"/>
        <v>0</v>
      </c>
      <c r="HG172" s="272">
        <f t="shared" si="614"/>
        <v>0</v>
      </c>
      <c r="HH172" s="272">
        <f t="shared" si="615"/>
        <v>0</v>
      </c>
      <c r="HI172" s="272">
        <f t="shared" si="616"/>
        <v>0</v>
      </c>
      <c r="HJ172" s="272">
        <f t="shared" si="617"/>
        <v>0</v>
      </c>
      <c r="HK172" s="272">
        <f t="shared" si="618"/>
        <v>6.3515493651943991E-2</v>
      </c>
      <c r="HL172" s="272">
        <f t="shared" si="619"/>
        <v>6.3515493651943991E-2</v>
      </c>
      <c r="HM172" s="274">
        <f t="shared" si="620"/>
        <v>6.3515493651943991E-2</v>
      </c>
      <c r="HN172" s="272">
        <f t="shared" si="621"/>
        <v>6.3515493651943991E-2</v>
      </c>
      <c r="HO172" s="272">
        <f t="shared" si="622"/>
        <v>6.3515493651943991E-2</v>
      </c>
      <c r="HP172" s="272">
        <f t="shared" si="623"/>
        <v>6.3515493651943991E-2</v>
      </c>
      <c r="HQ172" s="272">
        <f t="shared" si="624"/>
        <v>6.3515493651943991E-2</v>
      </c>
      <c r="HR172" s="272">
        <f t="shared" si="625"/>
        <v>0</v>
      </c>
      <c r="HS172" s="272">
        <f t="shared" si="577"/>
        <v>0</v>
      </c>
      <c r="HT172" s="274">
        <f t="shared" si="578"/>
        <v>0</v>
      </c>
      <c r="HU172" s="272">
        <f t="shared" si="579"/>
        <v>0</v>
      </c>
      <c r="HV172" s="272">
        <f t="shared" si="580"/>
        <v>0</v>
      </c>
      <c r="HW172" s="272">
        <f t="shared" si="581"/>
        <v>0</v>
      </c>
    </row>
    <row r="173" spans="2:231" s="132" customFormat="1" x14ac:dyDescent="0.25">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c r="CC173" s="18"/>
      <c r="CD173" s="18"/>
      <c r="CE173" s="18"/>
      <c r="CF173" s="18"/>
      <c r="CG173" s="18"/>
      <c r="CH173" s="18"/>
      <c r="CI173" s="18"/>
      <c r="CJ173" s="18"/>
      <c r="CK173" s="18"/>
      <c r="CL173" s="18"/>
      <c r="CM173" s="18"/>
      <c r="CN173" s="18"/>
      <c r="CO173" s="18"/>
      <c r="CP173" s="18"/>
      <c r="CQ173" s="18"/>
      <c r="CR173" s="18"/>
      <c r="CS173" s="18"/>
      <c r="CT173" s="18"/>
      <c r="CU173" s="18"/>
      <c r="CV173" s="18"/>
      <c r="CW173" s="18"/>
      <c r="CX173" s="18"/>
      <c r="CY173" s="18"/>
      <c r="CZ173" s="18"/>
      <c r="DA173" s="18"/>
      <c r="DB173" s="18"/>
      <c r="DC173" s="18"/>
      <c r="DD173" s="18"/>
      <c r="DE173" s="18"/>
      <c r="DF173" s="18"/>
      <c r="DG173" s="18"/>
      <c r="DH173" s="18"/>
      <c r="DI173" s="18"/>
      <c r="DJ173" s="18"/>
      <c r="DK173" s="18"/>
      <c r="DL173" s="18"/>
      <c r="DM173" s="18"/>
      <c r="DN173" s="18"/>
      <c r="DO173" s="18"/>
      <c r="DP173" s="18"/>
      <c r="DQ173" s="18"/>
      <c r="DR173" s="18"/>
      <c r="DS173" s="18"/>
      <c r="DT173" s="18"/>
      <c r="DU173" s="18"/>
      <c r="DV173" s="18"/>
      <c r="DW173" s="18"/>
      <c r="DX173" s="18"/>
      <c r="DY173" s="18"/>
      <c r="DZ173" s="18"/>
      <c r="EA173" s="18"/>
      <c r="EB173" s="18"/>
      <c r="EC173" s="18"/>
      <c r="ED173" s="18"/>
      <c r="EE173" s="18"/>
      <c r="EF173" s="18"/>
      <c r="EG173" s="18"/>
      <c r="EH173" s="18"/>
      <c r="EI173" s="18"/>
      <c r="EJ173" s="18"/>
      <c r="EK173" s="18"/>
      <c r="EL173" s="18"/>
      <c r="EM173" s="18"/>
      <c r="EN173" s="18"/>
      <c r="EO173" s="18"/>
      <c r="EP173" s="18"/>
      <c r="EQ173" s="18"/>
      <c r="ER173" s="18"/>
      <c r="ES173" s="18"/>
      <c r="ET173" s="18"/>
      <c r="EU173" s="18"/>
      <c r="EV173" s="18"/>
      <c r="EW173" s="18"/>
      <c r="EX173" s="18"/>
      <c r="EY173" s="18"/>
      <c r="EZ173" s="18"/>
      <c r="FA173" s="18"/>
      <c r="FB173" s="18"/>
      <c r="FC173" s="18"/>
      <c r="FD173" s="18"/>
      <c r="FE173" s="18"/>
      <c r="FF173" s="18"/>
      <c r="FG173" s="18"/>
      <c r="FH173" s="18"/>
      <c r="FI173" s="18"/>
      <c r="FJ173" s="18"/>
      <c r="FK173" s="18"/>
      <c r="FL173" s="18"/>
      <c r="FM173" s="18"/>
      <c r="FN173" s="18"/>
      <c r="FO173" s="18"/>
      <c r="FP173" s="18"/>
      <c r="FQ173" s="18"/>
      <c r="FR173" s="18"/>
      <c r="FS173" s="18"/>
      <c r="FT173" s="18"/>
      <c r="FU173" s="18"/>
      <c r="FV173" s="18"/>
      <c r="FW173" s="274">
        <f t="shared" si="573"/>
        <v>0.14445502176214903</v>
      </c>
      <c r="FX173" s="272">
        <f t="shared" si="582"/>
        <v>0.14445502176214903</v>
      </c>
      <c r="FY173" s="272">
        <f t="shared" si="583"/>
        <v>0.14445502176214903</v>
      </c>
      <c r="FZ173" s="272">
        <f t="shared" si="584"/>
        <v>0.43336506528644708</v>
      </c>
      <c r="GA173" s="272">
        <f t="shared" si="585"/>
        <v>0.57782008704859611</v>
      </c>
      <c r="GB173" s="272">
        <f t="shared" si="586"/>
        <v>0.57782008704859611</v>
      </c>
      <c r="GC173" s="272">
        <f t="shared" si="587"/>
        <v>0.72227510881074508</v>
      </c>
      <c r="GD173" s="274">
        <f t="shared" si="574"/>
        <v>1.011185152335043</v>
      </c>
      <c r="GE173" s="272">
        <f t="shared" si="588"/>
        <v>1.011185152335043</v>
      </c>
      <c r="GF173" s="272">
        <f t="shared" si="589"/>
        <v>1.155640174097192</v>
      </c>
      <c r="GG173" s="272">
        <f t="shared" si="590"/>
        <v>0.86673013057289405</v>
      </c>
      <c r="GH173" s="272">
        <f t="shared" si="591"/>
        <v>0.86673013057289405</v>
      </c>
      <c r="GI173" s="272">
        <f t="shared" si="592"/>
        <v>1.011185152335043</v>
      </c>
      <c r="GJ173" s="272">
        <f t="shared" si="593"/>
        <v>0.72227510881074508</v>
      </c>
      <c r="GK173" s="274">
        <f t="shared" si="575"/>
        <v>0.57782008704859611</v>
      </c>
      <c r="GL173" s="272">
        <f t="shared" si="594"/>
        <v>1.1556401740971922</v>
      </c>
      <c r="GM173" s="272">
        <f t="shared" si="595"/>
        <v>1.4445502176214904</v>
      </c>
      <c r="GN173" s="272">
        <f t="shared" si="596"/>
        <v>1.5890052393836394</v>
      </c>
      <c r="GO173" s="272">
        <f t="shared" si="597"/>
        <v>1.4445502176214902</v>
      </c>
      <c r="GP173" s="272">
        <f t="shared" si="598"/>
        <v>1.5890052393836394</v>
      </c>
      <c r="GQ173" s="272">
        <f t="shared" si="599"/>
        <v>2.1668253264322352</v>
      </c>
      <c r="GR173" s="274">
        <f t="shared" si="576"/>
        <v>2.022370304670086</v>
      </c>
      <c r="GS173" s="272">
        <f t="shared" si="600"/>
        <v>1.5890052393836391</v>
      </c>
      <c r="GT173" s="272">
        <f t="shared" si="601"/>
        <v>1.4445502176214902</v>
      </c>
      <c r="GU173" s="272">
        <f t="shared" si="602"/>
        <v>1.3000951958593414</v>
      </c>
      <c r="GV173" s="272">
        <f t="shared" si="603"/>
        <v>1.4445502176214904</v>
      </c>
      <c r="GW173" s="272">
        <f t="shared" si="604"/>
        <v>1.155640174097192</v>
      </c>
      <c r="GX173" s="272">
        <f t="shared" si="605"/>
        <v>0.72227510881074508</v>
      </c>
      <c r="GY173" s="274">
        <f t="shared" si="606"/>
        <v>0.72227510881074508</v>
      </c>
      <c r="GZ173" s="272">
        <f t="shared" si="607"/>
        <v>0.57782008704859611</v>
      </c>
      <c r="HA173" s="272">
        <f t="shared" si="608"/>
        <v>0.43336506528644708</v>
      </c>
      <c r="HB173" s="272">
        <f t="shared" si="609"/>
        <v>0.43336506528644708</v>
      </c>
      <c r="HC173" s="272">
        <f t="shared" si="610"/>
        <v>0.28891004352429805</v>
      </c>
      <c r="HD173" s="272">
        <f t="shared" si="611"/>
        <v>0.28891004352429805</v>
      </c>
      <c r="HE173" s="272">
        <f t="shared" si="612"/>
        <v>0.43336506528644708</v>
      </c>
      <c r="HF173" s="274">
        <f t="shared" si="613"/>
        <v>0.43336506528644708</v>
      </c>
      <c r="HG173" s="272">
        <f t="shared" si="614"/>
        <v>0.43336506528644708</v>
      </c>
      <c r="HH173" s="272">
        <f t="shared" si="615"/>
        <v>0.43336506528644708</v>
      </c>
      <c r="HI173" s="272">
        <f t="shared" si="616"/>
        <v>0.43336506528644708</v>
      </c>
      <c r="HJ173" s="272">
        <f t="shared" si="617"/>
        <v>0.43336506528644708</v>
      </c>
      <c r="HK173" s="272">
        <f t="shared" si="618"/>
        <v>0.43336506528644708</v>
      </c>
      <c r="HL173" s="272">
        <f t="shared" si="619"/>
        <v>0.14445502176214903</v>
      </c>
      <c r="HM173" s="274">
        <f t="shared" si="620"/>
        <v>0.14445502176214903</v>
      </c>
      <c r="HN173" s="272">
        <f t="shared" si="621"/>
        <v>0.14445502176214903</v>
      </c>
      <c r="HO173" s="272">
        <f t="shared" si="622"/>
        <v>0</v>
      </c>
      <c r="HP173" s="272">
        <f t="shared" si="623"/>
        <v>0</v>
      </c>
      <c r="HQ173" s="272">
        <f t="shared" si="624"/>
        <v>0</v>
      </c>
      <c r="HR173" s="272">
        <f t="shared" si="625"/>
        <v>0</v>
      </c>
      <c r="HS173" s="272">
        <f t="shared" si="577"/>
        <v>0</v>
      </c>
      <c r="HT173" s="274">
        <f t="shared" si="578"/>
        <v>0</v>
      </c>
      <c r="HU173" s="272">
        <f t="shared" si="579"/>
        <v>0</v>
      </c>
      <c r="HV173" s="272">
        <f t="shared" si="580"/>
        <v>0</v>
      </c>
      <c r="HW173" s="272">
        <f t="shared" si="581"/>
        <v>0</v>
      </c>
    </row>
    <row r="174" spans="2:231" s="132" customFormat="1" x14ac:dyDescent="0.25">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c r="CC174" s="18"/>
      <c r="CD174" s="18"/>
      <c r="CE174" s="18"/>
      <c r="CF174" s="18"/>
      <c r="CG174" s="18"/>
      <c r="CH174" s="18"/>
      <c r="CI174" s="18"/>
      <c r="CJ174" s="18"/>
      <c r="CK174" s="18"/>
      <c r="CL174" s="18"/>
      <c r="CM174" s="18"/>
      <c r="CN174" s="18"/>
      <c r="CO174" s="18"/>
      <c r="CP174" s="18"/>
      <c r="CQ174" s="18"/>
      <c r="CR174" s="18"/>
      <c r="CS174" s="18"/>
      <c r="CT174" s="18"/>
      <c r="CU174" s="18"/>
      <c r="CV174" s="18"/>
      <c r="CW174" s="18"/>
      <c r="CX174" s="18"/>
      <c r="CY174" s="18"/>
      <c r="CZ174" s="18"/>
      <c r="DA174" s="18"/>
      <c r="DB174" s="18"/>
      <c r="DC174" s="18"/>
      <c r="DD174" s="18"/>
      <c r="DE174" s="18"/>
      <c r="DF174" s="18"/>
      <c r="DG174" s="18"/>
      <c r="DH174" s="18"/>
      <c r="DI174" s="18"/>
      <c r="DJ174" s="18"/>
      <c r="DK174" s="18"/>
      <c r="DL174" s="18"/>
      <c r="DM174" s="18"/>
      <c r="DN174" s="18"/>
      <c r="DO174" s="18"/>
      <c r="DP174" s="18"/>
      <c r="DQ174" s="18"/>
      <c r="DR174" s="18"/>
      <c r="DS174" s="18"/>
      <c r="DT174" s="18"/>
      <c r="DU174" s="18"/>
      <c r="DV174" s="18"/>
      <c r="DW174" s="18"/>
      <c r="DX174" s="18"/>
      <c r="DY174" s="18"/>
      <c r="DZ174" s="18"/>
      <c r="EA174" s="18"/>
      <c r="EB174" s="18"/>
      <c r="EC174" s="18"/>
      <c r="ED174" s="18"/>
      <c r="EE174" s="18"/>
      <c r="EF174" s="18"/>
      <c r="EG174" s="18"/>
      <c r="EH174" s="18"/>
      <c r="EI174" s="18"/>
      <c r="EJ174" s="18"/>
      <c r="EK174" s="18"/>
      <c r="EL174" s="18"/>
      <c r="EM174" s="18"/>
      <c r="EN174" s="18"/>
      <c r="EO174" s="18"/>
      <c r="EP174" s="18"/>
      <c r="EQ174" s="18"/>
      <c r="ER174" s="18"/>
      <c r="ES174" s="18"/>
      <c r="ET174" s="18"/>
      <c r="EU174" s="18"/>
      <c r="EV174" s="18"/>
      <c r="EW174" s="18"/>
      <c r="EX174" s="18"/>
      <c r="EY174" s="18"/>
      <c r="EZ174" s="18"/>
      <c r="FA174" s="18"/>
      <c r="FB174" s="18"/>
      <c r="FC174" s="18"/>
      <c r="FD174" s="18"/>
      <c r="FE174" s="18"/>
      <c r="FF174" s="18"/>
      <c r="FG174" s="18"/>
      <c r="FH174" s="18"/>
      <c r="FI174" s="18"/>
      <c r="FJ174" s="18"/>
      <c r="FK174" s="18"/>
      <c r="FL174" s="18"/>
      <c r="FM174" s="18"/>
      <c r="FN174" s="18"/>
      <c r="FO174" s="18"/>
      <c r="FP174" s="18"/>
      <c r="FQ174" s="18"/>
      <c r="FR174" s="18"/>
      <c r="FS174" s="18"/>
      <c r="FT174" s="18"/>
      <c r="FU174" s="18"/>
      <c r="FV174" s="18"/>
      <c r="FW174" s="274">
        <f t="shared" si="573"/>
        <v>0</v>
      </c>
      <c r="FX174" s="272">
        <f t="shared" si="582"/>
        <v>0</v>
      </c>
      <c r="FY174" s="272">
        <f t="shared" si="583"/>
        <v>0</v>
      </c>
      <c r="FZ174" s="272">
        <f t="shared" si="584"/>
        <v>0</v>
      </c>
      <c r="GA174" s="272">
        <f t="shared" si="585"/>
        <v>0.77023207092296908</v>
      </c>
      <c r="GB174" s="272">
        <f t="shared" si="586"/>
        <v>0.77023207092296908</v>
      </c>
      <c r="GC174" s="272">
        <f t="shared" si="587"/>
        <v>0.77023207092296908</v>
      </c>
      <c r="GD174" s="274">
        <f t="shared" si="574"/>
        <v>0.77023207092296908</v>
      </c>
      <c r="GE174" s="272">
        <f t="shared" si="588"/>
        <v>1.5404641418459382</v>
      </c>
      <c r="GF174" s="272">
        <f t="shared" si="589"/>
        <v>3.0809282836918763</v>
      </c>
      <c r="GG174" s="272">
        <f t="shared" si="590"/>
        <v>3.8511603546148452</v>
      </c>
      <c r="GH174" s="272">
        <f t="shared" si="591"/>
        <v>3.0809282836918763</v>
      </c>
      <c r="GI174" s="272">
        <f t="shared" si="592"/>
        <v>3.0809282836918763</v>
      </c>
      <c r="GJ174" s="272">
        <f t="shared" si="593"/>
        <v>3.0809282836918763</v>
      </c>
      <c r="GK174" s="274">
        <f t="shared" si="575"/>
        <v>4.6213924255378149</v>
      </c>
      <c r="GL174" s="272">
        <f t="shared" si="594"/>
        <v>4.6213924255378149</v>
      </c>
      <c r="GM174" s="272">
        <f t="shared" si="595"/>
        <v>6.1618565673837526</v>
      </c>
      <c r="GN174" s="272">
        <f t="shared" si="596"/>
        <v>9.2427848510756299</v>
      </c>
      <c r="GO174" s="272">
        <f t="shared" si="597"/>
        <v>9.2427848510756299</v>
      </c>
      <c r="GP174" s="272">
        <f t="shared" si="598"/>
        <v>10.013016921998599</v>
      </c>
      <c r="GQ174" s="272">
        <f t="shared" si="599"/>
        <v>10.013016921998599</v>
      </c>
      <c r="GR174" s="274">
        <f t="shared" si="576"/>
        <v>8.4725527801526592</v>
      </c>
      <c r="GS174" s="272">
        <f t="shared" si="600"/>
        <v>7.7023207092296904</v>
      </c>
      <c r="GT174" s="272">
        <f t="shared" si="601"/>
        <v>4.6213924255378149</v>
      </c>
      <c r="GU174" s="272">
        <f t="shared" si="602"/>
        <v>0.77023207092296908</v>
      </c>
      <c r="GV174" s="272">
        <f t="shared" si="603"/>
        <v>0.77023207092296908</v>
      </c>
      <c r="GW174" s="272">
        <f t="shared" si="604"/>
        <v>0.77023207092296908</v>
      </c>
      <c r="GX174" s="272">
        <f t="shared" si="605"/>
        <v>0.77023207092296908</v>
      </c>
      <c r="GY174" s="274">
        <f t="shared" si="606"/>
        <v>0.77023207092296908</v>
      </c>
      <c r="GZ174" s="272">
        <f t="shared" si="607"/>
        <v>0.77023207092296908</v>
      </c>
      <c r="HA174" s="272">
        <f t="shared" si="608"/>
        <v>1.5404641418459382</v>
      </c>
      <c r="HB174" s="272">
        <f t="shared" si="609"/>
        <v>1.5404641418459382</v>
      </c>
      <c r="HC174" s="272">
        <f t="shared" si="610"/>
        <v>2.3106962127689075</v>
      </c>
      <c r="HD174" s="272">
        <f t="shared" si="611"/>
        <v>1.5404641418459382</v>
      </c>
      <c r="HE174" s="272">
        <f t="shared" si="612"/>
        <v>1.5404641418459382</v>
      </c>
      <c r="HF174" s="274">
        <f>SUM(GZ162:HF162)</f>
        <v>1.5404641418459382</v>
      </c>
      <c r="HG174" s="272">
        <f t="shared" si="614"/>
        <v>1.5404641418459382</v>
      </c>
      <c r="HH174" s="272">
        <f t="shared" si="615"/>
        <v>0.77023207092296908</v>
      </c>
      <c r="HI174" s="272">
        <f t="shared" si="616"/>
        <v>0.77023207092296908</v>
      </c>
      <c r="HJ174" s="272">
        <f t="shared" si="617"/>
        <v>0</v>
      </c>
      <c r="HK174" s="272">
        <f t="shared" si="618"/>
        <v>0</v>
      </c>
      <c r="HL174" s="272">
        <f t="shared" si="619"/>
        <v>0</v>
      </c>
      <c r="HM174" s="274">
        <f>SUM(HG162:HM162)</f>
        <v>0</v>
      </c>
      <c r="HN174" s="272">
        <f t="shared" si="621"/>
        <v>0</v>
      </c>
      <c r="HO174" s="272">
        <f t="shared" si="622"/>
        <v>0</v>
      </c>
      <c r="HP174" s="272">
        <f t="shared" si="623"/>
        <v>0</v>
      </c>
      <c r="HQ174" s="272">
        <f t="shared" si="624"/>
        <v>0</v>
      </c>
      <c r="HR174" s="272">
        <f t="shared" si="625"/>
        <v>0</v>
      </c>
      <c r="HS174" s="272">
        <f t="shared" si="577"/>
        <v>0</v>
      </c>
      <c r="HT174" s="274">
        <f t="shared" si="578"/>
        <v>0</v>
      </c>
      <c r="HU174" s="272">
        <f t="shared" si="579"/>
        <v>0</v>
      </c>
      <c r="HV174" s="272">
        <f t="shared" si="580"/>
        <v>0</v>
      </c>
      <c r="HW174" s="272">
        <f t="shared" si="581"/>
        <v>0</v>
      </c>
    </row>
    <row r="175" spans="2:231" s="132" customFormat="1" ht="15.75" thickBot="1" x14ac:dyDescent="0.3">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c r="CC175" s="18"/>
      <c r="CD175" s="18"/>
      <c r="CE175" s="18"/>
      <c r="CF175" s="18"/>
      <c r="CG175" s="18"/>
      <c r="CH175" s="18"/>
      <c r="CI175" s="18"/>
      <c r="CJ175" s="18"/>
      <c r="CK175" s="18"/>
      <c r="CL175" s="18"/>
      <c r="CM175" s="18"/>
      <c r="CN175" s="18"/>
      <c r="CO175" s="18"/>
      <c r="CP175" s="18"/>
      <c r="CQ175" s="18"/>
      <c r="CR175" s="18"/>
      <c r="CS175" s="18"/>
      <c r="CT175" s="18"/>
      <c r="CU175" s="18"/>
      <c r="CV175" s="18"/>
      <c r="CW175" s="18"/>
      <c r="CX175" s="18"/>
      <c r="CY175" s="18"/>
      <c r="CZ175" s="18"/>
      <c r="DA175" s="18"/>
      <c r="DB175" s="18"/>
      <c r="DC175" s="18"/>
      <c r="DD175" s="18"/>
      <c r="DE175" s="18"/>
      <c r="DF175" s="18"/>
      <c r="DG175" s="18"/>
      <c r="DH175" s="18"/>
      <c r="DI175" s="18"/>
      <c r="DJ175" s="18"/>
      <c r="DK175" s="18"/>
      <c r="DL175" s="18"/>
      <c r="DM175" s="18"/>
      <c r="DN175" s="18"/>
      <c r="DO175" s="18"/>
      <c r="DP175" s="18"/>
      <c r="DQ175" s="18"/>
      <c r="DR175" s="18"/>
      <c r="DS175" s="18"/>
      <c r="DT175" s="18"/>
      <c r="DU175" s="18"/>
      <c r="DV175" s="18"/>
      <c r="DW175" s="18"/>
      <c r="DX175" s="18"/>
      <c r="DY175" s="18"/>
      <c r="DZ175" s="18"/>
      <c r="EA175" s="18"/>
      <c r="EB175" s="18"/>
      <c r="EC175" s="18"/>
      <c r="ED175" s="18"/>
      <c r="EE175" s="18"/>
      <c r="EF175" s="18"/>
      <c r="EG175" s="18"/>
      <c r="EH175" s="18"/>
      <c r="EI175" s="18"/>
      <c r="EJ175" s="18"/>
      <c r="EK175" s="18"/>
      <c r="EL175" s="18"/>
      <c r="EM175" s="18"/>
      <c r="EN175" s="18"/>
      <c r="EO175" s="18"/>
      <c r="EP175" s="18"/>
      <c r="EQ175" s="18"/>
      <c r="ER175" s="18"/>
      <c r="ES175" s="18"/>
      <c r="ET175" s="18"/>
      <c r="EU175" s="18"/>
      <c r="EV175" s="18"/>
      <c r="EW175" s="18"/>
      <c r="EX175" s="18"/>
      <c r="EY175" s="18"/>
      <c r="EZ175" s="18"/>
      <c r="FA175" s="18"/>
      <c r="FB175" s="18"/>
      <c r="FC175" s="18"/>
      <c r="FD175" s="18"/>
      <c r="FE175" s="18"/>
      <c r="FF175" s="18"/>
      <c r="FG175" s="18"/>
      <c r="FH175" s="18"/>
      <c r="FI175" s="18"/>
      <c r="FJ175" s="18"/>
      <c r="FK175" s="18"/>
      <c r="FL175" s="18"/>
      <c r="FM175" s="18"/>
      <c r="FN175" s="18"/>
      <c r="FO175" s="18"/>
      <c r="FP175" s="18"/>
      <c r="FQ175" s="18"/>
      <c r="FR175" s="18"/>
      <c r="FS175" s="18"/>
      <c r="FT175" s="18"/>
      <c r="FU175" s="18"/>
      <c r="FV175" s="18"/>
      <c r="FW175" s="272"/>
      <c r="FX175" s="272"/>
      <c r="FY175" s="272"/>
      <c r="FZ175" s="272"/>
      <c r="GA175" s="272"/>
      <c r="GB175" s="272"/>
      <c r="GC175" s="272"/>
      <c r="GD175" s="272"/>
      <c r="GE175" s="272"/>
      <c r="GF175" s="272"/>
      <c r="GG175" s="272"/>
      <c r="GH175" s="272"/>
      <c r="GI175" s="272"/>
      <c r="GJ175" s="272"/>
      <c r="GK175" s="272"/>
      <c r="GL175" s="272"/>
      <c r="GM175" s="272"/>
      <c r="GN175" s="272"/>
      <c r="GO175" s="272"/>
      <c r="GP175" s="272"/>
      <c r="GQ175" s="272"/>
      <c r="GR175" s="272"/>
      <c r="GS175" s="272"/>
      <c r="GT175" s="272"/>
      <c r="GU175" s="272"/>
      <c r="GV175" s="272"/>
      <c r="GW175" s="272"/>
      <c r="GX175" s="272"/>
      <c r="GY175" s="272"/>
      <c r="GZ175" s="272"/>
      <c r="HA175" s="272"/>
      <c r="HB175" s="272"/>
      <c r="HC175" s="272"/>
      <c r="HD175" s="272"/>
      <c r="HE175" s="272"/>
      <c r="HF175" s="272"/>
      <c r="HG175" s="272"/>
      <c r="HH175" s="272"/>
      <c r="HI175" s="272"/>
      <c r="HJ175" s="272"/>
      <c r="HK175" s="272"/>
      <c r="HL175" s="272"/>
      <c r="HM175" s="272"/>
      <c r="HN175" s="272"/>
      <c r="HO175" s="272"/>
      <c r="HP175" s="272"/>
      <c r="HQ175" s="272"/>
      <c r="HR175" s="272"/>
      <c r="HS175" s="272"/>
      <c r="HT175" s="272"/>
      <c r="HU175" s="272"/>
      <c r="HV175" s="272"/>
      <c r="HW175" s="272"/>
    </row>
    <row r="176" spans="2:231" s="132" customFormat="1" ht="15.75" thickBot="1" x14ac:dyDescent="0.3">
      <c r="FW176" s="272"/>
      <c r="HI176" s="40"/>
      <c r="HJ176" s="267">
        <v>30</v>
      </c>
      <c r="HK176" s="267">
        <v>31</v>
      </c>
      <c r="HL176" s="267">
        <v>32</v>
      </c>
      <c r="HM176" s="267">
        <v>33</v>
      </c>
      <c r="HN176" s="267">
        <v>34</v>
      </c>
      <c r="HO176" s="267">
        <v>35</v>
      </c>
      <c r="HP176" s="267">
        <v>36</v>
      </c>
      <c r="HQ176" s="268">
        <v>37</v>
      </c>
    </row>
    <row r="177" spans="2:236" s="132" customFormat="1" x14ac:dyDescent="0.25">
      <c r="FW177" s="272"/>
      <c r="HI177" s="256" t="s">
        <v>203</v>
      </c>
      <c r="HJ177" s="262">
        <f>FW165</f>
        <v>0</v>
      </c>
      <c r="HK177" s="263">
        <f>GD165</f>
        <v>0</v>
      </c>
      <c r="HL177" s="263">
        <f>GK165</f>
        <v>0</v>
      </c>
      <c r="HM177" s="263">
        <f>GR165</f>
        <v>0</v>
      </c>
      <c r="HN177" s="263">
        <f>GY165</f>
        <v>0</v>
      </c>
      <c r="HO177" s="263">
        <f>HF165</f>
        <v>0</v>
      </c>
      <c r="HP177" s="263">
        <f>HM165</f>
        <v>0</v>
      </c>
      <c r="HQ177" s="264">
        <f>HT165</f>
        <v>0</v>
      </c>
    </row>
    <row r="178" spans="2:236" s="132" customFormat="1" x14ac:dyDescent="0.25">
      <c r="HI178" s="256" t="s">
        <v>204</v>
      </c>
      <c r="HJ178" s="265">
        <f t="shared" ref="HJ178:HJ186" si="626">FW166</f>
        <v>0</v>
      </c>
      <c r="HK178" s="27">
        <f t="shared" ref="HK178:HK186" si="627">GD166</f>
        <v>0</v>
      </c>
      <c r="HL178" s="27">
        <f t="shared" ref="HL178:HL186" si="628">GK166</f>
        <v>0</v>
      </c>
      <c r="HM178" s="27">
        <f t="shared" ref="HM178:HM186" si="629">GR166</f>
        <v>0</v>
      </c>
      <c r="HN178" s="27">
        <f t="shared" ref="HN178:HN186" si="630">GY166</f>
        <v>0</v>
      </c>
      <c r="HO178" s="27">
        <f t="shared" ref="HO178:HO186" si="631">HF166</f>
        <v>0</v>
      </c>
      <c r="HP178" s="27">
        <f t="shared" ref="HP178:HP186" si="632">HM166</f>
        <v>0</v>
      </c>
      <c r="HQ178" s="266">
        <f t="shared" ref="HQ178:HQ186" si="633">HT166</f>
        <v>0</v>
      </c>
    </row>
    <row r="179" spans="2:236" s="132" customFormat="1" x14ac:dyDescent="0.25">
      <c r="HI179" s="256" t="s">
        <v>205</v>
      </c>
      <c r="HJ179" s="265">
        <f t="shared" si="626"/>
        <v>0</v>
      </c>
      <c r="HK179" s="27">
        <f t="shared" si="627"/>
        <v>0</v>
      </c>
      <c r="HL179" s="27">
        <f t="shared" si="628"/>
        <v>0</v>
      </c>
      <c r="HM179" s="27">
        <f t="shared" si="629"/>
        <v>0</v>
      </c>
      <c r="HN179" s="27">
        <f t="shared" si="630"/>
        <v>0</v>
      </c>
      <c r="HO179" s="27">
        <f t="shared" si="631"/>
        <v>0</v>
      </c>
      <c r="HP179" s="27">
        <f t="shared" si="632"/>
        <v>0</v>
      </c>
      <c r="HQ179" s="266">
        <f t="shared" si="633"/>
        <v>0</v>
      </c>
    </row>
    <row r="180" spans="2:236" s="132" customFormat="1" x14ac:dyDescent="0.25">
      <c r="HI180" s="256" t="s">
        <v>206</v>
      </c>
      <c r="HJ180" s="265">
        <f t="shared" si="626"/>
        <v>0</v>
      </c>
      <c r="HK180" s="27">
        <f t="shared" si="627"/>
        <v>0</v>
      </c>
      <c r="HL180" s="27">
        <f t="shared" si="628"/>
        <v>0</v>
      </c>
      <c r="HM180" s="27">
        <f t="shared" si="629"/>
        <v>0</v>
      </c>
      <c r="HN180" s="27">
        <f t="shared" si="630"/>
        <v>0</v>
      </c>
      <c r="HO180" s="27">
        <f t="shared" si="631"/>
        <v>0</v>
      </c>
      <c r="HP180" s="27">
        <f t="shared" si="632"/>
        <v>0</v>
      </c>
      <c r="HQ180" s="266">
        <f t="shared" si="633"/>
        <v>0</v>
      </c>
    </row>
    <row r="181" spans="2:236" s="132" customFormat="1" x14ac:dyDescent="0.25">
      <c r="HI181" s="256" t="s">
        <v>207</v>
      </c>
      <c r="HJ181" s="265">
        <f t="shared" si="626"/>
        <v>0</v>
      </c>
      <c r="HK181" s="27">
        <f t="shared" si="627"/>
        <v>0</v>
      </c>
      <c r="HL181" s="27">
        <f t="shared" si="628"/>
        <v>0</v>
      </c>
      <c r="HM181" s="27">
        <f t="shared" si="629"/>
        <v>0</v>
      </c>
      <c r="HN181" s="27">
        <f t="shared" si="630"/>
        <v>0</v>
      </c>
      <c r="HO181" s="27">
        <f t="shared" si="631"/>
        <v>0</v>
      </c>
      <c r="HP181" s="27">
        <f t="shared" si="632"/>
        <v>0</v>
      </c>
      <c r="HQ181" s="266">
        <f t="shared" si="633"/>
        <v>0</v>
      </c>
    </row>
    <row r="182" spans="2:236" s="132" customFormat="1" x14ac:dyDescent="0.25">
      <c r="HI182" s="256" t="s">
        <v>208</v>
      </c>
      <c r="HJ182" s="265">
        <f t="shared" si="626"/>
        <v>0</v>
      </c>
      <c r="HK182" s="27">
        <f t="shared" si="627"/>
        <v>3.9487951831016839E-2</v>
      </c>
      <c r="HL182" s="27">
        <f t="shared" si="628"/>
        <v>3.9487951831016839E-2</v>
      </c>
      <c r="HM182" s="27">
        <f t="shared" si="629"/>
        <v>3.9487951831016839E-2</v>
      </c>
      <c r="HN182" s="27">
        <f t="shared" si="630"/>
        <v>0</v>
      </c>
      <c r="HO182" s="27">
        <f t="shared" si="631"/>
        <v>3.9487951831016839E-2</v>
      </c>
      <c r="HP182" s="27">
        <f t="shared" si="632"/>
        <v>0</v>
      </c>
      <c r="HQ182" s="266">
        <f t="shared" si="633"/>
        <v>0</v>
      </c>
    </row>
    <row r="183" spans="2:236" s="132" customFormat="1" x14ac:dyDescent="0.25">
      <c r="HI183" s="256" t="s">
        <v>209</v>
      </c>
      <c r="HJ183" s="265">
        <f t="shared" si="626"/>
        <v>9.4614271805987762E-2</v>
      </c>
      <c r="HK183" s="27">
        <f t="shared" si="627"/>
        <v>4.7307135902993881E-2</v>
      </c>
      <c r="HL183" s="27">
        <f t="shared" si="628"/>
        <v>0.18922854361197552</v>
      </c>
      <c r="HM183" s="27">
        <f t="shared" si="629"/>
        <v>9.4614271805987762E-2</v>
      </c>
      <c r="HN183" s="27">
        <f t="shared" si="630"/>
        <v>4.7307135902993881E-2</v>
      </c>
      <c r="HO183" s="27">
        <f t="shared" si="631"/>
        <v>0</v>
      </c>
      <c r="HP183" s="27">
        <f t="shared" si="632"/>
        <v>4.7307135902993881E-2</v>
      </c>
      <c r="HQ183" s="266">
        <f t="shared" si="633"/>
        <v>0</v>
      </c>
    </row>
    <row r="184" spans="2:236" s="132" customFormat="1" x14ac:dyDescent="0.25">
      <c r="HI184" s="256" t="s">
        <v>210</v>
      </c>
      <c r="HJ184" s="265">
        <f t="shared" si="626"/>
        <v>6.3515493651943991E-2</v>
      </c>
      <c r="HK184" s="27">
        <f t="shared" si="627"/>
        <v>0.25406197460777596</v>
      </c>
      <c r="HL184" s="27">
        <f t="shared" si="628"/>
        <v>0.38109296191166392</v>
      </c>
      <c r="HM184" s="27">
        <f t="shared" si="629"/>
        <v>0.12703098730388798</v>
      </c>
      <c r="HN184" s="27">
        <f t="shared" si="630"/>
        <v>0.25406197460777596</v>
      </c>
      <c r="HO184" s="27">
        <f t="shared" si="631"/>
        <v>0</v>
      </c>
      <c r="HP184" s="27">
        <f t="shared" si="632"/>
        <v>6.3515493651943991E-2</v>
      </c>
      <c r="HQ184" s="266">
        <f t="shared" si="633"/>
        <v>0</v>
      </c>
    </row>
    <row r="185" spans="2:236" s="132" customFormat="1" x14ac:dyDescent="0.25">
      <c r="HI185" s="256" t="s">
        <v>211</v>
      </c>
      <c r="HJ185" s="265">
        <f t="shared" si="626"/>
        <v>0.14445502176214903</v>
      </c>
      <c r="HK185" s="27">
        <f t="shared" si="627"/>
        <v>1.011185152335043</v>
      </c>
      <c r="HL185" s="27">
        <f t="shared" si="628"/>
        <v>0.57782008704859611</v>
      </c>
      <c r="HM185" s="27">
        <f t="shared" si="629"/>
        <v>2.022370304670086</v>
      </c>
      <c r="HN185" s="27">
        <f t="shared" si="630"/>
        <v>0.72227510881074508</v>
      </c>
      <c r="HO185" s="27">
        <f t="shared" si="631"/>
        <v>0.43336506528644708</v>
      </c>
      <c r="HP185" s="27">
        <f t="shared" si="632"/>
        <v>0.14445502176214903</v>
      </c>
      <c r="HQ185" s="266">
        <f t="shared" si="633"/>
        <v>0</v>
      </c>
    </row>
    <row r="186" spans="2:236" s="132" customFormat="1" ht="15.75" thickBot="1" x14ac:dyDescent="0.3">
      <c r="HI186" s="257" t="s">
        <v>212</v>
      </c>
      <c r="HJ186" s="269">
        <f t="shared" si="626"/>
        <v>0</v>
      </c>
      <c r="HK186" s="270">
        <f t="shared" si="627"/>
        <v>0.77023207092296908</v>
      </c>
      <c r="HL186" s="270">
        <f t="shared" si="628"/>
        <v>4.6213924255378149</v>
      </c>
      <c r="HM186" s="270">
        <f t="shared" si="629"/>
        <v>8.4725527801526592</v>
      </c>
      <c r="HN186" s="270">
        <f t="shared" si="630"/>
        <v>0.77023207092296908</v>
      </c>
      <c r="HO186" s="270">
        <f t="shared" si="631"/>
        <v>1.5404641418459382</v>
      </c>
      <c r="HP186" s="270">
        <f t="shared" si="632"/>
        <v>0</v>
      </c>
      <c r="HQ186" s="271">
        <f t="shared" si="633"/>
        <v>0</v>
      </c>
    </row>
    <row r="190" spans="2:236" ht="15.75" thickBot="1" x14ac:dyDescent="0.3"/>
    <row r="191" spans="2:236" s="132" customFormat="1" ht="15.75" thickBot="1" x14ac:dyDescent="0.3">
      <c r="B191" s="352"/>
      <c r="C191" s="350"/>
      <c r="D191" s="350" t="s">
        <v>338</v>
      </c>
      <c r="E191" s="350" t="s">
        <v>339</v>
      </c>
      <c r="F191" s="350" t="s">
        <v>340</v>
      </c>
      <c r="G191" s="350" t="s">
        <v>341</v>
      </c>
      <c r="H191" s="350" t="s">
        <v>342</v>
      </c>
      <c r="I191" s="350" t="s">
        <v>343</v>
      </c>
      <c r="J191" s="350" t="s">
        <v>344</v>
      </c>
      <c r="K191" s="350" t="s">
        <v>345</v>
      </c>
      <c r="L191" s="350" t="s">
        <v>346</v>
      </c>
      <c r="M191" s="350" t="s">
        <v>347</v>
      </c>
      <c r="N191" s="350" t="s">
        <v>348</v>
      </c>
      <c r="O191" s="350" t="s">
        <v>349</v>
      </c>
      <c r="P191" s="350" t="s">
        <v>350</v>
      </c>
      <c r="Q191" s="350" t="s">
        <v>351</v>
      </c>
      <c r="R191" s="350" t="s">
        <v>352</v>
      </c>
      <c r="S191" s="350" t="s">
        <v>353</v>
      </c>
      <c r="T191" s="350" t="s">
        <v>354</v>
      </c>
      <c r="U191" s="350" t="s">
        <v>355</v>
      </c>
      <c r="V191" s="350" t="s">
        <v>356</v>
      </c>
      <c r="W191" s="350" t="s">
        <v>357</v>
      </c>
      <c r="X191" s="350" t="s">
        <v>358</v>
      </c>
      <c r="Y191" s="350" t="s">
        <v>359</v>
      </c>
      <c r="Z191" s="350" t="s">
        <v>360</v>
      </c>
      <c r="AA191" s="350" t="s">
        <v>361</v>
      </c>
      <c r="AB191" s="350" t="s">
        <v>362</v>
      </c>
      <c r="AC191" s="350" t="s">
        <v>363</v>
      </c>
      <c r="AD191" s="350" t="s">
        <v>364</v>
      </c>
      <c r="AE191" s="350" t="s">
        <v>365</v>
      </c>
      <c r="AF191" s="350" t="s">
        <v>366</v>
      </c>
      <c r="AG191" s="350" t="s">
        <v>367</v>
      </c>
      <c r="AH191" s="350" t="s">
        <v>368</v>
      </c>
      <c r="AI191" s="350" t="s">
        <v>369</v>
      </c>
      <c r="AJ191" s="350" t="s">
        <v>370</v>
      </c>
      <c r="AK191" s="350" t="s">
        <v>371</v>
      </c>
      <c r="AL191" s="350" t="s">
        <v>372</v>
      </c>
      <c r="AM191" s="350" t="s">
        <v>373</v>
      </c>
      <c r="AN191" s="350" t="s">
        <v>374</v>
      </c>
      <c r="AO191" s="350" t="s">
        <v>375</v>
      </c>
      <c r="AP191" s="350" t="s">
        <v>376</v>
      </c>
      <c r="AQ191" s="350" t="s">
        <v>377</v>
      </c>
      <c r="AR191" s="350" t="s">
        <v>330</v>
      </c>
      <c r="AS191" s="350" t="s">
        <v>329</v>
      </c>
      <c r="AT191" s="350" t="s">
        <v>328</v>
      </c>
      <c r="AU191" s="350" t="s">
        <v>327</v>
      </c>
      <c r="AV191" s="350" t="s">
        <v>326</v>
      </c>
      <c r="AW191" s="350" t="s">
        <v>325</v>
      </c>
      <c r="AX191" s="350" t="s">
        <v>324</v>
      </c>
      <c r="AY191" s="350" t="s">
        <v>323</v>
      </c>
      <c r="AZ191" s="350" t="s">
        <v>322</v>
      </c>
      <c r="BA191" s="350" t="s">
        <v>321</v>
      </c>
      <c r="BB191" s="350" t="s">
        <v>320</v>
      </c>
      <c r="BC191" s="350" t="s">
        <v>319</v>
      </c>
      <c r="BD191" s="350" t="s">
        <v>318</v>
      </c>
      <c r="BE191" s="350" t="s">
        <v>317</v>
      </c>
      <c r="BF191" s="350" t="s">
        <v>316</v>
      </c>
      <c r="BG191" s="350" t="s">
        <v>315</v>
      </c>
      <c r="BH191" s="350" t="s">
        <v>314</v>
      </c>
      <c r="BI191" s="350" t="s">
        <v>313</v>
      </c>
      <c r="BJ191" s="350" t="s">
        <v>312</v>
      </c>
      <c r="BK191" s="350" t="s">
        <v>311</v>
      </c>
      <c r="BL191" s="350" t="s">
        <v>310</v>
      </c>
      <c r="BM191" s="350" t="s">
        <v>309</v>
      </c>
      <c r="BN191" s="350" t="s">
        <v>308</v>
      </c>
      <c r="BO191" s="350" t="s">
        <v>307</v>
      </c>
      <c r="BP191" s="350" t="s">
        <v>306</v>
      </c>
      <c r="BQ191" s="350" t="s">
        <v>305</v>
      </c>
      <c r="BR191" s="350" t="s">
        <v>304</v>
      </c>
      <c r="BS191" s="350" t="s">
        <v>303</v>
      </c>
      <c r="BT191" s="350" t="s">
        <v>302</v>
      </c>
      <c r="BU191" s="350" t="s">
        <v>301</v>
      </c>
      <c r="BV191" s="350" t="s">
        <v>300</v>
      </c>
      <c r="BW191" s="350" t="s">
        <v>299</v>
      </c>
      <c r="BX191" s="350" t="s">
        <v>298</v>
      </c>
      <c r="BY191" s="350" t="s">
        <v>297</v>
      </c>
      <c r="BZ191" s="350" t="s">
        <v>296</v>
      </c>
      <c r="CA191" s="350" t="s">
        <v>295</v>
      </c>
      <c r="CB191" s="350" t="s">
        <v>294</v>
      </c>
      <c r="CC191" s="350" t="s">
        <v>293</v>
      </c>
      <c r="CD191" s="350" t="s">
        <v>292</v>
      </c>
      <c r="CE191" s="350" t="s">
        <v>291</v>
      </c>
      <c r="CF191" s="350" t="s">
        <v>290</v>
      </c>
      <c r="CG191" s="350" t="s">
        <v>289</v>
      </c>
      <c r="CH191" s="350" t="s">
        <v>288</v>
      </c>
      <c r="CI191" s="350" t="s">
        <v>287</v>
      </c>
      <c r="CJ191" s="350" t="s">
        <v>286</v>
      </c>
      <c r="CK191" s="350" t="s">
        <v>285</v>
      </c>
      <c r="CL191" s="350" t="s">
        <v>284</v>
      </c>
      <c r="CM191" s="350" t="s">
        <v>283</v>
      </c>
      <c r="CN191" s="350" t="s">
        <v>282</v>
      </c>
      <c r="CO191" s="350" t="s">
        <v>281</v>
      </c>
      <c r="CP191" s="350" t="s">
        <v>280</v>
      </c>
      <c r="CQ191" s="350" t="s">
        <v>279</v>
      </c>
      <c r="CR191" s="350" t="s">
        <v>278</v>
      </c>
      <c r="CS191" s="350" t="s">
        <v>277</v>
      </c>
      <c r="CT191" s="350" t="s">
        <v>276</v>
      </c>
      <c r="CU191" s="350" t="s">
        <v>275</v>
      </c>
      <c r="CV191" s="350" t="s">
        <v>274</v>
      </c>
      <c r="CW191" s="350" t="s">
        <v>273</v>
      </c>
      <c r="CX191" s="350" t="s">
        <v>272</v>
      </c>
      <c r="CY191" s="350" t="s">
        <v>271</v>
      </c>
      <c r="CZ191" s="350" t="s">
        <v>270</v>
      </c>
      <c r="DA191" s="350" t="s">
        <v>269</v>
      </c>
      <c r="DB191" s="350" t="s">
        <v>268</v>
      </c>
      <c r="DC191" s="350" t="s">
        <v>267</v>
      </c>
      <c r="DD191" s="350" t="s">
        <v>266</v>
      </c>
      <c r="DE191" s="350" t="s">
        <v>265</v>
      </c>
      <c r="DF191" s="350" t="s">
        <v>264</v>
      </c>
      <c r="DG191" s="350" t="s">
        <v>263</v>
      </c>
      <c r="DH191" s="350" t="s">
        <v>262</v>
      </c>
      <c r="DI191" s="350" t="s">
        <v>261</v>
      </c>
      <c r="DJ191" s="350" t="s">
        <v>260</v>
      </c>
      <c r="DK191" s="350" t="s">
        <v>259</v>
      </c>
      <c r="DL191" s="350" t="s">
        <v>258</v>
      </c>
      <c r="DM191" s="350" t="s">
        <v>257</v>
      </c>
      <c r="DN191" s="350" t="s">
        <v>256</v>
      </c>
      <c r="DO191" s="350" t="s">
        <v>255</v>
      </c>
      <c r="DP191" s="350" t="s">
        <v>254</v>
      </c>
      <c r="DQ191" s="350" t="s">
        <v>253</v>
      </c>
      <c r="DR191" s="350" t="s">
        <v>252</v>
      </c>
      <c r="DS191" s="350" t="s">
        <v>251</v>
      </c>
      <c r="DT191" s="350" t="s">
        <v>250</v>
      </c>
      <c r="DU191" s="350" t="s">
        <v>249</v>
      </c>
      <c r="DV191" s="350" t="s">
        <v>248</v>
      </c>
      <c r="DW191" s="350" t="s">
        <v>247</v>
      </c>
      <c r="DX191" s="350" t="s">
        <v>246</v>
      </c>
      <c r="DY191" s="350" t="s">
        <v>245</v>
      </c>
      <c r="DZ191" s="350" t="s">
        <v>244</v>
      </c>
      <c r="EA191" s="350" t="s">
        <v>243</v>
      </c>
      <c r="EB191" s="350" t="s">
        <v>242</v>
      </c>
      <c r="EC191" s="350" t="s">
        <v>241</v>
      </c>
      <c r="ED191" s="350" t="s">
        <v>240</v>
      </c>
      <c r="EE191" s="350" t="s">
        <v>239</v>
      </c>
      <c r="EF191" s="350" t="s">
        <v>238</v>
      </c>
      <c r="EG191" s="350" t="s">
        <v>237</v>
      </c>
      <c r="EH191" s="350" t="s">
        <v>236</v>
      </c>
      <c r="EI191" s="350" t="s">
        <v>235</v>
      </c>
      <c r="EJ191" s="350" t="s">
        <v>234</v>
      </c>
      <c r="EK191" s="350" t="s">
        <v>233</v>
      </c>
      <c r="EL191" s="350" t="s">
        <v>232</v>
      </c>
      <c r="EM191" s="350" t="s">
        <v>231</v>
      </c>
      <c r="EN191" s="350" t="s">
        <v>230</v>
      </c>
      <c r="EO191" s="350" t="s">
        <v>229</v>
      </c>
      <c r="EP191" s="350" t="s">
        <v>228</v>
      </c>
      <c r="EQ191" s="350" t="s">
        <v>227</v>
      </c>
      <c r="ER191" s="350" t="s">
        <v>226</v>
      </c>
      <c r="ES191" s="350" t="s">
        <v>225</v>
      </c>
      <c r="ET191" s="350" t="s">
        <v>224</v>
      </c>
      <c r="EU191" s="350" t="s">
        <v>223</v>
      </c>
      <c r="EV191" s="350" t="s">
        <v>222</v>
      </c>
      <c r="EW191" s="350" t="s">
        <v>221</v>
      </c>
      <c r="EX191" s="350" t="s">
        <v>147</v>
      </c>
      <c r="EY191" s="350" t="s">
        <v>148</v>
      </c>
      <c r="EZ191" s="350" t="s">
        <v>149</v>
      </c>
      <c r="FA191" s="350" t="s">
        <v>150</v>
      </c>
      <c r="FB191" s="350" t="s">
        <v>151</v>
      </c>
      <c r="FC191" s="350" t="s">
        <v>152</v>
      </c>
      <c r="FD191" s="350" t="s">
        <v>153</v>
      </c>
      <c r="FE191" s="350" t="s">
        <v>154</v>
      </c>
      <c r="FF191" s="350" t="s">
        <v>155</v>
      </c>
      <c r="FG191" s="350" t="s">
        <v>156</v>
      </c>
      <c r="FH191" s="350" t="s">
        <v>157</v>
      </c>
      <c r="FI191" s="350" t="s">
        <v>158</v>
      </c>
      <c r="FJ191" s="350" t="s">
        <v>159</v>
      </c>
      <c r="FK191" s="350" t="s">
        <v>160</v>
      </c>
      <c r="FL191" s="350" t="s">
        <v>161</v>
      </c>
      <c r="FM191" s="350" t="s">
        <v>162</v>
      </c>
      <c r="FN191" s="350" t="s">
        <v>163</v>
      </c>
      <c r="FO191" s="350" t="s">
        <v>164</v>
      </c>
      <c r="FP191" s="350" t="s">
        <v>165</v>
      </c>
      <c r="FQ191" s="350" t="s">
        <v>166</v>
      </c>
      <c r="FR191" s="350" t="s">
        <v>167</v>
      </c>
      <c r="FS191" s="350" t="s">
        <v>168</v>
      </c>
      <c r="FT191" s="350" t="s">
        <v>169</v>
      </c>
      <c r="FU191" s="350" t="s">
        <v>170</v>
      </c>
      <c r="FV191" s="350" t="s">
        <v>171</v>
      </c>
      <c r="FW191" s="350" t="s">
        <v>172</v>
      </c>
      <c r="FX191" s="350" t="s">
        <v>173</v>
      </c>
      <c r="FY191" s="350" t="s">
        <v>174</v>
      </c>
      <c r="FZ191" s="350" t="s">
        <v>175</v>
      </c>
      <c r="GA191" s="350" t="s">
        <v>176</v>
      </c>
      <c r="GB191" s="350" t="s">
        <v>177</v>
      </c>
      <c r="GC191" s="350" t="s">
        <v>178</v>
      </c>
      <c r="GD191" s="350" t="s">
        <v>179</v>
      </c>
      <c r="GE191" s="350" t="s">
        <v>180</v>
      </c>
      <c r="GF191" s="350" t="s">
        <v>181</v>
      </c>
      <c r="GG191" s="350" t="s">
        <v>182</v>
      </c>
      <c r="GH191" s="350" t="s">
        <v>183</v>
      </c>
      <c r="GI191" s="350" t="s">
        <v>184</v>
      </c>
      <c r="GJ191" s="350" t="s">
        <v>185</v>
      </c>
      <c r="GK191" s="350" t="s">
        <v>186</v>
      </c>
      <c r="GL191" s="350" t="s">
        <v>187</v>
      </c>
      <c r="GM191" s="350" t="s">
        <v>188</v>
      </c>
      <c r="GN191" s="350" t="s">
        <v>337</v>
      </c>
      <c r="GO191" s="350" t="s">
        <v>189</v>
      </c>
      <c r="GP191" s="350" t="s">
        <v>190</v>
      </c>
      <c r="GQ191" s="350" t="s">
        <v>191</v>
      </c>
      <c r="GR191" s="350" t="s">
        <v>192</v>
      </c>
      <c r="GS191" s="350" t="s">
        <v>144</v>
      </c>
      <c r="GT191" s="350" t="s">
        <v>145</v>
      </c>
      <c r="GU191" s="350" t="s">
        <v>146</v>
      </c>
      <c r="GV191" s="350" t="s">
        <v>200</v>
      </c>
      <c r="GW191" s="350" t="s">
        <v>201</v>
      </c>
      <c r="GX191" s="350" t="s">
        <v>202</v>
      </c>
      <c r="GY191" s="350" t="s">
        <v>213</v>
      </c>
      <c r="GZ191" s="350" t="s">
        <v>219</v>
      </c>
      <c r="HA191" s="350" t="s">
        <v>336</v>
      </c>
      <c r="HB191" s="350" t="s">
        <v>378</v>
      </c>
      <c r="HC191" s="350" t="s">
        <v>379</v>
      </c>
      <c r="HD191" s="350" t="s">
        <v>380</v>
      </c>
      <c r="HE191" s="350" t="s">
        <v>401</v>
      </c>
      <c r="HF191" s="350" t="s">
        <v>402</v>
      </c>
      <c r="HG191" s="350" t="s">
        <v>403</v>
      </c>
      <c r="HH191" s="350" t="s">
        <v>406</v>
      </c>
      <c r="HI191" s="351" t="s">
        <v>408</v>
      </c>
      <c r="HJ191" s="351" t="s">
        <v>409</v>
      </c>
      <c r="HK191" s="351" t="s">
        <v>430</v>
      </c>
      <c r="HL191" s="351" t="s">
        <v>434</v>
      </c>
      <c r="HM191" s="351" t="s">
        <v>435</v>
      </c>
      <c r="HN191" s="350" t="s">
        <v>455</v>
      </c>
      <c r="HO191" s="350" t="s">
        <v>486</v>
      </c>
      <c r="HP191" s="350" t="s">
        <v>487</v>
      </c>
      <c r="HQ191" s="350" t="s">
        <v>491</v>
      </c>
      <c r="HR191" s="350" t="s">
        <v>492</v>
      </c>
      <c r="HS191" s="350" t="s">
        <v>509</v>
      </c>
      <c r="HT191" s="350" t="s">
        <v>510</v>
      </c>
      <c r="HU191" s="350">
        <v>14</v>
      </c>
      <c r="HV191" s="350">
        <v>15</v>
      </c>
      <c r="HW191" s="350">
        <v>16</v>
      </c>
      <c r="HX191" s="350">
        <v>17</v>
      </c>
      <c r="HY191" s="350">
        <v>18</v>
      </c>
      <c r="HZ191" s="350">
        <v>19</v>
      </c>
      <c r="IA191" s="350">
        <v>20</v>
      </c>
      <c r="IB191" s="17"/>
    </row>
    <row r="192" spans="2:236" s="132" customFormat="1" x14ac:dyDescent="0.25">
      <c r="B192" s="353" t="s">
        <v>203</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17"/>
      <c r="AB192" s="17"/>
      <c r="AC192" s="17">
        <v>1</v>
      </c>
      <c r="AD192" s="17"/>
      <c r="AE192" s="17"/>
      <c r="AF192" s="17">
        <v>1</v>
      </c>
      <c r="AG192" s="17">
        <v>1</v>
      </c>
      <c r="AH192" s="17"/>
      <c r="AI192" s="17">
        <v>1</v>
      </c>
      <c r="AJ192" s="17"/>
      <c r="AK192" s="17">
        <v>1</v>
      </c>
      <c r="AL192" s="17"/>
      <c r="AM192" s="17">
        <v>1</v>
      </c>
      <c r="AN192" s="17">
        <v>2</v>
      </c>
      <c r="AO192" s="17">
        <v>1</v>
      </c>
      <c r="AP192" s="17">
        <v>2</v>
      </c>
      <c r="AQ192" s="17">
        <v>1</v>
      </c>
      <c r="AR192" s="17">
        <v>1</v>
      </c>
      <c r="AS192" s="17">
        <v>5</v>
      </c>
      <c r="AT192" s="17">
        <v>1</v>
      </c>
      <c r="AU192" s="17">
        <v>2</v>
      </c>
      <c r="AV192" s="17">
        <v>1</v>
      </c>
      <c r="AW192" s="17"/>
      <c r="AX192" s="17">
        <v>2</v>
      </c>
      <c r="AY192" s="17">
        <v>1</v>
      </c>
      <c r="AZ192" s="17">
        <v>2</v>
      </c>
      <c r="BA192" s="17"/>
      <c r="BB192" s="17">
        <v>4</v>
      </c>
      <c r="BC192" s="17">
        <v>5</v>
      </c>
      <c r="BD192" s="17">
        <v>5</v>
      </c>
      <c r="BE192" s="17">
        <v>2</v>
      </c>
      <c r="BF192" s="17">
        <v>2</v>
      </c>
      <c r="BG192" s="17">
        <v>3</v>
      </c>
      <c r="BH192" s="17">
        <v>2</v>
      </c>
      <c r="BI192" s="17">
        <v>1</v>
      </c>
      <c r="BJ192" s="17">
        <v>4</v>
      </c>
      <c r="BK192" s="17"/>
      <c r="BL192" s="17"/>
      <c r="BM192" s="17">
        <v>2</v>
      </c>
      <c r="BN192" s="17">
        <v>4</v>
      </c>
      <c r="BO192" s="17">
        <v>2</v>
      </c>
      <c r="BP192" s="17">
        <v>1</v>
      </c>
      <c r="BQ192" s="17">
        <v>1</v>
      </c>
      <c r="BR192" s="17">
        <v>4</v>
      </c>
      <c r="BS192" s="17">
        <v>1</v>
      </c>
      <c r="BT192" s="17">
        <v>1</v>
      </c>
      <c r="BU192" s="17">
        <v>1</v>
      </c>
      <c r="BV192" s="17">
        <v>2</v>
      </c>
      <c r="BW192" s="17">
        <v>1</v>
      </c>
      <c r="BX192" s="17">
        <v>1</v>
      </c>
      <c r="BY192" s="17">
        <v>2</v>
      </c>
      <c r="BZ192" s="17">
        <v>1</v>
      </c>
      <c r="CA192" s="17">
        <v>2</v>
      </c>
      <c r="CB192" s="17"/>
      <c r="CC192" s="17">
        <v>1</v>
      </c>
      <c r="CD192" s="17"/>
      <c r="CE192" s="17"/>
      <c r="CF192" s="17">
        <v>2</v>
      </c>
      <c r="CG192" s="17"/>
      <c r="CH192" s="17">
        <v>1</v>
      </c>
      <c r="CI192" s="17">
        <v>1</v>
      </c>
      <c r="CJ192" s="17"/>
      <c r="CK192" s="17"/>
      <c r="CL192" s="17">
        <v>1</v>
      </c>
      <c r="CM192" s="17">
        <v>1</v>
      </c>
      <c r="CN192" s="17">
        <v>1</v>
      </c>
      <c r="CO192" s="17"/>
      <c r="CP192" s="17"/>
      <c r="CQ192" s="17"/>
      <c r="CR192" s="17">
        <v>3</v>
      </c>
      <c r="CS192" s="17">
        <v>3</v>
      </c>
      <c r="CT192" s="17"/>
      <c r="CU192" s="17">
        <v>2</v>
      </c>
      <c r="CV192" s="17">
        <v>3</v>
      </c>
      <c r="CW192" s="17"/>
      <c r="CX192" s="17">
        <v>3</v>
      </c>
      <c r="CY192" s="17">
        <v>1</v>
      </c>
      <c r="CZ192" s="17"/>
      <c r="DA192" s="17">
        <v>3</v>
      </c>
      <c r="DB192" s="17">
        <v>3</v>
      </c>
      <c r="DC192" s="17">
        <v>2</v>
      </c>
      <c r="DD192" s="17">
        <v>3</v>
      </c>
      <c r="DE192" s="17">
        <v>1</v>
      </c>
      <c r="DF192" s="17">
        <v>2</v>
      </c>
      <c r="DG192" s="17">
        <v>4</v>
      </c>
      <c r="DH192" s="17">
        <v>2</v>
      </c>
      <c r="DI192" s="17">
        <v>2</v>
      </c>
      <c r="DJ192" s="17">
        <v>4</v>
      </c>
      <c r="DK192" s="17">
        <v>6</v>
      </c>
      <c r="DL192" s="17"/>
      <c r="DM192" s="17">
        <v>3</v>
      </c>
      <c r="DN192" s="17">
        <v>2</v>
      </c>
      <c r="DO192" s="17">
        <v>3</v>
      </c>
      <c r="DP192" s="17">
        <v>5</v>
      </c>
      <c r="DQ192" s="17">
        <v>4</v>
      </c>
      <c r="DR192" s="17">
        <v>4</v>
      </c>
      <c r="DS192" s="17">
        <v>2</v>
      </c>
      <c r="DT192" s="17">
        <v>1</v>
      </c>
      <c r="DU192" s="17">
        <v>3</v>
      </c>
      <c r="DV192" s="17">
        <v>1</v>
      </c>
      <c r="DW192" s="17">
        <v>6</v>
      </c>
      <c r="DX192" s="17">
        <v>4</v>
      </c>
      <c r="DY192" s="17">
        <v>8</v>
      </c>
      <c r="DZ192" s="17">
        <v>2</v>
      </c>
      <c r="EA192" s="17">
        <v>5</v>
      </c>
      <c r="EB192" s="17">
        <v>5</v>
      </c>
      <c r="EC192" s="17">
        <v>10</v>
      </c>
      <c r="ED192" s="17">
        <v>4</v>
      </c>
      <c r="EE192" s="17">
        <v>4</v>
      </c>
      <c r="EF192" s="17">
        <v>4</v>
      </c>
      <c r="EG192" s="17">
        <v>3</v>
      </c>
      <c r="EH192" s="17">
        <v>4</v>
      </c>
      <c r="EI192" s="17">
        <v>4</v>
      </c>
      <c r="EJ192" s="17">
        <v>4</v>
      </c>
      <c r="EK192" s="17">
        <v>3</v>
      </c>
      <c r="EL192" s="17">
        <v>3</v>
      </c>
      <c r="EM192" s="17">
        <v>3</v>
      </c>
      <c r="EN192" s="17">
        <v>3</v>
      </c>
      <c r="EO192" s="17">
        <v>2</v>
      </c>
      <c r="EP192" s="17">
        <v>3</v>
      </c>
      <c r="EQ192" s="17">
        <v>3</v>
      </c>
      <c r="ER192" s="17">
        <v>2</v>
      </c>
      <c r="ES192" s="17">
        <v>2</v>
      </c>
      <c r="ET192" s="17">
        <v>2</v>
      </c>
      <c r="EU192" s="17"/>
      <c r="EV192" s="17">
        <v>4</v>
      </c>
      <c r="EW192" s="17"/>
      <c r="EX192" s="17">
        <v>1</v>
      </c>
      <c r="EY192" s="17">
        <v>1</v>
      </c>
      <c r="EZ192" s="17">
        <v>1</v>
      </c>
      <c r="FA192" s="17">
        <v>2</v>
      </c>
      <c r="FB192" s="17"/>
      <c r="FC192" s="17">
        <v>3</v>
      </c>
      <c r="FD192" s="17"/>
      <c r="FE192" s="17">
        <v>1</v>
      </c>
      <c r="FF192" s="17">
        <v>4</v>
      </c>
      <c r="FG192" s="17">
        <v>2</v>
      </c>
      <c r="FH192" s="17">
        <v>1</v>
      </c>
      <c r="FI192" s="17">
        <v>2</v>
      </c>
      <c r="FJ192" s="17">
        <v>3</v>
      </c>
      <c r="FK192" s="17">
        <v>3</v>
      </c>
      <c r="FL192" s="17">
        <v>2</v>
      </c>
      <c r="FM192" s="17">
        <v>2</v>
      </c>
      <c r="FN192" s="17">
        <v>1</v>
      </c>
      <c r="FO192" s="17">
        <v>2</v>
      </c>
      <c r="FP192" s="17">
        <v>2</v>
      </c>
      <c r="FQ192" s="17">
        <v>2</v>
      </c>
      <c r="FR192" s="17">
        <v>1</v>
      </c>
      <c r="FS192" s="17">
        <v>5</v>
      </c>
      <c r="FT192" s="17">
        <v>2</v>
      </c>
      <c r="FU192" s="17">
        <v>1</v>
      </c>
      <c r="FV192" s="17">
        <v>3</v>
      </c>
      <c r="FW192" s="17">
        <v>2</v>
      </c>
      <c r="FX192" s="17">
        <v>6</v>
      </c>
      <c r="FY192" s="17">
        <v>4</v>
      </c>
      <c r="FZ192" s="17">
        <v>4</v>
      </c>
      <c r="GA192" s="17">
        <v>2</v>
      </c>
      <c r="GB192" s="17">
        <v>5</v>
      </c>
      <c r="GC192" s="17">
        <v>11</v>
      </c>
      <c r="GD192" s="17">
        <v>4</v>
      </c>
      <c r="GE192" s="17">
        <v>13</v>
      </c>
      <c r="GF192" s="17">
        <v>8</v>
      </c>
      <c r="GG192" s="17">
        <v>2</v>
      </c>
      <c r="GH192" s="17">
        <v>7</v>
      </c>
      <c r="GI192" s="17">
        <v>7</v>
      </c>
      <c r="GJ192" s="17">
        <v>6</v>
      </c>
      <c r="GK192" s="17">
        <v>6</v>
      </c>
      <c r="GL192" s="17">
        <v>4</v>
      </c>
      <c r="GM192" s="17">
        <v>9</v>
      </c>
      <c r="GN192" s="17">
        <v>7</v>
      </c>
      <c r="GO192" s="17">
        <v>6</v>
      </c>
      <c r="GP192" s="17">
        <v>5</v>
      </c>
      <c r="GQ192" s="17">
        <v>4</v>
      </c>
      <c r="GR192" s="17">
        <v>3</v>
      </c>
      <c r="GS192" s="17">
        <v>3</v>
      </c>
      <c r="GT192" s="17">
        <v>6</v>
      </c>
      <c r="GU192" s="17">
        <v>5</v>
      </c>
      <c r="GV192" s="17">
        <v>4</v>
      </c>
      <c r="GW192" s="17">
        <v>5</v>
      </c>
      <c r="GX192" s="17">
        <v>3</v>
      </c>
      <c r="GY192" s="17">
        <v>9</v>
      </c>
      <c r="GZ192" s="17">
        <v>3</v>
      </c>
      <c r="HA192" s="17">
        <v>10</v>
      </c>
      <c r="HB192" s="17">
        <v>1</v>
      </c>
      <c r="HC192" s="17">
        <v>5</v>
      </c>
      <c r="HD192" s="17">
        <v>7</v>
      </c>
      <c r="HE192" s="17">
        <v>9</v>
      </c>
      <c r="HF192" s="17">
        <v>6</v>
      </c>
      <c r="HG192" s="17">
        <v>8</v>
      </c>
      <c r="HH192" s="17">
        <v>11</v>
      </c>
      <c r="HI192" s="17">
        <v>11</v>
      </c>
      <c r="HJ192" s="17">
        <v>13</v>
      </c>
      <c r="HK192" s="17">
        <v>11</v>
      </c>
      <c r="HL192" s="17">
        <v>21</v>
      </c>
      <c r="HM192" s="17">
        <v>13</v>
      </c>
      <c r="HN192" s="17">
        <v>15</v>
      </c>
      <c r="HO192" s="17">
        <v>10</v>
      </c>
      <c r="HP192" s="17">
        <v>7</v>
      </c>
      <c r="HQ192" s="17">
        <v>10</v>
      </c>
      <c r="HR192" s="17">
        <v>12</v>
      </c>
      <c r="HS192" s="17">
        <v>11</v>
      </c>
      <c r="HT192" s="17">
        <v>3</v>
      </c>
      <c r="HU192" s="17">
        <v>9</v>
      </c>
      <c r="HV192" s="17">
        <v>7</v>
      </c>
      <c r="HW192" s="17">
        <v>5</v>
      </c>
      <c r="HX192" s="17">
        <v>1</v>
      </c>
      <c r="HY192" s="17"/>
      <c r="HZ192" s="17"/>
      <c r="IA192" s="17"/>
      <c r="IB192" s="17"/>
    </row>
    <row r="193" spans="2:236" s="132" customFormat="1" x14ac:dyDescent="0.25">
      <c r="B193" s="353" t="s">
        <v>204</v>
      </c>
      <c r="C193" s="17"/>
      <c r="D193" s="17"/>
      <c r="E193" s="17"/>
      <c r="F193" s="17"/>
      <c r="G193" s="17"/>
      <c r="H193" s="17"/>
      <c r="I193" s="17"/>
      <c r="J193" s="17"/>
      <c r="K193" s="17"/>
      <c r="L193" s="17"/>
      <c r="M193" s="17"/>
      <c r="N193" s="17"/>
      <c r="O193" s="17"/>
      <c r="P193" s="17"/>
      <c r="Q193" s="17"/>
      <c r="R193" s="17"/>
      <c r="S193" s="17"/>
      <c r="T193" s="17"/>
      <c r="U193" s="17"/>
      <c r="V193" s="17"/>
      <c r="W193" s="17"/>
      <c r="X193" s="17">
        <v>1</v>
      </c>
      <c r="Y193" s="17"/>
      <c r="Z193" s="17">
        <v>1</v>
      </c>
      <c r="AA193" s="17">
        <v>2</v>
      </c>
      <c r="AB193" s="17"/>
      <c r="AC193" s="17">
        <v>2</v>
      </c>
      <c r="AD193" s="17">
        <v>4</v>
      </c>
      <c r="AE193" s="17">
        <v>4</v>
      </c>
      <c r="AF193" s="17">
        <v>8</v>
      </c>
      <c r="AG193" s="17">
        <v>5</v>
      </c>
      <c r="AH193" s="17">
        <v>4</v>
      </c>
      <c r="AI193" s="17">
        <v>7</v>
      </c>
      <c r="AJ193" s="17">
        <v>4</v>
      </c>
      <c r="AK193" s="17">
        <v>3</v>
      </c>
      <c r="AL193" s="17">
        <v>3</v>
      </c>
      <c r="AM193" s="17"/>
      <c r="AN193" s="17">
        <v>5</v>
      </c>
      <c r="AO193" s="17">
        <v>3</v>
      </c>
      <c r="AP193" s="17">
        <v>2</v>
      </c>
      <c r="AQ193" s="17">
        <v>3</v>
      </c>
      <c r="AR193" s="17">
        <v>2</v>
      </c>
      <c r="AS193" s="17">
        <v>3</v>
      </c>
      <c r="AT193" s="17">
        <v>6</v>
      </c>
      <c r="AU193" s="17">
        <v>4</v>
      </c>
      <c r="AV193" s="17">
        <v>2</v>
      </c>
      <c r="AW193" s="17">
        <v>5</v>
      </c>
      <c r="AX193" s="17">
        <v>5</v>
      </c>
      <c r="AY193" s="17">
        <v>5</v>
      </c>
      <c r="AZ193" s="17">
        <v>5</v>
      </c>
      <c r="BA193" s="17">
        <v>3</v>
      </c>
      <c r="BB193" s="17">
        <v>3</v>
      </c>
      <c r="BC193" s="17">
        <v>6</v>
      </c>
      <c r="BD193" s="17">
        <v>7</v>
      </c>
      <c r="BE193" s="17">
        <v>4</v>
      </c>
      <c r="BF193" s="17">
        <v>9</v>
      </c>
      <c r="BG193" s="17">
        <v>12</v>
      </c>
      <c r="BH193" s="17">
        <v>3</v>
      </c>
      <c r="BI193" s="17">
        <v>19</v>
      </c>
      <c r="BJ193" s="17">
        <v>9</v>
      </c>
      <c r="BK193" s="17">
        <v>17</v>
      </c>
      <c r="BL193" s="17">
        <v>7</v>
      </c>
      <c r="BM193" s="17">
        <v>11</v>
      </c>
      <c r="BN193" s="17">
        <v>14</v>
      </c>
      <c r="BO193" s="17">
        <v>14</v>
      </c>
      <c r="BP193" s="17">
        <v>14</v>
      </c>
      <c r="BQ193" s="17">
        <v>8</v>
      </c>
      <c r="BR193" s="17">
        <v>8</v>
      </c>
      <c r="BS193" s="17">
        <v>10</v>
      </c>
      <c r="BT193" s="17">
        <v>17</v>
      </c>
      <c r="BU193" s="17">
        <v>10</v>
      </c>
      <c r="BV193" s="17">
        <v>12</v>
      </c>
      <c r="BW193" s="17">
        <v>11</v>
      </c>
      <c r="BX193" s="17">
        <v>13</v>
      </c>
      <c r="BY193" s="17">
        <v>11</v>
      </c>
      <c r="BZ193" s="17">
        <v>8</v>
      </c>
      <c r="CA193" s="17">
        <v>17</v>
      </c>
      <c r="CB193" s="17">
        <v>12</v>
      </c>
      <c r="CC193" s="17">
        <v>13</v>
      </c>
      <c r="CD193" s="17">
        <v>9</v>
      </c>
      <c r="CE193" s="17">
        <v>7</v>
      </c>
      <c r="CF193" s="17">
        <v>7</v>
      </c>
      <c r="CG193" s="17">
        <v>6</v>
      </c>
      <c r="CH193" s="17">
        <v>8</v>
      </c>
      <c r="CI193" s="17">
        <v>5</v>
      </c>
      <c r="CJ193" s="17">
        <v>6</v>
      </c>
      <c r="CK193" s="17">
        <v>4</v>
      </c>
      <c r="CL193" s="17">
        <v>12</v>
      </c>
      <c r="CM193" s="17">
        <v>5</v>
      </c>
      <c r="CN193" s="17">
        <v>6</v>
      </c>
      <c r="CO193" s="17">
        <v>2</v>
      </c>
      <c r="CP193" s="17">
        <v>6</v>
      </c>
      <c r="CQ193" s="17">
        <v>4</v>
      </c>
      <c r="CR193" s="17">
        <v>8</v>
      </c>
      <c r="CS193" s="17">
        <v>6</v>
      </c>
      <c r="CT193" s="17">
        <v>6</v>
      </c>
      <c r="CU193" s="17">
        <v>2</v>
      </c>
      <c r="CV193" s="17">
        <v>5</v>
      </c>
      <c r="CW193" s="17">
        <v>3</v>
      </c>
      <c r="CX193" s="17">
        <v>5</v>
      </c>
      <c r="CY193" s="17">
        <v>7</v>
      </c>
      <c r="CZ193" s="17">
        <v>5</v>
      </c>
      <c r="DA193" s="17">
        <v>11</v>
      </c>
      <c r="DB193" s="17">
        <v>3</v>
      </c>
      <c r="DC193" s="17">
        <v>4</v>
      </c>
      <c r="DD193" s="17">
        <v>6</v>
      </c>
      <c r="DE193" s="17">
        <v>4</v>
      </c>
      <c r="DF193" s="17">
        <v>5</v>
      </c>
      <c r="DG193" s="17">
        <v>7</v>
      </c>
      <c r="DH193" s="17">
        <v>9</v>
      </c>
      <c r="DI193" s="17">
        <v>13</v>
      </c>
      <c r="DJ193" s="17">
        <v>7</v>
      </c>
      <c r="DK193" s="17">
        <v>5</v>
      </c>
      <c r="DL193" s="17">
        <v>5</v>
      </c>
      <c r="DM193" s="17">
        <v>12</v>
      </c>
      <c r="DN193" s="17">
        <v>9</v>
      </c>
      <c r="DO193" s="17">
        <v>17</v>
      </c>
      <c r="DP193" s="17">
        <v>11</v>
      </c>
      <c r="DQ193" s="17">
        <v>9</v>
      </c>
      <c r="DR193" s="17">
        <v>9</v>
      </c>
      <c r="DS193" s="17">
        <v>6</v>
      </c>
      <c r="DT193" s="17">
        <v>17</v>
      </c>
      <c r="DU193" s="17">
        <v>13</v>
      </c>
      <c r="DV193" s="17">
        <v>12</v>
      </c>
      <c r="DW193" s="17">
        <v>6</v>
      </c>
      <c r="DX193" s="17">
        <v>13</v>
      </c>
      <c r="DY193" s="17">
        <v>12</v>
      </c>
      <c r="DZ193" s="17">
        <v>5</v>
      </c>
      <c r="EA193" s="17">
        <v>10</v>
      </c>
      <c r="EB193" s="17">
        <v>11</v>
      </c>
      <c r="EC193" s="17">
        <v>10</v>
      </c>
      <c r="ED193" s="17">
        <v>19</v>
      </c>
      <c r="EE193" s="17">
        <v>12</v>
      </c>
      <c r="EF193" s="17">
        <v>9</v>
      </c>
      <c r="EG193" s="17">
        <v>14</v>
      </c>
      <c r="EH193" s="17">
        <v>9</v>
      </c>
      <c r="EI193" s="17">
        <v>2</v>
      </c>
      <c r="EJ193" s="17">
        <v>6</v>
      </c>
      <c r="EK193" s="17">
        <v>12</v>
      </c>
      <c r="EL193" s="17">
        <v>6</v>
      </c>
      <c r="EM193" s="17">
        <v>11</v>
      </c>
      <c r="EN193" s="17">
        <v>4</v>
      </c>
      <c r="EO193" s="17">
        <v>7</v>
      </c>
      <c r="EP193" s="17">
        <v>5</v>
      </c>
      <c r="EQ193" s="17">
        <v>6</v>
      </c>
      <c r="ER193" s="17">
        <v>7</v>
      </c>
      <c r="ES193" s="17">
        <v>5</v>
      </c>
      <c r="ET193" s="17">
        <v>6</v>
      </c>
      <c r="EU193" s="17">
        <v>7</v>
      </c>
      <c r="EV193" s="17">
        <v>8</v>
      </c>
      <c r="EW193" s="17">
        <v>6</v>
      </c>
      <c r="EX193" s="17">
        <v>13</v>
      </c>
      <c r="EY193" s="17">
        <v>7</v>
      </c>
      <c r="EZ193" s="17">
        <v>5</v>
      </c>
      <c r="FA193" s="17">
        <v>4</v>
      </c>
      <c r="FB193" s="17">
        <v>8</v>
      </c>
      <c r="FC193" s="17">
        <v>9</v>
      </c>
      <c r="FD193" s="17">
        <v>12</v>
      </c>
      <c r="FE193" s="17">
        <v>13</v>
      </c>
      <c r="FF193" s="17">
        <v>13</v>
      </c>
      <c r="FG193" s="17">
        <v>16</v>
      </c>
      <c r="FH193" s="17">
        <v>17</v>
      </c>
      <c r="FI193" s="17">
        <v>13</v>
      </c>
      <c r="FJ193" s="17">
        <v>21</v>
      </c>
      <c r="FK193" s="17">
        <v>15</v>
      </c>
      <c r="FL193" s="17">
        <v>21</v>
      </c>
      <c r="FM193" s="17">
        <v>18</v>
      </c>
      <c r="FN193" s="17">
        <v>28</v>
      </c>
      <c r="FO193" s="17">
        <v>19</v>
      </c>
      <c r="FP193" s="17">
        <v>17</v>
      </c>
      <c r="FQ193" s="17">
        <v>22</v>
      </c>
      <c r="FR193" s="17">
        <v>15</v>
      </c>
      <c r="FS193" s="17">
        <v>33</v>
      </c>
      <c r="FT193" s="17">
        <v>18</v>
      </c>
      <c r="FU193" s="17">
        <v>28</v>
      </c>
      <c r="FV193" s="17">
        <v>27</v>
      </c>
      <c r="FW193" s="17">
        <v>36</v>
      </c>
      <c r="FX193" s="17">
        <v>49</v>
      </c>
      <c r="FY193" s="17">
        <v>40</v>
      </c>
      <c r="FZ193" s="17">
        <v>42</v>
      </c>
      <c r="GA193" s="17">
        <v>38</v>
      </c>
      <c r="GB193" s="17">
        <v>37</v>
      </c>
      <c r="GC193" s="17">
        <v>48</v>
      </c>
      <c r="GD193" s="17">
        <v>48</v>
      </c>
      <c r="GE193" s="17">
        <v>73</v>
      </c>
      <c r="GF193" s="17">
        <v>55</v>
      </c>
      <c r="GG193" s="17">
        <v>71</v>
      </c>
      <c r="GH193" s="17">
        <v>58</v>
      </c>
      <c r="GI193" s="17">
        <v>64</v>
      </c>
      <c r="GJ193" s="17">
        <v>57</v>
      </c>
      <c r="GK193" s="17">
        <v>73</v>
      </c>
      <c r="GL193" s="17">
        <v>58</v>
      </c>
      <c r="GM193" s="17">
        <v>56</v>
      </c>
      <c r="GN193" s="17">
        <v>81</v>
      </c>
      <c r="GO193" s="17">
        <v>70</v>
      </c>
      <c r="GP193" s="17">
        <v>68</v>
      </c>
      <c r="GQ193" s="17">
        <v>67</v>
      </c>
      <c r="GR193" s="17">
        <v>45</v>
      </c>
      <c r="GS193" s="17">
        <v>61</v>
      </c>
      <c r="GT193" s="17">
        <v>66</v>
      </c>
      <c r="GU193" s="17">
        <v>64</v>
      </c>
      <c r="GV193" s="17">
        <v>51</v>
      </c>
      <c r="GW193" s="17">
        <v>59</v>
      </c>
      <c r="GX193" s="17">
        <v>72</v>
      </c>
      <c r="GY193" s="17">
        <v>61</v>
      </c>
      <c r="GZ193" s="17">
        <v>61</v>
      </c>
      <c r="HA193" s="17">
        <v>77</v>
      </c>
      <c r="HB193" s="17">
        <v>71</v>
      </c>
      <c r="HC193" s="17">
        <v>73</v>
      </c>
      <c r="HD193" s="17">
        <v>68</v>
      </c>
      <c r="HE193" s="17">
        <v>75</v>
      </c>
      <c r="HF193" s="17">
        <v>88</v>
      </c>
      <c r="HG193" s="17">
        <v>112</v>
      </c>
      <c r="HH193" s="17">
        <v>116</v>
      </c>
      <c r="HI193" s="17">
        <v>126</v>
      </c>
      <c r="HJ193" s="17">
        <v>137</v>
      </c>
      <c r="HK193" s="17">
        <v>117</v>
      </c>
      <c r="HL193" s="17">
        <v>157</v>
      </c>
      <c r="HM193" s="17">
        <v>160</v>
      </c>
      <c r="HN193" s="17">
        <v>197</v>
      </c>
      <c r="HO193" s="17">
        <v>179</v>
      </c>
      <c r="HP193" s="17">
        <v>152</v>
      </c>
      <c r="HQ193" s="17">
        <v>125</v>
      </c>
      <c r="HR193" s="17">
        <v>110</v>
      </c>
      <c r="HS193" s="17">
        <v>75</v>
      </c>
      <c r="HT193" s="17">
        <v>63</v>
      </c>
      <c r="HU193" s="17">
        <v>58</v>
      </c>
      <c r="HV193" s="17">
        <v>58</v>
      </c>
      <c r="HW193" s="17">
        <v>48</v>
      </c>
      <c r="HX193" s="17">
        <v>20</v>
      </c>
      <c r="HY193" s="17"/>
      <c r="HZ193" s="17"/>
      <c r="IA193" s="17"/>
      <c r="IB193" s="17"/>
    </row>
    <row r="194" spans="2:236" s="132" customFormat="1" x14ac:dyDescent="0.25">
      <c r="B194" s="353" t="s">
        <v>205</v>
      </c>
      <c r="C194" s="17"/>
      <c r="D194" s="17"/>
      <c r="E194" s="17"/>
      <c r="F194" s="17"/>
      <c r="G194" s="17"/>
      <c r="H194" s="17"/>
      <c r="I194" s="17"/>
      <c r="J194" s="17">
        <v>1</v>
      </c>
      <c r="K194" s="17"/>
      <c r="L194" s="17"/>
      <c r="M194" s="17"/>
      <c r="N194" s="17"/>
      <c r="O194" s="17"/>
      <c r="P194" s="17"/>
      <c r="Q194" s="17"/>
      <c r="R194" s="17"/>
      <c r="S194" s="17"/>
      <c r="T194" s="17"/>
      <c r="U194" s="17">
        <v>1</v>
      </c>
      <c r="V194" s="17"/>
      <c r="W194" s="17">
        <v>1</v>
      </c>
      <c r="X194" s="17">
        <v>1</v>
      </c>
      <c r="Y194" s="17"/>
      <c r="Z194" s="17">
        <v>2</v>
      </c>
      <c r="AA194" s="17">
        <v>1</v>
      </c>
      <c r="AB194" s="17">
        <v>4</v>
      </c>
      <c r="AC194" s="17">
        <v>5</v>
      </c>
      <c r="AD194" s="17">
        <v>4</v>
      </c>
      <c r="AE194" s="17">
        <v>8</v>
      </c>
      <c r="AF194" s="17">
        <v>7</v>
      </c>
      <c r="AG194" s="17">
        <v>4</v>
      </c>
      <c r="AH194" s="17">
        <v>17</v>
      </c>
      <c r="AI194" s="17">
        <v>10</v>
      </c>
      <c r="AJ194" s="17">
        <v>7</v>
      </c>
      <c r="AK194" s="17">
        <v>7</v>
      </c>
      <c r="AL194" s="17">
        <v>17</v>
      </c>
      <c r="AM194" s="17">
        <v>18</v>
      </c>
      <c r="AN194" s="17">
        <v>29</v>
      </c>
      <c r="AO194" s="17">
        <v>27</v>
      </c>
      <c r="AP194" s="17">
        <v>40</v>
      </c>
      <c r="AQ194" s="17">
        <v>38</v>
      </c>
      <c r="AR194" s="17">
        <v>47</v>
      </c>
      <c r="AS194" s="17">
        <v>40</v>
      </c>
      <c r="AT194" s="17">
        <v>60</v>
      </c>
      <c r="AU194" s="17">
        <v>64</v>
      </c>
      <c r="AV194" s="17">
        <v>50</v>
      </c>
      <c r="AW194" s="17">
        <v>40</v>
      </c>
      <c r="AX194" s="17">
        <v>45</v>
      </c>
      <c r="AY194" s="17">
        <v>64</v>
      </c>
      <c r="AZ194" s="17">
        <v>49</v>
      </c>
      <c r="BA194" s="17">
        <v>50</v>
      </c>
      <c r="BB194" s="17">
        <v>79</v>
      </c>
      <c r="BC194" s="17">
        <v>53</v>
      </c>
      <c r="BD194" s="17">
        <v>70</v>
      </c>
      <c r="BE194" s="17">
        <v>56</v>
      </c>
      <c r="BF194" s="17">
        <v>86</v>
      </c>
      <c r="BG194" s="17">
        <v>86</v>
      </c>
      <c r="BH194" s="17">
        <v>71</v>
      </c>
      <c r="BI194" s="17">
        <v>93</v>
      </c>
      <c r="BJ194" s="17">
        <v>75</v>
      </c>
      <c r="BK194" s="17">
        <v>107</v>
      </c>
      <c r="BL194" s="17">
        <v>104</v>
      </c>
      <c r="BM194" s="17">
        <v>121</v>
      </c>
      <c r="BN194" s="17">
        <v>102</v>
      </c>
      <c r="BO194" s="17">
        <v>88</v>
      </c>
      <c r="BP194" s="17">
        <v>111</v>
      </c>
      <c r="BQ194" s="17">
        <v>110</v>
      </c>
      <c r="BR194" s="17">
        <v>109</v>
      </c>
      <c r="BS194" s="17">
        <v>88</v>
      </c>
      <c r="BT194" s="17">
        <v>105</v>
      </c>
      <c r="BU194" s="17">
        <v>95</v>
      </c>
      <c r="BV194" s="17">
        <v>76</v>
      </c>
      <c r="BW194" s="17">
        <v>115</v>
      </c>
      <c r="BX194" s="17">
        <v>81</v>
      </c>
      <c r="BY194" s="17">
        <v>82</v>
      </c>
      <c r="BZ194" s="17">
        <v>80</v>
      </c>
      <c r="CA194" s="17">
        <v>90</v>
      </c>
      <c r="CB194" s="17">
        <v>85</v>
      </c>
      <c r="CC194" s="17">
        <v>57</v>
      </c>
      <c r="CD194" s="17">
        <v>69</v>
      </c>
      <c r="CE194" s="17">
        <v>51</v>
      </c>
      <c r="CF194" s="17">
        <v>44</v>
      </c>
      <c r="CG194" s="17">
        <v>56</v>
      </c>
      <c r="CH194" s="17">
        <v>46</v>
      </c>
      <c r="CI194" s="17">
        <v>52</v>
      </c>
      <c r="CJ194" s="17">
        <v>36</v>
      </c>
      <c r="CK194" s="17">
        <v>44</v>
      </c>
      <c r="CL194" s="17">
        <v>40</v>
      </c>
      <c r="CM194" s="17">
        <v>25</v>
      </c>
      <c r="CN194" s="17">
        <v>29</v>
      </c>
      <c r="CO194" s="17">
        <v>38</v>
      </c>
      <c r="CP194" s="17">
        <v>36</v>
      </c>
      <c r="CQ194" s="17">
        <v>26</v>
      </c>
      <c r="CR194" s="17">
        <v>26</v>
      </c>
      <c r="CS194" s="17">
        <v>16</v>
      </c>
      <c r="CT194" s="17">
        <v>22</v>
      </c>
      <c r="CU194" s="17">
        <v>32</v>
      </c>
      <c r="CV194" s="17">
        <v>21</v>
      </c>
      <c r="CW194" s="17">
        <v>33</v>
      </c>
      <c r="CX194" s="17">
        <v>28</v>
      </c>
      <c r="CY194" s="17">
        <v>26</v>
      </c>
      <c r="CZ194" s="17">
        <v>18</v>
      </c>
      <c r="DA194" s="17">
        <v>18</v>
      </c>
      <c r="DB194" s="17">
        <v>20</v>
      </c>
      <c r="DC194" s="17">
        <v>19</v>
      </c>
      <c r="DD194" s="17">
        <v>23</v>
      </c>
      <c r="DE194" s="17">
        <v>26</v>
      </c>
      <c r="DF194" s="17">
        <v>35</v>
      </c>
      <c r="DG194" s="17">
        <v>46</v>
      </c>
      <c r="DH194" s="17">
        <v>32</v>
      </c>
      <c r="DI194" s="17">
        <v>35</v>
      </c>
      <c r="DJ194" s="17">
        <v>32</v>
      </c>
      <c r="DK194" s="17">
        <v>37</v>
      </c>
      <c r="DL194" s="17">
        <v>24</v>
      </c>
      <c r="DM194" s="17">
        <v>31</v>
      </c>
      <c r="DN194" s="17">
        <v>33</v>
      </c>
      <c r="DO194" s="17">
        <v>29</v>
      </c>
      <c r="DP194" s="17">
        <v>29</v>
      </c>
      <c r="DQ194" s="17">
        <v>25</v>
      </c>
      <c r="DR194" s="17">
        <v>29</v>
      </c>
      <c r="DS194" s="17">
        <v>19</v>
      </c>
      <c r="DT194" s="17">
        <v>34</v>
      </c>
      <c r="DU194" s="17">
        <v>20</v>
      </c>
      <c r="DV194" s="17">
        <v>24</v>
      </c>
      <c r="DW194" s="17">
        <v>28</v>
      </c>
      <c r="DX194" s="17">
        <v>32</v>
      </c>
      <c r="DY194" s="17">
        <v>23</v>
      </c>
      <c r="DZ194" s="17">
        <v>23</v>
      </c>
      <c r="EA194" s="17">
        <v>38</v>
      </c>
      <c r="EB194" s="17">
        <v>27</v>
      </c>
      <c r="EC194" s="17">
        <v>32</v>
      </c>
      <c r="ED194" s="17">
        <v>23</v>
      </c>
      <c r="EE194" s="17">
        <v>15</v>
      </c>
      <c r="EF194" s="17">
        <v>27</v>
      </c>
      <c r="EG194" s="17">
        <v>24</v>
      </c>
      <c r="EH194" s="17">
        <v>23</v>
      </c>
      <c r="EI194" s="17">
        <v>20</v>
      </c>
      <c r="EJ194" s="17">
        <v>22</v>
      </c>
      <c r="EK194" s="17">
        <v>12</v>
      </c>
      <c r="EL194" s="17">
        <v>12</v>
      </c>
      <c r="EM194" s="17">
        <v>14</v>
      </c>
      <c r="EN194" s="17">
        <v>9</v>
      </c>
      <c r="EO194" s="17">
        <v>17</v>
      </c>
      <c r="EP194" s="17">
        <v>13</v>
      </c>
      <c r="EQ194" s="17">
        <v>11</v>
      </c>
      <c r="ER194" s="17">
        <v>16</v>
      </c>
      <c r="ES194" s="17">
        <v>13</v>
      </c>
      <c r="ET194" s="17">
        <v>18</v>
      </c>
      <c r="EU194" s="17">
        <v>16</v>
      </c>
      <c r="EV194" s="17">
        <v>13</v>
      </c>
      <c r="EW194" s="17">
        <v>18</v>
      </c>
      <c r="EX194" s="17">
        <v>21</v>
      </c>
      <c r="EY194" s="17">
        <v>14</v>
      </c>
      <c r="EZ194" s="17">
        <v>18</v>
      </c>
      <c r="FA194" s="17">
        <v>9</v>
      </c>
      <c r="FB194" s="17">
        <v>9</v>
      </c>
      <c r="FC194" s="17">
        <v>25</v>
      </c>
      <c r="FD194" s="17">
        <v>22</v>
      </c>
      <c r="FE194" s="17">
        <v>24</v>
      </c>
      <c r="FF194" s="17">
        <v>18</v>
      </c>
      <c r="FG194" s="17">
        <v>19</v>
      </c>
      <c r="FH194" s="17">
        <v>25</v>
      </c>
      <c r="FI194" s="17">
        <v>20</v>
      </c>
      <c r="FJ194" s="17">
        <v>34</v>
      </c>
      <c r="FK194" s="17">
        <v>41</v>
      </c>
      <c r="FL194" s="17">
        <v>61</v>
      </c>
      <c r="FM194" s="17">
        <v>35</v>
      </c>
      <c r="FN194" s="17">
        <v>25</v>
      </c>
      <c r="FO194" s="17">
        <v>35</v>
      </c>
      <c r="FP194" s="17">
        <v>45</v>
      </c>
      <c r="FQ194" s="17">
        <v>57</v>
      </c>
      <c r="FR194" s="17">
        <v>67</v>
      </c>
      <c r="FS194" s="17">
        <v>78</v>
      </c>
      <c r="FT194" s="17">
        <v>52</v>
      </c>
      <c r="FU194" s="17">
        <v>61</v>
      </c>
      <c r="FV194" s="17">
        <v>87</v>
      </c>
      <c r="FW194" s="17">
        <v>80</v>
      </c>
      <c r="FX194" s="17">
        <v>130</v>
      </c>
      <c r="FY194" s="17">
        <v>99</v>
      </c>
      <c r="FZ194" s="17">
        <v>124</v>
      </c>
      <c r="GA194" s="17">
        <v>132</v>
      </c>
      <c r="GB194" s="17">
        <v>141</v>
      </c>
      <c r="GC194" s="17">
        <v>141</v>
      </c>
      <c r="GD194" s="17">
        <v>151</v>
      </c>
      <c r="GE194" s="17">
        <v>198</v>
      </c>
      <c r="GF194" s="17">
        <v>193</v>
      </c>
      <c r="GG194" s="17">
        <v>202</v>
      </c>
      <c r="GH194" s="17">
        <v>193</v>
      </c>
      <c r="GI194" s="17">
        <v>177</v>
      </c>
      <c r="GJ194" s="17">
        <v>165</v>
      </c>
      <c r="GK194" s="17">
        <v>162</v>
      </c>
      <c r="GL194" s="17">
        <v>197</v>
      </c>
      <c r="GM194" s="17">
        <v>198</v>
      </c>
      <c r="GN194" s="17">
        <v>185</v>
      </c>
      <c r="GO194" s="17">
        <v>159</v>
      </c>
      <c r="GP194" s="17">
        <v>177</v>
      </c>
      <c r="GQ194" s="17">
        <v>160</v>
      </c>
      <c r="GR194" s="17">
        <v>134</v>
      </c>
      <c r="GS194" s="17">
        <v>157</v>
      </c>
      <c r="GT194" s="17">
        <v>155</v>
      </c>
      <c r="GU194" s="17">
        <v>181</v>
      </c>
      <c r="GV194" s="17">
        <v>156</v>
      </c>
      <c r="GW194" s="17">
        <v>144</v>
      </c>
      <c r="GX194" s="17">
        <v>182</v>
      </c>
      <c r="GY194" s="17">
        <v>171</v>
      </c>
      <c r="GZ194" s="17">
        <v>179</v>
      </c>
      <c r="HA194" s="17">
        <v>204</v>
      </c>
      <c r="HB194" s="17">
        <v>209</v>
      </c>
      <c r="HC194" s="17">
        <v>182</v>
      </c>
      <c r="HD194" s="17">
        <v>189</v>
      </c>
      <c r="HE194" s="17">
        <v>198</v>
      </c>
      <c r="HF194" s="17">
        <v>211</v>
      </c>
      <c r="HG194" s="17">
        <v>320</v>
      </c>
      <c r="HH194" s="17">
        <v>310</v>
      </c>
      <c r="HI194" s="17">
        <v>294</v>
      </c>
      <c r="HJ194" s="17">
        <v>256</v>
      </c>
      <c r="HK194" s="17">
        <v>316</v>
      </c>
      <c r="HL194" s="17">
        <v>322</v>
      </c>
      <c r="HM194" s="17">
        <v>350</v>
      </c>
      <c r="HN194" s="17">
        <v>389</v>
      </c>
      <c r="HO194" s="17">
        <v>409</v>
      </c>
      <c r="HP194" s="17">
        <v>363</v>
      </c>
      <c r="HQ194" s="17">
        <v>297</v>
      </c>
      <c r="HR194" s="17">
        <v>270</v>
      </c>
      <c r="HS194" s="17">
        <v>182</v>
      </c>
      <c r="HT194" s="17">
        <v>133</v>
      </c>
      <c r="HU194" s="17">
        <v>136</v>
      </c>
      <c r="HV194" s="17">
        <v>126</v>
      </c>
      <c r="HW194" s="17">
        <v>106</v>
      </c>
      <c r="HX194" s="17">
        <v>19</v>
      </c>
      <c r="HY194" s="17"/>
      <c r="HZ194" s="17"/>
      <c r="IA194" s="17"/>
      <c r="IB194" s="17"/>
    </row>
    <row r="195" spans="2:236" s="132" customFormat="1" x14ac:dyDescent="0.25">
      <c r="B195" s="353" t="s">
        <v>206</v>
      </c>
      <c r="C195" s="17"/>
      <c r="D195" s="17"/>
      <c r="E195" s="17"/>
      <c r="F195" s="17"/>
      <c r="G195" s="17"/>
      <c r="H195" s="17"/>
      <c r="I195" s="17"/>
      <c r="J195" s="17"/>
      <c r="K195" s="17"/>
      <c r="L195" s="17"/>
      <c r="M195" s="17"/>
      <c r="N195" s="17"/>
      <c r="O195" s="17"/>
      <c r="P195" s="17"/>
      <c r="Q195" s="17"/>
      <c r="R195" s="17"/>
      <c r="S195" s="17"/>
      <c r="T195" s="17"/>
      <c r="U195" s="17"/>
      <c r="V195" s="17"/>
      <c r="W195" s="17"/>
      <c r="X195" s="17">
        <v>1</v>
      </c>
      <c r="Y195" s="17">
        <v>1</v>
      </c>
      <c r="Z195" s="17">
        <v>2</v>
      </c>
      <c r="AA195" s="17">
        <v>1</v>
      </c>
      <c r="AB195" s="17">
        <v>3</v>
      </c>
      <c r="AC195" s="17">
        <v>9</v>
      </c>
      <c r="AD195" s="17">
        <v>1</v>
      </c>
      <c r="AE195" s="17">
        <v>5</v>
      </c>
      <c r="AF195" s="17">
        <v>6</v>
      </c>
      <c r="AG195" s="17">
        <v>13</v>
      </c>
      <c r="AH195" s="17">
        <v>10</v>
      </c>
      <c r="AI195" s="17">
        <v>13</v>
      </c>
      <c r="AJ195" s="17">
        <v>7</v>
      </c>
      <c r="AK195" s="17">
        <v>15</v>
      </c>
      <c r="AL195" s="17">
        <v>22</v>
      </c>
      <c r="AM195" s="17">
        <v>34</v>
      </c>
      <c r="AN195" s="17">
        <v>52</v>
      </c>
      <c r="AO195" s="17">
        <v>40</v>
      </c>
      <c r="AP195" s="17">
        <v>46</v>
      </c>
      <c r="AQ195" s="17">
        <v>61</v>
      </c>
      <c r="AR195" s="17">
        <v>68</v>
      </c>
      <c r="AS195" s="17">
        <v>70</v>
      </c>
      <c r="AT195" s="17">
        <v>62</v>
      </c>
      <c r="AU195" s="17">
        <v>88</v>
      </c>
      <c r="AV195" s="17">
        <v>65</v>
      </c>
      <c r="AW195" s="17">
        <v>61</v>
      </c>
      <c r="AX195" s="17">
        <v>65</v>
      </c>
      <c r="AY195" s="17">
        <v>81</v>
      </c>
      <c r="AZ195" s="17">
        <v>73</v>
      </c>
      <c r="BA195" s="17">
        <v>48</v>
      </c>
      <c r="BB195" s="17">
        <v>72</v>
      </c>
      <c r="BC195" s="17">
        <v>79</v>
      </c>
      <c r="BD195" s="17">
        <v>82</v>
      </c>
      <c r="BE195" s="17">
        <v>86</v>
      </c>
      <c r="BF195" s="17">
        <v>90</v>
      </c>
      <c r="BG195" s="17">
        <v>66</v>
      </c>
      <c r="BH195" s="17">
        <v>71</v>
      </c>
      <c r="BI195" s="17">
        <v>93</v>
      </c>
      <c r="BJ195" s="17">
        <v>62</v>
      </c>
      <c r="BK195" s="17">
        <v>106</v>
      </c>
      <c r="BL195" s="17">
        <v>79</v>
      </c>
      <c r="BM195" s="17">
        <v>88</v>
      </c>
      <c r="BN195" s="17">
        <v>93</v>
      </c>
      <c r="BO195" s="17">
        <v>67</v>
      </c>
      <c r="BP195" s="17">
        <v>116</v>
      </c>
      <c r="BQ195" s="17">
        <v>99</v>
      </c>
      <c r="BR195" s="17">
        <v>97</v>
      </c>
      <c r="BS195" s="17">
        <v>89</v>
      </c>
      <c r="BT195" s="17">
        <v>87</v>
      </c>
      <c r="BU195" s="17">
        <v>104</v>
      </c>
      <c r="BV195" s="17">
        <v>65</v>
      </c>
      <c r="BW195" s="17">
        <v>90</v>
      </c>
      <c r="BX195" s="17">
        <v>56</v>
      </c>
      <c r="BY195" s="17">
        <v>73</v>
      </c>
      <c r="BZ195" s="17">
        <v>50</v>
      </c>
      <c r="CA195" s="17">
        <v>54</v>
      </c>
      <c r="CB195" s="17">
        <v>49</v>
      </c>
      <c r="CC195" s="17">
        <v>40</v>
      </c>
      <c r="CD195" s="17">
        <v>58</v>
      </c>
      <c r="CE195" s="17">
        <v>51</v>
      </c>
      <c r="CF195" s="17">
        <v>42</v>
      </c>
      <c r="CG195" s="17">
        <v>28</v>
      </c>
      <c r="CH195" s="17">
        <v>41</v>
      </c>
      <c r="CI195" s="17">
        <v>23</v>
      </c>
      <c r="CJ195" s="17">
        <v>34</v>
      </c>
      <c r="CK195" s="17">
        <v>30</v>
      </c>
      <c r="CL195" s="17">
        <v>31</v>
      </c>
      <c r="CM195" s="17">
        <v>23</v>
      </c>
      <c r="CN195" s="17">
        <v>17</v>
      </c>
      <c r="CO195" s="17">
        <v>44</v>
      </c>
      <c r="CP195" s="17">
        <v>17</v>
      </c>
      <c r="CQ195" s="17">
        <v>22</v>
      </c>
      <c r="CR195" s="17">
        <v>26</v>
      </c>
      <c r="CS195" s="17">
        <v>18</v>
      </c>
      <c r="CT195" s="17">
        <v>26</v>
      </c>
      <c r="CU195" s="17">
        <v>17</v>
      </c>
      <c r="CV195" s="17">
        <v>25</v>
      </c>
      <c r="CW195" s="17">
        <v>21</v>
      </c>
      <c r="CX195" s="17">
        <v>17</v>
      </c>
      <c r="CY195" s="17">
        <v>20</v>
      </c>
      <c r="CZ195" s="17">
        <v>13</v>
      </c>
      <c r="DA195" s="17">
        <v>20</v>
      </c>
      <c r="DB195" s="17">
        <v>12</v>
      </c>
      <c r="DC195" s="17">
        <v>22</v>
      </c>
      <c r="DD195" s="17">
        <v>15</v>
      </c>
      <c r="DE195" s="17">
        <v>17</v>
      </c>
      <c r="DF195" s="17">
        <v>22</v>
      </c>
      <c r="DG195" s="17">
        <v>28</v>
      </c>
      <c r="DH195" s="17">
        <v>26</v>
      </c>
      <c r="DI195" s="17">
        <v>31</v>
      </c>
      <c r="DJ195" s="17">
        <v>38</v>
      </c>
      <c r="DK195" s="17">
        <v>29</v>
      </c>
      <c r="DL195" s="17">
        <v>19</v>
      </c>
      <c r="DM195" s="17">
        <v>25</v>
      </c>
      <c r="DN195" s="17">
        <v>23</v>
      </c>
      <c r="DO195" s="17">
        <v>30</v>
      </c>
      <c r="DP195" s="17">
        <v>26</v>
      </c>
      <c r="DQ195" s="17">
        <v>24</v>
      </c>
      <c r="DR195" s="17">
        <v>19</v>
      </c>
      <c r="DS195" s="17">
        <v>22</v>
      </c>
      <c r="DT195" s="17">
        <v>27</v>
      </c>
      <c r="DU195" s="17">
        <v>23</v>
      </c>
      <c r="DV195" s="17">
        <v>29</v>
      </c>
      <c r="DW195" s="17">
        <v>23</v>
      </c>
      <c r="DX195" s="17">
        <v>26</v>
      </c>
      <c r="DY195" s="17">
        <v>22</v>
      </c>
      <c r="DZ195" s="17">
        <v>15</v>
      </c>
      <c r="EA195" s="17">
        <v>24</v>
      </c>
      <c r="EB195" s="17">
        <v>27</v>
      </c>
      <c r="EC195" s="17">
        <v>30</v>
      </c>
      <c r="ED195" s="17">
        <v>21</v>
      </c>
      <c r="EE195" s="17">
        <v>29</v>
      </c>
      <c r="EF195" s="17">
        <v>17</v>
      </c>
      <c r="EG195" s="17">
        <v>21</v>
      </c>
      <c r="EH195" s="17">
        <v>23</v>
      </c>
      <c r="EI195" s="17">
        <v>11</v>
      </c>
      <c r="EJ195" s="17">
        <v>19</v>
      </c>
      <c r="EK195" s="17">
        <v>13</v>
      </c>
      <c r="EL195" s="17">
        <v>15</v>
      </c>
      <c r="EM195" s="17">
        <v>21</v>
      </c>
      <c r="EN195" s="17">
        <v>14</v>
      </c>
      <c r="EO195" s="17">
        <v>16</v>
      </c>
      <c r="EP195" s="17">
        <v>13</v>
      </c>
      <c r="EQ195" s="17">
        <v>25</v>
      </c>
      <c r="ER195" s="17">
        <v>17</v>
      </c>
      <c r="ES195" s="17">
        <v>9</v>
      </c>
      <c r="ET195" s="17">
        <v>16</v>
      </c>
      <c r="EU195" s="17">
        <v>13</v>
      </c>
      <c r="EV195" s="17">
        <v>9</v>
      </c>
      <c r="EW195" s="17">
        <v>11</v>
      </c>
      <c r="EX195" s="17">
        <v>9</v>
      </c>
      <c r="EY195" s="17">
        <v>13</v>
      </c>
      <c r="EZ195" s="17">
        <v>9</v>
      </c>
      <c r="FA195" s="17">
        <v>5</v>
      </c>
      <c r="FB195" s="17">
        <v>6</v>
      </c>
      <c r="FC195" s="17">
        <v>13</v>
      </c>
      <c r="FD195" s="17">
        <v>10</v>
      </c>
      <c r="FE195" s="17">
        <v>23</v>
      </c>
      <c r="FF195" s="17">
        <v>16</v>
      </c>
      <c r="FG195" s="17">
        <v>25</v>
      </c>
      <c r="FH195" s="17">
        <v>24</v>
      </c>
      <c r="FI195" s="17">
        <v>20</v>
      </c>
      <c r="FJ195" s="17">
        <v>30</v>
      </c>
      <c r="FK195" s="17">
        <v>34</v>
      </c>
      <c r="FL195" s="17">
        <v>41</v>
      </c>
      <c r="FM195" s="17">
        <v>21</v>
      </c>
      <c r="FN195" s="17">
        <v>34</v>
      </c>
      <c r="FO195" s="17">
        <v>29</v>
      </c>
      <c r="FP195" s="17">
        <v>33</v>
      </c>
      <c r="FQ195" s="17">
        <v>44</v>
      </c>
      <c r="FR195" s="17">
        <v>44</v>
      </c>
      <c r="FS195" s="17">
        <v>48</v>
      </c>
      <c r="FT195" s="17">
        <v>46</v>
      </c>
      <c r="FU195" s="17">
        <v>44</v>
      </c>
      <c r="FV195" s="17">
        <v>48</v>
      </c>
      <c r="FW195" s="17">
        <v>46</v>
      </c>
      <c r="FX195" s="17">
        <v>83</v>
      </c>
      <c r="FY195" s="17">
        <v>73</v>
      </c>
      <c r="FZ195" s="17">
        <v>86</v>
      </c>
      <c r="GA195" s="17">
        <v>64</v>
      </c>
      <c r="GB195" s="17">
        <v>74</v>
      </c>
      <c r="GC195" s="17">
        <v>87</v>
      </c>
      <c r="GD195" s="17">
        <v>96</v>
      </c>
      <c r="GE195" s="17">
        <v>143</v>
      </c>
      <c r="GF195" s="17">
        <v>108</v>
      </c>
      <c r="GG195" s="17">
        <v>109</v>
      </c>
      <c r="GH195" s="17">
        <v>75</v>
      </c>
      <c r="GI195" s="17">
        <v>108</v>
      </c>
      <c r="GJ195" s="17">
        <v>90</v>
      </c>
      <c r="GK195" s="17">
        <v>72</v>
      </c>
      <c r="GL195" s="17">
        <v>103</v>
      </c>
      <c r="GM195" s="17">
        <v>97</v>
      </c>
      <c r="GN195" s="17">
        <v>113</v>
      </c>
      <c r="GO195" s="17">
        <v>101</v>
      </c>
      <c r="GP195" s="17">
        <v>76</v>
      </c>
      <c r="GQ195" s="17">
        <v>85</v>
      </c>
      <c r="GR195" s="17">
        <v>83</v>
      </c>
      <c r="GS195" s="17">
        <v>70</v>
      </c>
      <c r="GT195" s="17">
        <v>104</v>
      </c>
      <c r="GU195" s="17">
        <v>92</v>
      </c>
      <c r="GV195" s="17">
        <v>76</v>
      </c>
      <c r="GW195" s="17">
        <v>82</v>
      </c>
      <c r="GX195" s="17">
        <v>87</v>
      </c>
      <c r="GY195" s="17">
        <v>91</v>
      </c>
      <c r="GZ195" s="17">
        <v>102</v>
      </c>
      <c r="HA195" s="17">
        <v>99</v>
      </c>
      <c r="HB195" s="17">
        <v>106</v>
      </c>
      <c r="HC195" s="17">
        <v>94</v>
      </c>
      <c r="HD195" s="17">
        <v>99</v>
      </c>
      <c r="HE195" s="17">
        <v>88</v>
      </c>
      <c r="HF195" s="17">
        <v>80</v>
      </c>
      <c r="HG195" s="17">
        <v>135</v>
      </c>
      <c r="HH195" s="17">
        <v>159</v>
      </c>
      <c r="HI195" s="17">
        <v>159</v>
      </c>
      <c r="HJ195" s="17">
        <v>123</v>
      </c>
      <c r="HK195" s="17">
        <v>180</v>
      </c>
      <c r="HL195" s="17">
        <v>164</v>
      </c>
      <c r="HM195" s="17">
        <v>190</v>
      </c>
      <c r="HN195" s="17">
        <v>204</v>
      </c>
      <c r="HO195" s="17">
        <v>226</v>
      </c>
      <c r="HP195" s="17">
        <v>176</v>
      </c>
      <c r="HQ195" s="17">
        <v>156</v>
      </c>
      <c r="HR195" s="17">
        <v>129</v>
      </c>
      <c r="HS195" s="17">
        <v>100</v>
      </c>
      <c r="HT195" s="17">
        <v>73</v>
      </c>
      <c r="HU195" s="17">
        <v>88</v>
      </c>
      <c r="HV195" s="17">
        <v>70</v>
      </c>
      <c r="HW195" s="17">
        <v>50</v>
      </c>
      <c r="HX195" s="17">
        <v>10</v>
      </c>
      <c r="HY195" s="17"/>
      <c r="HZ195" s="17"/>
      <c r="IA195" s="17"/>
      <c r="IB195" s="17"/>
    </row>
    <row r="196" spans="2:236" s="132" customFormat="1" x14ac:dyDescent="0.25">
      <c r="B196" s="353" t="s">
        <v>207</v>
      </c>
      <c r="C196" s="17"/>
      <c r="D196" s="17">
        <v>1</v>
      </c>
      <c r="E196" s="17"/>
      <c r="F196" s="17"/>
      <c r="G196" s="17"/>
      <c r="H196" s="17"/>
      <c r="I196" s="17"/>
      <c r="J196" s="17"/>
      <c r="K196" s="17"/>
      <c r="L196" s="17">
        <v>1</v>
      </c>
      <c r="M196" s="17"/>
      <c r="N196" s="17">
        <v>2</v>
      </c>
      <c r="O196" s="17"/>
      <c r="P196" s="17">
        <v>2</v>
      </c>
      <c r="Q196" s="17"/>
      <c r="R196" s="17">
        <v>1</v>
      </c>
      <c r="S196" s="17"/>
      <c r="T196" s="17"/>
      <c r="U196" s="17"/>
      <c r="V196" s="17">
        <v>1</v>
      </c>
      <c r="W196" s="17">
        <v>2</v>
      </c>
      <c r="X196" s="17"/>
      <c r="Y196" s="17">
        <v>1</v>
      </c>
      <c r="Z196" s="17">
        <v>1</v>
      </c>
      <c r="AA196" s="17">
        <v>5</v>
      </c>
      <c r="AB196" s="17">
        <v>6</v>
      </c>
      <c r="AC196" s="17">
        <v>9</v>
      </c>
      <c r="AD196" s="17">
        <v>10</v>
      </c>
      <c r="AE196" s="17">
        <v>18</v>
      </c>
      <c r="AF196" s="17">
        <v>31</v>
      </c>
      <c r="AG196" s="17">
        <v>28</v>
      </c>
      <c r="AH196" s="17">
        <v>20</v>
      </c>
      <c r="AI196" s="17">
        <v>12</v>
      </c>
      <c r="AJ196" s="17">
        <v>25</v>
      </c>
      <c r="AK196" s="17">
        <v>26</v>
      </c>
      <c r="AL196" s="17">
        <v>38</v>
      </c>
      <c r="AM196" s="17">
        <v>29</v>
      </c>
      <c r="AN196" s="17">
        <v>53</v>
      </c>
      <c r="AO196" s="17">
        <v>48</v>
      </c>
      <c r="AP196" s="17">
        <v>57</v>
      </c>
      <c r="AQ196" s="17">
        <v>53</v>
      </c>
      <c r="AR196" s="17">
        <v>79</v>
      </c>
      <c r="AS196" s="17">
        <v>88</v>
      </c>
      <c r="AT196" s="17">
        <v>80</v>
      </c>
      <c r="AU196" s="17">
        <v>96</v>
      </c>
      <c r="AV196" s="17">
        <v>94</v>
      </c>
      <c r="AW196" s="17">
        <v>99</v>
      </c>
      <c r="AX196" s="17">
        <v>88</v>
      </c>
      <c r="AY196" s="17">
        <v>98</v>
      </c>
      <c r="AZ196" s="17">
        <v>80</v>
      </c>
      <c r="BA196" s="17">
        <v>85</v>
      </c>
      <c r="BB196" s="17">
        <v>117</v>
      </c>
      <c r="BC196" s="17">
        <v>106</v>
      </c>
      <c r="BD196" s="17">
        <v>110</v>
      </c>
      <c r="BE196" s="17">
        <v>85</v>
      </c>
      <c r="BF196" s="17">
        <v>119</v>
      </c>
      <c r="BG196" s="17">
        <v>96</v>
      </c>
      <c r="BH196" s="17">
        <v>83</v>
      </c>
      <c r="BI196" s="17">
        <v>129</v>
      </c>
      <c r="BJ196" s="17">
        <v>105</v>
      </c>
      <c r="BK196" s="17">
        <v>128</v>
      </c>
      <c r="BL196" s="17">
        <v>131</v>
      </c>
      <c r="BM196" s="17">
        <v>144</v>
      </c>
      <c r="BN196" s="17">
        <v>116</v>
      </c>
      <c r="BO196" s="17">
        <v>91</v>
      </c>
      <c r="BP196" s="17">
        <v>149</v>
      </c>
      <c r="BQ196" s="17">
        <v>110</v>
      </c>
      <c r="BR196" s="17">
        <v>114</v>
      </c>
      <c r="BS196" s="17">
        <v>98</v>
      </c>
      <c r="BT196" s="17">
        <v>118</v>
      </c>
      <c r="BU196" s="17">
        <v>85</v>
      </c>
      <c r="BV196" s="17">
        <v>86</v>
      </c>
      <c r="BW196" s="17">
        <v>88</v>
      </c>
      <c r="BX196" s="17">
        <v>82</v>
      </c>
      <c r="BY196" s="17">
        <v>74</v>
      </c>
      <c r="BZ196" s="17">
        <v>86</v>
      </c>
      <c r="CA196" s="17">
        <v>82</v>
      </c>
      <c r="CB196" s="17">
        <v>75</v>
      </c>
      <c r="CC196" s="17">
        <v>62</v>
      </c>
      <c r="CD196" s="17">
        <v>75</v>
      </c>
      <c r="CE196" s="17">
        <v>57</v>
      </c>
      <c r="CF196" s="17">
        <v>50</v>
      </c>
      <c r="CG196" s="17">
        <v>50</v>
      </c>
      <c r="CH196" s="17">
        <v>47</v>
      </c>
      <c r="CI196" s="17">
        <v>36</v>
      </c>
      <c r="CJ196" s="17">
        <v>41</v>
      </c>
      <c r="CK196" s="17">
        <v>46</v>
      </c>
      <c r="CL196" s="17">
        <v>41</v>
      </c>
      <c r="CM196" s="17">
        <v>39</v>
      </c>
      <c r="CN196" s="17">
        <v>39</v>
      </c>
      <c r="CO196" s="17">
        <v>42</v>
      </c>
      <c r="CP196" s="17">
        <v>22</v>
      </c>
      <c r="CQ196" s="17">
        <v>19</v>
      </c>
      <c r="CR196" s="17">
        <v>24</v>
      </c>
      <c r="CS196" s="17">
        <v>24</v>
      </c>
      <c r="CT196" s="17">
        <v>22</v>
      </c>
      <c r="CU196" s="17">
        <v>24</v>
      </c>
      <c r="CV196" s="17">
        <v>18</v>
      </c>
      <c r="CW196" s="17">
        <v>20</v>
      </c>
      <c r="CX196" s="17">
        <v>17</v>
      </c>
      <c r="CY196" s="17">
        <v>22</v>
      </c>
      <c r="CZ196" s="17">
        <v>19</v>
      </c>
      <c r="DA196" s="17">
        <v>19</v>
      </c>
      <c r="DB196" s="17">
        <v>17</v>
      </c>
      <c r="DC196" s="17">
        <v>26</v>
      </c>
      <c r="DD196" s="17">
        <v>15</v>
      </c>
      <c r="DE196" s="17">
        <v>14</v>
      </c>
      <c r="DF196" s="17">
        <v>24</v>
      </c>
      <c r="DG196" s="17">
        <v>20</v>
      </c>
      <c r="DH196" s="17">
        <v>19</v>
      </c>
      <c r="DI196" s="17">
        <v>20</v>
      </c>
      <c r="DJ196" s="17">
        <v>27</v>
      </c>
      <c r="DK196" s="17">
        <v>41</v>
      </c>
      <c r="DL196" s="17">
        <v>16</v>
      </c>
      <c r="DM196" s="17">
        <v>33</v>
      </c>
      <c r="DN196" s="17">
        <v>14</v>
      </c>
      <c r="DO196" s="17">
        <v>23</v>
      </c>
      <c r="DP196" s="17">
        <v>25</v>
      </c>
      <c r="DQ196" s="17">
        <v>27</v>
      </c>
      <c r="DR196" s="17">
        <v>34</v>
      </c>
      <c r="DS196" s="17">
        <v>24</v>
      </c>
      <c r="DT196" s="17">
        <v>30</v>
      </c>
      <c r="DU196" s="17">
        <v>24</v>
      </c>
      <c r="DV196" s="17">
        <v>19</v>
      </c>
      <c r="DW196" s="17">
        <v>19</v>
      </c>
      <c r="DX196" s="17">
        <v>29</v>
      </c>
      <c r="DY196" s="17">
        <v>28</v>
      </c>
      <c r="DZ196" s="17">
        <v>18</v>
      </c>
      <c r="EA196" s="17">
        <v>26</v>
      </c>
      <c r="EB196" s="17">
        <v>20</v>
      </c>
      <c r="EC196" s="17">
        <v>20</v>
      </c>
      <c r="ED196" s="17">
        <v>19</v>
      </c>
      <c r="EE196" s="17">
        <v>25</v>
      </c>
      <c r="EF196" s="17">
        <v>17</v>
      </c>
      <c r="EG196" s="17">
        <v>9</v>
      </c>
      <c r="EH196" s="17">
        <v>28</v>
      </c>
      <c r="EI196" s="17">
        <v>14</v>
      </c>
      <c r="EJ196" s="17">
        <v>11</v>
      </c>
      <c r="EK196" s="17">
        <v>11</v>
      </c>
      <c r="EL196" s="17">
        <v>16</v>
      </c>
      <c r="EM196" s="17">
        <v>13</v>
      </c>
      <c r="EN196" s="17">
        <v>14</v>
      </c>
      <c r="EO196" s="17">
        <v>9</v>
      </c>
      <c r="EP196" s="17">
        <v>20</v>
      </c>
      <c r="EQ196" s="17">
        <v>13</v>
      </c>
      <c r="ER196" s="17">
        <v>12</v>
      </c>
      <c r="ES196" s="17">
        <v>11</v>
      </c>
      <c r="ET196" s="17">
        <v>14</v>
      </c>
      <c r="EU196" s="17">
        <v>8</v>
      </c>
      <c r="EV196" s="17">
        <v>12</v>
      </c>
      <c r="EW196" s="17">
        <v>9</v>
      </c>
      <c r="EX196" s="17">
        <v>10</v>
      </c>
      <c r="EY196" s="17">
        <v>5</v>
      </c>
      <c r="EZ196" s="17">
        <v>5</v>
      </c>
      <c r="FA196" s="17">
        <v>11</v>
      </c>
      <c r="FB196" s="17">
        <v>9</v>
      </c>
      <c r="FC196" s="17">
        <v>19</v>
      </c>
      <c r="FD196" s="17">
        <v>13</v>
      </c>
      <c r="FE196" s="17">
        <v>15</v>
      </c>
      <c r="FF196" s="17">
        <v>26</v>
      </c>
      <c r="FG196" s="17">
        <v>21</v>
      </c>
      <c r="FH196" s="17">
        <v>18</v>
      </c>
      <c r="FI196" s="17">
        <v>22</v>
      </c>
      <c r="FJ196" s="17">
        <v>28</v>
      </c>
      <c r="FK196" s="17">
        <v>29</v>
      </c>
      <c r="FL196" s="17">
        <v>34</v>
      </c>
      <c r="FM196" s="17">
        <v>17</v>
      </c>
      <c r="FN196" s="17">
        <v>28</v>
      </c>
      <c r="FO196" s="17">
        <v>24</v>
      </c>
      <c r="FP196" s="17">
        <v>26</v>
      </c>
      <c r="FQ196" s="17">
        <v>38</v>
      </c>
      <c r="FR196" s="17">
        <v>30</v>
      </c>
      <c r="FS196" s="17">
        <v>49</v>
      </c>
      <c r="FT196" s="17">
        <v>38</v>
      </c>
      <c r="FU196" s="17">
        <v>30</v>
      </c>
      <c r="FV196" s="17">
        <v>42</v>
      </c>
      <c r="FW196" s="17">
        <v>39</v>
      </c>
      <c r="FX196" s="17">
        <v>60</v>
      </c>
      <c r="FY196" s="17">
        <v>56</v>
      </c>
      <c r="FZ196" s="17">
        <v>57</v>
      </c>
      <c r="GA196" s="17">
        <v>65</v>
      </c>
      <c r="GB196" s="17">
        <v>79</v>
      </c>
      <c r="GC196" s="17">
        <v>61</v>
      </c>
      <c r="GD196" s="17">
        <v>69</v>
      </c>
      <c r="GE196" s="17">
        <v>73</v>
      </c>
      <c r="GF196" s="17">
        <v>82</v>
      </c>
      <c r="GG196" s="17">
        <v>82</v>
      </c>
      <c r="GH196" s="17">
        <v>78</v>
      </c>
      <c r="GI196" s="17">
        <v>91</v>
      </c>
      <c r="GJ196" s="17">
        <v>71</v>
      </c>
      <c r="GK196" s="17">
        <v>68</v>
      </c>
      <c r="GL196" s="17">
        <v>78</v>
      </c>
      <c r="GM196" s="17">
        <v>64</v>
      </c>
      <c r="GN196" s="17">
        <v>76</v>
      </c>
      <c r="GO196" s="17">
        <v>66</v>
      </c>
      <c r="GP196" s="17">
        <v>46</v>
      </c>
      <c r="GQ196" s="17">
        <v>71</v>
      </c>
      <c r="GR196" s="17">
        <v>51</v>
      </c>
      <c r="GS196" s="17">
        <v>60</v>
      </c>
      <c r="GT196" s="17">
        <v>59</v>
      </c>
      <c r="GU196" s="17">
        <v>56</v>
      </c>
      <c r="GV196" s="17">
        <v>64</v>
      </c>
      <c r="GW196" s="17">
        <v>67</v>
      </c>
      <c r="GX196" s="17">
        <v>69</v>
      </c>
      <c r="GY196" s="17">
        <v>58</v>
      </c>
      <c r="GZ196" s="17">
        <v>76</v>
      </c>
      <c r="HA196" s="17">
        <v>56</v>
      </c>
      <c r="HB196" s="17">
        <v>68</v>
      </c>
      <c r="HC196" s="17">
        <v>49</v>
      </c>
      <c r="HD196" s="17">
        <v>69</v>
      </c>
      <c r="HE196" s="17">
        <v>58</v>
      </c>
      <c r="HF196" s="17">
        <v>60</v>
      </c>
      <c r="HG196" s="17">
        <v>111</v>
      </c>
      <c r="HH196" s="17">
        <v>109</v>
      </c>
      <c r="HI196" s="17">
        <v>111</v>
      </c>
      <c r="HJ196" s="17">
        <v>151</v>
      </c>
      <c r="HK196" s="17">
        <v>149</v>
      </c>
      <c r="HL196" s="17">
        <v>159</v>
      </c>
      <c r="HM196" s="17">
        <v>139</v>
      </c>
      <c r="HN196" s="17">
        <v>166</v>
      </c>
      <c r="HO196" s="17">
        <v>165</v>
      </c>
      <c r="HP196" s="17">
        <v>162</v>
      </c>
      <c r="HQ196" s="17">
        <v>109</v>
      </c>
      <c r="HR196" s="17">
        <v>147</v>
      </c>
      <c r="HS196" s="17">
        <v>94</v>
      </c>
      <c r="HT196" s="17">
        <v>74</v>
      </c>
      <c r="HU196" s="17">
        <v>56</v>
      </c>
      <c r="HV196" s="17">
        <v>86</v>
      </c>
      <c r="HW196" s="17">
        <v>52</v>
      </c>
      <c r="HX196" s="17">
        <v>10</v>
      </c>
      <c r="HY196" s="17"/>
      <c r="HZ196" s="17"/>
      <c r="IA196" s="17"/>
      <c r="IB196" s="17"/>
    </row>
    <row r="197" spans="2:236" s="132" customFormat="1" x14ac:dyDescent="0.25">
      <c r="B197" s="353" t="s">
        <v>208</v>
      </c>
      <c r="C197" s="17"/>
      <c r="D197" s="17"/>
      <c r="E197" s="17">
        <v>1</v>
      </c>
      <c r="F197" s="17"/>
      <c r="G197" s="17"/>
      <c r="H197" s="17">
        <v>1</v>
      </c>
      <c r="I197" s="17">
        <v>1</v>
      </c>
      <c r="J197" s="17"/>
      <c r="K197" s="17"/>
      <c r="L197" s="17"/>
      <c r="M197" s="17"/>
      <c r="N197" s="17"/>
      <c r="O197" s="17"/>
      <c r="P197" s="17">
        <v>1</v>
      </c>
      <c r="Q197" s="17"/>
      <c r="R197" s="17">
        <v>1</v>
      </c>
      <c r="S197" s="17"/>
      <c r="T197" s="17"/>
      <c r="U197" s="17"/>
      <c r="V197" s="17">
        <v>3</v>
      </c>
      <c r="W197" s="17">
        <v>4</v>
      </c>
      <c r="X197" s="17">
        <v>1</v>
      </c>
      <c r="Y197" s="17">
        <v>1</v>
      </c>
      <c r="Z197" s="17">
        <v>8</v>
      </c>
      <c r="AA197" s="17">
        <v>4</v>
      </c>
      <c r="AB197" s="17">
        <v>8</v>
      </c>
      <c r="AC197" s="17">
        <v>12</v>
      </c>
      <c r="AD197" s="17">
        <v>23</v>
      </c>
      <c r="AE197" s="17">
        <v>11</v>
      </c>
      <c r="AF197" s="17">
        <v>33</v>
      </c>
      <c r="AG197" s="17">
        <v>28</v>
      </c>
      <c r="AH197" s="17">
        <v>30</v>
      </c>
      <c r="AI197" s="17">
        <v>30</v>
      </c>
      <c r="AJ197" s="17">
        <v>45</v>
      </c>
      <c r="AK197" s="17">
        <v>53</v>
      </c>
      <c r="AL197" s="17">
        <v>43</v>
      </c>
      <c r="AM197" s="17">
        <v>55</v>
      </c>
      <c r="AN197" s="17">
        <v>82</v>
      </c>
      <c r="AO197" s="17">
        <v>86</v>
      </c>
      <c r="AP197" s="17">
        <v>92</v>
      </c>
      <c r="AQ197" s="17">
        <v>118</v>
      </c>
      <c r="AR197" s="17">
        <v>127</v>
      </c>
      <c r="AS197" s="17">
        <v>126</v>
      </c>
      <c r="AT197" s="17">
        <v>139</v>
      </c>
      <c r="AU197" s="17">
        <v>200</v>
      </c>
      <c r="AV197" s="17">
        <v>139</v>
      </c>
      <c r="AW197" s="17">
        <v>175</v>
      </c>
      <c r="AX197" s="17">
        <v>147</v>
      </c>
      <c r="AY197" s="17">
        <v>188</v>
      </c>
      <c r="AZ197" s="17">
        <v>163</v>
      </c>
      <c r="BA197" s="17">
        <v>149</v>
      </c>
      <c r="BB197" s="17">
        <v>219</v>
      </c>
      <c r="BC197" s="17">
        <v>153</v>
      </c>
      <c r="BD197" s="17">
        <v>163</v>
      </c>
      <c r="BE197" s="17">
        <v>142</v>
      </c>
      <c r="BF197" s="17">
        <v>182</v>
      </c>
      <c r="BG197" s="17">
        <v>162</v>
      </c>
      <c r="BH197" s="17">
        <v>149</v>
      </c>
      <c r="BI197" s="17">
        <v>214</v>
      </c>
      <c r="BJ197" s="17">
        <v>173</v>
      </c>
      <c r="BK197" s="17">
        <v>207</v>
      </c>
      <c r="BL197" s="17">
        <v>213</v>
      </c>
      <c r="BM197" s="17">
        <v>187</v>
      </c>
      <c r="BN197" s="17">
        <v>203</v>
      </c>
      <c r="BO197" s="17">
        <v>151</v>
      </c>
      <c r="BP197" s="17">
        <v>215</v>
      </c>
      <c r="BQ197" s="17">
        <v>185</v>
      </c>
      <c r="BR197" s="17">
        <v>190</v>
      </c>
      <c r="BS197" s="17">
        <v>175</v>
      </c>
      <c r="BT197" s="17">
        <v>183</v>
      </c>
      <c r="BU197" s="17">
        <v>195</v>
      </c>
      <c r="BV197" s="17">
        <v>134</v>
      </c>
      <c r="BW197" s="17">
        <v>155</v>
      </c>
      <c r="BX197" s="17">
        <v>128</v>
      </c>
      <c r="BY197" s="17">
        <v>151</v>
      </c>
      <c r="BZ197" s="17">
        <v>117</v>
      </c>
      <c r="CA197" s="17">
        <v>137</v>
      </c>
      <c r="CB197" s="17">
        <v>120</v>
      </c>
      <c r="CC197" s="17">
        <v>65</v>
      </c>
      <c r="CD197" s="17">
        <v>122</v>
      </c>
      <c r="CE197" s="17">
        <v>67</v>
      </c>
      <c r="CF197" s="17">
        <v>75</v>
      </c>
      <c r="CG197" s="17">
        <v>68</v>
      </c>
      <c r="CH197" s="17">
        <v>64</v>
      </c>
      <c r="CI197" s="17">
        <v>56</v>
      </c>
      <c r="CJ197" s="17">
        <v>50</v>
      </c>
      <c r="CK197" s="17">
        <v>58</v>
      </c>
      <c r="CL197" s="17">
        <v>50</v>
      </c>
      <c r="CM197" s="17">
        <v>47</v>
      </c>
      <c r="CN197" s="17">
        <v>42</v>
      </c>
      <c r="CO197" s="17">
        <v>58</v>
      </c>
      <c r="CP197" s="17">
        <v>38</v>
      </c>
      <c r="CQ197" s="17">
        <v>44</v>
      </c>
      <c r="CR197" s="17">
        <v>56</v>
      </c>
      <c r="CS197" s="17">
        <v>44</v>
      </c>
      <c r="CT197" s="17">
        <v>32</v>
      </c>
      <c r="CU197" s="17">
        <v>29</v>
      </c>
      <c r="CV197" s="17">
        <v>29</v>
      </c>
      <c r="CW197" s="17">
        <v>36</v>
      </c>
      <c r="CX197" s="17">
        <v>21</v>
      </c>
      <c r="CY197" s="17">
        <v>44</v>
      </c>
      <c r="CZ197" s="17">
        <v>30</v>
      </c>
      <c r="DA197" s="17">
        <v>26</v>
      </c>
      <c r="DB197" s="17">
        <v>25</v>
      </c>
      <c r="DC197" s="17">
        <v>25</v>
      </c>
      <c r="DD197" s="17">
        <v>29</v>
      </c>
      <c r="DE197" s="17">
        <v>33</v>
      </c>
      <c r="DF197" s="17">
        <v>41</v>
      </c>
      <c r="DG197" s="17">
        <v>35</v>
      </c>
      <c r="DH197" s="17">
        <v>27</v>
      </c>
      <c r="DI197" s="17">
        <v>31</v>
      </c>
      <c r="DJ197" s="17">
        <v>34</v>
      </c>
      <c r="DK197" s="17">
        <v>22</v>
      </c>
      <c r="DL197" s="17">
        <v>26</v>
      </c>
      <c r="DM197" s="17">
        <v>34</v>
      </c>
      <c r="DN197" s="17">
        <v>22</v>
      </c>
      <c r="DO197" s="17">
        <v>25</v>
      </c>
      <c r="DP197" s="17">
        <v>17</v>
      </c>
      <c r="DQ197" s="17">
        <v>27</v>
      </c>
      <c r="DR197" s="17">
        <v>22</v>
      </c>
      <c r="DS197" s="17">
        <v>23</v>
      </c>
      <c r="DT197" s="17">
        <v>22</v>
      </c>
      <c r="DU197" s="17">
        <v>28</v>
      </c>
      <c r="DV197" s="17">
        <v>35</v>
      </c>
      <c r="DW197" s="17">
        <v>22</v>
      </c>
      <c r="DX197" s="17">
        <v>25</v>
      </c>
      <c r="DY197" s="17">
        <v>27</v>
      </c>
      <c r="DZ197" s="17">
        <v>23</v>
      </c>
      <c r="EA197" s="17">
        <v>17</v>
      </c>
      <c r="EB197" s="17">
        <v>14</v>
      </c>
      <c r="EC197" s="17">
        <v>31</v>
      </c>
      <c r="ED197" s="17">
        <v>24</v>
      </c>
      <c r="EE197" s="17">
        <v>29</v>
      </c>
      <c r="EF197" s="17">
        <v>20</v>
      </c>
      <c r="EG197" s="17">
        <v>15</v>
      </c>
      <c r="EH197" s="17">
        <v>19</v>
      </c>
      <c r="EI197" s="17">
        <v>16</v>
      </c>
      <c r="EJ197" s="17">
        <v>17</v>
      </c>
      <c r="EK197" s="17">
        <v>6</v>
      </c>
      <c r="EL197" s="17">
        <v>7</v>
      </c>
      <c r="EM197" s="17">
        <v>8</v>
      </c>
      <c r="EN197" s="17">
        <v>5</v>
      </c>
      <c r="EO197" s="17">
        <v>11</v>
      </c>
      <c r="EP197" s="17">
        <v>3</v>
      </c>
      <c r="EQ197" s="17">
        <v>16</v>
      </c>
      <c r="ER197" s="17">
        <v>15</v>
      </c>
      <c r="ES197" s="17">
        <v>10</v>
      </c>
      <c r="ET197" s="17">
        <v>11</v>
      </c>
      <c r="EU197" s="17">
        <v>10</v>
      </c>
      <c r="EV197" s="17">
        <v>12</v>
      </c>
      <c r="EW197" s="17">
        <v>9</v>
      </c>
      <c r="EX197" s="17">
        <v>9</v>
      </c>
      <c r="EY197" s="17">
        <v>12</v>
      </c>
      <c r="EZ197" s="17">
        <v>7</v>
      </c>
      <c r="FA197" s="17">
        <v>9</v>
      </c>
      <c r="FB197" s="17">
        <v>10</v>
      </c>
      <c r="FC197" s="17">
        <v>16</v>
      </c>
      <c r="FD197" s="17">
        <v>16</v>
      </c>
      <c r="FE197" s="17">
        <v>13</v>
      </c>
      <c r="FF197" s="17">
        <v>15</v>
      </c>
      <c r="FG197" s="17">
        <v>21</v>
      </c>
      <c r="FH197" s="17">
        <v>17</v>
      </c>
      <c r="FI197" s="17">
        <v>22</v>
      </c>
      <c r="FJ197" s="17">
        <v>26</v>
      </c>
      <c r="FK197" s="17">
        <v>21</v>
      </c>
      <c r="FL197" s="17">
        <v>23</v>
      </c>
      <c r="FM197" s="17">
        <v>24</v>
      </c>
      <c r="FN197" s="17">
        <v>37</v>
      </c>
      <c r="FO197" s="17">
        <v>30</v>
      </c>
      <c r="FP197" s="17">
        <v>29</v>
      </c>
      <c r="FQ197" s="17">
        <v>45</v>
      </c>
      <c r="FR197" s="17">
        <v>36</v>
      </c>
      <c r="FS197" s="17">
        <v>42</v>
      </c>
      <c r="FT197" s="17">
        <v>24</v>
      </c>
      <c r="FU197" s="17">
        <v>41</v>
      </c>
      <c r="FV197" s="17">
        <v>54</v>
      </c>
      <c r="FW197" s="17">
        <v>48</v>
      </c>
      <c r="FX197" s="17">
        <v>65</v>
      </c>
      <c r="FY197" s="17">
        <v>56</v>
      </c>
      <c r="FZ197" s="17">
        <v>65</v>
      </c>
      <c r="GA197" s="17">
        <v>60</v>
      </c>
      <c r="GB197" s="17">
        <v>73</v>
      </c>
      <c r="GC197" s="17">
        <v>85</v>
      </c>
      <c r="GD197" s="17">
        <v>76</v>
      </c>
      <c r="GE197" s="17">
        <v>78</v>
      </c>
      <c r="GF197" s="17">
        <v>62</v>
      </c>
      <c r="GG197" s="17">
        <v>83</v>
      </c>
      <c r="GH197" s="17">
        <v>88</v>
      </c>
      <c r="GI197" s="17">
        <v>96</v>
      </c>
      <c r="GJ197" s="17">
        <v>76</v>
      </c>
      <c r="GK197" s="17">
        <v>74</v>
      </c>
      <c r="GL197" s="17">
        <v>80</v>
      </c>
      <c r="GM197" s="17">
        <v>78</v>
      </c>
      <c r="GN197" s="17">
        <v>74</v>
      </c>
      <c r="GO197" s="17">
        <v>66</v>
      </c>
      <c r="GP197" s="17">
        <v>78</v>
      </c>
      <c r="GQ197" s="17">
        <v>68</v>
      </c>
      <c r="GR197" s="17">
        <v>77</v>
      </c>
      <c r="GS197" s="17">
        <v>74</v>
      </c>
      <c r="GT197" s="17">
        <v>71</v>
      </c>
      <c r="GU197" s="17">
        <v>47</v>
      </c>
      <c r="GV197" s="17">
        <v>74</v>
      </c>
      <c r="GW197" s="17">
        <v>61</v>
      </c>
      <c r="GX197" s="17">
        <v>60</v>
      </c>
      <c r="GY197" s="17">
        <v>61</v>
      </c>
      <c r="GZ197" s="17">
        <v>71</v>
      </c>
      <c r="HA197" s="17">
        <v>71</v>
      </c>
      <c r="HB197" s="17">
        <v>69</v>
      </c>
      <c r="HC197" s="17">
        <v>79</v>
      </c>
      <c r="HD197" s="17">
        <v>64</v>
      </c>
      <c r="HE197" s="17">
        <v>84</v>
      </c>
      <c r="HF197" s="17">
        <v>77</v>
      </c>
      <c r="HG197" s="17">
        <v>115</v>
      </c>
      <c r="HH197" s="17">
        <v>96</v>
      </c>
      <c r="HI197" s="17">
        <v>105</v>
      </c>
      <c r="HJ197" s="17">
        <v>132</v>
      </c>
      <c r="HK197" s="17">
        <v>146</v>
      </c>
      <c r="HL197" s="17">
        <v>129</v>
      </c>
      <c r="HM197" s="17">
        <v>149</v>
      </c>
      <c r="HN197" s="17">
        <v>155</v>
      </c>
      <c r="HO197" s="17">
        <v>168</v>
      </c>
      <c r="HP197" s="17">
        <v>149</v>
      </c>
      <c r="HQ197" s="17">
        <v>134</v>
      </c>
      <c r="HR197" s="17">
        <v>133</v>
      </c>
      <c r="HS197" s="17">
        <v>104</v>
      </c>
      <c r="HT197" s="17">
        <v>72</v>
      </c>
      <c r="HU197" s="17">
        <v>76</v>
      </c>
      <c r="HV197" s="17">
        <v>82</v>
      </c>
      <c r="HW197" s="17">
        <v>50</v>
      </c>
      <c r="HX197" s="17">
        <v>13</v>
      </c>
      <c r="HY197" s="17"/>
      <c r="HZ197" s="17"/>
      <c r="IA197" s="17"/>
      <c r="IB197" s="17"/>
    </row>
    <row r="198" spans="2:236" s="132" customFormat="1" x14ac:dyDescent="0.25">
      <c r="B198" s="353" t="s">
        <v>209</v>
      </c>
      <c r="C198" s="17"/>
      <c r="D198" s="17"/>
      <c r="E198" s="17"/>
      <c r="F198" s="17"/>
      <c r="G198" s="17"/>
      <c r="H198" s="17">
        <v>2</v>
      </c>
      <c r="I198" s="17"/>
      <c r="J198" s="17"/>
      <c r="K198" s="17"/>
      <c r="L198" s="17">
        <v>3</v>
      </c>
      <c r="M198" s="17"/>
      <c r="N198" s="17"/>
      <c r="O198" s="17"/>
      <c r="P198" s="17">
        <v>1</v>
      </c>
      <c r="Q198" s="17">
        <v>1</v>
      </c>
      <c r="R198" s="17">
        <v>1</v>
      </c>
      <c r="S198" s="17">
        <v>1</v>
      </c>
      <c r="T198" s="17"/>
      <c r="U198" s="17">
        <v>2</v>
      </c>
      <c r="V198" s="17"/>
      <c r="W198" s="17">
        <v>1</v>
      </c>
      <c r="X198" s="17">
        <v>1</v>
      </c>
      <c r="Y198" s="17">
        <v>1</v>
      </c>
      <c r="Z198" s="17">
        <v>4</v>
      </c>
      <c r="AA198" s="17">
        <v>3</v>
      </c>
      <c r="AB198" s="17">
        <v>3</v>
      </c>
      <c r="AC198" s="17">
        <v>6</v>
      </c>
      <c r="AD198" s="17">
        <v>4</v>
      </c>
      <c r="AE198" s="17">
        <v>8</v>
      </c>
      <c r="AF198" s="17">
        <v>16</v>
      </c>
      <c r="AG198" s="17">
        <v>26</v>
      </c>
      <c r="AH198" s="17">
        <v>19</v>
      </c>
      <c r="AI198" s="17">
        <v>27</v>
      </c>
      <c r="AJ198" s="17">
        <v>34</v>
      </c>
      <c r="AK198" s="17">
        <v>37</v>
      </c>
      <c r="AL198" s="17">
        <v>40</v>
      </c>
      <c r="AM198" s="17">
        <v>39</v>
      </c>
      <c r="AN198" s="17">
        <v>77</v>
      </c>
      <c r="AO198" s="17">
        <v>82</v>
      </c>
      <c r="AP198" s="17">
        <v>103</v>
      </c>
      <c r="AQ198" s="17">
        <v>108</v>
      </c>
      <c r="AR198" s="17">
        <v>127</v>
      </c>
      <c r="AS198" s="17">
        <v>113</v>
      </c>
      <c r="AT198" s="17">
        <v>157</v>
      </c>
      <c r="AU198" s="17">
        <v>188</v>
      </c>
      <c r="AV198" s="17">
        <v>139</v>
      </c>
      <c r="AW198" s="17">
        <v>140</v>
      </c>
      <c r="AX198" s="17">
        <v>151</v>
      </c>
      <c r="AY198" s="17">
        <v>166</v>
      </c>
      <c r="AZ198" s="17">
        <v>139</v>
      </c>
      <c r="BA198" s="17">
        <v>87</v>
      </c>
      <c r="BB198" s="17">
        <v>172</v>
      </c>
      <c r="BC198" s="17">
        <v>153</v>
      </c>
      <c r="BD198" s="17">
        <v>136</v>
      </c>
      <c r="BE198" s="17">
        <v>153</v>
      </c>
      <c r="BF198" s="17">
        <v>125</v>
      </c>
      <c r="BG198" s="17">
        <v>111</v>
      </c>
      <c r="BH198" s="17">
        <v>116</v>
      </c>
      <c r="BI198" s="17">
        <v>159</v>
      </c>
      <c r="BJ198" s="17">
        <v>104</v>
      </c>
      <c r="BK198" s="17">
        <v>138</v>
      </c>
      <c r="BL198" s="17">
        <v>106</v>
      </c>
      <c r="BM198" s="17">
        <v>112</v>
      </c>
      <c r="BN198" s="17">
        <v>106</v>
      </c>
      <c r="BO198" s="17">
        <v>95</v>
      </c>
      <c r="BP198" s="17">
        <v>131</v>
      </c>
      <c r="BQ198" s="17">
        <v>111</v>
      </c>
      <c r="BR198" s="17">
        <v>102</v>
      </c>
      <c r="BS198" s="17">
        <v>98</v>
      </c>
      <c r="BT198" s="17">
        <v>108</v>
      </c>
      <c r="BU198" s="17">
        <v>108</v>
      </c>
      <c r="BV198" s="17">
        <v>94</v>
      </c>
      <c r="BW198" s="17">
        <v>76</v>
      </c>
      <c r="BX198" s="17">
        <v>79</v>
      </c>
      <c r="BY198" s="17">
        <v>69</v>
      </c>
      <c r="BZ198" s="17">
        <v>73</v>
      </c>
      <c r="CA198" s="17">
        <v>71</v>
      </c>
      <c r="CB198" s="17">
        <v>60</v>
      </c>
      <c r="CC198" s="17">
        <v>56</v>
      </c>
      <c r="CD198" s="17">
        <v>69</v>
      </c>
      <c r="CE198" s="17">
        <v>39</v>
      </c>
      <c r="CF198" s="17">
        <v>42</v>
      </c>
      <c r="CG198" s="17">
        <v>37</v>
      </c>
      <c r="CH198" s="17">
        <v>34</v>
      </c>
      <c r="CI198" s="17">
        <v>41</v>
      </c>
      <c r="CJ198" s="17">
        <v>31</v>
      </c>
      <c r="CK198" s="17">
        <v>43</v>
      </c>
      <c r="CL198" s="17">
        <v>35</v>
      </c>
      <c r="CM198" s="17">
        <v>36</v>
      </c>
      <c r="CN198" s="17">
        <v>24</v>
      </c>
      <c r="CO198" s="17">
        <v>29</v>
      </c>
      <c r="CP198" s="17">
        <v>26</v>
      </c>
      <c r="CQ198" s="17">
        <v>20</v>
      </c>
      <c r="CR198" s="17">
        <v>27</v>
      </c>
      <c r="CS198" s="17">
        <v>20</v>
      </c>
      <c r="CT198" s="17">
        <v>21</v>
      </c>
      <c r="CU198" s="17">
        <v>21</v>
      </c>
      <c r="CV198" s="17">
        <v>22</v>
      </c>
      <c r="CW198" s="17">
        <v>19</v>
      </c>
      <c r="CX198" s="17">
        <v>12</v>
      </c>
      <c r="CY198" s="17">
        <v>26</v>
      </c>
      <c r="CZ198" s="17">
        <v>20</v>
      </c>
      <c r="DA198" s="17">
        <v>19</v>
      </c>
      <c r="DB198" s="17">
        <v>21</v>
      </c>
      <c r="DC198" s="17">
        <v>15</v>
      </c>
      <c r="DD198" s="17">
        <v>19</v>
      </c>
      <c r="DE198" s="17">
        <v>21</v>
      </c>
      <c r="DF198" s="17">
        <v>14</v>
      </c>
      <c r="DG198" s="17">
        <v>12</v>
      </c>
      <c r="DH198" s="17">
        <v>18</v>
      </c>
      <c r="DI198" s="17">
        <v>25</v>
      </c>
      <c r="DJ198" s="17">
        <v>21</v>
      </c>
      <c r="DK198" s="17">
        <v>17</v>
      </c>
      <c r="DL198" s="17">
        <v>14</v>
      </c>
      <c r="DM198" s="17">
        <v>18</v>
      </c>
      <c r="DN198" s="17">
        <v>15</v>
      </c>
      <c r="DO198" s="17">
        <v>13</v>
      </c>
      <c r="DP198" s="17">
        <v>8</v>
      </c>
      <c r="DQ198" s="17">
        <v>11</v>
      </c>
      <c r="DR198" s="17">
        <v>13</v>
      </c>
      <c r="DS198" s="17">
        <v>11</v>
      </c>
      <c r="DT198" s="17">
        <v>16</v>
      </c>
      <c r="DU198" s="17">
        <v>11</v>
      </c>
      <c r="DV198" s="17">
        <v>16</v>
      </c>
      <c r="DW198" s="17">
        <v>16</v>
      </c>
      <c r="DX198" s="17">
        <v>18</v>
      </c>
      <c r="DY198" s="17">
        <v>15</v>
      </c>
      <c r="DZ198" s="17">
        <v>8</v>
      </c>
      <c r="EA198" s="17">
        <v>15</v>
      </c>
      <c r="EB198" s="17">
        <v>8</v>
      </c>
      <c r="EC198" s="17">
        <v>14</v>
      </c>
      <c r="ED198" s="17">
        <v>16</v>
      </c>
      <c r="EE198" s="17">
        <v>10</v>
      </c>
      <c r="EF198" s="17">
        <v>7</v>
      </c>
      <c r="EG198" s="17">
        <v>9</v>
      </c>
      <c r="EH198" s="17">
        <v>5</v>
      </c>
      <c r="EI198" s="17">
        <v>5</v>
      </c>
      <c r="EJ198" s="17">
        <v>9</v>
      </c>
      <c r="EK198" s="17">
        <v>6</v>
      </c>
      <c r="EL198" s="17">
        <v>6</v>
      </c>
      <c r="EM198" s="17">
        <v>4</v>
      </c>
      <c r="EN198" s="17">
        <v>3</v>
      </c>
      <c r="EO198" s="17">
        <v>7</v>
      </c>
      <c r="EP198" s="17">
        <v>7</v>
      </c>
      <c r="EQ198" s="17">
        <v>7</v>
      </c>
      <c r="ER198" s="17">
        <v>1</v>
      </c>
      <c r="ES198" s="17">
        <v>3</v>
      </c>
      <c r="ET198" s="17">
        <v>3</v>
      </c>
      <c r="EU198" s="17">
        <v>4</v>
      </c>
      <c r="EV198" s="17">
        <v>6</v>
      </c>
      <c r="EW198" s="17">
        <v>5</v>
      </c>
      <c r="EX198" s="17">
        <v>4</v>
      </c>
      <c r="EY198" s="17">
        <v>5</v>
      </c>
      <c r="EZ198" s="17">
        <v>5</v>
      </c>
      <c r="FA198" s="17">
        <v>7</v>
      </c>
      <c r="FB198" s="17">
        <v>8</v>
      </c>
      <c r="FC198" s="17">
        <v>2</v>
      </c>
      <c r="FD198" s="17">
        <v>5</v>
      </c>
      <c r="FE198" s="17">
        <v>5</v>
      </c>
      <c r="FF198" s="17">
        <v>2</v>
      </c>
      <c r="FG198" s="17">
        <v>8</v>
      </c>
      <c r="FH198" s="17">
        <v>14</v>
      </c>
      <c r="FI198" s="17">
        <v>12</v>
      </c>
      <c r="FJ198" s="17">
        <v>17</v>
      </c>
      <c r="FK198" s="17">
        <v>14</v>
      </c>
      <c r="FL198" s="17">
        <v>19</v>
      </c>
      <c r="FM198" s="17">
        <v>14</v>
      </c>
      <c r="FN198" s="17">
        <v>16</v>
      </c>
      <c r="FO198" s="17">
        <v>19</v>
      </c>
      <c r="FP198" s="17">
        <v>18</v>
      </c>
      <c r="FQ198" s="17">
        <v>26</v>
      </c>
      <c r="FR198" s="17">
        <v>18</v>
      </c>
      <c r="FS198" s="17">
        <v>18</v>
      </c>
      <c r="FT198" s="17">
        <v>19</v>
      </c>
      <c r="FU198" s="17">
        <v>24</v>
      </c>
      <c r="FV198" s="17">
        <v>31</v>
      </c>
      <c r="FW198" s="17">
        <v>23</v>
      </c>
      <c r="FX198" s="17">
        <v>37</v>
      </c>
      <c r="FY198" s="17">
        <v>39</v>
      </c>
      <c r="FZ198" s="17">
        <v>27</v>
      </c>
      <c r="GA198" s="17">
        <v>28</v>
      </c>
      <c r="GB198" s="17">
        <v>37</v>
      </c>
      <c r="GC198" s="17">
        <v>35</v>
      </c>
      <c r="GD198" s="17">
        <v>31</v>
      </c>
      <c r="GE198" s="17">
        <v>38</v>
      </c>
      <c r="GF198" s="17">
        <v>51</v>
      </c>
      <c r="GG198" s="17">
        <v>41</v>
      </c>
      <c r="GH198" s="17">
        <v>36</v>
      </c>
      <c r="GI198" s="17">
        <v>32</v>
      </c>
      <c r="GJ198" s="17">
        <v>40</v>
      </c>
      <c r="GK198" s="17">
        <v>29</v>
      </c>
      <c r="GL198" s="17">
        <v>50</v>
      </c>
      <c r="GM198" s="17">
        <v>37</v>
      </c>
      <c r="GN198" s="17">
        <v>31</v>
      </c>
      <c r="GO198" s="17">
        <v>37</v>
      </c>
      <c r="GP198" s="17">
        <v>33</v>
      </c>
      <c r="GQ198" s="17">
        <v>27</v>
      </c>
      <c r="GR198" s="17">
        <v>26</v>
      </c>
      <c r="GS198" s="17">
        <v>46</v>
      </c>
      <c r="GT198" s="17">
        <v>25</v>
      </c>
      <c r="GU198" s="17">
        <v>40</v>
      </c>
      <c r="GV198" s="17">
        <v>27</v>
      </c>
      <c r="GW198" s="17">
        <v>26</v>
      </c>
      <c r="GX198" s="17">
        <v>24</v>
      </c>
      <c r="GY198" s="17">
        <v>39</v>
      </c>
      <c r="GZ198" s="17">
        <v>31</v>
      </c>
      <c r="HA198" s="17">
        <v>40</v>
      </c>
      <c r="HB198" s="17">
        <v>45</v>
      </c>
      <c r="HC198" s="17">
        <v>31</v>
      </c>
      <c r="HD198" s="17">
        <v>32</v>
      </c>
      <c r="HE198" s="17">
        <v>36</v>
      </c>
      <c r="HF198" s="17">
        <v>35</v>
      </c>
      <c r="HG198" s="17">
        <v>44</v>
      </c>
      <c r="HH198" s="17">
        <v>67</v>
      </c>
      <c r="HI198" s="17">
        <v>60</v>
      </c>
      <c r="HJ198" s="17">
        <v>48</v>
      </c>
      <c r="HK198" s="17">
        <v>75</v>
      </c>
      <c r="HL198" s="17">
        <v>70</v>
      </c>
      <c r="HM198" s="17">
        <v>75</v>
      </c>
      <c r="HN198" s="17">
        <v>84</v>
      </c>
      <c r="HO198" s="17">
        <v>76</v>
      </c>
      <c r="HP198" s="17">
        <v>81</v>
      </c>
      <c r="HQ198" s="17">
        <v>67</v>
      </c>
      <c r="HR198" s="17">
        <v>55</v>
      </c>
      <c r="HS198" s="17">
        <v>38</v>
      </c>
      <c r="HT198" s="17">
        <v>21</v>
      </c>
      <c r="HU198" s="17">
        <v>34</v>
      </c>
      <c r="HV198" s="17">
        <v>48</v>
      </c>
      <c r="HW198" s="17">
        <v>29</v>
      </c>
      <c r="HX198" s="17">
        <v>8</v>
      </c>
      <c r="HY198" s="17"/>
      <c r="HZ198" s="17"/>
      <c r="IA198" s="17"/>
      <c r="IB198" s="17"/>
    </row>
    <row r="199" spans="2:236" s="132" customFormat="1" x14ac:dyDescent="0.25">
      <c r="B199" s="353" t="s">
        <v>210</v>
      </c>
      <c r="C199" s="17"/>
      <c r="D199" s="17"/>
      <c r="E199" s="17"/>
      <c r="F199" s="17"/>
      <c r="G199" s="17"/>
      <c r="H199" s="17"/>
      <c r="I199" s="17"/>
      <c r="J199" s="17"/>
      <c r="K199" s="17">
        <v>2</v>
      </c>
      <c r="L199" s="17"/>
      <c r="M199" s="17">
        <v>1</v>
      </c>
      <c r="N199" s="17"/>
      <c r="O199" s="17"/>
      <c r="P199" s="17"/>
      <c r="Q199" s="17">
        <v>1</v>
      </c>
      <c r="R199" s="17"/>
      <c r="S199" s="17">
        <v>2</v>
      </c>
      <c r="T199" s="17">
        <v>1</v>
      </c>
      <c r="U199" s="17">
        <v>2</v>
      </c>
      <c r="V199" s="17">
        <v>4</v>
      </c>
      <c r="W199" s="17">
        <v>1</v>
      </c>
      <c r="X199" s="17"/>
      <c r="Y199" s="17">
        <v>4</v>
      </c>
      <c r="Z199" s="17">
        <v>3</v>
      </c>
      <c r="AA199" s="17">
        <v>4</v>
      </c>
      <c r="AB199" s="17">
        <v>9</v>
      </c>
      <c r="AC199" s="17">
        <v>11</v>
      </c>
      <c r="AD199" s="17">
        <v>9</v>
      </c>
      <c r="AE199" s="17">
        <v>5</v>
      </c>
      <c r="AF199" s="17">
        <v>18</v>
      </c>
      <c r="AG199" s="17">
        <v>16</v>
      </c>
      <c r="AH199" s="17">
        <v>13</v>
      </c>
      <c r="AI199" s="17">
        <v>24</v>
      </c>
      <c r="AJ199" s="17">
        <v>24</v>
      </c>
      <c r="AK199" s="17">
        <v>31</v>
      </c>
      <c r="AL199" s="17">
        <v>48</v>
      </c>
      <c r="AM199" s="17">
        <v>33</v>
      </c>
      <c r="AN199" s="17">
        <v>87</v>
      </c>
      <c r="AO199" s="17">
        <v>82</v>
      </c>
      <c r="AP199" s="17">
        <v>106</v>
      </c>
      <c r="AQ199" s="17">
        <v>106</v>
      </c>
      <c r="AR199" s="17">
        <v>122</v>
      </c>
      <c r="AS199" s="17">
        <v>140</v>
      </c>
      <c r="AT199" s="17">
        <v>137</v>
      </c>
      <c r="AU199" s="17">
        <v>246</v>
      </c>
      <c r="AV199" s="17">
        <v>176</v>
      </c>
      <c r="AW199" s="17">
        <v>167</v>
      </c>
      <c r="AX199" s="17">
        <v>156</v>
      </c>
      <c r="AY199" s="17">
        <v>201</v>
      </c>
      <c r="AZ199" s="17">
        <v>158</v>
      </c>
      <c r="BA199" s="17">
        <v>153</v>
      </c>
      <c r="BB199" s="17">
        <v>230</v>
      </c>
      <c r="BC199" s="17">
        <v>166</v>
      </c>
      <c r="BD199" s="17">
        <v>187</v>
      </c>
      <c r="BE199" s="17">
        <v>167</v>
      </c>
      <c r="BF199" s="17">
        <v>158</v>
      </c>
      <c r="BG199" s="17">
        <v>117</v>
      </c>
      <c r="BH199" s="17">
        <v>118</v>
      </c>
      <c r="BI199" s="17">
        <v>145</v>
      </c>
      <c r="BJ199" s="17">
        <v>101</v>
      </c>
      <c r="BK199" s="17">
        <v>144</v>
      </c>
      <c r="BL199" s="17">
        <v>140</v>
      </c>
      <c r="BM199" s="17">
        <v>105</v>
      </c>
      <c r="BN199" s="17">
        <v>107</v>
      </c>
      <c r="BO199" s="17">
        <v>89</v>
      </c>
      <c r="BP199" s="17">
        <v>134</v>
      </c>
      <c r="BQ199" s="17">
        <v>116</v>
      </c>
      <c r="BR199" s="17">
        <v>128</v>
      </c>
      <c r="BS199" s="17">
        <v>100</v>
      </c>
      <c r="BT199" s="17">
        <v>106</v>
      </c>
      <c r="BU199" s="17">
        <v>72</v>
      </c>
      <c r="BV199" s="17">
        <v>75</v>
      </c>
      <c r="BW199" s="17">
        <v>57</v>
      </c>
      <c r="BX199" s="17">
        <v>73</v>
      </c>
      <c r="BY199" s="17">
        <v>62</v>
      </c>
      <c r="BZ199" s="17">
        <v>77</v>
      </c>
      <c r="CA199" s="17">
        <v>54</v>
      </c>
      <c r="CB199" s="17">
        <v>55</v>
      </c>
      <c r="CC199" s="17">
        <v>36</v>
      </c>
      <c r="CD199" s="17">
        <v>65</v>
      </c>
      <c r="CE199" s="17">
        <v>35</v>
      </c>
      <c r="CF199" s="17">
        <v>51</v>
      </c>
      <c r="CG199" s="17">
        <v>38</v>
      </c>
      <c r="CH199" s="17">
        <v>34</v>
      </c>
      <c r="CI199" s="17">
        <v>38</v>
      </c>
      <c r="CJ199" s="17">
        <v>28</v>
      </c>
      <c r="CK199" s="17">
        <v>28</v>
      </c>
      <c r="CL199" s="17">
        <v>31</v>
      </c>
      <c r="CM199" s="17">
        <v>38</v>
      </c>
      <c r="CN199" s="17">
        <v>22</v>
      </c>
      <c r="CO199" s="17">
        <v>28</v>
      </c>
      <c r="CP199" s="17">
        <v>22</v>
      </c>
      <c r="CQ199" s="17">
        <v>19</v>
      </c>
      <c r="CR199" s="17">
        <v>26</v>
      </c>
      <c r="CS199" s="17">
        <v>19</v>
      </c>
      <c r="CT199" s="17">
        <v>23</v>
      </c>
      <c r="CU199" s="17">
        <v>21</v>
      </c>
      <c r="CV199" s="17">
        <v>21</v>
      </c>
      <c r="CW199" s="17">
        <v>18</v>
      </c>
      <c r="CX199" s="17">
        <v>14</v>
      </c>
      <c r="CY199" s="17">
        <v>23</v>
      </c>
      <c r="CZ199" s="17">
        <v>19</v>
      </c>
      <c r="DA199" s="17">
        <v>10</v>
      </c>
      <c r="DB199" s="17">
        <v>10</v>
      </c>
      <c r="DC199" s="17">
        <v>15</v>
      </c>
      <c r="DD199" s="17">
        <v>7</v>
      </c>
      <c r="DE199" s="17">
        <v>15</v>
      </c>
      <c r="DF199" s="17">
        <v>11</v>
      </c>
      <c r="DG199" s="17">
        <v>13</v>
      </c>
      <c r="DH199" s="17">
        <v>15</v>
      </c>
      <c r="DI199" s="17">
        <v>18</v>
      </c>
      <c r="DJ199" s="17">
        <v>14</v>
      </c>
      <c r="DK199" s="17">
        <v>10</v>
      </c>
      <c r="DL199" s="17">
        <v>8</v>
      </c>
      <c r="DM199" s="17">
        <v>12</v>
      </c>
      <c r="DN199" s="17">
        <v>9</v>
      </c>
      <c r="DO199" s="17">
        <v>7</v>
      </c>
      <c r="DP199" s="17">
        <v>11</v>
      </c>
      <c r="DQ199" s="17">
        <v>4</v>
      </c>
      <c r="DR199" s="17">
        <v>19</v>
      </c>
      <c r="DS199" s="17">
        <v>7</v>
      </c>
      <c r="DT199" s="17">
        <v>5</v>
      </c>
      <c r="DU199" s="17">
        <v>5</v>
      </c>
      <c r="DV199" s="17">
        <v>3</v>
      </c>
      <c r="DW199" s="17">
        <v>13</v>
      </c>
      <c r="DX199" s="17">
        <v>8</v>
      </c>
      <c r="DY199" s="17">
        <v>4</v>
      </c>
      <c r="DZ199" s="17">
        <v>5</v>
      </c>
      <c r="EA199" s="17">
        <v>2</v>
      </c>
      <c r="EB199" s="17">
        <v>9</v>
      </c>
      <c r="EC199" s="17">
        <v>8</v>
      </c>
      <c r="ED199" s="17">
        <v>4</v>
      </c>
      <c r="EE199" s="17">
        <v>9</v>
      </c>
      <c r="EF199" s="17">
        <v>3</v>
      </c>
      <c r="EG199" s="17"/>
      <c r="EH199" s="17">
        <v>2</v>
      </c>
      <c r="EI199" s="17">
        <v>2</v>
      </c>
      <c r="EJ199" s="17">
        <v>2</v>
      </c>
      <c r="EK199" s="17">
        <v>1</v>
      </c>
      <c r="EL199" s="17">
        <v>4</v>
      </c>
      <c r="EM199" s="17"/>
      <c r="EN199" s="17">
        <v>3</v>
      </c>
      <c r="EO199" s="17">
        <v>6</v>
      </c>
      <c r="EP199" s="17"/>
      <c r="EQ199" s="17">
        <v>1</v>
      </c>
      <c r="ER199" s="17">
        <v>1</v>
      </c>
      <c r="ES199" s="17">
        <v>4</v>
      </c>
      <c r="ET199" s="17">
        <v>2</v>
      </c>
      <c r="EU199" s="17">
        <v>1</v>
      </c>
      <c r="EV199" s="17">
        <v>5</v>
      </c>
      <c r="EW199" s="17">
        <v>2</v>
      </c>
      <c r="EX199" s="17">
        <v>4</v>
      </c>
      <c r="EY199" s="17">
        <v>1</v>
      </c>
      <c r="EZ199" s="17"/>
      <c r="FA199" s="17">
        <v>1</v>
      </c>
      <c r="FB199" s="17">
        <v>2</v>
      </c>
      <c r="FC199" s="17">
        <v>6</v>
      </c>
      <c r="FD199" s="17">
        <v>4</v>
      </c>
      <c r="FE199" s="17">
        <v>5</v>
      </c>
      <c r="FF199" s="17">
        <v>3</v>
      </c>
      <c r="FG199" s="17">
        <v>3</v>
      </c>
      <c r="FH199" s="17">
        <v>10</v>
      </c>
      <c r="FI199" s="17">
        <v>4</v>
      </c>
      <c r="FJ199" s="17">
        <v>6</v>
      </c>
      <c r="FK199" s="17">
        <v>8</v>
      </c>
      <c r="FL199" s="17">
        <v>8</v>
      </c>
      <c r="FM199" s="17">
        <v>8</v>
      </c>
      <c r="FN199" s="17">
        <v>11</v>
      </c>
      <c r="FO199" s="17">
        <v>8</v>
      </c>
      <c r="FP199" s="17">
        <v>7</v>
      </c>
      <c r="FQ199" s="17">
        <v>5</v>
      </c>
      <c r="FR199" s="17">
        <v>6</v>
      </c>
      <c r="FS199" s="17">
        <v>11</v>
      </c>
      <c r="FT199" s="17">
        <v>10</v>
      </c>
      <c r="FU199" s="17">
        <v>6</v>
      </c>
      <c r="FV199" s="17">
        <v>16</v>
      </c>
      <c r="FW199" s="17">
        <v>8</v>
      </c>
      <c r="FX199" s="17">
        <v>13</v>
      </c>
      <c r="FY199" s="17">
        <v>14</v>
      </c>
      <c r="FZ199" s="17">
        <v>20</v>
      </c>
      <c r="GA199" s="17">
        <v>14</v>
      </c>
      <c r="GB199" s="17">
        <v>17</v>
      </c>
      <c r="GC199" s="17">
        <v>11</v>
      </c>
      <c r="GD199" s="17">
        <v>18</v>
      </c>
      <c r="GE199" s="17">
        <v>21</v>
      </c>
      <c r="GF199" s="17">
        <v>11</v>
      </c>
      <c r="GG199" s="17">
        <v>12</v>
      </c>
      <c r="GH199" s="17">
        <v>25</v>
      </c>
      <c r="GI199" s="17">
        <v>20</v>
      </c>
      <c r="GJ199" s="17">
        <v>16</v>
      </c>
      <c r="GK199" s="17">
        <v>15</v>
      </c>
      <c r="GL199" s="17">
        <v>17</v>
      </c>
      <c r="GM199" s="17">
        <v>19</v>
      </c>
      <c r="GN199" s="17">
        <v>13</v>
      </c>
      <c r="GO199" s="17">
        <v>19</v>
      </c>
      <c r="GP199" s="17">
        <v>23</v>
      </c>
      <c r="GQ199" s="17">
        <v>11</v>
      </c>
      <c r="GR199" s="17">
        <v>19</v>
      </c>
      <c r="GS199" s="17">
        <v>13</v>
      </c>
      <c r="GT199" s="17">
        <v>7</v>
      </c>
      <c r="GU199" s="17">
        <v>9</v>
      </c>
      <c r="GV199" s="17">
        <v>12</v>
      </c>
      <c r="GW199" s="17">
        <v>13</v>
      </c>
      <c r="GX199" s="17">
        <v>20</v>
      </c>
      <c r="GY199" s="17">
        <v>12</v>
      </c>
      <c r="GZ199" s="17">
        <v>11</v>
      </c>
      <c r="HA199" s="17">
        <v>15</v>
      </c>
      <c r="HB199" s="17">
        <v>13</v>
      </c>
      <c r="HC199" s="17">
        <v>12</v>
      </c>
      <c r="HD199" s="17">
        <v>15</v>
      </c>
      <c r="HE199" s="17">
        <v>13</v>
      </c>
      <c r="HF199" s="17">
        <v>8</v>
      </c>
      <c r="HG199" s="17">
        <v>12</v>
      </c>
      <c r="HH199" s="17">
        <v>21</v>
      </c>
      <c r="HI199" s="17">
        <v>25</v>
      </c>
      <c r="HJ199" s="17">
        <v>29</v>
      </c>
      <c r="HK199" s="17">
        <v>38</v>
      </c>
      <c r="HL199" s="17">
        <v>35</v>
      </c>
      <c r="HM199" s="17">
        <v>23</v>
      </c>
      <c r="HN199" s="17">
        <v>33</v>
      </c>
      <c r="HO199" s="17">
        <v>36</v>
      </c>
      <c r="HP199" s="17">
        <v>28</v>
      </c>
      <c r="HQ199" s="17">
        <v>35</v>
      </c>
      <c r="HR199" s="17">
        <v>26</v>
      </c>
      <c r="HS199" s="17">
        <v>19</v>
      </c>
      <c r="HT199" s="17">
        <v>15</v>
      </c>
      <c r="HU199" s="17">
        <v>27</v>
      </c>
      <c r="HV199" s="17">
        <v>27</v>
      </c>
      <c r="HW199" s="17">
        <v>14</v>
      </c>
      <c r="HX199" s="17">
        <v>4</v>
      </c>
      <c r="HY199" s="17"/>
      <c r="HZ199" s="17"/>
      <c r="IA199" s="17"/>
      <c r="IB199" s="17"/>
    </row>
    <row r="200" spans="2:236" s="132" customFormat="1" x14ac:dyDescent="0.25">
      <c r="B200" s="353" t="s">
        <v>211</v>
      </c>
      <c r="C200" s="17"/>
      <c r="D200" s="17"/>
      <c r="E200" s="17"/>
      <c r="F200" s="17">
        <v>1</v>
      </c>
      <c r="G200" s="17">
        <v>1</v>
      </c>
      <c r="H200" s="17"/>
      <c r="I200" s="17">
        <v>1</v>
      </c>
      <c r="J200" s="17">
        <v>1</v>
      </c>
      <c r="K200" s="17"/>
      <c r="L200" s="17"/>
      <c r="M200" s="17"/>
      <c r="N200" s="17"/>
      <c r="O200" s="17"/>
      <c r="P200" s="17"/>
      <c r="Q200" s="17"/>
      <c r="R200" s="17"/>
      <c r="S200" s="17"/>
      <c r="T200" s="17"/>
      <c r="U200" s="17"/>
      <c r="V200" s="17"/>
      <c r="W200" s="17"/>
      <c r="X200" s="17"/>
      <c r="Y200" s="17">
        <v>1</v>
      </c>
      <c r="Z200" s="17">
        <v>1</v>
      </c>
      <c r="AA200" s="17">
        <v>2</v>
      </c>
      <c r="AB200" s="17"/>
      <c r="AC200" s="17">
        <v>4</v>
      </c>
      <c r="AD200" s="17">
        <v>8</v>
      </c>
      <c r="AE200" s="17">
        <v>6</v>
      </c>
      <c r="AF200" s="17">
        <v>13</v>
      </c>
      <c r="AG200" s="17">
        <v>17</v>
      </c>
      <c r="AH200" s="17">
        <v>8</v>
      </c>
      <c r="AI200" s="17">
        <v>14</v>
      </c>
      <c r="AJ200" s="17">
        <v>17</v>
      </c>
      <c r="AK200" s="17">
        <v>24</v>
      </c>
      <c r="AL200" s="17">
        <v>24</v>
      </c>
      <c r="AM200" s="17">
        <v>30</v>
      </c>
      <c r="AN200" s="17">
        <v>49</v>
      </c>
      <c r="AO200" s="17">
        <v>42</v>
      </c>
      <c r="AP200" s="17">
        <v>67</v>
      </c>
      <c r="AQ200" s="17">
        <v>74</v>
      </c>
      <c r="AR200" s="17">
        <v>86</v>
      </c>
      <c r="AS200" s="17">
        <v>88</v>
      </c>
      <c r="AT200" s="17">
        <v>95</v>
      </c>
      <c r="AU200" s="17">
        <v>129</v>
      </c>
      <c r="AV200" s="17">
        <v>125</v>
      </c>
      <c r="AW200" s="17">
        <v>147</v>
      </c>
      <c r="AX200" s="17">
        <v>133</v>
      </c>
      <c r="AY200" s="17">
        <v>143</v>
      </c>
      <c r="AZ200" s="17">
        <v>167</v>
      </c>
      <c r="BA200" s="17">
        <v>130</v>
      </c>
      <c r="BB200" s="17">
        <v>233</v>
      </c>
      <c r="BC200" s="17">
        <v>183</v>
      </c>
      <c r="BD200" s="17">
        <v>213</v>
      </c>
      <c r="BE200" s="17">
        <v>172</v>
      </c>
      <c r="BF200" s="17">
        <v>207</v>
      </c>
      <c r="BG200" s="17">
        <v>142</v>
      </c>
      <c r="BH200" s="17">
        <v>131</v>
      </c>
      <c r="BI200" s="17">
        <v>187</v>
      </c>
      <c r="BJ200" s="17">
        <v>148</v>
      </c>
      <c r="BK200" s="17">
        <v>200</v>
      </c>
      <c r="BL200" s="17">
        <v>177</v>
      </c>
      <c r="BM200" s="17">
        <v>186</v>
      </c>
      <c r="BN200" s="17">
        <v>165</v>
      </c>
      <c r="BO200" s="17">
        <v>140</v>
      </c>
      <c r="BP200" s="17">
        <v>186</v>
      </c>
      <c r="BQ200" s="17">
        <v>185</v>
      </c>
      <c r="BR200" s="17">
        <v>187</v>
      </c>
      <c r="BS200" s="17">
        <v>162</v>
      </c>
      <c r="BT200" s="17">
        <v>186</v>
      </c>
      <c r="BU200" s="17">
        <v>101</v>
      </c>
      <c r="BV200" s="17">
        <v>127</v>
      </c>
      <c r="BW200" s="17">
        <v>119</v>
      </c>
      <c r="BX200" s="17">
        <v>158</v>
      </c>
      <c r="BY200" s="17">
        <v>160</v>
      </c>
      <c r="BZ200" s="17">
        <v>140</v>
      </c>
      <c r="CA200" s="17">
        <v>112</v>
      </c>
      <c r="CB200" s="17">
        <v>99</v>
      </c>
      <c r="CC200" s="17">
        <v>85</v>
      </c>
      <c r="CD200" s="17">
        <v>124</v>
      </c>
      <c r="CE200" s="17">
        <v>106</v>
      </c>
      <c r="CF200" s="17">
        <v>93</v>
      </c>
      <c r="CG200" s="17">
        <v>86</v>
      </c>
      <c r="CH200" s="17">
        <v>87</v>
      </c>
      <c r="CI200" s="17">
        <v>67</v>
      </c>
      <c r="CJ200" s="17">
        <v>43</v>
      </c>
      <c r="CK200" s="17">
        <v>48</v>
      </c>
      <c r="CL200" s="17">
        <v>64</v>
      </c>
      <c r="CM200" s="17">
        <v>66</v>
      </c>
      <c r="CN200" s="17">
        <v>70</v>
      </c>
      <c r="CO200" s="17">
        <v>67</v>
      </c>
      <c r="CP200" s="17">
        <v>50</v>
      </c>
      <c r="CQ200" s="17">
        <v>33</v>
      </c>
      <c r="CR200" s="17">
        <v>46</v>
      </c>
      <c r="CS200" s="17">
        <v>45</v>
      </c>
      <c r="CT200" s="17">
        <v>36</v>
      </c>
      <c r="CU200" s="17">
        <v>35</v>
      </c>
      <c r="CV200" s="17">
        <v>34</v>
      </c>
      <c r="CW200" s="17">
        <v>34</v>
      </c>
      <c r="CX200" s="17">
        <v>27</v>
      </c>
      <c r="CY200" s="17">
        <v>40</v>
      </c>
      <c r="CZ200" s="17">
        <v>46</v>
      </c>
      <c r="DA200" s="17">
        <v>36</v>
      </c>
      <c r="DB200" s="17">
        <v>23</v>
      </c>
      <c r="DC200" s="17">
        <v>26</v>
      </c>
      <c r="DD200" s="17">
        <v>11</v>
      </c>
      <c r="DE200" s="17">
        <v>22</v>
      </c>
      <c r="DF200" s="17">
        <v>23</v>
      </c>
      <c r="DG200" s="17">
        <v>20</v>
      </c>
      <c r="DH200" s="17">
        <v>16</v>
      </c>
      <c r="DI200" s="17">
        <v>16</v>
      </c>
      <c r="DJ200" s="17">
        <v>14</v>
      </c>
      <c r="DK200" s="17">
        <v>13</v>
      </c>
      <c r="DL200" s="17">
        <v>5</v>
      </c>
      <c r="DM200" s="17">
        <v>15</v>
      </c>
      <c r="DN200" s="17">
        <v>10</v>
      </c>
      <c r="DO200" s="17">
        <v>11</v>
      </c>
      <c r="DP200" s="17">
        <v>4</v>
      </c>
      <c r="DQ200" s="17">
        <v>4</v>
      </c>
      <c r="DR200" s="17">
        <v>15</v>
      </c>
      <c r="DS200" s="17">
        <v>7</v>
      </c>
      <c r="DT200" s="17">
        <v>9</v>
      </c>
      <c r="DU200" s="17">
        <v>8</v>
      </c>
      <c r="DV200" s="17">
        <v>6</v>
      </c>
      <c r="DW200" s="17">
        <v>13</v>
      </c>
      <c r="DX200" s="17">
        <v>11</v>
      </c>
      <c r="DY200" s="17">
        <v>15</v>
      </c>
      <c r="DZ200" s="17">
        <v>2</v>
      </c>
      <c r="EA200" s="17">
        <v>6</v>
      </c>
      <c r="EB200" s="17">
        <v>10</v>
      </c>
      <c r="EC200" s="17">
        <v>3</v>
      </c>
      <c r="ED200" s="17">
        <v>3</v>
      </c>
      <c r="EE200" s="17">
        <v>5</v>
      </c>
      <c r="EF200" s="17">
        <v>5</v>
      </c>
      <c r="EG200" s="17">
        <v>7</v>
      </c>
      <c r="EH200" s="17">
        <v>4</v>
      </c>
      <c r="EI200" s="17">
        <v>6</v>
      </c>
      <c r="EJ200" s="17">
        <v>4</v>
      </c>
      <c r="EK200" s="17">
        <v>2</v>
      </c>
      <c r="EL200" s="17">
        <v>4</v>
      </c>
      <c r="EM200" s="17">
        <v>1</v>
      </c>
      <c r="EN200" s="17">
        <v>1</v>
      </c>
      <c r="EO200" s="17">
        <v>5</v>
      </c>
      <c r="EP200" s="17">
        <v>1</v>
      </c>
      <c r="EQ200" s="17">
        <v>5</v>
      </c>
      <c r="ER200" s="17">
        <v>3</v>
      </c>
      <c r="ES200" s="17">
        <v>3</v>
      </c>
      <c r="ET200" s="17">
        <v>2</v>
      </c>
      <c r="EU200" s="17"/>
      <c r="EV200" s="17">
        <v>4</v>
      </c>
      <c r="EW200" s="17">
        <v>1</v>
      </c>
      <c r="EX200" s="17">
        <v>1</v>
      </c>
      <c r="EY200" s="17">
        <v>3</v>
      </c>
      <c r="EZ200" s="17">
        <v>1</v>
      </c>
      <c r="FA200" s="17">
        <v>2</v>
      </c>
      <c r="FB200" s="17"/>
      <c r="FC200" s="17">
        <v>1</v>
      </c>
      <c r="FD200" s="17"/>
      <c r="FE200" s="17">
        <v>1</v>
      </c>
      <c r="FF200" s="17">
        <v>1</v>
      </c>
      <c r="FG200" s="17"/>
      <c r="FH200" s="17">
        <v>1</v>
      </c>
      <c r="FI200" s="17">
        <v>3</v>
      </c>
      <c r="FJ200" s="17">
        <v>4</v>
      </c>
      <c r="FK200" s="17">
        <v>2</v>
      </c>
      <c r="FL200" s="17">
        <v>3</v>
      </c>
      <c r="FM200" s="17">
        <v>3</v>
      </c>
      <c r="FN200" s="17">
        <v>8</v>
      </c>
      <c r="FO200" s="17">
        <v>1</v>
      </c>
      <c r="FP200" s="17">
        <v>5</v>
      </c>
      <c r="FQ200" s="17">
        <v>4</v>
      </c>
      <c r="FR200" s="17">
        <v>3</v>
      </c>
      <c r="FS200" s="17"/>
      <c r="FT200" s="17">
        <v>5</v>
      </c>
      <c r="FU200" s="17">
        <v>2</v>
      </c>
      <c r="FV200" s="17">
        <v>9</v>
      </c>
      <c r="FW200" s="17">
        <v>6</v>
      </c>
      <c r="FX200" s="17">
        <v>8</v>
      </c>
      <c r="FY200" s="17">
        <v>6</v>
      </c>
      <c r="FZ200" s="17">
        <v>11</v>
      </c>
      <c r="GA200" s="17">
        <v>5</v>
      </c>
      <c r="GB200" s="17">
        <v>13</v>
      </c>
      <c r="GC200" s="17">
        <v>10</v>
      </c>
      <c r="GD200" s="17">
        <v>8</v>
      </c>
      <c r="GE200" s="17">
        <v>7</v>
      </c>
      <c r="GF200" s="17">
        <v>3</v>
      </c>
      <c r="GG200" s="17">
        <v>8</v>
      </c>
      <c r="GH200" s="17">
        <v>10</v>
      </c>
      <c r="GI200" s="17">
        <v>11</v>
      </c>
      <c r="GJ200" s="17">
        <v>5</v>
      </c>
      <c r="GK200" s="17">
        <v>14</v>
      </c>
      <c r="GL200" s="17">
        <v>15</v>
      </c>
      <c r="GM200" s="17">
        <v>8</v>
      </c>
      <c r="GN200" s="17">
        <v>7</v>
      </c>
      <c r="GO200" s="17">
        <v>16</v>
      </c>
      <c r="GP200" s="17">
        <v>6</v>
      </c>
      <c r="GQ200" s="17">
        <v>16</v>
      </c>
      <c r="GR200" s="17">
        <v>3</v>
      </c>
      <c r="GS200" s="17">
        <v>11</v>
      </c>
      <c r="GT200" s="17">
        <v>10</v>
      </c>
      <c r="GU200" s="17">
        <v>7</v>
      </c>
      <c r="GV200" s="17">
        <v>8</v>
      </c>
      <c r="GW200" s="17">
        <v>9</v>
      </c>
      <c r="GX200" s="17">
        <v>3</v>
      </c>
      <c r="GY200" s="17">
        <v>5</v>
      </c>
      <c r="GZ200" s="17">
        <v>9</v>
      </c>
      <c r="HA200" s="17">
        <v>6</v>
      </c>
      <c r="HB200" s="17">
        <v>9</v>
      </c>
      <c r="HC200" s="17">
        <v>7</v>
      </c>
      <c r="HD200" s="17">
        <v>7</v>
      </c>
      <c r="HE200" s="17">
        <v>9</v>
      </c>
      <c r="HF200" s="17">
        <v>9</v>
      </c>
      <c r="HG200" s="17">
        <v>16</v>
      </c>
      <c r="HH200" s="17">
        <v>12</v>
      </c>
      <c r="HI200" s="17">
        <v>14</v>
      </c>
      <c r="HJ200" s="17">
        <v>20</v>
      </c>
      <c r="HK200" s="17">
        <v>12</v>
      </c>
      <c r="HL200" s="17">
        <v>24</v>
      </c>
      <c r="HM200" s="17">
        <v>14</v>
      </c>
      <c r="HN200" s="17">
        <v>17</v>
      </c>
      <c r="HO200" s="17">
        <v>11</v>
      </c>
      <c r="HP200" s="17">
        <v>16</v>
      </c>
      <c r="HQ200" s="17">
        <v>29</v>
      </c>
      <c r="HR200" s="17">
        <v>12</v>
      </c>
      <c r="HS200" s="17">
        <v>15</v>
      </c>
      <c r="HT200" s="17">
        <v>16</v>
      </c>
      <c r="HU200" s="17">
        <v>29</v>
      </c>
      <c r="HV200" s="17">
        <v>25</v>
      </c>
      <c r="HW200" s="17">
        <v>19</v>
      </c>
      <c r="HX200" s="17">
        <v>4</v>
      </c>
      <c r="HY200" s="17"/>
      <c r="HZ200" s="17"/>
      <c r="IA200" s="17"/>
      <c r="IB200" s="17"/>
    </row>
    <row r="201" spans="2:236" s="132" customFormat="1" ht="15.75" thickBot="1" x14ac:dyDescent="0.3">
      <c r="B201" s="354" t="s">
        <v>212</v>
      </c>
      <c r="C201" s="349"/>
      <c r="D201" s="349"/>
      <c r="E201" s="349"/>
      <c r="F201" s="349"/>
      <c r="G201" s="349">
        <v>1</v>
      </c>
      <c r="H201" s="349"/>
      <c r="I201" s="349"/>
      <c r="J201" s="349"/>
      <c r="K201" s="349"/>
      <c r="L201" s="349"/>
      <c r="M201" s="349"/>
      <c r="N201" s="349"/>
      <c r="O201" s="349">
        <v>1</v>
      </c>
      <c r="P201" s="349"/>
      <c r="Q201" s="349"/>
      <c r="R201" s="349"/>
      <c r="S201" s="349"/>
      <c r="T201" s="349"/>
      <c r="U201" s="349"/>
      <c r="V201" s="349">
        <v>1</v>
      </c>
      <c r="W201" s="349"/>
      <c r="X201" s="349"/>
      <c r="Y201" s="349">
        <v>1</v>
      </c>
      <c r="Z201" s="349"/>
      <c r="AA201" s="349">
        <v>2</v>
      </c>
      <c r="AB201" s="349">
        <v>1</v>
      </c>
      <c r="AC201" s="349">
        <v>2</v>
      </c>
      <c r="AD201" s="349"/>
      <c r="AE201" s="349"/>
      <c r="AF201" s="349">
        <v>1</v>
      </c>
      <c r="AG201" s="349">
        <v>3</v>
      </c>
      <c r="AH201" s="349">
        <v>5</v>
      </c>
      <c r="AI201" s="349">
        <v>1</v>
      </c>
      <c r="AJ201" s="349">
        <v>3</v>
      </c>
      <c r="AK201" s="349">
        <v>5</v>
      </c>
      <c r="AL201" s="349">
        <v>3</v>
      </c>
      <c r="AM201" s="349">
        <v>3</v>
      </c>
      <c r="AN201" s="349">
        <v>9</v>
      </c>
      <c r="AO201" s="349">
        <v>9</v>
      </c>
      <c r="AP201" s="349">
        <v>12</v>
      </c>
      <c r="AQ201" s="349">
        <v>14</v>
      </c>
      <c r="AR201" s="349">
        <v>16</v>
      </c>
      <c r="AS201" s="349">
        <v>21</v>
      </c>
      <c r="AT201" s="349">
        <v>20</v>
      </c>
      <c r="AU201" s="349">
        <v>37</v>
      </c>
      <c r="AV201" s="349">
        <v>33</v>
      </c>
      <c r="AW201" s="349">
        <v>30</v>
      </c>
      <c r="AX201" s="349">
        <v>32</v>
      </c>
      <c r="AY201" s="349">
        <v>50</v>
      </c>
      <c r="AZ201" s="349">
        <v>37</v>
      </c>
      <c r="BA201" s="349">
        <v>43</v>
      </c>
      <c r="BB201" s="349">
        <v>67</v>
      </c>
      <c r="BC201" s="349">
        <v>59</v>
      </c>
      <c r="BD201" s="349">
        <v>56</v>
      </c>
      <c r="BE201" s="349">
        <v>77</v>
      </c>
      <c r="BF201" s="349">
        <v>84</v>
      </c>
      <c r="BG201" s="349">
        <v>63</v>
      </c>
      <c r="BH201" s="349">
        <v>56</v>
      </c>
      <c r="BI201" s="349">
        <v>82</v>
      </c>
      <c r="BJ201" s="349">
        <v>71</v>
      </c>
      <c r="BK201" s="349">
        <v>69</v>
      </c>
      <c r="BL201" s="349">
        <v>67</v>
      </c>
      <c r="BM201" s="349">
        <v>94</v>
      </c>
      <c r="BN201" s="349">
        <v>86</v>
      </c>
      <c r="BO201" s="349">
        <v>49</v>
      </c>
      <c r="BP201" s="349">
        <v>92</v>
      </c>
      <c r="BQ201" s="349">
        <v>73</v>
      </c>
      <c r="BR201" s="349">
        <v>96</v>
      </c>
      <c r="BS201" s="349">
        <v>78</v>
      </c>
      <c r="BT201" s="349">
        <v>83</v>
      </c>
      <c r="BU201" s="349">
        <v>61</v>
      </c>
      <c r="BV201" s="349">
        <v>65</v>
      </c>
      <c r="BW201" s="349">
        <v>62</v>
      </c>
      <c r="BX201" s="349">
        <v>82</v>
      </c>
      <c r="BY201" s="349">
        <v>62</v>
      </c>
      <c r="BZ201" s="349">
        <v>71</v>
      </c>
      <c r="CA201" s="349">
        <v>79</v>
      </c>
      <c r="CB201" s="349">
        <v>51</v>
      </c>
      <c r="CC201" s="349">
        <v>41</v>
      </c>
      <c r="CD201" s="349">
        <v>57</v>
      </c>
      <c r="CE201" s="349">
        <v>57</v>
      </c>
      <c r="CF201" s="349">
        <v>58</v>
      </c>
      <c r="CG201" s="349">
        <v>40</v>
      </c>
      <c r="CH201" s="349">
        <v>39</v>
      </c>
      <c r="CI201" s="349">
        <v>40</v>
      </c>
      <c r="CJ201" s="349">
        <v>23</v>
      </c>
      <c r="CK201" s="349">
        <v>26</v>
      </c>
      <c r="CL201" s="349">
        <v>27</v>
      </c>
      <c r="CM201" s="349">
        <v>33</v>
      </c>
      <c r="CN201" s="349">
        <v>24</v>
      </c>
      <c r="CO201" s="349">
        <v>27</v>
      </c>
      <c r="CP201" s="349">
        <v>20</v>
      </c>
      <c r="CQ201" s="349">
        <v>22</v>
      </c>
      <c r="CR201" s="349">
        <v>24</v>
      </c>
      <c r="CS201" s="349">
        <v>8</v>
      </c>
      <c r="CT201" s="349">
        <v>28</v>
      </c>
      <c r="CU201" s="349">
        <v>27</v>
      </c>
      <c r="CV201" s="349">
        <v>22</v>
      </c>
      <c r="CW201" s="349">
        <v>10</v>
      </c>
      <c r="CX201" s="349">
        <v>8</v>
      </c>
      <c r="CY201" s="349">
        <v>21</v>
      </c>
      <c r="CZ201" s="349">
        <v>14</v>
      </c>
      <c r="DA201" s="349">
        <v>14</v>
      </c>
      <c r="DB201" s="349">
        <v>11</v>
      </c>
      <c r="DC201" s="349">
        <v>15</v>
      </c>
      <c r="DD201" s="349">
        <v>9</v>
      </c>
      <c r="DE201" s="349">
        <v>8</v>
      </c>
      <c r="DF201" s="349">
        <v>11</v>
      </c>
      <c r="DG201" s="349">
        <v>11</v>
      </c>
      <c r="DH201" s="349">
        <v>16</v>
      </c>
      <c r="DI201" s="349">
        <v>8</v>
      </c>
      <c r="DJ201" s="349">
        <v>11</v>
      </c>
      <c r="DK201" s="349">
        <v>3</v>
      </c>
      <c r="DL201" s="349">
        <v>3</v>
      </c>
      <c r="DM201" s="349">
        <v>12</v>
      </c>
      <c r="DN201" s="349">
        <v>6</v>
      </c>
      <c r="DO201" s="349">
        <v>5</v>
      </c>
      <c r="DP201" s="349">
        <v>7</v>
      </c>
      <c r="DQ201" s="349">
        <v>6</v>
      </c>
      <c r="DR201" s="349">
        <v>3</v>
      </c>
      <c r="DS201" s="349">
        <v>3</v>
      </c>
      <c r="DT201" s="349">
        <v>3</v>
      </c>
      <c r="DU201" s="349">
        <v>4</v>
      </c>
      <c r="DV201" s="349">
        <v>4</v>
      </c>
      <c r="DW201" s="349">
        <v>6</v>
      </c>
      <c r="DX201" s="349">
        <v>4</v>
      </c>
      <c r="DY201" s="349">
        <v>5</v>
      </c>
      <c r="DZ201" s="349">
        <v>1</v>
      </c>
      <c r="EA201" s="349">
        <v>2</v>
      </c>
      <c r="EB201" s="349">
        <v>4</v>
      </c>
      <c r="EC201" s="349">
        <v>1</v>
      </c>
      <c r="ED201" s="349">
        <v>2</v>
      </c>
      <c r="EE201" s="349"/>
      <c r="EF201" s="349">
        <v>2</v>
      </c>
      <c r="EG201" s="349">
        <v>2</v>
      </c>
      <c r="EH201" s="349"/>
      <c r="EI201" s="349">
        <v>2</v>
      </c>
      <c r="EJ201" s="349"/>
      <c r="EK201" s="349">
        <v>2</v>
      </c>
      <c r="EL201" s="349">
        <v>1</v>
      </c>
      <c r="EM201" s="349">
        <v>2</v>
      </c>
      <c r="EN201" s="349"/>
      <c r="EO201" s="349">
        <v>1</v>
      </c>
      <c r="EP201" s="349">
        <v>5</v>
      </c>
      <c r="EQ201" s="349">
        <v>4</v>
      </c>
      <c r="ER201" s="349"/>
      <c r="ES201" s="349"/>
      <c r="ET201" s="349">
        <v>1</v>
      </c>
      <c r="EU201" s="349"/>
      <c r="EV201" s="349">
        <v>2</v>
      </c>
      <c r="EW201" s="349"/>
      <c r="EX201" s="349">
        <v>1</v>
      </c>
      <c r="EY201" s="349"/>
      <c r="EZ201" s="349">
        <v>1</v>
      </c>
      <c r="FA201" s="349"/>
      <c r="FB201" s="349"/>
      <c r="FC201" s="349"/>
      <c r="FD201" s="349"/>
      <c r="FE201" s="349"/>
      <c r="FF201" s="349"/>
      <c r="FG201" s="349"/>
      <c r="FH201" s="349">
        <v>1</v>
      </c>
      <c r="FI201" s="349"/>
      <c r="FJ201" s="349">
        <v>1</v>
      </c>
      <c r="FK201" s="349">
        <v>1</v>
      </c>
      <c r="FL201" s="349"/>
      <c r="FM201" s="349">
        <v>1</v>
      </c>
      <c r="FN201" s="349">
        <v>1</v>
      </c>
      <c r="FO201" s="349">
        <v>2</v>
      </c>
      <c r="FP201" s="349"/>
      <c r="FQ201" s="349"/>
      <c r="FR201" s="349">
        <v>1</v>
      </c>
      <c r="FS201" s="349"/>
      <c r="FT201" s="349">
        <v>4</v>
      </c>
      <c r="FU201" s="349">
        <v>1</v>
      </c>
      <c r="FV201" s="349">
        <v>3</v>
      </c>
      <c r="FW201" s="349">
        <v>1</v>
      </c>
      <c r="FX201" s="349"/>
      <c r="FY201" s="349">
        <v>2</v>
      </c>
      <c r="FZ201" s="349">
        <v>1</v>
      </c>
      <c r="GA201" s="349">
        <v>3</v>
      </c>
      <c r="GB201" s="349">
        <v>1</v>
      </c>
      <c r="GC201" s="349">
        <v>2</v>
      </c>
      <c r="GD201" s="349">
        <v>1</v>
      </c>
      <c r="GE201" s="349">
        <v>4</v>
      </c>
      <c r="GF201" s="349">
        <v>6</v>
      </c>
      <c r="GG201" s="349">
        <v>2</v>
      </c>
      <c r="GH201" s="349">
        <v>5</v>
      </c>
      <c r="GI201" s="349">
        <v>4</v>
      </c>
      <c r="GJ201" s="349">
        <v>2</v>
      </c>
      <c r="GK201" s="349">
        <v>4</v>
      </c>
      <c r="GL201" s="349">
        <v>2</v>
      </c>
      <c r="GM201" s="349">
        <v>7</v>
      </c>
      <c r="GN201" s="349">
        <v>5</v>
      </c>
      <c r="GO201" s="349">
        <v>4</v>
      </c>
      <c r="GP201" s="349">
        <v>2</v>
      </c>
      <c r="GQ201" s="349">
        <v>3</v>
      </c>
      <c r="GR201" s="349">
        <v>1</v>
      </c>
      <c r="GS201" s="349">
        <v>3</v>
      </c>
      <c r="GT201" s="349">
        <v>6</v>
      </c>
      <c r="GU201" s="349">
        <v>1</v>
      </c>
      <c r="GV201" s="349"/>
      <c r="GW201" s="349">
        <v>5</v>
      </c>
      <c r="GX201" s="349">
        <v>1</v>
      </c>
      <c r="GY201" s="349">
        <v>3</v>
      </c>
      <c r="GZ201" s="349"/>
      <c r="HA201" s="349">
        <v>2</v>
      </c>
      <c r="HB201" s="349">
        <v>11</v>
      </c>
      <c r="HC201" s="349">
        <v>2</v>
      </c>
      <c r="HD201" s="349">
        <v>3</v>
      </c>
      <c r="HE201" s="349">
        <v>2</v>
      </c>
      <c r="HF201" s="349">
        <v>2</v>
      </c>
      <c r="HG201" s="349">
        <v>2</v>
      </c>
      <c r="HH201" s="349">
        <v>3</v>
      </c>
      <c r="HI201" s="349">
        <v>3</v>
      </c>
      <c r="HJ201" s="349">
        <v>2</v>
      </c>
      <c r="HK201" s="349">
        <v>3</v>
      </c>
      <c r="HL201" s="349">
        <v>10</v>
      </c>
      <c r="HM201" s="349">
        <v>4</v>
      </c>
      <c r="HN201" s="349">
        <v>8</v>
      </c>
      <c r="HO201" s="349">
        <v>6</v>
      </c>
      <c r="HP201" s="349">
        <v>5</v>
      </c>
      <c r="HQ201" s="349">
        <v>11</v>
      </c>
      <c r="HR201" s="349">
        <v>11</v>
      </c>
      <c r="HS201" s="349">
        <v>4</v>
      </c>
      <c r="HT201" s="349">
        <v>7</v>
      </c>
      <c r="HU201" s="349">
        <v>14</v>
      </c>
      <c r="HV201" s="349">
        <v>15</v>
      </c>
      <c r="HW201" s="349">
        <v>4</v>
      </c>
      <c r="HX201" s="349">
        <v>1</v>
      </c>
      <c r="HY201" s="349"/>
      <c r="HZ201" s="349"/>
      <c r="IA201" s="349"/>
      <c r="IB201" s="17"/>
    </row>
    <row r="202" spans="2:236" s="132" customFormat="1" x14ac:dyDescent="0.25">
      <c r="D202" s="132">
        <f>SUM(D192:D201)</f>
        <v>1</v>
      </c>
      <c r="E202" s="132">
        <f t="shared" ref="E202:BP202" si="634">SUM(E192:E201)</f>
        <v>1</v>
      </c>
      <c r="F202" s="132">
        <f t="shared" si="634"/>
        <v>1</v>
      </c>
      <c r="G202" s="132">
        <f t="shared" si="634"/>
        <v>2</v>
      </c>
      <c r="H202" s="132">
        <f t="shared" si="634"/>
        <v>3</v>
      </c>
      <c r="I202" s="132">
        <f t="shared" si="634"/>
        <v>2</v>
      </c>
      <c r="J202" s="132">
        <f t="shared" si="634"/>
        <v>2</v>
      </c>
      <c r="K202" s="132">
        <f t="shared" si="634"/>
        <v>2</v>
      </c>
      <c r="L202" s="132">
        <f t="shared" si="634"/>
        <v>4</v>
      </c>
      <c r="M202" s="132">
        <f t="shared" si="634"/>
        <v>1</v>
      </c>
      <c r="N202" s="132">
        <f t="shared" si="634"/>
        <v>2</v>
      </c>
      <c r="O202" s="132">
        <f t="shared" si="634"/>
        <v>1</v>
      </c>
      <c r="P202" s="132">
        <f t="shared" si="634"/>
        <v>4</v>
      </c>
      <c r="Q202" s="132">
        <f t="shared" si="634"/>
        <v>2</v>
      </c>
      <c r="R202" s="132">
        <f t="shared" si="634"/>
        <v>3</v>
      </c>
      <c r="S202" s="132">
        <f t="shared" si="634"/>
        <v>3</v>
      </c>
      <c r="T202" s="132">
        <f t="shared" si="634"/>
        <v>1</v>
      </c>
      <c r="U202" s="132">
        <f t="shared" si="634"/>
        <v>5</v>
      </c>
      <c r="V202" s="132">
        <f t="shared" si="634"/>
        <v>9</v>
      </c>
      <c r="W202" s="132">
        <f t="shared" si="634"/>
        <v>9</v>
      </c>
      <c r="X202" s="132">
        <f t="shared" si="634"/>
        <v>5</v>
      </c>
      <c r="Y202" s="132">
        <f t="shared" si="634"/>
        <v>10</v>
      </c>
      <c r="Z202" s="132">
        <f t="shared" si="634"/>
        <v>22</v>
      </c>
      <c r="AA202" s="132">
        <f t="shared" si="634"/>
        <v>24</v>
      </c>
      <c r="AB202" s="132">
        <f t="shared" si="634"/>
        <v>34</v>
      </c>
      <c r="AC202" s="132">
        <f t="shared" si="634"/>
        <v>61</v>
      </c>
      <c r="AD202" s="132">
        <f t="shared" si="634"/>
        <v>63</v>
      </c>
      <c r="AE202" s="132">
        <f t="shared" si="634"/>
        <v>65</v>
      </c>
      <c r="AF202" s="132">
        <f t="shared" si="634"/>
        <v>134</v>
      </c>
      <c r="AG202" s="132">
        <f t="shared" si="634"/>
        <v>141</v>
      </c>
      <c r="AH202" s="132">
        <f t="shared" si="634"/>
        <v>126</v>
      </c>
      <c r="AI202" s="132">
        <f t="shared" si="634"/>
        <v>139</v>
      </c>
      <c r="AJ202" s="132">
        <f t="shared" si="634"/>
        <v>166</v>
      </c>
      <c r="AK202" s="132">
        <f t="shared" si="634"/>
        <v>202</v>
      </c>
      <c r="AL202" s="132">
        <f t="shared" si="634"/>
        <v>238</v>
      </c>
      <c r="AM202" s="132">
        <f t="shared" si="634"/>
        <v>242</v>
      </c>
      <c r="AN202" s="132">
        <f t="shared" si="634"/>
        <v>445</v>
      </c>
      <c r="AO202" s="132">
        <f t="shared" si="634"/>
        <v>420</v>
      </c>
      <c r="AP202" s="132">
        <f t="shared" si="634"/>
        <v>527</v>
      </c>
      <c r="AQ202" s="132">
        <f t="shared" si="634"/>
        <v>576</v>
      </c>
      <c r="AR202" s="132">
        <f t="shared" si="634"/>
        <v>675</v>
      </c>
      <c r="AS202" s="132">
        <f t="shared" si="634"/>
        <v>694</v>
      </c>
      <c r="AT202" s="132">
        <f t="shared" si="634"/>
        <v>757</v>
      </c>
      <c r="AU202" s="132">
        <f t="shared" si="634"/>
        <v>1054</v>
      </c>
      <c r="AV202" s="132">
        <f t="shared" si="634"/>
        <v>824</v>
      </c>
      <c r="AW202" s="132">
        <f t="shared" si="634"/>
        <v>864</v>
      </c>
      <c r="AX202" s="132">
        <f t="shared" si="634"/>
        <v>824</v>
      </c>
      <c r="AY202" s="132">
        <f t="shared" si="634"/>
        <v>997</v>
      </c>
      <c r="AZ202" s="132">
        <f t="shared" si="634"/>
        <v>873</v>
      </c>
      <c r="BA202" s="132">
        <f t="shared" si="634"/>
        <v>748</v>
      </c>
      <c r="BB202" s="132">
        <f t="shared" si="634"/>
        <v>1196</v>
      </c>
      <c r="BC202" s="132">
        <f t="shared" si="634"/>
        <v>963</v>
      </c>
      <c r="BD202" s="132">
        <f t="shared" si="634"/>
        <v>1029</v>
      </c>
      <c r="BE202" s="132">
        <f t="shared" si="634"/>
        <v>944</v>
      </c>
      <c r="BF202" s="132">
        <f t="shared" si="634"/>
        <v>1062</v>
      </c>
      <c r="BG202" s="132">
        <f t="shared" si="634"/>
        <v>858</v>
      </c>
      <c r="BH202" s="132">
        <f t="shared" si="634"/>
        <v>800</v>
      </c>
      <c r="BI202" s="132">
        <f t="shared" si="634"/>
        <v>1122</v>
      </c>
      <c r="BJ202" s="132">
        <f t="shared" si="634"/>
        <v>852</v>
      </c>
      <c r="BK202" s="132">
        <f t="shared" si="634"/>
        <v>1116</v>
      </c>
      <c r="BL202" s="132">
        <f t="shared" si="634"/>
        <v>1024</v>
      </c>
      <c r="BM202" s="132">
        <f t="shared" si="634"/>
        <v>1050</v>
      </c>
      <c r="BN202" s="132">
        <f t="shared" si="634"/>
        <v>996</v>
      </c>
      <c r="BO202" s="132">
        <f t="shared" si="634"/>
        <v>786</v>
      </c>
      <c r="BP202" s="132">
        <f t="shared" si="634"/>
        <v>1149</v>
      </c>
      <c r="BQ202" s="132">
        <f t="shared" ref="BQ202:EB202" si="635">SUM(BQ192:BQ201)</f>
        <v>998</v>
      </c>
      <c r="BR202" s="132">
        <f t="shared" si="635"/>
        <v>1035</v>
      </c>
      <c r="BS202" s="132">
        <f t="shared" si="635"/>
        <v>899</v>
      </c>
      <c r="BT202" s="132">
        <f t="shared" si="635"/>
        <v>994</v>
      </c>
      <c r="BU202" s="132">
        <f t="shared" si="635"/>
        <v>832</v>
      </c>
      <c r="BV202" s="132">
        <f t="shared" si="635"/>
        <v>736</v>
      </c>
      <c r="BW202" s="132">
        <f t="shared" si="635"/>
        <v>774</v>
      </c>
      <c r="BX202" s="132">
        <f t="shared" si="635"/>
        <v>753</v>
      </c>
      <c r="BY202" s="132">
        <f t="shared" si="635"/>
        <v>746</v>
      </c>
      <c r="BZ202" s="132">
        <f t="shared" si="635"/>
        <v>703</v>
      </c>
      <c r="CA202" s="132">
        <f t="shared" si="635"/>
        <v>698</v>
      </c>
      <c r="CB202" s="132">
        <f t="shared" si="635"/>
        <v>606</v>
      </c>
      <c r="CC202" s="132">
        <f t="shared" si="635"/>
        <v>456</v>
      </c>
      <c r="CD202" s="132">
        <f t="shared" si="635"/>
        <v>648</v>
      </c>
      <c r="CE202" s="132">
        <f t="shared" si="635"/>
        <v>470</v>
      </c>
      <c r="CF202" s="132">
        <f t="shared" si="635"/>
        <v>464</v>
      </c>
      <c r="CG202" s="132">
        <f t="shared" si="635"/>
        <v>409</v>
      </c>
      <c r="CH202" s="132">
        <f t="shared" si="635"/>
        <v>401</v>
      </c>
      <c r="CI202" s="132">
        <f t="shared" si="635"/>
        <v>359</v>
      </c>
      <c r="CJ202" s="132">
        <f t="shared" si="635"/>
        <v>292</v>
      </c>
      <c r="CK202" s="132">
        <f t="shared" si="635"/>
        <v>327</v>
      </c>
      <c r="CL202" s="132">
        <f t="shared" si="635"/>
        <v>332</v>
      </c>
      <c r="CM202" s="132">
        <f t="shared" si="635"/>
        <v>313</v>
      </c>
      <c r="CN202" s="132">
        <f t="shared" si="635"/>
        <v>274</v>
      </c>
      <c r="CO202" s="132">
        <f t="shared" si="635"/>
        <v>335</v>
      </c>
      <c r="CP202" s="132">
        <f t="shared" si="635"/>
        <v>237</v>
      </c>
      <c r="CQ202" s="132">
        <f t="shared" si="635"/>
        <v>209</v>
      </c>
      <c r="CR202" s="132">
        <f t="shared" si="635"/>
        <v>266</v>
      </c>
      <c r="CS202" s="132">
        <f t="shared" si="635"/>
        <v>203</v>
      </c>
      <c r="CT202" s="132">
        <f t="shared" si="635"/>
        <v>216</v>
      </c>
      <c r="CU202" s="132">
        <f t="shared" si="635"/>
        <v>210</v>
      </c>
      <c r="CV202" s="132">
        <f t="shared" si="635"/>
        <v>200</v>
      </c>
      <c r="CW202" s="132">
        <f t="shared" si="635"/>
        <v>194</v>
      </c>
      <c r="CX202" s="132">
        <f t="shared" si="635"/>
        <v>152</v>
      </c>
      <c r="CY202" s="132">
        <f t="shared" si="635"/>
        <v>230</v>
      </c>
      <c r="CZ202" s="132">
        <f t="shared" si="635"/>
        <v>184</v>
      </c>
      <c r="DA202" s="132">
        <f t="shared" si="635"/>
        <v>176</v>
      </c>
      <c r="DB202" s="132">
        <f t="shared" si="635"/>
        <v>145</v>
      </c>
      <c r="DC202" s="132">
        <f t="shared" si="635"/>
        <v>169</v>
      </c>
      <c r="DD202" s="132">
        <f t="shared" si="635"/>
        <v>137</v>
      </c>
      <c r="DE202" s="132">
        <f t="shared" si="635"/>
        <v>161</v>
      </c>
      <c r="DF202" s="132">
        <f t="shared" si="635"/>
        <v>188</v>
      </c>
      <c r="DG202" s="132">
        <f t="shared" si="635"/>
        <v>196</v>
      </c>
      <c r="DH202" s="132">
        <f t="shared" si="635"/>
        <v>180</v>
      </c>
      <c r="DI202" s="132">
        <f t="shared" si="635"/>
        <v>199</v>
      </c>
      <c r="DJ202" s="132">
        <f t="shared" si="635"/>
        <v>202</v>
      </c>
      <c r="DK202" s="132">
        <f t="shared" si="635"/>
        <v>183</v>
      </c>
      <c r="DL202" s="132">
        <f t="shared" si="635"/>
        <v>120</v>
      </c>
      <c r="DM202" s="132">
        <f t="shared" si="635"/>
        <v>195</v>
      </c>
      <c r="DN202" s="132">
        <f t="shared" si="635"/>
        <v>143</v>
      </c>
      <c r="DO202" s="132">
        <f t="shared" si="635"/>
        <v>163</v>
      </c>
      <c r="DP202" s="132">
        <f t="shared" si="635"/>
        <v>143</v>
      </c>
      <c r="DQ202" s="132">
        <f t="shared" si="635"/>
        <v>141</v>
      </c>
      <c r="DR202" s="132">
        <f t="shared" si="635"/>
        <v>167</v>
      </c>
      <c r="DS202" s="132">
        <f t="shared" si="635"/>
        <v>124</v>
      </c>
      <c r="DT202" s="132">
        <f t="shared" si="635"/>
        <v>164</v>
      </c>
      <c r="DU202" s="132">
        <f t="shared" si="635"/>
        <v>139</v>
      </c>
      <c r="DV202" s="132">
        <f t="shared" si="635"/>
        <v>149</v>
      </c>
      <c r="DW202" s="132">
        <f t="shared" si="635"/>
        <v>152</v>
      </c>
      <c r="DX202" s="132">
        <f t="shared" si="635"/>
        <v>170</v>
      </c>
      <c r="DY202" s="132">
        <f t="shared" si="635"/>
        <v>159</v>
      </c>
      <c r="DZ202" s="132">
        <f t="shared" si="635"/>
        <v>102</v>
      </c>
      <c r="EA202" s="132">
        <f t="shared" si="635"/>
        <v>145</v>
      </c>
      <c r="EB202" s="132">
        <f t="shared" si="635"/>
        <v>135</v>
      </c>
      <c r="EC202" s="132">
        <f t="shared" ref="EC202:GN202" si="636">SUM(EC192:EC201)</f>
        <v>159</v>
      </c>
      <c r="ED202" s="132">
        <f t="shared" si="636"/>
        <v>135</v>
      </c>
      <c r="EE202" s="132">
        <f t="shared" si="636"/>
        <v>138</v>
      </c>
      <c r="EF202" s="132">
        <f t="shared" si="636"/>
        <v>111</v>
      </c>
      <c r="EG202" s="132">
        <f t="shared" si="636"/>
        <v>104</v>
      </c>
      <c r="EH202" s="132">
        <f t="shared" si="636"/>
        <v>117</v>
      </c>
      <c r="EI202" s="132">
        <f t="shared" si="636"/>
        <v>82</v>
      </c>
      <c r="EJ202" s="132">
        <f t="shared" si="636"/>
        <v>94</v>
      </c>
      <c r="EK202" s="132">
        <f t="shared" si="636"/>
        <v>68</v>
      </c>
      <c r="EL202" s="132">
        <f t="shared" si="636"/>
        <v>74</v>
      </c>
      <c r="EM202" s="132">
        <f t="shared" si="636"/>
        <v>77</v>
      </c>
      <c r="EN202" s="132">
        <f t="shared" si="636"/>
        <v>56</v>
      </c>
      <c r="EO202" s="132">
        <f t="shared" si="636"/>
        <v>81</v>
      </c>
      <c r="EP202" s="132">
        <f t="shared" si="636"/>
        <v>70</v>
      </c>
      <c r="EQ202" s="132">
        <f t="shared" si="636"/>
        <v>91</v>
      </c>
      <c r="ER202" s="132">
        <f t="shared" si="636"/>
        <v>74</v>
      </c>
      <c r="ES202" s="132">
        <f t="shared" si="636"/>
        <v>60</v>
      </c>
      <c r="ET202" s="132">
        <f t="shared" si="636"/>
        <v>75</v>
      </c>
      <c r="EU202" s="132">
        <f t="shared" si="636"/>
        <v>59</v>
      </c>
      <c r="EV202" s="132">
        <f t="shared" si="636"/>
        <v>75</v>
      </c>
      <c r="EW202" s="132">
        <f t="shared" si="636"/>
        <v>61</v>
      </c>
      <c r="EX202" s="132">
        <f t="shared" si="636"/>
        <v>73</v>
      </c>
      <c r="EY202" s="132">
        <f t="shared" si="636"/>
        <v>61</v>
      </c>
      <c r="EZ202" s="132">
        <f t="shared" si="636"/>
        <v>52</v>
      </c>
      <c r="FA202" s="132">
        <f t="shared" si="636"/>
        <v>50</v>
      </c>
      <c r="FB202" s="132">
        <f t="shared" si="636"/>
        <v>52</v>
      </c>
      <c r="FC202" s="132">
        <f t="shared" si="636"/>
        <v>94</v>
      </c>
      <c r="FD202" s="132">
        <f t="shared" si="636"/>
        <v>82</v>
      </c>
      <c r="FE202" s="132">
        <f t="shared" si="636"/>
        <v>100</v>
      </c>
      <c r="FF202" s="132">
        <f t="shared" si="636"/>
        <v>98</v>
      </c>
      <c r="FG202" s="132">
        <f t="shared" si="636"/>
        <v>115</v>
      </c>
      <c r="FH202" s="132">
        <f t="shared" si="636"/>
        <v>128</v>
      </c>
      <c r="FI202" s="132">
        <f t="shared" si="636"/>
        <v>118</v>
      </c>
      <c r="FJ202" s="132">
        <f t="shared" si="636"/>
        <v>170</v>
      </c>
      <c r="FK202" s="132">
        <f t="shared" si="636"/>
        <v>168</v>
      </c>
      <c r="FL202" s="132">
        <f t="shared" si="636"/>
        <v>212</v>
      </c>
      <c r="FM202" s="132">
        <f t="shared" si="636"/>
        <v>143</v>
      </c>
      <c r="FN202" s="132">
        <f t="shared" si="636"/>
        <v>189</v>
      </c>
      <c r="FO202" s="132">
        <f t="shared" si="636"/>
        <v>169</v>
      </c>
      <c r="FP202" s="132">
        <f t="shared" si="636"/>
        <v>182</v>
      </c>
      <c r="FQ202" s="132">
        <f t="shared" si="636"/>
        <v>243</v>
      </c>
      <c r="FR202" s="132">
        <f t="shared" si="636"/>
        <v>221</v>
      </c>
      <c r="FS202" s="132">
        <f t="shared" si="636"/>
        <v>284</v>
      </c>
      <c r="FT202" s="132">
        <f t="shared" si="636"/>
        <v>218</v>
      </c>
      <c r="FU202" s="132">
        <f t="shared" si="636"/>
        <v>238</v>
      </c>
      <c r="FV202" s="132">
        <f t="shared" si="636"/>
        <v>320</v>
      </c>
      <c r="FW202" s="132">
        <f t="shared" si="636"/>
        <v>289</v>
      </c>
      <c r="FX202" s="132">
        <f t="shared" si="636"/>
        <v>451</v>
      </c>
      <c r="FY202" s="132">
        <f t="shared" si="636"/>
        <v>389</v>
      </c>
      <c r="FZ202" s="132">
        <f t="shared" si="636"/>
        <v>437</v>
      </c>
      <c r="GA202" s="132">
        <f t="shared" si="636"/>
        <v>411</v>
      </c>
      <c r="GB202" s="132">
        <f t="shared" si="636"/>
        <v>477</v>
      </c>
      <c r="GC202" s="132">
        <f t="shared" si="636"/>
        <v>491</v>
      </c>
      <c r="GD202" s="132">
        <f t="shared" si="636"/>
        <v>502</v>
      </c>
      <c r="GE202" s="132">
        <f t="shared" si="636"/>
        <v>648</v>
      </c>
      <c r="GF202" s="132">
        <f t="shared" si="636"/>
        <v>579</v>
      </c>
      <c r="GG202" s="132">
        <f t="shared" si="636"/>
        <v>612</v>
      </c>
      <c r="GH202" s="132">
        <f t="shared" si="636"/>
        <v>575</v>
      </c>
      <c r="GI202" s="132">
        <f t="shared" si="636"/>
        <v>610</v>
      </c>
      <c r="GJ202" s="132">
        <f t="shared" si="636"/>
        <v>528</v>
      </c>
      <c r="GK202" s="132">
        <f t="shared" si="636"/>
        <v>517</v>
      </c>
      <c r="GL202" s="132">
        <f t="shared" si="636"/>
        <v>604</v>
      </c>
      <c r="GM202" s="132">
        <f t="shared" si="636"/>
        <v>573</v>
      </c>
      <c r="GN202" s="132">
        <f t="shared" si="636"/>
        <v>592</v>
      </c>
      <c r="GO202" s="132">
        <f t="shared" ref="GO202:HT202" si="637">SUM(GO192:GO201)</f>
        <v>544</v>
      </c>
      <c r="GP202" s="132">
        <f t="shared" si="637"/>
        <v>514</v>
      </c>
      <c r="GQ202" s="132">
        <f t="shared" si="637"/>
        <v>512</v>
      </c>
      <c r="GR202" s="132">
        <f t="shared" si="637"/>
        <v>442</v>
      </c>
      <c r="GS202" s="132">
        <f t="shared" si="637"/>
        <v>498</v>
      </c>
      <c r="GT202" s="132">
        <f t="shared" si="637"/>
        <v>509</v>
      </c>
      <c r="GU202" s="132">
        <f t="shared" si="637"/>
        <v>502</v>
      </c>
      <c r="GV202" s="132">
        <f t="shared" si="637"/>
        <v>472</v>
      </c>
      <c r="GW202" s="132">
        <f t="shared" si="637"/>
        <v>471</v>
      </c>
      <c r="GX202" s="132">
        <f t="shared" si="637"/>
        <v>521</v>
      </c>
      <c r="GY202" s="132">
        <f t="shared" si="637"/>
        <v>510</v>
      </c>
      <c r="GZ202" s="132">
        <f t="shared" si="637"/>
        <v>543</v>
      </c>
      <c r="HA202" s="132">
        <f t="shared" si="637"/>
        <v>580</v>
      </c>
      <c r="HB202" s="132">
        <f t="shared" si="637"/>
        <v>602</v>
      </c>
      <c r="HC202" s="132">
        <f t="shared" si="637"/>
        <v>534</v>
      </c>
      <c r="HD202" s="132">
        <f t="shared" si="637"/>
        <v>553</v>
      </c>
      <c r="HE202" s="132">
        <f t="shared" si="637"/>
        <v>572</v>
      </c>
      <c r="HF202" s="132">
        <f t="shared" si="637"/>
        <v>576</v>
      </c>
      <c r="HG202" s="132">
        <f t="shared" si="637"/>
        <v>875</v>
      </c>
      <c r="HH202" s="132">
        <f t="shared" si="637"/>
        <v>904</v>
      </c>
      <c r="HI202" s="132">
        <f t="shared" si="637"/>
        <v>908</v>
      </c>
      <c r="HJ202" s="132">
        <f t="shared" si="637"/>
        <v>911</v>
      </c>
      <c r="HK202" s="132">
        <f t="shared" si="637"/>
        <v>1047</v>
      </c>
      <c r="HL202" s="132">
        <f t="shared" si="637"/>
        <v>1091</v>
      </c>
      <c r="HM202" s="132">
        <f t="shared" si="637"/>
        <v>1117</v>
      </c>
      <c r="HN202" s="132">
        <f t="shared" si="637"/>
        <v>1268</v>
      </c>
      <c r="HO202" s="132">
        <f t="shared" si="637"/>
        <v>1286</v>
      </c>
      <c r="HP202" s="132">
        <f t="shared" si="637"/>
        <v>1139</v>
      </c>
      <c r="HQ202" s="132">
        <f t="shared" si="637"/>
        <v>973</v>
      </c>
      <c r="HR202" s="132">
        <f t="shared" si="637"/>
        <v>905</v>
      </c>
      <c r="HS202" s="132">
        <f t="shared" si="637"/>
        <v>642</v>
      </c>
      <c r="HT202" s="132">
        <f t="shared" si="637"/>
        <v>477</v>
      </c>
    </row>
    <row r="206" spans="2:236" x14ac:dyDescent="0.25">
      <c r="B206" s="132" t="s">
        <v>203</v>
      </c>
      <c r="I206" s="132">
        <f>SUM(C192:I192)</f>
        <v>0</v>
      </c>
      <c r="J206" s="132">
        <f t="shared" ref="I206:BT209" si="638">SUM(D192:J192)</f>
        <v>0</v>
      </c>
      <c r="K206" s="132">
        <f t="shared" si="638"/>
        <v>0</v>
      </c>
      <c r="L206" s="132">
        <f t="shared" si="638"/>
        <v>0</v>
      </c>
      <c r="M206" s="132">
        <f t="shared" si="638"/>
        <v>0</v>
      </c>
      <c r="N206" s="132">
        <f t="shared" si="638"/>
        <v>0</v>
      </c>
      <c r="O206" s="132">
        <f t="shared" si="638"/>
        <v>0</v>
      </c>
      <c r="P206" s="132">
        <f t="shared" si="638"/>
        <v>0</v>
      </c>
      <c r="Q206" s="132">
        <f t="shared" si="638"/>
        <v>0</v>
      </c>
      <c r="R206" s="132">
        <f t="shared" si="638"/>
        <v>0</v>
      </c>
      <c r="S206" s="132">
        <f t="shared" si="638"/>
        <v>0</v>
      </c>
      <c r="T206" s="132">
        <f t="shared" si="638"/>
        <v>0</v>
      </c>
      <c r="U206" s="132">
        <f t="shared" si="638"/>
        <v>0</v>
      </c>
      <c r="V206" s="132">
        <f t="shared" si="638"/>
        <v>0</v>
      </c>
      <c r="W206" s="132">
        <f t="shared" si="638"/>
        <v>0</v>
      </c>
      <c r="X206" s="132">
        <f t="shared" si="638"/>
        <v>0</v>
      </c>
      <c r="Y206" s="132">
        <f t="shared" si="638"/>
        <v>0</v>
      </c>
      <c r="Z206" s="132">
        <f t="shared" si="638"/>
        <v>0</v>
      </c>
      <c r="AA206" s="132">
        <f t="shared" si="638"/>
        <v>0</v>
      </c>
      <c r="AB206" s="132">
        <f t="shared" si="638"/>
        <v>0</v>
      </c>
      <c r="AC206" s="132">
        <f t="shared" si="638"/>
        <v>1</v>
      </c>
      <c r="AD206" s="132">
        <f t="shared" si="638"/>
        <v>1</v>
      </c>
      <c r="AE206" s="132">
        <f t="shared" si="638"/>
        <v>1</v>
      </c>
      <c r="AF206" s="132">
        <f t="shared" si="638"/>
        <v>2</v>
      </c>
      <c r="AG206" s="132">
        <f t="shared" si="638"/>
        <v>3</v>
      </c>
      <c r="AH206" s="132">
        <f t="shared" si="638"/>
        <v>3</v>
      </c>
      <c r="AI206" s="132">
        <f t="shared" si="638"/>
        <v>4</v>
      </c>
      <c r="AJ206" s="132">
        <f t="shared" si="638"/>
        <v>3</v>
      </c>
      <c r="AK206" s="132">
        <f t="shared" si="638"/>
        <v>4</v>
      </c>
      <c r="AL206" s="132">
        <f t="shared" si="638"/>
        <v>4</v>
      </c>
      <c r="AM206" s="132">
        <f t="shared" si="638"/>
        <v>4</v>
      </c>
      <c r="AN206" s="132">
        <f t="shared" si="638"/>
        <v>5</v>
      </c>
      <c r="AO206" s="132">
        <f t="shared" si="638"/>
        <v>6</v>
      </c>
      <c r="AP206" s="132">
        <f t="shared" si="638"/>
        <v>7</v>
      </c>
      <c r="AQ206" s="132">
        <f t="shared" si="638"/>
        <v>8</v>
      </c>
      <c r="AR206" s="132">
        <f t="shared" si="638"/>
        <v>8</v>
      </c>
      <c r="AS206" s="132">
        <f t="shared" si="638"/>
        <v>13</v>
      </c>
      <c r="AT206" s="132">
        <f t="shared" si="638"/>
        <v>13</v>
      </c>
      <c r="AU206" s="132">
        <f t="shared" si="638"/>
        <v>13</v>
      </c>
      <c r="AV206" s="132">
        <f t="shared" si="638"/>
        <v>13</v>
      </c>
      <c r="AW206" s="132">
        <f t="shared" si="638"/>
        <v>11</v>
      </c>
      <c r="AX206" s="132">
        <f t="shared" si="638"/>
        <v>12</v>
      </c>
      <c r="AY206" s="132">
        <f t="shared" si="638"/>
        <v>12</v>
      </c>
      <c r="AZ206" s="132">
        <f t="shared" si="638"/>
        <v>9</v>
      </c>
      <c r="BA206" s="132">
        <f t="shared" si="638"/>
        <v>8</v>
      </c>
      <c r="BB206" s="132">
        <f t="shared" si="638"/>
        <v>10</v>
      </c>
      <c r="BC206" s="132">
        <f t="shared" si="638"/>
        <v>14</v>
      </c>
      <c r="BD206" s="132">
        <f t="shared" si="638"/>
        <v>19</v>
      </c>
      <c r="BE206" s="132">
        <f t="shared" si="638"/>
        <v>19</v>
      </c>
      <c r="BF206" s="132">
        <f t="shared" si="638"/>
        <v>20</v>
      </c>
      <c r="BG206" s="132">
        <f t="shared" si="638"/>
        <v>21</v>
      </c>
      <c r="BH206" s="132">
        <f t="shared" si="638"/>
        <v>23</v>
      </c>
      <c r="BI206" s="132">
        <f t="shared" si="638"/>
        <v>20</v>
      </c>
      <c r="BJ206" s="132">
        <f t="shared" si="638"/>
        <v>19</v>
      </c>
      <c r="BK206" s="132">
        <f t="shared" si="638"/>
        <v>14</v>
      </c>
      <c r="BL206" s="132">
        <f t="shared" si="638"/>
        <v>12</v>
      </c>
      <c r="BM206" s="132">
        <f t="shared" si="638"/>
        <v>12</v>
      </c>
      <c r="BN206" s="132">
        <f t="shared" si="638"/>
        <v>13</v>
      </c>
      <c r="BO206" s="132">
        <f t="shared" si="638"/>
        <v>13</v>
      </c>
      <c r="BP206" s="132">
        <f t="shared" si="638"/>
        <v>13</v>
      </c>
      <c r="BQ206" s="132">
        <f t="shared" si="638"/>
        <v>10</v>
      </c>
      <c r="BR206" s="132">
        <f t="shared" si="638"/>
        <v>14</v>
      </c>
      <c r="BS206" s="132">
        <f t="shared" si="638"/>
        <v>15</v>
      </c>
      <c r="BT206" s="132">
        <f t="shared" si="638"/>
        <v>14</v>
      </c>
      <c r="BU206" s="132">
        <f t="shared" ref="BU206:EF209" si="639">SUM(BO192:BU192)</f>
        <v>11</v>
      </c>
      <c r="BV206" s="132">
        <f t="shared" si="639"/>
        <v>11</v>
      </c>
      <c r="BW206" s="132">
        <f t="shared" si="639"/>
        <v>11</v>
      </c>
      <c r="BX206" s="132">
        <f t="shared" si="639"/>
        <v>11</v>
      </c>
      <c r="BY206" s="132">
        <f t="shared" si="639"/>
        <v>9</v>
      </c>
      <c r="BZ206" s="132">
        <f t="shared" si="639"/>
        <v>9</v>
      </c>
      <c r="CA206" s="132">
        <f t="shared" si="639"/>
        <v>10</v>
      </c>
      <c r="CB206" s="132">
        <f t="shared" si="639"/>
        <v>9</v>
      </c>
      <c r="CC206" s="132">
        <f t="shared" si="639"/>
        <v>8</v>
      </c>
      <c r="CD206" s="132">
        <f t="shared" si="639"/>
        <v>7</v>
      </c>
      <c r="CE206" s="132">
        <f t="shared" si="639"/>
        <v>6</v>
      </c>
      <c r="CF206" s="132">
        <f t="shared" si="639"/>
        <v>6</v>
      </c>
      <c r="CG206" s="132">
        <f t="shared" si="639"/>
        <v>5</v>
      </c>
      <c r="CH206" s="132">
        <f t="shared" si="639"/>
        <v>4</v>
      </c>
      <c r="CI206" s="132">
        <f t="shared" si="639"/>
        <v>5</v>
      </c>
      <c r="CJ206" s="132">
        <f t="shared" si="639"/>
        <v>4</v>
      </c>
      <c r="CK206" s="132">
        <f t="shared" si="639"/>
        <v>4</v>
      </c>
      <c r="CL206" s="132">
        <f t="shared" si="639"/>
        <v>5</v>
      </c>
      <c r="CM206" s="132">
        <f t="shared" si="639"/>
        <v>4</v>
      </c>
      <c r="CN206" s="132">
        <f t="shared" si="639"/>
        <v>5</v>
      </c>
      <c r="CO206" s="132">
        <f t="shared" si="639"/>
        <v>4</v>
      </c>
      <c r="CP206" s="132">
        <f t="shared" si="639"/>
        <v>3</v>
      </c>
      <c r="CQ206" s="132">
        <f t="shared" si="639"/>
        <v>3</v>
      </c>
      <c r="CR206" s="132">
        <f t="shared" si="639"/>
        <v>6</v>
      </c>
      <c r="CS206" s="132">
        <f t="shared" si="639"/>
        <v>8</v>
      </c>
      <c r="CT206" s="132">
        <f t="shared" si="639"/>
        <v>7</v>
      </c>
      <c r="CU206" s="132">
        <f t="shared" si="639"/>
        <v>8</v>
      </c>
      <c r="CV206" s="132">
        <f t="shared" si="639"/>
        <v>11</v>
      </c>
      <c r="CW206" s="132">
        <f t="shared" si="639"/>
        <v>11</v>
      </c>
      <c r="CX206" s="132">
        <f t="shared" si="639"/>
        <v>14</v>
      </c>
      <c r="CY206" s="132">
        <f t="shared" si="639"/>
        <v>12</v>
      </c>
      <c r="CZ206" s="132">
        <f t="shared" si="639"/>
        <v>9</v>
      </c>
      <c r="DA206" s="132">
        <f t="shared" si="639"/>
        <v>12</v>
      </c>
      <c r="DB206" s="132">
        <f t="shared" si="639"/>
        <v>13</v>
      </c>
      <c r="DC206" s="132">
        <f t="shared" si="639"/>
        <v>12</v>
      </c>
      <c r="DD206" s="132">
        <f t="shared" si="639"/>
        <v>15</v>
      </c>
      <c r="DE206" s="132">
        <f t="shared" si="639"/>
        <v>13</v>
      </c>
      <c r="DF206" s="132">
        <f t="shared" si="639"/>
        <v>14</v>
      </c>
      <c r="DG206" s="132">
        <f t="shared" si="639"/>
        <v>18</v>
      </c>
      <c r="DH206" s="132">
        <f t="shared" si="639"/>
        <v>17</v>
      </c>
      <c r="DI206" s="132">
        <f t="shared" si="639"/>
        <v>16</v>
      </c>
      <c r="DJ206" s="132">
        <f t="shared" si="639"/>
        <v>18</v>
      </c>
      <c r="DK206" s="132">
        <f t="shared" si="639"/>
        <v>21</v>
      </c>
      <c r="DL206" s="132">
        <f t="shared" si="639"/>
        <v>20</v>
      </c>
      <c r="DM206" s="132">
        <f t="shared" si="639"/>
        <v>21</v>
      </c>
      <c r="DN206" s="132">
        <f t="shared" si="639"/>
        <v>19</v>
      </c>
      <c r="DO206" s="132">
        <f t="shared" si="639"/>
        <v>20</v>
      </c>
      <c r="DP206" s="132">
        <f t="shared" si="639"/>
        <v>23</v>
      </c>
      <c r="DQ206" s="132">
        <f t="shared" si="639"/>
        <v>23</v>
      </c>
      <c r="DR206" s="132">
        <f t="shared" si="639"/>
        <v>21</v>
      </c>
      <c r="DS206" s="132">
        <f t="shared" si="639"/>
        <v>23</v>
      </c>
      <c r="DT206" s="132">
        <f t="shared" si="639"/>
        <v>21</v>
      </c>
      <c r="DU206" s="132">
        <f t="shared" si="639"/>
        <v>22</v>
      </c>
      <c r="DV206" s="132">
        <f t="shared" si="639"/>
        <v>20</v>
      </c>
      <c r="DW206" s="132">
        <f t="shared" si="639"/>
        <v>21</v>
      </c>
      <c r="DX206" s="132">
        <f t="shared" si="639"/>
        <v>21</v>
      </c>
      <c r="DY206" s="132">
        <f t="shared" si="639"/>
        <v>25</v>
      </c>
      <c r="DZ206" s="132">
        <f t="shared" si="639"/>
        <v>25</v>
      </c>
      <c r="EA206" s="132">
        <f t="shared" si="639"/>
        <v>29</v>
      </c>
      <c r="EB206" s="132">
        <f t="shared" si="639"/>
        <v>31</v>
      </c>
      <c r="EC206" s="132">
        <f t="shared" si="639"/>
        <v>40</v>
      </c>
      <c r="ED206" s="132">
        <f t="shared" si="639"/>
        <v>38</v>
      </c>
      <c r="EE206" s="132">
        <f t="shared" si="639"/>
        <v>38</v>
      </c>
      <c r="EF206" s="132">
        <f t="shared" si="639"/>
        <v>34</v>
      </c>
      <c r="EG206" s="132">
        <f t="shared" ref="EG206:GR209" si="640">SUM(EA192:EG192)</f>
        <v>35</v>
      </c>
      <c r="EH206" s="132">
        <f t="shared" si="640"/>
        <v>34</v>
      </c>
      <c r="EI206" s="132">
        <f t="shared" si="640"/>
        <v>33</v>
      </c>
      <c r="EJ206" s="132">
        <f t="shared" si="640"/>
        <v>27</v>
      </c>
      <c r="EK206" s="132">
        <f t="shared" si="640"/>
        <v>26</v>
      </c>
      <c r="EL206" s="132">
        <f t="shared" si="640"/>
        <v>25</v>
      </c>
      <c r="EM206" s="132">
        <f t="shared" si="640"/>
        <v>24</v>
      </c>
      <c r="EN206" s="132">
        <f t="shared" si="640"/>
        <v>24</v>
      </c>
      <c r="EO206" s="132">
        <f t="shared" si="640"/>
        <v>22</v>
      </c>
      <c r="EP206" s="132">
        <f t="shared" si="640"/>
        <v>21</v>
      </c>
      <c r="EQ206" s="132">
        <f t="shared" si="640"/>
        <v>20</v>
      </c>
      <c r="ER206" s="132">
        <f t="shared" si="640"/>
        <v>19</v>
      </c>
      <c r="ES206" s="132">
        <f t="shared" si="640"/>
        <v>18</v>
      </c>
      <c r="ET206" s="132">
        <f t="shared" si="640"/>
        <v>17</v>
      </c>
      <c r="EU206" s="132">
        <f t="shared" si="640"/>
        <v>14</v>
      </c>
      <c r="EV206" s="132">
        <f t="shared" si="640"/>
        <v>16</v>
      </c>
      <c r="EW206" s="132">
        <f t="shared" si="640"/>
        <v>13</v>
      </c>
      <c r="EX206" s="132">
        <f t="shared" si="640"/>
        <v>11</v>
      </c>
      <c r="EY206" s="132">
        <f t="shared" si="640"/>
        <v>10</v>
      </c>
      <c r="EZ206" s="132">
        <f t="shared" si="640"/>
        <v>9</v>
      </c>
      <c r="FA206" s="132">
        <f t="shared" si="640"/>
        <v>9</v>
      </c>
      <c r="FB206" s="132">
        <f t="shared" si="640"/>
        <v>9</v>
      </c>
      <c r="FC206" s="132">
        <f t="shared" si="640"/>
        <v>8</v>
      </c>
      <c r="FD206" s="132">
        <f t="shared" si="640"/>
        <v>8</v>
      </c>
      <c r="FE206" s="132">
        <f t="shared" si="640"/>
        <v>8</v>
      </c>
      <c r="FF206" s="132">
        <f t="shared" si="640"/>
        <v>11</v>
      </c>
      <c r="FG206" s="132">
        <f t="shared" si="640"/>
        <v>12</v>
      </c>
      <c r="FH206" s="132">
        <f t="shared" si="640"/>
        <v>11</v>
      </c>
      <c r="FI206" s="132">
        <f t="shared" si="640"/>
        <v>13</v>
      </c>
      <c r="FJ206" s="132">
        <f t="shared" si="640"/>
        <v>13</v>
      </c>
      <c r="FK206" s="132">
        <f t="shared" si="640"/>
        <v>16</v>
      </c>
      <c r="FL206" s="132">
        <f t="shared" si="640"/>
        <v>17</v>
      </c>
      <c r="FM206" s="132">
        <f t="shared" si="640"/>
        <v>15</v>
      </c>
      <c r="FN206" s="132">
        <f t="shared" si="640"/>
        <v>14</v>
      </c>
      <c r="FO206" s="132">
        <f t="shared" si="640"/>
        <v>15</v>
      </c>
      <c r="FP206" s="132">
        <f t="shared" si="640"/>
        <v>15</v>
      </c>
      <c r="FQ206" s="132">
        <f t="shared" si="640"/>
        <v>14</v>
      </c>
      <c r="FR206" s="132">
        <f t="shared" si="640"/>
        <v>12</v>
      </c>
      <c r="FS206" s="132">
        <f t="shared" si="640"/>
        <v>15</v>
      </c>
      <c r="FT206" s="132">
        <f t="shared" si="640"/>
        <v>15</v>
      </c>
      <c r="FU206" s="132">
        <f t="shared" si="640"/>
        <v>15</v>
      </c>
      <c r="FV206" s="132">
        <f t="shared" si="640"/>
        <v>16</v>
      </c>
      <c r="FW206" s="132">
        <f t="shared" si="640"/>
        <v>16</v>
      </c>
      <c r="FX206" s="132">
        <f t="shared" si="640"/>
        <v>20</v>
      </c>
      <c r="FY206" s="132">
        <f t="shared" si="640"/>
        <v>23</v>
      </c>
      <c r="FZ206" s="132">
        <f t="shared" si="640"/>
        <v>22</v>
      </c>
      <c r="GA206" s="132">
        <f t="shared" si="640"/>
        <v>22</v>
      </c>
      <c r="GB206" s="132">
        <f t="shared" si="640"/>
        <v>26</v>
      </c>
      <c r="GC206" s="132">
        <f t="shared" si="640"/>
        <v>34</v>
      </c>
      <c r="GD206" s="132">
        <f t="shared" si="640"/>
        <v>36</v>
      </c>
      <c r="GE206" s="132">
        <f t="shared" si="640"/>
        <v>43</v>
      </c>
      <c r="GF206" s="132">
        <f t="shared" si="640"/>
        <v>47</v>
      </c>
      <c r="GG206" s="132">
        <f t="shared" si="640"/>
        <v>45</v>
      </c>
      <c r="GH206" s="132">
        <f t="shared" si="640"/>
        <v>50</v>
      </c>
      <c r="GI206" s="132">
        <f t="shared" si="640"/>
        <v>52</v>
      </c>
      <c r="GJ206" s="132">
        <f t="shared" si="640"/>
        <v>47</v>
      </c>
      <c r="GK206" s="132">
        <f t="shared" si="640"/>
        <v>49</v>
      </c>
      <c r="GL206" s="132">
        <f t="shared" si="640"/>
        <v>40</v>
      </c>
      <c r="GM206" s="132">
        <f t="shared" si="640"/>
        <v>41</v>
      </c>
      <c r="GN206" s="132">
        <f t="shared" si="640"/>
        <v>46</v>
      </c>
      <c r="GO206" s="132">
        <f t="shared" si="640"/>
        <v>45</v>
      </c>
      <c r="GP206" s="132">
        <f t="shared" si="640"/>
        <v>43</v>
      </c>
      <c r="GQ206" s="132">
        <f t="shared" si="640"/>
        <v>41</v>
      </c>
      <c r="GR206" s="132">
        <f t="shared" si="640"/>
        <v>38</v>
      </c>
      <c r="GS206" s="132">
        <f t="shared" ref="GS206:HZ213" si="641">SUM(GM192:GS192)</f>
        <v>37</v>
      </c>
      <c r="GT206" s="132">
        <f t="shared" si="641"/>
        <v>34</v>
      </c>
      <c r="GU206" s="132">
        <f t="shared" si="641"/>
        <v>32</v>
      </c>
      <c r="GV206" s="132">
        <f t="shared" si="641"/>
        <v>30</v>
      </c>
      <c r="GW206" s="132">
        <f t="shared" si="641"/>
        <v>30</v>
      </c>
      <c r="GX206" s="132">
        <f t="shared" si="641"/>
        <v>29</v>
      </c>
      <c r="GY206" s="132">
        <f t="shared" si="641"/>
        <v>35</v>
      </c>
      <c r="GZ206" s="132">
        <f t="shared" si="641"/>
        <v>35</v>
      </c>
      <c r="HA206" s="132">
        <f t="shared" si="641"/>
        <v>39</v>
      </c>
      <c r="HB206" s="132">
        <f t="shared" si="641"/>
        <v>35</v>
      </c>
      <c r="HC206" s="132">
        <f t="shared" si="641"/>
        <v>36</v>
      </c>
      <c r="HD206" s="132">
        <f t="shared" si="641"/>
        <v>38</v>
      </c>
      <c r="HE206" s="132">
        <f t="shared" si="641"/>
        <v>44</v>
      </c>
      <c r="HF206" s="132">
        <f t="shared" si="641"/>
        <v>41</v>
      </c>
      <c r="HG206" s="132">
        <f t="shared" si="641"/>
        <v>46</v>
      </c>
      <c r="HH206" s="132">
        <f t="shared" si="641"/>
        <v>47</v>
      </c>
      <c r="HI206" s="132">
        <f t="shared" si="641"/>
        <v>57</v>
      </c>
      <c r="HJ206" s="132">
        <f t="shared" si="641"/>
        <v>65</v>
      </c>
      <c r="HK206" s="132">
        <f t="shared" si="641"/>
        <v>69</v>
      </c>
      <c r="HL206" s="132">
        <f t="shared" si="641"/>
        <v>81</v>
      </c>
      <c r="HM206" s="132">
        <f t="shared" si="641"/>
        <v>88</v>
      </c>
      <c r="HN206" s="132">
        <f t="shared" si="641"/>
        <v>95</v>
      </c>
      <c r="HO206" s="132">
        <f t="shared" si="641"/>
        <v>94</v>
      </c>
      <c r="HP206" s="132">
        <f t="shared" si="641"/>
        <v>90</v>
      </c>
      <c r="HQ206" s="132">
        <f t="shared" si="641"/>
        <v>87</v>
      </c>
      <c r="HR206" s="132">
        <f t="shared" si="641"/>
        <v>88</v>
      </c>
      <c r="HS206" s="132">
        <f t="shared" si="641"/>
        <v>78</v>
      </c>
      <c r="HT206" s="132">
        <f>SUM(HN192:HT192)</f>
        <v>68</v>
      </c>
      <c r="HU206" s="132">
        <f t="shared" si="641"/>
        <v>62</v>
      </c>
      <c r="HV206" s="132">
        <f t="shared" si="641"/>
        <v>59</v>
      </c>
      <c r="HW206" s="132">
        <f t="shared" si="641"/>
        <v>57</v>
      </c>
      <c r="HX206" s="132">
        <f t="shared" si="641"/>
        <v>48</v>
      </c>
      <c r="HY206" s="132">
        <f t="shared" si="641"/>
        <v>36</v>
      </c>
      <c r="HZ206" s="132">
        <f t="shared" si="641"/>
        <v>25</v>
      </c>
      <c r="IA206" s="132">
        <f>SUM(HU192:IA192)</f>
        <v>22</v>
      </c>
    </row>
    <row r="207" spans="2:236" x14ac:dyDescent="0.25">
      <c r="B207" s="132" t="s">
        <v>204</v>
      </c>
      <c r="I207" s="132">
        <f t="shared" si="638"/>
        <v>0</v>
      </c>
      <c r="J207" s="132">
        <f t="shared" si="638"/>
        <v>0</v>
      </c>
      <c r="K207" s="132">
        <f t="shared" si="638"/>
        <v>0</v>
      </c>
      <c r="L207" s="132">
        <f t="shared" si="638"/>
        <v>0</v>
      </c>
      <c r="M207" s="132">
        <f t="shared" si="638"/>
        <v>0</v>
      </c>
      <c r="N207" s="132">
        <f t="shared" si="638"/>
        <v>0</v>
      </c>
      <c r="O207" s="132">
        <f t="shared" si="638"/>
        <v>0</v>
      </c>
      <c r="P207" s="132">
        <f t="shared" si="638"/>
        <v>0</v>
      </c>
      <c r="Q207" s="132">
        <f t="shared" si="638"/>
        <v>0</v>
      </c>
      <c r="R207" s="132">
        <f t="shared" si="638"/>
        <v>0</v>
      </c>
      <c r="S207" s="132">
        <f t="shared" si="638"/>
        <v>0</v>
      </c>
      <c r="T207" s="132">
        <f t="shared" si="638"/>
        <v>0</v>
      </c>
      <c r="U207" s="132">
        <f t="shared" si="638"/>
        <v>0</v>
      </c>
      <c r="V207" s="132">
        <f t="shared" si="638"/>
        <v>0</v>
      </c>
      <c r="W207" s="132">
        <f t="shared" si="638"/>
        <v>0</v>
      </c>
      <c r="X207" s="132">
        <f t="shared" si="638"/>
        <v>1</v>
      </c>
      <c r="Y207" s="132">
        <f t="shared" si="638"/>
        <v>1</v>
      </c>
      <c r="Z207" s="132">
        <f t="shared" si="638"/>
        <v>2</v>
      </c>
      <c r="AA207" s="132">
        <f t="shared" si="638"/>
        <v>4</v>
      </c>
      <c r="AB207" s="132">
        <f t="shared" si="638"/>
        <v>4</v>
      </c>
      <c r="AC207" s="132">
        <f t="shared" si="638"/>
        <v>6</v>
      </c>
      <c r="AD207" s="132">
        <f t="shared" si="638"/>
        <v>10</v>
      </c>
      <c r="AE207" s="132">
        <f t="shared" si="638"/>
        <v>13</v>
      </c>
      <c r="AF207" s="132">
        <f t="shared" si="638"/>
        <v>21</v>
      </c>
      <c r="AG207" s="132">
        <f t="shared" si="638"/>
        <v>25</v>
      </c>
      <c r="AH207" s="132">
        <f t="shared" si="638"/>
        <v>27</v>
      </c>
      <c r="AI207" s="132">
        <f t="shared" si="638"/>
        <v>34</v>
      </c>
      <c r="AJ207" s="132">
        <f t="shared" si="638"/>
        <v>36</v>
      </c>
      <c r="AK207" s="132">
        <f t="shared" si="638"/>
        <v>35</v>
      </c>
      <c r="AL207" s="132">
        <f t="shared" si="638"/>
        <v>34</v>
      </c>
      <c r="AM207" s="132">
        <f t="shared" si="638"/>
        <v>26</v>
      </c>
      <c r="AN207" s="132">
        <f t="shared" si="638"/>
        <v>26</v>
      </c>
      <c r="AO207" s="132">
        <f t="shared" si="638"/>
        <v>25</v>
      </c>
      <c r="AP207" s="132">
        <f t="shared" si="638"/>
        <v>20</v>
      </c>
      <c r="AQ207" s="132">
        <f t="shared" si="638"/>
        <v>19</v>
      </c>
      <c r="AR207" s="132">
        <f t="shared" si="638"/>
        <v>18</v>
      </c>
      <c r="AS207" s="132">
        <f t="shared" si="638"/>
        <v>18</v>
      </c>
      <c r="AT207" s="132">
        <f t="shared" si="638"/>
        <v>24</v>
      </c>
      <c r="AU207" s="132">
        <f t="shared" si="638"/>
        <v>23</v>
      </c>
      <c r="AV207" s="132">
        <f t="shared" si="638"/>
        <v>22</v>
      </c>
      <c r="AW207" s="132">
        <f t="shared" si="638"/>
        <v>25</v>
      </c>
      <c r="AX207" s="132">
        <f t="shared" si="638"/>
        <v>27</v>
      </c>
      <c r="AY207" s="132">
        <f t="shared" si="638"/>
        <v>30</v>
      </c>
      <c r="AZ207" s="132">
        <f t="shared" si="638"/>
        <v>32</v>
      </c>
      <c r="BA207" s="132">
        <f t="shared" si="638"/>
        <v>29</v>
      </c>
      <c r="BB207" s="132">
        <f t="shared" si="638"/>
        <v>28</v>
      </c>
      <c r="BC207" s="132">
        <f t="shared" si="638"/>
        <v>32</v>
      </c>
      <c r="BD207" s="132">
        <f t="shared" si="638"/>
        <v>34</v>
      </c>
      <c r="BE207" s="132">
        <f t="shared" si="638"/>
        <v>33</v>
      </c>
      <c r="BF207" s="132">
        <f t="shared" si="638"/>
        <v>37</v>
      </c>
      <c r="BG207" s="132">
        <f t="shared" si="638"/>
        <v>44</v>
      </c>
      <c r="BH207" s="132">
        <f t="shared" si="638"/>
        <v>44</v>
      </c>
      <c r="BI207" s="132">
        <f t="shared" si="638"/>
        <v>60</v>
      </c>
      <c r="BJ207" s="132">
        <f t="shared" si="638"/>
        <v>63</v>
      </c>
      <c r="BK207" s="132">
        <f t="shared" si="638"/>
        <v>73</v>
      </c>
      <c r="BL207" s="132">
        <f t="shared" si="638"/>
        <v>76</v>
      </c>
      <c r="BM207" s="132">
        <f t="shared" si="638"/>
        <v>78</v>
      </c>
      <c r="BN207" s="132">
        <f t="shared" si="638"/>
        <v>80</v>
      </c>
      <c r="BO207" s="132">
        <f t="shared" si="638"/>
        <v>91</v>
      </c>
      <c r="BP207" s="132">
        <f t="shared" si="638"/>
        <v>86</v>
      </c>
      <c r="BQ207" s="132">
        <f t="shared" si="638"/>
        <v>85</v>
      </c>
      <c r="BR207" s="132">
        <f t="shared" si="638"/>
        <v>76</v>
      </c>
      <c r="BS207" s="132">
        <f t="shared" si="638"/>
        <v>79</v>
      </c>
      <c r="BT207" s="132">
        <f t="shared" si="638"/>
        <v>85</v>
      </c>
      <c r="BU207" s="132">
        <f t="shared" si="639"/>
        <v>81</v>
      </c>
      <c r="BV207" s="132">
        <f t="shared" si="639"/>
        <v>79</v>
      </c>
      <c r="BW207" s="132">
        <f t="shared" si="639"/>
        <v>76</v>
      </c>
      <c r="BX207" s="132">
        <f t="shared" si="639"/>
        <v>81</v>
      </c>
      <c r="BY207" s="132">
        <f t="shared" si="639"/>
        <v>84</v>
      </c>
      <c r="BZ207" s="132">
        <f t="shared" si="639"/>
        <v>82</v>
      </c>
      <c r="CA207" s="132">
        <f t="shared" si="639"/>
        <v>82</v>
      </c>
      <c r="CB207" s="132">
        <f t="shared" si="639"/>
        <v>84</v>
      </c>
      <c r="CC207" s="132">
        <f t="shared" si="639"/>
        <v>85</v>
      </c>
      <c r="CD207" s="132">
        <f t="shared" si="639"/>
        <v>83</v>
      </c>
      <c r="CE207" s="132">
        <f t="shared" si="639"/>
        <v>77</v>
      </c>
      <c r="CF207" s="132">
        <f t="shared" si="639"/>
        <v>73</v>
      </c>
      <c r="CG207" s="132">
        <f t="shared" si="639"/>
        <v>71</v>
      </c>
      <c r="CH207" s="132">
        <f t="shared" si="639"/>
        <v>62</v>
      </c>
      <c r="CI207" s="132">
        <f t="shared" si="639"/>
        <v>55</v>
      </c>
      <c r="CJ207" s="132">
        <f t="shared" si="639"/>
        <v>48</v>
      </c>
      <c r="CK207" s="132">
        <f t="shared" si="639"/>
        <v>43</v>
      </c>
      <c r="CL207" s="132">
        <f t="shared" si="639"/>
        <v>48</v>
      </c>
      <c r="CM207" s="132">
        <f t="shared" si="639"/>
        <v>46</v>
      </c>
      <c r="CN207" s="132">
        <f t="shared" si="639"/>
        <v>46</v>
      </c>
      <c r="CO207" s="132">
        <f t="shared" si="639"/>
        <v>40</v>
      </c>
      <c r="CP207" s="132">
        <f t="shared" si="639"/>
        <v>41</v>
      </c>
      <c r="CQ207" s="132">
        <f t="shared" si="639"/>
        <v>39</v>
      </c>
      <c r="CR207" s="132">
        <f t="shared" si="639"/>
        <v>43</v>
      </c>
      <c r="CS207" s="132">
        <f t="shared" si="639"/>
        <v>37</v>
      </c>
      <c r="CT207" s="132">
        <f t="shared" si="639"/>
        <v>38</v>
      </c>
      <c r="CU207" s="132">
        <f t="shared" si="639"/>
        <v>34</v>
      </c>
      <c r="CV207" s="132">
        <f t="shared" si="639"/>
        <v>37</v>
      </c>
      <c r="CW207" s="132">
        <f t="shared" si="639"/>
        <v>34</v>
      </c>
      <c r="CX207" s="132">
        <f t="shared" si="639"/>
        <v>35</v>
      </c>
      <c r="CY207" s="132">
        <f t="shared" si="639"/>
        <v>34</v>
      </c>
      <c r="CZ207" s="132">
        <f t="shared" si="639"/>
        <v>33</v>
      </c>
      <c r="DA207" s="132">
        <f t="shared" si="639"/>
        <v>38</v>
      </c>
      <c r="DB207" s="132">
        <f t="shared" si="639"/>
        <v>39</v>
      </c>
      <c r="DC207" s="132">
        <f t="shared" si="639"/>
        <v>38</v>
      </c>
      <c r="DD207" s="132">
        <f t="shared" si="639"/>
        <v>41</v>
      </c>
      <c r="DE207" s="132">
        <f t="shared" si="639"/>
        <v>40</v>
      </c>
      <c r="DF207" s="132">
        <f t="shared" si="639"/>
        <v>38</v>
      </c>
      <c r="DG207" s="132">
        <f t="shared" si="639"/>
        <v>40</v>
      </c>
      <c r="DH207" s="132">
        <f t="shared" si="639"/>
        <v>38</v>
      </c>
      <c r="DI207" s="132">
        <f t="shared" si="639"/>
        <v>48</v>
      </c>
      <c r="DJ207" s="132">
        <f t="shared" si="639"/>
        <v>51</v>
      </c>
      <c r="DK207" s="132">
        <f t="shared" si="639"/>
        <v>50</v>
      </c>
      <c r="DL207" s="132">
        <f t="shared" si="639"/>
        <v>51</v>
      </c>
      <c r="DM207" s="132">
        <f t="shared" si="639"/>
        <v>58</v>
      </c>
      <c r="DN207" s="132">
        <f t="shared" si="639"/>
        <v>60</v>
      </c>
      <c r="DO207" s="132">
        <f t="shared" si="639"/>
        <v>68</v>
      </c>
      <c r="DP207" s="132">
        <f t="shared" si="639"/>
        <v>66</v>
      </c>
      <c r="DQ207" s="132">
        <f t="shared" si="639"/>
        <v>68</v>
      </c>
      <c r="DR207" s="132">
        <f t="shared" si="639"/>
        <v>72</v>
      </c>
      <c r="DS207" s="132">
        <f t="shared" si="639"/>
        <v>73</v>
      </c>
      <c r="DT207" s="132">
        <f t="shared" si="639"/>
        <v>78</v>
      </c>
      <c r="DU207" s="132">
        <f t="shared" si="639"/>
        <v>82</v>
      </c>
      <c r="DV207" s="132">
        <f t="shared" si="639"/>
        <v>77</v>
      </c>
      <c r="DW207" s="132">
        <f t="shared" si="639"/>
        <v>72</v>
      </c>
      <c r="DX207" s="132">
        <f t="shared" si="639"/>
        <v>76</v>
      </c>
      <c r="DY207" s="132">
        <f t="shared" si="639"/>
        <v>79</v>
      </c>
      <c r="DZ207" s="132">
        <f t="shared" si="639"/>
        <v>78</v>
      </c>
      <c r="EA207" s="132">
        <f t="shared" si="639"/>
        <v>71</v>
      </c>
      <c r="EB207" s="132">
        <f t="shared" si="639"/>
        <v>69</v>
      </c>
      <c r="EC207" s="132">
        <f t="shared" si="639"/>
        <v>67</v>
      </c>
      <c r="ED207" s="132">
        <f t="shared" si="639"/>
        <v>80</v>
      </c>
      <c r="EE207" s="132">
        <f t="shared" si="639"/>
        <v>79</v>
      </c>
      <c r="EF207" s="132">
        <f t="shared" si="639"/>
        <v>76</v>
      </c>
      <c r="EG207" s="132">
        <f t="shared" si="640"/>
        <v>85</v>
      </c>
      <c r="EH207" s="132">
        <f t="shared" si="640"/>
        <v>84</v>
      </c>
      <c r="EI207" s="132">
        <f t="shared" si="640"/>
        <v>75</v>
      </c>
      <c r="EJ207" s="132">
        <f t="shared" si="640"/>
        <v>71</v>
      </c>
      <c r="EK207" s="132">
        <f t="shared" si="640"/>
        <v>64</v>
      </c>
      <c r="EL207" s="132">
        <f t="shared" si="640"/>
        <v>58</v>
      </c>
      <c r="EM207" s="132">
        <f t="shared" si="640"/>
        <v>60</v>
      </c>
      <c r="EN207" s="132">
        <f t="shared" si="640"/>
        <v>50</v>
      </c>
      <c r="EO207" s="132">
        <f t="shared" si="640"/>
        <v>48</v>
      </c>
      <c r="EP207" s="132">
        <f t="shared" si="640"/>
        <v>51</v>
      </c>
      <c r="EQ207" s="132">
        <f t="shared" si="640"/>
        <v>51</v>
      </c>
      <c r="ER207" s="132">
        <f t="shared" si="640"/>
        <v>46</v>
      </c>
      <c r="ES207" s="132">
        <f t="shared" si="640"/>
        <v>45</v>
      </c>
      <c r="ET207" s="132">
        <f t="shared" si="640"/>
        <v>40</v>
      </c>
      <c r="EU207" s="132">
        <f t="shared" si="640"/>
        <v>43</v>
      </c>
      <c r="EV207" s="132">
        <f t="shared" si="640"/>
        <v>44</v>
      </c>
      <c r="EW207" s="132">
        <f t="shared" si="640"/>
        <v>45</v>
      </c>
      <c r="EX207" s="132">
        <f t="shared" si="640"/>
        <v>52</v>
      </c>
      <c r="EY207" s="132">
        <f t="shared" si="640"/>
        <v>52</v>
      </c>
      <c r="EZ207" s="132">
        <f t="shared" si="640"/>
        <v>52</v>
      </c>
      <c r="FA207" s="132">
        <f t="shared" si="640"/>
        <v>50</v>
      </c>
      <c r="FB207" s="132">
        <f t="shared" si="640"/>
        <v>51</v>
      </c>
      <c r="FC207" s="132">
        <f t="shared" si="640"/>
        <v>52</v>
      </c>
      <c r="FD207" s="132">
        <f t="shared" si="640"/>
        <v>58</v>
      </c>
      <c r="FE207" s="132">
        <f t="shared" si="640"/>
        <v>58</v>
      </c>
      <c r="FF207" s="132">
        <f t="shared" si="640"/>
        <v>64</v>
      </c>
      <c r="FG207" s="132">
        <f t="shared" si="640"/>
        <v>75</v>
      </c>
      <c r="FH207" s="132">
        <f t="shared" si="640"/>
        <v>88</v>
      </c>
      <c r="FI207" s="132">
        <f t="shared" si="640"/>
        <v>93</v>
      </c>
      <c r="FJ207" s="132">
        <f t="shared" si="640"/>
        <v>105</v>
      </c>
      <c r="FK207" s="132">
        <f t="shared" si="640"/>
        <v>108</v>
      </c>
      <c r="FL207" s="132">
        <f t="shared" si="640"/>
        <v>116</v>
      </c>
      <c r="FM207" s="132">
        <f t="shared" si="640"/>
        <v>121</v>
      </c>
      <c r="FN207" s="132">
        <f t="shared" si="640"/>
        <v>133</v>
      </c>
      <c r="FO207" s="132">
        <f t="shared" si="640"/>
        <v>135</v>
      </c>
      <c r="FP207" s="132">
        <f t="shared" si="640"/>
        <v>139</v>
      </c>
      <c r="FQ207" s="132">
        <f t="shared" si="640"/>
        <v>140</v>
      </c>
      <c r="FR207" s="132">
        <f t="shared" si="640"/>
        <v>140</v>
      </c>
      <c r="FS207" s="132">
        <f t="shared" si="640"/>
        <v>152</v>
      </c>
      <c r="FT207" s="132">
        <f t="shared" si="640"/>
        <v>152</v>
      </c>
      <c r="FU207" s="132">
        <f t="shared" si="640"/>
        <v>152</v>
      </c>
      <c r="FV207" s="132">
        <f t="shared" si="640"/>
        <v>160</v>
      </c>
      <c r="FW207" s="132">
        <f t="shared" si="640"/>
        <v>179</v>
      </c>
      <c r="FX207" s="132">
        <f t="shared" si="640"/>
        <v>206</v>
      </c>
      <c r="FY207" s="132">
        <f t="shared" si="640"/>
        <v>231</v>
      </c>
      <c r="FZ207" s="132">
        <f t="shared" si="640"/>
        <v>240</v>
      </c>
      <c r="GA207" s="132">
        <f t="shared" si="640"/>
        <v>260</v>
      </c>
      <c r="GB207" s="132">
        <f t="shared" si="640"/>
        <v>269</v>
      </c>
      <c r="GC207" s="132">
        <f t="shared" si="640"/>
        <v>290</v>
      </c>
      <c r="GD207" s="132">
        <f t="shared" si="640"/>
        <v>302</v>
      </c>
      <c r="GE207" s="132">
        <f t="shared" si="640"/>
        <v>326</v>
      </c>
      <c r="GF207" s="132">
        <f t="shared" si="640"/>
        <v>341</v>
      </c>
      <c r="GG207" s="132">
        <f t="shared" si="640"/>
        <v>370</v>
      </c>
      <c r="GH207" s="132">
        <f t="shared" si="640"/>
        <v>390</v>
      </c>
      <c r="GI207" s="132">
        <f t="shared" si="640"/>
        <v>417</v>
      </c>
      <c r="GJ207" s="132">
        <f t="shared" si="640"/>
        <v>426</v>
      </c>
      <c r="GK207" s="132">
        <f t="shared" si="640"/>
        <v>451</v>
      </c>
      <c r="GL207" s="132">
        <f t="shared" si="640"/>
        <v>436</v>
      </c>
      <c r="GM207" s="132">
        <f t="shared" si="640"/>
        <v>437</v>
      </c>
      <c r="GN207" s="132">
        <f t="shared" si="640"/>
        <v>447</v>
      </c>
      <c r="GO207" s="132">
        <f t="shared" si="640"/>
        <v>459</v>
      </c>
      <c r="GP207" s="132">
        <f t="shared" si="640"/>
        <v>463</v>
      </c>
      <c r="GQ207" s="132">
        <f t="shared" si="640"/>
        <v>473</v>
      </c>
      <c r="GR207" s="132">
        <f t="shared" si="640"/>
        <v>445</v>
      </c>
      <c r="GS207" s="132">
        <f t="shared" si="641"/>
        <v>448</v>
      </c>
      <c r="GT207" s="132">
        <f t="shared" si="641"/>
        <v>458</v>
      </c>
      <c r="GU207" s="132">
        <f t="shared" si="641"/>
        <v>441</v>
      </c>
      <c r="GV207" s="132">
        <f t="shared" si="641"/>
        <v>422</v>
      </c>
      <c r="GW207" s="132">
        <f t="shared" si="641"/>
        <v>413</v>
      </c>
      <c r="GX207" s="132">
        <f t="shared" si="641"/>
        <v>418</v>
      </c>
      <c r="GY207" s="132">
        <f t="shared" si="641"/>
        <v>434</v>
      </c>
      <c r="GZ207" s="132">
        <f t="shared" si="641"/>
        <v>434</v>
      </c>
      <c r="HA207" s="132">
        <f t="shared" si="641"/>
        <v>445</v>
      </c>
      <c r="HB207" s="132">
        <f t="shared" si="641"/>
        <v>452</v>
      </c>
      <c r="HC207" s="132">
        <f t="shared" si="641"/>
        <v>474</v>
      </c>
      <c r="HD207" s="132">
        <f t="shared" si="641"/>
        <v>483</v>
      </c>
      <c r="HE207" s="132">
        <f t="shared" si="641"/>
        <v>486</v>
      </c>
      <c r="HF207" s="132">
        <f t="shared" si="641"/>
        <v>513</v>
      </c>
      <c r="HG207" s="132">
        <f t="shared" si="641"/>
        <v>564</v>
      </c>
      <c r="HH207" s="132">
        <f t="shared" si="641"/>
        <v>603</v>
      </c>
      <c r="HI207" s="132">
        <f t="shared" si="641"/>
        <v>658</v>
      </c>
      <c r="HJ207" s="132">
        <f t="shared" si="641"/>
        <v>722</v>
      </c>
      <c r="HK207" s="132">
        <f t="shared" si="641"/>
        <v>771</v>
      </c>
      <c r="HL207" s="132">
        <f t="shared" si="641"/>
        <v>853</v>
      </c>
      <c r="HM207" s="132">
        <f t="shared" si="641"/>
        <v>925</v>
      </c>
      <c r="HN207" s="132">
        <f t="shared" si="641"/>
        <v>1010</v>
      </c>
      <c r="HO207" s="132">
        <f t="shared" si="641"/>
        <v>1073</v>
      </c>
      <c r="HP207" s="132">
        <f t="shared" si="641"/>
        <v>1099</v>
      </c>
      <c r="HQ207" s="132">
        <f t="shared" si="641"/>
        <v>1087</v>
      </c>
      <c r="HR207" s="132">
        <f t="shared" si="641"/>
        <v>1080</v>
      </c>
      <c r="HS207" s="132">
        <f t="shared" si="641"/>
        <v>998</v>
      </c>
      <c r="HT207" s="132">
        <f t="shared" si="641"/>
        <v>901</v>
      </c>
      <c r="HU207" s="132">
        <f t="shared" si="641"/>
        <v>762</v>
      </c>
      <c r="HV207" s="132">
        <f t="shared" si="641"/>
        <v>641</v>
      </c>
      <c r="HW207" s="132">
        <f t="shared" si="641"/>
        <v>537</v>
      </c>
      <c r="HX207" s="132">
        <f t="shared" si="641"/>
        <v>432</v>
      </c>
      <c r="HY207" s="132">
        <f t="shared" si="641"/>
        <v>322</v>
      </c>
      <c r="HZ207" s="132">
        <f t="shared" si="641"/>
        <v>247</v>
      </c>
      <c r="IA207" s="132">
        <f t="shared" ref="IA207:IA215" si="642">SUM(HU193:IA193)</f>
        <v>184</v>
      </c>
    </row>
    <row r="208" spans="2:236" x14ac:dyDescent="0.25">
      <c r="B208" s="132" t="s">
        <v>205</v>
      </c>
      <c r="I208" s="132">
        <f t="shared" si="638"/>
        <v>0</v>
      </c>
      <c r="J208" s="132">
        <f t="shared" si="638"/>
        <v>1</v>
      </c>
      <c r="K208" s="132">
        <f t="shared" si="638"/>
        <v>1</v>
      </c>
      <c r="L208" s="132">
        <f t="shared" si="638"/>
        <v>1</v>
      </c>
      <c r="M208" s="132">
        <f t="shared" si="638"/>
        <v>1</v>
      </c>
      <c r="N208" s="132">
        <f t="shared" si="638"/>
        <v>1</v>
      </c>
      <c r="O208" s="132">
        <f t="shared" si="638"/>
        <v>1</v>
      </c>
      <c r="P208" s="132">
        <f t="shared" si="638"/>
        <v>1</v>
      </c>
      <c r="Q208" s="132">
        <f t="shared" si="638"/>
        <v>0</v>
      </c>
      <c r="R208" s="132">
        <f t="shared" si="638"/>
        <v>0</v>
      </c>
      <c r="S208" s="132">
        <f t="shared" si="638"/>
        <v>0</v>
      </c>
      <c r="T208" s="132">
        <f t="shared" si="638"/>
        <v>0</v>
      </c>
      <c r="U208" s="132">
        <f t="shared" si="638"/>
        <v>1</v>
      </c>
      <c r="V208" s="132">
        <f t="shared" si="638"/>
        <v>1</v>
      </c>
      <c r="W208" s="132">
        <f t="shared" si="638"/>
        <v>2</v>
      </c>
      <c r="X208" s="132">
        <f t="shared" si="638"/>
        <v>3</v>
      </c>
      <c r="Y208" s="132">
        <f t="shared" si="638"/>
        <v>3</v>
      </c>
      <c r="Z208" s="132">
        <f t="shared" si="638"/>
        <v>5</v>
      </c>
      <c r="AA208" s="132">
        <f t="shared" si="638"/>
        <v>6</v>
      </c>
      <c r="AB208" s="132">
        <f t="shared" si="638"/>
        <v>9</v>
      </c>
      <c r="AC208" s="132">
        <f t="shared" si="638"/>
        <v>14</v>
      </c>
      <c r="AD208" s="132">
        <f t="shared" si="638"/>
        <v>17</v>
      </c>
      <c r="AE208" s="132">
        <f t="shared" si="638"/>
        <v>24</v>
      </c>
      <c r="AF208" s="132">
        <f t="shared" si="638"/>
        <v>31</v>
      </c>
      <c r="AG208" s="132">
        <f t="shared" si="638"/>
        <v>33</v>
      </c>
      <c r="AH208" s="132">
        <f t="shared" si="638"/>
        <v>49</v>
      </c>
      <c r="AI208" s="132">
        <f t="shared" si="638"/>
        <v>55</v>
      </c>
      <c r="AJ208" s="132">
        <f t="shared" si="638"/>
        <v>57</v>
      </c>
      <c r="AK208" s="132">
        <f t="shared" si="638"/>
        <v>60</v>
      </c>
      <c r="AL208" s="132">
        <f t="shared" si="638"/>
        <v>69</v>
      </c>
      <c r="AM208" s="132">
        <f t="shared" si="638"/>
        <v>80</v>
      </c>
      <c r="AN208" s="132">
        <f t="shared" si="638"/>
        <v>105</v>
      </c>
      <c r="AO208" s="132">
        <f t="shared" si="638"/>
        <v>115</v>
      </c>
      <c r="AP208" s="132">
        <f t="shared" si="638"/>
        <v>145</v>
      </c>
      <c r="AQ208" s="132">
        <f t="shared" si="638"/>
        <v>176</v>
      </c>
      <c r="AR208" s="132">
        <f t="shared" si="638"/>
        <v>216</v>
      </c>
      <c r="AS208" s="132">
        <f t="shared" si="638"/>
        <v>239</v>
      </c>
      <c r="AT208" s="132">
        <f t="shared" si="638"/>
        <v>281</v>
      </c>
      <c r="AU208" s="132">
        <f t="shared" si="638"/>
        <v>316</v>
      </c>
      <c r="AV208" s="132">
        <f t="shared" si="638"/>
        <v>339</v>
      </c>
      <c r="AW208" s="132">
        <f t="shared" si="638"/>
        <v>339</v>
      </c>
      <c r="AX208" s="132">
        <f t="shared" si="638"/>
        <v>346</v>
      </c>
      <c r="AY208" s="132">
        <f t="shared" si="638"/>
        <v>363</v>
      </c>
      <c r="AZ208" s="132">
        <f t="shared" si="638"/>
        <v>372</v>
      </c>
      <c r="BA208" s="132">
        <f t="shared" si="638"/>
        <v>362</v>
      </c>
      <c r="BB208" s="132">
        <f t="shared" si="638"/>
        <v>377</v>
      </c>
      <c r="BC208" s="132">
        <f t="shared" si="638"/>
        <v>380</v>
      </c>
      <c r="BD208" s="132">
        <f t="shared" si="638"/>
        <v>410</v>
      </c>
      <c r="BE208" s="132">
        <f t="shared" si="638"/>
        <v>421</v>
      </c>
      <c r="BF208" s="132">
        <f t="shared" si="638"/>
        <v>443</v>
      </c>
      <c r="BG208" s="132">
        <f t="shared" si="638"/>
        <v>480</v>
      </c>
      <c r="BH208" s="132">
        <f t="shared" si="638"/>
        <v>501</v>
      </c>
      <c r="BI208" s="132">
        <f t="shared" si="638"/>
        <v>515</v>
      </c>
      <c r="BJ208" s="132">
        <f t="shared" si="638"/>
        <v>537</v>
      </c>
      <c r="BK208" s="132">
        <f t="shared" si="638"/>
        <v>574</v>
      </c>
      <c r="BL208" s="132">
        <f t="shared" si="638"/>
        <v>622</v>
      </c>
      <c r="BM208" s="132">
        <f t="shared" si="638"/>
        <v>657</v>
      </c>
      <c r="BN208" s="132">
        <f t="shared" si="638"/>
        <v>673</v>
      </c>
      <c r="BO208" s="132">
        <f t="shared" si="638"/>
        <v>690</v>
      </c>
      <c r="BP208" s="132">
        <f t="shared" si="638"/>
        <v>708</v>
      </c>
      <c r="BQ208" s="132">
        <f t="shared" si="638"/>
        <v>743</v>
      </c>
      <c r="BR208" s="132">
        <f t="shared" si="638"/>
        <v>745</v>
      </c>
      <c r="BS208" s="132">
        <f t="shared" si="638"/>
        <v>729</v>
      </c>
      <c r="BT208" s="132">
        <f t="shared" si="638"/>
        <v>713</v>
      </c>
      <c r="BU208" s="132">
        <f t="shared" si="639"/>
        <v>706</v>
      </c>
      <c r="BV208" s="132">
        <f t="shared" si="639"/>
        <v>694</v>
      </c>
      <c r="BW208" s="132">
        <f t="shared" si="639"/>
        <v>698</v>
      </c>
      <c r="BX208" s="132">
        <f t="shared" si="639"/>
        <v>669</v>
      </c>
      <c r="BY208" s="132">
        <f t="shared" si="639"/>
        <v>642</v>
      </c>
      <c r="BZ208" s="132">
        <f t="shared" si="639"/>
        <v>634</v>
      </c>
      <c r="CA208" s="132">
        <f t="shared" si="639"/>
        <v>619</v>
      </c>
      <c r="CB208" s="132">
        <f t="shared" si="639"/>
        <v>609</v>
      </c>
      <c r="CC208" s="132">
        <f t="shared" si="639"/>
        <v>590</v>
      </c>
      <c r="CD208" s="132">
        <f t="shared" si="639"/>
        <v>544</v>
      </c>
      <c r="CE208" s="132">
        <f t="shared" si="639"/>
        <v>514</v>
      </c>
      <c r="CF208" s="132">
        <f t="shared" si="639"/>
        <v>476</v>
      </c>
      <c r="CG208" s="132">
        <f t="shared" si="639"/>
        <v>452</v>
      </c>
      <c r="CH208" s="132">
        <f t="shared" si="639"/>
        <v>408</v>
      </c>
      <c r="CI208" s="132">
        <f t="shared" si="639"/>
        <v>375</v>
      </c>
      <c r="CJ208" s="132">
        <f t="shared" si="639"/>
        <v>354</v>
      </c>
      <c r="CK208" s="132">
        <f t="shared" si="639"/>
        <v>329</v>
      </c>
      <c r="CL208" s="132">
        <f t="shared" si="639"/>
        <v>318</v>
      </c>
      <c r="CM208" s="132">
        <f t="shared" si="639"/>
        <v>299</v>
      </c>
      <c r="CN208" s="132">
        <f t="shared" si="639"/>
        <v>272</v>
      </c>
      <c r="CO208" s="132">
        <f t="shared" si="639"/>
        <v>264</v>
      </c>
      <c r="CP208" s="132">
        <f t="shared" si="639"/>
        <v>248</v>
      </c>
      <c r="CQ208" s="132">
        <f t="shared" si="639"/>
        <v>238</v>
      </c>
      <c r="CR208" s="132">
        <f t="shared" si="639"/>
        <v>220</v>
      </c>
      <c r="CS208" s="132">
        <f t="shared" si="639"/>
        <v>196</v>
      </c>
      <c r="CT208" s="132">
        <f t="shared" si="639"/>
        <v>193</v>
      </c>
      <c r="CU208" s="132">
        <f t="shared" si="639"/>
        <v>196</v>
      </c>
      <c r="CV208" s="132">
        <f t="shared" si="639"/>
        <v>179</v>
      </c>
      <c r="CW208" s="132">
        <f t="shared" si="639"/>
        <v>176</v>
      </c>
      <c r="CX208" s="132">
        <f t="shared" si="639"/>
        <v>178</v>
      </c>
      <c r="CY208" s="132">
        <f t="shared" si="639"/>
        <v>178</v>
      </c>
      <c r="CZ208" s="132">
        <f t="shared" si="639"/>
        <v>180</v>
      </c>
      <c r="DA208" s="132">
        <f t="shared" si="639"/>
        <v>176</v>
      </c>
      <c r="DB208" s="132">
        <f t="shared" si="639"/>
        <v>164</v>
      </c>
      <c r="DC208" s="132">
        <f t="shared" si="639"/>
        <v>162</v>
      </c>
      <c r="DD208" s="132">
        <f t="shared" si="639"/>
        <v>152</v>
      </c>
      <c r="DE208" s="132">
        <f t="shared" si="639"/>
        <v>150</v>
      </c>
      <c r="DF208" s="132">
        <f t="shared" si="639"/>
        <v>159</v>
      </c>
      <c r="DG208" s="132">
        <f t="shared" si="639"/>
        <v>187</v>
      </c>
      <c r="DH208" s="132">
        <f t="shared" si="639"/>
        <v>201</v>
      </c>
      <c r="DI208" s="132">
        <f t="shared" si="639"/>
        <v>216</v>
      </c>
      <c r="DJ208" s="132">
        <f t="shared" si="639"/>
        <v>229</v>
      </c>
      <c r="DK208" s="132">
        <f t="shared" si="639"/>
        <v>243</v>
      </c>
      <c r="DL208" s="132">
        <f t="shared" si="639"/>
        <v>241</v>
      </c>
      <c r="DM208" s="132">
        <f t="shared" si="639"/>
        <v>237</v>
      </c>
      <c r="DN208" s="132">
        <f t="shared" si="639"/>
        <v>224</v>
      </c>
      <c r="DO208" s="132">
        <f t="shared" si="639"/>
        <v>221</v>
      </c>
      <c r="DP208" s="132">
        <f t="shared" si="639"/>
        <v>215</v>
      </c>
      <c r="DQ208" s="132">
        <f t="shared" si="639"/>
        <v>208</v>
      </c>
      <c r="DR208" s="132">
        <f t="shared" si="639"/>
        <v>200</v>
      </c>
      <c r="DS208" s="132">
        <f t="shared" si="639"/>
        <v>195</v>
      </c>
      <c r="DT208" s="132">
        <f t="shared" si="639"/>
        <v>198</v>
      </c>
      <c r="DU208" s="132">
        <f t="shared" si="639"/>
        <v>185</v>
      </c>
      <c r="DV208" s="132">
        <f t="shared" si="639"/>
        <v>180</v>
      </c>
      <c r="DW208" s="132">
        <f t="shared" si="639"/>
        <v>179</v>
      </c>
      <c r="DX208" s="132">
        <f t="shared" si="639"/>
        <v>186</v>
      </c>
      <c r="DY208" s="132">
        <f t="shared" si="639"/>
        <v>180</v>
      </c>
      <c r="DZ208" s="132">
        <f t="shared" si="639"/>
        <v>184</v>
      </c>
      <c r="EA208" s="132">
        <f t="shared" si="639"/>
        <v>188</v>
      </c>
      <c r="EB208" s="132">
        <f t="shared" si="639"/>
        <v>195</v>
      </c>
      <c r="EC208" s="132">
        <f t="shared" si="639"/>
        <v>203</v>
      </c>
      <c r="ED208" s="132">
        <f t="shared" si="639"/>
        <v>198</v>
      </c>
      <c r="EE208" s="132">
        <f t="shared" si="639"/>
        <v>181</v>
      </c>
      <c r="EF208" s="132">
        <f t="shared" si="639"/>
        <v>185</v>
      </c>
      <c r="EG208" s="132">
        <f t="shared" si="640"/>
        <v>186</v>
      </c>
      <c r="EH208" s="132">
        <f t="shared" si="640"/>
        <v>171</v>
      </c>
      <c r="EI208" s="132">
        <f t="shared" si="640"/>
        <v>164</v>
      </c>
      <c r="EJ208" s="132">
        <f t="shared" si="640"/>
        <v>154</v>
      </c>
      <c r="EK208" s="132">
        <f t="shared" si="640"/>
        <v>143</v>
      </c>
      <c r="EL208" s="132">
        <f t="shared" si="640"/>
        <v>140</v>
      </c>
      <c r="EM208" s="132">
        <f t="shared" si="640"/>
        <v>127</v>
      </c>
      <c r="EN208" s="132">
        <f t="shared" si="640"/>
        <v>112</v>
      </c>
      <c r="EO208" s="132">
        <f t="shared" si="640"/>
        <v>106</v>
      </c>
      <c r="EP208" s="132">
        <f t="shared" si="640"/>
        <v>99</v>
      </c>
      <c r="EQ208" s="132">
        <f t="shared" si="640"/>
        <v>88</v>
      </c>
      <c r="ER208" s="132">
        <f t="shared" si="640"/>
        <v>92</v>
      </c>
      <c r="ES208" s="132">
        <f t="shared" si="640"/>
        <v>93</v>
      </c>
      <c r="ET208" s="132">
        <f t="shared" si="640"/>
        <v>97</v>
      </c>
      <c r="EU208" s="132">
        <f t="shared" si="640"/>
        <v>104</v>
      </c>
      <c r="EV208" s="132">
        <f t="shared" si="640"/>
        <v>100</v>
      </c>
      <c r="EW208" s="132">
        <f t="shared" si="640"/>
        <v>105</v>
      </c>
      <c r="EX208" s="132">
        <f t="shared" si="640"/>
        <v>115</v>
      </c>
      <c r="EY208" s="132">
        <f t="shared" si="640"/>
        <v>113</v>
      </c>
      <c r="EZ208" s="132">
        <f t="shared" si="640"/>
        <v>118</v>
      </c>
      <c r="FA208" s="132">
        <f t="shared" si="640"/>
        <v>109</v>
      </c>
      <c r="FB208" s="132">
        <f t="shared" si="640"/>
        <v>102</v>
      </c>
      <c r="FC208" s="132">
        <f t="shared" si="640"/>
        <v>114</v>
      </c>
      <c r="FD208" s="132">
        <f t="shared" si="640"/>
        <v>118</v>
      </c>
      <c r="FE208" s="132">
        <f t="shared" si="640"/>
        <v>121</v>
      </c>
      <c r="FF208" s="132">
        <f t="shared" si="640"/>
        <v>125</v>
      </c>
      <c r="FG208" s="132">
        <f t="shared" si="640"/>
        <v>126</v>
      </c>
      <c r="FH208" s="132">
        <f t="shared" si="640"/>
        <v>142</v>
      </c>
      <c r="FI208" s="132">
        <f t="shared" si="640"/>
        <v>153</v>
      </c>
      <c r="FJ208" s="132">
        <f t="shared" si="640"/>
        <v>162</v>
      </c>
      <c r="FK208" s="132">
        <f t="shared" si="640"/>
        <v>181</v>
      </c>
      <c r="FL208" s="132">
        <f t="shared" si="640"/>
        <v>218</v>
      </c>
      <c r="FM208" s="132">
        <f t="shared" si="640"/>
        <v>235</v>
      </c>
      <c r="FN208" s="132">
        <f t="shared" si="640"/>
        <v>241</v>
      </c>
      <c r="FO208" s="132">
        <f t="shared" si="640"/>
        <v>251</v>
      </c>
      <c r="FP208" s="132">
        <f t="shared" si="640"/>
        <v>276</v>
      </c>
      <c r="FQ208" s="132">
        <f t="shared" si="640"/>
        <v>299</v>
      </c>
      <c r="FR208" s="132">
        <f t="shared" si="640"/>
        <v>325</v>
      </c>
      <c r="FS208" s="132">
        <f t="shared" si="640"/>
        <v>342</v>
      </c>
      <c r="FT208" s="132">
        <f t="shared" si="640"/>
        <v>359</v>
      </c>
      <c r="FU208" s="132">
        <f t="shared" si="640"/>
        <v>395</v>
      </c>
      <c r="FV208" s="132">
        <f t="shared" si="640"/>
        <v>447</v>
      </c>
      <c r="FW208" s="132">
        <f t="shared" si="640"/>
        <v>482</v>
      </c>
      <c r="FX208" s="132">
        <f t="shared" si="640"/>
        <v>555</v>
      </c>
      <c r="FY208" s="132">
        <f t="shared" si="640"/>
        <v>587</v>
      </c>
      <c r="FZ208" s="132">
        <f t="shared" si="640"/>
        <v>633</v>
      </c>
      <c r="GA208" s="132">
        <f t="shared" si="640"/>
        <v>713</v>
      </c>
      <c r="GB208" s="132">
        <f t="shared" si="640"/>
        <v>793</v>
      </c>
      <c r="GC208" s="132">
        <f t="shared" si="640"/>
        <v>847</v>
      </c>
      <c r="GD208" s="132">
        <f t="shared" si="640"/>
        <v>918</v>
      </c>
      <c r="GE208" s="132">
        <f t="shared" si="640"/>
        <v>986</v>
      </c>
      <c r="GF208" s="132">
        <f t="shared" si="640"/>
        <v>1080</v>
      </c>
      <c r="GG208" s="132">
        <f t="shared" si="640"/>
        <v>1158</v>
      </c>
      <c r="GH208" s="132">
        <f t="shared" si="640"/>
        <v>1219</v>
      </c>
      <c r="GI208" s="132">
        <f t="shared" si="640"/>
        <v>1255</v>
      </c>
      <c r="GJ208" s="132">
        <f t="shared" si="640"/>
        <v>1279</v>
      </c>
      <c r="GK208" s="132">
        <f t="shared" si="640"/>
        <v>1290</v>
      </c>
      <c r="GL208" s="132">
        <f t="shared" si="640"/>
        <v>1289</v>
      </c>
      <c r="GM208" s="132">
        <f t="shared" si="640"/>
        <v>1294</v>
      </c>
      <c r="GN208" s="132">
        <f t="shared" si="640"/>
        <v>1277</v>
      </c>
      <c r="GO208" s="132">
        <f t="shared" si="640"/>
        <v>1243</v>
      </c>
      <c r="GP208" s="132">
        <f t="shared" si="640"/>
        <v>1243</v>
      </c>
      <c r="GQ208" s="132">
        <f t="shared" si="640"/>
        <v>1238</v>
      </c>
      <c r="GR208" s="132">
        <f t="shared" si="640"/>
        <v>1210</v>
      </c>
      <c r="GS208" s="132">
        <f t="shared" si="641"/>
        <v>1170</v>
      </c>
      <c r="GT208" s="132">
        <f t="shared" si="641"/>
        <v>1127</v>
      </c>
      <c r="GU208" s="132">
        <f t="shared" si="641"/>
        <v>1123</v>
      </c>
      <c r="GV208" s="132">
        <f t="shared" si="641"/>
        <v>1120</v>
      </c>
      <c r="GW208" s="132">
        <f t="shared" si="641"/>
        <v>1087</v>
      </c>
      <c r="GX208" s="132">
        <f t="shared" si="641"/>
        <v>1109</v>
      </c>
      <c r="GY208" s="132">
        <f t="shared" si="641"/>
        <v>1146</v>
      </c>
      <c r="GZ208" s="132">
        <f t="shared" si="641"/>
        <v>1168</v>
      </c>
      <c r="HA208" s="132">
        <f t="shared" si="641"/>
        <v>1217</v>
      </c>
      <c r="HB208" s="132">
        <f t="shared" si="641"/>
        <v>1245</v>
      </c>
      <c r="HC208" s="132">
        <f t="shared" si="641"/>
        <v>1271</v>
      </c>
      <c r="HD208" s="132">
        <f t="shared" si="641"/>
        <v>1316</v>
      </c>
      <c r="HE208" s="132">
        <f t="shared" si="641"/>
        <v>1332</v>
      </c>
      <c r="HF208" s="132">
        <f t="shared" si="641"/>
        <v>1372</v>
      </c>
      <c r="HG208" s="132">
        <f t="shared" si="641"/>
        <v>1513</v>
      </c>
      <c r="HH208" s="132">
        <f t="shared" si="641"/>
        <v>1619</v>
      </c>
      <c r="HI208" s="132">
        <f t="shared" si="641"/>
        <v>1704</v>
      </c>
      <c r="HJ208" s="132">
        <f t="shared" si="641"/>
        <v>1778</v>
      </c>
      <c r="HK208" s="132">
        <f t="shared" si="641"/>
        <v>1905</v>
      </c>
      <c r="HL208" s="132">
        <f t="shared" si="641"/>
        <v>2029</v>
      </c>
      <c r="HM208" s="132">
        <f t="shared" si="641"/>
        <v>2168</v>
      </c>
      <c r="HN208" s="132">
        <f t="shared" si="641"/>
        <v>2237</v>
      </c>
      <c r="HO208" s="132">
        <f t="shared" si="641"/>
        <v>2336</v>
      </c>
      <c r="HP208" s="132">
        <f t="shared" si="641"/>
        <v>2405</v>
      </c>
      <c r="HQ208" s="132">
        <f t="shared" si="641"/>
        <v>2446</v>
      </c>
      <c r="HR208" s="132">
        <f t="shared" si="641"/>
        <v>2400</v>
      </c>
      <c r="HS208" s="132">
        <f t="shared" si="641"/>
        <v>2260</v>
      </c>
      <c r="HT208" s="132">
        <f t="shared" si="641"/>
        <v>2043</v>
      </c>
      <c r="HU208" s="132">
        <f t="shared" si="641"/>
        <v>1790</v>
      </c>
      <c r="HV208" s="132">
        <f t="shared" si="641"/>
        <v>1507</v>
      </c>
      <c r="HW208" s="132">
        <f t="shared" si="641"/>
        <v>1250</v>
      </c>
      <c r="HX208" s="132">
        <f t="shared" si="641"/>
        <v>972</v>
      </c>
      <c r="HY208" s="132">
        <f t="shared" si="641"/>
        <v>702</v>
      </c>
      <c r="HZ208" s="132">
        <f t="shared" si="641"/>
        <v>520</v>
      </c>
      <c r="IA208" s="132">
        <f t="shared" si="642"/>
        <v>387</v>
      </c>
    </row>
    <row r="209" spans="2:235" x14ac:dyDescent="0.25">
      <c r="B209" s="132" t="s">
        <v>206</v>
      </c>
      <c r="I209" s="132">
        <f t="shared" si="638"/>
        <v>0</v>
      </c>
      <c r="J209" s="132">
        <f t="shared" si="638"/>
        <v>0</v>
      </c>
      <c r="K209" s="132">
        <f t="shared" si="638"/>
        <v>0</v>
      </c>
      <c r="L209" s="132">
        <f t="shared" si="638"/>
        <v>0</v>
      </c>
      <c r="M209" s="132">
        <f t="shared" si="638"/>
        <v>0</v>
      </c>
      <c r="N209" s="132">
        <f t="shared" si="638"/>
        <v>0</v>
      </c>
      <c r="O209" s="132">
        <f t="shared" si="638"/>
        <v>0</v>
      </c>
      <c r="P209" s="132">
        <f t="shared" si="638"/>
        <v>0</v>
      </c>
      <c r="Q209" s="132">
        <f t="shared" si="638"/>
        <v>0</v>
      </c>
      <c r="R209" s="132">
        <f t="shared" si="638"/>
        <v>0</v>
      </c>
      <c r="S209" s="132">
        <f t="shared" si="638"/>
        <v>0</v>
      </c>
      <c r="T209" s="132">
        <f t="shared" si="638"/>
        <v>0</v>
      </c>
      <c r="U209" s="132">
        <f t="shared" si="638"/>
        <v>0</v>
      </c>
      <c r="V209" s="132">
        <f t="shared" si="638"/>
        <v>0</v>
      </c>
      <c r="W209" s="132">
        <f t="shared" si="638"/>
        <v>0</v>
      </c>
      <c r="X209" s="132">
        <f t="shared" si="638"/>
        <v>1</v>
      </c>
      <c r="Y209" s="132">
        <f t="shared" si="638"/>
        <v>2</v>
      </c>
      <c r="Z209" s="132">
        <f t="shared" si="638"/>
        <v>4</v>
      </c>
      <c r="AA209" s="132">
        <f t="shared" si="638"/>
        <v>5</v>
      </c>
      <c r="AB209" s="132">
        <f t="shared" si="638"/>
        <v>8</v>
      </c>
      <c r="AC209" s="132">
        <f t="shared" si="638"/>
        <v>17</v>
      </c>
      <c r="AD209" s="132">
        <f t="shared" si="638"/>
        <v>18</v>
      </c>
      <c r="AE209" s="132">
        <f t="shared" si="638"/>
        <v>22</v>
      </c>
      <c r="AF209" s="132">
        <f t="shared" si="638"/>
        <v>27</v>
      </c>
      <c r="AG209" s="132">
        <f t="shared" si="638"/>
        <v>38</v>
      </c>
      <c r="AH209" s="132">
        <f t="shared" si="638"/>
        <v>47</v>
      </c>
      <c r="AI209" s="132">
        <f t="shared" si="638"/>
        <v>57</v>
      </c>
      <c r="AJ209" s="132">
        <f t="shared" si="638"/>
        <v>55</v>
      </c>
      <c r="AK209" s="132">
        <f t="shared" si="638"/>
        <v>69</v>
      </c>
      <c r="AL209" s="132">
        <f t="shared" si="638"/>
        <v>86</v>
      </c>
      <c r="AM209" s="132">
        <f t="shared" si="638"/>
        <v>114</v>
      </c>
      <c r="AN209" s="132">
        <f t="shared" si="638"/>
        <v>153</v>
      </c>
      <c r="AO209" s="132">
        <f t="shared" si="638"/>
        <v>183</v>
      </c>
      <c r="AP209" s="132">
        <f t="shared" si="638"/>
        <v>216</v>
      </c>
      <c r="AQ209" s="132">
        <f t="shared" si="638"/>
        <v>270</v>
      </c>
      <c r="AR209" s="132">
        <f t="shared" si="638"/>
        <v>323</v>
      </c>
      <c r="AS209" s="132">
        <f t="shared" si="638"/>
        <v>371</v>
      </c>
      <c r="AT209" s="132">
        <f t="shared" si="638"/>
        <v>399</v>
      </c>
      <c r="AU209" s="132">
        <f t="shared" si="638"/>
        <v>435</v>
      </c>
      <c r="AV209" s="132">
        <f t="shared" si="638"/>
        <v>460</v>
      </c>
      <c r="AW209" s="132">
        <f t="shared" si="638"/>
        <v>475</v>
      </c>
      <c r="AX209" s="132">
        <f t="shared" si="638"/>
        <v>479</v>
      </c>
      <c r="AY209" s="132">
        <f t="shared" si="638"/>
        <v>492</v>
      </c>
      <c r="AZ209" s="132">
        <f t="shared" si="638"/>
        <v>495</v>
      </c>
      <c r="BA209" s="132">
        <f t="shared" si="638"/>
        <v>481</v>
      </c>
      <c r="BB209" s="132">
        <f t="shared" si="638"/>
        <v>465</v>
      </c>
      <c r="BC209" s="132">
        <f t="shared" si="638"/>
        <v>479</v>
      </c>
      <c r="BD209" s="132">
        <f t="shared" si="638"/>
        <v>500</v>
      </c>
      <c r="BE209" s="132">
        <f t="shared" si="638"/>
        <v>521</v>
      </c>
      <c r="BF209" s="132">
        <f t="shared" si="638"/>
        <v>530</v>
      </c>
      <c r="BG209" s="132">
        <f t="shared" si="638"/>
        <v>523</v>
      </c>
      <c r="BH209" s="132">
        <f t="shared" si="638"/>
        <v>546</v>
      </c>
      <c r="BI209" s="132">
        <f t="shared" si="638"/>
        <v>567</v>
      </c>
      <c r="BJ209" s="132">
        <f t="shared" si="638"/>
        <v>550</v>
      </c>
      <c r="BK209" s="132">
        <f t="shared" si="638"/>
        <v>574</v>
      </c>
      <c r="BL209" s="132">
        <f t="shared" si="638"/>
        <v>567</v>
      </c>
      <c r="BM209" s="132">
        <f t="shared" si="638"/>
        <v>565</v>
      </c>
      <c r="BN209" s="132">
        <f t="shared" si="638"/>
        <v>592</v>
      </c>
      <c r="BO209" s="132">
        <f t="shared" si="638"/>
        <v>588</v>
      </c>
      <c r="BP209" s="132">
        <f t="shared" si="638"/>
        <v>611</v>
      </c>
      <c r="BQ209" s="132">
        <f t="shared" si="638"/>
        <v>648</v>
      </c>
      <c r="BR209" s="132">
        <f t="shared" si="638"/>
        <v>639</v>
      </c>
      <c r="BS209" s="132">
        <f t="shared" si="638"/>
        <v>649</v>
      </c>
      <c r="BT209" s="132">
        <f t="shared" ref="BT209:BT215" si="643">SUM(BN195:BT195)</f>
        <v>648</v>
      </c>
      <c r="BU209" s="132">
        <f t="shared" si="639"/>
        <v>659</v>
      </c>
      <c r="BV209" s="132">
        <f t="shared" si="639"/>
        <v>657</v>
      </c>
      <c r="BW209" s="132">
        <f t="shared" si="639"/>
        <v>631</v>
      </c>
      <c r="BX209" s="132">
        <f t="shared" si="639"/>
        <v>588</v>
      </c>
      <c r="BY209" s="132">
        <f t="shared" si="639"/>
        <v>564</v>
      </c>
      <c r="BZ209" s="132">
        <f t="shared" si="639"/>
        <v>525</v>
      </c>
      <c r="CA209" s="132">
        <f t="shared" si="639"/>
        <v>492</v>
      </c>
      <c r="CB209" s="132">
        <f t="shared" si="639"/>
        <v>437</v>
      </c>
      <c r="CC209" s="132">
        <f t="shared" si="639"/>
        <v>412</v>
      </c>
      <c r="CD209" s="132">
        <f t="shared" si="639"/>
        <v>380</v>
      </c>
      <c r="CE209" s="132">
        <f t="shared" si="639"/>
        <v>375</v>
      </c>
      <c r="CF209" s="132">
        <f t="shared" si="639"/>
        <v>344</v>
      </c>
      <c r="CG209" s="132">
        <f t="shared" si="639"/>
        <v>322</v>
      </c>
      <c r="CH209" s="132">
        <f t="shared" si="639"/>
        <v>309</v>
      </c>
      <c r="CI209" s="132">
        <f t="shared" si="639"/>
        <v>283</v>
      </c>
      <c r="CJ209" s="132">
        <f t="shared" si="639"/>
        <v>277</v>
      </c>
      <c r="CK209" s="132">
        <f t="shared" si="639"/>
        <v>249</v>
      </c>
      <c r="CL209" s="132">
        <f t="shared" si="639"/>
        <v>229</v>
      </c>
      <c r="CM209" s="132">
        <f t="shared" si="639"/>
        <v>210</v>
      </c>
      <c r="CN209" s="132">
        <f t="shared" si="639"/>
        <v>199</v>
      </c>
      <c r="CO209" s="132">
        <f t="shared" si="639"/>
        <v>202</v>
      </c>
      <c r="CP209" s="132">
        <f t="shared" si="639"/>
        <v>196</v>
      </c>
      <c r="CQ209" s="132">
        <f t="shared" si="639"/>
        <v>184</v>
      </c>
      <c r="CR209" s="132">
        <f t="shared" si="639"/>
        <v>180</v>
      </c>
      <c r="CS209" s="132">
        <f t="shared" si="639"/>
        <v>167</v>
      </c>
      <c r="CT209" s="132">
        <f t="shared" si="639"/>
        <v>170</v>
      </c>
      <c r="CU209" s="132">
        <f t="shared" si="639"/>
        <v>170</v>
      </c>
      <c r="CV209" s="132">
        <f t="shared" si="639"/>
        <v>151</v>
      </c>
      <c r="CW209" s="132">
        <f t="shared" si="639"/>
        <v>155</v>
      </c>
      <c r="CX209" s="132">
        <f t="shared" si="639"/>
        <v>150</v>
      </c>
      <c r="CY209" s="132">
        <f t="shared" si="639"/>
        <v>144</v>
      </c>
      <c r="CZ209" s="132">
        <f t="shared" si="639"/>
        <v>139</v>
      </c>
      <c r="DA209" s="132">
        <f t="shared" si="639"/>
        <v>133</v>
      </c>
      <c r="DB209" s="132">
        <f t="shared" si="639"/>
        <v>128</v>
      </c>
      <c r="DC209" s="132">
        <f t="shared" si="639"/>
        <v>125</v>
      </c>
      <c r="DD209" s="132">
        <f t="shared" si="639"/>
        <v>119</v>
      </c>
      <c r="DE209" s="132">
        <f t="shared" si="639"/>
        <v>119</v>
      </c>
      <c r="DF209" s="132">
        <f t="shared" si="639"/>
        <v>121</v>
      </c>
      <c r="DG209" s="132">
        <f t="shared" si="639"/>
        <v>136</v>
      </c>
      <c r="DH209" s="132">
        <f t="shared" si="639"/>
        <v>142</v>
      </c>
      <c r="DI209" s="132">
        <f t="shared" si="639"/>
        <v>161</v>
      </c>
      <c r="DJ209" s="132">
        <f t="shared" si="639"/>
        <v>177</v>
      </c>
      <c r="DK209" s="132">
        <f t="shared" si="639"/>
        <v>191</v>
      </c>
      <c r="DL209" s="132">
        <f t="shared" si="639"/>
        <v>193</v>
      </c>
      <c r="DM209" s="132">
        <f t="shared" si="639"/>
        <v>196</v>
      </c>
      <c r="DN209" s="132">
        <f t="shared" si="639"/>
        <v>191</v>
      </c>
      <c r="DO209" s="132">
        <f t="shared" si="639"/>
        <v>195</v>
      </c>
      <c r="DP209" s="132">
        <f t="shared" si="639"/>
        <v>190</v>
      </c>
      <c r="DQ209" s="132">
        <f t="shared" si="639"/>
        <v>176</v>
      </c>
      <c r="DR209" s="132">
        <f t="shared" si="639"/>
        <v>166</v>
      </c>
      <c r="DS209" s="132">
        <f t="shared" si="639"/>
        <v>169</v>
      </c>
      <c r="DT209" s="132">
        <f t="shared" si="639"/>
        <v>171</v>
      </c>
      <c r="DU209" s="132">
        <f t="shared" si="639"/>
        <v>171</v>
      </c>
      <c r="DV209" s="132">
        <f t="shared" si="639"/>
        <v>170</v>
      </c>
      <c r="DW209" s="132">
        <f t="shared" si="639"/>
        <v>167</v>
      </c>
      <c r="DX209" s="132">
        <f t="shared" si="639"/>
        <v>169</v>
      </c>
      <c r="DY209" s="132">
        <f t="shared" si="639"/>
        <v>172</v>
      </c>
      <c r="DZ209" s="132">
        <f t="shared" si="639"/>
        <v>165</v>
      </c>
      <c r="EA209" s="132">
        <f t="shared" si="639"/>
        <v>162</v>
      </c>
      <c r="EB209" s="132">
        <f t="shared" si="639"/>
        <v>166</v>
      </c>
      <c r="EC209" s="132">
        <f t="shared" si="639"/>
        <v>167</v>
      </c>
      <c r="ED209" s="132">
        <f t="shared" si="639"/>
        <v>165</v>
      </c>
      <c r="EE209" s="132">
        <f t="shared" si="639"/>
        <v>168</v>
      </c>
      <c r="EF209" s="132">
        <f t="shared" ref="EF209:EF215" si="644">SUM(DZ195:EF195)</f>
        <v>163</v>
      </c>
      <c r="EG209" s="132">
        <f t="shared" si="640"/>
        <v>169</v>
      </c>
      <c r="EH209" s="132">
        <f t="shared" si="640"/>
        <v>168</v>
      </c>
      <c r="EI209" s="132">
        <f t="shared" si="640"/>
        <v>152</v>
      </c>
      <c r="EJ209" s="132">
        <f t="shared" si="640"/>
        <v>141</v>
      </c>
      <c r="EK209" s="132">
        <f t="shared" si="640"/>
        <v>133</v>
      </c>
      <c r="EL209" s="132">
        <f t="shared" si="640"/>
        <v>119</v>
      </c>
      <c r="EM209" s="132">
        <f t="shared" si="640"/>
        <v>123</v>
      </c>
      <c r="EN209" s="132">
        <f t="shared" si="640"/>
        <v>116</v>
      </c>
      <c r="EO209" s="132">
        <f t="shared" si="640"/>
        <v>109</v>
      </c>
      <c r="EP209" s="132">
        <f t="shared" si="640"/>
        <v>111</v>
      </c>
      <c r="EQ209" s="132">
        <f t="shared" si="640"/>
        <v>117</v>
      </c>
      <c r="ER209" s="132">
        <f t="shared" si="640"/>
        <v>121</v>
      </c>
      <c r="ES209" s="132">
        <f t="shared" si="640"/>
        <v>115</v>
      </c>
      <c r="ET209" s="132">
        <f t="shared" si="640"/>
        <v>110</v>
      </c>
      <c r="EU209" s="132">
        <f t="shared" si="640"/>
        <v>109</v>
      </c>
      <c r="EV209" s="132">
        <f t="shared" si="640"/>
        <v>102</v>
      </c>
      <c r="EW209" s="132">
        <f t="shared" si="640"/>
        <v>100</v>
      </c>
      <c r="EX209" s="132">
        <f t="shared" si="640"/>
        <v>84</v>
      </c>
      <c r="EY209" s="132">
        <f t="shared" si="640"/>
        <v>80</v>
      </c>
      <c r="EZ209" s="132">
        <f t="shared" si="640"/>
        <v>80</v>
      </c>
      <c r="FA209" s="132">
        <f t="shared" si="640"/>
        <v>69</v>
      </c>
      <c r="FB209" s="132">
        <f t="shared" si="640"/>
        <v>62</v>
      </c>
      <c r="FC209" s="132">
        <f t="shared" si="640"/>
        <v>66</v>
      </c>
      <c r="FD209" s="132">
        <f t="shared" si="640"/>
        <v>65</v>
      </c>
      <c r="FE209" s="132">
        <f t="shared" si="640"/>
        <v>79</v>
      </c>
      <c r="FF209" s="132">
        <f t="shared" si="640"/>
        <v>82</v>
      </c>
      <c r="FG209" s="132">
        <f t="shared" si="640"/>
        <v>98</v>
      </c>
      <c r="FH209" s="132">
        <f t="shared" si="640"/>
        <v>117</v>
      </c>
      <c r="FI209" s="132">
        <f t="shared" si="640"/>
        <v>131</v>
      </c>
      <c r="FJ209" s="132">
        <f t="shared" si="640"/>
        <v>148</v>
      </c>
      <c r="FK209" s="132">
        <f t="shared" si="640"/>
        <v>172</v>
      </c>
      <c r="FL209" s="132">
        <f t="shared" si="640"/>
        <v>190</v>
      </c>
      <c r="FM209" s="132">
        <f t="shared" si="640"/>
        <v>195</v>
      </c>
      <c r="FN209" s="132">
        <f t="shared" si="640"/>
        <v>204</v>
      </c>
      <c r="FO209" s="132">
        <f t="shared" si="640"/>
        <v>209</v>
      </c>
      <c r="FP209" s="132">
        <f t="shared" si="640"/>
        <v>222</v>
      </c>
      <c r="FQ209" s="132">
        <f t="shared" si="640"/>
        <v>236</v>
      </c>
      <c r="FR209" s="132">
        <f t="shared" si="640"/>
        <v>246</v>
      </c>
      <c r="FS209" s="132">
        <f t="shared" si="640"/>
        <v>253</v>
      </c>
      <c r="FT209" s="132">
        <f t="shared" si="640"/>
        <v>278</v>
      </c>
      <c r="FU209" s="132">
        <f t="shared" si="640"/>
        <v>288</v>
      </c>
      <c r="FV209" s="132">
        <f t="shared" si="640"/>
        <v>307</v>
      </c>
      <c r="FW209" s="132">
        <f t="shared" si="640"/>
        <v>320</v>
      </c>
      <c r="FX209" s="132">
        <f t="shared" si="640"/>
        <v>359</v>
      </c>
      <c r="FY209" s="132">
        <f t="shared" si="640"/>
        <v>388</v>
      </c>
      <c r="FZ209" s="132">
        <f t="shared" si="640"/>
        <v>426</v>
      </c>
      <c r="GA209" s="132">
        <f t="shared" si="640"/>
        <v>444</v>
      </c>
      <c r="GB209" s="132">
        <f t="shared" si="640"/>
        <v>474</v>
      </c>
      <c r="GC209" s="132">
        <f t="shared" si="640"/>
        <v>513</v>
      </c>
      <c r="GD209" s="132">
        <f t="shared" si="640"/>
        <v>563</v>
      </c>
      <c r="GE209" s="132">
        <f t="shared" si="640"/>
        <v>623</v>
      </c>
      <c r="GF209" s="132">
        <f t="shared" si="640"/>
        <v>658</v>
      </c>
      <c r="GG209" s="132">
        <f t="shared" si="640"/>
        <v>681</v>
      </c>
      <c r="GH209" s="132">
        <f t="shared" si="640"/>
        <v>692</v>
      </c>
      <c r="GI209" s="132">
        <f t="shared" si="640"/>
        <v>726</v>
      </c>
      <c r="GJ209" s="132">
        <f t="shared" si="640"/>
        <v>729</v>
      </c>
      <c r="GK209" s="132">
        <f t="shared" si="640"/>
        <v>705</v>
      </c>
      <c r="GL209" s="132">
        <f t="shared" si="640"/>
        <v>665</v>
      </c>
      <c r="GM209" s="132">
        <f t="shared" si="640"/>
        <v>654</v>
      </c>
      <c r="GN209" s="132">
        <f t="shared" si="640"/>
        <v>658</v>
      </c>
      <c r="GO209" s="132">
        <f t="shared" si="640"/>
        <v>684</v>
      </c>
      <c r="GP209" s="132">
        <f t="shared" si="640"/>
        <v>652</v>
      </c>
      <c r="GQ209" s="132">
        <f t="shared" si="640"/>
        <v>647</v>
      </c>
      <c r="GR209" s="132">
        <f t="shared" ref="GR209:GR215" si="645">SUM(GL195:GR195)</f>
        <v>658</v>
      </c>
      <c r="GS209" s="132">
        <f t="shared" si="641"/>
        <v>625</v>
      </c>
      <c r="GT209" s="132">
        <f t="shared" si="641"/>
        <v>632</v>
      </c>
      <c r="GU209" s="132">
        <f t="shared" si="641"/>
        <v>611</v>
      </c>
      <c r="GV209" s="132">
        <f t="shared" si="641"/>
        <v>586</v>
      </c>
      <c r="GW209" s="132">
        <f t="shared" si="641"/>
        <v>592</v>
      </c>
      <c r="GX209" s="132">
        <f t="shared" si="641"/>
        <v>594</v>
      </c>
      <c r="GY209" s="132">
        <f t="shared" si="641"/>
        <v>602</v>
      </c>
      <c r="GZ209" s="132">
        <f t="shared" si="641"/>
        <v>634</v>
      </c>
      <c r="HA209" s="132">
        <f t="shared" si="641"/>
        <v>629</v>
      </c>
      <c r="HB209" s="132">
        <f t="shared" si="641"/>
        <v>643</v>
      </c>
      <c r="HC209" s="132">
        <f t="shared" si="641"/>
        <v>661</v>
      </c>
      <c r="HD209" s="132">
        <f t="shared" si="641"/>
        <v>678</v>
      </c>
      <c r="HE209" s="132">
        <f t="shared" si="641"/>
        <v>679</v>
      </c>
      <c r="HF209" s="132">
        <f t="shared" si="641"/>
        <v>668</v>
      </c>
      <c r="HG209" s="132">
        <f t="shared" si="641"/>
        <v>701</v>
      </c>
      <c r="HH209" s="132">
        <f t="shared" si="641"/>
        <v>761</v>
      </c>
      <c r="HI209" s="132">
        <f t="shared" si="641"/>
        <v>814</v>
      </c>
      <c r="HJ209" s="132">
        <f t="shared" si="641"/>
        <v>843</v>
      </c>
      <c r="HK209" s="132">
        <f t="shared" si="641"/>
        <v>924</v>
      </c>
      <c r="HL209" s="132">
        <f t="shared" si="641"/>
        <v>1000</v>
      </c>
      <c r="HM209" s="132">
        <f t="shared" si="641"/>
        <v>1110</v>
      </c>
      <c r="HN209" s="132">
        <f t="shared" si="641"/>
        <v>1179</v>
      </c>
      <c r="HO209" s="132">
        <f t="shared" si="641"/>
        <v>1246</v>
      </c>
      <c r="HP209" s="132">
        <f t="shared" si="641"/>
        <v>1263</v>
      </c>
      <c r="HQ209" s="132">
        <f t="shared" si="641"/>
        <v>1296</v>
      </c>
      <c r="HR209" s="132">
        <f t="shared" si="641"/>
        <v>1245</v>
      </c>
      <c r="HS209" s="132">
        <f t="shared" si="641"/>
        <v>1181</v>
      </c>
      <c r="HT209" s="132">
        <f t="shared" si="641"/>
        <v>1064</v>
      </c>
      <c r="HU209" s="132">
        <f t="shared" si="641"/>
        <v>948</v>
      </c>
      <c r="HV209" s="132">
        <f t="shared" si="641"/>
        <v>792</v>
      </c>
      <c r="HW209" s="132">
        <f t="shared" si="641"/>
        <v>666</v>
      </c>
      <c r="HX209" s="132">
        <f t="shared" si="641"/>
        <v>520</v>
      </c>
      <c r="HY209" s="132">
        <f t="shared" si="641"/>
        <v>391</v>
      </c>
      <c r="HZ209" s="132">
        <f t="shared" si="641"/>
        <v>291</v>
      </c>
      <c r="IA209" s="132">
        <f t="shared" si="642"/>
        <v>218</v>
      </c>
    </row>
    <row r="210" spans="2:235" x14ac:dyDescent="0.25">
      <c r="B210" s="132" t="s">
        <v>207</v>
      </c>
      <c r="I210" s="132">
        <f t="shared" ref="I210:I215" si="646">SUM(C196:I196)</f>
        <v>1</v>
      </c>
      <c r="J210" s="132">
        <f t="shared" ref="J210:J215" si="647">SUM(D196:J196)</f>
        <v>1</v>
      </c>
      <c r="K210" s="132">
        <f t="shared" ref="K210:K215" si="648">SUM(E196:K196)</f>
        <v>0</v>
      </c>
      <c r="L210" s="132">
        <f t="shared" ref="L210:L215" si="649">SUM(F196:L196)</f>
        <v>1</v>
      </c>
      <c r="M210" s="132">
        <f t="shared" ref="M210:M215" si="650">SUM(G196:M196)</f>
        <v>1</v>
      </c>
      <c r="N210" s="132">
        <f t="shared" ref="N210:N215" si="651">SUM(H196:N196)</f>
        <v>3</v>
      </c>
      <c r="O210" s="132">
        <f t="shared" ref="O210:O215" si="652">SUM(I196:O196)</f>
        <v>3</v>
      </c>
      <c r="P210" s="132">
        <f t="shared" ref="P210:P215" si="653">SUM(J196:P196)</f>
        <v>5</v>
      </c>
      <c r="Q210" s="132">
        <f t="shared" ref="Q210:Q215" si="654">SUM(K196:Q196)</f>
        <v>5</v>
      </c>
      <c r="R210" s="132">
        <f t="shared" ref="R210:R215" si="655">SUM(L196:R196)</f>
        <v>6</v>
      </c>
      <c r="S210" s="132">
        <f t="shared" ref="S210:S215" si="656">SUM(M196:S196)</f>
        <v>5</v>
      </c>
      <c r="T210" s="132">
        <f t="shared" ref="T210:T215" si="657">SUM(N196:T196)</f>
        <v>5</v>
      </c>
      <c r="U210" s="132">
        <f t="shared" ref="U210:U215" si="658">SUM(O196:U196)</f>
        <v>3</v>
      </c>
      <c r="V210" s="132">
        <f t="shared" ref="V210:V215" si="659">SUM(P196:V196)</f>
        <v>4</v>
      </c>
      <c r="W210" s="132">
        <f t="shared" ref="W210:W215" si="660">SUM(Q196:W196)</f>
        <v>4</v>
      </c>
      <c r="X210" s="132">
        <f t="shared" ref="X210:X215" si="661">SUM(R196:X196)</f>
        <v>4</v>
      </c>
      <c r="Y210" s="132">
        <f t="shared" ref="Y210:Y215" si="662">SUM(S196:Y196)</f>
        <v>4</v>
      </c>
      <c r="Z210" s="132">
        <f t="shared" ref="Z210:Z215" si="663">SUM(T196:Z196)</f>
        <v>5</v>
      </c>
      <c r="AA210" s="132">
        <f t="shared" ref="AA210:AA215" si="664">SUM(U196:AA196)</f>
        <v>10</v>
      </c>
      <c r="AB210" s="132">
        <f t="shared" ref="AB210:AB215" si="665">SUM(V196:AB196)</f>
        <v>16</v>
      </c>
      <c r="AC210" s="132">
        <f t="shared" ref="AC210:AC215" si="666">SUM(W196:AC196)</f>
        <v>24</v>
      </c>
      <c r="AD210" s="132">
        <f t="shared" ref="AD210:AD215" si="667">SUM(X196:AD196)</f>
        <v>32</v>
      </c>
      <c r="AE210" s="132">
        <f t="shared" ref="AE210:AE215" si="668">SUM(Y196:AE196)</f>
        <v>50</v>
      </c>
      <c r="AF210" s="132">
        <f t="shared" ref="AF210:AF215" si="669">SUM(Z196:AF196)</f>
        <v>80</v>
      </c>
      <c r="AG210" s="132">
        <f t="shared" ref="AG210:AG215" si="670">SUM(AA196:AG196)</f>
        <v>107</v>
      </c>
      <c r="AH210" s="132">
        <f t="shared" ref="AH210:AH215" si="671">SUM(AB196:AH196)</f>
        <v>122</v>
      </c>
      <c r="AI210" s="132">
        <f t="shared" ref="AI210:AI215" si="672">SUM(AC196:AI196)</f>
        <v>128</v>
      </c>
      <c r="AJ210" s="132">
        <f t="shared" ref="AJ210:AJ215" si="673">SUM(AD196:AJ196)</f>
        <v>144</v>
      </c>
      <c r="AK210" s="132">
        <f t="shared" ref="AK210:AK215" si="674">SUM(AE196:AK196)</f>
        <v>160</v>
      </c>
      <c r="AL210" s="132">
        <f t="shared" ref="AL210:AL215" si="675">SUM(AF196:AL196)</f>
        <v>180</v>
      </c>
      <c r="AM210" s="132">
        <f t="shared" ref="AM210:AM215" si="676">SUM(AG196:AM196)</f>
        <v>178</v>
      </c>
      <c r="AN210" s="132">
        <f t="shared" ref="AN210:AN215" si="677">SUM(AH196:AN196)</f>
        <v>203</v>
      </c>
      <c r="AO210" s="132">
        <f t="shared" ref="AO210:AO215" si="678">SUM(AI196:AO196)</f>
        <v>231</v>
      </c>
      <c r="AP210" s="132">
        <f t="shared" ref="AP210:AP215" si="679">SUM(AJ196:AP196)</f>
        <v>276</v>
      </c>
      <c r="AQ210" s="132">
        <f t="shared" ref="AQ210:AQ215" si="680">SUM(AK196:AQ196)</f>
        <v>304</v>
      </c>
      <c r="AR210" s="132">
        <f t="shared" ref="AR210:AR215" si="681">SUM(AL196:AR196)</f>
        <v>357</v>
      </c>
      <c r="AS210" s="132">
        <f t="shared" ref="AS210:AS215" si="682">SUM(AM196:AS196)</f>
        <v>407</v>
      </c>
      <c r="AT210" s="132">
        <f t="shared" ref="AT210:AT215" si="683">SUM(AN196:AT196)</f>
        <v>458</v>
      </c>
      <c r="AU210" s="132">
        <f t="shared" ref="AU210:AU215" si="684">SUM(AO196:AU196)</f>
        <v>501</v>
      </c>
      <c r="AV210" s="132">
        <f t="shared" ref="AV210:AV215" si="685">SUM(AP196:AV196)</f>
        <v>547</v>
      </c>
      <c r="AW210" s="132">
        <f t="shared" ref="AW210:AW215" si="686">SUM(AQ196:AW196)</f>
        <v>589</v>
      </c>
      <c r="AX210" s="132">
        <f t="shared" ref="AX210:AX215" si="687">SUM(AR196:AX196)</f>
        <v>624</v>
      </c>
      <c r="AY210" s="132">
        <f t="shared" ref="AY210:AY215" si="688">SUM(AS196:AY196)</f>
        <v>643</v>
      </c>
      <c r="AZ210" s="132">
        <f t="shared" ref="AZ210:AZ215" si="689">SUM(AT196:AZ196)</f>
        <v>635</v>
      </c>
      <c r="BA210" s="132">
        <f t="shared" ref="BA210:BA215" si="690">SUM(AU196:BA196)</f>
        <v>640</v>
      </c>
      <c r="BB210" s="132">
        <f t="shared" ref="BB210:BB215" si="691">SUM(AV196:BB196)</f>
        <v>661</v>
      </c>
      <c r="BC210" s="132">
        <f t="shared" ref="BC210:BC215" si="692">SUM(AW196:BC196)</f>
        <v>673</v>
      </c>
      <c r="BD210" s="132">
        <f t="shared" ref="BD210:BD215" si="693">SUM(AX196:BD196)</f>
        <v>684</v>
      </c>
      <c r="BE210" s="132">
        <f t="shared" ref="BE210:BE215" si="694">SUM(AY196:BE196)</f>
        <v>681</v>
      </c>
      <c r="BF210" s="132">
        <f t="shared" ref="BF210:BF215" si="695">SUM(AZ196:BF196)</f>
        <v>702</v>
      </c>
      <c r="BG210" s="132">
        <f t="shared" ref="BG210:BG215" si="696">SUM(BA196:BG196)</f>
        <v>718</v>
      </c>
      <c r="BH210" s="132">
        <f t="shared" ref="BH210:BH215" si="697">SUM(BB196:BH196)</f>
        <v>716</v>
      </c>
      <c r="BI210" s="132">
        <f t="shared" ref="BI210:BI215" si="698">SUM(BC196:BI196)</f>
        <v>728</v>
      </c>
      <c r="BJ210" s="132">
        <f t="shared" ref="BJ210:BJ215" si="699">SUM(BD196:BJ196)</f>
        <v>727</v>
      </c>
      <c r="BK210" s="132">
        <f t="shared" ref="BK210:BK215" si="700">SUM(BE196:BK196)</f>
        <v>745</v>
      </c>
      <c r="BL210" s="132">
        <f t="shared" ref="BL210:BL215" si="701">SUM(BF196:BL196)</f>
        <v>791</v>
      </c>
      <c r="BM210" s="132">
        <f t="shared" ref="BM210:BM215" si="702">SUM(BG196:BM196)</f>
        <v>816</v>
      </c>
      <c r="BN210" s="132">
        <f t="shared" ref="BN210:BN215" si="703">SUM(BH196:BN196)</f>
        <v>836</v>
      </c>
      <c r="BO210" s="132">
        <f t="shared" ref="BO210:BO215" si="704">SUM(BI196:BO196)</f>
        <v>844</v>
      </c>
      <c r="BP210" s="132">
        <f t="shared" ref="BP210:BP215" si="705">SUM(BJ196:BP196)</f>
        <v>864</v>
      </c>
      <c r="BQ210" s="132">
        <f t="shared" ref="BQ210:BQ215" si="706">SUM(BK196:BQ196)</f>
        <v>869</v>
      </c>
      <c r="BR210" s="132">
        <f t="shared" ref="BR210:BR215" si="707">SUM(BL196:BR196)</f>
        <v>855</v>
      </c>
      <c r="BS210" s="132">
        <f t="shared" ref="BS210:BS215" si="708">SUM(BM196:BS196)</f>
        <v>822</v>
      </c>
      <c r="BT210" s="132">
        <f t="shared" si="643"/>
        <v>796</v>
      </c>
      <c r="BU210" s="132">
        <f t="shared" ref="BU210:BU215" si="709">SUM(BO196:BU196)</f>
        <v>765</v>
      </c>
      <c r="BV210" s="132">
        <f t="shared" ref="BV210:BV215" si="710">SUM(BP196:BV196)</f>
        <v>760</v>
      </c>
      <c r="BW210" s="132">
        <f t="shared" ref="BW210:BW215" si="711">SUM(BQ196:BW196)</f>
        <v>699</v>
      </c>
      <c r="BX210" s="132">
        <f t="shared" ref="BX210:BX215" si="712">SUM(BR196:BX196)</f>
        <v>671</v>
      </c>
      <c r="BY210" s="132">
        <f t="shared" ref="BY210:BY215" si="713">SUM(BS196:BY196)</f>
        <v>631</v>
      </c>
      <c r="BZ210" s="132">
        <f t="shared" ref="BZ210:BZ215" si="714">SUM(BT196:BZ196)</f>
        <v>619</v>
      </c>
      <c r="CA210" s="132">
        <f t="shared" ref="CA210:CA215" si="715">SUM(BU196:CA196)</f>
        <v>583</v>
      </c>
      <c r="CB210" s="132">
        <f t="shared" ref="CB210:CB215" si="716">SUM(BV196:CB196)</f>
        <v>573</v>
      </c>
      <c r="CC210" s="132">
        <f t="shared" ref="CC210:CC215" si="717">SUM(BW196:CC196)</f>
        <v>549</v>
      </c>
      <c r="CD210" s="132">
        <f t="shared" ref="CD210:CD215" si="718">SUM(BX196:CD196)</f>
        <v>536</v>
      </c>
      <c r="CE210" s="132">
        <f t="shared" ref="CE210:CE215" si="719">SUM(BY196:CE196)</f>
        <v>511</v>
      </c>
      <c r="CF210" s="132">
        <f t="shared" ref="CF210:CF215" si="720">SUM(BZ196:CF196)</f>
        <v>487</v>
      </c>
      <c r="CG210" s="132">
        <f t="shared" ref="CG210:CG215" si="721">SUM(CA196:CG196)</f>
        <v>451</v>
      </c>
      <c r="CH210" s="132">
        <f t="shared" ref="CH210:CH215" si="722">SUM(CB196:CH196)</f>
        <v>416</v>
      </c>
      <c r="CI210" s="132">
        <f t="shared" ref="CI210:CI215" si="723">SUM(CC196:CI196)</f>
        <v>377</v>
      </c>
      <c r="CJ210" s="132">
        <f t="shared" ref="CJ210:CJ215" si="724">SUM(CD196:CJ196)</f>
        <v>356</v>
      </c>
      <c r="CK210" s="132">
        <f t="shared" ref="CK210:CK215" si="725">SUM(CE196:CK196)</f>
        <v>327</v>
      </c>
      <c r="CL210" s="132">
        <f t="shared" ref="CL210:CL215" si="726">SUM(CF196:CL196)</f>
        <v>311</v>
      </c>
      <c r="CM210" s="132">
        <f t="shared" ref="CM210:CM215" si="727">SUM(CG196:CM196)</f>
        <v>300</v>
      </c>
      <c r="CN210" s="132">
        <f t="shared" ref="CN210:CN215" si="728">SUM(CH196:CN196)</f>
        <v>289</v>
      </c>
      <c r="CO210" s="132">
        <f t="shared" ref="CO210:CO215" si="729">SUM(CI196:CO196)</f>
        <v>284</v>
      </c>
      <c r="CP210" s="132">
        <f t="shared" ref="CP210:CP215" si="730">SUM(CJ196:CP196)</f>
        <v>270</v>
      </c>
      <c r="CQ210" s="132">
        <f t="shared" ref="CQ210:CQ215" si="731">SUM(CK196:CQ196)</f>
        <v>248</v>
      </c>
      <c r="CR210" s="132">
        <f t="shared" ref="CR210:CR215" si="732">SUM(CL196:CR196)</f>
        <v>226</v>
      </c>
      <c r="CS210" s="132">
        <f t="shared" ref="CS210:CS215" si="733">SUM(CM196:CS196)</f>
        <v>209</v>
      </c>
      <c r="CT210" s="132">
        <f t="shared" ref="CT210:CT215" si="734">SUM(CN196:CT196)</f>
        <v>192</v>
      </c>
      <c r="CU210" s="132">
        <f t="shared" ref="CU210:CU215" si="735">SUM(CO196:CU196)</f>
        <v>177</v>
      </c>
      <c r="CV210" s="132">
        <f t="shared" ref="CV210:CV215" si="736">SUM(CP196:CV196)</f>
        <v>153</v>
      </c>
      <c r="CW210" s="132">
        <f t="shared" ref="CW210:CW215" si="737">SUM(CQ196:CW196)</f>
        <v>151</v>
      </c>
      <c r="CX210" s="132">
        <f t="shared" ref="CX210:CX215" si="738">SUM(CR196:CX196)</f>
        <v>149</v>
      </c>
      <c r="CY210" s="132">
        <f t="shared" ref="CY210:CY215" si="739">SUM(CS196:CY196)</f>
        <v>147</v>
      </c>
      <c r="CZ210" s="132">
        <f t="shared" ref="CZ210:CZ215" si="740">SUM(CT196:CZ196)</f>
        <v>142</v>
      </c>
      <c r="DA210" s="132">
        <f t="shared" ref="DA210:DA215" si="741">SUM(CU196:DA196)</f>
        <v>139</v>
      </c>
      <c r="DB210" s="132">
        <f t="shared" ref="DB210:DB215" si="742">SUM(CV196:DB196)</f>
        <v>132</v>
      </c>
      <c r="DC210" s="132">
        <f t="shared" ref="DC210:DC215" si="743">SUM(CW196:DC196)</f>
        <v>140</v>
      </c>
      <c r="DD210" s="132">
        <f t="shared" ref="DD210:DD215" si="744">SUM(CX196:DD196)</f>
        <v>135</v>
      </c>
      <c r="DE210" s="132">
        <f t="shared" ref="DE210:DE215" si="745">SUM(CY196:DE196)</f>
        <v>132</v>
      </c>
      <c r="DF210" s="132">
        <f t="shared" ref="DF210:DF215" si="746">SUM(CZ196:DF196)</f>
        <v>134</v>
      </c>
      <c r="DG210" s="132">
        <f t="shared" ref="DG210:DG215" si="747">SUM(DA196:DG196)</f>
        <v>135</v>
      </c>
      <c r="DH210" s="132">
        <f t="shared" ref="DH210:DH215" si="748">SUM(DB196:DH196)</f>
        <v>135</v>
      </c>
      <c r="DI210" s="132">
        <f t="shared" ref="DI210:DI215" si="749">SUM(DC196:DI196)</f>
        <v>138</v>
      </c>
      <c r="DJ210" s="132">
        <f t="shared" ref="DJ210:DJ215" si="750">SUM(DD196:DJ196)</f>
        <v>139</v>
      </c>
      <c r="DK210" s="132">
        <f t="shared" ref="DK210:DK215" si="751">SUM(DE196:DK196)</f>
        <v>165</v>
      </c>
      <c r="DL210" s="132">
        <f t="shared" ref="DL210:DL215" si="752">SUM(DF196:DL196)</f>
        <v>167</v>
      </c>
      <c r="DM210" s="132">
        <f t="shared" ref="DM210:DM215" si="753">SUM(DG196:DM196)</f>
        <v>176</v>
      </c>
      <c r="DN210" s="132">
        <f t="shared" ref="DN210:DN215" si="754">SUM(DH196:DN196)</f>
        <v>170</v>
      </c>
      <c r="DO210" s="132">
        <f t="shared" ref="DO210:DO215" si="755">SUM(DI196:DO196)</f>
        <v>174</v>
      </c>
      <c r="DP210" s="132">
        <f t="shared" ref="DP210:DP215" si="756">SUM(DJ196:DP196)</f>
        <v>179</v>
      </c>
      <c r="DQ210" s="132">
        <f t="shared" ref="DQ210:DQ215" si="757">SUM(DK196:DQ196)</f>
        <v>179</v>
      </c>
      <c r="DR210" s="132">
        <f t="shared" ref="DR210:DR215" si="758">SUM(DL196:DR196)</f>
        <v>172</v>
      </c>
      <c r="DS210" s="132">
        <f t="shared" ref="DS210:DS215" si="759">SUM(DM196:DS196)</f>
        <v>180</v>
      </c>
      <c r="DT210" s="132">
        <f t="shared" ref="DT210:DT215" si="760">SUM(DN196:DT196)</f>
        <v>177</v>
      </c>
      <c r="DU210" s="132">
        <f t="shared" ref="DU210:DU215" si="761">SUM(DO196:DU196)</f>
        <v>187</v>
      </c>
      <c r="DV210" s="132">
        <f t="shared" ref="DV210:DV215" si="762">SUM(DP196:DV196)</f>
        <v>183</v>
      </c>
      <c r="DW210" s="132">
        <f t="shared" ref="DW210:DW215" si="763">SUM(DQ196:DW196)</f>
        <v>177</v>
      </c>
      <c r="DX210" s="132">
        <f t="shared" ref="DX210:DX215" si="764">SUM(DR196:DX196)</f>
        <v>179</v>
      </c>
      <c r="DY210" s="132">
        <f t="shared" ref="DY210:DY215" si="765">SUM(DS196:DY196)</f>
        <v>173</v>
      </c>
      <c r="DZ210" s="132">
        <f t="shared" ref="DZ210:DZ215" si="766">SUM(DT196:DZ196)</f>
        <v>167</v>
      </c>
      <c r="EA210" s="132">
        <f t="shared" ref="EA210:EA215" si="767">SUM(DU196:EA196)</f>
        <v>163</v>
      </c>
      <c r="EB210" s="132">
        <f t="shared" ref="EB210:EB215" si="768">SUM(DV196:EB196)</f>
        <v>159</v>
      </c>
      <c r="EC210" s="132">
        <f t="shared" ref="EC210:EC215" si="769">SUM(DW196:EC196)</f>
        <v>160</v>
      </c>
      <c r="ED210" s="132">
        <f t="shared" ref="ED210:ED215" si="770">SUM(DX196:ED196)</f>
        <v>160</v>
      </c>
      <c r="EE210" s="132">
        <f t="shared" ref="EE210:EE215" si="771">SUM(DY196:EE196)</f>
        <v>156</v>
      </c>
      <c r="EF210" s="132">
        <f t="shared" si="644"/>
        <v>145</v>
      </c>
      <c r="EG210" s="132">
        <f t="shared" ref="EG210:EG215" si="772">SUM(EA196:EG196)</f>
        <v>136</v>
      </c>
      <c r="EH210" s="132">
        <f t="shared" ref="EH210:EH215" si="773">SUM(EB196:EH196)</f>
        <v>138</v>
      </c>
      <c r="EI210" s="132">
        <f t="shared" ref="EI210:EI215" si="774">SUM(EC196:EI196)</f>
        <v>132</v>
      </c>
      <c r="EJ210" s="132">
        <f t="shared" ref="EJ210:EJ215" si="775">SUM(ED196:EJ196)</f>
        <v>123</v>
      </c>
      <c r="EK210" s="132">
        <f t="shared" ref="EK210:EK215" si="776">SUM(EE196:EK196)</f>
        <v>115</v>
      </c>
      <c r="EL210" s="132">
        <f t="shared" ref="EL210:EL215" si="777">SUM(EF196:EL196)</f>
        <v>106</v>
      </c>
      <c r="EM210" s="132">
        <f t="shared" ref="EM210:EM215" si="778">SUM(EG196:EM196)</f>
        <v>102</v>
      </c>
      <c r="EN210" s="132">
        <f t="shared" ref="EN210:EN215" si="779">SUM(EH196:EN196)</f>
        <v>107</v>
      </c>
      <c r="EO210" s="132">
        <f t="shared" ref="EO210:EO215" si="780">SUM(EI196:EO196)</f>
        <v>88</v>
      </c>
      <c r="EP210" s="132">
        <f t="shared" ref="EP210:EP215" si="781">SUM(EJ196:EP196)</f>
        <v>94</v>
      </c>
      <c r="EQ210" s="132">
        <f t="shared" ref="EQ210:EQ215" si="782">SUM(EK196:EQ196)</f>
        <v>96</v>
      </c>
      <c r="ER210" s="132">
        <f t="shared" ref="ER210:ER215" si="783">SUM(EL196:ER196)</f>
        <v>97</v>
      </c>
      <c r="ES210" s="132">
        <f t="shared" ref="ES210:ES215" si="784">SUM(EM196:ES196)</f>
        <v>92</v>
      </c>
      <c r="ET210" s="132">
        <f t="shared" ref="ET210:ET215" si="785">SUM(EN196:ET196)</f>
        <v>93</v>
      </c>
      <c r="EU210" s="132">
        <f t="shared" ref="EU210:EU215" si="786">SUM(EO196:EU196)</f>
        <v>87</v>
      </c>
      <c r="EV210" s="132">
        <f t="shared" ref="EV210:EV215" si="787">SUM(EP196:EV196)</f>
        <v>90</v>
      </c>
      <c r="EW210" s="132">
        <f t="shared" ref="EW210:EW215" si="788">SUM(EQ196:EW196)</f>
        <v>79</v>
      </c>
      <c r="EX210" s="132">
        <f t="shared" ref="EX210:EX215" si="789">SUM(ER196:EX196)</f>
        <v>76</v>
      </c>
      <c r="EY210" s="132">
        <f t="shared" ref="EY210:EY215" si="790">SUM(ES196:EY196)</f>
        <v>69</v>
      </c>
      <c r="EZ210" s="132">
        <f t="shared" ref="EZ210:EZ215" si="791">SUM(ET196:EZ196)</f>
        <v>63</v>
      </c>
      <c r="FA210" s="132">
        <f t="shared" ref="FA210:FA215" si="792">SUM(EU196:FA196)</f>
        <v>60</v>
      </c>
      <c r="FB210" s="132">
        <f t="shared" ref="FB210:FB215" si="793">SUM(EV196:FB196)</f>
        <v>61</v>
      </c>
      <c r="FC210" s="132">
        <f t="shared" ref="FC210:FC215" si="794">SUM(EW196:FC196)</f>
        <v>68</v>
      </c>
      <c r="FD210" s="132">
        <f t="shared" ref="FD210:FD215" si="795">SUM(EX196:FD196)</f>
        <v>72</v>
      </c>
      <c r="FE210" s="132">
        <f t="shared" ref="FE210:FE215" si="796">SUM(EY196:FE196)</f>
        <v>77</v>
      </c>
      <c r="FF210" s="132">
        <f t="shared" ref="FF210:FF215" si="797">SUM(EZ196:FF196)</f>
        <v>98</v>
      </c>
      <c r="FG210" s="132">
        <f t="shared" ref="FG210:FG215" si="798">SUM(FA196:FG196)</f>
        <v>114</v>
      </c>
      <c r="FH210" s="132">
        <f t="shared" ref="FH210:FH215" si="799">SUM(FB196:FH196)</f>
        <v>121</v>
      </c>
      <c r="FI210" s="132">
        <f t="shared" ref="FI210:FI215" si="800">SUM(FC196:FI196)</f>
        <v>134</v>
      </c>
      <c r="FJ210" s="132">
        <f t="shared" ref="FJ210:FJ215" si="801">SUM(FD196:FJ196)</f>
        <v>143</v>
      </c>
      <c r="FK210" s="132">
        <f t="shared" ref="FK210:FK215" si="802">SUM(FE196:FK196)</f>
        <v>159</v>
      </c>
      <c r="FL210" s="132">
        <f t="shared" ref="FL210:FL215" si="803">SUM(FF196:FL196)</f>
        <v>178</v>
      </c>
      <c r="FM210" s="132">
        <f t="shared" ref="FM210:FM215" si="804">SUM(FG196:FM196)</f>
        <v>169</v>
      </c>
      <c r="FN210" s="132">
        <f t="shared" ref="FN210:FN215" si="805">SUM(FH196:FN196)</f>
        <v>176</v>
      </c>
      <c r="FO210" s="132">
        <f t="shared" ref="FO210:FO215" si="806">SUM(FI196:FO196)</f>
        <v>182</v>
      </c>
      <c r="FP210" s="132">
        <f t="shared" ref="FP210:FP215" si="807">SUM(FJ196:FP196)</f>
        <v>186</v>
      </c>
      <c r="FQ210" s="132">
        <f t="shared" ref="FQ210:FQ215" si="808">SUM(FK196:FQ196)</f>
        <v>196</v>
      </c>
      <c r="FR210" s="132">
        <f t="shared" ref="FR210:FR215" si="809">SUM(FL196:FR196)</f>
        <v>197</v>
      </c>
      <c r="FS210" s="132">
        <f t="shared" ref="FS210:FS215" si="810">SUM(FM196:FS196)</f>
        <v>212</v>
      </c>
      <c r="FT210" s="132">
        <f t="shared" ref="FT210:FT215" si="811">SUM(FN196:FT196)</f>
        <v>233</v>
      </c>
      <c r="FU210" s="132">
        <f t="shared" ref="FU210:FU215" si="812">SUM(FO196:FU196)</f>
        <v>235</v>
      </c>
      <c r="FV210" s="132">
        <f t="shared" ref="FV210:FV215" si="813">SUM(FP196:FV196)</f>
        <v>253</v>
      </c>
      <c r="FW210" s="132">
        <f t="shared" ref="FW210:FW215" si="814">SUM(FQ196:FW196)</f>
        <v>266</v>
      </c>
      <c r="FX210" s="132">
        <f t="shared" ref="FX210:FX215" si="815">SUM(FR196:FX196)</f>
        <v>288</v>
      </c>
      <c r="FY210" s="132">
        <f t="shared" ref="FY210:FY215" si="816">SUM(FS196:FY196)</f>
        <v>314</v>
      </c>
      <c r="FZ210" s="132">
        <f t="shared" ref="FZ210:FZ215" si="817">SUM(FT196:FZ196)</f>
        <v>322</v>
      </c>
      <c r="GA210" s="132">
        <f t="shared" ref="GA210:GA215" si="818">SUM(FU196:GA196)</f>
        <v>349</v>
      </c>
      <c r="GB210" s="132">
        <f t="shared" ref="GB210:GB215" si="819">SUM(FV196:GB196)</f>
        <v>398</v>
      </c>
      <c r="GC210" s="132">
        <f t="shared" ref="GC210:GC215" si="820">SUM(FW196:GC196)</f>
        <v>417</v>
      </c>
      <c r="GD210" s="132">
        <f t="shared" ref="GD210:GD215" si="821">SUM(FX196:GD196)</f>
        <v>447</v>
      </c>
      <c r="GE210" s="132">
        <f t="shared" ref="GE210:GE215" si="822">SUM(FY196:GE196)</f>
        <v>460</v>
      </c>
      <c r="GF210" s="132">
        <f t="shared" ref="GF210:GF215" si="823">SUM(FZ196:GF196)</f>
        <v>486</v>
      </c>
      <c r="GG210" s="132">
        <f t="shared" ref="GG210:GG215" si="824">SUM(GA196:GG196)</f>
        <v>511</v>
      </c>
      <c r="GH210" s="132">
        <f t="shared" ref="GH210:GH215" si="825">SUM(GB196:GH196)</f>
        <v>524</v>
      </c>
      <c r="GI210" s="132">
        <f t="shared" ref="GI210:GI215" si="826">SUM(GC196:GI196)</f>
        <v>536</v>
      </c>
      <c r="GJ210" s="132">
        <f t="shared" ref="GJ210:GJ215" si="827">SUM(GD196:GJ196)</f>
        <v>546</v>
      </c>
      <c r="GK210" s="132">
        <f t="shared" ref="GK210:GK215" si="828">SUM(GE196:GK196)</f>
        <v>545</v>
      </c>
      <c r="GL210" s="132">
        <f t="shared" ref="GL210:GL215" si="829">SUM(GF196:GL196)</f>
        <v>550</v>
      </c>
      <c r="GM210" s="132">
        <f t="shared" ref="GM210:GM215" si="830">SUM(GG196:GM196)</f>
        <v>532</v>
      </c>
      <c r="GN210" s="132">
        <f t="shared" ref="GN210:GN215" si="831">SUM(GH196:GN196)</f>
        <v>526</v>
      </c>
      <c r="GO210" s="132">
        <f t="shared" ref="GO210:GO215" si="832">SUM(GI196:GO196)</f>
        <v>514</v>
      </c>
      <c r="GP210" s="132">
        <f t="shared" ref="GP210:GP215" si="833">SUM(GJ196:GP196)</f>
        <v>469</v>
      </c>
      <c r="GQ210" s="132">
        <f t="shared" ref="GQ210:GQ215" si="834">SUM(GK196:GQ196)</f>
        <v>469</v>
      </c>
      <c r="GR210" s="132">
        <f t="shared" si="645"/>
        <v>452</v>
      </c>
      <c r="GS210" s="132">
        <f t="shared" si="641"/>
        <v>434</v>
      </c>
      <c r="GT210" s="132">
        <f t="shared" si="641"/>
        <v>429</v>
      </c>
      <c r="GU210" s="132">
        <f t="shared" si="641"/>
        <v>409</v>
      </c>
      <c r="GV210" s="132">
        <f t="shared" si="641"/>
        <v>407</v>
      </c>
      <c r="GW210" s="132">
        <f t="shared" si="641"/>
        <v>428</v>
      </c>
      <c r="GX210" s="132">
        <f t="shared" si="641"/>
        <v>426</v>
      </c>
      <c r="GY210" s="132">
        <f t="shared" si="641"/>
        <v>433</v>
      </c>
      <c r="GZ210" s="132">
        <f t="shared" si="641"/>
        <v>449</v>
      </c>
      <c r="HA210" s="132">
        <f t="shared" si="641"/>
        <v>446</v>
      </c>
      <c r="HB210" s="132">
        <f t="shared" si="641"/>
        <v>458</v>
      </c>
      <c r="HC210" s="132">
        <f t="shared" si="641"/>
        <v>443</v>
      </c>
      <c r="HD210" s="132">
        <f t="shared" si="641"/>
        <v>445</v>
      </c>
      <c r="HE210" s="132">
        <f t="shared" si="641"/>
        <v>434</v>
      </c>
      <c r="HF210" s="132">
        <f t="shared" si="641"/>
        <v>436</v>
      </c>
      <c r="HG210" s="132">
        <f t="shared" si="641"/>
        <v>471</v>
      </c>
      <c r="HH210" s="132">
        <f t="shared" si="641"/>
        <v>524</v>
      </c>
      <c r="HI210" s="132">
        <f t="shared" si="641"/>
        <v>567</v>
      </c>
      <c r="HJ210" s="132">
        <f t="shared" si="641"/>
        <v>669</v>
      </c>
      <c r="HK210" s="132">
        <f t="shared" si="641"/>
        <v>749</v>
      </c>
      <c r="HL210" s="132">
        <f t="shared" si="641"/>
        <v>850</v>
      </c>
      <c r="HM210" s="132">
        <f t="shared" si="641"/>
        <v>929</v>
      </c>
      <c r="HN210" s="132">
        <f t="shared" si="641"/>
        <v>984</v>
      </c>
      <c r="HO210" s="132">
        <f t="shared" si="641"/>
        <v>1040</v>
      </c>
      <c r="HP210" s="132">
        <f t="shared" si="641"/>
        <v>1091</v>
      </c>
      <c r="HQ210" s="132">
        <f t="shared" si="641"/>
        <v>1049</v>
      </c>
      <c r="HR210" s="132">
        <f t="shared" si="641"/>
        <v>1047</v>
      </c>
      <c r="HS210" s="132">
        <f t="shared" si="641"/>
        <v>982</v>
      </c>
      <c r="HT210" s="132">
        <f t="shared" si="641"/>
        <v>917</v>
      </c>
      <c r="HU210" s="132">
        <f t="shared" si="641"/>
        <v>807</v>
      </c>
      <c r="HV210" s="132">
        <f t="shared" si="641"/>
        <v>728</v>
      </c>
      <c r="HW210" s="132">
        <f t="shared" si="641"/>
        <v>618</v>
      </c>
      <c r="HX210" s="132">
        <f t="shared" si="641"/>
        <v>519</v>
      </c>
      <c r="HY210" s="132">
        <f t="shared" si="641"/>
        <v>372</v>
      </c>
      <c r="HZ210" s="132">
        <f t="shared" si="641"/>
        <v>278</v>
      </c>
      <c r="IA210" s="132">
        <f t="shared" si="642"/>
        <v>204</v>
      </c>
    </row>
    <row r="211" spans="2:235" x14ac:dyDescent="0.25">
      <c r="B211" s="132" t="s">
        <v>208</v>
      </c>
      <c r="I211" s="132">
        <f t="shared" si="646"/>
        <v>3</v>
      </c>
      <c r="J211" s="132">
        <f t="shared" si="647"/>
        <v>3</v>
      </c>
      <c r="K211" s="132">
        <f t="shared" si="648"/>
        <v>3</v>
      </c>
      <c r="L211" s="132">
        <f t="shared" si="649"/>
        <v>2</v>
      </c>
      <c r="M211" s="132">
        <f t="shared" si="650"/>
        <v>2</v>
      </c>
      <c r="N211" s="132">
        <f t="shared" si="651"/>
        <v>2</v>
      </c>
      <c r="O211" s="132">
        <f t="shared" si="652"/>
        <v>1</v>
      </c>
      <c r="P211" s="132">
        <f t="shared" si="653"/>
        <v>1</v>
      </c>
      <c r="Q211" s="132">
        <f t="shared" si="654"/>
        <v>1</v>
      </c>
      <c r="R211" s="132">
        <f t="shared" si="655"/>
        <v>2</v>
      </c>
      <c r="S211" s="132">
        <f t="shared" si="656"/>
        <v>2</v>
      </c>
      <c r="T211" s="132">
        <f t="shared" si="657"/>
        <v>2</v>
      </c>
      <c r="U211" s="132">
        <f t="shared" si="658"/>
        <v>2</v>
      </c>
      <c r="V211" s="132">
        <f t="shared" si="659"/>
        <v>5</v>
      </c>
      <c r="W211" s="132">
        <f t="shared" si="660"/>
        <v>8</v>
      </c>
      <c r="X211" s="132">
        <f t="shared" si="661"/>
        <v>9</v>
      </c>
      <c r="Y211" s="132">
        <f t="shared" si="662"/>
        <v>9</v>
      </c>
      <c r="Z211" s="132">
        <f t="shared" si="663"/>
        <v>17</v>
      </c>
      <c r="AA211" s="132">
        <f t="shared" si="664"/>
        <v>21</v>
      </c>
      <c r="AB211" s="132">
        <f t="shared" si="665"/>
        <v>29</v>
      </c>
      <c r="AC211" s="132">
        <f t="shared" si="666"/>
        <v>38</v>
      </c>
      <c r="AD211" s="132">
        <f t="shared" si="667"/>
        <v>57</v>
      </c>
      <c r="AE211" s="132">
        <f t="shared" si="668"/>
        <v>67</v>
      </c>
      <c r="AF211" s="132">
        <f t="shared" si="669"/>
        <v>99</v>
      </c>
      <c r="AG211" s="132">
        <f t="shared" si="670"/>
        <v>119</v>
      </c>
      <c r="AH211" s="132">
        <f t="shared" si="671"/>
        <v>145</v>
      </c>
      <c r="AI211" s="132">
        <f t="shared" si="672"/>
        <v>167</v>
      </c>
      <c r="AJ211" s="132">
        <f t="shared" si="673"/>
        <v>200</v>
      </c>
      <c r="AK211" s="132">
        <f t="shared" si="674"/>
        <v>230</v>
      </c>
      <c r="AL211" s="132">
        <f t="shared" si="675"/>
        <v>262</v>
      </c>
      <c r="AM211" s="132">
        <f t="shared" si="676"/>
        <v>284</v>
      </c>
      <c r="AN211" s="132">
        <f t="shared" si="677"/>
        <v>338</v>
      </c>
      <c r="AO211" s="132">
        <f t="shared" si="678"/>
        <v>394</v>
      </c>
      <c r="AP211" s="132">
        <f t="shared" si="679"/>
        <v>456</v>
      </c>
      <c r="AQ211" s="132">
        <f t="shared" si="680"/>
        <v>529</v>
      </c>
      <c r="AR211" s="132">
        <f t="shared" si="681"/>
        <v>603</v>
      </c>
      <c r="AS211" s="132">
        <f t="shared" si="682"/>
        <v>686</v>
      </c>
      <c r="AT211" s="132">
        <f t="shared" si="683"/>
        <v>770</v>
      </c>
      <c r="AU211" s="132">
        <f t="shared" si="684"/>
        <v>888</v>
      </c>
      <c r="AV211" s="132">
        <f t="shared" si="685"/>
        <v>941</v>
      </c>
      <c r="AW211" s="132">
        <f t="shared" si="686"/>
        <v>1024</v>
      </c>
      <c r="AX211" s="132">
        <f t="shared" si="687"/>
        <v>1053</v>
      </c>
      <c r="AY211" s="132">
        <f t="shared" si="688"/>
        <v>1114</v>
      </c>
      <c r="AZ211" s="132">
        <f t="shared" si="689"/>
        <v>1151</v>
      </c>
      <c r="BA211" s="132">
        <f t="shared" si="690"/>
        <v>1161</v>
      </c>
      <c r="BB211" s="132">
        <f t="shared" si="691"/>
        <v>1180</v>
      </c>
      <c r="BC211" s="132">
        <f t="shared" si="692"/>
        <v>1194</v>
      </c>
      <c r="BD211" s="132">
        <f t="shared" si="693"/>
        <v>1182</v>
      </c>
      <c r="BE211" s="132">
        <f t="shared" si="694"/>
        <v>1177</v>
      </c>
      <c r="BF211" s="132">
        <f t="shared" si="695"/>
        <v>1171</v>
      </c>
      <c r="BG211" s="132">
        <f t="shared" si="696"/>
        <v>1170</v>
      </c>
      <c r="BH211" s="132">
        <f t="shared" si="697"/>
        <v>1170</v>
      </c>
      <c r="BI211" s="132">
        <f t="shared" si="698"/>
        <v>1165</v>
      </c>
      <c r="BJ211" s="132">
        <f t="shared" si="699"/>
        <v>1185</v>
      </c>
      <c r="BK211" s="132">
        <f t="shared" si="700"/>
        <v>1229</v>
      </c>
      <c r="BL211" s="132">
        <f t="shared" si="701"/>
        <v>1300</v>
      </c>
      <c r="BM211" s="132">
        <f t="shared" si="702"/>
        <v>1305</v>
      </c>
      <c r="BN211" s="132">
        <f t="shared" si="703"/>
        <v>1346</v>
      </c>
      <c r="BO211" s="132">
        <f t="shared" si="704"/>
        <v>1348</v>
      </c>
      <c r="BP211" s="132">
        <f t="shared" si="705"/>
        <v>1349</v>
      </c>
      <c r="BQ211" s="132">
        <f t="shared" si="706"/>
        <v>1361</v>
      </c>
      <c r="BR211" s="132">
        <f t="shared" si="707"/>
        <v>1344</v>
      </c>
      <c r="BS211" s="132">
        <f t="shared" si="708"/>
        <v>1306</v>
      </c>
      <c r="BT211" s="132">
        <f t="shared" si="643"/>
        <v>1302</v>
      </c>
      <c r="BU211" s="132">
        <f t="shared" si="709"/>
        <v>1294</v>
      </c>
      <c r="BV211" s="132">
        <f t="shared" si="710"/>
        <v>1277</v>
      </c>
      <c r="BW211" s="132">
        <f t="shared" si="711"/>
        <v>1217</v>
      </c>
      <c r="BX211" s="132">
        <f t="shared" si="712"/>
        <v>1160</v>
      </c>
      <c r="BY211" s="132">
        <f t="shared" si="713"/>
        <v>1121</v>
      </c>
      <c r="BZ211" s="132">
        <f t="shared" si="714"/>
        <v>1063</v>
      </c>
      <c r="CA211" s="132">
        <f t="shared" si="715"/>
        <v>1017</v>
      </c>
      <c r="CB211" s="132">
        <f t="shared" si="716"/>
        <v>942</v>
      </c>
      <c r="CC211" s="132">
        <f t="shared" si="717"/>
        <v>873</v>
      </c>
      <c r="CD211" s="132">
        <f t="shared" si="718"/>
        <v>840</v>
      </c>
      <c r="CE211" s="132">
        <f t="shared" si="719"/>
        <v>779</v>
      </c>
      <c r="CF211" s="132">
        <f t="shared" si="720"/>
        <v>703</v>
      </c>
      <c r="CG211" s="132">
        <f t="shared" si="721"/>
        <v>654</v>
      </c>
      <c r="CH211" s="132">
        <f t="shared" si="722"/>
        <v>581</v>
      </c>
      <c r="CI211" s="132">
        <f t="shared" si="723"/>
        <v>517</v>
      </c>
      <c r="CJ211" s="132">
        <f t="shared" si="724"/>
        <v>502</v>
      </c>
      <c r="CK211" s="132">
        <f t="shared" si="725"/>
        <v>438</v>
      </c>
      <c r="CL211" s="132">
        <f t="shared" si="726"/>
        <v>421</v>
      </c>
      <c r="CM211" s="132">
        <f t="shared" si="727"/>
        <v>393</v>
      </c>
      <c r="CN211" s="132">
        <f t="shared" si="728"/>
        <v>367</v>
      </c>
      <c r="CO211" s="132">
        <f t="shared" si="729"/>
        <v>361</v>
      </c>
      <c r="CP211" s="132">
        <f t="shared" si="730"/>
        <v>343</v>
      </c>
      <c r="CQ211" s="132">
        <f t="shared" si="731"/>
        <v>337</v>
      </c>
      <c r="CR211" s="132">
        <f t="shared" si="732"/>
        <v>335</v>
      </c>
      <c r="CS211" s="132">
        <f t="shared" si="733"/>
        <v>329</v>
      </c>
      <c r="CT211" s="132">
        <f t="shared" si="734"/>
        <v>314</v>
      </c>
      <c r="CU211" s="132">
        <f t="shared" si="735"/>
        <v>301</v>
      </c>
      <c r="CV211" s="132">
        <f t="shared" si="736"/>
        <v>272</v>
      </c>
      <c r="CW211" s="132">
        <f t="shared" si="737"/>
        <v>270</v>
      </c>
      <c r="CX211" s="132">
        <f t="shared" si="738"/>
        <v>247</v>
      </c>
      <c r="CY211" s="132">
        <f t="shared" si="739"/>
        <v>235</v>
      </c>
      <c r="CZ211" s="132">
        <f t="shared" si="740"/>
        <v>221</v>
      </c>
      <c r="DA211" s="132">
        <f t="shared" si="741"/>
        <v>215</v>
      </c>
      <c r="DB211" s="132">
        <f t="shared" si="742"/>
        <v>211</v>
      </c>
      <c r="DC211" s="132">
        <f t="shared" si="743"/>
        <v>207</v>
      </c>
      <c r="DD211" s="132">
        <f t="shared" si="744"/>
        <v>200</v>
      </c>
      <c r="DE211" s="132">
        <f t="shared" si="745"/>
        <v>212</v>
      </c>
      <c r="DF211" s="132">
        <f t="shared" si="746"/>
        <v>209</v>
      </c>
      <c r="DG211" s="132">
        <f t="shared" si="747"/>
        <v>214</v>
      </c>
      <c r="DH211" s="132">
        <f t="shared" si="748"/>
        <v>215</v>
      </c>
      <c r="DI211" s="132">
        <f t="shared" si="749"/>
        <v>221</v>
      </c>
      <c r="DJ211" s="132">
        <f t="shared" si="750"/>
        <v>230</v>
      </c>
      <c r="DK211" s="132">
        <f t="shared" si="751"/>
        <v>223</v>
      </c>
      <c r="DL211" s="132">
        <f t="shared" si="752"/>
        <v>216</v>
      </c>
      <c r="DM211" s="132">
        <f t="shared" si="753"/>
        <v>209</v>
      </c>
      <c r="DN211" s="132">
        <f t="shared" si="754"/>
        <v>196</v>
      </c>
      <c r="DO211" s="132">
        <f t="shared" si="755"/>
        <v>194</v>
      </c>
      <c r="DP211" s="132">
        <f t="shared" si="756"/>
        <v>180</v>
      </c>
      <c r="DQ211" s="132">
        <f t="shared" si="757"/>
        <v>173</v>
      </c>
      <c r="DR211" s="132">
        <f t="shared" si="758"/>
        <v>173</v>
      </c>
      <c r="DS211" s="132">
        <f t="shared" si="759"/>
        <v>170</v>
      </c>
      <c r="DT211" s="132">
        <f t="shared" si="760"/>
        <v>158</v>
      </c>
      <c r="DU211" s="132">
        <f t="shared" si="761"/>
        <v>164</v>
      </c>
      <c r="DV211" s="132">
        <f t="shared" si="762"/>
        <v>174</v>
      </c>
      <c r="DW211" s="132">
        <f t="shared" si="763"/>
        <v>179</v>
      </c>
      <c r="DX211" s="132">
        <f t="shared" si="764"/>
        <v>177</v>
      </c>
      <c r="DY211" s="132">
        <f t="shared" si="765"/>
        <v>182</v>
      </c>
      <c r="DZ211" s="132">
        <f t="shared" si="766"/>
        <v>182</v>
      </c>
      <c r="EA211" s="132">
        <f t="shared" si="767"/>
        <v>177</v>
      </c>
      <c r="EB211" s="132">
        <f t="shared" si="768"/>
        <v>163</v>
      </c>
      <c r="EC211" s="132">
        <f t="shared" si="769"/>
        <v>159</v>
      </c>
      <c r="ED211" s="132">
        <f t="shared" si="770"/>
        <v>161</v>
      </c>
      <c r="EE211" s="132">
        <f t="shared" si="771"/>
        <v>165</v>
      </c>
      <c r="EF211" s="132">
        <f t="shared" si="644"/>
        <v>158</v>
      </c>
      <c r="EG211" s="132">
        <f t="shared" si="772"/>
        <v>150</v>
      </c>
      <c r="EH211" s="132">
        <f t="shared" si="773"/>
        <v>152</v>
      </c>
      <c r="EI211" s="132">
        <f t="shared" si="774"/>
        <v>154</v>
      </c>
      <c r="EJ211" s="132">
        <f t="shared" si="775"/>
        <v>140</v>
      </c>
      <c r="EK211" s="132">
        <f t="shared" si="776"/>
        <v>122</v>
      </c>
      <c r="EL211" s="132">
        <f t="shared" si="777"/>
        <v>100</v>
      </c>
      <c r="EM211" s="132">
        <f t="shared" si="778"/>
        <v>88</v>
      </c>
      <c r="EN211" s="132">
        <f t="shared" si="779"/>
        <v>78</v>
      </c>
      <c r="EO211" s="132">
        <f t="shared" si="780"/>
        <v>70</v>
      </c>
      <c r="EP211" s="132">
        <f t="shared" si="781"/>
        <v>57</v>
      </c>
      <c r="EQ211" s="132">
        <f t="shared" si="782"/>
        <v>56</v>
      </c>
      <c r="ER211" s="132">
        <f t="shared" si="783"/>
        <v>65</v>
      </c>
      <c r="ES211" s="132">
        <f t="shared" si="784"/>
        <v>68</v>
      </c>
      <c r="ET211" s="132">
        <f t="shared" si="785"/>
        <v>71</v>
      </c>
      <c r="EU211" s="132">
        <f t="shared" si="786"/>
        <v>76</v>
      </c>
      <c r="EV211" s="132">
        <f t="shared" si="787"/>
        <v>77</v>
      </c>
      <c r="EW211" s="132">
        <f t="shared" si="788"/>
        <v>83</v>
      </c>
      <c r="EX211" s="132">
        <f t="shared" si="789"/>
        <v>76</v>
      </c>
      <c r="EY211" s="132">
        <f t="shared" si="790"/>
        <v>73</v>
      </c>
      <c r="EZ211" s="132">
        <f t="shared" si="791"/>
        <v>70</v>
      </c>
      <c r="FA211" s="132">
        <f t="shared" si="792"/>
        <v>68</v>
      </c>
      <c r="FB211" s="132">
        <f t="shared" si="793"/>
        <v>68</v>
      </c>
      <c r="FC211" s="132">
        <f t="shared" si="794"/>
        <v>72</v>
      </c>
      <c r="FD211" s="132">
        <f t="shared" si="795"/>
        <v>79</v>
      </c>
      <c r="FE211" s="132">
        <f t="shared" si="796"/>
        <v>83</v>
      </c>
      <c r="FF211" s="132">
        <f t="shared" si="797"/>
        <v>86</v>
      </c>
      <c r="FG211" s="132">
        <f t="shared" si="798"/>
        <v>100</v>
      </c>
      <c r="FH211" s="132">
        <f t="shared" si="799"/>
        <v>108</v>
      </c>
      <c r="FI211" s="132">
        <f t="shared" si="800"/>
        <v>120</v>
      </c>
      <c r="FJ211" s="132">
        <f t="shared" si="801"/>
        <v>130</v>
      </c>
      <c r="FK211" s="132">
        <f t="shared" si="802"/>
        <v>135</v>
      </c>
      <c r="FL211" s="132">
        <f t="shared" si="803"/>
        <v>145</v>
      </c>
      <c r="FM211" s="132">
        <f t="shared" si="804"/>
        <v>154</v>
      </c>
      <c r="FN211" s="132">
        <f t="shared" si="805"/>
        <v>170</v>
      </c>
      <c r="FO211" s="132">
        <f t="shared" si="806"/>
        <v>183</v>
      </c>
      <c r="FP211" s="132">
        <f t="shared" si="807"/>
        <v>190</v>
      </c>
      <c r="FQ211" s="132">
        <f t="shared" si="808"/>
        <v>209</v>
      </c>
      <c r="FR211" s="132">
        <f t="shared" si="809"/>
        <v>224</v>
      </c>
      <c r="FS211" s="132">
        <f t="shared" si="810"/>
        <v>243</v>
      </c>
      <c r="FT211" s="132">
        <f t="shared" si="811"/>
        <v>243</v>
      </c>
      <c r="FU211" s="132">
        <f t="shared" si="812"/>
        <v>247</v>
      </c>
      <c r="FV211" s="132">
        <f t="shared" si="813"/>
        <v>271</v>
      </c>
      <c r="FW211" s="132">
        <f t="shared" si="814"/>
        <v>290</v>
      </c>
      <c r="FX211" s="132">
        <f t="shared" si="815"/>
        <v>310</v>
      </c>
      <c r="FY211" s="132">
        <f t="shared" si="816"/>
        <v>330</v>
      </c>
      <c r="FZ211" s="132">
        <f t="shared" si="817"/>
        <v>353</v>
      </c>
      <c r="GA211" s="132">
        <f t="shared" si="818"/>
        <v>389</v>
      </c>
      <c r="GB211" s="132">
        <f t="shared" si="819"/>
        <v>421</v>
      </c>
      <c r="GC211" s="132">
        <f t="shared" si="820"/>
        <v>452</v>
      </c>
      <c r="GD211" s="132">
        <f t="shared" si="821"/>
        <v>480</v>
      </c>
      <c r="GE211" s="132">
        <f t="shared" si="822"/>
        <v>493</v>
      </c>
      <c r="GF211" s="132">
        <f t="shared" si="823"/>
        <v>499</v>
      </c>
      <c r="GG211" s="132">
        <f t="shared" si="824"/>
        <v>517</v>
      </c>
      <c r="GH211" s="132">
        <f t="shared" si="825"/>
        <v>545</v>
      </c>
      <c r="GI211" s="132">
        <f t="shared" si="826"/>
        <v>568</v>
      </c>
      <c r="GJ211" s="132">
        <f t="shared" si="827"/>
        <v>559</v>
      </c>
      <c r="GK211" s="132">
        <f t="shared" si="828"/>
        <v>557</v>
      </c>
      <c r="GL211" s="132">
        <f t="shared" si="829"/>
        <v>559</v>
      </c>
      <c r="GM211" s="132">
        <f t="shared" si="830"/>
        <v>575</v>
      </c>
      <c r="GN211" s="132">
        <f t="shared" si="831"/>
        <v>566</v>
      </c>
      <c r="GO211" s="132">
        <f t="shared" si="832"/>
        <v>544</v>
      </c>
      <c r="GP211" s="132">
        <f t="shared" si="833"/>
        <v>526</v>
      </c>
      <c r="GQ211" s="132">
        <f t="shared" si="834"/>
        <v>518</v>
      </c>
      <c r="GR211" s="132">
        <f t="shared" si="645"/>
        <v>521</v>
      </c>
      <c r="GS211" s="132">
        <f t="shared" si="641"/>
        <v>515</v>
      </c>
      <c r="GT211" s="132">
        <f t="shared" si="641"/>
        <v>508</v>
      </c>
      <c r="GU211" s="132">
        <f t="shared" si="641"/>
        <v>481</v>
      </c>
      <c r="GV211" s="132">
        <f t="shared" si="641"/>
        <v>489</v>
      </c>
      <c r="GW211" s="132">
        <f t="shared" si="641"/>
        <v>472</v>
      </c>
      <c r="GX211" s="132">
        <f t="shared" si="641"/>
        <v>464</v>
      </c>
      <c r="GY211" s="132">
        <f t="shared" si="641"/>
        <v>448</v>
      </c>
      <c r="GZ211" s="132">
        <f t="shared" si="641"/>
        <v>445</v>
      </c>
      <c r="HA211" s="132">
        <f t="shared" si="641"/>
        <v>445</v>
      </c>
      <c r="HB211" s="132">
        <f t="shared" si="641"/>
        <v>467</v>
      </c>
      <c r="HC211" s="132">
        <f t="shared" si="641"/>
        <v>472</v>
      </c>
      <c r="HD211" s="132">
        <f t="shared" si="641"/>
        <v>475</v>
      </c>
      <c r="HE211" s="132">
        <f t="shared" si="641"/>
        <v>499</v>
      </c>
      <c r="HF211" s="132">
        <f t="shared" si="641"/>
        <v>515</v>
      </c>
      <c r="HG211" s="132">
        <f t="shared" si="641"/>
        <v>559</v>
      </c>
      <c r="HH211" s="132">
        <f t="shared" si="641"/>
        <v>584</v>
      </c>
      <c r="HI211" s="132">
        <f t="shared" si="641"/>
        <v>620</v>
      </c>
      <c r="HJ211" s="132">
        <f t="shared" si="641"/>
        <v>673</v>
      </c>
      <c r="HK211" s="132">
        <f t="shared" si="641"/>
        <v>755</v>
      </c>
      <c r="HL211" s="132">
        <f t="shared" si="641"/>
        <v>800</v>
      </c>
      <c r="HM211" s="132">
        <f t="shared" si="641"/>
        <v>872</v>
      </c>
      <c r="HN211" s="132">
        <f t="shared" si="641"/>
        <v>912</v>
      </c>
      <c r="HO211" s="132">
        <f t="shared" si="641"/>
        <v>984</v>
      </c>
      <c r="HP211" s="132">
        <f t="shared" si="641"/>
        <v>1028</v>
      </c>
      <c r="HQ211" s="132">
        <f t="shared" si="641"/>
        <v>1030</v>
      </c>
      <c r="HR211" s="132">
        <f t="shared" si="641"/>
        <v>1017</v>
      </c>
      <c r="HS211" s="132">
        <f t="shared" si="641"/>
        <v>992</v>
      </c>
      <c r="HT211" s="132">
        <f t="shared" si="641"/>
        <v>915</v>
      </c>
      <c r="HU211" s="132">
        <f t="shared" si="641"/>
        <v>836</v>
      </c>
      <c r="HV211" s="132">
        <f t="shared" si="641"/>
        <v>750</v>
      </c>
      <c r="HW211" s="132">
        <f t="shared" si="641"/>
        <v>651</v>
      </c>
      <c r="HX211" s="132">
        <f t="shared" si="641"/>
        <v>530</v>
      </c>
      <c r="HY211" s="132">
        <f t="shared" si="641"/>
        <v>397</v>
      </c>
      <c r="HZ211" s="132">
        <f t="shared" si="641"/>
        <v>293</v>
      </c>
      <c r="IA211" s="132">
        <f t="shared" si="642"/>
        <v>221</v>
      </c>
    </row>
    <row r="212" spans="2:235" x14ac:dyDescent="0.25">
      <c r="B212" s="132" t="s">
        <v>209</v>
      </c>
      <c r="I212" s="132">
        <f t="shared" si="646"/>
        <v>2</v>
      </c>
      <c r="J212" s="132">
        <f t="shared" si="647"/>
        <v>2</v>
      </c>
      <c r="K212" s="132">
        <f t="shared" si="648"/>
        <v>2</v>
      </c>
      <c r="L212" s="132">
        <f t="shared" si="649"/>
        <v>5</v>
      </c>
      <c r="M212" s="132">
        <f t="shared" si="650"/>
        <v>5</v>
      </c>
      <c r="N212" s="132">
        <f t="shared" si="651"/>
        <v>5</v>
      </c>
      <c r="O212" s="132">
        <f t="shared" si="652"/>
        <v>3</v>
      </c>
      <c r="P212" s="132">
        <f t="shared" si="653"/>
        <v>4</v>
      </c>
      <c r="Q212" s="132">
        <f t="shared" si="654"/>
        <v>5</v>
      </c>
      <c r="R212" s="132">
        <f t="shared" si="655"/>
        <v>6</v>
      </c>
      <c r="S212" s="132">
        <f t="shared" si="656"/>
        <v>4</v>
      </c>
      <c r="T212" s="132">
        <f t="shared" si="657"/>
        <v>4</v>
      </c>
      <c r="U212" s="132">
        <f t="shared" si="658"/>
        <v>6</v>
      </c>
      <c r="V212" s="132">
        <f t="shared" si="659"/>
        <v>6</v>
      </c>
      <c r="W212" s="132">
        <f t="shared" si="660"/>
        <v>6</v>
      </c>
      <c r="X212" s="132">
        <f t="shared" si="661"/>
        <v>6</v>
      </c>
      <c r="Y212" s="132">
        <f t="shared" si="662"/>
        <v>6</v>
      </c>
      <c r="Z212" s="132">
        <f t="shared" si="663"/>
        <v>9</v>
      </c>
      <c r="AA212" s="132">
        <f t="shared" si="664"/>
        <v>12</v>
      </c>
      <c r="AB212" s="132">
        <f t="shared" si="665"/>
        <v>13</v>
      </c>
      <c r="AC212" s="132">
        <f t="shared" si="666"/>
        <v>19</v>
      </c>
      <c r="AD212" s="132">
        <f t="shared" si="667"/>
        <v>22</v>
      </c>
      <c r="AE212" s="132">
        <f t="shared" si="668"/>
        <v>29</v>
      </c>
      <c r="AF212" s="132">
        <f t="shared" si="669"/>
        <v>44</v>
      </c>
      <c r="AG212" s="132">
        <f t="shared" si="670"/>
        <v>66</v>
      </c>
      <c r="AH212" s="132">
        <f t="shared" si="671"/>
        <v>82</v>
      </c>
      <c r="AI212" s="132">
        <f t="shared" si="672"/>
        <v>106</v>
      </c>
      <c r="AJ212" s="132">
        <f t="shared" si="673"/>
        <v>134</v>
      </c>
      <c r="AK212" s="132">
        <f t="shared" si="674"/>
        <v>167</v>
      </c>
      <c r="AL212" s="132">
        <f t="shared" si="675"/>
        <v>199</v>
      </c>
      <c r="AM212" s="132">
        <f t="shared" si="676"/>
        <v>222</v>
      </c>
      <c r="AN212" s="132">
        <f t="shared" si="677"/>
        <v>273</v>
      </c>
      <c r="AO212" s="132">
        <f t="shared" si="678"/>
        <v>336</v>
      </c>
      <c r="AP212" s="132">
        <f t="shared" si="679"/>
        <v>412</v>
      </c>
      <c r="AQ212" s="132">
        <f t="shared" si="680"/>
        <v>486</v>
      </c>
      <c r="AR212" s="132">
        <f t="shared" si="681"/>
        <v>576</v>
      </c>
      <c r="AS212" s="132">
        <f t="shared" si="682"/>
        <v>649</v>
      </c>
      <c r="AT212" s="132">
        <f t="shared" si="683"/>
        <v>767</v>
      </c>
      <c r="AU212" s="132">
        <f t="shared" si="684"/>
        <v>878</v>
      </c>
      <c r="AV212" s="132">
        <f t="shared" si="685"/>
        <v>935</v>
      </c>
      <c r="AW212" s="132">
        <f t="shared" si="686"/>
        <v>972</v>
      </c>
      <c r="AX212" s="132">
        <f t="shared" si="687"/>
        <v>1015</v>
      </c>
      <c r="AY212" s="132">
        <f t="shared" si="688"/>
        <v>1054</v>
      </c>
      <c r="AZ212" s="132">
        <f t="shared" si="689"/>
        <v>1080</v>
      </c>
      <c r="BA212" s="132">
        <f t="shared" si="690"/>
        <v>1010</v>
      </c>
      <c r="BB212" s="132">
        <f t="shared" si="691"/>
        <v>994</v>
      </c>
      <c r="BC212" s="132">
        <f t="shared" si="692"/>
        <v>1008</v>
      </c>
      <c r="BD212" s="132">
        <f t="shared" si="693"/>
        <v>1004</v>
      </c>
      <c r="BE212" s="132">
        <f t="shared" si="694"/>
        <v>1006</v>
      </c>
      <c r="BF212" s="132">
        <f t="shared" si="695"/>
        <v>965</v>
      </c>
      <c r="BG212" s="132">
        <f t="shared" si="696"/>
        <v>937</v>
      </c>
      <c r="BH212" s="132">
        <f t="shared" si="697"/>
        <v>966</v>
      </c>
      <c r="BI212" s="132">
        <f t="shared" si="698"/>
        <v>953</v>
      </c>
      <c r="BJ212" s="132">
        <f t="shared" si="699"/>
        <v>904</v>
      </c>
      <c r="BK212" s="132">
        <f t="shared" si="700"/>
        <v>906</v>
      </c>
      <c r="BL212" s="132">
        <f t="shared" si="701"/>
        <v>859</v>
      </c>
      <c r="BM212" s="132">
        <f t="shared" si="702"/>
        <v>846</v>
      </c>
      <c r="BN212" s="132">
        <f t="shared" si="703"/>
        <v>841</v>
      </c>
      <c r="BO212" s="132">
        <f t="shared" si="704"/>
        <v>820</v>
      </c>
      <c r="BP212" s="132">
        <f t="shared" si="705"/>
        <v>792</v>
      </c>
      <c r="BQ212" s="132">
        <f t="shared" si="706"/>
        <v>799</v>
      </c>
      <c r="BR212" s="132">
        <f t="shared" si="707"/>
        <v>763</v>
      </c>
      <c r="BS212" s="132">
        <f t="shared" si="708"/>
        <v>755</v>
      </c>
      <c r="BT212" s="132">
        <f t="shared" si="643"/>
        <v>751</v>
      </c>
      <c r="BU212" s="132">
        <f t="shared" si="709"/>
        <v>753</v>
      </c>
      <c r="BV212" s="132">
        <f t="shared" si="710"/>
        <v>752</v>
      </c>
      <c r="BW212" s="132">
        <f t="shared" si="711"/>
        <v>697</v>
      </c>
      <c r="BX212" s="132">
        <f t="shared" si="712"/>
        <v>665</v>
      </c>
      <c r="BY212" s="132">
        <f t="shared" si="713"/>
        <v>632</v>
      </c>
      <c r="BZ212" s="132">
        <f t="shared" si="714"/>
        <v>607</v>
      </c>
      <c r="CA212" s="132">
        <f t="shared" si="715"/>
        <v>570</v>
      </c>
      <c r="CB212" s="132">
        <f t="shared" si="716"/>
        <v>522</v>
      </c>
      <c r="CC212" s="132">
        <f t="shared" si="717"/>
        <v>484</v>
      </c>
      <c r="CD212" s="132">
        <f t="shared" si="718"/>
        <v>477</v>
      </c>
      <c r="CE212" s="132">
        <f t="shared" si="719"/>
        <v>437</v>
      </c>
      <c r="CF212" s="132">
        <f t="shared" si="720"/>
        <v>410</v>
      </c>
      <c r="CG212" s="132">
        <f t="shared" si="721"/>
        <v>374</v>
      </c>
      <c r="CH212" s="132">
        <f t="shared" si="722"/>
        <v>337</v>
      </c>
      <c r="CI212" s="132">
        <f t="shared" si="723"/>
        <v>318</v>
      </c>
      <c r="CJ212" s="132">
        <f t="shared" si="724"/>
        <v>293</v>
      </c>
      <c r="CK212" s="132">
        <f t="shared" si="725"/>
        <v>267</v>
      </c>
      <c r="CL212" s="132">
        <f t="shared" si="726"/>
        <v>263</v>
      </c>
      <c r="CM212" s="132">
        <f t="shared" si="727"/>
        <v>257</v>
      </c>
      <c r="CN212" s="132">
        <f t="shared" si="728"/>
        <v>244</v>
      </c>
      <c r="CO212" s="132">
        <f t="shared" si="729"/>
        <v>239</v>
      </c>
      <c r="CP212" s="132">
        <f t="shared" si="730"/>
        <v>224</v>
      </c>
      <c r="CQ212" s="132">
        <f t="shared" si="731"/>
        <v>213</v>
      </c>
      <c r="CR212" s="132">
        <f t="shared" si="732"/>
        <v>197</v>
      </c>
      <c r="CS212" s="132">
        <f t="shared" si="733"/>
        <v>182</v>
      </c>
      <c r="CT212" s="132">
        <f t="shared" si="734"/>
        <v>167</v>
      </c>
      <c r="CU212" s="132">
        <f t="shared" si="735"/>
        <v>164</v>
      </c>
      <c r="CV212" s="132">
        <f t="shared" si="736"/>
        <v>157</v>
      </c>
      <c r="CW212" s="132">
        <f t="shared" si="737"/>
        <v>150</v>
      </c>
      <c r="CX212" s="132">
        <f t="shared" si="738"/>
        <v>142</v>
      </c>
      <c r="CY212" s="132">
        <f t="shared" si="739"/>
        <v>141</v>
      </c>
      <c r="CZ212" s="132">
        <f t="shared" si="740"/>
        <v>141</v>
      </c>
      <c r="DA212" s="132">
        <f t="shared" si="741"/>
        <v>139</v>
      </c>
      <c r="DB212" s="132">
        <f t="shared" si="742"/>
        <v>139</v>
      </c>
      <c r="DC212" s="132">
        <f t="shared" si="743"/>
        <v>132</v>
      </c>
      <c r="DD212" s="132">
        <f t="shared" si="744"/>
        <v>132</v>
      </c>
      <c r="DE212" s="132">
        <f t="shared" si="745"/>
        <v>141</v>
      </c>
      <c r="DF212" s="132">
        <f t="shared" si="746"/>
        <v>129</v>
      </c>
      <c r="DG212" s="132">
        <f t="shared" si="747"/>
        <v>121</v>
      </c>
      <c r="DH212" s="132">
        <f t="shared" si="748"/>
        <v>120</v>
      </c>
      <c r="DI212" s="132">
        <f t="shared" si="749"/>
        <v>124</v>
      </c>
      <c r="DJ212" s="132">
        <f t="shared" si="750"/>
        <v>130</v>
      </c>
      <c r="DK212" s="132">
        <f t="shared" si="751"/>
        <v>128</v>
      </c>
      <c r="DL212" s="132">
        <f t="shared" si="752"/>
        <v>121</v>
      </c>
      <c r="DM212" s="132">
        <f t="shared" si="753"/>
        <v>125</v>
      </c>
      <c r="DN212" s="132">
        <f t="shared" si="754"/>
        <v>128</v>
      </c>
      <c r="DO212" s="132">
        <f t="shared" si="755"/>
        <v>123</v>
      </c>
      <c r="DP212" s="132">
        <f t="shared" si="756"/>
        <v>106</v>
      </c>
      <c r="DQ212" s="132">
        <f t="shared" si="757"/>
        <v>96</v>
      </c>
      <c r="DR212" s="132">
        <f t="shared" si="758"/>
        <v>92</v>
      </c>
      <c r="DS212" s="132">
        <f t="shared" si="759"/>
        <v>89</v>
      </c>
      <c r="DT212" s="132">
        <f t="shared" si="760"/>
        <v>87</v>
      </c>
      <c r="DU212" s="132">
        <f t="shared" si="761"/>
        <v>83</v>
      </c>
      <c r="DV212" s="132">
        <f t="shared" si="762"/>
        <v>86</v>
      </c>
      <c r="DW212" s="132">
        <f t="shared" si="763"/>
        <v>94</v>
      </c>
      <c r="DX212" s="132">
        <f t="shared" si="764"/>
        <v>101</v>
      </c>
      <c r="DY212" s="132">
        <f t="shared" si="765"/>
        <v>103</v>
      </c>
      <c r="DZ212" s="132">
        <f t="shared" si="766"/>
        <v>100</v>
      </c>
      <c r="EA212" s="132">
        <f t="shared" si="767"/>
        <v>99</v>
      </c>
      <c r="EB212" s="132">
        <f t="shared" si="768"/>
        <v>96</v>
      </c>
      <c r="EC212" s="132">
        <f t="shared" si="769"/>
        <v>94</v>
      </c>
      <c r="ED212" s="132">
        <f t="shared" si="770"/>
        <v>94</v>
      </c>
      <c r="EE212" s="132">
        <f t="shared" si="771"/>
        <v>86</v>
      </c>
      <c r="EF212" s="132">
        <f t="shared" si="644"/>
        <v>78</v>
      </c>
      <c r="EG212" s="132">
        <f t="shared" si="772"/>
        <v>79</v>
      </c>
      <c r="EH212" s="132">
        <f t="shared" si="773"/>
        <v>69</v>
      </c>
      <c r="EI212" s="132">
        <f t="shared" si="774"/>
        <v>66</v>
      </c>
      <c r="EJ212" s="132">
        <f t="shared" si="775"/>
        <v>61</v>
      </c>
      <c r="EK212" s="132">
        <f t="shared" si="776"/>
        <v>51</v>
      </c>
      <c r="EL212" s="132">
        <f t="shared" si="777"/>
        <v>47</v>
      </c>
      <c r="EM212" s="132">
        <f t="shared" si="778"/>
        <v>44</v>
      </c>
      <c r="EN212" s="132">
        <f t="shared" si="779"/>
        <v>38</v>
      </c>
      <c r="EO212" s="132">
        <f t="shared" si="780"/>
        <v>40</v>
      </c>
      <c r="EP212" s="132">
        <f t="shared" si="781"/>
        <v>42</v>
      </c>
      <c r="EQ212" s="132">
        <f t="shared" si="782"/>
        <v>40</v>
      </c>
      <c r="ER212" s="132">
        <f t="shared" si="783"/>
        <v>35</v>
      </c>
      <c r="ES212" s="132">
        <f t="shared" si="784"/>
        <v>32</v>
      </c>
      <c r="ET212" s="132">
        <f t="shared" si="785"/>
        <v>31</v>
      </c>
      <c r="EU212" s="132">
        <f t="shared" si="786"/>
        <v>32</v>
      </c>
      <c r="EV212" s="132">
        <f t="shared" si="787"/>
        <v>31</v>
      </c>
      <c r="EW212" s="132">
        <f t="shared" si="788"/>
        <v>29</v>
      </c>
      <c r="EX212" s="132">
        <f t="shared" si="789"/>
        <v>26</v>
      </c>
      <c r="EY212" s="132">
        <f t="shared" si="790"/>
        <v>30</v>
      </c>
      <c r="EZ212" s="132">
        <f t="shared" si="791"/>
        <v>32</v>
      </c>
      <c r="FA212" s="132">
        <f t="shared" si="792"/>
        <v>36</v>
      </c>
      <c r="FB212" s="132">
        <f t="shared" si="793"/>
        <v>40</v>
      </c>
      <c r="FC212" s="132">
        <f t="shared" si="794"/>
        <v>36</v>
      </c>
      <c r="FD212" s="132">
        <f t="shared" si="795"/>
        <v>36</v>
      </c>
      <c r="FE212" s="132">
        <f t="shared" si="796"/>
        <v>37</v>
      </c>
      <c r="FF212" s="132">
        <f t="shared" si="797"/>
        <v>34</v>
      </c>
      <c r="FG212" s="132">
        <f t="shared" si="798"/>
        <v>37</v>
      </c>
      <c r="FH212" s="132">
        <f t="shared" si="799"/>
        <v>44</v>
      </c>
      <c r="FI212" s="132">
        <f t="shared" si="800"/>
        <v>48</v>
      </c>
      <c r="FJ212" s="132">
        <f t="shared" si="801"/>
        <v>63</v>
      </c>
      <c r="FK212" s="132">
        <f t="shared" si="802"/>
        <v>72</v>
      </c>
      <c r="FL212" s="132">
        <f t="shared" si="803"/>
        <v>86</v>
      </c>
      <c r="FM212" s="132">
        <f t="shared" si="804"/>
        <v>98</v>
      </c>
      <c r="FN212" s="132">
        <f t="shared" si="805"/>
        <v>106</v>
      </c>
      <c r="FO212" s="132">
        <f t="shared" si="806"/>
        <v>111</v>
      </c>
      <c r="FP212" s="132">
        <f t="shared" si="807"/>
        <v>117</v>
      </c>
      <c r="FQ212" s="132">
        <f t="shared" si="808"/>
        <v>126</v>
      </c>
      <c r="FR212" s="132">
        <f t="shared" si="809"/>
        <v>130</v>
      </c>
      <c r="FS212" s="132">
        <f t="shared" si="810"/>
        <v>129</v>
      </c>
      <c r="FT212" s="132">
        <f t="shared" si="811"/>
        <v>134</v>
      </c>
      <c r="FU212" s="132">
        <f t="shared" si="812"/>
        <v>142</v>
      </c>
      <c r="FV212" s="132">
        <f t="shared" si="813"/>
        <v>154</v>
      </c>
      <c r="FW212" s="132">
        <f t="shared" si="814"/>
        <v>159</v>
      </c>
      <c r="FX212" s="132">
        <f t="shared" si="815"/>
        <v>170</v>
      </c>
      <c r="FY212" s="132">
        <f t="shared" si="816"/>
        <v>191</v>
      </c>
      <c r="FZ212" s="132">
        <f t="shared" si="817"/>
        <v>200</v>
      </c>
      <c r="GA212" s="132">
        <f t="shared" si="818"/>
        <v>209</v>
      </c>
      <c r="GB212" s="132">
        <f t="shared" si="819"/>
        <v>222</v>
      </c>
      <c r="GC212" s="132">
        <f t="shared" si="820"/>
        <v>226</v>
      </c>
      <c r="GD212" s="132">
        <f t="shared" si="821"/>
        <v>234</v>
      </c>
      <c r="GE212" s="132">
        <f t="shared" si="822"/>
        <v>235</v>
      </c>
      <c r="GF212" s="132">
        <f t="shared" si="823"/>
        <v>247</v>
      </c>
      <c r="GG212" s="132">
        <f t="shared" si="824"/>
        <v>261</v>
      </c>
      <c r="GH212" s="132">
        <f t="shared" si="825"/>
        <v>269</v>
      </c>
      <c r="GI212" s="132">
        <f t="shared" si="826"/>
        <v>264</v>
      </c>
      <c r="GJ212" s="132">
        <f t="shared" si="827"/>
        <v>269</v>
      </c>
      <c r="GK212" s="132">
        <f t="shared" si="828"/>
        <v>267</v>
      </c>
      <c r="GL212" s="132">
        <f t="shared" si="829"/>
        <v>279</v>
      </c>
      <c r="GM212" s="132">
        <f t="shared" si="830"/>
        <v>265</v>
      </c>
      <c r="GN212" s="132">
        <f t="shared" si="831"/>
        <v>255</v>
      </c>
      <c r="GO212" s="132">
        <f t="shared" si="832"/>
        <v>256</v>
      </c>
      <c r="GP212" s="132">
        <f t="shared" si="833"/>
        <v>257</v>
      </c>
      <c r="GQ212" s="132">
        <f t="shared" si="834"/>
        <v>244</v>
      </c>
      <c r="GR212" s="132">
        <f t="shared" si="645"/>
        <v>241</v>
      </c>
      <c r="GS212" s="132">
        <f t="shared" si="641"/>
        <v>237</v>
      </c>
      <c r="GT212" s="132">
        <f t="shared" si="641"/>
        <v>225</v>
      </c>
      <c r="GU212" s="132">
        <f t="shared" si="641"/>
        <v>234</v>
      </c>
      <c r="GV212" s="132">
        <f t="shared" si="641"/>
        <v>224</v>
      </c>
      <c r="GW212" s="132">
        <f t="shared" si="641"/>
        <v>217</v>
      </c>
      <c r="GX212" s="132">
        <f t="shared" si="641"/>
        <v>214</v>
      </c>
      <c r="GY212" s="132">
        <f t="shared" si="641"/>
        <v>227</v>
      </c>
      <c r="GZ212" s="132">
        <f t="shared" si="641"/>
        <v>212</v>
      </c>
      <c r="HA212" s="132">
        <f t="shared" si="641"/>
        <v>227</v>
      </c>
      <c r="HB212" s="132">
        <f t="shared" si="641"/>
        <v>232</v>
      </c>
      <c r="HC212" s="132">
        <f t="shared" si="641"/>
        <v>236</v>
      </c>
      <c r="HD212" s="132">
        <f t="shared" si="641"/>
        <v>242</v>
      </c>
      <c r="HE212" s="132">
        <f t="shared" si="641"/>
        <v>254</v>
      </c>
      <c r="HF212" s="132">
        <f t="shared" si="641"/>
        <v>250</v>
      </c>
      <c r="HG212" s="132">
        <f t="shared" si="641"/>
        <v>263</v>
      </c>
      <c r="HH212" s="132">
        <f t="shared" si="641"/>
        <v>290</v>
      </c>
      <c r="HI212" s="132">
        <f t="shared" si="641"/>
        <v>305</v>
      </c>
      <c r="HJ212" s="132">
        <f t="shared" si="641"/>
        <v>322</v>
      </c>
      <c r="HK212" s="132">
        <f t="shared" si="641"/>
        <v>365</v>
      </c>
      <c r="HL212" s="132">
        <f t="shared" si="641"/>
        <v>399</v>
      </c>
      <c r="HM212" s="132">
        <f t="shared" si="641"/>
        <v>439</v>
      </c>
      <c r="HN212" s="132">
        <f t="shared" si="641"/>
        <v>479</v>
      </c>
      <c r="HO212" s="132">
        <f t="shared" si="641"/>
        <v>488</v>
      </c>
      <c r="HP212" s="132">
        <f t="shared" si="641"/>
        <v>509</v>
      </c>
      <c r="HQ212" s="132">
        <f t="shared" si="641"/>
        <v>528</v>
      </c>
      <c r="HR212" s="132">
        <f t="shared" si="641"/>
        <v>508</v>
      </c>
      <c r="HS212" s="132">
        <f t="shared" si="641"/>
        <v>476</v>
      </c>
      <c r="HT212" s="132">
        <f t="shared" si="641"/>
        <v>422</v>
      </c>
      <c r="HU212" s="132">
        <f t="shared" si="641"/>
        <v>372</v>
      </c>
      <c r="HV212" s="132">
        <f t="shared" si="641"/>
        <v>344</v>
      </c>
      <c r="HW212" s="132">
        <f t="shared" si="641"/>
        <v>292</v>
      </c>
      <c r="HX212" s="132">
        <f t="shared" si="641"/>
        <v>233</v>
      </c>
      <c r="HY212" s="132">
        <f t="shared" si="641"/>
        <v>178</v>
      </c>
      <c r="HZ212" s="132">
        <f t="shared" si="641"/>
        <v>140</v>
      </c>
      <c r="IA212" s="132">
        <f t="shared" si="642"/>
        <v>119</v>
      </c>
    </row>
    <row r="213" spans="2:235" x14ac:dyDescent="0.25">
      <c r="B213" s="132" t="s">
        <v>210</v>
      </c>
      <c r="I213" s="132">
        <f t="shared" si="646"/>
        <v>0</v>
      </c>
      <c r="J213" s="132">
        <f t="shared" si="647"/>
        <v>0</v>
      </c>
      <c r="K213" s="132">
        <f t="shared" si="648"/>
        <v>2</v>
      </c>
      <c r="L213" s="132">
        <f t="shared" si="649"/>
        <v>2</v>
      </c>
      <c r="M213" s="132">
        <f t="shared" si="650"/>
        <v>3</v>
      </c>
      <c r="N213" s="132">
        <f t="shared" si="651"/>
        <v>3</v>
      </c>
      <c r="O213" s="132">
        <f t="shared" si="652"/>
        <v>3</v>
      </c>
      <c r="P213" s="132">
        <f t="shared" si="653"/>
        <v>3</v>
      </c>
      <c r="Q213" s="132">
        <f t="shared" si="654"/>
        <v>4</v>
      </c>
      <c r="R213" s="132">
        <f t="shared" si="655"/>
        <v>2</v>
      </c>
      <c r="S213" s="132">
        <f t="shared" si="656"/>
        <v>4</v>
      </c>
      <c r="T213" s="132">
        <f t="shared" si="657"/>
        <v>4</v>
      </c>
      <c r="U213" s="132">
        <f t="shared" si="658"/>
        <v>6</v>
      </c>
      <c r="V213" s="132">
        <f t="shared" si="659"/>
        <v>10</v>
      </c>
      <c r="W213" s="132">
        <f t="shared" si="660"/>
        <v>11</v>
      </c>
      <c r="X213" s="132">
        <f t="shared" si="661"/>
        <v>10</v>
      </c>
      <c r="Y213" s="132">
        <f t="shared" si="662"/>
        <v>14</v>
      </c>
      <c r="Z213" s="132">
        <f t="shared" si="663"/>
        <v>15</v>
      </c>
      <c r="AA213" s="132">
        <f t="shared" si="664"/>
        <v>18</v>
      </c>
      <c r="AB213" s="132">
        <f t="shared" si="665"/>
        <v>25</v>
      </c>
      <c r="AC213" s="132">
        <f t="shared" si="666"/>
        <v>32</v>
      </c>
      <c r="AD213" s="132">
        <f t="shared" si="667"/>
        <v>40</v>
      </c>
      <c r="AE213" s="132">
        <f t="shared" si="668"/>
        <v>45</v>
      </c>
      <c r="AF213" s="132">
        <f t="shared" si="669"/>
        <v>59</v>
      </c>
      <c r="AG213" s="132">
        <f t="shared" si="670"/>
        <v>72</v>
      </c>
      <c r="AH213" s="132">
        <f t="shared" si="671"/>
        <v>81</v>
      </c>
      <c r="AI213" s="132">
        <f t="shared" si="672"/>
        <v>96</v>
      </c>
      <c r="AJ213" s="132">
        <f t="shared" si="673"/>
        <v>109</v>
      </c>
      <c r="AK213" s="132">
        <f t="shared" si="674"/>
        <v>131</v>
      </c>
      <c r="AL213" s="132">
        <f t="shared" si="675"/>
        <v>174</v>
      </c>
      <c r="AM213" s="132">
        <f t="shared" si="676"/>
        <v>189</v>
      </c>
      <c r="AN213" s="132">
        <f t="shared" si="677"/>
        <v>260</v>
      </c>
      <c r="AO213" s="132">
        <f t="shared" si="678"/>
        <v>329</v>
      </c>
      <c r="AP213" s="132">
        <f t="shared" si="679"/>
        <v>411</v>
      </c>
      <c r="AQ213" s="132">
        <f t="shared" si="680"/>
        <v>493</v>
      </c>
      <c r="AR213" s="132">
        <f t="shared" si="681"/>
        <v>584</v>
      </c>
      <c r="AS213" s="132">
        <f t="shared" si="682"/>
        <v>676</v>
      </c>
      <c r="AT213" s="132">
        <f t="shared" si="683"/>
        <v>780</v>
      </c>
      <c r="AU213" s="132">
        <f t="shared" si="684"/>
        <v>939</v>
      </c>
      <c r="AV213" s="132">
        <f t="shared" si="685"/>
        <v>1033</v>
      </c>
      <c r="AW213" s="132">
        <f t="shared" si="686"/>
        <v>1094</v>
      </c>
      <c r="AX213" s="132">
        <f t="shared" si="687"/>
        <v>1144</v>
      </c>
      <c r="AY213" s="132">
        <f t="shared" si="688"/>
        <v>1223</v>
      </c>
      <c r="AZ213" s="132">
        <f t="shared" si="689"/>
        <v>1241</v>
      </c>
      <c r="BA213" s="132">
        <f t="shared" si="690"/>
        <v>1257</v>
      </c>
      <c r="BB213" s="132">
        <f t="shared" si="691"/>
        <v>1241</v>
      </c>
      <c r="BC213" s="132">
        <f t="shared" si="692"/>
        <v>1231</v>
      </c>
      <c r="BD213" s="132">
        <f t="shared" si="693"/>
        <v>1251</v>
      </c>
      <c r="BE213" s="132">
        <f t="shared" si="694"/>
        <v>1262</v>
      </c>
      <c r="BF213" s="132">
        <f t="shared" si="695"/>
        <v>1219</v>
      </c>
      <c r="BG213" s="132">
        <f t="shared" si="696"/>
        <v>1178</v>
      </c>
      <c r="BH213" s="132">
        <f t="shared" si="697"/>
        <v>1143</v>
      </c>
      <c r="BI213" s="132">
        <f t="shared" si="698"/>
        <v>1058</v>
      </c>
      <c r="BJ213" s="132">
        <f t="shared" si="699"/>
        <v>993</v>
      </c>
      <c r="BK213" s="132">
        <f t="shared" si="700"/>
        <v>950</v>
      </c>
      <c r="BL213" s="132">
        <f t="shared" si="701"/>
        <v>923</v>
      </c>
      <c r="BM213" s="132">
        <f t="shared" si="702"/>
        <v>870</v>
      </c>
      <c r="BN213" s="132">
        <f t="shared" si="703"/>
        <v>860</v>
      </c>
      <c r="BO213" s="132">
        <f t="shared" si="704"/>
        <v>831</v>
      </c>
      <c r="BP213" s="132">
        <f t="shared" si="705"/>
        <v>820</v>
      </c>
      <c r="BQ213" s="132">
        <f t="shared" si="706"/>
        <v>835</v>
      </c>
      <c r="BR213" s="132">
        <f t="shared" si="707"/>
        <v>819</v>
      </c>
      <c r="BS213" s="132">
        <f t="shared" si="708"/>
        <v>779</v>
      </c>
      <c r="BT213" s="132">
        <f t="shared" si="643"/>
        <v>780</v>
      </c>
      <c r="BU213" s="132">
        <f t="shared" si="709"/>
        <v>745</v>
      </c>
      <c r="BV213" s="132">
        <f t="shared" si="710"/>
        <v>731</v>
      </c>
      <c r="BW213" s="132">
        <f t="shared" si="711"/>
        <v>654</v>
      </c>
      <c r="BX213" s="132">
        <f t="shared" si="712"/>
        <v>611</v>
      </c>
      <c r="BY213" s="132">
        <f t="shared" si="713"/>
        <v>545</v>
      </c>
      <c r="BZ213" s="132">
        <f t="shared" si="714"/>
        <v>522</v>
      </c>
      <c r="CA213" s="132">
        <f t="shared" si="715"/>
        <v>470</v>
      </c>
      <c r="CB213" s="132">
        <f t="shared" si="716"/>
        <v>453</v>
      </c>
      <c r="CC213" s="132">
        <f t="shared" si="717"/>
        <v>414</v>
      </c>
      <c r="CD213" s="132">
        <f t="shared" si="718"/>
        <v>422</v>
      </c>
      <c r="CE213" s="132">
        <f t="shared" si="719"/>
        <v>384</v>
      </c>
      <c r="CF213" s="132">
        <f t="shared" si="720"/>
        <v>373</v>
      </c>
      <c r="CG213" s="132">
        <f t="shared" si="721"/>
        <v>334</v>
      </c>
      <c r="CH213" s="132">
        <f t="shared" si="722"/>
        <v>314</v>
      </c>
      <c r="CI213" s="132">
        <f t="shared" si="723"/>
        <v>297</v>
      </c>
      <c r="CJ213" s="132">
        <f t="shared" si="724"/>
        <v>289</v>
      </c>
      <c r="CK213" s="132">
        <f t="shared" si="725"/>
        <v>252</v>
      </c>
      <c r="CL213" s="132">
        <f t="shared" si="726"/>
        <v>248</v>
      </c>
      <c r="CM213" s="132">
        <f t="shared" si="727"/>
        <v>235</v>
      </c>
      <c r="CN213" s="132">
        <f t="shared" si="728"/>
        <v>219</v>
      </c>
      <c r="CO213" s="132">
        <f t="shared" si="729"/>
        <v>213</v>
      </c>
      <c r="CP213" s="132">
        <f t="shared" si="730"/>
        <v>197</v>
      </c>
      <c r="CQ213" s="132">
        <f t="shared" si="731"/>
        <v>188</v>
      </c>
      <c r="CR213" s="132">
        <f t="shared" si="732"/>
        <v>186</v>
      </c>
      <c r="CS213" s="132">
        <f t="shared" si="733"/>
        <v>174</v>
      </c>
      <c r="CT213" s="132">
        <f t="shared" si="734"/>
        <v>159</v>
      </c>
      <c r="CU213" s="132">
        <f t="shared" si="735"/>
        <v>158</v>
      </c>
      <c r="CV213" s="132">
        <f t="shared" si="736"/>
        <v>151</v>
      </c>
      <c r="CW213" s="132">
        <f t="shared" si="737"/>
        <v>147</v>
      </c>
      <c r="CX213" s="132">
        <f t="shared" si="738"/>
        <v>142</v>
      </c>
      <c r="CY213" s="132">
        <f t="shared" si="739"/>
        <v>139</v>
      </c>
      <c r="CZ213" s="132">
        <f t="shared" si="740"/>
        <v>139</v>
      </c>
      <c r="DA213" s="132">
        <f t="shared" si="741"/>
        <v>126</v>
      </c>
      <c r="DB213" s="132">
        <f t="shared" si="742"/>
        <v>115</v>
      </c>
      <c r="DC213" s="132">
        <f t="shared" si="743"/>
        <v>109</v>
      </c>
      <c r="DD213" s="132">
        <f t="shared" si="744"/>
        <v>98</v>
      </c>
      <c r="DE213" s="132">
        <f t="shared" si="745"/>
        <v>99</v>
      </c>
      <c r="DF213" s="132">
        <f t="shared" si="746"/>
        <v>87</v>
      </c>
      <c r="DG213" s="132">
        <f t="shared" si="747"/>
        <v>81</v>
      </c>
      <c r="DH213" s="132">
        <f t="shared" si="748"/>
        <v>86</v>
      </c>
      <c r="DI213" s="132">
        <f t="shared" si="749"/>
        <v>94</v>
      </c>
      <c r="DJ213" s="132">
        <f t="shared" si="750"/>
        <v>93</v>
      </c>
      <c r="DK213" s="132">
        <f t="shared" si="751"/>
        <v>96</v>
      </c>
      <c r="DL213" s="132">
        <f t="shared" si="752"/>
        <v>89</v>
      </c>
      <c r="DM213" s="132">
        <f t="shared" si="753"/>
        <v>90</v>
      </c>
      <c r="DN213" s="132">
        <f t="shared" si="754"/>
        <v>86</v>
      </c>
      <c r="DO213" s="132">
        <f t="shared" si="755"/>
        <v>78</v>
      </c>
      <c r="DP213" s="132">
        <f t="shared" si="756"/>
        <v>71</v>
      </c>
      <c r="DQ213" s="132">
        <f t="shared" si="757"/>
        <v>61</v>
      </c>
      <c r="DR213" s="132">
        <f t="shared" si="758"/>
        <v>70</v>
      </c>
      <c r="DS213" s="132">
        <f t="shared" si="759"/>
        <v>69</v>
      </c>
      <c r="DT213" s="132">
        <f t="shared" si="760"/>
        <v>62</v>
      </c>
      <c r="DU213" s="132">
        <f t="shared" si="761"/>
        <v>58</v>
      </c>
      <c r="DV213" s="132">
        <f t="shared" si="762"/>
        <v>54</v>
      </c>
      <c r="DW213" s="132">
        <f t="shared" si="763"/>
        <v>56</v>
      </c>
      <c r="DX213" s="132">
        <f t="shared" si="764"/>
        <v>60</v>
      </c>
      <c r="DY213" s="132">
        <f t="shared" si="765"/>
        <v>45</v>
      </c>
      <c r="DZ213" s="132">
        <f t="shared" si="766"/>
        <v>43</v>
      </c>
      <c r="EA213" s="132">
        <f t="shared" si="767"/>
        <v>40</v>
      </c>
      <c r="EB213" s="132">
        <f t="shared" si="768"/>
        <v>44</v>
      </c>
      <c r="EC213" s="132">
        <f t="shared" si="769"/>
        <v>49</v>
      </c>
      <c r="ED213" s="132">
        <f t="shared" si="770"/>
        <v>40</v>
      </c>
      <c r="EE213" s="132">
        <f t="shared" si="771"/>
        <v>41</v>
      </c>
      <c r="EF213" s="132">
        <f t="shared" si="644"/>
        <v>40</v>
      </c>
      <c r="EG213" s="132">
        <f t="shared" si="772"/>
        <v>35</v>
      </c>
      <c r="EH213" s="132">
        <f t="shared" si="773"/>
        <v>35</v>
      </c>
      <c r="EI213" s="132">
        <f t="shared" si="774"/>
        <v>28</v>
      </c>
      <c r="EJ213" s="132">
        <f t="shared" si="775"/>
        <v>22</v>
      </c>
      <c r="EK213" s="132">
        <f t="shared" si="776"/>
        <v>19</v>
      </c>
      <c r="EL213" s="132">
        <f t="shared" si="777"/>
        <v>14</v>
      </c>
      <c r="EM213" s="132">
        <f t="shared" si="778"/>
        <v>11</v>
      </c>
      <c r="EN213" s="132">
        <f t="shared" si="779"/>
        <v>14</v>
      </c>
      <c r="EO213" s="132">
        <f t="shared" si="780"/>
        <v>18</v>
      </c>
      <c r="EP213" s="132">
        <f t="shared" si="781"/>
        <v>16</v>
      </c>
      <c r="EQ213" s="132">
        <f t="shared" si="782"/>
        <v>15</v>
      </c>
      <c r="ER213" s="132">
        <f t="shared" si="783"/>
        <v>15</v>
      </c>
      <c r="ES213" s="132">
        <f t="shared" si="784"/>
        <v>15</v>
      </c>
      <c r="ET213" s="132">
        <f t="shared" si="785"/>
        <v>17</v>
      </c>
      <c r="EU213" s="132">
        <f t="shared" si="786"/>
        <v>15</v>
      </c>
      <c r="EV213" s="132">
        <f t="shared" si="787"/>
        <v>14</v>
      </c>
      <c r="EW213" s="132">
        <f t="shared" si="788"/>
        <v>16</v>
      </c>
      <c r="EX213" s="132">
        <f t="shared" si="789"/>
        <v>19</v>
      </c>
      <c r="EY213" s="132">
        <f t="shared" si="790"/>
        <v>19</v>
      </c>
      <c r="EZ213" s="132">
        <f t="shared" si="791"/>
        <v>15</v>
      </c>
      <c r="FA213" s="132">
        <f t="shared" si="792"/>
        <v>14</v>
      </c>
      <c r="FB213" s="132">
        <f t="shared" si="793"/>
        <v>15</v>
      </c>
      <c r="FC213" s="132">
        <f t="shared" si="794"/>
        <v>16</v>
      </c>
      <c r="FD213" s="132">
        <f t="shared" si="795"/>
        <v>18</v>
      </c>
      <c r="FE213" s="132">
        <f t="shared" si="796"/>
        <v>19</v>
      </c>
      <c r="FF213" s="132">
        <f t="shared" si="797"/>
        <v>21</v>
      </c>
      <c r="FG213" s="132">
        <f t="shared" si="798"/>
        <v>24</v>
      </c>
      <c r="FH213" s="132">
        <f t="shared" si="799"/>
        <v>33</v>
      </c>
      <c r="FI213" s="132">
        <f t="shared" si="800"/>
        <v>35</v>
      </c>
      <c r="FJ213" s="132">
        <f t="shared" si="801"/>
        <v>35</v>
      </c>
      <c r="FK213" s="132">
        <f t="shared" si="802"/>
        <v>39</v>
      </c>
      <c r="FL213" s="132">
        <f t="shared" si="803"/>
        <v>42</v>
      </c>
      <c r="FM213" s="132">
        <f t="shared" si="804"/>
        <v>47</v>
      </c>
      <c r="FN213" s="132">
        <f t="shared" si="805"/>
        <v>55</v>
      </c>
      <c r="FO213" s="132">
        <f t="shared" si="806"/>
        <v>53</v>
      </c>
      <c r="FP213" s="132">
        <f t="shared" si="807"/>
        <v>56</v>
      </c>
      <c r="FQ213" s="132">
        <f t="shared" si="808"/>
        <v>55</v>
      </c>
      <c r="FR213" s="132">
        <f t="shared" si="809"/>
        <v>53</v>
      </c>
      <c r="FS213" s="132">
        <f t="shared" si="810"/>
        <v>56</v>
      </c>
      <c r="FT213" s="132">
        <f t="shared" si="811"/>
        <v>58</v>
      </c>
      <c r="FU213" s="132">
        <f t="shared" si="812"/>
        <v>53</v>
      </c>
      <c r="FV213" s="132">
        <f t="shared" si="813"/>
        <v>61</v>
      </c>
      <c r="FW213" s="132">
        <f t="shared" si="814"/>
        <v>62</v>
      </c>
      <c r="FX213" s="132">
        <f t="shared" si="815"/>
        <v>70</v>
      </c>
      <c r="FY213" s="132">
        <f t="shared" si="816"/>
        <v>78</v>
      </c>
      <c r="FZ213" s="132">
        <f t="shared" si="817"/>
        <v>87</v>
      </c>
      <c r="GA213" s="132">
        <f t="shared" si="818"/>
        <v>91</v>
      </c>
      <c r="GB213" s="132">
        <f t="shared" si="819"/>
        <v>102</v>
      </c>
      <c r="GC213" s="132">
        <f t="shared" si="820"/>
        <v>97</v>
      </c>
      <c r="GD213" s="132">
        <f t="shared" si="821"/>
        <v>107</v>
      </c>
      <c r="GE213" s="132">
        <f t="shared" si="822"/>
        <v>115</v>
      </c>
      <c r="GF213" s="132">
        <f t="shared" si="823"/>
        <v>112</v>
      </c>
      <c r="GG213" s="132">
        <f t="shared" si="824"/>
        <v>104</v>
      </c>
      <c r="GH213" s="132">
        <f t="shared" si="825"/>
        <v>115</v>
      </c>
      <c r="GI213" s="132">
        <f t="shared" si="826"/>
        <v>118</v>
      </c>
      <c r="GJ213" s="132">
        <f t="shared" si="827"/>
        <v>123</v>
      </c>
      <c r="GK213" s="132">
        <f t="shared" si="828"/>
        <v>120</v>
      </c>
      <c r="GL213" s="132">
        <f t="shared" si="829"/>
        <v>116</v>
      </c>
      <c r="GM213" s="132">
        <f t="shared" si="830"/>
        <v>124</v>
      </c>
      <c r="GN213" s="132">
        <f t="shared" si="831"/>
        <v>125</v>
      </c>
      <c r="GO213" s="132">
        <f t="shared" si="832"/>
        <v>119</v>
      </c>
      <c r="GP213" s="132">
        <f t="shared" si="833"/>
        <v>122</v>
      </c>
      <c r="GQ213" s="132">
        <f t="shared" si="834"/>
        <v>117</v>
      </c>
      <c r="GR213" s="132">
        <f t="shared" si="645"/>
        <v>121</v>
      </c>
      <c r="GS213" s="132">
        <f t="shared" si="641"/>
        <v>117</v>
      </c>
      <c r="GT213" s="132">
        <f t="shared" si="641"/>
        <v>105</v>
      </c>
      <c r="GU213" s="132">
        <f t="shared" si="641"/>
        <v>101</v>
      </c>
      <c r="GV213" s="132">
        <f t="shared" si="641"/>
        <v>94</v>
      </c>
      <c r="GW213" s="132">
        <f t="shared" si="641"/>
        <v>84</v>
      </c>
      <c r="GX213" s="132">
        <f t="shared" si="641"/>
        <v>93</v>
      </c>
      <c r="GY213" s="132">
        <f t="shared" si="641"/>
        <v>86</v>
      </c>
      <c r="GZ213" s="132">
        <f t="shared" si="641"/>
        <v>84</v>
      </c>
      <c r="HA213" s="132">
        <f t="shared" si="641"/>
        <v>92</v>
      </c>
      <c r="HB213" s="132">
        <f t="shared" si="641"/>
        <v>96</v>
      </c>
      <c r="HC213" s="132">
        <f t="shared" si="641"/>
        <v>96</v>
      </c>
      <c r="HD213" s="132">
        <f t="shared" si="641"/>
        <v>98</v>
      </c>
      <c r="HE213" s="132">
        <f t="shared" si="641"/>
        <v>91</v>
      </c>
      <c r="HF213" s="132">
        <f t="shared" si="641"/>
        <v>87</v>
      </c>
      <c r="HG213" s="132">
        <f t="shared" si="641"/>
        <v>88</v>
      </c>
      <c r="HH213" s="132">
        <f t="shared" si="641"/>
        <v>94</v>
      </c>
      <c r="HI213" s="132">
        <f t="shared" si="641"/>
        <v>106</v>
      </c>
      <c r="HJ213" s="132">
        <f t="shared" ref="HJ213:HJ215" si="835">SUM(HD199:HJ199)</f>
        <v>123</v>
      </c>
      <c r="HK213" s="132">
        <f t="shared" ref="HK213:HK215" si="836">SUM(HE199:HK199)</f>
        <v>146</v>
      </c>
      <c r="HL213" s="132">
        <f t="shared" ref="HL213:HL215" si="837">SUM(HF199:HL199)</f>
        <v>168</v>
      </c>
      <c r="HM213" s="132">
        <f t="shared" ref="HM213:HM215" si="838">SUM(HG199:HM199)</f>
        <v>183</v>
      </c>
      <c r="HN213" s="132">
        <f t="shared" ref="HN213:HN215" si="839">SUM(HH199:HN199)</f>
        <v>204</v>
      </c>
      <c r="HO213" s="132">
        <f t="shared" ref="HO213:HO215" si="840">SUM(HI199:HO199)</f>
        <v>219</v>
      </c>
      <c r="HP213" s="132">
        <f t="shared" ref="HP213:HP215" si="841">SUM(HJ199:HP199)</f>
        <v>222</v>
      </c>
      <c r="HQ213" s="132">
        <f t="shared" ref="HQ213:HQ215" si="842">SUM(HK199:HQ199)</f>
        <v>228</v>
      </c>
      <c r="HR213" s="132">
        <f t="shared" ref="HR213:HR215" si="843">SUM(HL199:HR199)</f>
        <v>216</v>
      </c>
      <c r="HS213" s="132">
        <f t="shared" ref="HS213:HS215" si="844">SUM(HM199:HS199)</f>
        <v>200</v>
      </c>
      <c r="HT213" s="132">
        <f t="shared" ref="HT213:HT215" si="845">SUM(HN199:HT199)</f>
        <v>192</v>
      </c>
      <c r="HU213" s="132">
        <f t="shared" ref="HU213:HU214" si="846">SUM(HO199:HU199)</f>
        <v>186</v>
      </c>
      <c r="HV213" s="132">
        <f t="shared" ref="HV213:HV215" si="847">SUM(HP199:HV199)</f>
        <v>177</v>
      </c>
      <c r="HW213" s="132">
        <f t="shared" ref="HW213:HW215" si="848">SUM(HQ199:HW199)</f>
        <v>163</v>
      </c>
      <c r="HX213" s="132">
        <f t="shared" ref="HX213:HX215" si="849">SUM(HR199:HX199)</f>
        <v>132</v>
      </c>
      <c r="HY213" s="132">
        <f t="shared" ref="HY213:HY215" si="850">SUM(HS199:HY199)</f>
        <v>106</v>
      </c>
      <c r="HZ213" s="132">
        <f t="shared" ref="HZ213:HZ215" si="851">SUM(HT199:HZ199)</f>
        <v>87</v>
      </c>
      <c r="IA213" s="132">
        <f t="shared" si="642"/>
        <v>72</v>
      </c>
    </row>
    <row r="214" spans="2:235" x14ac:dyDescent="0.25">
      <c r="B214" s="132" t="s">
        <v>211</v>
      </c>
      <c r="I214" s="132">
        <f t="shared" si="646"/>
        <v>3</v>
      </c>
      <c r="J214" s="132">
        <f t="shared" si="647"/>
        <v>4</v>
      </c>
      <c r="K214" s="132">
        <f t="shared" si="648"/>
        <v>4</v>
      </c>
      <c r="L214" s="132">
        <f t="shared" si="649"/>
        <v>4</v>
      </c>
      <c r="M214" s="132">
        <f t="shared" si="650"/>
        <v>3</v>
      </c>
      <c r="N214" s="132">
        <f t="shared" si="651"/>
        <v>2</v>
      </c>
      <c r="O214" s="132">
        <f t="shared" si="652"/>
        <v>2</v>
      </c>
      <c r="P214" s="132">
        <f t="shared" si="653"/>
        <v>1</v>
      </c>
      <c r="Q214" s="132">
        <f t="shared" si="654"/>
        <v>0</v>
      </c>
      <c r="R214" s="132">
        <f t="shared" si="655"/>
        <v>0</v>
      </c>
      <c r="S214" s="132">
        <f t="shared" si="656"/>
        <v>0</v>
      </c>
      <c r="T214" s="132">
        <f t="shared" si="657"/>
        <v>0</v>
      </c>
      <c r="U214" s="132">
        <f t="shared" si="658"/>
        <v>0</v>
      </c>
      <c r="V214" s="132">
        <f t="shared" si="659"/>
        <v>0</v>
      </c>
      <c r="W214" s="132">
        <f t="shared" si="660"/>
        <v>0</v>
      </c>
      <c r="X214" s="132">
        <f t="shared" si="661"/>
        <v>0</v>
      </c>
      <c r="Y214" s="132">
        <f t="shared" si="662"/>
        <v>1</v>
      </c>
      <c r="Z214" s="132">
        <f t="shared" si="663"/>
        <v>2</v>
      </c>
      <c r="AA214" s="132">
        <f t="shared" si="664"/>
        <v>4</v>
      </c>
      <c r="AB214" s="132">
        <f t="shared" si="665"/>
        <v>4</v>
      </c>
      <c r="AC214" s="132">
        <f t="shared" si="666"/>
        <v>8</v>
      </c>
      <c r="AD214" s="132">
        <f t="shared" si="667"/>
        <v>16</v>
      </c>
      <c r="AE214" s="132">
        <f t="shared" si="668"/>
        <v>22</v>
      </c>
      <c r="AF214" s="132">
        <f t="shared" si="669"/>
        <v>34</v>
      </c>
      <c r="AG214" s="132">
        <f t="shared" si="670"/>
        <v>50</v>
      </c>
      <c r="AH214" s="132">
        <f t="shared" si="671"/>
        <v>56</v>
      </c>
      <c r="AI214" s="132">
        <f t="shared" si="672"/>
        <v>70</v>
      </c>
      <c r="AJ214" s="132">
        <f t="shared" si="673"/>
        <v>83</v>
      </c>
      <c r="AK214" s="132">
        <f t="shared" si="674"/>
        <v>99</v>
      </c>
      <c r="AL214" s="132">
        <f t="shared" si="675"/>
        <v>117</v>
      </c>
      <c r="AM214" s="132">
        <f t="shared" si="676"/>
        <v>134</v>
      </c>
      <c r="AN214" s="132">
        <f t="shared" si="677"/>
        <v>166</v>
      </c>
      <c r="AO214" s="132">
        <f t="shared" si="678"/>
        <v>200</v>
      </c>
      <c r="AP214" s="132">
        <f t="shared" si="679"/>
        <v>253</v>
      </c>
      <c r="AQ214" s="132">
        <f t="shared" si="680"/>
        <v>310</v>
      </c>
      <c r="AR214" s="132">
        <f t="shared" si="681"/>
        <v>372</v>
      </c>
      <c r="AS214" s="132">
        <f t="shared" si="682"/>
        <v>436</v>
      </c>
      <c r="AT214" s="132">
        <f t="shared" si="683"/>
        <v>501</v>
      </c>
      <c r="AU214" s="132">
        <f t="shared" si="684"/>
        <v>581</v>
      </c>
      <c r="AV214" s="132">
        <f t="shared" si="685"/>
        <v>664</v>
      </c>
      <c r="AW214" s="132">
        <f t="shared" si="686"/>
        <v>744</v>
      </c>
      <c r="AX214" s="132">
        <f t="shared" si="687"/>
        <v>803</v>
      </c>
      <c r="AY214" s="132">
        <f t="shared" si="688"/>
        <v>860</v>
      </c>
      <c r="AZ214" s="132">
        <f t="shared" si="689"/>
        <v>939</v>
      </c>
      <c r="BA214" s="132">
        <f t="shared" si="690"/>
        <v>974</v>
      </c>
      <c r="BB214" s="132">
        <f t="shared" si="691"/>
        <v>1078</v>
      </c>
      <c r="BC214" s="132">
        <f t="shared" si="692"/>
        <v>1136</v>
      </c>
      <c r="BD214" s="132">
        <f t="shared" si="693"/>
        <v>1202</v>
      </c>
      <c r="BE214" s="132">
        <f t="shared" si="694"/>
        <v>1241</v>
      </c>
      <c r="BF214" s="132">
        <f t="shared" si="695"/>
        <v>1305</v>
      </c>
      <c r="BG214" s="132">
        <f t="shared" si="696"/>
        <v>1280</v>
      </c>
      <c r="BH214" s="132">
        <f t="shared" si="697"/>
        <v>1281</v>
      </c>
      <c r="BI214" s="132">
        <f t="shared" si="698"/>
        <v>1235</v>
      </c>
      <c r="BJ214" s="132">
        <f t="shared" si="699"/>
        <v>1200</v>
      </c>
      <c r="BK214" s="132">
        <f t="shared" si="700"/>
        <v>1187</v>
      </c>
      <c r="BL214" s="132">
        <f t="shared" si="701"/>
        <v>1192</v>
      </c>
      <c r="BM214" s="132">
        <f t="shared" si="702"/>
        <v>1171</v>
      </c>
      <c r="BN214" s="132">
        <f t="shared" si="703"/>
        <v>1194</v>
      </c>
      <c r="BO214" s="132">
        <f t="shared" si="704"/>
        <v>1203</v>
      </c>
      <c r="BP214" s="132">
        <f t="shared" si="705"/>
        <v>1202</v>
      </c>
      <c r="BQ214" s="132">
        <f t="shared" si="706"/>
        <v>1239</v>
      </c>
      <c r="BR214" s="132">
        <f t="shared" si="707"/>
        <v>1226</v>
      </c>
      <c r="BS214" s="132">
        <f t="shared" si="708"/>
        <v>1211</v>
      </c>
      <c r="BT214" s="132">
        <f t="shared" si="643"/>
        <v>1211</v>
      </c>
      <c r="BU214" s="132">
        <f t="shared" si="709"/>
        <v>1147</v>
      </c>
      <c r="BV214" s="132">
        <f t="shared" si="710"/>
        <v>1134</v>
      </c>
      <c r="BW214" s="132">
        <f t="shared" si="711"/>
        <v>1067</v>
      </c>
      <c r="BX214" s="132">
        <f t="shared" si="712"/>
        <v>1040</v>
      </c>
      <c r="BY214" s="132">
        <f t="shared" si="713"/>
        <v>1013</v>
      </c>
      <c r="BZ214" s="132">
        <f t="shared" si="714"/>
        <v>991</v>
      </c>
      <c r="CA214" s="132">
        <f t="shared" si="715"/>
        <v>917</v>
      </c>
      <c r="CB214" s="132">
        <f t="shared" si="716"/>
        <v>915</v>
      </c>
      <c r="CC214" s="132">
        <f t="shared" si="717"/>
        <v>873</v>
      </c>
      <c r="CD214" s="132">
        <f t="shared" si="718"/>
        <v>878</v>
      </c>
      <c r="CE214" s="132">
        <f t="shared" si="719"/>
        <v>826</v>
      </c>
      <c r="CF214" s="132">
        <f t="shared" si="720"/>
        <v>759</v>
      </c>
      <c r="CG214" s="132">
        <f t="shared" si="721"/>
        <v>705</v>
      </c>
      <c r="CH214" s="132">
        <f t="shared" si="722"/>
        <v>680</v>
      </c>
      <c r="CI214" s="132">
        <f t="shared" si="723"/>
        <v>648</v>
      </c>
      <c r="CJ214" s="132">
        <f t="shared" si="724"/>
        <v>606</v>
      </c>
      <c r="CK214" s="132">
        <f t="shared" si="725"/>
        <v>530</v>
      </c>
      <c r="CL214" s="132">
        <f t="shared" si="726"/>
        <v>488</v>
      </c>
      <c r="CM214" s="132">
        <f t="shared" si="727"/>
        <v>461</v>
      </c>
      <c r="CN214" s="132">
        <f t="shared" si="728"/>
        <v>445</v>
      </c>
      <c r="CO214" s="132">
        <f t="shared" si="729"/>
        <v>425</v>
      </c>
      <c r="CP214" s="132">
        <f t="shared" si="730"/>
        <v>408</v>
      </c>
      <c r="CQ214" s="132">
        <f t="shared" si="731"/>
        <v>398</v>
      </c>
      <c r="CR214" s="132">
        <f t="shared" si="732"/>
        <v>396</v>
      </c>
      <c r="CS214" s="132">
        <f t="shared" si="733"/>
        <v>377</v>
      </c>
      <c r="CT214" s="132">
        <f t="shared" si="734"/>
        <v>347</v>
      </c>
      <c r="CU214" s="132">
        <f t="shared" si="735"/>
        <v>312</v>
      </c>
      <c r="CV214" s="132">
        <f t="shared" si="736"/>
        <v>279</v>
      </c>
      <c r="CW214" s="132">
        <f t="shared" si="737"/>
        <v>263</v>
      </c>
      <c r="CX214" s="132">
        <f t="shared" si="738"/>
        <v>257</v>
      </c>
      <c r="CY214" s="132">
        <f t="shared" si="739"/>
        <v>251</v>
      </c>
      <c r="CZ214" s="132">
        <f t="shared" si="740"/>
        <v>252</v>
      </c>
      <c r="DA214" s="132">
        <f t="shared" si="741"/>
        <v>252</v>
      </c>
      <c r="DB214" s="132">
        <f t="shared" si="742"/>
        <v>240</v>
      </c>
      <c r="DC214" s="132">
        <f t="shared" si="743"/>
        <v>232</v>
      </c>
      <c r="DD214" s="132">
        <f t="shared" si="744"/>
        <v>209</v>
      </c>
      <c r="DE214" s="132">
        <f t="shared" si="745"/>
        <v>204</v>
      </c>
      <c r="DF214" s="132">
        <f t="shared" si="746"/>
        <v>187</v>
      </c>
      <c r="DG214" s="132">
        <f t="shared" si="747"/>
        <v>161</v>
      </c>
      <c r="DH214" s="132">
        <f t="shared" si="748"/>
        <v>141</v>
      </c>
      <c r="DI214" s="132">
        <f t="shared" si="749"/>
        <v>134</v>
      </c>
      <c r="DJ214" s="132">
        <f t="shared" si="750"/>
        <v>122</v>
      </c>
      <c r="DK214" s="132">
        <f t="shared" si="751"/>
        <v>124</v>
      </c>
      <c r="DL214" s="132">
        <f t="shared" si="752"/>
        <v>107</v>
      </c>
      <c r="DM214" s="132">
        <f t="shared" si="753"/>
        <v>99</v>
      </c>
      <c r="DN214" s="132">
        <f t="shared" si="754"/>
        <v>89</v>
      </c>
      <c r="DO214" s="132">
        <f t="shared" si="755"/>
        <v>84</v>
      </c>
      <c r="DP214" s="132">
        <f t="shared" si="756"/>
        <v>72</v>
      </c>
      <c r="DQ214" s="132">
        <f t="shared" si="757"/>
        <v>62</v>
      </c>
      <c r="DR214" s="132">
        <f t="shared" si="758"/>
        <v>64</v>
      </c>
      <c r="DS214" s="132">
        <f t="shared" si="759"/>
        <v>66</v>
      </c>
      <c r="DT214" s="132">
        <f t="shared" si="760"/>
        <v>60</v>
      </c>
      <c r="DU214" s="132">
        <f t="shared" si="761"/>
        <v>58</v>
      </c>
      <c r="DV214" s="132">
        <f t="shared" si="762"/>
        <v>53</v>
      </c>
      <c r="DW214" s="132">
        <f t="shared" si="763"/>
        <v>62</v>
      </c>
      <c r="DX214" s="132">
        <f t="shared" si="764"/>
        <v>69</v>
      </c>
      <c r="DY214" s="132">
        <f t="shared" si="765"/>
        <v>69</v>
      </c>
      <c r="DZ214" s="132">
        <f t="shared" si="766"/>
        <v>64</v>
      </c>
      <c r="EA214" s="132">
        <f t="shared" si="767"/>
        <v>61</v>
      </c>
      <c r="EB214" s="132">
        <f t="shared" si="768"/>
        <v>63</v>
      </c>
      <c r="EC214" s="132">
        <f t="shared" si="769"/>
        <v>60</v>
      </c>
      <c r="ED214" s="132">
        <f t="shared" si="770"/>
        <v>50</v>
      </c>
      <c r="EE214" s="132">
        <f t="shared" si="771"/>
        <v>44</v>
      </c>
      <c r="EF214" s="132">
        <f t="shared" si="644"/>
        <v>34</v>
      </c>
      <c r="EG214" s="132">
        <f t="shared" si="772"/>
        <v>39</v>
      </c>
      <c r="EH214" s="132">
        <f t="shared" si="773"/>
        <v>37</v>
      </c>
      <c r="EI214" s="132">
        <f t="shared" si="774"/>
        <v>33</v>
      </c>
      <c r="EJ214" s="132">
        <f t="shared" si="775"/>
        <v>34</v>
      </c>
      <c r="EK214" s="132">
        <f t="shared" si="776"/>
        <v>33</v>
      </c>
      <c r="EL214" s="132">
        <f t="shared" si="777"/>
        <v>32</v>
      </c>
      <c r="EM214" s="132">
        <f t="shared" si="778"/>
        <v>28</v>
      </c>
      <c r="EN214" s="132">
        <f t="shared" si="779"/>
        <v>22</v>
      </c>
      <c r="EO214" s="132">
        <f t="shared" si="780"/>
        <v>23</v>
      </c>
      <c r="EP214" s="132">
        <f t="shared" si="781"/>
        <v>18</v>
      </c>
      <c r="EQ214" s="132">
        <f t="shared" si="782"/>
        <v>19</v>
      </c>
      <c r="ER214" s="132">
        <f t="shared" si="783"/>
        <v>20</v>
      </c>
      <c r="ES214" s="132">
        <f t="shared" si="784"/>
        <v>19</v>
      </c>
      <c r="ET214" s="132">
        <f t="shared" si="785"/>
        <v>20</v>
      </c>
      <c r="EU214" s="132">
        <f t="shared" si="786"/>
        <v>19</v>
      </c>
      <c r="EV214" s="132">
        <f t="shared" si="787"/>
        <v>18</v>
      </c>
      <c r="EW214" s="132">
        <f t="shared" si="788"/>
        <v>18</v>
      </c>
      <c r="EX214" s="132">
        <f t="shared" si="789"/>
        <v>14</v>
      </c>
      <c r="EY214" s="132">
        <f t="shared" si="790"/>
        <v>14</v>
      </c>
      <c r="EZ214" s="132">
        <f t="shared" si="791"/>
        <v>12</v>
      </c>
      <c r="FA214" s="132">
        <f t="shared" si="792"/>
        <v>12</v>
      </c>
      <c r="FB214" s="132">
        <f t="shared" si="793"/>
        <v>12</v>
      </c>
      <c r="FC214" s="132">
        <f t="shared" si="794"/>
        <v>9</v>
      </c>
      <c r="FD214" s="132">
        <f t="shared" si="795"/>
        <v>8</v>
      </c>
      <c r="FE214" s="132">
        <f t="shared" si="796"/>
        <v>8</v>
      </c>
      <c r="FF214" s="132">
        <f t="shared" si="797"/>
        <v>6</v>
      </c>
      <c r="FG214" s="132">
        <f t="shared" si="798"/>
        <v>5</v>
      </c>
      <c r="FH214" s="132">
        <f t="shared" si="799"/>
        <v>4</v>
      </c>
      <c r="FI214" s="132">
        <f t="shared" si="800"/>
        <v>7</v>
      </c>
      <c r="FJ214" s="132">
        <f t="shared" si="801"/>
        <v>10</v>
      </c>
      <c r="FK214" s="132">
        <f t="shared" si="802"/>
        <v>12</v>
      </c>
      <c r="FL214" s="132">
        <f t="shared" si="803"/>
        <v>14</v>
      </c>
      <c r="FM214" s="132">
        <f t="shared" si="804"/>
        <v>16</v>
      </c>
      <c r="FN214" s="132">
        <f t="shared" si="805"/>
        <v>24</v>
      </c>
      <c r="FO214" s="132">
        <f t="shared" si="806"/>
        <v>24</v>
      </c>
      <c r="FP214" s="132">
        <f t="shared" si="807"/>
        <v>26</v>
      </c>
      <c r="FQ214" s="132">
        <f t="shared" si="808"/>
        <v>26</v>
      </c>
      <c r="FR214" s="132">
        <f t="shared" si="809"/>
        <v>27</v>
      </c>
      <c r="FS214" s="132">
        <f t="shared" si="810"/>
        <v>24</v>
      </c>
      <c r="FT214" s="132">
        <f t="shared" si="811"/>
        <v>26</v>
      </c>
      <c r="FU214" s="132">
        <f t="shared" si="812"/>
        <v>20</v>
      </c>
      <c r="FV214" s="132">
        <f t="shared" si="813"/>
        <v>28</v>
      </c>
      <c r="FW214" s="132">
        <f t="shared" si="814"/>
        <v>29</v>
      </c>
      <c r="FX214" s="132">
        <f t="shared" si="815"/>
        <v>33</v>
      </c>
      <c r="FY214" s="132">
        <f t="shared" si="816"/>
        <v>36</v>
      </c>
      <c r="FZ214" s="132">
        <f t="shared" si="817"/>
        <v>47</v>
      </c>
      <c r="GA214" s="132">
        <f t="shared" si="818"/>
        <v>47</v>
      </c>
      <c r="GB214" s="132">
        <f t="shared" si="819"/>
        <v>58</v>
      </c>
      <c r="GC214" s="132">
        <f t="shared" si="820"/>
        <v>59</v>
      </c>
      <c r="GD214" s="132">
        <f t="shared" si="821"/>
        <v>61</v>
      </c>
      <c r="GE214" s="132">
        <f t="shared" si="822"/>
        <v>60</v>
      </c>
      <c r="GF214" s="132">
        <f t="shared" si="823"/>
        <v>57</v>
      </c>
      <c r="GG214" s="132">
        <f t="shared" si="824"/>
        <v>54</v>
      </c>
      <c r="GH214" s="132">
        <f t="shared" si="825"/>
        <v>59</v>
      </c>
      <c r="GI214" s="132">
        <f t="shared" si="826"/>
        <v>57</v>
      </c>
      <c r="GJ214" s="132">
        <f t="shared" si="827"/>
        <v>52</v>
      </c>
      <c r="GK214" s="132">
        <f t="shared" si="828"/>
        <v>58</v>
      </c>
      <c r="GL214" s="132">
        <f t="shared" si="829"/>
        <v>66</v>
      </c>
      <c r="GM214" s="132">
        <f t="shared" si="830"/>
        <v>71</v>
      </c>
      <c r="GN214" s="132">
        <f t="shared" si="831"/>
        <v>70</v>
      </c>
      <c r="GO214" s="132">
        <f t="shared" si="832"/>
        <v>76</v>
      </c>
      <c r="GP214" s="132">
        <f t="shared" si="833"/>
        <v>71</v>
      </c>
      <c r="GQ214" s="132">
        <f t="shared" si="834"/>
        <v>82</v>
      </c>
      <c r="GR214" s="132">
        <f t="shared" si="645"/>
        <v>71</v>
      </c>
      <c r="GS214" s="132">
        <f t="shared" ref="GS214:GS215" si="852">SUM(GM200:GS200)</f>
        <v>67</v>
      </c>
      <c r="GT214" s="132">
        <f t="shared" ref="GT214:GT215" si="853">SUM(GN200:GT200)</f>
        <v>69</v>
      </c>
      <c r="GU214" s="132">
        <f t="shared" ref="GU214:GU215" si="854">SUM(GO200:GU200)</f>
        <v>69</v>
      </c>
      <c r="GV214" s="132">
        <f t="shared" ref="GV214:GV215" si="855">SUM(GP200:GV200)</f>
        <v>61</v>
      </c>
      <c r="GW214" s="132">
        <f t="shared" ref="GW214:GW215" si="856">SUM(GQ200:GW200)</f>
        <v>64</v>
      </c>
      <c r="GX214" s="132">
        <f t="shared" ref="GX214:GX215" si="857">SUM(GR200:GX200)</f>
        <v>51</v>
      </c>
      <c r="GY214" s="132">
        <f t="shared" ref="GY214:GY215" si="858">SUM(GS200:GY200)</f>
        <v>53</v>
      </c>
      <c r="GZ214" s="132">
        <f t="shared" ref="GZ214:GZ215" si="859">SUM(GT200:GZ200)</f>
        <v>51</v>
      </c>
      <c r="HA214" s="132">
        <f t="shared" ref="HA214:HA215" si="860">SUM(GU200:HA200)</f>
        <v>47</v>
      </c>
      <c r="HB214" s="132">
        <f t="shared" ref="HB214:HB215" si="861">SUM(GV200:HB200)</f>
        <v>49</v>
      </c>
      <c r="HC214" s="132">
        <f t="shared" ref="HC214:HC215" si="862">SUM(GW200:HC200)</f>
        <v>48</v>
      </c>
      <c r="HD214" s="132">
        <f t="shared" ref="HD214:HD215" si="863">SUM(GX200:HD200)</f>
        <v>46</v>
      </c>
      <c r="HE214" s="132">
        <f t="shared" ref="HE214:HE215" si="864">SUM(GY200:HE200)</f>
        <v>52</v>
      </c>
      <c r="HF214" s="132">
        <f t="shared" ref="HF214:HF215" si="865">SUM(GZ200:HF200)</f>
        <v>56</v>
      </c>
      <c r="HG214" s="132">
        <f t="shared" ref="HG214:HG215" si="866">SUM(HA200:HG200)</f>
        <v>63</v>
      </c>
      <c r="HH214" s="132">
        <f t="shared" ref="HH214:HH215" si="867">SUM(HB200:HH200)</f>
        <v>69</v>
      </c>
      <c r="HI214" s="132">
        <f t="shared" ref="HI214:HI215" si="868">SUM(HC200:HI200)</f>
        <v>74</v>
      </c>
      <c r="HJ214" s="132">
        <f t="shared" si="835"/>
        <v>87</v>
      </c>
      <c r="HK214" s="132">
        <f t="shared" si="836"/>
        <v>92</v>
      </c>
      <c r="HL214" s="132">
        <f t="shared" si="837"/>
        <v>107</v>
      </c>
      <c r="HM214" s="132">
        <f t="shared" si="838"/>
        <v>112</v>
      </c>
      <c r="HN214" s="132">
        <f t="shared" si="839"/>
        <v>113</v>
      </c>
      <c r="HO214" s="132">
        <f t="shared" si="840"/>
        <v>112</v>
      </c>
      <c r="HP214" s="132">
        <f t="shared" si="841"/>
        <v>114</v>
      </c>
      <c r="HQ214" s="132">
        <f t="shared" si="842"/>
        <v>123</v>
      </c>
      <c r="HR214" s="132">
        <f t="shared" si="843"/>
        <v>123</v>
      </c>
      <c r="HS214" s="132">
        <f t="shared" si="844"/>
        <v>114</v>
      </c>
      <c r="HT214" s="132">
        <f t="shared" si="845"/>
        <v>116</v>
      </c>
      <c r="HU214" s="132">
        <f t="shared" si="846"/>
        <v>128</v>
      </c>
      <c r="HV214" s="132">
        <f t="shared" si="847"/>
        <v>142</v>
      </c>
      <c r="HW214" s="132">
        <f t="shared" si="848"/>
        <v>145</v>
      </c>
      <c r="HX214" s="132">
        <f t="shared" si="849"/>
        <v>120</v>
      </c>
      <c r="HY214" s="132">
        <f t="shared" si="850"/>
        <v>108</v>
      </c>
      <c r="HZ214" s="132">
        <f t="shared" si="851"/>
        <v>93</v>
      </c>
      <c r="IA214" s="132">
        <f t="shared" si="642"/>
        <v>77</v>
      </c>
    </row>
    <row r="215" spans="2:235" x14ac:dyDescent="0.25">
      <c r="B215" s="132" t="s">
        <v>212</v>
      </c>
      <c r="I215" s="132">
        <f t="shared" si="646"/>
        <v>1</v>
      </c>
      <c r="J215" s="132">
        <f t="shared" si="647"/>
        <v>1</v>
      </c>
      <c r="K215" s="132">
        <f t="shared" si="648"/>
        <v>1</v>
      </c>
      <c r="L215" s="132">
        <f t="shared" si="649"/>
        <v>1</v>
      </c>
      <c r="M215" s="132">
        <f t="shared" si="650"/>
        <v>1</v>
      </c>
      <c r="N215" s="132">
        <f t="shared" si="651"/>
        <v>0</v>
      </c>
      <c r="O215" s="132">
        <f t="shared" si="652"/>
        <v>1</v>
      </c>
      <c r="P215" s="132">
        <f t="shared" si="653"/>
        <v>1</v>
      </c>
      <c r="Q215" s="132">
        <f t="shared" si="654"/>
        <v>1</v>
      </c>
      <c r="R215" s="132">
        <f t="shared" si="655"/>
        <v>1</v>
      </c>
      <c r="S215" s="132">
        <f t="shared" si="656"/>
        <v>1</v>
      </c>
      <c r="T215" s="132">
        <f t="shared" si="657"/>
        <v>1</v>
      </c>
      <c r="U215" s="132">
        <f t="shared" si="658"/>
        <v>1</v>
      </c>
      <c r="V215" s="132">
        <f t="shared" si="659"/>
        <v>1</v>
      </c>
      <c r="W215" s="132">
        <f t="shared" si="660"/>
        <v>1</v>
      </c>
      <c r="X215" s="132">
        <f t="shared" si="661"/>
        <v>1</v>
      </c>
      <c r="Y215" s="132">
        <f t="shared" si="662"/>
        <v>2</v>
      </c>
      <c r="Z215" s="132">
        <f t="shared" si="663"/>
        <v>2</v>
      </c>
      <c r="AA215" s="132">
        <f t="shared" si="664"/>
        <v>4</v>
      </c>
      <c r="AB215" s="132">
        <f t="shared" si="665"/>
        <v>5</v>
      </c>
      <c r="AC215" s="132">
        <f t="shared" si="666"/>
        <v>6</v>
      </c>
      <c r="AD215" s="132">
        <f t="shared" si="667"/>
        <v>6</v>
      </c>
      <c r="AE215" s="132">
        <f t="shared" si="668"/>
        <v>6</v>
      </c>
      <c r="AF215" s="132">
        <f t="shared" si="669"/>
        <v>6</v>
      </c>
      <c r="AG215" s="132">
        <f t="shared" si="670"/>
        <v>9</v>
      </c>
      <c r="AH215" s="132">
        <f t="shared" si="671"/>
        <v>12</v>
      </c>
      <c r="AI215" s="132">
        <f t="shared" si="672"/>
        <v>12</v>
      </c>
      <c r="AJ215" s="132">
        <f t="shared" si="673"/>
        <v>13</v>
      </c>
      <c r="AK215" s="132">
        <f t="shared" si="674"/>
        <v>18</v>
      </c>
      <c r="AL215" s="132">
        <f t="shared" si="675"/>
        <v>21</v>
      </c>
      <c r="AM215" s="132">
        <f t="shared" si="676"/>
        <v>23</v>
      </c>
      <c r="AN215" s="132">
        <f t="shared" si="677"/>
        <v>29</v>
      </c>
      <c r="AO215" s="132">
        <f t="shared" si="678"/>
        <v>33</v>
      </c>
      <c r="AP215" s="132">
        <f t="shared" si="679"/>
        <v>44</v>
      </c>
      <c r="AQ215" s="132">
        <f t="shared" si="680"/>
        <v>55</v>
      </c>
      <c r="AR215" s="132">
        <f t="shared" si="681"/>
        <v>66</v>
      </c>
      <c r="AS215" s="132">
        <f t="shared" si="682"/>
        <v>84</v>
      </c>
      <c r="AT215" s="132">
        <f t="shared" si="683"/>
        <v>101</v>
      </c>
      <c r="AU215" s="132">
        <f t="shared" si="684"/>
        <v>129</v>
      </c>
      <c r="AV215" s="132">
        <f t="shared" si="685"/>
        <v>153</v>
      </c>
      <c r="AW215" s="132">
        <f t="shared" si="686"/>
        <v>171</v>
      </c>
      <c r="AX215" s="132">
        <f t="shared" si="687"/>
        <v>189</v>
      </c>
      <c r="AY215" s="132">
        <f t="shared" si="688"/>
        <v>223</v>
      </c>
      <c r="AZ215" s="132">
        <f t="shared" si="689"/>
        <v>239</v>
      </c>
      <c r="BA215" s="132">
        <f t="shared" si="690"/>
        <v>262</v>
      </c>
      <c r="BB215" s="132">
        <f t="shared" si="691"/>
        <v>292</v>
      </c>
      <c r="BC215" s="132">
        <f t="shared" si="692"/>
        <v>318</v>
      </c>
      <c r="BD215" s="132">
        <f t="shared" si="693"/>
        <v>344</v>
      </c>
      <c r="BE215" s="132">
        <f t="shared" si="694"/>
        <v>389</v>
      </c>
      <c r="BF215" s="132">
        <f t="shared" si="695"/>
        <v>423</v>
      </c>
      <c r="BG215" s="132">
        <f t="shared" si="696"/>
        <v>449</v>
      </c>
      <c r="BH215" s="132">
        <f t="shared" si="697"/>
        <v>462</v>
      </c>
      <c r="BI215" s="132">
        <f t="shared" si="698"/>
        <v>477</v>
      </c>
      <c r="BJ215" s="132">
        <f t="shared" si="699"/>
        <v>489</v>
      </c>
      <c r="BK215" s="132">
        <f t="shared" si="700"/>
        <v>502</v>
      </c>
      <c r="BL215" s="132">
        <f t="shared" si="701"/>
        <v>492</v>
      </c>
      <c r="BM215" s="132">
        <f t="shared" si="702"/>
        <v>502</v>
      </c>
      <c r="BN215" s="132">
        <f t="shared" si="703"/>
        <v>525</v>
      </c>
      <c r="BO215" s="132">
        <f t="shared" si="704"/>
        <v>518</v>
      </c>
      <c r="BP215" s="132">
        <f t="shared" si="705"/>
        <v>528</v>
      </c>
      <c r="BQ215" s="132">
        <f t="shared" si="706"/>
        <v>530</v>
      </c>
      <c r="BR215" s="132">
        <f t="shared" si="707"/>
        <v>557</v>
      </c>
      <c r="BS215" s="132">
        <f t="shared" si="708"/>
        <v>568</v>
      </c>
      <c r="BT215" s="132">
        <f t="shared" si="643"/>
        <v>557</v>
      </c>
      <c r="BU215" s="132">
        <f t="shared" si="709"/>
        <v>532</v>
      </c>
      <c r="BV215" s="132">
        <f t="shared" si="710"/>
        <v>548</v>
      </c>
      <c r="BW215" s="132">
        <f t="shared" si="711"/>
        <v>518</v>
      </c>
      <c r="BX215" s="132">
        <f t="shared" si="712"/>
        <v>527</v>
      </c>
      <c r="BY215" s="132">
        <f t="shared" si="713"/>
        <v>493</v>
      </c>
      <c r="BZ215" s="132">
        <f t="shared" si="714"/>
        <v>486</v>
      </c>
      <c r="CA215" s="132">
        <f t="shared" si="715"/>
        <v>482</v>
      </c>
      <c r="CB215" s="132">
        <f t="shared" si="716"/>
        <v>472</v>
      </c>
      <c r="CC215" s="132">
        <f t="shared" si="717"/>
        <v>448</v>
      </c>
      <c r="CD215" s="132">
        <f t="shared" si="718"/>
        <v>443</v>
      </c>
      <c r="CE215" s="132">
        <f t="shared" si="719"/>
        <v>418</v>
      </c>
      <c r="CF215" s="132">
        <f t="shared" si="720"/>
        <v>414</v>
      </c>
      <c r="CG215" s="132">
        <f t="shared" si="721"/>
        <v>383</v>
      </c>
      <c r="CH215" s="132">
        <f t="shared" si="722"/>
        <v>343</v>
      </c>
      <c r="CI215" s="132">
        <f t="shared" si="723"/>
        <v>332</v>
      </c>
      <c r="CJ215" s="132">
        <f t="shared" si="724"/>
        <v>314</v>
      </c>
      <c r="CK215" s="132">
        <f t="shared" si="725"/>
        <v>283</v>
      </c>
      <c r="CL215" s="132">
        <f t="shared" si="726"/>
        <v>253</v>
      </c>
      <c r="CM215" s="132">
        <f t="shared" si="727"/>
        <v>228</v>
      </c>
      <c r="CN215" s="132">
        <f t="shared" si="728"/>
        <v>212</v>
      </c>
      <c r="CO215" s="132">
        <f t="shared" si="729"/>
        <v>200</v>
      </c>
      <c r="CP215" s="132">
        <f t="shared" si="730"/>
        <v>180</v>
      </c>
      <c r="CQ215" s="132">
        <f t="shared" si="731"/>
        <v>179</v>
      </c>
      <c r="CR215" s="132">
        <f t="shared" si="732"/>
        <v>177</v>
      </c>
      <c r="CS215" s="132">
        <f t="shared" si="733"/>
        <v>158</v>
      </c>
      <c r="CT215" s="132">
        <f t="shared" si="734"/>
        <v>153</v>
      </c>
      <c r="CU215" s="132">
        <f t="shared" si="735"/>
        <v>156</v>
      </c>
      <c r="CV215" s="132">
        <f t="shared" si="736"/>
        <v>151</v>
      </c>
      <c r="CW215" s="132">
        <f t="shared" si="737"/>
        <v>141</v>
      </c>
      <c r="CX215" s="132">
        <f t="shared" si="738"/>
        <v>127</v>
      </c>
      <c r="CY215" s="132">
        <f t="shared" si="739"/>
        <v>124</v>
      </c>
      <c r="CZ215" s="132">
        <f t="shared" si="740"/>
        <v>130</v>
      </c>
      <c r="DA215" s="132">
        <f t="shared" si="741"/>
        <v>116</v>
      </c>
      <c r="DB215" s="132">
        <f t="shared" si="742"/>
        <v>100</v>
      </c>
      <c r="DC215" s="132">
        <f t="shared" si="743"/>
        <v>93</v>
      </c>
      <c r="DD215" s="132">
        <f t="shared" si="744"/>
        <v>92</v>
      </c>
      <c r="DE215" s="132">
        <f t="shared" si="745"/>
        <v>92</v>
      </c>
      <c r="DF215" s="132">
        <f t="shared" si="746"/>
        <v>82</v>
      </c>
      <c r="DG215" s="132">
        <f t="shared" si="747"/>
        <v>79</v>
      </c>
      <c r="DH215" s="132">
        <f t="shared" si="748"/>
        <v>81</v>
      </c>
      <c r="DI215" s="132">
        <f t="shared" si="749"/>
        <v>78</v>
      </c>
      <c r="DJ215" s="132">
        <f t="shared" si="750"/>
        <v>74</v>
      </c>
      <c r="DK215" s="132">
        <f t="shared" si="751"/>
        <v>68</v>
      </c>
      <c r="DL215" s="132">
        <f t="shared" si="752"/>
        <v>63</v>
      </c>
      <c r="DM215" s="132">
        <f t="shared" si="753"/>
        <v>64</v>
      </c>
      <c r="DN215" s="132">
        <f t="shared" si="754"/>
        <v>59</v>
      </c>
      <c r="DO215" s="132">
        <f t="shared" si="755"/>
        <v>48</v>
      </c>
      <c r="DP215" s="132">
        <f t="shared" si="756"/>
        <v>47</v>
      </c>
      <c r="DQ215" s="132">
        <f t="shared" si="757"/>
        <v>42</v>
      </c>
      <c r="DR215" s="132">
        <f t="shared" si="758"/>
        <v>42</v>
      </c>
      <c r="DS215" s="132">
        <f t="shared" si="759"/>
        <v>42</v>
      </c>
      <c r="DT215" s="132">
        <f t="shared" si="760"/>
        <v>33</v>
      </c>
      <c r="DU215" s="132">
        <f t="shared" si="761"/>
        <v>31</v>
      </c>
      <c r="DV215" s="132">
        <f t="shared" si="762"/>
        <v>30</v>
      </c>
      <c r="DW215" s="132">
        <f t="shared" si="763"/>
        <v>29</v>
      </c>
      <c r="DX215" s="132">
        <f t="shared" si="764"/>
        <v>27</v>
      </c>
      <c r="DY215" s="132">
        <f t="shared" si="765"/>
        <v>29</v>
      </c>
      <c r="DZ215" s="132">
        <f t="shared" si="766"/>
        <v>27</v>
      </c>
      <c r="EA215" s="132">
        <f t="shared" si="767"/>
        <v>26</v>
      </c>
      <c r="EB215" s="132">
        <f t="shared" si="768"/>
        <v>26</v>
      </c>
      <c r="EC215" s="132">
        <f t="shared" si="769"/>
        <v>23</v>
      </c>
      <c r="ED215" s="132">
        <f t="shared" si="770"/>
        <v>19</v>
      </c>
      <c r="EE215" s="132">
        <f t="shared" si="771"/>
        <v>15</v>
      </c>
      <c r="EF215" s="132">
        <f t="shared" si="644"/>
        <v>12</v>
      </c>
      <c r="EG215" s="132">
        <f t="shared" si="772"/>
        <v>13</v>
      </c>
      <c r="EH215" s="132">
        <f t="shared" si="773"/>
        <v>11</v>
      </c>
      <c r="EI215" s="132">
        <f t="shared" si="774"/>
        <v>9</v>
      </c>
      <c r="EJ215" s="132">
        <f t="shared" si="775"/>
        <v>8</v>
      </c>
      <c r="EK215" s="132">
        <f t="shared" si="776"/>
        <v>8</v>
      </c>
      <c r="EL215" s="132">
        <f t="shared" si="777"/>
        <v>9</v>
      </c>
      <c r="EM215" s="132">
        <f t="shared" si="778"/>
        <v>9</v>
      </c>
      <c r="EN215" s="132">
        <f t="shared" si="779"/>
        <v>7</v>
      </c>
      <c r="EO215" s="132">
        <f t="shared" si="780"/>
        <v>8</v>
      </c>
      <c r="EP215" s="132">
        <f t="shared" si="781"/>
        <v>11</v>
      </c>
      <c r="EQ215" s="132">
        <f t="shared" si="782"/>
        <v>15</v>
      </c>
      <c r="ER215" s="132">
        <f t="shared" si="783"/>
        <v>13</v>
      </c>
      <c r="ES215" s="132">
        <f t="shared" si="784"/>
        <v>12</v>
      </c>
      <c r="ET215" s="132">
        <f t="shared" si="785"/>
        <v>11</v>
      </c>
      <c r="EU215" s="132">
        <f t="shared" si="786"/>
        <v>11</v>
      </c>
      <c r="EV215" s="132">
        <f t="shared" si="787"/>
        <v>12</v>
      </c>
      <c r="EW215" s="132">
        <f t="shared" si="788"/>
        <v>7</v>
      </c>
      <c r="EX215" s="132">
        <f t="shared" si="789"/>
        <v>4</v>
      </c>
      <c r="EY215" s="132">
        <f t="shared" si="790"/>
        <v>4</v>
      </c>
      <c r="EZ215" s="132">
        <f t="shared" si="791"/>
        <v>5</v>
      </c>
      <c r="FA215" s="132">
        <f t="shared" si="792"/>
        <v>4</v>
      </c>
      <c r="FB215" s="132">
        <f t="shared" si="793"/>
        <v>4</v>
      </c>
      <c r="FC215" s="132">
        <f t="shared" si="794"/>
        <v>2</v>
      </c>
      <c r="FD215" s="132">
        <f t="shared" si="795"/>
        <v>2</v>
      </c>
      <c r="FE215" s="132">
        <f t="shared" si="796"/>
        <v>1</v>
      </c>
      <c r="FF215" s="132">
        <f t="shared" si="797"/>
        <v>1</v>
      </c>
      <c r="FG215" s="132">
        <f t="shared" si="798"/>
        <v>0</v>
      </c>
      <c r="FH215" s="132">
        <f t="shared" si="799"/>
        <v>1</v>
      </c>
      <c r="FI215" s="132">
        <f t="shared" si="800"/>
        <v>1</v>
      </c>
      <c r="FJ215" s="132">
        <f t="shared" si="801"/>
        <v>2</v>
      </c>
      <c r="FK215" s="132">
        <f t="shared" si="802"/>
        <v>3</v>
      </c>
      <c r="FL215" s="132">
        <f t="shared" si="803"/>
        <v>3</v>
      </c>
      <c r="FM215" s="132">
        <f t="shared" si="804"/>
        <v>4</v>
      </c>
      <c r="FN215" s="132">
        <f t="shared" si="805"/>
        <v>5</v>
      </c>
      <c r="FO215" s="132">
        <f t="shared" si="806"/>
        <v>6</v>
      </c>
      <c r="FP215" s="132">
        <f t="shared" si="807"/>
        <v>6</v>
      </c>
      <c r="FQ215" s="132">
        <f t="shared" si="808"/>
        <v>5</v>
      </c>
      <c r="FR215" s="132">
        <f t="shared" si="809"/>
        <v>5</v>
      </c>
      <c r="FS215" s="132">
        <f t="shared" si="810"/>
        <v>5</v>
      </c>
      <c r="FT215" s="132">
        <f t="shared" si="811"/>
        <v>8</v>
      </c>
      <c r="FU215" s="132">
        <f t="shared" si="812"/>
        <v>8</v>
      </c>
      <c r="FV215" s="132">
        <f t="shared" si="813"/>
        <v>9</v>
      </c>
      <c r="FW215" s="132">
        <f t="shared" si="814"/>
        <v>10</v>
      </c>
      <c r="FX215" s="132">
        <f t="shared" si="815"/>
        <v>10</v>
      </c>
      <c r="FY215" s="132">
        <f t="shared" si="816"/>
        <v>11</v>
      </c>
      <c r="FZ215" s="132">
        <f t="shared" si="817"/>
        <v>12</v>
      </c>
      <c r="GA215" s="132">
        <f t="shared" si="818"/>
        <v>11</v>
      </c>
      <c r="GB215" s="132">
        <f t="shared" si="819"/>
        <v>11</v>
      </c>
      <c r="GC215" s="132">
        <f t="shared" si="820"/>
        <v>10</v>
      </c>
      <c r="GD215" s="132">
        <f t="shared" si="821"/>
        <v>10</v>
      </c>
      <c r="GE215" s="132">
        <f t="shared" si="822"/>
        <v>14</v>
      </c>
      <c r="GF215" s="132">
        <f t="shared" si="823"/>
        <v>18</v>
      </c>
      <c r="GG215" s="132">
        <f t="shared" si="824"/>
        <v>19</v>
      </c>
      <c r="GH215" s="132">
        <f t="shared" si="825"/>
        <v>21</v>
      </c>
      <c r="GI215" s="132">
        <f t="shared" si="826"/>
        <v>24</v>
      </c>
      <c r="GJ215" s="132">
        <f t="shared" si="827"/>
        <v>24</v>
      </c>
      <c r="GK215" s="132">
        <f t="shared" si="828"/>
        <v>27</v>
      </c>
      <c r="GL215" s="132">
        <f t="shared" si="829"/>
        <v>25</v>
      </c>
      <c r="GM215" s="132">
        <f t="shared" si="830"/>
        <v>26</v>
      </c>
      <c r="GN215" s="132">
        <f t="shared" si="831"/>
        <v>29</v>
      </c>
      <c r="GO215" s="132">
        <f t="shared" si="832"/>
        <v>28</v>
      </c>
      <c r="GP215" s="132">
        <f t="shared" si="833"/>
        <v>26</v>
      </c>
      <c r="GQ215" s="132">
        <f t="shared" si="834"/>
        <v>27</v>
      </c>
      <c r="GR215" s="132">
        <f t="shared" si="645"/>
        <v>24</v>
      </c>
      <c r="GS215" s="132">
        <f t="shared" si="852"/>
        <v>25</v>
      </c>
      <c r="GT215" s="132">
        <f t="shared" si="853"/>
        <v>24</v>
      </c>
      <c r="GU215" s="132">
        <f t="shared" si="854"/>
        <v>20</v>
      </c>
      <c r="GV215" s="132">
        <f t="shared" si="855"/>
        <v>16</v>
      </c>
      <c r="GW215" s="132">
        <f t="shared" si="856"/>
        <v>19</v>
      </c>
      <c r="GX215" s="132">
        <f t="shared" si="857"/>
        <v>17</v>
      </c>
      <c r="GY215" s="132">
        <f t="shared" si="858"/>
        <v>19</v>
      </c>
      <c r="GZ215" s="132">
        <f t="shared" si="859"/>
        <v>16</v>
      </c>
      <c r="HA215" s="132">
        <f t="shared" si="860"/>
        <v>12</v>
      </c>
      <c r="HB215" s="132">
        <f t="shared" si="861"/>
        <v>22</v>
      </c>
      <c r="HC215" s="132">
        <f t="shared" si="862"/>
        <v>24</v>
      </c>
      <c r="HD215" s="132">
        <f t="shared" si="863"/>
        <v>22</v>
      </c>
      <c r="HE215" s="132">
        <f t="shared" si="864"/>
        <v>23</v>
      </c>
      <c r="HF215" s="132">
        <f t="shared" si="865"/>
        <v>22</v>
      </c>
      <c r="HG215" s="132">
        <f t="shared" si="866"/>
        <v>24</v>
      </c>
      <c r="HH215" s="132">
        <f t="shared" si="867"/>
        <v>25</v>
      </c>
      <c r="HI215" s="132">
        <f t="shared" si="868"/>
        <v>17</v>
      </c>
      <c r="HJ215" s="132">
        <f t="shared" si="835"/>
        <v>17</v>
      </c>
      <c r="HK215" s="132">
        <f t="shared" si="836"/>
        <v>17</v>
      </c>
      <c r="HL215" s="132">
        <f t="shared" si="837"/>
        <v>25</v>
      </c>
      <c r="HM215" s="132">
        <f t="shared" si="838"/>
        <v>27</v>
      </c>
      <c r="HN215" s="132">
        <f t="shared" si="839"/>
        <v>33</v>
      </c>
      <c r="HO215" s="132">
        <f t="shared" si="840"/>
        <v>36</v>
      </c>
      <c r="HP215" s="132">
        <f t="shared" si="841"/>
        <v>38</v>
      </c>
      <c r="HQ215" s="132">
        <f t="shared" si="842"/>
        <v>47</v>
      </c>
      <c r="HR215" s="132">
        <f t="shared" si="843"/>
        <v>55</v>
      </c>
      <c r="HS215" s="132">
        <f t="shared" si="844"/>
        <v>49</v>
      </c>
      <c r="HT215" s="132">
        <f t="shared" si="845"/>
        <v>52</v>
      </c>
      <c r="HU215" s="132">
        <f>SUM(HO201:HU201)</f>
        <v>58</v>
      </c>
      <c r="HV215" s="132">
        <f t="shared" si="847"/>
        <v>67</v>
      </c>
      <c r="HW215" s="132">
        <f t="shared" si="848"/>
        <v>66</v>
      </c>
      <c r="HX215" s="132">
        <f t="shared" si="849"/>
        <v>56</v>
      </c>
      <c r="HY215" s="132">
        <f t="shared" si="850"/>
        <v>45</v>
      </c>
      <c r="HZ215" s="132">
        <f t="shared" si="851"/>
        <v>41</v>
      </c>
      <c r="IA215" s="132">
        <f t="shared" si="642"/>
        <v>34</v>
      </c>
    </row>
    <row r="216" spans="2:235" ht="15.75" thickBot="1" x14ac:dyDescent="0.3">
      <c r="HU216" s="132"/>
      <c r="HV216" s="132"/>
      <c r="HW216" s="132"/>
      <c r="HX216" s="132"/>
      <c r="HY216" s="132"/>
      <c r="HZ216" s="132"/>
      <c r="IA216" s="132"/>
    </row>
    <row r="217" spans="2:235" x14ac:dyDescent="0.25">
      <c r="B217" s="346" t="s">
        <v>203</v>
      </c>
      <c r="C217" s="355">
        <v>1772895</v>
      </c>
      <c r="I217" s="7">
        <f>I206/$C217*100000</f>
        <v>0</v>
      </c>
      <c r="J217" s="7">
        <f t="shared" ref="J217:BU218" si="869">J206/$C217*100000</f>
        <v>0</v>
      </c>
      <c r="K217" s="7">
        <f t="shared" si="869"/>
        <v>0</v>
      </c>
      <c r="L217" s="7">
        <f t="shared" si="869"/>
        <v>0</v>
      </c>
      <c r="M217" s="7">
        <f t="shared" si="869"/>
        <v>0</v>
      </c>
      <c r="N217" s="7">
        <f t="shared" si="869"/>
        <v>0</v>
      </c>
      <c r="O217" s="7">
        <f t="shared" si="869"/>
        <v>0</v>
      </c>
      <c r="P217" s="7">
        <f t="shared" si="869"/>
        <v>0</v>
      </c>
      <c r="Q217" s="7">
        <f t="shared" si="869"/>
        <v>0</v>
      </c>
      <c r="R217" s="7">
        <f t="shared" si="869"/>
        <v>0</v>
      </c>
      <c r="S217" s="7">
        <f t="shared" si="869"/>
        <v>0</v>
      </c>
      <c r="T217" s="7">
        <f t="shared" si="869"/>
        <v>0</v>
      </c>
      <c r="U217" s="7">
        <f t="shared" si="869"/>
        <v>0</v>
      </c>
      <c r="V217" s="7">
        <f t="shared" si="869"/>
        <v>0</v>
      </c>
      <c r="W217" s="7">
        <f t="shared" si="869"/>
        <v>0</v>
      </c>
      <c r="X217" s="7">
        <f t="shared" si="869"/>
        <v>0</v>
      </c>
      <c r="Y217" s="7">
        <f t="shared" si="869"/>
        <v>0</v>
      </c>
      <c r="Z217" s="7">
        <f t="shared" si="869"/>
        <v>0</v>
      </c>
      <c r="AA217" s="7">
        <f t="shared" si="869"/>
        <v>0</v>
      </c>
      <c r="AB217" s="7">
        <f t="shared" si="869"/>
        <v>0</v>
      </c>
      <c r="AC217" s="7">
        <f t="shared" si="869"/>
        <v>5.6404919637090746E-2</v>
      </c>
      <c r="AD217" s="7">
        <f t="shared" si="869"/>
        <v>5.6404919637090746E-2</v>
      </c>
      <c r="AE217" s="7">
        <f t="shared" si="869"/>
        <v>5.6404919637090746E-2</v>
      </c>
      <c r="AF217" s="7">
        <f t="shared" si="869"/>
        <v>0.11280983927418149</v>
      </c>
      <c r="AG217" s="7">
        <f t="shared" si="869"/>
        <v>0.16921475891127222</v>
      </c>
      <c r="AH217" s="7">
        <f t="shared" si="869"/>
        <v>0.16921475891127222</v>
      </c>
      <c r="AI217" s="7">
        <f t="shared" si="869"/>
        <v>0.22561967854836298</v>
      </c>
      <c r="AJ217" s="7">
        <f t="shared" si="869"/>
        <v>0.16921475891127222</v>
      </c>
      <c r="AK217" s="7">
        <f t="shared" si="869"/>
        <v>0.22561967854836298</v>
      </c>
      <c r="AL217" s="7">
        <f t="shared" si="869"/>
        <v>0.22561967854836298</v>
      </c>
      <c r="AM217" s="7">
        <f t="shared" si="869"/>
        <v>0.22561967854836298</v>
      </c>
      <c r="AN217" s="7">
        <f t="shared" si="869"/>
        <v>0.28202459818545372</v>
      </c>
      <c r="AO217" s="7">
        <f t="shared" si="869"/>
        <v>0.33842951782254443</v>
      </c>
      <c r="AP217" s="7">
        <f t="shared" si="869"/>
        <v>0.3948344374596352</v>
      </c>
      <c r="AQ217" s="7">
        <f t="shared" si="869"/>
        <v>0.45123935709672597</v>
      </c>
      <c r="AR217" s="7">
        <f t="shared" si="869"/>
        <v>0.45123935709672597</v>
      </c>
      <c r="AS217" s="7">
        <f t="shared" si="869"/>
        <v>0.7332639552821798</v>
      </c>
      <c r="AT217" s="7">
        <f t="shared" si="869"/>
        <v>0.7332639552821798</v>
      </c>
      <c r="AU217" s="7">
        <f t="shared" si="869"/>
        <v>0.7332639552821798</v>
      </c>
      <c r="AV217" s="7">
        <f t="shared" si="869"/>
        <v>0.7332639552821798</v>
      </c>
      <c r="AW217" s="7">
        <f t="shared" si="869"/>
        <v>0.62045411600799816</v>
      </c>
      <c r="AX217" s="7">
        <f t="shared" si="869"/>
        <v>0.67685903564508887</v>
      </c>
      <c r="AY217" s="7">
        <f t="shared" si="869"/>
        <v>0.67685903564508887</v>
      </c>
      <c r="AZ217" s="7">
        <f t="shared" si="869"/>
        <v>0.50764427673381674</v>
      </c>
      <c r="BA217" s="7">
        <f t="shared" si="869"/>
        <v>0.45123935709672597</v>
      </c>
      <c r="BB217" s="7">
        <f t="shared" si="869"/>
        <v>0.56404919637090745</v>
      </c>
      <c r="BC217" s="7">
        <f t="shared" si="869"/>
        <v>0.7896688749192704</v>
      </c>
      <c r="BD217" s="7">
        <f t="shared" si="869"/>
        <v>1.0716934731047243</v>
      </c>
      <c r="BE217" s="7">
        <f t="shared" si="869"/>
        <v>1.0716934731047243</v>
      </c>
      <c r="BF217" s="7">
        <f t="shared" si="869"/>
        <v>1.1280983927418149</v>
      </c>
      <c r="BG217" s="7">
        <f t="shared" si="869"/>
        <v>1.1845033123789057</v>
      </c>
      <c r="BH217" s="7">
        <f t="shared" si="869"/>
        <v>1.2973131516530871</v>
      </c>
      <c r="BI217" s="7">
        <f t="shared" si="869"/>
        <v>1.1280983927418149</v>
      </c>
      <c r="BJ217" s="7">
        <f t="shared" si="869"/>
        <v>1.0716934731047243</v>
      </c>
      <c r="BK217" s="7">
        <f t="shared" si="869"/>
        <v>0.7896688749192704</v>
      </c>
      <c r="BL217" s="7">
        <f t="shared" si="869"/>
        <v>0.67685903564508887</v>
      </c>
      <c r="BM217" s="7">
        <f t="shared" si="869"/>
        <v>0.67685903564508887</v>
      </c>
      <c r="BN217" s="7">
        <f t="shared" si="869"/>
        <v>0.7332639552821798</v>
      </c>
      <c r="BO217" s="7">
        <f t="shared" si="869"/>
        <v>0.7332639552821798</v>
      </c>
      <c r="BP217" s="7">
        <f t="shared" si="869"/>
        <v>0.7332639552821798</v>
      </c>
      <c r="BQ217" s="7">
        <f t="shared" si="869"/>
        <v>0.56404919637090745</v>
      </c>
      <c r="BR217" s="7">
        <f t="shared" si="869"/>
        <v>0.7896688749192704</v>
      </c>
      <c r="BS217" s="7">
        <f t="shared" si="869"/>
        <v>0.84607379455636123</v>
      </c>
      <c r="BT217" s="7">
        <f t="shared" si="869"/>
        <v>0.7896688749192704</v>
      </c>
      <c r="BU217" s="7">
        <f t="shared" si="869"/>
        <v>0.62045411600799816</v>
      </c>
      <c r="BV217" s="7">
        <f t="shared" ref="BV217:EG220" si="870">BV206/$C217*100000</f>
        <v>0.62045411600799816</v>
      </c>
      <c r="BW217" s="7">
        <f t="shared" si="870"/>
        <v>0.62045411600799816</v>
      </c>
      <c r="BX217" s="7">
        <f t="shared" si="870"/>
        <v>0.62045411600799816</v>
      </c>
      <c r="BY217" s="7">
        <f t="shared" si="870"/>
        <v>0.50764427673381674</v>
      </c>
      <c r="BZ217" s="7">
        <f t="shared" si="870"/>
        <v>0.50764427673381674</v>
      </c>
      <c r="CA217" s="7">
        <f t="shared" si="870"/>
        <v>0.56404919637090745</v>
      </c>
      <c r="CB217" s="7">
        <f t="shared" si="870"/>
        <v>0.50764427673381674</v>
      </c>
      <c r="CC217" s="7">
        <f t="shared" si="870"/>
        <v>0.45123935709672597</v>
      </c>
      <c r="CD217" s="7">
        <f t="shared" si="870"/>
        <v>0.3948344374596352</v>
      </c>
      <c r="CE217" s="7">
        <f t="shared" si="870"/>
        <v>0.33842951782254443</v>
      </c>
      <c r="CF217" s="7">
        <f t="shared" si="870"/>
        <v>0.33842951782254443</v>
      </c>
      <c r="CG217" s="7">
        <f t="shared" si="870"/>
        <v>0.28202459818545372</v>
      </c>
      <c r="CH217" s="7">
        <f t="shared" si="870"/>
        <v>0.22561967854836298</v>
      </c>
      <c r="CI217" s="7">
        <f t="shared" si="870"/>
        <v>0.28202459818545372</v>
      </c>
      <c r="CJ217" s="7">
        <f t="shared" si="870"/>
        <v>0.22561967854836298</v>
      </c>
      <c r="CK217" s="7">
        <f t="shared" si="870"/>
        <v>0.22561967854836298</v>
      </c>
      <c r="CL217" s="7">
        <f t="shared" si="870"/>
        <v>0.28202459818545372</v>
      </c>
      <c r="CM217" s="7">
        <f t="shared" si="870"/>
        <v>0.22561967854836298</v>
      </c>
      <c r="CN217" s="7">
        <f t="shared" si="870"/>
        <v>0.28202459818545372</v>
      </c>
      <c r="CO217" s="7">
        <f t="shared" si="870"/>
        <v>0.22561967854836298</v>
      </c>
      <c r="CP217" s="7">
        <f t="shared" si="870"/>
        <v>0.16921475891127222</v>
      </c>
      <c r="CQ217" s="7">
        <f t="shared" si="870"/>
        <v>0.16921475891127222</v>
      </c>
      <c r="CR217" s="7">
        <f t="shared" si="870"/>
        <v>0.33842951782254443</v>
      </c>
      <c r="CS217" s="7">
        <f t="shared" si="870"/>
        <v>0.45123935709672597</v>
      </c>
      <c r="CT217" s="7">
        <f t="shared" si="870"/>
        <v>0.3948344374596352</v>
      </c>
      <c r="CU217" s="7">
        <f t="shared" si="870"/>
        <v>0.45123935709672597</v>
      </c>
      <c r="CV217" s="7">
        <f t="shared" si="870"/>
        <v>0.62045411600799816</v>
      </c>
      <c r="CW217" s="7">
        <f t="shared" si="870"/>
        <v>0.62045411600799816</v>
      </c>
      <c r="CX217" s="7">
        <f t="shared" si="870"/>
        <v>0.7896688749192704</v>
      </c>
      <c r="CY217" s="7">
        <f t="shared" si="870"/>
        <v>0.67685903564508887</v>
      </c>
      <c r="CZ217" s="7">
        <f t="shared" si="870"/>
        <v>0.50764427673381674</v>
      </c>
      <c r="DA217" s="7">
        <f t="shared" si="870"/>
        <v>0.67685903564508887</v>
      </c>
      <c r="DB217" s="7">
        <f t="shared" si="870"/>
        <v>0.7332639552821798</v>
      </c>
      <c r="DC217" s="7">
        <f t="shared" si="870"/>
        <v>0.67685903564508887</v>
      </c>
      <c r="DD217" s="7">
        <f t="shared" si="870"/>
        <v>0.84607379455636123</v>
      </c>
      <c r="DE217" s="7">
        <f t="shared" si="870"/>
        <v>0.7332639552821798</v>
      </c>
      <c r="DF217" s="7">
        <f t="shared" si="870"/>
        <v>0.7896688749192704</v>
      </c>
      <c r="DG217" s="7">
        <f t="shared" si="870"/>
        <v>1.0152885534676335</v>
      </c>
      <c r="DH217" s="7">
        <f t="shared" si="870"/>
        <v>0.95888363383054276</v>
      </c>
      <c r="DI217" s="7">
        <f t="shared" si="870"/>
        <v>0.90247871419345194</v>
      </c>
      <c r="DJ217" s="7">
        <f t="shared" si="870"/>
        <v>1.0152885534676335</v>
      </c>
      <c r="DK217" s="7">
        <f t="shared" si="870"/>
        <v>1.1845033123789057</v>
      </c>
      <c r="DL217" s="7">
        <f t="shared" si="870"/>
        <v>1.1280983927418149</v>
      </c>
      <c r="DM217" s="7">
        <f t="shared" si="870"/>
        <v>1.1845033123789057</v>
      </c>
      <c r="DN217" s="7">
        <f t="shared" si="870"/>
        <v>1.0716934731047243</v>
      </c>
      <c r="DO217" s="7">
        <f t="shared" si="870"/>
        <v>1.1280983927418149</v>
      </c>
      <c r="DP217" s="7">
        <f t="shared" si="870"/>
        <v>1.2973131516530871</v>
      </c>
      <c r="DQ217" s="7">
        <f t="shared" si="870"/>
        <v>1.2973131516530871</v>
      </c>
      <c r="DR217" s="7">
        <f t="shared" si="870"/>
        <v>1.1845033123789057</v>
      </c>
      <c r="DS217" s="7">
        <f t="shared" si="870"/>
        <v>1.2973131516530871</v>
      </c>
      <c r="DT217" s="7">
        <f t="shared" si="870"/>
        <v>1.1845033123789057</v>
      </c>
      <c r="DU217" s="7">
        <f t="shared" si="870"/>
        <v>1.2409082320159963</v>
      </c>
      <c r="DV217" s="7">
        <f t="shared" si="870"/>
        <v>1.1280983927418149</v>
      </c>
      <c r="DW217" s="7">
        <f t="shared" si="870"/>
        <v>1.1845033123789057</v>
      </c>
      <c r="DX217" s="7">
        <f t="shared" si="870"/>
        <v>1.1845033123789057</v>
      </c>
      <c r="DY217" s="7">
        <f t="shared" si="870"/>
        <v>1.4101229909272688</v>
      </c>
      <c r="DZ217" s="7">
        <f t="shared" si="870"/>
        <v>1.4101229909272688</v>
      </c>
      <c r="EA217" s="7">
        <f t="shared" si="870"/>
        <v>1.6357426694756316</v>
      </c>
      <c r="EB217" s="7">
        <f t="shared" si="870"/>
        <v>1.7485525087498133</v>
      </c>
      <c r="EC217" s="7">
        <f t="shared" si="870"/>
        <v>2.2561967854836298</v>
      </c>
      <c r="ED217" s="7">
        <f t="shared" si="870"/>
        <v>2.1433869462094486</v>
      </c>
      <c r="EE217" s="7">
        <f t="shared" si="870"/>
        <v>2.1433869462094486</v>
      </c>
      <c r="EF217" s="7">
        <f t="shared" si="870"/>
        <v>1.9177672676610855</v>
      </c>
      <c r="EG217" s="7">
        <f t="shared" si="870"/>
        <v>1.9741721872981763</v>
      </c>
      <c r="EH217" s="7">
        <f t="shared" ref="EH217:GS223" si="871">EH206/$C217*100000</f>
        <v>1.9177672676610855</v>
      </c>
      <c r="EI217" s="7">
        <f t="shared" si="871"/>
        <v>1.8613623480239947</v>
      </c>
      <c r="EJ217" s="7">
        <f t="shared" si="871"/>
        <v>1.5229328302014502</v>
      </c>
      <c r="EK217" s="7">
        <f t="shared" si="871"/>
        <v>1.4665279105643596</v>
      </c>
      <c r="EL217" s="7">
        <f t="shared" si="871"/>
        <v>1.4101229909272688</v>
      </c>
      <c r="EM217" s="7">
        <f t="shared" si="871"/>
        <v>1.3537180712901777</v>
      </c>
      <c r="EN217" s="7">
        <f t="shared" si="871"/>
        <v>1.3537180712901777</v>
      </c>
      <c r="EO217" s="7">
        <f t="shared" si="871"/>
        <v>1.2409082320159963</v>
      </c>
      <c r="EP217" s="7">
        <f t="shared" si="871"/>
        <v>1.1845033123789057</v>
      </c>
      <c r="EQ217" s="7">
        <f t="shared" si="871"/>
        <v>1.1280983927418149</v>
      </c>
      <c r="ER217" s="7">
        <f t="shared" si="871"/>
        <v>1.0716934731047243</v>
      </c>
      <c r="ES217" s="7">
        <f t="shared" si="871"/>
        <v>1.0152885534676335</v>
      </c>
      <c r="ET217" s="7">
        <f t="shared" si="871"/>
        <v>0.95888363383054276</v>
      </c>
      <c r="EU217" s="7">
        <f t="shared" si="871"/>
        <v>0.7896688749192704</v>
      </c>
      <c r="EV217" s="7">
        <f t="shared" si="871"/>
        <v>0.90247871419345194</v>
      </c>
      <c r="EW217" s="7">
        <f t="shared" si="871"/>
        <v>0.7332639552821798</v>
      </c>
      <c r="EX217" s="7">
        <f t="shared" si="871"/>
        <v>0.62045411600799816</v>
      </c>
      <c r="EY217" s="7">
        <f t="shared" si="871"/>
        <v>0.56404919637090745</v>
      </c>
      <c r="EZ217" s="7">
        <f t="shared" si="871"/>
        <v>0.50764427673381674</v>
      </c>
      <c r="FA217" s="7">
        <f t="shared" si="871"/>
        <v>0.50764427673381674</v>
      </c>
      <c r="FB217" s="7">
        <f t="shared" si="871"/>
        <v>0.50764427673381674</v>
      </c>
      <c r="FC217" s="7">
        <f t="shared" si="871"/>
        <v>0.45123935709672597</v>
      </c>
      <c r="FD217" s="7">
        <f t="shared" si="871"/>
        <v>0.45123935709672597</v>
      </c>
      <c r="FE217" s="7">
        <f t="shared" si="871"/>
        <v>0.45123935709672597</v>
      </c>
      <c r="FF217" s="7">
        <f t="shared" si="871"/>
        <v>0.62045411600799816</v>
      </c>
      <c r="FG217" s="7">
        <f t="shared" si="871"/>
        <v>0.67685903564508887</v>
      </c>
      <c r="FH217" s="7">
        <f t="shared" si="871"/>
        <v>0.62045411600799816</v>
      </c>
      <c r="FI217" s="7">
        <f t="shared" si="871"/>
        <v>0.7332639552821798</v>
      </c>
      <c r="FJ217" s="7">
        <f t="shared" si="871"/>
        <v>0.7332639552821798</v>
      </c>
      <c r="FK217" s="7">
        <f t="shared" si="871"/>
        <v>0.90247871419345194</v>
      </c>
      <c r="FL217" s="7">
        <f t="shared" si="871"/>
        <v>0.95888363383054276</v>
      </c>
      <c r="FM217" s="7">
        <f t="shared" si="871"/>
        <v>0.84607379455636123</v>
      </c>
      <c r="FN217" s="7">
        <f t="shared" si="871"/>
        <v>0.7896688749192704</v>
      </c>
      <c r="FO217" s="7">
        <f t="shared" si="871"/>
        <v>0.84607379455636123</v>
      </c>
      <c r="FP217" s="7">
        <f t="shared" si="871"/>
        <v>0.84607379455636123</v>
      </c>
      <c r="FQ217" s="7">
        <f t="shared" si="871"/>
        <v>0.7896688749192704</v>
      </c>
      <c r="FR217" s="7">
        <f t="shared" si="871"/>
        <v>0.67685903564508887</v>
      </c>
      <c r="FS217" s="7">
        <f t="shared" si="871"/>
        <v>0.84607379455636123</v>
      </c>
      <c r="FT217" s="7">
        <f t="shared" si="871"/>
        <v>0.84607379455636123</v>
      </c>
      <c r="FU217" s="7">
        <f t="shared" si="871"/>
        <v>0.84607379455636123</v>
      </c>
      <c r="FV217" s="7">
        <f t="shared" si="871"/>
        <v>0.90247871419345194</v>
      </c>
      <c r="FW217" s="7">
        <f t="shared" si="871"/>
        <v>0.90247871419345194</v>
      </c>
      <c r="FX217" s="7">
        <f t="shared" si="871"/>
        <v>1.1280983927418149</v>
      </c>
      <c r="FY217" s="7">
        <f t="shared" si="871"/>
        <v>1.2973131516530871</v>
      </c>
      <c r="FZ217" s="7">
        <f t="shared" si="871"/>
        <v>1.2409082320159963</v>
      </c>
      <c r="GA217" s="7">
        <f t="shared" si="871"/>
        <v>1.2409082320159963</v>
      </c>
      <c r="GB217" s="7">
        <f t="shared" si="871"/>
        <v>1.4665279105643596</v>
      </c>
      <c r="GC217" s="7">
        <f t="shared" si="871"/>
        <v>1.9177672676610855</v>
      </c>
      <c r="GD217" s="7">
        <f t="shared" si="871"/>
        <v>2.0305771069352669</v>
      </c>
      <c r="GE217" s="7">
        <f t="shared" si="871"/>
        <v>2.425411544394902</v>
      </c>
      <c r="GF217" s="7">
        <f t="shared" si="871"/>
        <v>2.6510312229432653</v>
      </c>
      <c r="GG217" s="7">
        <f t="shared" si="871"/>
        <v>2.5382213836690837</v>
      </c>
      <c r="GH217" s="7">
        <f t="shared" si="871"/>
        <v>2.8202459818545376</v>
      </c>
      <c r="GI217" s="7">
        <f t="shared" si="871"/>
        <v>2.9330558211287192</v>
      </c>
      <c r="GJ217" s="7">
        <f t="shared" si="871"/>
        <v>2.6510312229432653</v>
      </c>
      <c r="GK217" s="7">
        <f t="shared" si="871"/>
        <v>2.7638410622174465</v>
      </c>
      <c r="GL217" s="7">
        <f t="shared" si="871"/>
        <v>2.2561967854836298</v>
      </c>
      <c r="GM217" s="7">
        <f t="shared" si="871"/>
        <v>2.3126017051207204</v>
      </c>
      <c r="GN217" s="7">
        <f t="shared" si="871"/>
        <v>2.5946263033061743</v>
      </c>
      <c r="GO217" s="7">
        <f t="shared" si="871"/>
        <v>2.5382213836690837</v>
      </c>
      <c r="GP217" s="7">
        <f t="shared" si="871"/>
        <v>2.425411544394902</v>
      </c>
      <c r="GQ217" s="7">
        <f t="shared" si="871"/>
        <v>2.3126017051207204</v>
      </c>
      <c r="GR217" s="7">
        <f t="shared" si="871"/>
        <v>2.1433869462094486</v>
      </c>
      <c r="GS217" s="7">
        <f t="shared" si="871"/>
        <v>2.0869820265723575</v>
      </c>
      <c r="GT217" s="7">
        <f t="shared" ref="GT217:HT226" si="872">GT206/$C217*100000</f>
        <v>1.9177672676610855</v>
      </c>
      <c r="GU217" s="7">
        <f t="shared" si="872"/>
        <v>1.8049574283869039</v>
      </c>
      <c r="GV217" s="7">
        <f t="shared" si="872"/>
        <v>1.6921475891127225</v>
      </c>
      <c r="GW217" s="7">
        <f t="shared" si="872"/>
        <v>1.6921475891127225</v>
      </c>
      <c r="GX217" s="7">
        <f t="shared" si="872"/>
        <v>1.6357426694756316</v>
      </c>
      <c r="GY217" s="7">
        <f t="shared" si="872"/>
        <v>1.9741721872981763</v>
      </c>
      <c r="GZ217" s="7">
        <f t="shared" si="872"/>
        <v>1.9741721872981763</v>
      </c>
      <c r="HA217" s="7">
        <f t="shared" si="872"/>
        <v>2.1997918658465392</v>
      </c>
      <c r="HB217" s="7">
        <f t="shared" si="872"/>
        <v>1.9741721872981763</v>
      </c>
      <c r="HC217" s="7">
        <f t="shared" si="872"/>
        <v>2.0305771069352669</v>
      </c>
      <c r="HD217" s="7">
        <f t="shared" si="872"/>
        <v>2.1433869462094486</v>
      </c>
      <c r="HE217" s="7">
        <f t="shared" si="872"/>
        <v>2.4818164640319926</v>
      </c>
      <c r="HF217" s="7">
        <f t="shared" si="872"/>
        <v>2.3126017051207204</v>
      </c>
      <c r="HG217" s="7">
        <f t="shared" si="872"/>
        <v>2.5946263033061743</v>
      </c>
      <c r="HH217" s="7">
        <f t="shared" si="872"/>
        <v>2.6510312229432653</v>
      </c>
      <c r="HI217" s="7">
        <f t="shared" si="872"/>
        <v>3.2150804193141727</v>
      </c>
      <c r="HJ217" s="7">
        <f t="shared" si="872"/>
        <v>3.6663197764108988</v>
      </c>
      <c r="HK217" s="7">
        <f t="shared" si="872"/>
        <v>3.8919394549592612</v>
      </c>
      <c r="HL217" s="7">
        <f t="shared" si="872"/>
        <v>4.5687984906043511</v>
      </c>
      <c r="HM217" s="7">
        <f t="shared" si="872"/>
        <v>4.9636329280639853</v>
      </c>
      <c r="HN217" s="7">
        <f t="shared" si="872"/>
        <v>5.3584673655236212</v>
      </c>
      <c r="HO217" s="7">
        <f t="shared" si="872"/>
        <v>5.3020624458865306</v>
      </c>
      <c r="HP217" s="7">
        <f t="shared" si="872"/>
        <v>5.0764427673381674</v>
      </c>
      <c r="HQ217" s="7">
        <f t="shared" si="872"/>
        <v>4.9072280084268947</v>
      </c>
      <c r="HR217" s="7">
        <f t="shared" si="872"/>
        <v>4.9636329280639853</v>
      </c>
      <c r="HS217" s="7">
        <f t="shared" si="872"/>
        <v>4.3995837316930784</v>
      </c>
      <c r="HT217" s="7">
        <f>HT206/$C217*100000</f>
        <v>3.835534535322171</v>
      </c>
      <c r="HU217" s="7">
        <f t="shared" ref="HU217:HZ217" si="873">HU206/$C217*100000</f>
        <v>3.4971050174996265</v>
      </c>
      <c r="HV217" s="7">
        <f t="shared" si="873"/>
        <v>3.3278902585883539</v>
      </c>
      <c r="HW217" s="7">
        <f t="shared" si="873"/>
        <v>3.2150804193141727</v>
      </c>
      <c r="HX217" s="7">
        <f t="shared" si="873"/>
        <v>2.7074361425803555</v>
      </c>
      <c r="HY217" s="7">
        <f t="shared" si="873"/>
        <v>2.0305771069352669</v>
      </c>
      <c r="HZ217" s="7">
        <f t="shared" si="873"/>
        <v>1.4101229909272688</v>
      </c>
      <c r="IA217" s="7">
        <f>IA206/$C217*100000</f>
        <v>1.2409082320159963</v>
      </c>
    </row>
    <row r="218" spans="2:235" x14ac:dyDescent="0.25">
      <c r="B218" s="347" t="s">
        <v>204</v>
      </c>
      <c r="C218" s="353">
        <v>2002362</v>
      </c>
      <c r="I218" s="7">
        <f t="shared" ref="I218:X226" si="874">I207/$C218*100000</f>
        <v>0</v>
      </c>
      <c r="J218" s="7">
        <f t="shared" si="874"/>
        <v>0</v>
      </c>
      <c r="K218" s="7">
        <f t="shared" si="874"/>
        <v>0</v>
      </c>
      <c r="L218" s="7">
        <f t="shared" si="874"/>
        <v>0</v>
      </c>
      <c r="M218" s="7">
        <f t="shared" si="874"/>
        <v>0</v>
      </c>
      <c r="N218" s="7">
        <f t="shared" si="874"/>
        <v>0</v>
      </c>
      <c r="O218" s="7">
        <f t="shared" si="874"/>
        <v>0</v>
      </c>
      <c r="P218" s="7">
        <f t="shared" si="874"/>
        <v>0</v>
      </c>
      <c r="Q218" s="7">
        <f t="shared" si="874"/>
        <v>0</v>
      </c>
      <c r="R218" s="7">
        <f t="shared" si="874"/>
        <v>0</v>
      </c>
      <c r="S218" s="7">
        <f t="shared" si="874"/>
        <v>0</v>
      </c>
      <c r="T218" s="7">
        <f t="shared" si="874"/>
        <v>0</v>
      </c>
      <c r="U218" s="7">
        <f t="shared" si="874"/>
        <v>0</v>
      </c>
      <c r="V218" s="7">
        <f t="shared" si="874"/>
        <v>0</v>
      </c>
      <c r="W218" s="7">
        <f t="shared" si="874"/>
        <v>0</v>
      </c>
      <c r="X218" s="7">
        <f t="shared" si="874"/>
        <v>4.9941019655786519E-2</v>
      </c>
      <c r="Y218" s="7">
        <f t="shared" si="869"/>
        <v>4.9941019655786519E-2</v>
      </c>
      <c r="Z218" s="7">
        <f t="shared" si="869"/>
        <v>9.9882039311573037E-2</v>
      </c>
      <c r="AA218" s="7">
        <f t="shared" si="869"/>
        <v>0.19976407862314607</v>
      </c>
      <c r="AB218" s="7">
        <f t="shared" si="869"/>
        <v>0.19976407862314607</v>
      </c>
      <c r="AC218" s="7">
        <f t="shared" si="869"/>
        <v>0.29964611793471913</v>
      </c>
      <c r="AD218" s="7">
        <f t="shared" si="869"/>
        <v>0.49941019655786517</v>
      </c>
      <c r="AE218" s="7">
        <f t="shared" si="869"/>
        <v>0.64923325552522471</v>
      </c>
      <c r="AF218" s="7">
        <f t="shared" si="869"/>
        <v>1.0487614127715168</v>
      </c>
      <c r="AG218" s="7">
        <f t="shared" si="869"/>
        <v>1.2485254913946628</v>
      </c>
      <c r="AH218" s="7">
        <f t="shared" si="869"/>
        <v>1.348407530706236</v>
      </c>
      <c r="AI218" s="7">
        <f t="shared" si="869"/>
        <v>1.6979946682967415</v>
      </c>
      <c r="AJ218" s="7">
        <f t="shared" si="869"/>
        <v>1.7978767076083146</v>
      </c>
      <c r="AK218" s="7">
        <f t="shared" si="869"/>
        <v>1.7479356879525281</v>
      </c>
      <c r="AL218" s="7">
        <f t="shared" si="869"/>
        <v>1.6979946682967415</v>
      </c>
      <c r="AM218" s="7">
        <f t="shared" si="869"/>
        <v>1.2984665110504494</v>
      </c>
      <c r="AN218" s="7">
        <f t="shared" si="869"/>
        <v>1.2984665110504494</v>
      </c>
      <c r="AO218" s="7">
        <f t="shared" si="869"/>
        <v>1.2485254913946628</v>
      </c>
      <c r="AP218" s="7">
        <f t="shared" si="869"/>
        <v>0.99882039311573034</v>
      </c>
      <c r="AQ218" s="7">
        <f t="shared" si="869"/>
        <v>0.94887937345994378</v>
      </c>
      <c r="AR218" s="7">
        <f t="shared" si="869"/>
        <v>0.89893835380415732</v>
      </c>
      <c r="AS218" s="7">
        <f t="shared" si="869"/>
        <v>0.89893835380415732</v>
      </c>
      <c r="AT218" s="7">
        <f t="shared" si="869"/>
        <v>1.1985844717388765</v>
      </c>
      <c r="AU218" s="7">
        <f t="shared" si="869"/>
        <v>1.1486434520830899</v>
      </c>
      <c r="AV218" s="7">
        <f t="shared" si="869"/>
        <v>1.0987024324273034</v>
      </c>
      <c r="AW218" s="7">
        <f t="shared" si="869"/>
        <v>1.2485254913946628</v>
      </c>
      <c r="AX218" s="7">
        <f t="shared" si="869"/>
        <v>1.348407530706236</v>
      </c>
      <c r="AY218" s="7">
        <f t="shared" si="869"/>
        <v>1.4982305896735955</v>
      </c>
      <c r="AZ218" s="7">
        <f t="shared" si="869"/>
        <v>1.5981126289851686</v>
      </c>
      <c r="BA218" s="7">
        <f t="shared" si="869"/>
        <v>1.4482895700178089</v>
      </c>
      <c r="BB218" s="7">
        <f t="shared" si="869"/>
        <v>1.3983485503620225</v>
      </c>
      <c r="BC218" s="7">
        <f t="shared" si="869"/>
        <v>1.5981126289851686</v>
      </c>
      <c r="BD218" s="7">
        <f t="shared" si="869"/>
        <v>1.6979946682967415</v>
      </c>
      <c r="BE218" s="7">
        <f t="shared" si="869"/>
        <v>1.6480536486409552</v>
      </c>
      <c r="BF218" s="7">
        <f t="shared" si="869"/>
        <v>1.8478177272641012</v>
      </c>
      <c r="BG218" s="7">
        <f t="shared" si="869"/>
        <v>2.1974048648546067</v>
      </c>
      <c r="BH218" s="7">
        <f t="shared" si="869"/>
        <v>2.1974048648546067</v>
      </c>
      <c r="BI218" s="7">
        <f t="shared" si="869"/>
        <v>2.9964611793471909</v>
      </c>
      <c r="BJ218" s="7">
        <f t="shared" si="869"/>
        <v>3.1462842383145504</v>
      </c>
      <c r="BK218" s="7">
        <f t="shared" si="869"/>
        <v>3.6456944348724156</v>
      </c>
      <c r="BL218" s="7">
        <f t="shared" si="869"/>
        <v>3.7955174938397751</v>
      </c>
      <c r="BM218" s="7">
        <f t="shared" si="869"/>
        <v>3.8953995331513482</v>
      </c>
      <c r="BN218" s="7">
        <f t="shared" si="869"/>
        <v>3.9952815724629214</v>
      </c>
      <c r="BO218" s="7">
        <f t="shared" si="869"/>
        <v>4.5446327886765729</v>
      </c>
      <c r="BP218" s="7">
        <f t="shared" si="869"/>
        <v>4.2949276903976408</v>
      </c>
      <c r="BQ218" s="7">
        <f t="shared" si="869"/>
        <v>4.244986670741854</v>
      </c>
      <c r="BR218" s="7">
        <f t="shared" si="869"/>
        <v>3.7955174938397751</v>
      </c>
      <c r="BS218" s="7">
        <f t="shared" si="869"/>
        <v>3.9453405528071346</v>
      </c>
      <c r="BT218" s="7">
        <f t="shared" si="869"/>
        <v>4.244986670741854</v>
      </c>
      <c r="BU218" s="7">
        <f t="shared" si="869"/>
        <v>4.0452225921187077</v>
      </c>
      <c r="BV218" s="7">
        <f t="shared" si="870"/>
        <v>3.9453405528071346</v>
      </c>
      <c r="BW218" s="7">
        <f t="shared" si="870"/>
        <v>3.7955174938397751</v>
      </c>
      <c r="BX218" s="7">
        <f t="shared" si="870"/>
        <v>4.0452225921187077</v>
      </c>
      <c r="BY218" s="7">
        <f t="shared" si="870"/>
        <v>4.1950456510860672</v>
      </c>
      <c r="BZ218" s="7">
        <f t="shared" si="870"/>
        <v>4.0951636117744936</v>
      </c>
      <c r="CA218" s="7">
        <f t="shared" si="870"/>
        <v>4.0951636117744936</v>
      </c>
      <c r="CB218" s="7">
        <f t="shared" si="870"/>
        <v>4.1950456510860672</v>
      </c>
      <c r="CC218" s="7">
        <f t="shared" si="870"/>
        <v>4.244986670741854</v>
      </c>
      <c r="CD218" s="7">
        <f t="shared" si="870"/>
        <v>4.1451046314302813</v>
      </c>
      <c r="CE218" s="7">
        <f t="shared" si="870"/>
        <v>3.8454585134955619</v>
      </c>
      <c r="CF218" s="7">
        <f t="shared" si="870"/>
        <v>3.6456944348724156</v>
      </c>
      <c r="CG218" s="7">
        <f t="shared" si="870"/>
        <v>3.5458123955608425</v>
      </c>
      <c r="CH218" s="7">
        <f t="shared" si="870"/>
        <v>3.0963432186587641</v>
      </c>
      <c r="CI218" s="7">
        <f t="shared" si="870"/>
        <v>2.7467560810682583</v>
      </c>
      <c r="CJ218" s="7">
        <f t="shared" si="870"/>
        <v>2.397168943477753</v>
      </c>
      <c r="CK218" s="7">
        <f t="shared" si="870"/>
        <v>2.1474638451988204</v>
      </c>
      <c r="CL218" s="7">
        <f t="shared" si="870"/>
        <v>2.397168943477753</v>
      </c>
      <c r="CM218" s="7">
        <f t="shared" si="870"/>
        <v>2.2972869041661799</v>
      </c>
      <c r="CN218" s="7">
        <f t="shared" si="870"/>
        <v>2.2972869041661799</v>
      </c>
      <c r="CO218" s="7">
        <f t="shared" si="870"/>
        <v>1.9976407862314607</v>
      </c>
      <c r="CP218" s="7">
        <f t="shared" si="870"/>
        <v>2.0475818058872468</v>
      </c>
      <c r="CQ218" s="7">
        <f t="shared" si="870"/>
        <v>1.9476997665756741</v>
      </c>
      <c r="CR218" s="7">
        <f t="shared" si="870"/>
        <v>2.1474638451988204</v>
      </c>
      <c r="CS218" s="7">
        <f t="shared" si="870"/>
        <v>1.8478177272641012</v>
      </c>
      <c r="CT218" s="7">
        <f t="shared" si="870"/>
        <v>1.8977587469198876</v>
      </c>
      <c r="CU218" s="7">
        <f t="shared" si="870"/>
        <v>1.6979946682967415</v>
      </c>
      <c r="CV218" s="7">
        <f t="shared" si="870"/>
        <v>1.8478177272641012</v>
      </c>
      <c r="CW218" s="7">
        <f t="shared" si="870"/>
        <v>1.6979946682967415</v>
      </c>
      <c r="CX218" s="7">
        <f t="shared" si="870"/>
        <v>1.7479356879525281</v>
      </c>
      <c r="CY218" s="7">
        <f t="shared" si="870"/>
        <v>1.6979946682967415</v>
      </c>
      <c r="CZ218" s="7">
        <f t="shared" si="870"/>
        <v>1.6480536486409552</v>
      </c>
      <c r="DA218" s="7">
        <f t="shared" si="870"/>
        <v>1.8977587469198876</v>
      </c>
      <c r="DB218" s="7">
        <f t="shared" si="870"/>
        <v>1.9476997665756741</v>
      </c>
      <c r="DC218" s="7">
        <f t="shared" si="870"/>
        <v>1.8977587469198876</v>
      </c>
      <c r="DD218" s="7">
        <f t="shared" si="870"/>
        <v>2.0475818058872468</v>
      </c>
      <c r="DE218" s="7">
        <f t="shared" si="870"/>
        <v>1.9976407862314607</v>
      </c>
      <c r="DF218" s="7">
        <f t="shared" si="870"/>
        <v>1.8977587469198876</v>
      </c>
      <c r="DG218" s="7">
        <f t="shared" si="870"/>
        <v>1.9976407862314607</v>
      </c>
      <c r="DH218" s="7">
        <f t="shared" si="870"/>
        <v>1.8977587469198876</v>
      </c>
      <c r="DI218" s="7">
        <f t="shared" si="870"/>
        <v>2.397168943477753</v>
      </c>
      <c r="DJ218" s="7">
        <f t="shared" si="870"/>
        <v>2.5469920024451125</v>
      </c>
      <c r="DK218" s="7">
        <f t="shared" si="870"/>
        <v>2.4970509827893257</v>
      </c>
      <c r="DL218" s="7">
        <f t="shared" si="870"/>
        <v>2.5469920024451125</v>
      </c>
      <c r="DM218" s="7">
        <f t="shared" si="870"/>
        <v>2.8965791400356178</v>
      </c>
      <c r="DN218" s="7">
        <f t="shared" si="870"/>
        <v>2.9964611793471909</v>
      </c>
      <c r="DO218" s="7">
        <f t="shared" si="870"/>
        <v>3.395989336593483</v>
      </c>
      <c r="DP218" s="7">
        <f t="shared" si="870"/>
        <v>3.2961072972819103</v>
      </c>
      <c r="DQ218" s="7">
        <f t="shared" si="870"/>
        <v>3.395989336593483</v>
      </c>
      <c r="DR218" s="7">
        <f t="shared" si="870"/>
        <v>3.5957534152166293</v>
      </c>
      <c r="DS218" s="7">
        <f t="shared" si="870"/>
        <v>3.6456944348724156</v>
      </c>
      <c r="DT218" s="7">
        <f t="shared" si="870"/>
        <v>3.8953995331513482</v>
      </c>
      <c r="DU218" s="7">
        <f t="shared" si="870"/>
        <v>4.0951636117744936</v>
      </c>
      <c r="DV218" s="7">
        <f t="shared" si="870"/>
        <v>3.8454585134955619</v>
      </c>
      <c r="DW218" s="7">
        <f t="shared" si="870"/>
        <v>3.5957534152166293</v>
      </c>
      <c r="DX218" s="7">
        <f t="shared" si="870"/>
        <v>3.7955174938397751</v>
      </c>
      <c r="DY218" s="7">
        <f t="shared" si="870"/>
        <v>3.9453405528071346</v>
      </c>
      <c r="DZ218" s="7">
        <f t="shared" si="870"/>
        <v>3.8953995331513482</v>
      </c>
      <c r="EA218" s="7">
        <f t="shared" si="870"/>
        <v>3.5458123955608425</v>
      </c>
      <c r="EB218" s="7">
        <f t="shared" si="870"/>
        <v>3.4459303562492698</v>
      </c>
      <c r="EC218" s="7">
        <f t="shared" si="870"/>
        <v>3.3460483169376967</v>
      </c>
      <c r="ED218" s="7">
        <f t="shared" si="870"/>
        <v>3.9952815724629214</v>
      </c>
      <c r="EE218" s="7">
        <f t="shared" si="870"/>
        <v>3.9453405528071346</v>
      </c>
      <c r="EF218" s="7">
        <f t="shared" si="870"/>
        <v>3.7955174938397751</v>
      </c>
      <c r="EG218" s="7">
        <f t="shared" si="870"/>
        <v>4.244986670741854</v>
      </c>
      <c r="EH218" s="7">
        <f t="shared" si="871"/>
        <v>4.1950456510860672</v>
      </c>
      <c r="EI218" s="7">
        <f t="shared" si="871"/>
        <v>3.7455764741839888</v>
      </c>
      <c r="EJ218" s="7">
        <f t="shared" si="871"/>
        <v>3.5458123955608425</v>
      </c>
      <c r="EK218" s="7">
        <f t="shared" si="871"/>
        <v>3.1962252579703372</v>
      </c>
      <c r="EL218" s="7">
        <f t="shared" si="871"/>
        <v>2.8965791400356178</v>
      </c>
      <c r="EM218" s="7">
        <f t="shared" si="871"/>
        <v>2.9964611793471909</v>
      </c>
      <c r="EN218" s="7">
        <f t="shared" si="871"/>
        <v>2.4970509827893257</v>
      </c>
      <c r="EO218" s="7">
        <f t="shared" si="871"/>
        <v>2.397168943477753</v>
      </c>
      <c r="EP218" s="7">
        <f t="shared" si="871"/>
        <v>2.5469920024451125</v>
      </c>
      <c r="EQ218" s="7">
        <f t="shared" si="871"/>
        <v>2.5469920024451125</v>
      </c>
      <c r="ER218" s="7">
        <f t="shared" si="871"/>
        <v>2.2972869041661799</v>
      </c>
      <c r="ES218" s="7">
        <f t="shared" si="871"/>
        <v>2.2473458845103931</v>
      </c>
      <c r="ET218" s="7">
        <f t="shared" si="871"/>
        <v>1.9976407862314607</v>
      </c>
      <c r="EU218" s="7">
        <f t="shared" si="871"/>
        <v>2.1474638451988204</v>
      </c>
      <c r="EV218" s="7">
        <f t="shared" si="871"/>
        <v>2.1974048648546067</v>
      </c>
      <c r="EW218" s="7">
        <f t="shared" si="871"/>
        <v>2.2473458845103931</v>
      </c>
      <c r="EX218" s="7">
        <f t="shared" si="871"/>
        <v>2.5969330221008988</v>
      </c>
      <c r="EY218" s="7">
        <f t="shared" si="871"/>
        <v>2.5969330221008988</v>
      </c>
      <c r="EZ218" s="7">
        <f t="shared" si="871"/>
        <v>2.5969330221008988</v>
      </c>
      <c r="FA218" s="7">
        <f t="shared" si="871"/>
        <v>2.4970509827893257</v>
      </c>
      <c r="FB218" s="7">
        <f t="shared" si="871"/>
        <v>2.5469920024451125</v>
      </c>
      <c r="FC218" s="7">
        <f t="shared" si="871"/>
        <v>2.5969330221008988</v>
      </c>
      <c r="FD218" s="7">
        <f t="shared" si="871"/>
        <v>2.8965791400356178</v>
      </c>
      <c r="FE218" s="7">
        <f t="shared" si="871"/>
        <v>2.8965791400356178</v>
      </c>
      <c r="FF218" s="7">
        <f t="shared" si="871"/>
        <v>3.1962252579703372</v>
      </c>
      <c r="FG218" s="7">
        <f t="shared" si="871"/>
        <v>3.7455764741839888</v>
      </c>
      <c r="FH218" s="7">
        <f t="shared" si="871"/>
        <v>4.3948097297092135</v>
      </c>
      <c r="FI218" s="7">
        <f t="shared" si="871"/>
        <v>4.6445148279881465</v>
      </c>
      <c r="FJ218" s="7">
        <f t="shared" si="871"/>
        <v>5.2438070638575844</v>
      </c>
      <c r="FK218" s="7">
        <f t="shared" si="871"/>
        <v>5.3936301228249439</v>
      </c>
      <c r="FL218" s="7">
        <f t="shared" si="871"/>
        <v>5.7931582800712356</v>
      </c>
      <c r="FM218" s="7">
        <f t="shared" si="871"/>
        <v>6.0428633783501686</v>
      </c>
      <c r="FN218" s="7">
        <f t="shared" si="871"/>
        <v>6.6421556142196065</v>
      </c>
      <c r="FO218" s="7">
        <f t="shared" si="871"/>
        <v>6.7420376535311801</v>
      </c>
      <c r="FP218" s="7">
        <f t="shared" si="871"/>
        <v>6.9418017321543255</v>
      </c>
      <c r="FQ218" s="7">
        <f t="shared" si="871"/>
        <v>6.9917427518101123</v>
      </c>
      <c r="FR218" s="7">
        <f t="shared" si="871"/>
        <v>6.9917427518101123</v>
      </c>
      <c r="FS218" s="7">
        <f t="shared" si="871"/>
        <v>7.5910349876795502</v>
      </c>
      <c r="FT218" s="7">
        <f t="shared" si="871"/>
        <v>7.5910349876795502</v>
      </c>
      <c r="FU218" s="7">
        <f t="shared" si="871"/>
        <v>7.5910349876795502</v>
      </c>
      <c r="FV218" s="7">
        <f t="shared" si="871"/>
        <v>7.9905631449258427</v>
      </c>
      <c r="FW218" s="7">
        <f t="shared" si="871"/>
        <v>8.9394425183857873</v>
      </c>
      <c r="FX218" s="7">
        <f t="shared" si="871"/>
        <v>10.287850049092022</v>
      </c>
      <c r="FY218" s="7">
        <f t="shared" si="871"/>
        <v>11.536375540486684</v>
      </c>
      <c r="FZ218" s="7">
        <f t="shared" si="871"/>
        <v>11.985844717388764</v>
      </c>
      <c r="GA218" s="7">
        <f t="shared" si="871"/>
        <v>12.984665110504494</v>
      </c>
      <c r="GB218" s="7">
        <f t="shared" si="871"/>
        <v>13.434134287406573</v>
      </c>
      <c r="GC218" s="7">
        <f t="shared" si="871"/>
        <v>14.482895700178089</v>
      </c>
      <c r="GD218" s="7">
        <f t="shared" si="871"/>
        <v>15.082187936047529</v>
      </c>
      <c r="GE218" s="7">
        <f t="shared" si="871"/>
        <v>16.280772407786404</v>
      </c>
      <c r="GF218" s="7">
        <f t="shared" si="871"/>
        <v>17.029887702623199</v>
      </c>
      <c r="GG218" s="7">
        <f t="shared" si="871"/>
        <v>18.478177272641013</v>
      </c>
      <c r="GH218" s="7">
        <f t="shared" si="871"/>
        <v>19.476997665756741</v>
      </c>
      <c r="GI218" s="7">
        <f t="shared" si="871"/>
        <v>20.825405196462977</v>
      </c>
      <c r="GJ218" s="7">
        <f t="shared" si="871"/>
        <v>21.274874373365055</v>
      </c>
      <c r="GK218" s="7">
        <f t="shared" si="871"/>
        <v>22.523399864759718</v>
      </c>
      <c r="GL218" s="7">
        <f t="shared" si="871"/>
        <v>21.774284569922923</v>
      </c>
      <c r="GM218" s="7">
        <f t="shared" si="871"/>
        <v>21.824225589578706</v>
      </c>
      <c r="GN218" s="7">
        <f t="shared" si="871"/>
        <v>22.323635786136574</v>
      </c>
      <c r="GO218" s="7">
        <f t="shared" si="871"/>
        <v>22.922928022006012</v>
      </c>
      <c r="GP218" s="7">
        <f t="shared" si="871"/>
        <v>23.122692100629155</v>
      </c>
      <c r="GQ218" s="7">
        <f t="shared" si="871"/>
        <v>23.622102297187023</v>
      </c>
      <c r="GR218" s="7">
        <f t="shared" si="871"/>
        <v>22.223753746825</v>
      </c>
      <c r="GS218" s="7">
        <f t="shared" si="871"/>
        <v>22.373576805792361</v>
      </c>
      <c r="GT218" s="7">
        <f t="shared" si="872"/>
        <v>22.872987002350225</v>
      </c>
      <c r="GU218" s="7">
        <f t="shared" si="872"/>
        <v>22.023989668201853</v>
      </c>
      <c r="GV218" s="7">
        <f t="shared" si="872"/>
        <v>21.075110294741911</v>
      </c>
      <c r="GW218" s="7">
        <f t="shared" si="872"/>
        <v>20.62564111783983</v>
      </c>
      <c r="GX218" s="7">
        <f t="shared" si="872"/>
        <v>20.875346216118764</v>
      </c>
      <c r="GY218" s="7">
        <f t="shared" si="872"/>
        <v>21.674402530611349</v>
      </c>
      <c r="GZ218" s="7">
        <f t="shared" si="872"/>
        <v>21.674402530611349</v>
      </c>
      <c r="HA218" s="7">
        <f t="shared" si="872"/>
        <v>22.223753746825</v>
      </c>
      <c r="HB218" s="7">
        <f t="shared" si="872"/>
        <v>22.573340884415504</v>
      </c>
      <c r="HC218" s="7">
        <f t="shared" si="872"/>
        <v>23.67204331684281</v>
      </c>
      <c r="HD218" s="7">
        <f t="shared" si="872"/>
        <v>24.121512493744888</v>
      </c>
      <c r="HE218" s="7">
        <f t="shared" si="872"/>
        <v>24.271335552712248</v>
      </c>
      <c r="HF218" s="7">
        <f t="shared" si="872"/>
        <v>25.619743083418484</v>
      </c>
      <c r="HG218" s="7">
        <f t="shared" si="872"/>
        <v>28.166735085863596</v>
      </c>
      <c r="HH218" s="7">
        <f t="shared" si="872"/>
        <v>30.11443485243927</v>
      </c>
      <c r="HI218" s="7">
        <f t="shared" si="872"/>
        <v>32.861190933507523</v>
      </c>
      <c r="HJ218" s="7">
        <f t="shared" si="872"/>
        <v>36.057416191477863</v>
      </c>
      <c r="HK218" s="7">
        <f t="shared" si="872"/>
        <v>38.504526154611405</v>
      </c>
      <c r="HL218" s="7">
        <f t="shared" si="872"/>
        <v>42.5996897663859</v>
      </c>
      <c r="HM218" s="7">
        <f t="shared" si="872"/>
        <v>46.195443181602528</v>
      </c>
      <c r="HN218" s="7">
        <f t="shared" si="872"/>
        <v>50.44042985234438</v>
      </c>
      <c r="HO218" s="7">
        <f t="shared" si="872"/>
        <v>53.58671409065893</v>
      </c>
      <c r="HP218" s="7">
        <f t="shared" si="872"/>
        <v>54.885180601709379</v>
      </c>
      <c r="HQ218" s="7">
        <f t="shared" si="872"/>
        <v>54.285888365839938</v>
      </c>
      <c r="HR218" s="7">
        <f t="shared" si="872"/>
        <v>53.936301228249441</v>
      </c>
      <c r="HS218" s="7">
        <f t="shared" si="872"/>
        <v>49.841137616474946</v>
      </c>
      <c r="HT218" s="7">
        <f t="shared" si="872"/>
        <v>44.996858709863652</v>
      </c>
      <c r="HU218" s="7">
        <f t="shared" ref="HU218:IA218" si="875">HU207/$C218*100000</f>
        <v>38.055056977709327</v>
      </c>
      <c r="HV218" s="7">
        <f t="shared" si="875"/>
        <v>32.012193599359158</v>
      </c>
      <c r="HW218" s="7">
        <f t="shared" si="875"/>
        <v>26.81832755515736</v>
      </c>
      <c r="HX218" s="7">
        <f t="shared" si="875"/>
        <v>21.574520491299776</v>
      </c>
      <c r="HY218" s="7">
        <f t="shared" si="875"/>
        <v>16.081008329163257</v>
      </c>
      <c r="HZ218" s="7">
        <f t="shared" si="875"/>
        <v>12.335431854979269</v>
      </c>
      <c r="IA218" s="7">
        <f t="shared" si="875"/>
        <v>9.1891476166647195</v>
      </c>
    </row>
    <row r="219" spans="2:235" x14ac:dyDescent="0.25">
      <c r="B219" s="347" t="s">
        <v>205</v>
      </c>
      <c r="C219" s="353">
        <v>2233550</v>
      </c>
      <c r="I219" s="7">
        <f t="shared" si="874"/>
        <v>0</v>
      </c>
      <c r="J219" s="7">
        <f t="shared" ref="J219:BU222" si="876">J208/$C219*100000</f>
        <v>4.4771775872489983E-2</v>
      </c>
      <c r="K219" s="7">
        <f t="shared" si="876"/>
        <v>4.4771775872489983E-2</v>
      </c>
      <c r="L219" s="7">
        <f t="shared" si="876"/>
        <v>4.4771775872489983E-2</v>
      </c>
      <c r="M219" s="7">
        <f t="shared" si="876"/>
        <v>4.4771775872489983E-2</v>
      </c>
      <c r="N219" s="7">
        <f t="shared" si="876"/>
        <v>4.4771775872489983E-2</v>
      </c>
      <c r="O219" s="7">
        <f t="shared" si="876"/>
        <v>4.4771775872489983E-2</v>
      </c>
      <c r="P219" s="7">
        <f t="shared" si="876"/>
        <v>4.4771775872489983E-2</v>
      </c>
      <c r="Q219" s="7">
        <f t="shared" si="876"/>
        <v>0</v>
      </c>
      <c r="R219" s="7">
        <f t="shared" si="876"/>
        <v>0</v>
      </c>
      <c r="S219" s="7">
        <f t="shared" si="876"/>
        <v>0</v>
      </c>
      <c r="T219" s="7">
        <f t="shared" si="876"/>
        <v>0</v>
      </c>
      <c r="U219" s="7">
        <f t="shared" si="876"/>
        <v>4.4771775872489983E-2</v>
      </c>
      <c r="V219" s="7">
        <f t="shared" si="876"/>
        <v>4.4771775872489983E-2</v>
      </c>
      <c r="W219" s="7">
        <f t="shared" si="876"/>
        <v>8.9543551744979966E-2</v>
      </c>
      <c r="X219" s="7">
        <f t="shared" si="876"/>
        <v>0.13431532761746995</v>
      </c>
      <c r="Y219" s="7">
        <f t="shared" si="876"/>
        <v>0.13431532761746995</v>
      </c>
      <c r="Z219" s="7">
        <f t="shared" si="876"/>
        <v>0.22385887936244991</v>
      </c>
      <c r="AA219" s="7">
        <f t="shared" si="876"/>
        <v>0.2686306552349399</v>
      </c>
      <c r="AB219" s="7">
        <f t="shared" si="876"/>
        <v>0.4029459828524099</v>
      </c>
      <c r="AC219" s="7">
        <f t="shared" si="876"/>
        <v>0.62680486221485976</v>
      </c>
      <c r="AD219" s="7">
        <f t="shared" si="876"/>
        <v>0.76112018983232976</v>
      </c>
      <c r="AE219" s="7">
        <f t="shared" si="876"/>
        <v>1.0745226209397596</v>
      </c>
      <c r="AF219" s="7">
        <f t="shared" si="876"/>
        <v>1.3879250520471895</v>
      </c>
      <c r="AG219" s="7">
        <f t="shared" si="876"/>
        <v>1.4774686037921696</v>
      </c>
      <c r="AH219" s="7">
        <f t="shared" si="876"/>
        <v>2.1938170177520093</v>
      </c>
      <c r="AI219" s="7">
        <f t="shared" si="876"/>
        <v>2.4624476729869489</v>
      </c>
      <c r="AJ219" s="7">
        <f t="shared" si="876"/>
        <v>2.5519912247319292</v>
      </c>
      <c r="AK219" s="7">
        <f t="shared" si="876"/>
        <v>2.6863065523493987</v>
      </c>
      <c r="AL219" s="7">
        <f t="shared" si="876"/>
        <v>3.0892525352018088</v>
      </c>
      <c r="AM219" s="7">
        <f t="shared" si="876"/>
        <v>3.5817420697991986</v>
      </c>
      <c r="AN219" s="7">
        <f t="shared" si="876"/>
        <v>4.7010364666114484</v>
      </c>
      <c r="AO219" s="7">
        <f t="shared" si="876"/>
        <v>5.1487542253363481</v>
      </c>
      <c r="AP219" s="7">
        <f t="shared" si="876"/>
        <v>6.4919075015110472</v>
      </c>
      <c r="AQ219" s="7">
        <f t="shared" si="876"/>
        <v>7.8798325535582361</v>
      </c>
      <c r="AR219" s="7">
        <f t="shared" si="876"/>
        <v>9.670703588457835</v>
      </c>
      <c r="AS219" s="7">
        <f t="shared" si="876"/>
        <v>10.700454433525106</v>
      </c>
      <c r="AT219" s="7">
        <f t="shared" si="876"/>
        <v>12.580869020169686</v>
      </c>
      <c r="AU219" s="7">
        <f t="shared" si="876"/>
        <v>14.147881175706834</v>
      </c>
      <c r="AV219" s="7">
        <f t="shared" si="876"/>
        <v>15.177632020774105</v>
      </c>
      <c r="AW219" s="7">
        <f t="shared" si="876"/>
        <v>15.177632020774105</v>
      </c>
      <c r="AX219" s="7">
        <f t="shared" si="876"/>
        <v>15.491034451881536</v>
      </c>
      <c r="AY219" s="7">
        <f t="shared" si="876"/>
        <v>16.252154641713865</v>
      </c>
      <c r="AZ219" s="7">
        <f t="shared" si="876"/>
        <v>16.655100624566273</v>
      </c>
      <c r="BA219" s="7">
        <f t="shared" si="876"/>
        <v>16.207382865841375</v>
      </c>
      <c r="BB219" s="7">
        <f t="shared" si="876"/>
        <v>16.878959503928723</v>
      </c>
      <c r="BC219" s="7">
        <f t="shared" si="876"/>
        <v>17.013274831546191</v>
      </c>
      <c r="BD219" s="7">
        <f t="shared" si="876"/>
        <v>18.356428107720891</v>
      </c>
      <c r="BE219" s="7">
        <f t="shared" si="876"/>
        <v>18.848917642318284</v>
      </c>
      <c r="BF219" s="7">
        <f t="shared" si="876"/>
        <v>19.833896711513063</v>
      </c>
      <c r="BG219" s="7">
        <f t="shared" si="876"/>
        <v>21.49045241879519</v>
      </c>
      <c r="BH219" s="7">
        <f t="shared" si="876"/>
        <v>22.430659712117482</v>
      </c>
      <c r="BI219" s="7">
        <f t="shared" si="876"/>
        <v>23.057464574332343</v>
      </c>
      <c r="BJ219" s="7">
        <f t="shared" si="876"/>
        <v>24.042443643527122</v>
      </c>
      <c r="BK219" s="7">
        <f t="shared" si="876"/>
        <v>25.698999350809249</v>
      </c>
      <c r="BL219" s="7">
        <f t="shared" si="876"/>
        <v>27.848044592688769</v>
      </c>
      <c r="BM219" s="7">
        <f t="shared" si="876"/>
        <v>29.415056748225918</v>
      </c>
      <c r="BN219" s="7">
        <f t="shared" si="876"/>
        <v>30.131405162185757</v>
      </c>
      <c r="BO219" s="7">
        <f t="shared" si="876"/>
        <v>30.892525352018087</v>
      </c>
      <c r="BP219" s="7">
        <f t="shared" si="876"/>
        <v>31.69841731772291</v>
      </c>
      <c r="BQ219" s="7">
        <f t="shared" si="876"/>
        <v>33.265429473260056</v>
      </c>
      <c r="BR219" s="7">
        <f t="shared" si="876"/>
        <v>33.354973025005037</v>
      </c>
      <c r="BS219" s="7">
        <f t="shared" si="876"/>
        <v>32.638624611045195</v>
      </c>
      <c r="BT219" s="7">
        <f t="shared" si="876"/>
        <v>31.922276197085356</v>
      </c>
      <c r="BU219" s="7">
        <f t="shared" si="876"/>
        <v>31.608873765977929</v>
      </c>
      <c r="BV219" s="7">
        <f t="shared" si="870"/>
        <v>31.071612455508049</v>
      </c>
      <c r="BW219" s="7">
        <f t="shared" si="870"/>
        <v>31.250699558998008</v>
      </c>
      <c r="BX219" s="7">
        <f t="shared" si="870"/>
        <v>29.952318058695798</v>
      </c>
      <c r="BY219" s="7">
        <f t="shared" si="870"/>
        <v>28.743480110138567</v>
      </c>
      <c r="BZ219" s="7">
        <f t="shared" si="870"/>
        <v>28.385305903158653</v>
      </c>
      <c r="CA219" s="7">
        <f t="shared" si="870"/>
        <v>27.713729265071301</v>
      </c>
      <c r="CB219" s="7">
        <f t="shared" si="870"/>
        <v>27.266011506346398</v>
      </c>
      <c r="CC219" s="7">
        <f t="shared" si="870"/>
        <v>26.415347764769091</v>
      </c>
      <c r="CD219" s="7">
        <f t="shared" si="870"/>
        <v>24.355846074634552</v>
      </c>
      <c r="CE219" s="7">
        <f t="shared" si="870"/>
        <v>23.012692798459852</v>
      </c>
      <c r="CF219" s="7">
        <f t="shared" si="870"/>
        <v>21.311365315305231</v>
      </c>
      <c r="CG219" s="7">
        <f t="shared" si="870"/>
        <v>20.236842694365471</v>
      </c>
      <c r="CH219" s="7">
        <f t="shared" si="870"/>
        <v>18.266884555975913</v>
      </c>
      <c r="CI219" s="7">
        <f t="shared" si="870"/>
        <v>16.789415952183745</v>
      </c>
      <c r="CJ219" s="7">
        <f t="shared" si="870"/>
        <v>15.849208658861455</v>
      </c>
      <c r="CK219" s="7">
        <f t="shared" si="870"/>
        <v>14.729914262049203</v>
      </c>
      <c r="CL219" s="7">
        <f t="shared" si="870"/>
        <v>14.237424727451815</v>
      </c>
      <c r="CM219" s="7">
        <f t="shared" si="870"/>
        <v>13.386760985874504</v>
      </c>
      <c r="CN219" s="7">
        <f t="shared" si="870"/>
        <v>12.177923037317276</v>
      </c>
      <c r="CO219" s="7">
        <f t="shared" si="870"/>
        <v>11.819748830337357</v>
      </c>
      <c r="CP219" s="7">
        <f t="shared" si="870"/>
        <v>11.103400416377516</v>
      </c>
      <c r="CQ219" s="7">
        <f t="shared" si="870"/>
        <v>10.655682657652616</v>
      </c>
      <c r="CR219" s="7">
        <f t="shared" si="870"/>
        <v>9.8497906919477956</v>
      </c>
      <c r="CS219" s="7">
        <f t="shared" si="870"/>
        <v>8.7752680710080373</v>
      </c>
      <c r="CT219" s="7">
        <f t="shared" si="870"/>
        <v>8.6409527433905673</v>
      </c>
      <c r="CU219" s="7">
        <f t="shared" si="870"/>
        <v>8.7752680710080373</v>
      </c>
      <c r="CV219" s="7">
        <f t="shared" si="870"/>
        <v>8.0141478811757061</v>
      </c>
      <c r="CW219" s="7">
        <f t="shared" si="870"/>
        <v>7.8798325535582361</v>
      </c>
      <c r="CX219" s="7">
        <f t="shared" si="870"/>
        <v>7.9693761053032173</v>
      </c>
      <c r="CY219" s="7">
        <f t="shared" si="870"/>
        <v>7.9693761053032173</v>
      </c>
      <c r="CZ219" s="7">
        <f t="shared" si="870"/>
        <v>8.0589196570481967</v>
      </c>
      <c r="DA219" s="7">
        <f t="shared" si="870"/>
        <v>7.8798325535582361</v>
      </c>
      <c r="DB219" s="7">
        <f t="shared" si="870"/>
        <v>7.342571243088357</v>
      </c>
      <c r="DC219" s="7">
        <f t="shared" si="870"/>
        <v>7.2530276913433775</v>
      </c>
      <c r="DD219" s="7">
        <f t="shared" si="870"/>
        <v>6.8053099326184778</v>
      </c>
      <c r="DE219" s="7">
        <f t="shared" si="870"/>
        <v>6.7157663808734966</v>
      </c>
      <c r="DF219" s="7">
        <f t="shared" si="870"/>
        <v>7.1187123637259075</v>
      </c>
      <c r="DG219" s="7">
        <f t="shared" si="870"/>
        <v>8.3723220881556255</v>
      </c>
      <c r="DH219" s="7">
        <f t="shared" si="870"/>
        <v>8.9991269503704867</v>
      </c>
      <c r="DI219" s="7">
        <f t="shared" si="870"/>
        <v>9.670703588457835</v>
      </c>
      <c r="DJ219" s="7">
        <f t="shared" si="870"/>
        <v>10.252736674800206</v>
      </c>
      <c r="DK219" s="7">
        <f t="shared" si="870"/>
        <v>10.879541537015067</v>
      </c>
      <c r="DL219" s="7">
        <f t="shared" si="870"/>
        <v>10.789997985270086</v>
      </c>
      <c r="DM219" s="7">
        <f t="shared" si="870"/>
        <v>10.610910881780125</v>
      </c>
      <c r="DN219" s="7">
        <f t="shared" si="870"/>
        <v>10.028877795437756</v>
      </c>
      <c r="DO219" s="7">
        <f t="shared" si="870"/>
        <v>9.8945624678202861</v>
      </c>
      <c r="DP219" s="7">
        <f t="shared" si="870"/>
        <v>9.6259318125853461</v>
      </c>
      <c r="DQ219" s="7">
        <f t="shared" si="870"/>
        <v>9.3125293814779155</v>
      </c>
      <c r="DR219" s="7">
        <f t="shared" si="870"/>
        <v>8.9543551744979961</v>
      </c>
      <c r="DS219" s="7">
        <f t="shared" si="870"/>
        <v>8.7304962951355467</v>
      </c>
      <c r="DT219" s="7">
        <f t="shared" si="870"/>
        <v>8.8648116227530167</v>
      </c>
      <c r="DU219" s="7">
        <f t="shared" si="870"/>
        <v>8.2827785364106461</v>
      </c>
      <c r="DV219" s="7">
        <f t="shared" si="870"/>
        <v>8.0589196570481967</v>
      </c>
      <c r="DW219" s="7">
        <f t="shared" si="870"/>
        <v>8.0141478811757061</v>
      </c>
      <c r="DX219" s="7">
        <f t="shared" si="870"/>
        <v>8.3275503122831367</v>
      </c>
      <c r="DY219" s="7">
        <f t="shared" si="870"/>
        <v>8.0589196570481967</v>
      </c>
      <c r="DZ219" s="7">
        <f t="shared" si="870"/>
        <v>8.2380067605381573</v>
      </c>
      <c r="EA219" s="7">
        <f t="shared" si="870"/>
        <v>8.4170938640281179</v>
      </c>
      <c r="EB219" s="7">
        <f t="shared" si="870"/>
        <v>8.7304962951355467</v>
      </c>
      <c r="EC219" s="7">
        <f t="shared" si="870"/>
        <v>9.0886705021154661</v>
      </c>
      <c r="ED219" s="7">
        <f t="shared" si="870"/>
        <v>8.8648116227530167</v>
      </c>
      <c r="EE219" s="7">
        <f t="shared" si="870"/>
        <v>8.1036914329206873</v>
      </c>
      <c r="EF219" s="7">
        <f t="shared" si="870"/>
        <v>8.2827785364106461</v>
      </c>
      <c r="EG219" s="7">
        <f t="shared" si="870"/>
        <v>8.3275503122831367</v>
      </c>
      <c r="EH219" s="7">
        <f t="shared" si="871"/>
        <v>7.6559736741957867</v>
      </c>
      <c r="EI219" s="7">
        <f t="shared" si="871"/>
        <v>7.342571243088357</v>
      </c>
      <c r="EJ219" s="7">
        <f t="shared" si="871"/>
        <v>6.8948534843634572</v>
      </c>
      <c r="EK219" s="7">
        <f t="shared" si="871"/>
        <v>6.4023639497660669</v>
      </c>
      <c r="EL219" s="7">
        <f t="shared" si="871"/>
        <v>6.2680486221485969</v>
      </c>
      <c r="EM219" s="7">
        <f t="shared" si="871"/>
        <v>5.6860155358062281</v>
      </c>
      <c r="EN219" s="7">
        <f t="shared" si="871"/>
        <v>5.0144388977188781</v>
      </c>
      <c r="EO219" s="7">
        <f t="shared" si="871"/>
        <v>4.7458082424839381</v>
      </c>
      <c r="EP219" s="7">
        <f t="shared" si="871"/>
        <v>4.4324058113765084</v>
      </c>
      <c r="EQ219" s="7">
        <f t="shared" si="871"/>
        <v>3.939916276779118</v>
      </c>
      <c r="ER219" s="7">
        <f t="shared" si="871"/>
        <v>4.1190033802690786</v>
      </c>
      <c r="ES219" s="7">
        <f t="shared" si="871"/>
        <v>4.1637751561415683</v>
      </c>
      <c r="ET219" s="7">
        <f t="shared" si="871"/>
        <v>4.3428622596315281</v>
      </c>
      <c r="EU219" s="7">
        <f t="shared" si="871"/>
        <v>4.6562646907389578</v>
      </c>
      <c r="EV219" s="7">
        <f t="shared" si="871"/>
        <v>4.4771775872489981</v>
      </c>
      <c r="EW219" s="7">
        <f t="shared" si="871"/>
        <v>4.7010364666114484</v>
      </c>
      <c r="EX219" s="7">
        <f t="shared" si="871"/>
        <v>5.1487542253363481</v>
      </c>
      <c r="EY219" s="7">
        <f t="shared" si="871"/>
        <v>5.0592106735913678</v>
      </c>
      <c r="EZ219" s="7">
        <f t="shared" si="871"/>
        <v>5.2830695529538181</v>
      </c>
      <c r="FA219" s="7">
        <f t="shared" si="871"/>
        <v>4.8801235701014081</v>
      </c>
      <c r="FB219" s="7">
        <f t="shared" si="871"/>
        <v>4.5667211389939784</v>
      </c>
      <c r="FC219" s="7">
        <f t="shared" si="871"/>
        <v>5.1039824494638584</v>
      </c>
      <c r="FD219" s="7">
        <f t="shared" si="871"/>
        <v>5.2830695529538181</v>
      </c>
      <c r="FE219" s="7">
        <f t="shared" si="871"/>
        <v>5.4173848805712881</v>
      </c>
      <c r="FF219" s="7">
        <f t="shared" si="871"/>
        <v>5.5964719840612478</v>
      </c>
      <c r="FG219" s="7">
        <f t="shared" si="871"/>
        <v>5.6412437599337375</v>
      </c>
      <c r="FH219" s="7">
        <f t="shared" si="871"/>
        <v>6.3575921738935772</v>
      </c>
      <c r="FI219" s="7">
        <f t="shared" si="871"/>
        <v>6.8500817084909675</v>
      </c>
      <c r="FJ219" s="7">
        <f t="shared" si="871"/>
        <v>7.2530276913433775</v>
      </c>
      <c r="FK219" s="7">
        <f t="shared" si="871"/>
        <v>8.1036914329206873</v>
      </c>
      <c r="FL219" s="7">
        <f t="shared" si="871"/>
        <v>9.7602471402028161</v>
      </c>
      <c r="FM219" s="7">
        <f t="shared" si="871"/>
        <v>10.521367330035146</v>
      </c>
      <c r="FN219" s="7">
        <f t="shared" si="871"/>
        <v>10.789997985270086</v>
      </c>
      <c r="FO219" s="7">
        <f t="shared" si="871"/>
        <v>11.237715743994986</v>
      </c>
      <c r="FP219" s="7">
        <f t="shared" si="871"/>
        <v>12.357010140807235</v>
      </c>
      <c r="FQ219" s="7">
        <f t="shared" si="871"/>
        <v>13.386760985874504</v>
      </c>
      <c r="FR219" s="7">
        <f t="shared" si="871"/>
        <v>14.550827158559246</v>
      </c>
      <c r="FS219" s="7">
        <f t="shared" si="871"/>
        <v>15.311947348391573</v>
      </c>
      <c r="FT219" s="7">
        <f t="shared" si="871"/>
        <v>16.073067538223903</v>
      </c>
      <c r="FU219" s="7">
        <f t="shared" si="871"/>
        <v>17.684851469633543</v>
      </c>
      <c r="FV219" s="7">
        <f t="shared" si="871"/>
        <v>20.012983815003022</v>
      </c>
      <c r="FW219" s="7">
        <f t="shared" si="871"/>
        <v>21.579995970540171</v>
      </c>
      <c r="FX219" s="7">
        <f t="shared" si="871"/>
        <v>24.848335609231938</v>
      </c>
      <c r="FY219" s="7">
        <f t="shared" si="871"/>
        <v>26.28103243715162</v>
      </c>
      <c r="FZ219" s="7">
        <f t="shared" si="871"/>
        <v>28.340534127286155</v>
      </c>
      <c r="GA219" s="7">
        <f t="shared" si="871"/>
        <v>31.922276197085356</v>
      </c>
      <c r="GB219" s="7">
        <f t="shared" si="871"/>
        <v>35.50401826688455</v>
      </c>
      <c r="GC219" s="7">
        <f t="shared" si="871"/>
        <v>37.921694163999014</v>
      </c>
      <c r="GD219" s="7">
        <f t="shared" si="871"/>
        <v>41.100490250945803</v>
      </c>
      <c r="GE219" s="7">
        <f t="shared" si="871"/>
        <v>44.144971010275121</v>
      </c>
      <c r="GF219" s="7">
        <f t="shared" si="871"/>
        <v>48.35351794228918</v>
      </c>
      <c r="GG219" s="7">
        <f t="shared" si="871"/>
        <v>51.845716460343404</v>
      </c>
      <c r="GH219" s="7">
        <f t="shared" si="871"/>
        <v>54.576794788565287</v>
      </c>
      <c r="GI219" s="7">
        <f t="shared" si="871"/>
        <v>56.188578719974934</v>
      </c>
      <c r="GJ219" s="7">
        <f t="shared" si="871"/>
        <v>57.26310134091468</v>
      </c>
      <c r="GK219" s="7">
        <f t="shared" si="871"/>
        <v>57.755590875512077</v>
      </c>
      <c r="GL219" s="7">
        <f t="shared" si="871"/>
        <v>57.710819099639586</v>
      </c>
      <c r="GM219" s="7">
        <f t="shared" si="871"/>
        <v>57.934677979002032</v>
      </c>
      <c r="GN219" s="7">
        <f t="shared" si="871"/>
        <v>57.173557789169706</v>
      </c>
      <c r="GO219" s="7">
        <f t="shared" si="871"/>
        <v>55.651317409505047</v>
      </c>
      <c r="GP219" s="7">
        <f t="shared" si="871"/>
        <v>55.651317409505047</v>
      </c>
      <c r="GQ219" s="7">
        <f t="shared" si="871"/>
        <v>55.427458530142601</v>
      </c>
      <c r="GR219" s="7">
        <f t="shared" si="871"/>
        <v>54.173848805712886</v>
      </c>
      <c r="GS219" s="7">
        <f t="shared" si="871"/>
        <v>52.382977770813277</v>
      </c>
      <c r="GT219" s="7">
        <f t="shared" si="872"/>
        <v>50.45779140829621</v>
      </c>
      <c r="GU219" s="7">
        <f t="shared" si="872"/>
        <v>50.278704304806247</v>
      </c>
      <c r="GV219" s="7">
        <f t="shared" si="872"/>
        <v>50.144388977188775</v>
      </c>
      <c r="GW219" s="7">
        <f t="shared" si="872"/>
        <v>48.666920373396614</v>
      </c>
      <c r="GX219" s="7">
        <f t="shared" si="872"/>
        <v>49.651899442591393</v>
      </c>
      <c r="GY219" s="7">
        <f t="shared" si="872"/>
        <v>51.308455149873517</v>
      </c>
      <c r="GZ219" s="7">
        <f t="shared" si="872"/>
        <v>52.293434219068295</v>
      </c>
      <c r="HA219" s="7">
        <f t="shared" si="872"/>
        <v>54.487251236820306</v>
      </c>
      <c r="HB219" s="7">
        <f t="shared" si="872"/>
        <v>55.740860961250029</v>
      </c>
      <c r="HC219" s="7">
        <f t="shared" si="872"/>
        <v>56.904927133934763</v>
      </c>
      <c r="HD219" s="7">
        <f t="shared" si="872"/>
        <v>58.919657048196811</v>
      </c>
      <c r="HE219" s="7">
        <f t="shared" si="872"/>
        <v>59.63600546215666</v>
      </c>
      <c r="HF219" s="7">
        <f t="shared" si="872"/>
        <v>61.426876497056256</v>
      </c>
      <c r="HG219" s="7">
        <f t="shared" si="872"/>
        <v>67.739696895077344</v>
      </c>
      <c r="HH219" s="7">
        <f t="shared" si="872"/>
        <v>72.485505137561276</v>
      </c>
      <c r="HI219" s="7">
        <f t="shared" si="872"/>
        <v>76.291106086722934</v>
      </c>
      <c r="HJ219" s="7">
        <f t="shared" si="872"/>
        <v>79.604217501287181</v>
      </c>
      <c r="HK219" s="7">
        <f t="shared" si="872"/>
        <v>85.290233037093415</v>
      </c>
      <c r="HL219" s="7">
        <f t="shared" si="872"/>
        <v>90.841933245282178</v>
      </c>
      <c r="HM219" s="7">
        <f t="shared" si="872"/>
        <v>97.065210091558271</v>
      </c>
      <c r="HN219" s="7">
        <f t="shared" si="872"/>
        <v>100.15446262676009</v>
      </c>
      <c r="HO219" s="7">
        <f t="shared" si="872"/>
        <v>104.58686843813659</v>
      </c>
      <c r="HP219" s="7">
        <f t="shared" si="872"/>
        <v>107.67612097333841</v>
      </c>
      <c r="HQ219" s="7">
        <f t="shared" si="872"/>
        <v>109.51176378411051</v>
      </c>
      <c r="HR219" s="7">
        <f t="shared" si="872"/>
        <v>107.45226209397595</v>
      </c>
      <c r="HS219" s="7">
        <f t="shared" si="872"/>
        <v>101.18421347182736</v>
      </c>
      <c r="HT219" s="7">
        <f t="shared" si="872"/>
        <v>91.468738107497032</v>
      </c>
      <c r="HU219" s="7">
        <f t="shared" ref="HU219:IA219" si="877">HU208/$C219*100000</f>
        <v>80.141478811757068</v>
      </c>
      <c r="HV219" s="7">
        <f t="shared" si="877"/>
        <v>67.471066239842401</v>
      </c>
      <c r="HW219" s="7">
        <f t="shared" si="877"/>
        <v>55.964719840612482</v>
      </c>
      <c r="HX219" s="7">
        <f t="shared" si="877"/>
        <v>43.518166148060267</v>
      </c>
      <c r="HY219" s="7">
        <f t="shared" si="877"/>
        <v>31.429786662487967</v>
      </c>
      <c r="HZ219" s="7">
        <f t="shared" si="877"/>
        <v>23.281323453694789</v>
      </c>
      <c r="IA219" s="7">
        <f t="shared" si="877"/>
        <v>17.326677262653622</v>
      </c>
    </row>
    <row r="220" spans="2:235" x14ac:dyDescent="0.25">
      <c r="B220" s="347" t="s">
        <v>206</v>
      </c>
      <c r="C220" s="353">
        <v>2147931</v>
      </c>
      <c r="I220" s="7">
        <f t="shared" si="874"/>
        <v>0</v>
      </c>
      <c r="J220" s="7">
        <f t="shared" si="876"/>
        <v>0</v>
      </c>
      <c r="K220" s="7">
        <f t="shared" si="876"/>
        <v>0</v>
      </c>
      <c r="L220" s="7">
        <f t="shared" si="876"/>
        <v>0</v>
      </c>
      <c r="M220" s="7">
        <f t="shared" si="876"/>
        <v>0</v>
      </c>
      <c r="N220" s="7">
        <f t="shared" si="876"/>
        <v>0</v>
      </c>
      <c r="O220" s="7">
        <f t="shared" si="876"/>
        <v>0</v>
      </c>
      <c r="P220" s="7">
        <f t="shared" si="876"/>
        <v>0</v>
      </c>
      <c r="Q220" s="7">
        <f t="shared" si="876"/>
        <v>0</v>
      </c>
      <c r="R220" s="7">
        <f t="shared" si="876"/>
        <v>0</v>
      </c>
      <c r="S220" s="7">
        <f t="shared" si="876"/>
        <v>0</v>
      </c>
      <c r="T220" s="7">
        <f t="shared" si="876"/>
        <v>0</v>
      </c>
      <c r="U220" s="7">
        <f t="shared" si="876"/>
        <v>0</v>
      </c>
      <c r="V220" s="7">
        <f t="shared" si="876"/>
        <v>0</v>
      </c>
      <c r="W220" s="7">
        <f t="shared" si="876"/>
        <v>0</v>
      </c>
      <c r="X220" s="7">
        <f t="shared" si="876"/>
        <v>4.6556430350881847E-2</v>
      </c>
      <c r="Y220" s="7">
        <f t="shared" si="876"/>
        <v>9.3112860701763694E-2</v>
      </c>
      <c r="Z220" s="7">
        <f t="shared" si="876"/>
        <v>0.18622572140352739</v>
      </c>
      <c r="AA220" s="7">
        <f t="shared" si="876"/>
        <v>0.23278215175440925</v>
      </c>
      <c r="AB220" s="7">
        <f t="shared" si="876"/>
        <v>0.37245144280705478</v>
      </c>
      <c r="AC220" s="7">
        <f t="shared" si="876"/>
        <v>0.79145931596499142</v>
      </c>
      <c r="AD220" s="7">
        <f t="shared" si="876"/>
        <v>0.83801574631587328</v>
      </c>
      <c r="AE220" s="7">
        <f t="shared" si="876"/>
        <v>1.0242414677194007</v>
      </c>
      <c r="AF220" s="7">
        <f t="shared" si="876"/>
        <v>1.25702361947381</v>
      </c>
      <c r="AG220" s="7">
        <f t="shared" si="876"/>
        <v>1.7691443533335105</v>
      </c>
      <c r="AH220" s="7">
        <f t="shared" si="876"/>
        <v>2.1881522264914466</v>
      </c>
      <c r="AI220" s="7">
        <f t="shared" si="876"/>
        <v>2.6537165300002652</v>
      </c>
      <c r="AJ220" s="7">
        <f t="shared" si="876"/>
        <v>2.5606036692985019</v>
      </c>
      <c r="AK220" s="7">
        <f t="shared" si="876"/>
        <v>3.2123936942108475</v>
      </c>
      <c r="AL220" s="7">
        <f t="shared" si="876"/>
        <v>4.0038530101758392</v>
      </c>
      <c r="AM220" s="7">
        <f t="shared" si="876"/>
        <v>5.3074330600005304</v>
      </c>
      <c r="AN220" s="7">
        <f t="shared" si="876"/>
        <v>7.123133843684923</v>
      </c>
      <c r="AO220" s="7">
        <f t="shared" si="876"/>
        <v>8.5198267542113779</v>
      </c>
      <c r="AP220" s="7">
        <f t="shared" si="876"/>
        <v>10.05618895579048</v>
      </c>
      <c r="AQ220" s="7">
        <f t="shared" si="876"/>
        <v>12.570236194738101</v>
      </c>
      <c r="AR220" s="7">
        <f t="shared" si="876"/>
        <v>15.037727003334837</v>
      </c>
      <c r="AS220" s="7">
        <f t="shared" si="876"/>
        <v>17.272435660177166</v>
      </c>
      <c r="AT220" s="7">
        <f t="shared" si="876"/>
        <v>18.576015710001858</v>
      </c>
      <c r="AU220" s="7">
        <f t="shared" si="876"/>
        <v>20.252047202633605</v>
      </c>
      <c r="AV220" s="7">
        <f t="shared" si="876"/>
        <v>21.415957961405649</v>
      </c>
      <c r="AW220" s="7">
        <f t="shared" si="876"/>
        <v>22.11430441666888</v>
      </c>
      <c r="AX220" s="7">
        <f t="shared" si="876"/>
        <v>22.300530138072407</v>
      </c>
      <c r="AY220" s="7">
        <f t="shared" si="876"/>
        <v>22.905763732633869</v>
      </c>
      <c r="AZ220" s="7">
        <f t="shared" si="876"/>
        <v>23.045433023686513</v>
      </c>
      <c r="BA220" s="7">
        <f t="shared" si="876"/>
        <v>22.393642998774169</v>
      </c>
      <c r="BB220" s="7">
        <f t="shared" si="876"/>
        <v>21.648740113160059</v>
      </c>
      <c r="BC220" s="7">
        <f t="shared" si="876"/>
        <v>22.300530138072407</v>
      </c>
      <c r="BD220" s="7">
        <f t="shared" si="876"/>
        <v>23.278215175440923</v>
      </c>
      <c r="BE220" s="7">
        <f t="shared" si="876"/>
        <v>24.255900212809443</v>
      </c>
      <c r="BF220" s="7">
        <f t="shared" si="876"/>
        <v>24.674908085967381</v>
      </c>
      <c r="BG220" s="7">
        <f t="shared" si="876"/>
        <v>24.349013073511205</v>
      </c>
      <c r="BH220" s="7">
        <f t="shared" si="876"/>
        <v>25.419810971581491</v>
      </c>
      <c r="BI220" s="7">
        <f t="shared" si="876"/>
        <v>26.397496008950007</v>
      </c>
      <c r="BJ220" s="7">
        <f t="shared" si="876"/>
        <v>25.606036692985018</v>
      </c>
      <c r="BK220" s="7">
        <f t="shared" si="876"/>
        <v>26.723391021406179</v>
      </c>
      <c r="BL220" s="7">
        <f t="shared" si="876"/>
        <v>26.397496008950007</v>
      </c>
      <c r="BM220" s="7">
        <f t="shared" si="876"/>
        <v>26.304383148248245</v>
      </c>
      <c r="BN220" s="7">
        <f t="shared" si="876"/>
        <v>27.561406767722051</v>
      </c>
      <c r="BO220" s="7">
        <f t="shared" si="876"/>
        <v>27.375181046318524</v>
      </c>
      <c r="BP220" s="7">
        <f t="shared" si="876"/>
        <v>28.445978944388813</v>
      </c>
      <c r="BQ220" s="7">
        <f t="shared" si="876"/>
        <v>30.168566867371439</v>
      </c>
      <c r="BR220" s="7">
        <f t="shared" si="876"/>
        <v>29.749558994213501</v>
      </c>
      <c r="BS220" s="7">
        <f t="shared" si="876"/>
        <v>30.215123297722318</v>
      </c>
      <c r="BT220" s="7">
        <f t="shared" si="876"/>
        <v>30.168566867371439</v>
      </c>
      <c r="BU220" s="7">
        <f t="shared" si="876"/>
        <v>30.680687601231138</v>
      </c>
      <c r="BV220" s="7">
        <f t="shared" si="870"/>
        <v>30.587574740529373</v>
      </c>
      <c r="BW220" s="7">
        <f t="shared" si="870"/>
        <v>29.377107551406446</v>
      </c>
      <c r="BX220" s="7">
        <f t="shared" si="870"/>
        <v>27.375181046318524</v>
      </c>
      <c r="BY220" s="7">
        <f t="shared" si="870"/>
        <v>26.257826717897363</v>
      </c>
      <c r="BZ220" s="7">
        <f t="shared" si="870"/>
        <v>24.442125934212974</v>
      </c>
      <c r="CA220" s="7">
        <f t="shared" si="870"/>
        <v>22.905763732633869</v>
      </c>
      <c r="CB220" s="7">
        <f t="shared" si="870"/>
        <v>20.345160063335367</v>
      </c>
      <c r="CC220" s="7">
        <f t="shared" si="870"/>
        <v>19.18124930456332</v>
      </c>
      <c r="CD220" s="7">
        <f t="shared" si="870"/>
        <v>17.6914435333351</v>
      </c>
      <c r="CE220" s="7">
        <f t="shared" si="870"/>
        <v>17.458661381580693</v>
      </c>
      <c r="CF220" s="7">
        <f t="shared" si="870"/>
        <v>16.015412040703357</v>
      </c>
      <c r="CG220" s="7">
        <f t="shared" si="870"/>
        <v>14.991170572983956</v>
      </c>
      <c r="CH220" s="7">
        <f t="shared" si="870"/>
        <v>14.385936978422492</v>
      </c>
      <c r="CI220" s="7">
        <f t="shared" si="870"/>
        <v>13.175469789299562</v>
      </c>
      <c r="CJ220" s="7">
        <f t="shared" si="870"/>
        <v>12.896131207194273</v>
      </c>
      <c r="CK220" s="7">
        <f t="shared" si="870"/>
        <v>11.592551157369579</v>
      </c>
      <c r="CL220" s="7">
        <f t="shared" si="870"/>
        <v>10.661422550351944</v>
      </c>
      <c r="CM220" s="7">
        <f t="shared" si="870"/>
        <v>9.7768503736851873</v>
      </c>
      <c r="CN220" s="7">
        <f t="shared" si="870"/>
        <v>9.2647296398254877</v>
      </c>
      <c r="CO220" s="7">
        <f t="shared" si="870"/>
        <v>9.4043989308781342</v>
      </c>
      <c r="CP220" s="7">
        <f t="shared" si="870"/>
        <v>9.125060348772843</v>
      </c>
      <c r="CQ220" s="7">
        <f t="shared" si="870"/>
        <v>8.5663831845622607</v>
      </c>
      <c r="CR220" s="7">
        <f t="shared" si="870"/>
        <v>8.3801574631587332</v>
      </c>
      <c r="CS220" s="7">
        <f t="shared" si="870"/>
        <v>7.7749238685972681</v>
      </c>
      <c r="CT220" s="7">
        <f t="shared" si="870"/>
        <v>7.9145931596499137</v>
      </c>
      <c r="CU220" s="7">
        <f t="shared" si="870"/>
        <v>7.9145931596499137</v>
      </c>
      <c r="CV220" s="7">
        <f t="shared" si="870"/>
        <v>7.0300209829831601</v>
      </c>
      <c r="CW220" s="7">
        <f t="shared" si="870"/>
        <v>7.2162467043866867</v>
      </c>
      <c r="CX220" s="7">
        <f t="shared" si="870"/>
        <v>6.9834645526322765</v>
      </c>
      <c r="CY220" s="7">
        <f t="shared" si="870"/>
        <v>6.7041259705269862</v>
      </c>
      <c r="CZ220" s="7">
        <f t="shared" si="870"/>
        <v>6.4713438187725769</v>
      </c>
      <c r="DA220" s="7">
        <f t="shared" si="870"/>
        <v>6.1920052366672866</v>
      </c>
      <c r="DB220" s="7">
        <f t="shared" si="870"/>
        <v>5.9592230849128764</v>
      </c>
      <c r="DC220" s="7">
        <f t="shared" si="870"/>
        <v>5.8195537938602309</v>
      </c>
      <c r="DD220" s="7">
        <f t="shared" si="870"/>
        <v>5.5402152117549397</v>
      </c>
      <c r="DE220" s="7">
        <f t="shared" si="870"/>
        <v>5.5402152117549397</v>
      </c>
      <c r="DF220" s="7">
        <f t="shared" si="870"/>
        <v>5.6333280724567034</v>
      </c>
      <c r="DG220" s="7">
        <f t="shared" si="870"/>
        <v>6.3316745277199313</v>
      </c>
      <c r="DH220" s="7">
        <f t="shared" si="870"/>
        <v>6.6110131098252225</v>
      </c>
      <c r="DI220" s="7">
        <f t="shared" si="870"/>
        <v>7.4955852864919779</v>
      </c>
      <c r="DJ220" s="7">
        <f t="shared" si="870"/>
        <v>8.2404881721060868</v>
      </c>
      <c r="DK220" s="7">
        <f t="shared" si="870"/>
        <v>8.8922781970184328</v>
      </c>
      <c r="DL220" s="7">
        <f t="shared" si="870"/>
        <v>8.9853910577201965</v>
      </c>
      <c r="DM220" s="7">
        <f t="shared" si="870"/>
        <v>9.125060348772843</v>
      </c>
      <c r="DN220" s="7">
        <f t="shared" si="870"/>
        <v>8.8922781970184328</v>
      </c>
      <c r="DO220" s="7">
        <f t="shared" si="870"/>
        <v>9.0785039184219603</v>
      </c>
      <c r="DP220" s="7">
        <f t="shared" si="870"/>
        <v>8.8457217666675501</v>
      </c>
      <c r="DQ220" s="7">
        <f t="shared" si="870"/>
        <v>8.1939317417552058</v>
      </c>
      <c r="DR220" s="7">
        <f t="shared" si="870"/>
        <v>7.7283674382463863</v>
      </c>
      <c r="DS220" s="7">
        <f t="shared" si="870"/>
        <v>7.8680367292990319</v>
      </c>
      <c r="DT220" s="7">
        <f t="shared" si="870"/>
        <v>7.9611495900007956</v>
      </c>
      <c r="DU220" s="7">
        <f t="shared" si="870"/>
        <v>7.9611495900007956</v>
      </c>
      <c r="DV220" s="7">
        <f t="shared" si="870"/>
        <v>7.9145931596499137</v>
      </c>
      <c r="DW220" s="7">
        <f t="shared" si="870"/>
        <v>7.7749238685972681</v>
      </c>
      <c r="DX220" s="7">
        <f t="shared" si="870"/>
        <v>7.8680367292990319</v>
      </c>
      <c r="DY220" s="7">
        <f t="shared" si="870"/>
        <v>8.0077060203516783</v>
      </c>
      <c r="DZ220" s="7">
        <f t="shared" si="870"/>
        <v>7.6818110078955044</v>
      </c>
      <c r="EA220" s="7">
        <f t="shared" si="870"/>
        <v>7.5421417168428597</v>
      </c>
      <c r="EB220" s="7">
        <f t="shared" si="870"/>
        <v>7.7283674382463863</v>
      </c>
      <c r="EC220" s="7">
        <f t="shared" si="870"/>
        <v>7.7749238685972681</v>
      </c>
      <c r="ED220" s="7">
        <f t="shared" si="870"/>
        <v>7.6818110078955044</v>
      </c>
      <c r="EE220" s="7">
        <f t="shared" si="870"/>
        <v>7.82148029894815</v>
      </c>
      <c r="EF220" s="7">
        <f t="shared" si="870"/>
        <v>7.5886981471937416</v>
      </c>
      <c r="EG220" s="7">
        <f t="shared" ref="EG220:GR224" si="878">EG209/$C220*100000</f>
        <v>7.8680367292990319</v>
      </c>
      <c r="EH220" s="7">
        <f t="shared" si="878"/>
        <v>7.82148029894815</v>
      </c>
      <c r="EI220" s="7">
        <f t="shared" si="878"/>
        <v>7.076577413334042</v>
      </c>
      <c r="EJ220" s="7">
        <f t="shared" si="878"/>
        <v>6.5644566794743406</v>
      </c>
      <c r="EK220" s="7">
        <f t="shared" si="878"/>
        <v>6.1920052366672866</v>
      </c>
      <c r="EL220" s="7">
        <f t="shared" si="878"/>
        <v>5.5402152117549397</v>
      </c>
      <c r="EM220" s="7">
        <f t="shared" si="878"/>
        <v>5.7264409331584671</v>
      </c>
      <c r="EN220" s="7">
        <f t="shared" si="878"/>
        <v>5.400545920702295</v>
      </c>
      <c r="EO220" s="7">
        <f t="shared" si="878"/>
        <v>5.074650908246122</v>
      </c>
      <c r="EP220" s="7">
        <f t="shared" si="878"/>
        <v>5.1677637689478848</v>
      </c>
      <c r="EQ220" s="7">
        <f t="shared" si="878"/>
        <v>5.4471023510531769</v>
      </c>
      <c r="ER220" s="7">
        <f t="shared" si="878"/>
        <v>5.6333280724567034</v>
      </c>
      <c r="ES220" s="7">
        <f t="shared" si="878"/>
        <v>5.3539894903514123</v>
      </c>
      <c r="ET220" s="7">
        <f t="shared" si="878"/>
        <v>5.1212073385970038</v>
      </c>
      <c r="EU220" s="7">
        <f t="shared" si="878"/>
        <v>5.074650908246122</v>
      </c>
      <c r="EV220" s="7">
        <f t="shared" si="878"/>
        <v>4.7487558957899481</v>
      </c>
      <c r="EW220" s="7">
        <f t="shared" si="878"/>
        <v>4.6556430350881852</v>
      </c>
      <c r="EX220" s="7">
        <f t="shared" si="878"/>
        <v>3.910740149474075</v>
      </c>
      <c r="EY220" s="7">
        <f t="shared" si="878"/>
        <v>3.724514428070548</v>
      </c>
      <c r="EZ220" s="7">
        <f t="shared" si="878"/>
        <v>3.724514428070548</v>
      </c>
      <c r="FA220" s="7">
        <f t="shared" si="878"/>
        <v>3.2123936942108475</v>
      </c>
      <c r="FB220" s="7">
        <f t="shared" si="878"/>
        <v>2.8864986817546745</v>
      </c>
      <c r="FC220" s="7">
        <f t="shared" si="878"/>
        <v>3.0727244031582024</v>
      </c>
      <c r="FD220" s="7">
        <f t="shared" si="878"/>
        <v>3.0261679728073201</v>
      </c>
      <c r="FE220" s="7">
        <f t="shared" si="878"/>
        <v>3.6779579977196661</v>
      </c>
      <c r="FF220" s="7">
        <f t="shared" si="878"/>
        <v>3.8176272887723113</v>
      </c>
      <c r="FG220" s="7">
        <f t="shared" si="878"/>
        <v>4.5625301743864215</v>
      </c>
      <c r="FH220" s="7">
        <f t="shared" si="878"/>
        <v>5.4471023510531769</v>
      </c>
      <c r="FI220" s="7">
        <f t="shared" si="878"/>
        <v>6.098892375965522</v>
      </c>
      <c r="FJ220" s="7">
        <f t="shared" si="878"/>
        <v>6.8903516919305128</v>
      </c>
      <c r="FK220" s="7">
        <f t="shared" si="878"/>
        <v>8.0077060203516783</v>
      </c>
      <c r="FL220" s="7">
        <f t="shared" si="878"/>
        <v>8.8457217666675501</v>
      </c>
      <c r="FM220" s="7">
        <f t="shared" si="878"/>
        <v>9.0785039184219603</v>
      </c>
      <c r="FN220" s="7">
        <f t="shared" si="878"/>
        <v>9.4975117915798961</v>
      </c>
      <c r="FO220" s="7">
        <f t="shared" si="878"/>
        <v>9.7302939433343063</v>
      </c>
      <c r="FP220" s="7">
        <f t="shared" si="878"/>
        <v>10.33552753789577</v>
      </c>
      <c r="FQ220" s="7">
        <f t="shared" si="878"/>
        <v>10.987317562808117</v>
      </c>
      <c r="FR220" s="7">
        <f t="shared" si="878"/>
        <v>11.452881866316934</v>
      </c>
      <c r="FS220" s="7">
        <f t="shared" si="878"/>
        <v>11.778776878773108</v>
      </c>
      <c r="FT220" s="7">
        <f t="shared" si="878"/>
        <v>12.942687637545154</v>
      </c>
      <c r="FU220" s="7">
        <f t="shared" si="878"/>
        <v>13.408251941053972</v>
      </c>
      <c r="FV220" s="7">
        <f t="shared" si="878"/>
        <v>14.292824117720729</v>
      </c>
      <c r="FW220" s="7">
        <f t="shared" si="878"/>
        <v>14.898057712282192</v>
      </c>
      <c r="FX220" s="7">
        <f t="shared" si="878"/>
        <v>16.713758495966584</v>
      </c>
      <c r="FY220" s="7">
        <f t="shared" si="878"/>
        <v>18.063894976142159</v>
      </c>
      <c r="FZ220" s="7">
        <f t="shared" si="878"/>
        <v>19.833039329475668</v>
      </c>
      <c r="GA220" s="7">
        <f t="shared" si="878"/>
        <v>20.671055075791539</v>
      </c>
      <c r="GB220" s="7">
        <f t="shared" si="878"/>
        <v>22.067747986317997</v>
      </c>
      <c r="GC220" s="7">
        <f t="shared" si="878"/>
        <v>23.883448770002389</v>
      </c>
      <c r="GD220" s="7">
        <f t="shared" si="878"/>
        <v>26.21127028754648</v>
      </c>
      <c r="GE220" s="7">
        <f t="shared" si="878"/>
        <v>29.004656108599391</v>
      </c>
      <c r="GF220" s="7">
        <f t="shared" si="878"/>
        <v>30.634131170880256</v>
      </c>
      <c r="GG220" s="7">
        <f t="shared" si="878"/>
        <v>31.704929068950538</v>
      </c>
      <c r="GH220" s="7">
        <f t="shared" si="878"/>
        <v>32.217049802810244</v>
      </c>
      <c r="GI220" s="7">
        <f t="shared" si="878"/>
        <v>33.799968434740222</v>
      </c>
      <c r="GJ220" s="7">
        <f t="shared" si="878"/>
        <v>33.939637725792871</v>
      </c>
      <c r="GK220" s="7">
        <f t="shared" si="878"/>
        <v>32.822283397371706</v>
      </c>
      <c r="GL220" s="7">
        <f t="shared" si="878"/>
        <v>30.960026183336428</v>
      </c>
      <c r="GM220" s="7">
        <f t="shared" si="878"/>
        <v>30.447905449476728</v>
      </c>
      <c r="GN220" s="7">
        <f t="shared" si="878"/>
        <v>30.634131170880256</v>
      </c>
      <c r="GO220" s="7">
        <f t="shared" si="878"/>
        <v>31.844598360003182</v>
      </c>
      <c r="GP220" s="7">
        <f t="shared" si="878"/>
        <v>30.354792588774966</v>
      </c>
      <c r="GQ220" s="7">
        <f t="shared" si="878"/>
        <v>30.122010437020556</v>
      </c>
      <c r="GR220" s="7">
        <f t="shared" si="878"/>
        <v>30.634131170880256</v>
      </c>
      <c r="GS220" s="7">
        <f t="shared" si="871"/>
        <v>29.097768969301157</v>
      </c>
      <c r="GT220" s="7">
        <f t="shared" si="872"/>
        <v>29.423663981757329</v>
      </c>
      <c r="GU220" s="7">
        <f t="shared" si="872"/>
        <v>28.445978944388813</v>
      </c>
      <c r="GV220" s="7">
        <f t="shared" si="872"/>
        <v>27.282068185616762</v>
      </c>
      <c r="GW220" s="7">
        <f t="shared" si="872"/>
        <v>27.561406767722051</v>
      </c>
      <c r="GX220" s="7">
        <f t="shared" si="872"/>
        <v>27.654519628423817</v>
      </c>
      <c r="GY220" s="7">
        <f t="shared" si="872"/>
        <v>28.026971071230872</v>
      </c>
      <c r="GZ220" s="7">
        <f t="shared" si="872"/>
        <v>29.516776842459091</v>
      </c>
      <c r="HA220" s="7">
        <f t="shared" si="872"/>
        <v>29.283994690704684</v>
      </c>
      <c r="HB220" s="7">
        <f t="shared" si="872"/>
        <v>29.935784715617029</v>
      </c>
      <c r="HC220" s="7">
        <f t="shared" si="872"/>
        <v>30.7738004619329</v>
      </c>
      <c r="HD220" s="7">
        <f t="shared" si="872"/>
        <v>31.565259777897889</v>
      </c>
      <c r="HE220" s="7">
        <f t="shared" si="872"/>
        <v>31.611816208248772</v>
      </c>
      <c r="HF220" s="7">
        <f t="shared" si="872"/>
        <v>31.099695474389073</v>
      </c>
      <c r="HG220" s="7">
        <f t="shared" si="872"/>
        <v>32.636057675968175</v>
      </c>
      <c r="HH220" s="7">
        <f t="shared" si="872"/>
        <v>35.429443497021083</v>
      </c>
      <c r="HI220" s="7">
        <f t="shared" si="872"/>
        <v>37.896934305617826</v>
      </c>
      <c r="HJ220" s="7">
        <f t="shared" si="872"/>
        <v>39.247070785793397</v>
      </c>
      <c r="HK220" s="7">
        <f t="shared" si="872"/>
        <v>43.018141644214829</v>
      </c>
      <c r="HL220" s="7">
        <f t="shared" si="872"/>
        <v>46.556430350881847</v>
      </c>
      <c r="HM220" s="7">
        <f t="shared" si="872"/>
        <v>51.67763768947885</v>
      </c>
      <c r="HN220" s="7">
        <f t="shared" si="872"/>
        <v>54.890031383689696</v>
      </c>
      <c r="HO220" s="7">
        <f t="shared" si="872"/>
        <v>58.009312217198783</v>
      </c>
      <c r="HP220" s="7">
        <f t="shared" si="872"/>
        <v>58.800771533163775</v>
      </c>
      <c r="HQ220" s="7">
        <f t="shared" si="872"/>
        <v>60.337133734742878</v>
      </c>
      <c r="HR220" s="7">
        <f t="shared" si="872"/>
        <v>57.962755786847907</v>
      </c>
      <c r="HS220" s="7">
        <f t="shared" si="872"/>
        <v>54.983144244391461</v>
      </c>
      <c r="HT220" s="7">
        <f t="shared" si="872"/>
        <v>49.536041893338293</v>
      </c>
      <c r="HU220" s="7">
        <f t="shared" ref="HU220:IA220" si="879">HU209/$C220*100000</f>
        <v>44.135495972635994</v>
      </c>
      <c r="HV220" s="7">
        <f t="shared" si="879"/>
        <v>36.872692837898427</v>
      </c>
      <c r="HW220" s="7">
        <f t="shared" si="879"/>
        <v>31.006582613687311</v>
      </c>
      <c r="HX220" s="7">
        <f t="shared" si="879"/>
        <v>24.209343782458561</v>
      </c>
      <c r="HY220" s="7">
        <f t="shared" si="879"/>
        <v>18.203564267194803</v>
      </c>
      <c r="HZ220" s="7">
        <f t="shared" si="879"/>
        <v>13.547921232106617</v>
      </c>
      <c r="IA220" s="7">
        <f t="shared" si="879"/>
        <v>10.149301816492244</v>
      </c>
    </row>
    <row r="221" spans="2:235" x14ac:dyDescent="0.25">
      <c r="B221" s="347" t="s">
        <v>207</v>
      </c>
      <c r="C221" s="353">
        <v>2208076</v>
      </c>
      <c r="I221" s="7">
        <f t="shared" si="874"/>
        <v>4.5288296236180275E-2</v>
      </c>
      <c r="J221" s="7">
        <f t="shared" si="876"/>
        <v>4.5288296236180275E-2</v>
      </c>
      <c r="K221" s="7">
        <f t="shared" si="876"/>
        <v>0</v>
      </c>
      <c r="L221" s="7">
        <f t="shared" si="876"/>
        <v>4.5288296236180275E-2</v>
      </c>
      <c r="M221" s="7">
        <f t="shared" si="876"/>
        <v>4.5288296236180275E-2</v>
      </c>
      <c r="N221" s="7">
        <f t="shared" si="876"/>
        <v>0.13586488870854083</v>
      </c>
      <c r="O221" s="7">
        <f t="shared" si="876"/>
        <v>0.13586488870854083</v>
      </c>
      <c r="P221" s="7">
        <f t="shared" si="876"/>
        <v>0.22644148118090138</v>
      </c>
      <c r="Q221" s="7">
        <f t="shared" si="876"/>
        <v>0.22644148118090138</v>
      </c>
      <c r="R221" s="7">
        <f t="shared" si="876"/>
        <v>0.27172977741708165</v>
      </c>
      <c r="S221" s="7">
        <f t="shared" si="876"/>
        <v>0.22644148118090138</v>
      </c>
      <c r="T221" s="7">
        <f t="shared" si="876"/>
        <v>0.22644148118090138</v>
      </c>
      <c r="U221" s="7">
        <f t="shared" si="876"/>
        <v>0.13586488870854083</v>
      </c>
      <c r="V221" s="7">
        <f t="shared" si="876"/>
        <v>0.1811531849447211</v>
      </c>
      <c r="W221" s="7">
        <f t="shared" si="876"/>
        <v>0.1811531849447211</v>
      </c>
      <c r="X221" s="7">
        <f t="shared" si="876"/>
        <v>0.1811531849447211</v>
      </c>
      <c r="Y221" s="7">
        <f t="shared" si="876"/>
        <v>0.1811531849447211</v>
      </c>
      <c r="Z221" s="7">
        <f t="shared" si="876"/>
        <v>0.22644148118090138</v>
      </c>
      <c r="AA221" s="7">
        <f t="shared" si="876"/>
        <v>0.45288296236180275</v>
      </c>
      <c r="AB221" s="7">
        <f t="shared" si="876"/>
        <v>0.72461273977888441</v>
      </c>
      <c r="AC221" s="7">
        <f t="shared" si="876"/>
        <v>1.0869191096683266</v>
      </c>
      <c r="AD221" s="7">
        <f t="shared" si="876"/>
        <v>1.4492254795577688</v>
      </c>
      <c r="AE221" s="7">
        <f t="shared" si="876"/>
        <v>2.2644148118090137</v>
      </c>
      <c r="AF221" s="7">
        <f t="shared" si="876"/>
        <v>3.623063698894422</v>
      </c>
      <c r="AG221" s="7">
        <f t="shared" si="876"/>
        <v>4.8458476972712896</v>
      </c>
      <c r="AH221" s="7">
        <f t="shared" si="876"/>
        <v>5.5251721408139938</v>
      </c>
      <c r="AI221" s="7">
        <f t="shared" si="876"/>
        <v>5.7969019182310753</v>
      </c>
      <c r="AJ221" s="7">
        <f t="shared" si="876"/>
        <v>6.5215146580099601</v>
      </c>
      <c r="AK221" s="7">
        <f t="shared" si="876"/>
        <v>7.2461273977888441</v>
      </c>
      <c r="AL221" s="7">
        <f t="shared" si="876"/>
        <v>8.1518933225124499</v>
      </c>
      <c r="AM221" s="7">
        <f t="shared" si="876"/>
        <v>8.0613167300400885</v>
      </c>
      <c r="AN221" s="7">
        <f t="shared" si="876"/>
        <v>9.1935241359445961</v>
      </c>
      <c r="AO221" s="7">
        <f t="shared" si="876"/>
        <v>10.461596430557645</v>
      </c>
      <c r="AP221" s="7">
        <f t="shared" si="876"/>
        <v>12.499569761185755</v>
      </c>
      <c r="AQ221" s="7">
        <f t="shared" si="876"/>
        <v>13.767642055798806</v>
      </c>
      <c r="AR221" s="7">
        <f t="shared" si="876"/>
        <v>16.167921756316357</v>
      </c>
      <c r="AS221" s="7">
        <f t="shared" si="876"/>
        <v>18.432336568125372</v>
      </c>
      <c r="AT221" s="7">
        <f t="shared" si="876"/>
        <v>20.742039676170567</v>
      </c>
      <c r="AU221" s="7">
        <f t="shared" si="876"/>
        <v>22.689436414326316</v>
      </c>
      <c r="AV221" s="7">
        <f t="shared" si="876"/>
        <v>24.772698041190608</v>
      </c>
      <c r="AW221" s="7">
        <f t="shared" si="876"/>
        <v>26.674806483110185</v>
      </c>
      <c r="AX221" s="7">
        <f t="shared" si="876"/>
        <v>28.259896851376492</v>
      </c>
      <c r="AY221" s="7">
        <f t="shared" si="876"/>
        <v>29.120374479863919</v>
      </c>
      <c r="AZ221" s="7">
        <f t="shared" si="876"/>
        <v>28.758068109974474</v>
      </c>
      <c r="BA221" s="7">
        <f t="shared" si="876"/>
        <v>28.984509591155376</v>
      </c>
      <c r="BB221" s="7">
        <f t="shared" si="876"/>
        <v>29.935563812115163</v>
      </c>
      <c r="BC221" s="7">
        <f t="shared" si="876"/>
        <v>30.479023366949324</v>
      </c>
      <c r="BD221" s="7">
        <f t="shared" si="876"/>
        <v>30.977194625547309</v>
      </c>
      <c r="BE221" s="7">
        <f t="shared" si="876"/>
        <v>30.841329736838766</v>
      </c>
      <c r="BF221" s="7">
        <f t="shared" si="876"/>
        <v>31.792383957798553</v>
      </c>
      <c r="BG221" s="7">
        <f t="shared" si="876"/>
        <v>32.51699669757744</v>
      </c>
      <c r="BH221" s="7">
        <f t="shared" si="876"/>
        <v>32.42642010510508</v>
      </c>
      <c r="BI221" s="7">
        <f t="shared" si="876"/>
        <v>32.969879659939245</v>
      </c>
      <c r="BJ221" s="7">
        <f t="shared" si="876"/>
        <v>32.924591363703058</v>
      </c>
      <c r="BK221" s="7">
        <f t="shared" si="876"/>
        <v>33.739780695954302</v>
      </c>
      <c r="BL221" s="7">
        <f t="shared" si="876"/>
        <v>35.823042322818594</v>
      </c>
      <c r="BM221" s="7">
        <f t="shared" si="876"/>
        <v>36.955249728723111</v>
      </c>
      <c r="BN221" s="7">
        <f t="shared" si="876"/>
        <v>37.861015653446714</v>
      </c>
      <c r="BO221" s="7">
        <f t="shared" si="876"/>
        <v>38.223322023336152</v>
      </c>
      <c r="BP221" s="7">
        <f t="shared" si="876"/>
        <v>39.129087948059762</v>
      </c>
      <c r="BQ221" s="7">
        <f t="shared" si="876"/>
        <v>39.355529429240661</v>
      </c>
      <c r="BR221" s="7">
        <f t="shared" si="876"/>
        <v>38.721493281934137</v>
      </c>
      <c r="BS221" s="7">
        <f t="shared" si="876"/>
        <v>37.226979506140182</v>
      </c>
      <c r="BT221" s="7">
        <f t="shared" si="876"/>
        <v>36.0494838039995</v>
      </c>
      <c r="BU221" s="7">
        <f t="shared" si="876"/>
        <v>34.645546620677912</v>
      </c>
      <c r="BV221" s="7">
        <f t="shared" ref="BV221:EG226" si="880">BV210/$C221*100000</f>
        <v>34.419105139497006</v>
      </c>
      <c r="BW221" s="7">
        <f t="shared" si="880"/>
        <v>31.656519069090013</v>
      </c>
      <c r="BX221" s="7">
        <f t="shared" si="880"/>
        <v>30.388446774476964</v>
      </c>
      <c r="BY221" s="7">
        <f t="shared" si="880"/>
        <v>28.576914925029758</v>
      </c>
      <c r="BZ221" s="7">
        <f t="shared" si="880"/>
        <v>28.03345537019559</v>
      </c>
      <c r="CA221" s="7">
        <f t="shared" si="880"/>
        <v>26.403076705693099</v>
      </c>
      <c r="CB221" s="7">
        <f t="shared" si="880"/>
        <v>25.950193743331297</v>
      </c>
      <c r="CC221" s="7">
        <f t="shared" si="880"/>
        <v>24.863274633662968</v>
      </c>
      <c r="CD221" s="7">
        <f t="shared" si="880"/>
        <v>24.274526782592627</v>
      </c>
      <c r="CE221" s="7">
        <f t="shared" si="880"/>
        <v>23.142319376688121</v>
      </c>
      <c r="CF221" s="7">
        <f t="shared" si="880"/>
        <v>22.055400267019795</v>
      </c>
      <c r="CG221" s="7">
        <f t="shared" si="880"/>
        <v>20.425021602517305</v>
      </c>
      <c r="CH221" s="7">
        <f t="shared" si="880"/>
        <v>18.839931234250994</v>
      </c>
      <c r="CI221" s="7">
        <f t="shared" si="880"/>
        <v>17.073687681039964</v>
      </c>
      <c r="CJ221" s="7">
        <f t="shared" si="880"/>
        <v>16.122633460080177</v>
      </c>
      <c r="CK221" s="7">
        <f t="shared" si="880"/>
        <v>14.809272869230952</v>
      </c>
      <c r="CL221" s="7">
        <f t="shared" si="880"/>
        <v>14.084660129452066</v>
      </c>
      <c r="CM221" s="7">
        <f t="shared" si="880"/>
        <v>13.586488870854083</v>
      </c>
      <c r="CN221" s="7">
        <f t="shared" si="880"/>
        <v>13.0883176122561</v>
      </c>
      <c r="CO221" s="7">
        <f t="shared" si="880"/>
        <v>12.861876131075197</v>
      </c>
      <c r="CP221" s="7">
        <f t="shared" si="880"/>
        <v>12.227839983768675</v>
      </c>
      <c r="CQ221" s="7">
        <f t="shared" si="880"/>
        <v>11.231497466572709</v>
      </c>
      <c r="CR221" s="7">
        <f t="shared" si="880"/>
        <v>10.235154949376742</v>
      </c>
      <c r="CS221" s="7">
        <f t="shared" si="880"/>
        <v>9.4652539133616784</v>
      </c>
      <c r="CT221" s="7">
        <f t="shared" si="880"/>
        <v>8.6953528773466129</v>
      </c>
      <c r="CU221" s="7">
        <f t="shared" si="880"/>
        <v>8.0160284338039087</v>
      </c>
      <c r="CV221" s="7">
        <f t="shared" si="880"/>
        <v>6.9291093241355819</v>
      </c>
      <c r="CW221" s="7">
        <f t="shared" si="880"/>
        <v>6.8385327316632214</v>
      </c>
      <c r="CX221" s="7">
        <f t="shared" si="880"/>
        <v>6.7479561391908609</v>
      </c>
      <c r="CY221" s="7">
        <f t="shared" si="880"/>
        <v>6.6573795467185004</v>
      </c>
      <c r="CZ221" s="7">
        <f t="shared" si="880"/>
        <v>6.4309380655375987</v>
      </c>
      <c r="DA221" s="7">
        <f t="shared" si="880"/>
        <v>6.2950731768290584</v>
      </c>
      <c r="DB221" s="7">
        <f t="shared" si="880"/>
        <v>5.9780551031757962</v>
      </c>
      <c r="DC221" s="7">
        <f t="shared" si="880"/>
        <v>6.3403614730652382</v>
      </c>
      <c r="DD221" s="7">
        <f t="shared" si="880"/>
        <v>6.1139199918843374</v>
      </c>
      <c r="DE221" s="7">
        <f t="shared" si="880"/>
        <v>5.9780551031757962</v>
      </c>
      <c r="DF221" s="7">
        <f t="shared" si="880"/>
        <v>6.0686316956481567</v>
      </c>
      <c r="DG221" s="7">
        <f t="shared" si="880"/>
        <v>6.1139199918843374</v>
      </c>
      <c r="DH221" s="7">
        <f t="shared" si="880"/>
        <v>6.1139199918843374</v>
      </c>
      <c r="DI221" s="7">
        <f t="shared" si="880"/>
        <v>6.2497848805928777</v>
      </c>
      <c r="DJ221" s="7">
        <f t="shared" si="880"/>
        <v>6.2950731768290584</v>
      </c>
      <c r="DK221" s="7">
        <f t="shared" si="880"/>
        <v>7.4725688789697449</v>
      </c>
      <c r="DL221" s="7">
        <f t="shared" si="880"/>
        <v>7.5631454714421062</v>
      </c>
      <c r="DM221" s="7">
        <f t="shared" si="880"/>
        <v>7.970740137567728</v>
      </c>
      <c r="DN221" s="7">
        <f t="shared" si="880"/>
        <v>7.6990103601506474</v>
      </c>
      <c r="DO221" s="7">
        <f t="shared" si="880"/>
        <v>7.8801635450953675</v>
      </c>
      <c r="DP221" s="7">
        <f t="shared" si="880"/>
        <v>8.1066050262762701</v>
      </c>
      <c r="DQ221" s="7">
        <f t="shared" si="880"/>
        <v>8.1066050262762701</v>
      </c>
      <c r="DR221" s="7">
        <f t="shared" si="880"/>
        <v>7.789586952623007</v>
      </c>
      <c r="DS221" s="7">
        <f t="shared" si="880"/>
        <v>8.1518933225124499</v>
      </c>
      <c r="DT221" s="7">
        <f t="shared" si="880"/>
        <v>8.0160284338039087</v>
      </c>
      <c r="DU221" s="7">
        <f t="shared" si="880"/>
        <v>8.4689113961657121</v>
      </c>
      <c r="DV221" s="7">
        <f t="shared" si="880"/>
        <v>8.2877582112209893</v>
      </c>
      <c r="DW221" s="7">
        <f t="shared" si="880"/>
        <v>8.0160284338039087</v>
      </c>
      <c r="DX221" s="7">
        <f t="shared" si="880"/>
        <v>8.1066050262762701</v>
      </c>
      <c r="DY221" s="7">
        <f t="shared" si="880"/>
        <v>7.8348752488591877</v>
      </c>
      <c r="DZ221" s="7">
        <f t="shared" si="880"/>
        <v>7.5631454714421062</v>
      </c>
      <c r="EA221" s="7">
        <f t="shared" si="880"/>
        <v>7.3819922864973844</v>
      </c>
      <c r="EB221" s="7">
        <f t="shared" si="880"/>
        <v>7.2008391015526643</v>
      </c>
      <c r="EC221" s="7">
        <f t="shared" si="880"/>
        <v>7.2461273977888441</v>
      </c>
      <c r="ED221" s="7">
        <f t="shared" si="880"/>
        <v>7.2461273977888441</v>
      </c>
      <c r="EE221" s="7">
        <f t="shared" si="880"/>
        <v>7.0649742128441231</v>
      </c>
      <c r="EF221" s="7">
        <f t="shared" si="880"/>
        <v>6.5668029542461399</v>
      </c>
      <c r="EG221" s="7">
        <f t="shared" si="880"/>
        <v>6.1592082881205172</v>
      </c>
      <c r="EH221" s="7">
        <f t="shared" si="878"/>
        <v>6.2497848805928777</v>
      </c>
      <c r="EI221" s="7">
        <f t="shared" si="878"/>
        <v>5.9780551031757962</v>
      </c>
      <c r="EJ221" s="7">
        <f t="shared" si="878"/>
        <v>5.5704604370501736</v>
      </c>
      <c r="EK221" s="7">
        <f t="shared" si="878"/>
        <v>5.2081540671607316</v>
      </c>
      <c r="EL221" s="7">
        <f t="shared" si="878"/>
        <v>4.8005594010351089</v>
      </c>
      <c r="EM221" s="7">
        <f t="shared" si="878"/>
        <v>4.6194062160903888</v>
      </c>
      <c r="EN221" s="7">
        <f t="shared" si="878"/>
        <v>4.8458476972712896</v>
      </c>
      <c r="EO221" s="7">
        <f t="shared" si="878"/>
        <v>3.985370068783864</v>
      </c>
      <c r="EP221" s="7">
        <f t="shared" si="878"/>
        <v>4.2570998462009459</v>
      </c>
      <c r="EQ221" s="7">
        <f t="shared" si="878"/>
        <v>4.3476764386733064</v>
      </c>
      <c r="ER221" s="7">
        <f t="shared" si="878"/>
        <v>4.3929647349094862</v>
      </c>
      <c r="ES221" s="7">
        <f t="shared" si="878"/>
        <v>4.1665232537285855</v>
      </c>
      <c r="ET221" s="7">
        <f t="shared" si="878"/>
        <v>4.2118115499647661</v>
      </c>
      <c r="EU221" s="7">
        <f t="shared" si="878"/>
        <v>3.9400817725476838</v>
      </c>
      <c r="EV221" s="7">
        <f t="shared" si="878"/>
        <v>4.075946661256225</v>
      </c>
      <c r="EW221" s="7">
        <f t="shared" si="878"/>
        <v>3.5777754026582418</v>
      </c>
      <c r="EX221" s="7">
        <f t="shared" si="878"/>
        <v>3.4419105139497015</v>
      </c>
      <c r="EY221" s="7">
        <f t="shared" si="878"/>
        <v>3.1248924402964389</v>
      </c>
      <c r="EZ221" s="7">
        <f t="shared" si="878"/>
        <v>2.8531626628793574</v>
      </c>
      <c r="FA221" s="7">
        <f t="shared" si="878"/>
        <v>2.7172977741708166</v>
      </c>
      <c r="FB221" s="7">
        <f t="shared" si="878"/>
        <v>2.7625860704069969</v>
      </c>
      <c r="FC221" s="7">
        <f t="shared" si="878"/>
        <v>3.0796041440602586</v>
      </c>
      <c r="FD221" s="7">
        <f t="shared" si="878"/>
        <v>3.2607573290049801</v>
      </c>
      <c r="FE221" s="7">
        <f t="shared" si="878"/>
        <v>3.4871988101858808</v>
      </c>
      <c r="FF221" s="7">
        <f t="shared" si="878"/>
        <v>4.4382530311456669</v>
      </c>
      <c r="FG221" s="7">
        <f t="shared" si="878"/>
        <v>5.1628657709245509</v>
      </c>
      <c r="FH221" s="7">
        <f t="shared" si="878"/>
        <v>5.479883844577814</v>
      </c>
      <c r="FI221" s="7">
        <f t="shared" si="878"/>
        <v>6.0686316956481567</v>
      </c>
      <c r="FJ221" s="7">
        <f t="shared" si="878"/>
        <v>6.4762263617737803</v>
      </c>
      <c r="FK221" s="7">
        <f t="shared" si="878"/>
        <v>7.2008391015526643</v>
      </c>
      <c r="FL221" s="7">
        <f t="shared" si="878"/>
        <v>8.0613167300400885</v>
      </c>
      <c r="FM221" s="7">
        <f t="shared" si="878"/>
        <v>7.6537220639144667</v>
      </c>
      <c r="FN221" s="7">
        <f t="shared" si="878"/>
        <v>7.970740137567728</v>
      </c>
      <c r="FO221" s="7">
        <f t="shared" si="878"/>
        <v>8.2424699149848113</v>
      </c>
      <c r="FP221" s="7">
        <f t="shared" si="878"/>
        <v>8.4236230999295323</v>
      </c>
      <c r="FQ221" s="7">
        <f t="shared" si="878"/>
        <v>8.8765060622913339</v>
      </c>
      <c r="FR221" s="7">
        <f t="shared" si="878"/>
        <v>8.9217943585275155</v>
      </c>
      <c r="FS221" s="7">
        <f t="shared" si="878"/>
        <v>9.6011188020702178</v>
      </c>
      <c r="FT221" s="7">
        <f t="shared" si="878"/>
        <v>10.552173023030004</v>
      </c>
      <c r="FU221" s="7">
        <f t="shared" si="878"/>
        <v>10.642749615502364</v>
      </c>
      <c r="FV221" s="7">
        <f t="shared" si="878"/>
        <v>11.457938947753609</v>
      </c>
      <c r="FW221" s="7">
        <f t="shared" si="878"/>
        <v>12.046686798823954</v>
      </c>
      <c r="FX221" s="7">
        <f t="shared" si="878"/>
        <v>13.04302931601992</v>
      </c>
      <c r="FY221" s="7">
        <f t="shared" si="878"/>
        <v>14.220525018160608</v>
      </c>
      <c r="FZ221" s="7">
        <f t="shared" si="878"/>
        <v>14.58283138805005</v>
      </c>
      <c r="GA221" s="7">
        <f t="shared" si="878"/>
        <v>15.805615386426918</v>
      </c>
      <c r="GB221" s="7">
        <f t="shared" si="878"/>
        <v>18.02474190199975</v>
      </c>
      <c r="GC221" s="7">
        <f t="shared" si="878"/>
        <v>18.885219530487177</v>
      </c>
      <c r="GD221" s="7">
        <f t="shared" si="878"/>
        <v>20.243868417572582</v>
      </c>
      <c r="GE221" s="7">
        <f t="shared" si="878"/>
        <v>20.832616268642926</v>
      </c>
      <c r="GF221" s="7">
        <f t="shared" si="878"/>
        <v>22.010111970783615</v>
      </c>
      <c r="GG221" s="7">
        <f t="shared" si="878"/>
        <v>23.142319376688121</v>
      </c>
      <c r="GH221" s="7">
        <f t="shared" si="878"/>
        <v>23.731067227758462</v>
      </c>
      <c r="GI221" s="7">
        <f t="shared" si="878"/>
        <v>24.274526782592627</v>
      </c>
      <c r="GJ221" s="7">
        <f t="shared" si="878"/>
        <v>24.727409744954432</v>
      </c>
      <c r="GK221" s="7">
        <f t="shared" si="878"/>
        <v>24.682121448718249</v>
      </c>
      <c r="GL221" s="7">
        <f t="shared" si="878"/>
        <v>24.908562929899151</v>
      </c>
      <c r="GM221" s="7">
        <f t="shared" si="878"/>
        <v>24.093373597647908</v>
      </c>
      <c r="GN221" s="7">
        <f t="shared" si="878"/>
        <v>23.821643820230825</v>
      </c>
      <c r="GO221" s="7">
        <f t="shared" si="878"/>
        <v>23.278184265396661</v>
      </c>
      <c r="GP221" s="7">
        <f t="shared" si="878"/>
        <v>21.240210934768548</v>
      </c>
      <c r="GQ221" s="7">
        <f t="shared" si="878"/>
        <v>21.240210934768548</v>
      </c>
      <c r="GR221" s="7">
        <f t="shared" si="878"/>
        <v>20.470309898753484</v>
      </c>
      <c r="GS221" s="7">
        <f t="shared" si="871"/>
        <v>19.655120566502237</v>
      </c>
      <c r="GT221" s="7">
        <f t="shared" si="872"/>
        <v>19.428679085321338</v>
      </c>
      <c r="GU221" s="7">
        <f t="shared" si="872"/>
        <v>18.522913160597735</v>
      </c>
      <c r="GV221" s="7">
        <f t="shared" si="872"/>
        <v>18.432336568125372</v>
      </c>
      <c r="GW221" s="7">
        <f t="shared" si="872"/>
        <v>19.383390789085158</v>
      </c>
      <c r="GX221" s="7">
        <f t="shared" si="872"/>
        <v>19.292814196612799</v>
      </c>
      <c r="GY221" s="7">
        <f t="shared" si="872"/>
        <v>19.609832270266057</v>
      </c>
      <c r="GZ221" s="7">
        <f t="shared" si="872"/>
        <v>20.334445010044945</v>
      </c>
      <c r="HA221" s="7">
        <f t="shared" si="872"/>
        <v>20.198580121336402</v>
      </c>
      <c r="HB221" s="7">
        <f t="shared" si="872"/>
        <v>20.742039676170567</v>
      </c>
      <c r="HC221" s="7">
        <f t="shared" si="872"/>
        <v>20.062715232627863</v>
      </c>
      <c r="HD221" s="7">
        <f t="shared" si="872"/>
        <v>20.153291825100222</v>
      </c>
      <c r="HE221" s="7">
        <f t="shared" si="872"/>
        <v>19.655120566502237</v>
      </c>
      <c r="HF221" s="7">
        <f t="shared" si="872"/>
        <v>19.7456971589746</v>
      </c>
      <c r="HG221" s="7">
        <f t="shared" si="872"/>
        <v>21.330787527240911</v>
      </c>
      <c r="HH221" s="7">
        <f t="shared" si="872"/>
        <v>23.731067227758462</v>
      </c>
      <c r="HI221" s="7">
        <f t="shared" si="872"/>
        <v>25.678463965914215</v>
      </c>
      <c r="HJ221" s="7">
        <f t="shared" si="872"/>
        <v>30.297870182004605</v>
      </c>
      <c r="HK221" s="7">
        <f t="shared" si="872"/>
        <v>33.920933880899028</v>
      </c>
      <c r="HL221" s="7">
        <f t="shared" si="872"/>
        <v>38.495051800753231</v>
      </c>
      <c r="HM221" s="7">
        <f t="shared" si="872"/>
        <v>42.072827203411478</v>
      </c>
      <c r="HN221" s="7">
        <f t="shared" si="872"/>
        <v>44.563683496401389</v>
      </c>
      <c r="HO221" s="7">
        <f t="shared" si="872"/>
        <v>47.099828085627486</v>
      </c>
      <c r="HP221" s="7">
        <f t="shared" si="872"/>
        <v>49.409531193672684</v>
      </c>
      <c r="HQ221" s="7">
        <f t="shared" si="872"/>
        <v>47.507422751753111</v>
      </c>
      <c r="HR221" s="7">
        <f t="shared" si="872"/>
        <v>47.416846159280752</v>
      </c>
      <c r="HS221" s="7">
        <f t="shared" si="872"/>
        <v>44.473106903929029</v>
      </c>
      <c r="HT221" s="7">
        <f t="shared" si="872"/>
        <v>41.529367648577313</v>
      </c>
      <c r="HU221" s="7">
        <f t="shared" ref="HU221:IA221" si="881">HU210/$C221*100000</f>
        <v>36.547655062597485</v>
      </c>
      <c r="HV221" s="7">
        <f t="shared" si="881"/>
        <v>32.969879659939245</v>
      </c>
      <c r="HW221" s="7">
        <f t="shared" si="881"/>
        <v>27.988167073959414</v>
      </c>
      <c r="HX221" s="7">
        <f t="shared" si="881"/>
        <v>23.504625746577563</v>
      </c>
      <c r="HY221" s="7">
        <f t="shared" si="881"/>
        <v>16.847246199859065</v>
      </c>
      <c r="HZ221" s="7">
        <f t="shared" si="881"/>
        <v>12.590146353658117</v>
      </c>
      <c r="IA221" s="7">
        <f t="shared" si="881"/>
        <v>9.2388124321807776</v>
      </c>
    </row>
    <row r="222" spans="2:235" x14ac:dyDescent="0.25">
      <c r="B222" s="347" t="s">
        <v>208</v>
      </c>
      <c r="C222" s="353">
        <v>2532418</v>
      </c>
      <c r="I222" s="7">
        <f t="shared" si="874"/>
        <v>0.11846385549305052</v>
      </c>
      <c r="J222" s="7">
        <f t="shared" si="876"/>
        <v>0.11846385549305052</v>
      </c>
      <c r="K222" s="7">
        <f t="shared" si="876"/>
        <v>0.11846385549305052</v>
      </c>
      <c r="L222" s="7">
        <f t="shared" si="876"/>
        <v>7.8975903662033678E-2</v>
      </c>
      <c r="M222" s="7">
        <f t="shared" si="876"/>
        <v>7.8975903662033678E-2</v>
      </c>
      <c r="N222" s="7">
        <f t="shared" si="876"/>
        <v>7.8975903662033678E-2</v>
      </c>
      <c r="O222" s="7">
        <f t="shared" si="876"/>
        <v>3.9487951831016839E-2</v>
      </c>
      <c r="P222" s="7">
        <f t="shared" si="876"/>
        <v>3.9487951831016839E-2</v>
      </c>
      <c r="Q222" s="7">
        <f t="shared" si="876"/>
        <v>3.9487951831016839E-2</v>
      </c>
      <c r="R222" s="7">
        <f t="shared" si="876"/>
        <v>7.8975903662033678E-2</v>
      </c>
      <c r="S222" s="7">
        <f t="shared" si="876"/>
        <v>7.8975903662033678E-2</v>
      </c>
      <c r="T222" s="7">
        <f t="shared" si="876"/>
        <v>7.8975903662033678E-2</v>
      </c>
      <c r="U222" s="7">
        <f t="shared" si="876"/>
        <v>7.8975903662033678E-2</v>
      </c>
      <c r="V222" s="7">
        <f t="shared" si="876"/>
        <v>0.19743975915508419</v>
      </c>
      <c r="W222" s="7">
        <f t="shared" si="876"/>
        <v>0.31590361464813471</v>
      </c>
      <c r="X222" s="7">
        <f t="shared" si="876"/>
        <v>0.35539156647915154</v>
      </c>
      <c r="Y222" s="7">
        <f t="shared" si="876"/>
        <v>0.35539156647915154</v>
      </c>
      <c r="Z222" s="7">
        <f t="shared" si="876"/>
        <v>0.67129518112728626</v>
      </c>
      <c r="AA222" s="7">
        <f t="shared" si="876"/>
        <v>0.82924698845135358</v>
      </c>
      <c r="AB222" s="7">
        <f t="shared" si="876"/>
        <v>1.1451506030994885</v>
      </c>
      <c r="AC222" s="7">
        <f t="shared" si="876"/>
        <v>1.5005421695786398</v>
      </c>
      <c r="AD222" s="7">
        <f t="shared" si="876"/>
        <v>2.2508132543679595</v>
      </c>
      <c r="AE222" s="7">
        <f t="shared" si="876"/>
        <v>2.6456927726781281</v>
      </c>
      <c r="AF222" s="7">
        <f t="shared" si="876"/>
        <v>3.9093072312706671</v>
      </c>
      <c r="AG222" s="7">
        <f t="shared" si="876"/>
        <v>4.6990662678910038</v>
      </c>
      <c r="AH222" s="7">
        <f t="shared" si="876"/>
        <v>5.7257530154974416</v>
      </c>
      <c r="AI222" s="7">
        <f t="shared" si="876"/>
        <v>6.5944879557798126</v>
      </c>
      <c r="AJ222" s="7">
        <f t="shared" si="876"/>
        <v>7.8975903662033682</v>
      </c>
      <c r="AK222" s="7">
        <f t="shared" si="876"/>
        <v>9.0822289211338738</v>
      </c>
      <c r="AL222" s="7">
        <f t="shared" si="876"/>
        <v>10.345843379726411</v>
      </c>
      <c r="AM222" s="7">
        <f t="shared" si="876"/>
        <v>11.214578320008782</v>
      </c>
      <c r="AN222" s="7">
        <f t="shared" si="876"/>
        <v>13.346927718883693</v>
      </c>
      <c r="AO222" s="7">
        <f t="shared" si="876"/>
        <v>15.558253021420633</v>
      </c>
      <c r="AP222" s="7">
        <f t="shared" si="876"/>
        <v>18.006506034943676</v>
      </c>
      <c r="AQ222" s="7">
        <f t="shared" si="876"/>
        <v>20.889126518607906</v>
      </c>
      <c r="AR222" s="7">
        <f t="shared" si="876"/>
        <v>23.811234954103156</v>
      </c>
      <c r="AS222" s="7">
        <f t="shared" si="876"/>
        <v>27.088734956077548</v>
      </c>
      <c r="AT222" s="7">
        <f t="shared" si="876"/>
        <v>30.405722909882964</v>
      </c>
      <c r="AU222" s="7">
        <f t="shared" si="876"/>
        <v>35.065301225942953</v>
      </c>
      <c r="AV222" s="7">
        <f t="shared" si="876"/>
        <v>37.158162672986847</v>
      </c>
      <c r="AW222" s="7">
        <f t="shared" si="876"/>
        <v>40.435662674961243</v>
      </c>
      <c r="AX222" s="7">
        <f t="shared" si="876"/>
        <v>41.580813278060731</v>
      </c>
      <c r="AY222" s="7">
        <f t="shared" si="876"/>
        <v>43.989578339752754</v>
      </c>
      <c r="AZ222" s="7">
        <f t="shared" si="876"/>
        <v>45.450632557500384</v>
      </c>
      <c r="BA222" s="7">
        <f t="shared" si="876"/>
        <v>45.845512075810547</v>
      </c>
      <c r="BB222" s="7">
        <f t="shared" si="876"/>
        <v>46.595783160599872</v>
      </c>
      <c r="BC222" s="7">
        <f t="shared" si="876"/>
        <v>47.148614486234102</v>
      </c>
      <c r="BD222" s="7">
        <f t="shared" si="876"/>
        <v>46.674759064261899</v>
      </c>
      <c r="BE222" s="7">
        <f t="shared" si="876"/>
        <v>46.477319305106818</v>
      </c>
      <c r="BF222" s="7">
        <f t="shared" si="876"/>
        <v>46.240391594120716</v>
      </c>
      <c r="BG222" s="7">
        <f t="shared" si="876"/>
        <v>46.200903642289703</v>
      </c>
      <c r="BH222" s="7">
        <f t="shared" si="876"/>
        <v>46.200903642289703</v>
      </c>
      <c r="BI222" s="7">
        <f t="shared" si="876"/>
        <v>46.003463883134614</v>
      </c>
      <c r="BJ222" s="7">
        <f t="shared" si="876"/>
        <v>46.793222919754953</v>
      </c>
      <c r="BK222" s="7">
        <f t="shared" si="876"/>
        <v>48.530692800319692</v>
      </c>
      <c r="BL222" s="7">
        <f t="shared" si="876"/>
        <v>51.334337380321891</v>
      </c>
      <c r="BM222" s="7">
        <f t="shared" si="876"/>
        <v>51.531777139476972</v>
      </c>
      <c r="BN222" s="7">
        <f t="shared" si="876"/>
        <v>53.150783164548663</v>
      </c>
      <c r="BO222" s="7">
        <f t="shared" si="876"/>
        <v>53.229759068210697</v>
      </c>
      <c r="BP222" s="7">
        <f t="shared" si="876"/>
        <v>53.269247020041718</v>
      </c>
      <c r="BQ222" s="7">
        <f t="shared" si="876"/>
        <v>53.743102442013921</v>
      </c>
      <c r="BR222" s="7">
        <f t="shared" si="876"/>
        <v>53.071807260886629</v>
      </c>
      <c r="BS222" s="7">
        <f t="shared" si="876"/>
        <v>51.571265091307993</v>
      </c>
      <c r="BT222" s="7">
        <f t="shared" si="876"/>
        <v>51.413313283983925</v>
      </c>
      <c r="BU222" s="7">
        <f t="shared" ref="BU222:EF225" si="882">BU211/$C222*100000</f>
        <v>51.097409669335796</v>
      </c>
      <c r="BV222" s="7">
        <f t="shared" si="882"/>
        <v>50.426114488208505</v>
      </c>
      <c r="BW222" s="7">
        <f t="shared" si="882"/>
        <v>48.056837378347495</v>
      </c>
      <c r="BX222" s="7">
        <f t="shared" si="882"/>
        <v>45.806024123979533</v>
      </c>
      <c r="BY222" s="7">
        <f t="shared" si="882"/>
        <v>44.265994002569876</v>
      </c>
      <c r="BZ222" s="7">
        <f t="shared" si="882"/>
        <v>41.9756927963709</v>
      </c>
      <c r="CA222" s="7">
        <f t="shared" si="882"/>
        <v>40.159247012144128</v>
      </c>
      <c r="CB222" s="7">
        <f t="shared" si="882"/>
        <v>37.197650624817861</v>
      </c>
      <c r="CC222" s="7">
        <f t="shared" si="882"/>
        <v>34.472981948477702</v>
      </c>
      <c r="CD222" s="7">
        <f t="shared" si="882"/>
        <v>33.169879538054147</v>
      </c>
      <c r="CE222" s="7">
        <f t="shared" si="882"/>
        <v>30.761114476362117</v>
      </c>
      <c r="CF222" s="7">
        <f t="shared" si="882"/>
        <v>27.76003013720484</v>
      </c>
      <c r="CG222" s="7">
        <f t="shared" si="882"/>
        <v>25.82512049748501</v>
      </c>
      <c r="CH222" s="7">
        <f t="shared" si="882"/>
        <v>22.942500013820784</v>
      </c>
      <c r="CI222" s="7">
        <f t="shared" si="882"/>
        <v>20.415271096635706</v>
      </c>
      <c r="CJ222" s="7">
        <f t="shared" si="882"/>
        <v>19.822951819170456</v>
      </c>
      <c r="CK222" s="7">
        <f t="shared" si="882"/>
        <v>17.295722901985375</v>
      </c>
      <c r="CL222" s="7">
        <f t="shared" si="882"/>
        <v>16.62442772085809</v>
      </c>
      <c r="CM222" s="7">
        <f t="shared" si="882"/>
        <v>15.518765069589616</v>
      </c>
      <c r="CN222" s="7">
        <f t="shared" si="882"/>
        <v>14.492078321983181</v>
      </c>
      <c r="CO222" s="7">
        <f t="shared" si="882"/>
        <v>14.255150610997079</v>
      </c>
      <c r="CP222" s="7">
        <f t="shared" si="882"/>
        <v>13.544367478038774</v>
      </c>
      <c r="CQ222" s="7">
        <f t="shared" si="882"/>
        <v>13.307439767052674</v>
      </c>
      <c r="CR222" s="7">
        <f t="shared" si="882"/>
        <v>13.22846386339064</v>
      </c>
      <c r="CS222" s="7">
        <f t="shared" si="882"/>
        <v>12.991536152404541</v>
      </c>
      <c r="CT222" s="7">
        <f t="shared" si="882"/>
        <v>12.399216874939286</v>
      </c>
      <c r="CU222" s="7">
        <f t="shared" si="882"/>
        <v>11.885873501136068</v>
      </c>
      <c r="CV222" s="7">
        <f t="shared" si="882"/>
        <v>10.74072289803658</v>
      </c>
      <c r="CW222" s="7">
        <f t="shared" si="882"/>
        <v>10.661746994374546</v>
      </c>
      <c r="CX222" s="7">
        <f t="shared" si="882"/>
        <v>9.7535241022611583</v>
      </c>
      <c r="CY222" s="7">
        <f t="shared" si="882"/>
        <v>9.2796686802889568</v>
      </c>
      <c r="CZ222" s="7">
        <f t="shared" si="882"/>
        <v>8.7268373546547213</v>
      </c>
      <c r="DA222" s="7">
        <f t="shared" si="882"/>
        <v>8.4899096436686214</v>
      </c>
      <c r="DB222" s="7">
        <f t="shared" si="882"/>
        <v>8.3319578363445537</v>
      </c>
      <c r="DC222" s="7">
        <f t="shared" si="882"/>
        <v>8.1740060290204841</v>
      </c>
      <c r="DD222" s="7">
        <f t="shared" si="882"/>
        <v>7.8975903662033682</v>
      </c>
      <c r="DE222" s="7">
        <f t="shared" si="882"/>
        <v>8.3714457881755688</v>
      </c>
      <c r="DF222" s="7">
        <f t="shared" si="882"/>
        <v>8.2529819326825198</v>
      </c>
      <c r="DG222" s="7">
        <f t="shared" si="882"/>
        <v>8.4504216918376027</v>
      </c>
      <c r="DH222" s="7">
        <f t="shared" si="882"/>
        <v>8.4899096436686214</v>
      </c>
      <c r="DI222" s="7">
        <f t="shared" si="882"/>
        <v>8.7268373546547213</v>
      </c>
      <c r="DJ222" s="7">
        <f t="shared" si="882"/>
        <v>9.0822289211338738</v>
      </c>
      <c r="DK222" s="7">
        <f t="shared" si="882"/>
        <v>8.8058132583167552</v>
      </c>
      <c r="DL222" s="7">
        <f t="shared" si="882"/>
        <v>8.5293975954996366</v>
      </c>
      <c r="DM222" s="7">
        <f t="shared" si="882"/>
        <v>8.2529819326825198</v>
      </c>
      <c r="DN222" s="7">
        <f t="shared" si="882"/>
        <v>7.7396385588793004</v>
      </c>
      <c r="DO222" s="7">
        <f t="shared" si="882"/>
        <v>7.6606626552172674</v>
      </c>
      <c r="DP222" s="7">
        <f t="shared" si="882"/>
        <v>7.1078313295830302</v>
      </c>
      <c r="DQ222" s="7">
        <f t="shared" si="882"/>
        <v>6.8314156667659134</v>
      </c>
      <c r="DR222" s="7">
        <f t="shared" si="882"/>
        <v>6.8314156667659134</v>
      </c>
      <c r="DS222" s="7">
        <f t="shared" si="882"/>
        <v>6.7129518112728626</v>
      </c>
      <c r="DT222" s="7">
        <f t="shared" si="882"/>
        <v>6.239096389300661</v>
      </c>
      <c r="DU222" s="7">
        <f t="shared" si="882"/>
        <v>6.4760241002867618</v>
      </c>
      <c r="DV222" s="7">
        <f t="shared" si="882"/>
        <v>6.8709036185969294</v>
      </c>
      <c r="DW222" s="7">
        <f t="shared" si="882"/>
        <v>7.0683433777520142</v>
      </c>
      <c r="DX222" s="7">
        <f t="shared" si="882"/>
        <v>6.9893674740899812</v>
      </c>
      <c r="DY222" s="7">
        <f t="shared" si="882"/>
        <v>7.1868072332450641</v>
      </c>
      <c r="DZ222" s="7">
        <f t="shared" si="882"/>
        <v>7.1868072332450641</v>
      </c>
      <c r="EA222" s="7">
        <f t="shared" si="882"/>
        <v>6.9893674740899812</v>
      </c>
      <c r="EB222" s="7">
        <f t="shared" si="882"/>
        <v>6.436536148455744</v>
      </c>
      <c r="EC222" s="7">
        <f t="shared" si="882"/>
        <v>6.2785843411316771</v>
      </c>
      <c r="ED222" s="7">
        <f t="shared" si="882"/>
        <v>6.3575602447937101</v>
      </c>
      <c r="EE222" s="7">
        <f t="shared" si="882"/>
        <v>6.5155120521177778</v>
      </c>
      <c r="EF222" s="7">
        <f t="shared" si="882"/>
        <v>6.239096389300661</v>
      </c>
      <c r="EG222" s="7">
        <f t="shared" si="880"/>
        <v>5.9231927746525255</v>
      </c>
      <c r="EH222" s="7">
        <f t="shared" si="878"/>
        <v>6.0021686783145594</v>
      </c>
      <c r="EI222" s="7">
        <f t="shared" si="878"/>
        <v>6.0811445819765932</v>
      </c>
      <c r="EJ222" s="7">
        <f t="shared" si="878"/>
        <v>5.5283132563423578</v>
      </c>
      <c r="EK222" s="7">
        <f t="shared" si="878"/>
        <v>4.8175301233840546</v>
      </c>
      <c r="EL222" s="7">
        <f t="shared" si="878"/>
        <v>3.9487951831016841</v>
      </c>
      <c r="EM222" s="7">
        <f t="shared" si="878"/>
        <v>3.4749397611294817</v>
      </c>
      <c r="EN222" s="7">
        <f t="shared" si="878"/>
        <v>3.0800602428193136</v>
      </c>
      <c r="EO222" s="7">
        <f t="shared" si="878"/>
        <v>2.7641566281711789</v>
      </c>
      <c r="EP222" s="7">
        <f t="shared" si="878"/>
        <v>2.2508132543679595</v>
      </c>
      <c r="EQ222" s="7">
        <f t="shared" si="878"/>
        <v>2.211325302536943</v>
      </c>
      <c r="ER222" s="7">
        <f t="shared" si="878"/>
        <v>2.5667168690160942</v>
      </c>
      <c r="ES222" s="7">
        <f t="shared" si="878"/>
        <v>2.685180724509145</v>
      </c>
      <c r="ET222" s="7">
        <f t="shared" si="878"/>
        <v>2.8036445800021954</v>
      </c>
      <c r="EU222" s="7">
        <f t="shared" si="878"/>
        <v>3.0010843391572797</v>
      </c>
      <c r="EV222" s="7">
        <f t="shared" si="878"/>
        <v>3.0405722909882966</v>
      </c>
      <c r="EW222" s="7">
        <f t="shared" si="878"/>
        <v>3.2775000019743974</v>
      </c>
      <c r="EX222" s="7">
        <f t="shared" si="878"/>
        <v>3.0010843391572797</v>
      </c>
      <c r="EY222" s="7">
        <f t="shared" si="878"/>
        <v>2.8826204836642293</v>
      </c>
      <c r="EZ222" s="7">
        <f t="shared" si="878"/>
        <v>2.7641566281711789</v>
      </c>
      <c r="FA222" s="7">
        <f t="shared" si="878"/>
        <v>2.685180724509145</v>
      </c>
      <c r="FB222" s="7">
        <f t="shared" si="878"/>
        <v>2.685180724509145</v>
      </c>
      <c r="FC222" s="7">
        <f t="shared" si="878"/>
        <v>2.8431325318332124</v>
      </c>
      <c r="FD222" s="7">
        <f t="shared" si="878"/>
        <v>3.1195481946503305</v>
      </c>
      <c r="FE222" s="7">
        <f t="shared" si="878"/>
        <v>3.2775000019743974</v>
      </c>
      <c r="FF222" s="7">
        <f t="shared" si="878"/>
        <v>3.3959638574674482</v>
      </c>
      <c r="FG222" s="7">
        <f t="shared" si="878"/>
        <v>3.9487951831016841</v>
      </c>
      <c r="FH222" s="7">
        <f t="shared" si="878"/>
        <v>4.2646987977498183</v>
      </c>
      <c r="FI222" s="7">
        <f t="shared" si="878"/>
        <v>4.7385542197220207</v>
      </c>
      <c r="FJ222" s="7">
        <f t="shared" si="878"/>
        <v>5.1334337380321884</v>
      </c>
      <c r="FK222" s="7">
        <f t="shared" si="878"/>
        <v>5.3308734971872731</v>
      </c>
      <c r="FL222" s="7">
        <f t="shared" si="878"/>
        <v>5.7257530154974416</v>
      </c>
      <c r="FM222" s="7">
        <f t="shared" si="878"/>
        <v>6.0811445819765932</v>
      </c>
      <c r="FN222" s="7">
        <f t="shared" si="878"/>
        <v>6.7129518112728626</v>
      </c>
      <c r="FO222" s="7">
        <f t="shared" si="878"/>
        <v>7.2262951850760819</v>
      </c>
      <c r="FP222" s="7">
        <f t="shared" si="878"/>
        <v>7.5027108478931996</v>
      </c>
      <c r="FQ222" s="7">
        <f t="shared" si="878"/>
        <v>8.2529819326825198</v>
      </c>
      <c r="FR222" s="7">
        <f t="shared" si="878"/>
        <v>8.8453012101477722</v>
      </c>
      <c r="FS222" s="7">
        <f t="shared" si="878"/>
        <v>9.5955722949370905</v>
      </c>
      <c r="FT222" s="7">
        <f t="shared" si="878"/>
        <v>9.5955722949370905</v>
      </c>
      <c r="FU222" s="7">
        <f t="shared" si="878"/>
        <v>9.7535241022611583</v>
      </c>
      <c r="FV222" s="7">
        <f t="shared" si="878"/>
        <v>10.701234946205563</v>
      </c>
      <c r="FW222" s="7">
        <f t="shared" si="878"/>
        <v>11.451506030994883</v>
      </c>
      <c r="FX222" s="7">
        <f t="shared" si="878"/>
        <v>12.241265067615219</v>
      </c>
      <c r="FY222" s="7">
        <f t="shared" si="878"/>
        <v>13.031024104235556</v>
      </c>
      <c r="FZ222" s="7">
        <f t="shared" si="878"/>
        <v>13.939246996348944</v>
      </c>
      <c r="GA222" s="7">
        <f t="shared" si="878"/>
        <v>15.360813262265548</v>
      </c>
      <c r="GB222" s="7">
        <f t="shared" si="878"/>
        <v>16.62442772085809</v>
      </c>
      <c r="GC222" s="7">
        <f t="shared" si="878"/>
        <v>17.848554227619609</v>
      </c>
      <c r="GD222" s="7">
        <f t="shared" si="878"/>
        <v>18.954216878888083</v>
      </c>
      <c r="GE222" s="7">
        <f t="shared" si="878"/>
        <v>19.467560252691303</v>
      </c>
      <c r="GF222" s="7">
        <f t="shared" si="878"/>
        <v>19.704487963677401</v>
      </c>
      <c r="GG222" s="7">
        <f t="shared" si="878"/>
        <v>20.415271096635706</v>
      </c>
      <c r="GH222" s="7">
        <f t="shared" si="878"/>
        <v>21.520933747904177</v>
      </c>
      <c r="GI222" s="7">
        <f t="shared" si="878"/>
        <v>22.429156640017563</v>
      </c>
      <c r="GJ222" s="7">
        <f t="shared" si="878"/>
        <v>22.073765073538414</v>
      </c>
      <c r="GK222" s="7">
        <f t="shared" si="878"/>
        <v>21.994789169876377</v>
      </c>
      <c r="GL222" s="7">
        <f t="shared" si="878"/>
        <v>22.073765073538414</v>
      </c>
      <c r="GM222" s="7">
        <f t="shared" si="878"/>
        <v>22.705572302834682</v>
      </c>
      <c r="GN222" s="7">
        <f t="shared" si="878"/>
        <v>22.350180736355529</v>
      </c>
      <c r="GO222" s="7">
        <f t="shared" si="878"/>
        <v>21.48144579607316</v>
      </c>
      <c r="GP222" s="7">
        <f t="shared" si="878"/>
        <v>20.770662663114859</v>
      </c>
      <c r="GQ222" s="7">
        <f t="shared" si="878"/>
        <v>20.454759048466723</v>
      </c>
      <c r="GR222" s="7">
        <f t="shared" si="878"/>
        <v>20.573222903959774</v>
      </c>
      <c r="GS222" s="7">
        <f t="shared" si="871"/>
        <v>20.336295192973669</v>
      </c>
      <c r="GT222" s="7">
        <f t="shared" si="872"/>
        <v>20.059879530156554</v>
      </c>
      <c r="GU222" s="7">
        <f t="shared" si="872"/>
        <v>18.9937048307191</v>
      </c>
      <c r="GV222" s="7">
        <f t="shared" si="872"/>
        <v>19.309608445367235</v>
      </c>
      <c r="GW222" s="7">
        <f t="shared" si="872"/>
        <v>18.638313264239947</v>
      </c>
      <c r="GX222" s="7">
        <f t="shared" si="872"/>
        <v>18.322409649591815</v>
      </c>
      <c r="GY222" s="7">
        <f t="shared" si="872"/>
        <v>17.690602420295544</v>
      </c>
      <c r="GZ222" s="7">
        <f t="shared" si="872"/>
        <v>17.572138564802493</v>
      </c>
      <c r="HA222" s="7">
        <f t="shared" si="872"/>
        <v>17.572138564802493</v>
      </c>
      <c r="HB222" s="7">
        <f t="shared" si="872"/>
        <v>18.440873505084863</v>
      </c>
      <c r="HC222" s="7">
        <f t="shared" si="872"/>
        <v>18.638313264239947</v>
      </c>
      <c r="HD222" s="7">
        <f t="shared" si="872"/>
        <v>18.756777119732998</v>
      </c>
      <c r="HE222" s="7">
        <f t="shared" si="872"/>
        <v>19.704487963677401</v>
      </c>
      <c r="HF222" s="7">
        <f t="shared" si="872"/>
        <v>20.336295192973669</v>
      </c>
      <c r="HG222" s="7">
        <f t="shared" si="872"/>
        <v>22.073765073538414</v>
      </c>
      <c r="HH222" s="7">
        <f t="shared" si="872"/>
        <v>23.060963869313834</v>
      </c>
      <c r="HI222" s="7">
        <f t="shared" si="872"/>
        <v>24.482530135230437</v>
      </c>
      <c r="HJ222" s="7">
        <f t="shared" si="872"/>
        <v>26.575391582274332</v>
      </c>
      <c r="HK222" s="7">
        <f t="shared" si="872"/>
        <v>29.813403632417714</v>
      </c>
      <c r="HL222" s="7">
        <f t="shared" si="872"/>
        <v>31.590361464813473</v>
      </c>
      <c r="HM222" s="7">
        <f t="shared" si="872"/>
        <v>34.433493996646682</v>
      </c>
      <c r="HN222" s="7">
        <f t="shared" si="872"/>
        <v>36.013012069887353</v>
      </c>
      <c r="HO222" s="7">
        <f t="shared" si="872"/>
        <v>38.856144601720572</v>
      </c>
      <c r="HP222" s="7">
        <f t="shared" si="872"/>
        <v>40.593614482285311</v>
      </c>
      <c r="HQ222" s="7">
        <f t="shared" si="872"/>
        <v>40.672590385947338</v>
      </c>
      <c r="HR222" s="7">
        <f t="shared" si="872"/>
        <v>40.159247012144128</v>
      </c>
      <c r="HS222" s="7">
        <f t="shared" si="872"/>
        <v>39.172048216368701</v>
      </c>
      <c r="HT222" s="7">
        <f t="shared" si="872"/>
        <v>36.131475925380407</v>
      </c>
      <c r="HU222" s="7">
        <f t="shared" ref="HU222:IA222" si="883">HU211/$C222*100000</f>
        <v>33.011927730730079</v>
      </c>
      <c r="HV222" s="7">
        <f t="shared" si="883"/>
        <v>29.615963873262629</v>
      </c>
      <c r="HW222" s="7">
        <f t="shared" si="883"/>
        <v>25.706656641991962</v>
      </c>
      <c r="HX222" s="7">
        <f t="shared" si="883"/>
        <v>20.928614470438923</v>
      </c>
      <c r="HY222" s="7">
        <f t="shared" si="883"/>
        <v>15.676716876913686</v>
      </c>
      <c r="HZ222" s="7">
        <f t="shared" si="883"/>
        <v>11.569969886487934</v>
      </c>
      <c r="IA222" s="7">
        <f t="shared" si="883"/>
        <v>8.7268373546547213</v>
      </c>
    </row>
    <row r="223" spans="2:235" x14ac:dyDescent="0.25">
      <c r="B223" s="347" t="s">
        <v>209</v>
      </c>
      <c r="C223" s="353">
        <v>2113846</v>
      </c>
      <c r="I223" s="7">
        <f t="shared" si="874"/>
        <v>9.4614271805987762E-2</v>
      </c>
      <c r="J223" s="7">
        <f t="shared" ref="J223:BU226" si="884">J212/$C223*100000</f>
        <v>9.4614271805987762E-2</v>
      </c>
      <c r="K223" s="7">
        <f t="shared" si="884"/>
        <v>9.4614271805987762E-2</v>
      </c>
      <c r="L223" s="7">
        <f t="shared" si="884"/>
        <v>0.2365356795149694</v>
      </c>
      <c r="M223" s="7">
        <f t="shared" si="884"/>
        <v>0.2365356795149694</v>
      </c>
      <c r="N223" s="7">
        <f t="shared" si="884"/>
        <v>0.2365356795149694</v>
      </c>
      <c r="O223" s="7">
        <f t="shared" si="884"/>
        <v>0.14192140770898165</v>
      </c>
      <c r="P223" s="7">
        <f t="shared" si="884"/>
        <v>0.18922854361197552</v>
      </c>
      <c r="Q223" s="7">
        <f t="shared" si="884"/>
        <v>0.2365356795149694</v>
      </c>
      <c r="R223" s="7">
        <f t="shared" si="884"/>
        <v>0.2838428154179633</v>
      </c>
      <c r="S223" s="7">
        <f t="shared" si="884"/>
        <v>0.18922854361197552</v>
      </c>
      <c r="T223" s="7">
        <f t="shared" si="884"/>
        <v>0.18922854361197552</v>
      </c>
      <c r="U223" s="7">
        <f t="shared" si="884"/>
        <v>0.2838428154179633</v>
      </c>
      <c r="V223" s="7">
        <f t="shared" si="884"/>
        <v>0.2838428154179633</v>
      </c>
      <c r="W223" s="7">
        <f t="shared" si="884"/>
        <v>0.2838428154179633</v>
      </c>
      <c r="X223" s="7">
        <f t="shared" si="884"/>
        <v>0.2838428154179633</v>
      </c>
      <c r="Y223" s="7">
        <f t="shared" si="884"/>
        <v>0.2838428154179633</v>
      </c>
      <c r="Z223" s="7">
        <f t="shared" si="884"/>
        <v>0.4257642231269449</v>
      </c>
      <c r="AA223" s="7">
        <f t="shared" si="884"/>
        <v>0.5676856308359266</v>
      </c>
      <c r="AB223" s="7">
        <f t="shared" si="884"/>
        <v>0.61499276673892045</v>
      </c>
      <c r="AC223" s="7">
        <f t="shared" si="884"/>
        <v>0.89883558215688364</v>
      </c>
      <c r="AD223" s="7">
        <f t="shared" si="884"/>
        <v>1.0407569898658653</v>
      </c>
      <c r="AE223" s="7">
        <f t="shared" si="884"/>
        <v>1.3719069411868225</v>
      </c>
      <c r="AF223" s="7">
        <f t="shared" si="884"/>
        <v>2.0815139797317306</v>
      </c>
      <c r="AG223" s="7">
        <f t="shared" si="884"/>
        <v>3.1222709695975959</v>
      </c>
      <c r="AH223" s="7">
        <f t="shared" si="884"/>
        <v>3.8791851440454979</v>
      </c>
      <c r="AI223" s="7">
        <f t="shared" si="884"/>
        <v>5.0145564057173511</v>
      </c>
      <c r="AJ223" s="7">
        <f t="shared" si="884"/>
        <v>6.3391562110011792</v>
      </c>
      <c r="AK223" s="7">
        <f t="shared" si="884"/>
        <v>7.9002916957999778</v>
      </c>
      <c r="AL223" s="7">
        <f t="shared" si="884"/>
        <v>9.4141200446957818</v>
      </c>
      <c r="AM223" s="7">
        <f t="shared" si="884"/>
        <v>10.502184170464641</v>
      </c>
      <c r="AN223" s="7">
        <f t="shared" si="884"/>
        <v>12.914848101517329</v>
      </c>
      <c r="AO223" s="7">
        <f t="shared" si="884"/>
        <v>15.895197663405943</v>
      </c>
      <c r="AP223" s="7">
        <f t="shared" si="884"/>
        <v>19.490539992033479</v>
      </c>
      <c r="AQ223" s="7">
        <f t="shared" si="884"/>
        <v>22.991268048855027</v>
      </c>
      <c r="AR223" s="7">
        <f t="shared" si="884"/>
        <v>27.248910280124473</v>
      </c>
      <c r="AS223" s="7">
        <f t="shared" si="884"/>
        <v>30.702331201043027</v>
      </c>
      <c r="AT223" s="7">
        <f t="shared" si="884"/>
        <v>36.284573237596305</v>
      </c>
      <c r="AU223" s="7">
        <f t="shared" si="884"/>
        <v>41.535665322828628</v>
      </c>
      <c r="AV223" s="7">
        <f t="shared" si="884"/>
        <v>44.232172069299274</v>
      </c>
      <c r="AW223" s="7">
        <f t="shared" si="884"/>
        <v>45.982536097710053</v>
      </c>
      <c r="AX223" s="7">
        <f t="shared" si="884"/>
        <v>48.016742941538787</v>
      </c>
      <c r="AY223" s="7">
        <f t="shared" si="884"/>
        <v>49.861721241755546</v>
      </c>
      <c r="AZ223" s="7">
        <f t="shared" si="884"/>
        <v>51.091706775233384</v>
      </c>
      <c r="BA223" s="7">
        <f t="shared" si="884"/>
        <v>47.780207262023815</v>
      </c>
      <c r="BB223" s="7">
        <f t="shared" si="884"/>
        <v>47.023293087575915</v>
      </c>
      <c r="BC223" s="7">
        <f t="shared" si="884"/>
        <v>47.685592990217827</v>
      </c>
      <c r="BD223" s="7">
        <f t="shared" si="884"/>
        <v>47.496364446605853</v>
      </c>
      <c r="BE223" s="7">
        <f t="shared" si="884"/>
        <v>47.590978718411847</v>
      </c>
      <c r="BF223" s="7">
        <f t="shared" si="884"/>
        <v>45.651386146389093</v>
      </c>
      <c r="BG223" s="7">
        <f t="shared" si="884"/>
        <v>44.326786341105262</v>
      </c>
      <c r="BH223" s="7">
        <f t="shared" si="884"/>
        <v>45.698693282292091</v>
      </c>
      <c r="BI223" s="7">
        <f t="shared" si="884"/>
        <v>45.083700515553161</v>
      </c>
      <c r="BJ223" s="7">
        <f t="shared" si="884"/>
        <v>42.765650856306465</v>
      </c>
      <c r="BK223" s="7">
        <f t="shared" si="884"/>
        <v>42.860265128112452</v>
      </c>
      <c r="BL223" s="7">
        <f t="shared" si="884"/>
        <v>40.636829740671743</v>
      </c>
      <c r="BM223" s="7">
        <f t="shared" si="884"/>
        <v>40.021836973932821</v>
      </c>
      <c r="BN223" s="7">
        <f t="shared" si="884"/>
        <v>39.785301294417856</v>
      </c>
      <c r="BO223" s="7">
        <f t="shared" si="884"/>
        <v>38.791851440454984</v>
      </c>
      <c r="BP223" s="7">
        <f t="shared" si="884"/>
        <v>37.467251635171152</v>
      </c>
      <c r="BQ223" s="7">
        <f t="shared" si="884"/>
        <v>37.798401586492105</v>
      </c>
      <c r="BR223" s="7">
        <f t="shared" si="884"/>
        <v>36.09534469398433</v>
      </c>
      <c r="BS223" s="7">
        <f t="shared" si="884"/>
        <v>35.71688760676038</v>
      </c>
      <c r="BT223" s="7">
        <f t="shared" si="884"/>
        <v>35.527659063148405</v>
      </c>
      <c r="BU223" s="7">
        <f t="shared" si="884"/>
        <v>35.622273334954393</v>
      </c>
      <c r="BV223" s="7">
        <f t="shared" si="882"/>
        <v>35.574966199051396</v>
      </c>
      <c r="BW223" s="7">
        <f t="shared" si="882"/>
        <v>32.97307372438673</v>
      </c>
      <c r="BX223" s="7">
        <f t="shared" si="882"/>
        <v>31.45924537549093</v>
      </c>
      <c r="BY223" s="7">
        <f t="shared" si="882"/>
        <v>29.89810989069213</v>
      </c>
      <c r="BZ223" s="7">
        <f t="shared" si="882"/>
        <v>28.715431493117286</v>
      </c>
      <c r="CA223" s="7">
        <f t="shared" si="882"/>
        <v>26.965067464706511</v>
      </c>
      <c r="CB223" s="7">
        <f t="shared" si="882"/>
        <v>24.694324941362805</v>
      </c>
      <c r="CC223" s="7">
        <f t="shared" si="882"/>
        <v>22.896653777049039</v>
      </c>
      <c r="CD223" s="7">
        <f t="shared" si="882"/>
        <v>22.565503825728083</v>
      </c>
      <c r="CE223" s="7">
        <f t="shared" si="882"/>
        <v>20.673218389608326</v>
      </c>
      <c r="CF223" s="7">
        <f t="shared" si="882"/>
        <v>19.395925720227492</v>
      </c>
      <c r="CG223" s="7">
        <f t="shared" si="882"/>
        <v>17.69286882771971</v>
      </c>
      <c r="CH223" s="7">
        <f t="shared" si="882"/>
        <v>15.942504799308937</v>
      </c>
      <c r="CI223" s="7">
        <f t="shared" si="882"/>
        <v>15.043669217152054</v>
      </c>
      <c r="CJ223" s="7">
        <f t="shared" si="882"/>
        <v>13.860990819577207</v>
      </c>
      <c r="CK223" s="7">
        <f t="shared" si="882"/>
        <v>12.631005286099366</v>
      </c>
      <c r="CL223" s="7">
        <f t="shared" si="882"/>
        <v>12.44177674248739</v>
      </c>
      <c r="CM223" s="7">
        <f t="shared" si="882"/>
        <v>12.157933927069427</v>
      </c>
      <c r="CN223" s="7">
        <f t="shared" si="882"/>
        <v>11.542941160330507</v>
      </c>
      <c r="CO223" s="7">
        <f t="shared" si="882"/>
        <v>11.306405480815537</v>
      </c>
      <c r="CP223" s="7">
        <f t="shared" si="882"/>
        <v>10.596798442270629</v>
      </c>
      <c r="CQ223" s="7">
        <f t="shared" si="882"/>
        <v>10.076419947337696</v>
      </c>
      <c r="CR223" s="7">
        <f t="shared" si="882"/>
        <v>9.3195057728897943</v>
      </c>
      <c r="CS223" s="7">
        <f t="shared" si="882"/>
        <v>8.6098987343448865</v>
      </c>
      <c r="CT223" s="7">
        <f t="shared" si="882"/>
        <v>7.9002916957999778</v>
      </c>
      <c r="CU223" s="7">
        <f t="shared" si="882"/>
        <v>7.7583702880909957</v>
      </c>
      <c r="CV223" s="7">
        <f t="shared" si="882"/>
        <v>7.4272203367700387</v>
      </c>
      <c r="CW223" s="7">
        <f t="shared" si="882"/>
        <v>7.0960703854490816</v>
      </c>
      <c r="CX223" s="7">
        <f t="shared" si="882"/>
        <v>6.7176132982251309</v>
      </c>
      <c r="CY223" s="7">
        <f t="shared" si="882"/>
        <v>6.6703061623221362</v>
      </c>
      <c r="CZ223" s="7">
        <f t="shared" si="882"/>
        <v>6.6703061623221362</v>
      </c>
      <c r="DA223" s="7">
        <f t="shared" si="882"/>
        <v>6.5756918905161488</v>
      </c>
      <c r="DB223" s="7">
        <f t="shared" si="882"/>
        <v>6.5756918905161488</v>
      </c>
      <c r="DC223" s="7">
        <f t="shared" si="882"/>
        <v>6.2445419391951917</v>
      </c>
      <c r="DD223" s="7">
        <f t="shared" si="882"/>
        <v>6.2445419391951917</v>
      </c>
      <c r="DE223" s="7">
        <f t="shared" si="882"/>
        <v>6.6703061623221362</v>
      </c>
      <c r="DF223" s="7">
        <f t="shared" si="882"/>
        <v>6.1026205314862105</v>
      </c>
      <c r="DG223" s="7">
        <f t="shared" si="882"/>
        <v>5.7241634442622598</v>
      </c>
      <c r="DH223" s="7">
        <f t="shared" si="882"/>
        <v>5.6768563083592651</v>
      </c>
      <c r="DI223" s="7">
        <f t="shared" si="882"/>
        <v>5.866084851971241</v>
      </c>
      <c r="DJ223" s="7">
        <f t="shared" si="882"/>
        <v>6.1499276673892034</v>
      </c>
      <c r="DK223" s="7">
        <f t="shared" si="882"/>
        <v>6.0553133955832168</v>
      </c>
      <c r="DL223" s="7">
        <f t="shared" si="882"/>
        <v>5.7241634442622598</v>
      </c>
      <c r="DM223" s="7">
        <f t="shared" si="882"/>
        <v>5.9133919878742347</v>
      </c>
      <c r="DN223" s="7">
        <f t="shared" si="882"/>
        <v>6.0553133955832168</v>
      </c>
      <c r="DO223" s="7">
        <f t="shared" si="882"/>
        <v>5.8187777160682472</v>
      </c>
      <c r="DP223" s="7">
        <f t="shared" si="882"/>
        <v>5.0145564057173511</v>
      </c>
      <c r="DQ223" s="7">
        <f t="shared" si="882"/>
        <v>4.5414850466874128</v>
      </c>
      <c r="DR223" s="7">
        <f t="shared" si="882"/>
        <v>4.352256503075437</v>
      </c>
      <c r="DS223" s="7">
        <f t="shared" si="882"/>
        <v>4.2103350953664558</v>
      </c>
      <c r="DT223" s="7">
        <f t="shared" si="882"/>
        <v>4.1157208235604674</v>
      </c>
      <c r="DU223" s="7">
        <f t="shared" si="882"/>
        <v>3.926492279948492</v>
      </c>
      <c r="DV223" s="7">
        <f t="shared" si="882"/>
        <v>4.0684136876574737</v>
      </c>
      <c r="DW223" s="7">
        <f t="shared" si="882"/>
        <v>4.4468707748814245</v>
      </c>
      <c r="DX223" s="7">
        <f t="shared" si="882"/>
        <v>4.7780207262023824</v>
      </c>
      <c r="DY223" s="7">
        <f t="shared" si="882"/>
        <v>4.8726349980083699</v>
      </c>
      <c r="DZ223" s="7">
        <f t="shared" si="882"/>
        <v>4.7307135902993878</v>
      </c>
      <c r="EA223" s="7">
        <f t="shared" si="882"/>
        <v>4.683406454396394</v>
      </c>
      <c r="EB223" s="7">
        <f t="shared" si="882"/>
        <v>4.5414850466874128</v>
      </c>
      <c r="EC223" s="7">
        <f t="shared" si="882"/>
        <v>4.4468707748814245</v>
      </c>
      <c r="ED223" s="7">
        <f t="shared" si="882"/>
        <v>4.4468707748814245</v>
      </c>
      <c r="EE223" s="7">
        <f t="shared" si="882"/>
        <v>4.0684136876574737</v>
      </c>
      <c r="EF223" s="7">
        <f t="shared" si="882"/>
        <v>3.6899566004335225</v>
      </c>
      <c r="EG223" s="7">
        <f t="shared" si="880"/>
        <v>3.7372637363365162</v>
      </c>
      <c r="EH223" s="7">
        <f t="shared" si="878"/>
        <v>3.2641923773065775</v>
      </c>
      <c r="EI223" s="7">
        <f t="shared" si="878"/>
        <v>3.1222709695975959</v>
      </c>
      <c r="EJ223" s="7">
        <f t="shared" si="878"/>
        <v>2.8857352900826267</v>
      </c>
      <c r="EK223" s="7">
        <f t="shared" si="878"/>
        <v>2.4126639310526881</v>
      </c>
      <c r="EL223" s="7">
        <f t="shared" si="878"/>
        <v>2.2234353874407122</v>
      </c>
      <c r="EM223" s="7">
        <f t="shared" si="878"/>
        <v>2.0815139797317306</v>
      </c>
      <c r="EN223" s="7">
        <f t="shared" si="878"/>
        <v>1.7976711643137673</v>
      </c>
      <c r="EO223" s="7">
        <f t="shared" si="878"/>
        <v>1.8922854361197552</v>
      </c>
      <c r="EP223" s="7">
        <f t="shared" si="878"/>
        <v>1.9868997079257429</v>
      </c>
      <c r="EQ223" s="7">
        <f t="shared" si="878"/>
        <v>1.8922854361197552</v>
      </c>
      <c r="ER223" s="7">
        <f t="shared" si="878"/>
        <v>1.6557497566047856</v>
      </c>
      <c r="ES223" s="7">
        <f t="shared" si="878"/>
        <v>1.5138283488958042</v>
      </c>
      <c r="ET223" s="7">
        <f t="shared" si="878"/>
        <v>1.4665212129928102</v>
      </c>
      <c r="EU223" s="7">
        <f t="shared" si="878"/>
        <v>1.5138283488958042</v>
      </c>
      <c r="EV223" s="7">
        <f t="shared" si="878"/>
        <v>1.4665212129928102</v>
      </c>
      <c r="EW223" s="7">
        <f t="shared" si="878"/>
        <v>1.3719069411868225</v>
      </c>
      <c r="EX223" s="7">
        <f t="shared" si="878"/>
        <v>1.2299855334778409</v>
      </c>
      <c r="EY223" s="7">
        <f t="shared" si="878"/>
        <v>1.4192140770898163</v>
      </c>
      <c r="EZ223" s="7">
        <f t="shared" si="878"/>
        <v>1.5138283488958042</v>
      </c>
      <c r="FA223" s="7">
        <f t="shared" si="878"/>
        <v>1.7030568925077796</v>
      </c>
      <c r="FB223" s="7">
        <f t="shared" si="878"/>
        <v>1.8922854361197552</v>
      </c>
      <c r="FC223" s="7">
        <f t="shared" si="878"/>
        <v>1.7030568925077796</v>
      </c>
      <c r="FD223" s="7">
        <f t="shared" si="878"/>
        <v>1.7030568925077796</v>
      </c>
      <c r="FE223" s="7">
        <f t="shared" si="878"/>
        <v>1.7503640284107735</v>
      </c>
      <c r="FF223" s="7">
        <f t="shared" si="878"/>
        <v>1.6084426207017917</v>
      </c>
      <c r="FG223" s="7">
        <f t="shared" si="878"/>
        <v>1.7503640284107735</v>
      </c>
      <c r="FH223" s="7">
        <f t="shared" si="878"/>
        <v>2.0815139797317306</v>
      </c>
      <c r="FI223" s="7">
        <f t="shared" si="878"/>
        <v>2.2707425233437064</v>
      </c>
      <c r="FJ223" s="7">
        <f t="shared" si="878"/>
        <v>2.9803495618886142</v>
      </c>
      <c r="FK223" s="7">
        <f t="shared" si="878"/>
        <v>3.4061137850155592</v>
      </c>
      <c r="FL223" s="7">
        <f t="shared" si="878"/>
        <v>4.0684136876574737</v>
      </c>
      <c r="FM223" s="7">
        <f t="shared" si="878"/>
        <v>4.6360993184934003</v>
      </c>
      <c r="FN223" s="7">
        <f t="shared" si="878"/>
        <v>5.0145564057173511</v>
      </c>
      <c r="FO223" s="7">
        <f t="shared" si="878"/>
        <v>5.2510920852323206</v>
      </c>
      <c r="FP223" s="7">
        <f t="shared" si="878"/>
        <v>5.5349349006502839</v>
      </c>
      <c r="FQ223" s="7">
        <f t="shared" si="878"/>
        <v>5.9606991237772284</v>
      </c>
      <c r="FR223" s="7">
        <f t="shared" si="878"/>
        <v>6.1499276673892034</v>
      </c>
      <c r="FS223" s="7">
        <f t="shared" si="878"/>
        <v>6.1026205314862105</v>
      </c>
      <c r="FT223" s="7">
        <f t="shared" si="878"/>
        <v>6.3391562110011792</v>
      </c>
      <c r="FU223" s="7">
        <f t="shared" si="878"/>
        <v>6.7176132982251309</v>
      </c>
      <c r="FV223" s="7">
        <f t="shared" si="878"/>
        <v>7.2852989290610575</v>
      </c>
      <c r="FW223" s="7">
        <f t="shared" si="878"/>
        <v>7.521834608576027</v>
      </c>
      <c r="FX223" s="7">
        <f t="shared" si="878"/>
        <v>8.0422131035089599</v>
      </c>
      <c r="FY223" s="7">
        <f t="shared" si="878"/>
        <v>9.0356629574718319</v>
      </c>
      <c r="FZ223" s="7">
        <f t="shared" si="878"/>
        <v>9.4614271805987755</v>
      </c>
      <c r="GA223" s="7">
        <f t="shared" si="878"/>
        <v>9.8871914037257209</v>
      </c>
      <c r="GB223" s="7">
        <f t="shared" si="878"/>
        <v>10.502184170464641</v>
      </c>
      <c r="GC223" s="7">
        <f t="shared" si="878"/>
        <v>10.691412714076616</v>
      </c>
      <c r="GD223" s="7">
        <f t="shared" si="878"/>
        <v>11.069869801300568</v>
      </c>
      <c r="GE223" s="7">
        <f t="shared" si="878"/>
        <v>11.117176937203562</v>
      </c>
      <c r="GF223" s="7">
        <f t="shared" si="878"/>
        <v>11.684862568039488</v>
      </c>
      <c r="GG223" s="7">
        <f t="shared" si="878"/>
        <v>12.347162470681402</v>
      </c>
      <c r="GH223" s="7">
        <f t="shared" si="878"/>
        <v>12.725619557905354</v>
      </c>
      <c r="GI223" s="7">
        <f t="shared" si="878"/>
        <v>12.489083878390383</v>
      </c>
      <c r="GJ223" s="7">
        <f t="shared" si="878"/>
        <v>12.725619557905354</v>
      </c>
      <c r="GK223" s="7">
        <f t="shared" si="878"/>
        <v>12.631005286099366</v>
      </c>
      <c r="GL223" s="7">
        <f t="shared" si="878"/>
        <v>13.198690916935293</v>
      </c>
      <c r="GM223" s="7">
        <f t="shared" si="878"/>
        <v>12.536391014293379</v>
      </c>
      <c r="GN223" s="7">
        <f t="shared" si="878"/>
        <v>12.06331965526344</v>
      </c>
      <c r="GO223" s="7">
        <f t="shared" si="878"/>
        <v>12.110626791166434</v>
      </c>
      <c r="GP223" s="7">
        <f t="shared" si="878"/>
        <v>12.157933927069427</v>
      </c>
      <c r="GQ223" s="7">
        <f t="shared" si="878"/>
        <v>11.542941160330507</v>
      </c>
      <c r="GR223" s="7">
        <f t="shared" si="878"/>
        <v>11.401019752621524</v>
      </c>
      <c r="GS223" s="7">
        <f t="shared" si="871"/>
        <v>11.211791209009549</v>
      </c>
      <c r="GT223" s="7">
        <f t="shared" si="872"/>
        <v>10.644105578173622</v>
      </c>
      <c r="GU223" s="7">
        <f t="shared" si="872"/>
        <v>11.069869801300568</v>
      </c>
      <c r="GV223" s="7">
        <f t="shared" si="872"/>
        <v>10.596798442270629</v>
      </c>
      <c r="GW223" s="7">
        <f t="shared" si="872"/>
        <v>10.265648490949671</v>
      </c>
      <c r="GX223" s="7">
        <f t="shared" si="872"/>
        <v>10.12372708324069</v>
      </c>
      <c r="GY223" s="7">
        <f t="shared" si="872"/>
        <v>10.73871984997961</v>
      </c>
      <c r="GZ223" s="7">
        <f t="shared" si="872"/>
        <v>10.029112811434702</v>
      </c>
      <c r="HA223" s="7">
        <f t="shared" si="872"/>
        <v>10.73871984997961</v>
      </c>
      <c r="HB223" s="7">
        <f t="shared" si="872"/>
        <v>10.97525552949458</v>
      </c>
      <c r="HC223" s="7">
        <f t="shared" si="872"/>
        <v>11.164484073106555</v>
      </c>
      <c r="HD223" s="7">
        <f t="shared" si="872"/>
        <v>11.44832688852452</v>
      </c>
      <c r="HE223" s="7">
        <f t="shared" si="872"/>
        <v>12.016012519360446</v>
      </c>
      <c r="HF223" s="7">
        <f t="shared" si="872"/>
        <v>11.826783975748469</v>
      </c>
      <c r="HG223" s="7">
        <f t="shared" si="872"/>
        <v>12.44177674248739</v>
      </c>
      <c r="HH223" s="7">
        <f t="shared" si="872"/>
        <v>13.719069411868224</v>
      </c>
      <c r="HI223" s="7">
        <f t="shared" si="872"/>
        <v>14.428676450413134</v>
      </c>
      <c r="HJ223" s="7">
        <f t="shared" si="872"/>
        <v>15.232897760764029</v>
      </c>
      <c r="HK223" s="7">
        <f t="shared" si="872"/>
        <v>17.267104604592767</v>
      </c>
      <c r="HL223" s="7">
        <f t="shared" si="872"/>
        <v>18.875547225294557</v>
      </c>
      <c r="HM223" s="7">
        <f t="shared" si="872"/>
        <v>20.767832661414314</v>
      </c>
      <c r="HN223" s="7">
        <f t="shared" si="872"/>
        <v>22.66011809753407</v>
      </c>
      <c r="HO223" s="7">
        <f t="shared" si="872"/>
        <v>23.085882320661014</v>
      </c>
      <c r="HP223" s="7">
        <f t="shared" si="872"/>
        <v>24.079332174623882</v>
      </c>
      <c r="HQ223" s="7">
        <f t="shared" si="872"/>
        <v>24.978167756780767</v>
      </c>
      <c r="HR223" s="7">
        <f t="shared" si="872"/>
        <v>24.032025038720892</v>
      </c>
      <c r="HS223" s="7">
        <f t="shared" si="872"/>
        <v>22.518196689825086</v>
      </c>
      <c r="HT223" s="7">
        <f t="shared" si="872"/>
        <v>19.963611351063417</v>
      </c>
      <c r="HU223" s="7">
        <f t="shared" ref="HU223:IA223" si="885">HU212/$C223*100000</f>
        <v>17.598254555913723</v>
      </c>
      <c r="HV223" s="7">
        <f t="shared" si="885"/>
        <v>16.273654750629895</v>
      </c>
      <c r="HW223" s="7">
        <f t="shared" si="885"/>
        <v>13.813683683674212</v>
      </c>
      <c r="HX223" s="7">
        <f t="shared" si="885"/>
        <v>11.022562665397574</v>
      </c>
      <c r="HY223" s="7">
        <f t="shared" si="885"/>
        <v>8.4206701907329116</v>
      </c>
      <c r="HZ223" s="7">
        <f t="shared" si="885"/>
        <v>6.6229990264191425</v>
      </c>
      <c r="IA223" s="7">
        <f t="shared" si="885"/>
        <v>5.6295491724562714</v>
      </c>
    </row>
    <row r="224" spans="2:235" x14ac:dyDescent="0.25">
      <c r="B224" s="347" t="s">
        <v>210</v>
      </c>
      <c r="C224" s="353">
        <v>1574419</v>
      </c>
      <c r="I224" s="7">
        <f t="shared" si="874"/>
        <v>0</v>
      </c>
      <c r="J224" s="7">
        <f t="shared" si="884"/>
        <v>0</v>
      </c>
      <c r="K224" s="7">
        <f t="shared" si="884"/>
        <v>0.12703098730388798</v>
      </c>
      <c r="L224" s="7">
        <f t="shared" si="884"/>
        <v>0.12703098730388798</v>
      </c>
      <c r="M224" s="7">
        <f t="shared" si="884"/>
        <v>0.19054648095583196</v>
      </c>
      <c r="N224" s="7">
        <f t="shared" si="884"/>
        <v>0.19054648095583196</v>
      </c>
      <c r="O224" s="7">
        <f t="shared" si="884"/>
        <v>0.19054648095583196</v>
      </c>
      <c r="P224" s="7">
        <f t="shared" si="884"/>
        <v>0.19054648095583196</v>
      </c>
      <c r="Q224" s="7">
        <f t="shared" si="884"/>
        <v>0.25406197460777596</v>
      </c>
      <c r="R224" s="7">
        <f t="shared" si="884"/>
        <v>0.12703098730388798</v>
      </c>
      <c r="S224" s="7">
        <f t="shared" si="884"/>
        <v>0.25406197460777596</v>
      </c>
      <c r="T224" s="7">
        <f t="shared" si="884"/>
        <v>0.25406197460777596</v>
      </c>
      <c r="U224" s="7">
        <f t="shared" si="884"/>
        <v>0.38109296191166392</v>
      </c>
      <c r="V224" s="7">
        <f t="shared" si="884"/>
        <v>0.63515493651943988</v>
      </c>
      <c r="W224" s="7">
        <f t="shared" si="884"/>
        <v>0.69867043017138386</v>
      </c>
      <c r="X224" s="7">
        <f t="shared" si="884"/>
        <v>0.63515493651943988</v>
      </c>
      <c r="Y224" s="7">
        <f t="shared" si="884"/>
        <v>0.88921691112721579</v>
      </c>
      <c r="Z224" s="7">
        <f t="shared" si="884"/>
        <v>0.95273240477915977</v>
      </c>
      <c r="AA224" s="7">
        <f t="shared" si="884"/>
        <v>1.1432788857349918</v>
      </c>
      <c r="AB224" s="7">
        <f t="shared" si="884"/>
        <v>1.5878873412985999</v>
      </c>
      <c r="AC224" s="7">
        <f t="shared" si="884"/>
        <v>2.0324957968622077</v>
      </c>
      <c r="AD224" s="7">
        <f t="shared" si="884"/>
        <v>2.5406197460777595</v>
      </c>
      <c r="AE224" s="7">
        <f t="shared" si="884"/>
        <v>2.8581972143374794</v>
      </c>
      <c r="AF224" s="7">
        <f t="shared" si="884"/>
        <v>3.7474141254646951</v>
      </c>
      <c r="AG224" s="7">
        <f t="shared" si="884"/>
        <v>4.5731155429399672</v>
      </c>
      <c r="AH224" s="7">
        <f t="shared" si="884"/>
        <v>5.144754985807463</v>
      </c>
      <c r="AI224" s="7">
        <f t="shared" si="884"/>
        <v>6.0974873905866227</v>
      </c>
      <c r="AJ224" s="7">
        <f t="shared" si="884"/>
        <v>6.9231888080618944</v>
      </c>
      <c r="AK224" s="7">
        <f t="shared" si="884"/>
        <v>8.3205296684046619</v>
      </c>
      <c r="AL224" s="7">
        <f t="shared" si="884"/>
        <v>11.051695895438254</v>
      </c>
      <c r="AM224" s="7">
        <f t="shared" si="884"/>
        <v>12.004428300217414</v>
      </c>
      <c r="AN224" s="7">
        <f t="shared" si="884"/>
        <v>16.514028349505438</v>
      </c>
      <c r="AO224" s="7">
        <f t="shared" si="884"/>
        <v>20.896597411489569</v>
      </c>
      <c r="AP224" s="7">
        <f t="shared" si="884"/>
        <v>26.104867890948977</v>
      </c>
      <c r="AQ224" s="7">
        <f t="shared" si="884"/>
        <v>31.313138370408389</v>
      </c>
      <c r="AR224" s="7">
        <f t="shared" si="884"/>
        <v>37.09304829273529</v>
      </c>
      <c r="AS224" s="7">
        <f t="shared" si="884"/>
        <v>42.936473708714132</v>
      </c>
      <c r="AT224" s="7">
        <f t="shared" si="884"/>
        <v>49.542085048516306</v>
      </c>
      <c r="AU224" s="7">
        <f t="shared" si="884"/>
        <v>59.641048539175401</v>
      </c>
      <c r="AV224" s="7">
        <f t="shared" si="884"/>
        <v>65.61150494245814</v>
      </c>
      <c r="AW224" s="7">
        <f t="shared" si="884"/>
        <v>69.485950055226724</v>
      </c>
      <c r="AX224" s="7">
        <f t="shared" si="884"/>
        <v>72.661724737823931</v>
      </c>
      <c r="AY224" s="7">
        <f t="shared" si="884"/>
        <v>77.679448736327501</v>
      </c>
      <c r="AZ224" s="7">
        <f t="shared" si="884"/>
        <v>78.822727622062487</v>
      </c>
      <c r="BA224" s="7">
        <f t="shared" si="884"/>
        <v>79.838975520493591</v>
      </c>
      <c r="BB224" s="7">
        <f t="shared" si="884"/>
        <v>78.822727622062487</v>
      </c>
      <c r="BC224" s="7">
        <f t="shared" si="884"/>
        <v>78.187572685543046</v>
      </c>
      <c r="BD224" s="7">
        <f t="shared" si="884"/>
        <v>79.457882558581929</v>
      </c>
      <c r="BE224" s="7">
        <f t="shared" si="884"/>
        <v>80.156552988753319</v>
      </c>
      <c r="BF224" s="7">
        <f t="shared" si="884"/>
        <v>77.425386761719722</v>
      </c>
      <c r="BG224" s="7">
        <f t="shared" si="884"/>
        <v>74.821251521990021</v>
      </c>
      <c r="BH224" s="7">
        <f t="shared" si="884"/>
        <v>72.598209244171983</v>
      </c>
      <c r="BI224" s="7">
        <f t="shared" si="884"/>
        <v>67.199392283756737</v>
      </c>
      <c r="BJ224" s="7">
        <f t="shared" si="884"/>
        <v>63.070885196380374</v>
      </c>
      <c r="BK224" s="7">
        <f t="shared" si="884"/>
        <v>60.339718969346784</v>
      </c>
      <c r="BL224" s="7">
        <f t="shared" si="884"/>
        <v>58.624800640744297</v>
      </c>
      <c r="BM224" s="7">
        <f t="shared" si="884"/>
        <v>55.258479477191273</v>
      </c>
      <c r="BN224" s="7">
        <f t="shared" si="884"/>
        <v>54.623324540671831</v>
      </c>
      <c r="BO224" s="7">
        <f t="shared" si="884"/>
        <v>52.781375224765448</v>
      </c>
      <c r="BP224" s="7">
        <f t="shared" si="884"/>
        <v>52.082704794594072</v>
      </c>
      <c r="BQ224" s="7">
        <f t="shared" si="884"/>
        <v>53.035437199373227</v>
      </c>
      <c r="BR224" s="7">
        <f t="shared" si="884"/>
        <v>52.019189300942124</v>
      </c>
      <c r="BS224" s="7">
        <f t="shared" si="884"/>
        <v>49.478569554864364</v>
      </c>
      <c r="BT224" s="7">
        <f t="shared" si="884"/>
        <v>49.542085048516306</v>
      </c>
      <c r="BU224" s="7">
        <f t="shared" si="884"/>
        <v>47.319042770698267</v>
      </c>
      <c r="BV224" s="7">
        <f t="shared" si="882"/>
        <v>46.429825859571054</v>
      </c>
      <c r="BW224" s="7">
        <f t="shared" si="882"/>
        <v>41.539132848371366</v>
      </c>
      <c r="BX224" s="7">
        <f t="shared" si="882"/>
        <v>38.807966621337776</v>
      </c>
      <c r="BY224" s="7">
        <f t="shared" si="882"/>
        <v>34.615944040309472</v>
      </c>
      <c r="BZ224" s="7">
        <f t="shared" si="882"/>
        <v>33.155087686314765</v>
      </c>
      <c r="CA224" s="7">
        <f t="shared" si="882"/>
        <v>29.852282016413675</v>
      </c>
      <c r="CB224" s="7">
        <f t="shared" si="882"/>
        <v>28.772518624330626</v>
      </c>
      <c r="CC224" s="7">
        <f t="shared" si="882"/>
        <v>26.295414371904808</v>
      </c>
      <c r="CD224" s="7">
        <f t="shared" si="882"/>
        <v>26.80353832112036</v>
      </c>
      <c r="CE224" s="7">
        <f t="shared" si="882"/>
        <v>24.389949562346491</v>
      </c>
      <c r="CF224" s="7">
        <f t="shared" si="882"/>
        <v>23.691279132175108</v>
      </c>
      <c r="CG224" s="7">
        <f t="shared" si="882"/>
        <v>21.214174879749294</v>
      </c>
      <c r="CH224" s="7">
        <f t="shared" si="882"/>
        <v>19.943865006710411</v>
      </c>
      <c r="CI224" s="7">
        <f t="shared" si="882"/>
        <v>18.864101614627362</v>
      </c>
      <c r="CJ224" s="7">
        <f t="shared" si="882"/>
        <v>18.355977665411814</v>
      </c>
      <c r="CK224" s="7">
        <f t="shared" si="882"/>
        <v>16.005904400289882</v>
      </c>
      <c r="CL224" s="7">
        <f t="shared" si="882"/>
        <v>15.75184242568211</v>
      </c>
      <c r="CM224" s="7">
        <f t="shared" si="882"/>
        <v>14.926141008206837</v>
      </c>
      <c r="CN224" s="7">
        <f t="shared" si="882"/>
        <v>13.909893109775734</v>
      </c>
      <c r="CO224" s="7">
        <f t="shared" si="882"/>
        <v>13.528800147864068</v>
      </c>
      <c r="CP224" s="7">
        <f t="shared" si="882"/>
        <v>12.512552249432964</v>
      </c>
      <c r="CQ224" s="7">
        <f t="shared" si="882"/>
        <v>11.940912806565469</v>
      </c>
      <c r="CR224" s="7">
        <f t="shared" si="882"/>
        <v>11.813881819261582</v>
      </c>
      <c r="CS224" s="7">
        <f t="shared" si="882"/>
        <v>11.051695895438254</v>
      </c>
      <c r="CT224" s="7">
        <f t="shared" si="882"/>
        <v>10.098963490659095</v>
      </c>
      <c r="CU224" s="7">
        <f t="shared" si="882"/>
        <v>10.03544799700715</v>
      </c>
      <c r="CV224" s="7">
        <f t="shared" si="882"/>
        <v>9.5908395414435432</v>
      </c>
      <c r="CW224" s="7">
        <f t="shared" si="882"/>
        <v>9.3367775668357655</v>
      </c>
      <c r="CX224" s="7">
        <f t="shared" si="882"/>
        <v>9.0192000985760465</v>
      </c>
      <c r="CY224" s="7">
        <f t="shared" si="882"/>
        <v>8.8286536176202137</v>
      </c>
      <c r="CZ224" s="7">
        <f t="shared" si="882"/>
        <v>8.8286536176202137</v>
      </c>
      <c r="DA224" s="7">
        <f t="shared" si="882"/>
        <v>8.0029522001449411</v>
      </c>
      <c r="DB224" s="7">
        <f t="shared" si="882"/>
        <v>7.3042817699735583</v>
      </c>
      <c r="DC224" s="7">
        <f t="shared" si="882"/>
        <v>6.9231888080618944</v>
      </c>
      <c r="DD224" s="7">
        <f t="shared" si="882"/>
        <v>6.2245183778905107</v>
      </c>
      <c r="DE224" s="7">
        <f t="shared" si="882"/>
        <v>6.2880338715424546</v>
      </c>
      <c r="DF224" s="7">
        <f t="shared" si="882"/>
        <v>5.5258479477191269</v>
      </c>
      <c r="DG224" s="7">
        <f t="shared" si="882"/>
        <v>5.144754985807463</v>
      </c>
      <c r="DH224" s="7">
        <f t="shared" si="882"/>
        <v>5.4623324540671829</v>
      </c>
      <c r="DI224" s="7">
        <f t="shared" si="882"/>
        <v>5.9704564032827347</v>
      </c>
      <c r="DJ224" s="7">
        <f t="shared" si="882"/>
        <v>5.9069409096307908</v>
      </c>
      <c r="DK224" s="7">
        <f t="shared" si="882"/>
        <v>6.0974873905866227</v>
      </c>
      <c r="DL224" s="7">
        <f t="shared" si="882"/>
        <v>5.6528789350230149</v>
      </c>
      <c r="DM224" s="7">
        <f t="shared" si="882"/>
        <v>5.7163944286749588</v>
      </c>
      <c r="DN224" s="7">
        <f t="shared" si="882"/>
        <v>5.4623324540671829</v>
      </c>
      <c r="DO224" s="7">
        <f t="shared" si="882"/>
        <v>4.9542085048516311</v>
      </c>
      <c r="DP224" s="7">
        <f t="shared" si="882"/>
        <v>4.5096000492880233</v>
      </c>
      <c r="DQ224" s="7">
        <f t="shared" si="882"/>
        <v>3.8744451127685835</v>
      </c>
      <c r="DR224" s="7">
        <f t="shared" si="882"/>
        <v>4.4460845556360793</v>
      </c>
      <c r="DS224" s="7">
        <f t="shared" si="882"/>
        <v>4.3825690619841353</v>
      </c>
      <c r="DT224" s="7">
        <f t="shared" si="882"/>
        <v>3.9379606064205275</v>
      </c>
      <c r="DU224" s="7">
        <f t="shared" si="882"/>
        <v>3.6838986318127516</v>
      </c>
      <c r="DV224" s="7">
        <f t="shared" si="882"/>
        <v>3.4298366572049757</v>
      </c>
      <c r="DW224" s="7">
        <f t="shared" si="882"/>
        <v>3.5568676445088632</v>
      </c>
      <c r="DX224" s="7">
        <f t="shared" si="882"/>
        <v>3.8109296191166391</v>
      </c>
      <c r="DY224" s="7">
        <f t="shared" si="882"/>
        <v>2.8581972143374794</v>
      </c>
      <c r="DZ224" s="7">
        <f t="shared" si="882"/>
        <v>2.7311662270335915</v>
      </c>
      <c r="EA224" s="7">
        <f t="shared" si="882"/>
        <v>2.5406197460777595</v>
      </c>
      <c r="EB224" s="7">
        <f t="shared" si="882"/>
        <v>2.7946817206855354</v>
      </c>
      <c r="EC224" s="7">
        <f t="shared" si="882"/>
        <v>3.1122591889452553</v>
      </c>
      <c r="ED224" s="7">
        <f t="shared" si="882"/>
        <v>2.5406197460777595</v>
      </c>
      <c r="EE224" s="7">
        <f t="shared" si="882"/>
        <v>2.6041352397297035</v>
      </c>
      <c r="EF224" s="7">
        <f t="shared" si="882"/>
        <v>2.5406197460777595</v>
      </c>
      <c r="EG224" s="7">
        <f t="shared" si="880"/>
        <v>2.2230422778180396</v>
      </c>
      <c r="EH224" s="7">
        <f t="shared" si="878"/>
        <v>2.2230422778180396</v>
      </c>
      <c r="EI224" s="7">
        <f t="shared" si="878"/>
        <v>1.7784338222544316</v>
      </c>
      <c r="EJ224" s="7">
        <f t="shared" ref="EJ224:GU226" si="886">EJ213/$C224*100000</f>
        <v>1.3973408603427677</v>
      </c>
      <c r="EK224" s="7">
        <f t="shared" si="886"/>
        <v>1.2067943793869358</v>
      </c>
      <c r="EL224" s="7">
        <f t="shared" si="886"/>
        <v>0.88921691112721579</v>
      </c>
      <c r="EM224" s="7">
        <f t="shared" si="886"/>
        <v>0.69867043017138386</v>
      </c>
      <c r="EN224" s="7">
        <f t="shared" si="886"/>
        <v>0.88921691112721579</v>
      </c>
      <c r="EO224" s="7">
        <f t="shared" si="886"/>
        <v>1.1432788857349918</v>
      </c>
      <c r="EP224" s="7">
        <f t="shared" si="886"/>
        <v>1.0162478984311039</v>
      </c>
      <c r="EQ224" s="7">
        <f t="shared" si="886"/>
        <v>0.95273240477915977</v>
      </c>
      <c r="ER224" s="7">
        <f t="shared" si="886"/>
        <v>0.95273240477915977</v>
      </c>
      <c r="ES224" s="7">
        <f t="shared" si="886"/>
        <v>0.95273240477915977</v>
      </c>
      <c r="ET224" s="7">
        <f t="shared" si="886"/>
        <v>1.0797633920830478</v>
      </c>
      <c r="EU224" s="7">
        <f t="shared" si="886"/>
        <v>0.95273240477915977</v>
      </c>
      <c r="EV224" s="7">
        <f t="shared" si="886"/>
        <v>0.88921691112721579</v>
      </c>
      <c r="EW224" s="7">
        <f t="shared" si="886"/>
        <v>1.0162478984311039</v>
      </c>
      <c r="EX224" s="7">
        <f t="shared" si="886"/>
        <v>1.2067943793869358</v>
      </c>
      <c r="EY224" s="7">
        <f t="shared" si="886"/>
        <v>1.2067943793869358</v>
      </c>
      <c r="EZ224" s="7">
        <f t="shared" si="886"/>
        <v>0.95273240477915977</v>
      </c>
      <c r="FA224" s="7">
        <f t="shared" si="886"/>
        <v>0.88921691112721579</v>
      </c>
      <c r="FB224" s="7">
        <f t="shared" si="886"/>
        <v>0.95273240477915977</v>
      </c>
      <c r="FC224" s="7">
        <f t="shared" si="886"/>
        <v>1.0162478984311039</v>
      </c>
      <c r="FD224" s="7">
        <f t="shared" si="886"/>
        <v>1.1432788857349918</v>
      </c>
      <c r="FE224" s="7">
        <f t="shared" si="886"/>
        <v>1.2067943793869358</v>
      </c>
      <c r="FF224" s="7">
        <f t="shared" si="886"/>
        <v>1.3338253666908237</v>
      </c>
      <c r="FG224" s="7">
        <f t="shared" si="886"/>
        <v>1.5243718476466557</v>
      </c>
      <c r="FH224" s="7">
        <f t="shared" si="886"/>
        <v>2.0960112905141517</v>
      </c>
      <c r="FI224" s="7">
        <f t="shared" si="886"/>
        <v>2.2230422778180396</v>
      </c>
      <c r="FJ224" s="7">
        <f t="shared" si="886"/>
        <v>2.2230422778180396</v>
      </c>
      <c r="FK224" s="7">
        <f t="shared" si="886"/>
        <v>2.4771042524258156</v>
      </c>
      <c r="FL224" s="7">
        <f t="shared" si="886"/>
        <v>2.6676507333816475</v>
      </c>
      <c r="FM224" s="7">
        <f t="shared" si="886"/>
        <v>2.9852282016413674</v>
      </c>
      <c r="FN224" s="7">
        <f t="shared" si="886"/>
        <v>3.4933521508569192</v>
      </c>
      <c r="FO224" s="7">
        <f t="shared" si="886"/>
        <v>3.3663211635530312</v>
      </c>
      <c r="FP224" s="7">
        <f t="shared" si="886"/>
        <v>3.5568676445088632</v>
      </c>
      <c r="FQ224" s="7">
        <f t="shared" si="886"/>
        <v>3.4933521508569192</v>
      </c>
      <c r="FR224" s="7">
        <f t="shared" si="886"/>
        <v>3.3663211635530312</v>
      </c>
      <c r="FS224" s="7">
        <f t="shared" si="886"/>
        <v>3.5568676445088632</v>
      </c>
      <c r="FT224" s="7">
        <f t="shared" si="886"/>
        <v>3.6838986318127516</v>
      </c>
      <c r="FU224" s="7">
        <f t="shared" si="886"/>
        <v>3.3663211635530312</v>
      </c>
      <c r="FV224" s="7">
        <f t="shared" si="886"/>
        <v>3.8744451127685835</v>
      </c>
      <c r="FW224" s="7">
        <f t="shared" si="886"/>
        <v>3.9379606064205275</v>
      </c>
      <c r="FX224" s="7">
        <f t="shared" si="886"/>
        <v>4.4460845556360793</v>
      </c>
      <c r="FY224" s="7">
        <f t="shared" si="886"/>
        <v>4.9542085048516311</v>
      </c>
      <c r="FZ224" s="7">
        <f t="shared" si="886"/>
        <v>5.5258479477191269</v>
      </c>
      <c r="GA224" s="7">
        <f t="shared" si="886"/>
        <v>5.7799099223269028</v>
      </c>
      <c r="GB224" s="7">
        <f t="shared" si="886"/>
        <v>6.4785803524982866</v>
      </c>
      <c r="GC224" s="7">
        <f t="shared" si="886"/>
        <v>6.1610028842385658</v>
      </c>
      <c r="GD224" s="7">
        <f t="shared" si="886"/>
        <v>6.7961578207580065</v>
      </c>
      <c r="GE224" s="7">
        <f t="shared" si="886"/>
        <v>7.3042817699735583</v>
      </c>
      <c r="GF224" s="7">
        <f t="shared" si="886"/>
        <v>7.1137352890177263</v>
      </c>
      <c r="GG224" s="7">
        <f t="shared" si="886"/>
        <v>6.6056113398021745</v>
      </c>
      <c r="GH224" s="7">
        <f t="shared" si="886"/>
        <v>7.3042817699735583</v>
      </c>
      <c r="GI224" s="7">
        <f t="shared" si="886"/>
        <v>7.4948282509293902</v>
      </c>
      <c r="GJ224" s="7">
        <f t="shared" si="886"/>
        <v>7.8124057191891101</v>
      </c>
      <c r="GK224" s="7">
        <f t="shared" si="886"/>
        <v>7.6218592382332782</v>
      </c>
      <c r="GL224" s="7">
        <f t="shared" si="886"/>
        <v>7.3677972636255031</v>
      </c>
      <c r="GM224" s="7">
        <f t="shared" si="886"/>
        <v>7.875921212841055</v>
      </c>
      <c r="GN224" s="7">
        <f t="shared" si="886"/>
        <v>7.939436706492998</v>
      </c>
      <c r="GO224" s="7">
        <f t="shared" si="886"/>
        <v>7.5583437445813351</v>
      </c>
      <c r="GP224" s="7">
        <f t="shared" si="886"/>
        <v>7.748890225537167</v>
      </c>
      <c r="GQ224" s="7">
        <f t="shared" si="886"/>
        <v>7.4313127572774462</v>
      </c>
      <c r="GR224" s="7">
        <f t="shared" si="886"/>
        <v>7.6853747318852221</v>
      </c>
      <c r="GS224" s="7">
        <f t="shared" si="886"/>
        <v>7.4313127572774462</v>
      </c>
      <c r="GT224" s="7">
        <f t="shared" si="886"/>
        <v>6.6691268334541176</v>
      </c>
      <c r="GU224" s="7">
        <f t="shared" si="886"/>
        <v>6.4150648588463426</v>
      </c>
      <c r="GV224" s="7">
        <f t="shared" si="872"/>
        <v>5.9704564032827347</v>
      </c>
      <c r="GW224" s="7">
        <f t="shared" si="872"/>
        <v>5.335301466763295</v>
      </c>
      <c r="GX224" s="7">
        <f t="shared" si="872"/>
        <v>5.9069409096307908</v>
      </c>
      <c r="GY224" s="7">
        <f t="shared" si="872"/>
        <v>5.4623324540671829</v>
      </c>
      <c r="GZ224" s="7">
        <f t="shared" si="872"/>
        <v>5.335301466763295</v>
      </c>
      <c r="HA224" s="7">
        <f t="shared" si="872"/>
        <v>5.8434254159788468</v>
      </c>
      <c r="HB224" s="7">
        <f t="shared" si="872"/>
        <v>6.0974873905866227</v>
      </c>
      <c r="HC224" s="7">
        <f t="shared" si="872"/>
        <v>6.0974873905866227</v>
      </c>
      <c r="HD224" s="7">
        <f t="shared" si="872"/>
        <v>6.2245183778905107</v>
      </c>
      <c r="HE224" s="7">
        <f t="shared" si="872"/>
        <v>5.7799099223269028</v>
      </c>
      <c r="HF224" s="7">
        <f t="shared" si="872"/>
        <v>5.5258479477191269</v>
      </c>
      <c r="HG224" s="7">
        <f t="shared" si="872"/>
        <v>5.5893634413710709</v>
      </c>
      <c r="HH224" s="7">
        <f t="shared" si="872"/>
        <v>5.9704564032827347</v>
      </c>
      <c r="HI224" s="7">
        <f t="shared" si="872"/>
        <v>6.7326423271060625</v>
      </c>
      <c r="HJ224" s="7">
        <f t="shared" si="872"/>
        <v>7.8124057191891101</v>
      </c>
      <c r="HK224" s="7">
        <f t="shared" si="872"/>
        <v>9.2732620731838225</v>
      </c>
      <c r="HL224" s="7">
        <f t="shared" si="872"/>
        <v>10.67060293352659</v>
      </c>
      <c r="HM224" s="7">
        <f t="shared" si="872"/>
        <v>11.62333533830575</v>
      </c>
      <c r="HN224" s="7">
        <f t="shared" si="872"/>
        <v>12.957160704996573</v>
      </c>
      <c r="HO224" s="7">
        <f t="shared" si="872"/>
        <v>13.909893109775734</v>
      </c>
      <c r="HP224" s="7">
        <f t="shared" si="872"/>
        <v>14.100439590731566</v>
      </c>
      <c r="HQ224" s="7">
        <f t="shared" si="872"/>
        <v>14.48153255264323</v>
      </c>
      <c r="HR224" s="7">
        <f t="shared" si="872"/>
        <v>13.719346628819903</v>
      </c>
      <c r="HS224" s="7">
        <f t="shared" si="872"/>
        <v>12.703098730388799</v>
      </c>
      <c r="HT224" s="7">
        <f t="shared" si="872"/>
        <v>12.194974781173245</v>
      </c>
      <c r="HU224" s="7">
        <f t="shared" ref="HU224:IA224" si="887">HU213/$C224*100000</f>
        <v>11.813881819261582</v>
      </c>
      <c r="HV224" s="7">
        <f t="shared" si="887"/>
        <v>11.242242376394085</v>
      </c>
      <c r="HW224" s="7">
        <f t="shared" si="887"/>
        <v>10.353025465266869</v>
      </c>
      <c r="HX224" s="7">
        <f t="shared" si="887"/>
        <v>8.3840451620566068</v>
      </c>
      <c r="HY224" s="7">
        <f t="shared" si="887"/>
        <v>6.7326423271060625</v>
      </c>
      <c r="HZ224" s="7">
        <f t="shared" si="887"/>
        <v>5.5258479477191269</v>
      </c>
      <c r="IA224" s="7">
        <f t="shared" si="887"/>
        <v>4.5731155429399672</v>
      </c>
    </row>
    <row r="225" spans="2:235" x14ac:dyDescent="0.25">
      <c r="B225" s="347" t="s">
        <v>211</v>
      </c>
      <c r="C225" s="353">
        <v>692257</v>
      </c>
      <c r="I225" s="7">
        <f t="shared" si="874"/>
        <v>0.43336506528644708</v>
      </c>
      <c r="J225" s="7">
        <f t="shared" si="884"/>
        <v>0.57782008704859611</v>
      </c>
      <c r="K225" s="7">
        <f t="shared" si="884"/>
        <v>0.57782008704859611</v>
      </c>
      <c r="L225" s="7">
        <f t="shared" si="884"/>
        <v>0.57782008704859611</v>
      </c>
      <c r="M225" s="7">
        <f t="shared" si="884"/>
        <v>0.43336506528644708</v>
      </c>
      <c r="N225" s="7">
        <f t="shared" si="884"/>
        <v>0.28891004352429805</v>
      </c>
      <c r="O225" s="7">
        <f t="shared" si="884"/>
        <v>0.28891004352429805</v>
      </c>
      <c r="P225" s="7">
        <f t="shared" si="884"/>
        <v>0.14445502176214903</v>
      </c>
      <c r="Q225" s="7">
        <f t="shared" si="884"/>
        <v>0</v>
      </c>
      <c r="R225" s="7">
        <f t="shared" si="884"/>
        <v>0</v>
      </c>
      <c r="S225" s="7">
        <f t="shared" si="884"/>
        <v>0</v>
      </c>
      <c r="T225" s="7">
        <f t="shared" si="884"/>
        <v>0</v>
      </c>
      <c r="U225" s="7">
        <f t="shared" si="884"/>
        <v>0</v>
      </c>
      <c r="V225" s="7">
        <f t="shared" si="884"/>
        <v>0</v>
      </c>
      <c r="W225" s="7">
        <f t="shared" si="884"/>
        <v>0</v>
      </c>
      <c r="X225" s="7">
        <f t="shared" si="884"/>
        <v>0</v>
      </c>
      <c r="Y225" s="7">
        <f t="shared" si="884"/>
        <v>0.14445502176214903</v>
      </c>
      <c r="Z225" s="7">
        <f t="shared" si="884"/>
        <v>0.28891004352429805</v>
      </c>
      <c r="AA225" s="7">
        <f t="shared" si="884"/>
        <v>0.57782008704859611</v>
      </c>
      <c r="AB225" s="7">
        <f t="shared" si="884"/>
        <v>0.57782008704859611</v>
      </c>
      <c r="AC225" s="7">
        <f t="shared" si="884"/>
        <v>1.1556401740971922</v>
      </c>
      <c r="AD225" s="7">
        <f t="shared" si="884"/>
        <v>2.3112803481943844</v>
      </c>
      <c r="AE225" s="7">
        <f t="shared" si="884"/>
        <v>3.1780104787672787</v>
      </c>
      <c r="AF225" s="7">
        <f t="shared" si="884"/>
        <v>4.9114707399130673</v>
      </c>
      <c r="AG225" s="7">
        <f t="shared" si="884"/>
        <v>7.2227510881074517</v>
      </c>
      <c r="AH225" s="7">
        <f t="shared" si="884"/>
        <v>8.0894812186803442</v>
      </c>
      <c r="AI225" s="7">
        <f t="shared" si="884"/>
        <v>10.111851523350431</v>
      </c>
      <c r="AJ225" s="7">
        <f t="shared" si="884"/>
        <v>11.98976680625837</v>
      </c>
      <c r="AK225" s="7">
        <f t="shared" si="884"/>
        <v>14.301047154452755</v>
      </c>
      <c r="AL225" s="7">
        <f t="shared" si="884"/>
        <v>16.901237546171437</v>
      </c>
      <c r="AM225" s="7">
        <f t="shared" si="884"/>
        <v>19.356972916127969</v>
      </c>
      <c r="AN225" s="7">
        <f t="shared" si="884"/>
        <v>23.97953361251674</v>
      </c>
      <c r="AO225" s="7">
        <f t="shared" si="884"/>
        <v>28.891004352429807</v>
      </c>
      <c r="AP225" s="7">
        <f t="shared" si="884"/>
        <v>36.547120505823699</v>
      </c>
      <c r="AQ225" s="7">
        <f t="shared" si="884"/>
        <v>44.781056746266195</v>
      </c>
      <c r="AR225" s="7">
        <f t="shared" si="884"/>
        <v>53.73726809551944</v>
      </c>
      <c r="AS225" s="7">
        <f t="shared" si="884"/>
        <v>62.982389488296974</v>
      </c>
      <c r="AT225" s="7">
        <f t="shared" si="884"/>
        <v>72.371965902836664</v>
      </c>
      <c r="AU225" s="7">
        <f t="shared" si="884"/>
        <v>83.928367643808585</v>
      </c>
      <c r="AV225" s="7">
        <f t="shared" si="884"/>
        <v>95.918134450066958</v>
      </c>
      <c r="AW225" s="7">
        <f t="shared" si="884"/>
        <v>107.47453619103888</v>
      </c>
      <c r="AX225" s="7">
        <f t="shared" si="884"/>
        <v>115.99738247500568</v>
      </c>
      <c r="AY225" s="7">
        <f t="shared" si="884"/>
        <v>124.23131871544817</v>
      </c>
      <c r="AZ225" s="7">
        <f t="shared" si="884"/>
        <v>135.64326543465793</v>
      </c>
      <c r="BA225" s="7">
        <f t="shared" si="884"/>
        <v>140.69919119633315</v>
      </c>
      <c r="BB225" s="7">
        <f t="shared" si="884"/>
        <v>155.72251345959666</v>
      </c>
      <c r="BC225" s="7">
        <f t="shared" si="884"/>
        <v>164.1009047218013</v>
      </c>
      <c r="BD225" s="7">
        <f t="shared" si="884"/>
        <v>173.63493615810313</v>
      </c>
      <c r="BE225" s="7">
        <f t="shared" si="884"/>
        <v>179.26868200682696</v>
      </c>
      <c r="BF225" s="7">
        <f t="shared" si="884"/>
        <v>188.51380339960448</v>
      </c>
      <c r="BG225" s="7">
        <f t="shared" si="884"/>
        <v>184.90242785555074</v>
      </c>
      <c r="BH225" s="7">
        <f t="shared" si="884"/>
        <v>185.0468828773129</v>
      </c>
      <c r="BI225" s="7">
        <f t="shared" si="884"/>
        <v>178.40195187625406</v>
      </c>
      <c r="BJ225" s="7">
        <f t="shared" si="884"/>
        <v>173.34602611457885</v>
      </c>
      <c r="BK225" s="7">
        <f t="shared" si="884"/>
        <v>171.46811083167088</v>
      </c>
      <c r="BL225" s="7">
        <f t="shared" si="884"/>
        <v>172.19038594048166</v>
      </c>
      <c r="BM225" s="7">
        <f t="shared" si="884"/>
        <v>169.15683048347651</v>
      </c>
      <c r="BN225" s="7">
        <f t="shared" si="884"/>
        <v>172.47929598400594</v>
      </c>
      <c r="BO225" s="7">
        <f t="shared" si="884"/>
        <v>173.77939117986529</v>
      </c>
      <c r="BP225" s="7">
        <f t="shared" si="884"/>
        <v>173.63493615810313</v>
      </c>
      <c r="BQ225" s="7">
        <f t="shared" si="884"/>
        <v>178.97977196330265</v>
      </c>
      <c r="BR225" s="7">
        <f t="shared" si="884"/>
        <v>177.10185668039472</v>
      </c>
      <c r="BS225" s="7">
        <f t="shared" si="884"/>
        <v>174.93503135396247</v>
      </c>
      <c r="BT225" s="7">
        <f t="shared" si="884"/>
        <v>174.93503135396247</v>
      </c>
      <c r="BU225" s="7">
        <f t="shared" si="884"/>
        <v>165.68990996118495</v>
      </c>
      <c r="BV225" s="7">
        <f t="shared" si="882"/>
        <v>163.81199467827699</v>
      </c>
      <c r="BW225" s="7">
        <f t="shared" si="882"/>
        <v>154.133508220213</v>
      </c>
      <c r="BX225" s="7">
        <f t="shared" si="882"/>
        <v>150.23322263263498</v>
      </c>
      <c r="BY225" s="7">
        <f t="shared" si="882"/>
        <v>146.33293704505698</v>
      </c>
      <c r="BZ225" s="7">
        <f t="shared" si="882"/>
        <v>143.1549265662897</v>
      </c>
      <c r="CA225" s="7">
        <f t="shared" si="882"/>
        <v>132.46525495589066</v>
      </c>
      <c r="CB225" s="7">
        <f t="shared" si="882"/>
        <v>132.17634491236637</v>
      </c>
      <c r="CC225" s="7">
        <f t="shared" si="882"/>
        <v>126.10923399835609</v>
      </c>
      <c r="CD225" s="7">
        <f t="shared" si="882"/>
        <v>126.83150910716685</v>
      </c>
      <c r="CE225" s="7">
        <f t="shared" si="882"/>
        <v>119.3198479755351</v>
      </c>
      <c r="CF225" s="7">
        <f t="shared" si="882"/>
        <v>109.64136151747111</v>
      </c>
      <c r="CG225" s="7">
        <f t="shared" si="882"/>
        <v>101.84079034231506</v>
      </c>
      <c r="CH225" s="7">
        <f t="shared" si="882"/>
        <v>98.229414798261345</v>
      </c>
      <c r="CI225" s="7">
        <f t="shared" si="882"/>
        <v>93.606854101872571</v>
      </c>
      <c r="CJ225" s="7">
        <f t="shared" si="882"/>
        <v>87.539743187862314</v>
      </c>
      <c r="CK225" s="7">
        <f t="shared" si="882"/>
        <v>76.561161533938986</v>
      </c>
      <c r="CL225" s="7">
        <f t="shared" si="882"/>
        <v>70.494050619928728</v>
      </c>
      <c r="CM225" s="7">
        <f t="shared" si="882"/>
        <v>66.593765032350703</v>
      </c>
      <c r="CN225" s="7">
        <f t="shared" si="882"/>
        <v>64.282484684156316</v>
      </c>
      <c r="CO225" s="7">
        <f t="shared" si="882"/>
        <v>61.393384248913335</v>
      </c>
      <c r="CP225" s="7">
        <f t="shared" si="882"/>
        <v>58.9376488789568</v>
      </c>
      <c r="CQ225" s="7">
        <f t="shared" si="882"/>
        <v>57.493098661335317</v>
      </c>
      <c r="CR225" s="7">
        <f t="shared" si="882"/>
        <v>57.20418861781102</v>
      </c>
      <c r="CS225" s="7">
        <f t="shared" si="882"/>
        <v>54.459543204330188</v>
      </c>
      <c r="CT225" s="7">
        <f t="shared" si="882"/>
        <v>50.125892551465711</v>
      </c>
      <c r="CU225" s="7">
        <f t="shared" si="882"/>
        <v>45.069966789790499</v>
      </c>
      <c r="CV225" s="7">
        <f t="shared" si="882"/>
        <v>40.302951071639576</v>
      </c>
      <c r="CW225" s="7">
        <f t="shared" si="882"/>
        <v>37.991670723445196</v>
      </c>
      <c r="CX225" s="7">
        <f t="shared" si="882"/>
        <v>37.124940592872299</v>
      </c>
      <c r="CY225" s="7">
        <f t="shared" si="882"/>
        <v>36.258210462299402</v>
      </c>
      <c r="CZ225" s="7">
        <f t="shared" si="882"/>
        <v>36.402665484061551</v>
      </c>
      <c r="DA225" s="7">
        <f t="shared" si="882"/>
        <v>36.402665484061551</v>
      </c>
      <c r="DB225" s="7">
        <f t="shared" si="882"/>
        <v>34.669205222915771</v>
      </c>
      <c r="DC225" s="7">
        <f t="shared" si="882"/>
        <v>33.513565048818577</v>
      </c>
      <c r="DD225" s="7">
        <f t="shared" si="882"/>
        <v>30.191099548289145</v>
      </c>
      <c r="DE225" s="7">
        <f t="shared" si="882"/>
        <v>29.4688244394784</v>
      </c>
      <c r="DF225" s="7">
        <f t="shared" si="882"/>
        <v>27.013089069521868</v>
      </c>
      <c r="DG225" s="7">
        <f t="shared" si="882"/>
        <v>23.257258503705994</v>
      </c>
      <c r="DH225" s="7">
        <f t="shared" si="882"/>
        <v>20.368158068463011</v>
      </c>
      <c r="DI225" s="7">
        <f t="shared" si="882"/>
        <v>19.356972916127969</v>
      </c>
      <c r="DJ225" s="7">
        <f t="shared" si="882"/>
        <v>17.623512654982182</v>
      </c>
      <c r="DK225" s="7">
        <f t="shared" si="882"/>
        <v>17.912422698506479</v>
      </c>
      <c r="DL225" s="7">
        <f t="shared" si="882"/>
        <v>15.456687328549947</v>
      </c>
      <c r="DM225" s="7">
        <f t="shared" si="882"/>
        <v>14.301047154452755</v>
      </c>
      <c r="DN225" s="7">
        <f t="shared" si="882"/>
        <v>12.856496936831263</v>
      </c>
      <c r="DO225" s="7">
        <f t="shared" si="882"/>
        <v>12.134221828020518</v>
      </c>
      <c r="DP225" s="7">
        <f t="shared" si="882"/>
        <v>10.40076156687473</v>
      </c>
      <c r="DQ225" s="7">
        <f t="shared" si="882"/>
        <v>8.9562113492532394</v>
      </c>
      <c r="DR225" s="7">
        <f t="shared" si="882"/>
        <v>9.2451213927775377</v>
      </c>
      <c r="DS225" s="7">
        <f t="shared" si="882"/>
        <v>9.5340314363018361</v>
      </c>
      <c r="DT225" s="7">
        <f t="shared" si="882"/>
        <v>8.6673013057289428</v>
      </c>
      <c r="DU225" s="7">
        <f t="shared" si="882"/>
        <v>8.3783912622046444</v>
      </c>
      <c r="DV225" s="7">
        <f t="shared" si="882"/>
        <v>7.6561161533938993</v>
      </c>
      <c r="DW225" s="7">
        <f t="shared" si="882"/>
        <v>8.9562113492532394</v>
      </c>
      <c r="DX225" s="7">
        <f t="shared" si="882"/>
        <v>9.9673965015882828</v>
      </c>
      <c r="DY225" s="7">
        <f t="shared" si="882"/>
        <v>9.9673965015882828</v>
      </c>
      <c r="DZ225" s="7">
        <f t="shared" si="882"/>
        <v>9.2451213927775377</v>
      </c>
      <c r="EA225" s="7">
        <f t="shared" si="882"/>
        <v>8.8117563274910911</v>
      </c>
      <c r="EB225" s="7">
        <f t="shared" si="882"/>
        <v>9.1006663710153877</v>
      </c>
      <c r="EC225" s="7">
        <f t="shared" si="882"/>
        <v>8.6673013057289428</v>
      </c>
      <c r="ED225" s="7">
        <f t="shared" si="882"/>
        <v>7.2227510881074517</v>
      </c>
      <c r="EE225" s="7">
        <f t="shared" si="882"/>
        <v>6.3560209575345574</v>
      </c>
      <c r="EF225" s="7">
        <f t="shared" si="882"/>
        <v>4.9114707399130673</v>
      </c>
      <c r="EG225" s="7">
        <f t="shared" si="880"/>
        <v>5.6337458487238123</v>
      </c>
      <c r="EH225" s="7">
        <f t="shared" ref="EH225:GS226" si="888">EH214/$C225*100000</f>
        <v>5.344835805199514</v>
      </c>
      <c r="EI225" s="7">
        <f t="shared" si="888"/>
        <v>4.7670157181509181</v>
      </c>
      <c r="EJ225" s="7">
        <f t="shared" si="888"/>
        <v>4.9114707399130673</v>
      </c>
      <c r="EK225" s="7">
        <f t="shared" si="888"/>
        <v>4.7670157181509181</v>
      </c>
      <c r="EL225" s="7">
        <f t="shared" si="888"/>
        <v>4.6225606963887689</v>
      </c>
      <c r="EM225" s="7">
        <f t="shared" si="888"/>
        <v>4.0447406093401721</v>
      </c>
      <c r="EN225" s="7">
        <f t="shared" si="888"/>
        <v>3.1780104787672787</v>
      </c>
      <c r="EO225" s="7">
        <f t="shared" si="888"/>
        <v>3.3224655005294279</v>
      </c>
      <c r="EP225" s="7">
        <f t="shared" si="888"/>
        <v>2.6001903917186824</v>
      </c>
      <c r="EQ225" s="7">
        <f t="shared" si="888"/>
        <v>2.7446454134808316</v>
      </c>
      <c r="ER225" s="7">
        <f t="shared" si="888"/>
        <v>2.8891004352429803</v>
      </c>
      <c r="ES225" s="7">
        <f t="shared" si="888"/>
        <v>2.7446454134808316</v>
      </c>
      <c r="ET225" s="7">
        <f t="shared" si="888"/>
        <v>2.8891004352429803</v>
      </c>
      <c r="EU225" s="7">
        <f t="shared" si="888"/>
        <v>2.7446454134808316</v>
      </c>
      <c r="EV225" s="7">
        <f t="shared" si="888"/>
        <v>2.6001903917186824</v>
      </c>
      <c r="EW225" s="7">
        <f t="shared" si="888"/>
        <v>2.6001903917186824</v>
      </c>
      <c r="EX225" s="7">
        <f t="shared" si="888"/>
        <v>2.022370304670086</v>
      </c>
      <c r="EY225" s="7">
        <f t="shared" si="888"/>
        <v>2.022370304670086</v>
      </c>
      <c r="EZ225" s="7">
        <f t="shared" si="888"/>
        <v>1.7334602611457883</v>
      </c>
      <c r="FA225" s="7">
        <f t="shared" si="888"/>
        <v>1.7334602611457883</v>
      </c>
      <c r="FB225" s="7">
        <f t="shared" si="888"/>
        <v>1.7334602611457883</v>
      </c>
      <c r="FC225" s="7">
        <f t="shared" si="888"/>
        <v>1.3000951958593412</v>
      </c>
      <c r="FD225" s="7">
        <f t="shared" si="888"/>
        <v>1.1556401740971922</v>
      </c>
      <c r="FE225" s="7">
        <f t="shared" si="888"/>
        <v>1.1556401740971922</v>
      </c>
      <c r="FF225" s="7">
        <f t="shared" si="888"/>
        <v>0.86673013057289416</v>
      </c>
      <c r="FG225" s="7">
        <f t="shared" si="888"/>
        <v>0.72227510881074508</v>
      </c>
      <c r="FH225" s="7">
        <f t="shared" si="888"/>
        <v>0.57782008704859611</v>
      </c>
      <c r="FI225" s="7">
        <f t="shared" si="888"/>
        <v>1.011185152335043</v>
      </c>
      <c r="FJ225" s="7">
        <f t="shared" si="888"/>
        <v>1.4445502176214902</v>
      </c>
      <c r="FK225" s="7">
        <f t="shared" si="888"/>
        <v>1.7334602611457883</v>
      </c>
      <c r="FL225" s="7">
        <f t="shared" si="888"/>
        <v>2.022370304670086</v>
      </c>
      <c r="FM225" s="7">
        <f t="shared" si="888"/>
        <v>2.3112803481943844</v>
      </c>
      <c r="FN225" s="7">
        <f t="shared" si="888"/>
        <v>3.4669205222915767</v>
      </c>
      <c r="FO225" s="7">
        <f t="shared" si="888"/>
        <v>3.4669205222915767</v>
      </c>
      <c r="FP225" s="7">
        <f t="shared" si="888"/>
        <v>3.7558305658158746</v>
      </c>
      <c r="FQ225" s="7">
        <f t="shared" si="888"/>
        <v>3.7558305658158746</v>
      </c>
      <c r="FR225" s="7">
        <f t="shared" si="888"/>
        <v>3.9002855875780238</v>
      </c>
      <c r="FS225" s="7">
        <f t="shared" si="888"/>
        <v>3.4669205222915767</v>
      </c>
      <c r="FT225" s="7">
        <f t="shared" si="888"/>
        <v>3.7558305658158746</v>
      </c>
      <c r="FU225" s="7">
        <f t="shared" si="888"/>
        <v>2.8891004352429803</v>
      </c>
      <c r="FV225" s="7">
        <f t="shared" si="888"/>
        <v>4.0447406093401721</v>
      </c>
      <c r="FW225" s="7">
        <f t="shared" si="888"/>
        <v>4.1891956311023222</v>
      </c>
      <c r="FX225" s="7">
        <f t="shared" si="888"/>
        <v>4.7670157181509181</v>
      </c>
      <c r="FY225" s="7">
        <f t="shared" si="888"/>
        <v>5.2003807834373648</v>
      </c>
      <c r="FZ225" s="7">
        <f t="shared" si="888"/>
        <v>6.7893860228210041</v>
      </c>
      <c r="GA225" s="7">
        <f t="shared" si="888"/>
        <v>6.7893860228210041</v>
      </c>
      <c r="GB225" s="7">
        <f t="shared" si="888"/>
        <v>8.3783912622046444</v>
      </c>
      <c r="GC225" s="7">
        <f t="shared" si="888"/>
        <v>8.5228462839667927</v>
      </c>
      <c r="GD225" s="7">
        <f t="shared" si="888"/>
        <v>8.8117563274910911</v>
      </c>
      <c r="GE225" s="7">
        <f t="shared" si="888"/>
        <v>8.6673013057289428</v>
      </c>
      <c r="GF225" s="7">
        <f t="shared" si="888"/>
        <v>8.2339362404424943</v>
      </c>
      <c r="GG225" s="7">
        <f t="shared" si="888"/>
        <v>7.8005711751560476</v>
      </c>
      <c r="GH225" s="7">
        <f t="shared" si="888"/>
        <v>8.5228462839667927</v>
      </c>
      <c r="GI225" s="7">
        <f t="shared" si="888"/>
        <v>8.2339362404424943</v>
      </c>
      <c r="GJ225" s="7">
        <f t="shared" si="888"/>
        <v>7.5116611316317492</v>
      </c>
      <c r="GK225" s="7">
        <f t="shared" si="888"/>
        <v>8.3783912622046444</v>
      </c>
      <c r="GL225" s="7">
        <f t="shared" si="888"/>
        <v>9.5340314363018361</v>
      </c>
      <c r="GM225" s="7">
        <f t="shared" si="888"/>
        <v>10.256306545112581</v>
      </c>
      <c r="GN225" s="7">
        <f t="shared" si="888"/>
        <v>10.111851523350431</v>
      </c>
      <c r="GO225" s="7">
        <f t="shared" si="888"/>
        <v>10.978581653923326</v>
      </c>
      <c r="GP225" s="7">
        <f t="shared" si="888"/>
        <v>10.256306545112581</v>
      </c>
      <c r="GQ225" s="7">
        <f t="shared" si="888"/>
        <v>11.845311784496221</v>
      </c>
      <c r="GR225" s="7">
        <f t="shared" si="888"/>
        <v>10.256306545112581</v>
      </c>
      <c r="GS225" s="7">
        <f t="shared" si="888"/>
        <v>9.6784864580639844</v>
      </c>
      <c r="GT225" s="7">
        <f t="shared" si="886"/>
        <v>9.9673965015882828</v>
      </c>
      <c r="GU225" s="7">
        <f t="shared" si="886"/>
        <v>9.9673965015882828</v>
      </c>
      <c r="GV225" s="7">
        <f t="shared" si="872"/>
        <v>8.8117563274910911</v>
      </c>
      <c r="GW225" s="7">
        <f t="shared" si="872"/>
        <v>9.2451213927775377</v>
      </c>
      <c r="GX225" s="7">
        <f t="shared" si="872"/>
        <v>7.3672061098696</v>
      </c>
      <c r="GY225" s="7">
        <f t="shared" si="872"/>
        <v>7.6561161533938993</v>
      </c>
      <c r="GZ225" s="7">
        <f t="shared" si="872"/>
        <v>7.3672061098696</v>
      </c>
      <c r="HA225" s="7">
        <f t="shared" si="872"/>
        <v>6.7893860228210041</v>
      </c>
      <c r="HB225" s="7">
        <f t="shared" si="872"/>
        <v>7.0782960663453034</v>
      </c>
      <c r="HC225" s="7">
        <f t="shared" si="872"/>
        <v>6.9338410445831533</v>
      </c>
      <c r="HD225" s="7">
        <f t="shared" si="872"/>
        <v>6.6449310010588558</v>
      </c>
      <c r="HE225" s="7">
        <f t="shared" si="872"/>
        <v>7.5116611316317492</v>
      </c>
      <c r="HF225" s="7">
        <f t="shared" si="872"/>
        <v>8.0894812186803442</v>
      </c>
      <c r="HG225" s="7">
        <f t="shared" si="872"/>
        <v>9.1006663710153877</v>
      </c>
      <c r="HH225" s="7">
        <f t="shared" si="872"/>
        <v>9.9673965015882828</v>
      </c>
      <c r="HI225" s="7">
        <f t="shared" si="872"/>
        <v>10.689671610399028</v>
      </c>
      <c r="HJ225" s="7">
        <f t="shared" si="872"/>
        <v>12.567586893306965</v>
      </c>
      <c r="HK225" s="7">
        <f t="shared" si="872"/>
        <v>13.289862002117712</v>
      </c>
      <c r="HL225" s="7">
        <f t="shared" si="872"/>
        <v>15.456687328549947</v>
      </c>
      <c r="HM225" s="7">
        <f t="shared" si="872"/>
        <v>16.178962437360688</v>
      </c>
      <c r="HN225" s="7">
        <f t="shared" si="872"/>
        <v>16.32341745912284</v>
      </c>
      <c r="HO225" s="7">
        <f t="shared" si="872"/>
        <v>16.178962437360688</v>
      </c>
      <c r="HP225" s="7">
        <f t="shared" si="872"/>
        <v>16.467872480884989</v>
      </c>
      <c r="HQ225" s="7">
        <f t="shared" si="872"/>
        <v>17.76796767674433</v>
      </c>
      <c r="HR225" s="7">
        <f t="shared" si="872"/>
        <v>17.76796767674433</v>
      </c>
      <c r="HS225" s="7">
        <f t="shared" si="872"/>
        <v>16.467872480884989</v>
      </c>
      <c r="HT225" s="7">
        <f t="shared" si="872"/>
        <v>16.756782524409289</v>
      </c>
      <c r="HU225" s="7">
        <f t="shared" ref="HU225:IA225" si="889">HU214/$C225*100000</f>
        <v>18.490242785555075</v>
      </c>
      <c r="HV225" s="7">
        <f t="shared" si="889"/>
        <v>20.512613090225162</v>
      </c>
      <c r="HW225" s="7">
        <f t="shared" si="889"/>
        <v>20.945978155511607</v>
      </c>
      <c r="HX225" s="7">
        <f t="shared" si="889"/>
        <v>17.334602611457886</v>
      </c>
      <c r="HY225" s="7">
        <f t="shared" si="889"/>
        <v>15.601142350312095</v>
      </c>
      <c r="HZ225" s="7">
        <f t="shared" si="889"/>
        <v>13.43431702387986</v>
      </c>
      <c r="IA225" s="7">
        <f t="shared" si="889"/>
        <v>11.123036675685475</v>
      </c>
    </row>
    <row r="226" spans="2:235" ht="15.75" thickBot="1" x14ac:dyDescent="0.3">
      <c r="B226" s="348" t="s">
        <v>212</v>
      </c>
      <c r="C226" s="354">
        <v>129831</v>
      </c>
      <c r="I226" s="7">
        <f t="shared" si="874"/>
        <v>0.77023207092296908</v>
      </c>
      <c r="J226" s="7">
        <f t="shared" si="884"/>
        <v>0.77023207092296908</v>
      </c>
      <c r="K226" s="7">
        <f t="shared" si="884"/>
        <v>0.77023207092296908</v>
      </c>
      <c r="L226" s="7">
        <f t="shared" si="884"/>
        <v>0.77023207092296908</v>
      </c>
      <c r="M226" s="7">
        <f t="shared" si="884"/>
        <v>0.77023207092296908</v>
      </c>
      <c r="N226" s="7">
        <f t="shared" si="884"/>
        <v>0</v>
      </c>
      <c r="O226" s="7">
        <f t="shared" si="884"/>
        <v>0.77023207092296908</v>
      </c>
      <c r="P226" s="7">
        <f t="shared" si="884"/>
        <v>0.77023207092296908</v>
      </c>
      <c r="Q226" s="7">
        <f t="shared" si="884"/>
        <v>0.77023207092296908</v>
      </c>
      <c r="R226" s="7">
        <f t="shared" si="884"/>
        <v>0.77023207092296908</v>
      </c>
      <c r="S226" s="7">
        <f t="shared" si="884"/>
        <v>0.77023207092296908</v>
      </c>
      <c r="T226" s="7">
        <f t="shared" si="884"/>
        <v>0.77023207092296908</v>
      </c>
      <c r="U226" s="7">
        <f t="shared" si="884"/>
        <v>0.77023207092296908</v>
      </c>
      <c r="V226" s="7">
        <f t="shared" si="884"/>
        <v>0.77023207092296908</v>
      </c>
      <c r="W226" s="7">
        <f t="shared" si="884"/>
        <v>0.77023207092296908</v>
      </c>
      <c r="X226" s="7">
        <f t="shared" si="884"/>
        <v>0.77023207092296908</v>
      </c>
      <c r="Y226" s="7">
        <f t="shared" si="884"/>
        <v>1.5404641418459382</v>
      </c>
      <c r="Z226" s="7">
        <f t="shared" si="884"/>
        <v>1.5404641418459382</v>
      </c>
      <c r="AA226" s="7">
        <f t="shared" si="884"/>
        <v>3.0809282836918763</v>
      </c>
      <c r="AB226" s="7">
        <f t="shared" si="884"/>
        <v>3.8511603546148456</v>
      </c>
      <c r="AC226" s="7">
        <f t="shared" si="884"/>
        <v>4.621392425537814</v>
      </c>
      <c r="AD226" s="7">
        <f t="shared" si="884"/>
        <v>4.621392425537814</v>
      </c>
      <c r="AE226" s="7">
        <f t="shared" si="884"/>
        <v>4.621392425537814</v>
      </c>
      <c r="AF226" s="7">
        <f t="shared" si="884"/>
        <v>4.621392425537814</v>
      </c>
      <c r="AG226" s="7">
        <f t="shared" si="884"/>
        <v>6.9320886383067215</v>
      </c>
      <c r="AH226" s="7">
        <f t="shared" si="884"/>
        <v>9.2427848510756281</v>
      </c>
      <c r="AI226" s="7">
        <f t="shared" si="884"/>
        <v>9.2427848510756281</v>
      </c>
      <c r="AJ226" s="7">
        <f t="shared" si="884"/>
        <v>10.013016921998599</v>
      </c>
      <c r="AK226" s="7">
        <f t="shared" si="884"/>
        <v>13.864177276613443</v>
      </c>
      <c r="AL226" s="7">
        <f t="shared" si="884"/>
        <v>16.17487348938235</v>
      </c>
      <c r="AM226" s="7">
        <f t="shared" si="884"/>
        <v>17.715337631228291</v>
      </c>
      <c r="AN226" s="7">
        <f t="shared" si="884"/>
        <v>22.336730056766104</v>
      </c>
      <c r="AO226" s="7">
        <f t="shared" si="884"/>
        <v>25.417658340457979</v>
      </c>
      <c r="AP226" s="7">
        <f t="shared" si="884"/>
        <v>33.890211120610644</v>
      </c>
      <c r="AQ226" s="7">
        <f t="shared" si="884"/>
        <v>42.362763900763298</v>
      </c>
      <c r="AR226" s="7">
        <f t="shared" si="884"/>
        <v>50.835316680915959</v>
      </c>
      <c r="AS226" s="7">
        <f t="shared" si="884"/>
        <v>64.699493957529398</v>
      </c>
      <c r="AT226" s="7">
        <f t="shared" si="884"/>
        <v>77.793439163219873</v>
      </c>
      <c r="AU226" s="7">
        <f t="shared" si="884"/>
        <v>99.359937149063015</v>
      </c>
      <c r="AV226" s="7">
        <f t="shared" si="884"/>
        <v>117.84550685121427</v>
      </c>
      <c r="AW226" s="7">
        <f t="shared" si="884"/>
        <v>131.7096841278277</v>
      </c>
      <c r="AX226" s="7">
        <f t="shared" si="884"/>
        <v>145.57386140444115</v>
      </c>
      <c r="AY226" s="7">
        <f t="shared" si="884"/>
        <v>171.76175181582209</v>
      </c>
      <c r="AZ226" s="7">
        <f t="shared" si="884"/>
        <v>184.08546495058962</v>
      </c>
      <c r="BA226" s="7">
        <f t="shared" si="884"/>
        <v>201.80080258181792</v>
      </c>
      <c r="BB226" s="7">
        <f t="shared" si="884"/>
        <v>224.90776470950698</v>
      </c>
      <c r="BC226" s="7">
        <f t="shared" si="884"/>
        <v>244.93379855350418</v>
      </c>
      <c r="BD226" s="7">
        <f t="shared" si="884"/>
        <v>264.95983239750137</v>
      </c>
      <c r="BE226" s="7">
        <f t="shared" si="884"/>
        <v>299.62027558903497</v>
      </c>
      <c r="BF226" s="7">
        <f t="shared" si="884"/>
        <v>325.80816600041595</v>
      </c>
      <c r="BG226" s="7">
        <f t="shared" si="884"/>
        <v>345.83419984441315</v>
      </c>
      <c r="BH226" s="7">
        <f t="shared" si="884"/>
        <v>355.84721676641169</v>
      </c>
      <c r="BI226" s="7">
        <f t="shared" si="884"/>
        <v>367.40069783025626</v>
      </c>
      <c r="BJ226" s="7">
        <f t="shared" si="884"/>
        <v>376.64348268133188</v>
      </c>
      <c r="BK226" s="7">
        <f t="shared" si="884"/>
        <v>386.65649960333047</v>
      </c>
      <c r="BL226" s="7">
        <f t="shared" si="884"/>
        <v>378.95417889410078</v>
      </c>
      <c r="BM226" s="7">
        <f t="shared" si="884"/>
        <v>386.65649960333047</v>
      </c>
      <c r="BN226" s="7">
        <f t="shared" si="884"/>
        <v>404.37183723455877</v>
      </c>
      <c r="BO226" s="7">
        <f t="shared" si="884"/>
        <v>398.98021273809798</v>
      </c>
      <c r="BP226" s="7">
        <f t="shared" si="884"/>
        <v>406.68253344732767</v>
      </c>
      <c r="BQ226" s="7">
        <f t="shared" si="884"/>
        <v>408.22299758917359</v>
      </c>
      <c r="BR226" s="7">
        <f t="shared" si="884"/>
        <v>429.01926350409383</v>
      </c>
      <c r="BS226" s="7">
        <f t="shared" si="884"/>
        <v>437.49181628424645</v>
      </c>
      <c r="BT226" s="7">
        <f t="shared" si="884"/>
        <v>429.01926350409383</v>
      </c>
      <c r="BU226" s="7">
        <f t="shared" ref="BU226:EF226" si="890">BU215/$C226*100000</f>
        <v>409.7634617310195</v>
      </c>
      <c r="BV226" s="7">
        <f t="shared" si="890"/>
        <v>422.08717486578701</v>
      </c>
      <c r="BW226" s="7">
        <f t="shared" si="890"/>
        <v>398.98021273809798</v>
      </c>
      <c r="BX226" s="7">
        <f t="shared" si="890"/>
        <v>405.91230137640468</v>
      </c>
      <c r="BY226" s="7">
        <f t="shared" si="890"/>
        <v>379.72441096502376</v>
      </c>
      <c r="BZ226" s="7">
        <f t="shared" si="890"/>
        <v>374.33278646856297</v>
      </c>
      <c r="CA226" s="7">
        <f t="shared" si="890"/>
        <v>371.25185818487108</v>
      </c>
      <c r="CB226" s="7">
        <f t="shared" si="890"/>
        <v>363.54953747564139</v>
      </c>
      <c r="CC226" s="7">
        <f t="shared" si="890"/>
        <v>345.06396777349011</v>
      </c>
      <c r="CD226" s="7">
        <f t="shared" si="890"/>
        <v>341.21280741887534</v>
      </c>
      <c r="CE226" s="7">
        <f t="shared" si="890"/>
        <v>321.95700564580108</v>
      </c>
      <c r="CF226" s="7">
        <f t="shared" si="890"/>
        <v>318.87607736210924</v>
      </c>
      <c r="CG226" s="7">
        <f t="shared" si="890"/>
        <v>294.99888316349717</v>
      </c>
      <c r="CH226" s="7">
        <f t="shared" si="890"/>
        <v>264.18960032657839</v>
      </c>
      <c r="CI226" s="7">
        <f t="shared" si="890"/>
        <v>255.71704754642576</v>
      </c>
      <c r="CJ226" s="7">
        <f t="shared" si="890"/>
        <v>241.85287026981229</v>
      </c>
      <c r="CK226" s="7">
        <f t="shared" si="890"/>
        <v>217.97567607120027</v>
      </c>
      <c r="CL226" s="7">
        <f t="shared" si="890"/>
        <v>194.86871394351118</v>
      </c>
      <c r="CM226" s="7">
        <f t="shared" si="890"/>
        <v>175.61291217043697</v>
      </c>
      <c r="CN226" s="7">
        <f t="shared" si="890"/>
        <v>163.28919903566944</v>
      </c>
      <c r="CO226" s="7">
        <f t="shared" si="890"/>
        <v>154.04641418459383</v>
      </c>
      <c r="CP226" s="7">
        <f t="shared" si="890"/>
        <v>138.64177276613444</v>
      </c>
      <c r="CQ226" s="7">
        <f t="shared" si="890"/>
        <v>137.87154069521148</v>
      </c>
      <c r="CR226" s="7">
        <f t="shared" si="890"/>
        <v>136.33107655336553</v>
      </c>
      <c r="CS226" s="7">
        <f t="shared" si="890"/>
        <v>121.6966672058291</v>
      </c>
      <c r="CT226" s="7">
        <f t="shared" si="890"/>
        <v>117.84550685121427</v>
      </c>
      <c r="CU226" s="7">
        <f t="shared" si="890"/>
        <v>120.15620306398318</v>
      </c>
      <c r="CV226" s="7">
        <f t="shared" si="890"/>
        <v>116.30504270936832</v>
      </c>
      <c r="CW226" s="7">
        <f t="shared" si="890"/>
        <v>108.60272200013866</v>
      </c>
      <c r="CX226" s="7">
        <f t="shared" si="890"/>
        <v>97.819473007217084</v>
      </c>
      <c r="CY226" s="7">
        <f t="shared" si="890"/>
        <v>95.508776794448167</v>
      </c>
      <c r="CZ226" s="7">
        <f t="shared" si="890"/>
        <v>100.13016921998597</v>
      </c>
      <c r="DA226" s="7">
        <f t="shared" si="890"/>
        <v>89.346920227064416</v>
      </c>
      <c r="DB226" s="7">
        <f t="shared" si="890"/>
        <v>77.023207092296914</v>
      </c>
      <c r="DC226" s="7">
        <f t="shared" si="890"/>
        <v>71.631582595836136</v>
      </c>
      <c r="DD226" s="7">
        <f t="shared" si="890"/>
        <v>70.861350524913163</v>
      </c>
      <c r="DE226" s="7">
        <f t="shared" si="890"/>
        <v>70.861350524913163</v>
      </c>
      <c r="DF226" s="7">
        <f t="shared" si="890"/>
        <v>63.159029815683461</v>
      </c>
      <c r="DG226" s="7">
        <f t="shared" si="890"/>
        <v>60.848333602914551</v>
      </c>
      <c r="DH226" s="7">
        <f t="shared" si="890"/>
        <v>62.388797744760502</v>
      </c>
      <c r="DI226" s="7">
        <f t="shared" si="890"/>
        <v>60.078101531991592</v>
      </c>
      <c r="DJ226" s="7">
        <f t="shared" si="890"/>
        <v>56.997173248299717</v>
      </c>
      <c r="DK226" s="7">
        <f t="shared" si="890"/>
        <v>52.375780822761897</v>
      </c>
      <c r="DL226" s="7">
        <f t="shared" si="890"/>
        <v>48.524620468147056</v>
      </c>
      <c r="DM226" s="7">
        <f t="shared" si="890"/>
        <v>49.294852539070021</v>
      </c>
      <c r="DN226" s="7">
        <f t="shared" si="890"/>
        <v>45.443692184455173</v>
      </c>
      <c r="DO226" s="7">
        <f t="shared" si="890"/>
        <v>36.971139404302512</v>
      </c>
      <c r="DP226" s="7">
        <f t="shared" si="890"/>
        <v>36.200907333379547</v>
      </c>
      <c r="DQ226" s="7">
        <f t="shared" si="890"/>
        <v>32.349746978764699</v>
      </c>
      <c r="DR226" s="7">
        <f t="shared" si="890"/>
        <v>32.349746978764699</v>
      </c>
      <c r="DS226" s="7">
        <f t="shared" si="890"/>
        <v>32.349746978764699</v>
      </c>
      <c r="DT226" s="7">
        <f t="shared" si="890"/>
        <v>25.417658340457979</v>
      </c>
      <c r="DU226" s="7">
        <f t="shared" si="890"/>
        <v>23.877194198612042</v>
      </c>
      <c r="DV226" s="7">
        <f t="shared" si="890"/>
        <v>23.106962127689073</v>
      </c>
      <c r="DW226" s="7">
        <f t="shared" si="890"/>
        <v>22.336730056766104</v>
      </c>
      <c r="DX226" s="7">
        <f t="shared" si="890"/>
        <v>20.796265914920166</v>
      </c>
      <c r="DY226" s="7">
        <f t="shared" si="890"/>
        <v>22.336730056766104</v>
      </c>
      <c r="DZ226" s="7">
        <f t="shared" si="890"/>
        <v>20.796265914920166</v>
      </c>
      <c r="EA226" s="7">
        <f t="shared" si="890"/>
        <v>20.026033843997197</v>
      </c>
      <c r="EB226" s="7">
        <f t="shared" si="890"/>
        <v>20.026033843997197</v>
      </c>
      <c r="EC226" s="7">
        <f t="shared" si="890"/>
        <v>17.715337631228291</v>
      </c>
      <c r="ED226" s="7">
        <f t="shared" si="890"/>
        <v>14.634409347536414</v>
      </c>
      <c r="EE226" s="7">
        <f t="shared" si="890"/>
        <v>11.553481063844536</v>
      </c>
      <c r="EF226" s="7">
        <f t="shared" si="890"/>
        <v>9.2427848510756281</v>
      </c>
      <c r="EG226" s="7">
        <f t="shared" si="880"/>
        <v>10.013016921998599</v>
      </c>
      <c r="EH226" s="7">
        <f t="shared" si="888"/>
        <v>8.472552780152661</v>
      </c>
      <c r="EI226" s="7">
        <f t="shared" si="888"/>
        <v>6.9320886383067215</v>
      </c>
      <c r="EJ226" s="7">
        <f t="shared" si="888"/>
        <v>6.1618565673837526</v>
      </c>
      <c r="EK226" s="7">
        <f t="shared" si="888"/>
        <v>6.1618565673837526</v>
      </c>
      <c r="EL226" s="7">
        <f t="shared" si="888"/>
        <v>6.9320886383067215</v>
      </c>
      <c r="EM226" s="7">
        <f t="shared" si="888"/>
        <v>6.9320886383067215</v>
      </c>
      <c r="EN226" s="7">
        <f t="shared" si="888"/>
        <v>5.3916244964607829</v>
      </c>
      <c r="EO226" s="7">
        <f t="shared" si="888"/>
        <v>6.1618565673837526</v>
      </c>
      <c r="EP226" s="7">
        <f t="shared" si="888"/>
        <v>8.472552780152661</v>
      </c>
      <c r="EQ226" s="7">
        <f t="shared" si="888"/>
        <v>11.553481063844536</v>
      </c>
      <c r="ER226" s="7">
        <f t="shared" si="888"/>
        <v>10.013016921998599</v>
      </c>
      <c r="ES226" s="7">
        <f t="shared" si="888"/>
        <v>9.2427848510756281</v>
      </c>
      <c r="ET226" s="7">
        <f t="shared" si="888"/>
        <v>8.472552780152661</v>
      </c>
      <c r="EU226" s="7">
        <f t="shared" si="888"/>
        <v>8.472552780152661</v>
      </c>
      <c r="EV226" s="7">
        <f t="shared" si="888"/>
        <v>9.2427848510756281</v>
      </c>
      <c r="EW226" s="7">
        <f t="shared" si="888"/>
        <v>5.3916244964607829</v>
      </c>
      <c r="EX226" s="7">
        <f t="shared" si="888"/>
        <v>3.0809282836918763</v>
      </c>
      <c r="EY226" s="7">
        <f t="shared" si="888"/>
        <v>3.0809282836918763</v>
      </c>
      <c r="EZ226" s="7">
        <f t="shared" si="888"/>
        <v>3.8511603546148456</v>
      </c>
      <c r="FA226" s="7">
        <f t="shared" si="888"/>
        <v>3.0809282836918763</v>
      </c>
      <c r="FB226" s="7">
        <f t="shared" si="888"/>
        <v>3.0809282836918763</v>
      </c>
      <c r="FC226" s="7">
        <f t="shared" si="888"/>
        <v>1.5404641418459382</v>
      </c>
      <c r="FD226" s="7">
        <f t="shared" si="888"/>
        <v>1.5404641418459382</v>
      </c>
      <c r="FE226" s="7">
        <f t="shared" si="888"/>
        <v>0.77023207092296908</v>
      </c>
      <c r="FF226" s="7">
        <f t="shared" si="888"/>
        <v>0.77023207092296908</v>
      </c>
      <c r="FG226" s="7">
        <f t="shared" si="888"/>
        <v>0</v>
      </c>
      <c r="FH226" s="7">
        <f t="shared" si="888"/>
        <v>0.77023207092296908</v>
      </c>
      <c r="FI226" s="7">
        <f t="shared" si="888"/>
        <v>0.77023207092296908</v>
      </c>
      <c r="FJ226" s="7">
        <f t="shared" si="888"/>
        <v>1.5404641418459382</v>
      </c>
      <c r="FK226" s="7">
        <f t="shared" si="888"/>
        <v>2.310696212768907</v>
      </c>
      <c r="FL226" s="7">
        <f t="shared" si="888"/>
        <v>2.310696212768907</v>
      </c>
      <c r="FM226" s="7">
        <f t="shared" si="888"/>
        <v>3.0809282836918763</v>
      </c>
      <c r="FN226" s="7">
        <f t="shared" si="888"/>
        <v>3.8511603546148456</v>
      </c>
      <c r="FO226" s="7">
        <f t="shared" si="888"/>
        <v>4.621392425537814</v>
      </c>
      <c r="FP226" s="7">
        <f t="shared" si="888"/>
        <v>4.621392425537814</v>
      </c>
      <c r="FQ226" s="7">
        <f t="shared" si="888"/>
        <v>3.8511603546148456</v>
      </c>
      <c r="FR226" s="7">
        <f t="shared" si="888"/>
        <v>3.8511603546148456</v>
      </c>
      <c r="FS226" s="7">
        <f t="shared" si="888"/>
        <v>3.8511603546148456</v>
      </c>
      <c r="FT226" s="7">
        <f t="shared" si="888"/>
        <v>6.1618565673837526</v>
      </c>
      <c r="FU226" s="7">
        <f t="shared" si="888"/>
        <v>6.1618565673837526</v>
      </c>
      <c r="FV226" s="7">
        <f t="shared" si="888"/>
        <v>6.9320886383067215</v>
      </c>
      <c r="FW226" s="7">
        <f t="shared" si="888"/>
        <v>7.7023207092296913</v>
      </c>
      <c r="FX226" s="7">
        <f t="shared" si="888"/>
        <v>7.7023207092296913</v>
      </c>
      <c r="FY226" s="7">
        <f t="shared" si="888"/>
        <v>8.472552780152661</v>
      </c>
      <c r="FZ226" s="7">
        <f t="shared" si="888"/>
        <v>9.2427848510756281</v>
      </c>
      <c r="GA226" s="7">
        <f t="shared" si="888"/>
        <v>8.472552780152661</v>
      </c>
      <c r="GB226" s="7">
        <f t="shared" si="888"/>
        <v>8.472552780152661</v>
      </c>
      <c r="GC226" s="7">
        <f t="shared" si="888"/>
        <v>7.7023207092296913</v>
      </c>
      <c r="GD226" s="7">
        <f t="shared" si="888"/>
        <v>7.7023207092296913</v>
      </c>
      <c r="GE226" s="7">
        <f t="shared" si="888"/>
        <v>10.783248992921566</v>
      </c>
      <c r="GF226" s="7">
        <f t="shared" si="888"/>
        <v>13.864177276613443</v>
      </c>
      <c r="GG226" s="7">
        <f t="shared" si="888"/>
        <v>14.634409347536414</v>
      </c>
      <c r="GH226" s="7">
        <f t="shared" si="888"/>
        <v>16.17487348938235</v>
      </c>
      <c r="GI226" s="7">
        <f t="shared" si="888"/>
        <v>18.485569702151256</v>
      </c>
      <c r="GJ226" s="7">
        <f t="shared" si="888"/>
        <v>18.485569702151256</v>
      </c>
      <c r="GK226" s="7">
        <f t="shared" si="888"/>
        <v>20.796265914920166</v>
      </c>
      <c r="GL226" s="7">
        <f t="shared" si="888"/>
        <v>19.255801773074229</v>
      </c>
      <c r="GM226" s="7">
        <f t="shared" si="888"/>
        <v>20.026033843997197</v>
      </c>
      <c r="GN226" s="7">
        <f t="shared" si="888"/>
        <v>22.336730056766104</v>
      </c>
      <c r="GO226" s="7">
        <f t="shared" si="888"/>
        <v>21.566497985843132</v>
      </c>
      <c r="GP226" s="7">
        <f t="shared" si="888"/>
        <v>20.026033843997197</v>
      </c>
      <c r="GQ226" s="7">
        <f t="shared" si="888"/>
        <v>20.796265914920166</v>
      </c>
      <c r="GR226" s="7">
        <f t="shared" si="888"/>
        <v>18.485569702151256</v>
      </c>
      <c r="GS226" s="7">
        <f t="shared" si="888"/>
        <v>19.255801773074229</v>
      </c>
      <c r="GT226" s="7">
        <f t="shared" si="886"/>
        <v>18.485569702151256</v>
      </c>
      <c r="GU226" s="7">
        <f t="shared" si="886"/>
        <v>15.404641418459383</v>
      </c>
      <c r="GV226" s="7">
        <f t="shared" si="872"/>
        <v>12.323713134767505</v>
      </c>
      <c r="GW226" s="7">
        <f t="shared" si="872"/>
        <v>14.634409347536414</v>
      </c>
      <c r="GX226" s="7">
        <f t="shared" si="872"/>
        <v>13.093945205690474</v>
      </c>
      <c r="GY226" s="7">
        <f t="shared" si="872"/>
        <v>14.634409347536414</v>
      </c>
      <c r="GZ226" s="7">
        <f t="shared" si="872"/>
        <v>12.323713134767505</v>
      </c>
      <c r="HA226" s="7">
        <f t="shared" si="872"/>
        <v>9.2427848510756281</v>
      </c>
      <c r="HB226" s="7">
        <f t="shared" si="872"/>
        <v>16.945105560305322</v>
      </c>
      <c r="HC226" s="7">
        <f t="shared" si="872"/>
        <v>18.485569702151256</v>
      </c>
      <c r="HD226" s="7">
        <f t="shared" si="872"/>
        <v>16.945105560305322</v>
      </c>
      <c r="HE226" s="7">
        <f t="shared" si="872"/>
        <v>17.715337631228291</v>
      </c>
      <c r="HF226" s="7">
        <f t="shared" si="872"/>
        <v>16.945105560305322</v>
      </c>
      <c r="HG226" s="7">
        <f t="shared" si="872"/>
        <v>18.485569702151256</v>
      </c>
      <c r="HH226" s="7">
        <f t="shared" si="872"/>
        <v>19.255801773074229</v>
      </c>
      <c r="HI226" s="7">
        <f t="shared" si="872"/>
        <v>13.093945205690474</v>
      </c>
      <c r="HJ226" s="7">
        <f t="shared" si="872"/>
        <v>13.093945205690474</v>
      </c>
      <c r="HK226" s="7">
        <f t="shared" si="872"/>
        <v>13.093945205690474</v>
      </c>
      <c r="HL226" s="7">
        <f t="shared" ref="HL226:HS226" si="891">HL215/$C226*100000</f>
        <v>19.255801773074229</v>
      </c>
      <c r="HM226" s="7">
        <f t="shared" si="891"/>
        <v>20.796265914920166</v>
      </c>
      <c r="HN226" s="7">
        <f t="shared" si="891"/>
        <v>25.417658340457979</v>
      </c>
      <c r="HO226" s="7">
        <f t="shared" si="891"/>
        <v>27.728354553226886</v>
      </c>
      <c r="HP226" s="7">
        <f t="shared" si="891"/>
        <v>29.268818695072827</v>
      </c>
      <c r="HQ226" s="7">
        <f t="shared" si="891"/>
        <v>36.200907333379547</v>
      </c>
      <c r="HR226" s="7">
        <f t="shared" si="891"/>
        <v>42.362763900763298</v>
      </c>
      <c r="HS226" s="7">
        <f t="shared" si="891"/>
        <v>37.741371475225485</v>
      </c>
      <c r="HT226" s="7">
        <f>HT215/$C226*100000</f>
        <v>40.052067687994395</v>
      </c>
      <c r="HU226" s="7">
        <f t="shared" ref="HU226:HZ226" si="892">HU215/$C226*100000</f>
        <v>44.673460113532208</v>
      </c>
      <c r="HV226" s="7">
        <f t="shared" si="892"/>
        <v>51.605548751838931</v>
      </c>
      <c r="HW226" s="7">
        <f t="shared" si="892"/>
        <v>50.835316680915959</v>
      </c>
      <c r="HX226" s="7">
        <f t="shared" si="892"/>
        <v>43.132995971686263</v>
      </c>
      <c r="HY226" s="7">
        <f t="shared" si="892"/>
        <v>34.660443191533609</v>
      </c>
      <c r="HZ226" s="7">
        <f t="shared" si="892"/>
        <v>31.57951490784173</v>
      </c>
      <c r="IA226" s="7">
        <f>IA215/$C226*100000</f>
        <v>26.187890411380948</v>
      </c>
    </row>
    <row r="227" spans="2:235" ht="15.75" thickBot="1" x14ac:dyDescent="0.3"/>
    <row r="228" spans="2:235" ht="15.75" thickBot="1" x14ac:dyDescent="0.3">
      <c r="HR228" s="40"/>
      <c r="HS228" s="314">
        <v>30</v>
      </c>
      <c r="HT228" s="314">
        <v>31</v>
      </c>
      <c r="HU228" s="314">
        <v>32</v>
      </c>
      <c r="HV228" s="314">
        <v>33</v>
      </c>
      <c r="HW228" s="314">
        <v>34</v>
      </c>
      <c r="HX228" s="314">
        <v>35</v>
      </c>
      <c r="HY228" s="314">
        <v>36</v>
      </c>
      <c r="HZ228" s="255">
        <v>37</v>
      </c>
      <c r="IA228" s="255">
        <v>38</v>
      </c>
    </row>
    <row r="229" spans="2:235" x14ac:dyDescent="0.25">
      <c r="HR229" s="256" t="s">
        <v>203</v>
      </c>
      <c r="HS229" s="277">
        <f t="shared" ref="HS229:HS238" si="893">FW217</f>
        <v>0.90247871419345194</v>
      </c>
      <c r="HT229" s="278">
        <f t="shared" ref="HT229:HT238" si="894">GD217</f>
        <v>2.0305771069352669</v>
      </c>
      <c r="HU229" s="278">
        <f t="shared" ref="HU229:HU238" si="895">GK217</f>
        <v>2.7638410622174465</v>
      </c>
      <c r="HV229" s="278">
        <f t="shared" ref="HV229:HV238" si="896">GR217</f>
        <v>2.1433869462094486</v>
      </c>
      <c r="HW229" s="278">
        <f t="shared" ref="HW229:HW238" si="897">GY217</f>
        <v>1.9741721872981763</v>
      </c>
      <c r="HX229" s="278">
        <f t="shared" ref="HX229:HX238" si="898">HF217</f>
        <v>2.3126017051207204</v>
      </c>
      <c r="HY229" s="278">
        <f t="shared" ref="HY229:HY238" si="899">HM217</f>
        <v>4.9636329280639853</v>
      </c>
      <c r="HZ229" s="278">
        <f t="shared" ref="HZ229:HZ238" si="900">HT217</f>
        <v>3.835534535322171</v>
      </c>
      <c r="IA229" s="264">
        <f t="shared" ref="IA229:IA238" si="901">IA217</f>
        <v>1.2409082320159963</v>
      </c>
    </row>
    <row r="230" spans="2:235" x14ac:dyDescent="0.25">
      <c r="HR230" s="256" t="s">
        <v>204</v>
      </c>
      <c r="HS230" s="279">
        <f t="shared" si="893"/>
        <v>8.9394425183857873</v>
      </c>
      <c r="HT230" s="41">
        <f t="shared" si="894"/>
        <v>15.082187936047529</v>
      </c>
      <c r="HU230" s="41">
        <f t="shared" si="895"/>
        <v>22.523399864759718</v>
      </c>
      <c r="HV230" s="41">
        <f t="shared" si="896"/>
        <v>22.223753746825</v>
      </c>
      <c r="HW230" s="41">
        <f t="shared" si="897"/>
        <v>21.674402530611349</v>
      </c>
      <c r="HX230" s="41">
        <f t="shared" si="898"/>
        <v>25.619743083418484</v>
      </c>
      <c r="HY230" s="41">
        <f t="shared" si="899"/>
        <v>46.195443181602528</v>
      </c>
      <c r="HZ230" s="41">
        <f t="shared" si="900"/>
        <v>44.996858709863652</v>
      </c>
      <c r="IA230" s="266">
        <f t="shared" si="901"/>
        <v>9.1891476166647195</v>
      </c>
    </row>
    <row r="231" spans="2:235" x14ac:dyDescent="0.25">
      <c r="HR231" s="256" t="s">
        <v>205</v>
      </c>
      <c r="HS231" s="279">
        <f t="shared" si="893"/>
        <v>21.579995970540171</v>
      </c>
      <c r="HT231" s="41">
        <f t="shared" si="894"/>
        <v>41.100490250945803</v>
      </c>
      <c r="HU231" s="41">
        <f t="shared" si="895"/>
        <v>57.755590875512077</v>
      </c>
      <c r="HV231" s="41">
        <f t="shared" si="896"/>
        <v>54.173848805712886</v>
      </c>
      <c r="HW231" s="41">
        <f t="shared" si="897"/>
        <v>51.308455149873517</v>
      </c>
      <c r="HX231" s="41">
        <f t="shared" si="898"/>
        <v>61.426876497056256</v>
      </c>
      <c r="HY231" s="41">
        <f t="shared" si="899"/>
        <v>97.065210091558271</v>
      </c>
      <c r="HZ231" s="41">
        <f t="shared" si="900"/>
        <v>91.468738107497032</v>
      </c>
      <c r="IA231" s="266">
        <f t="shared" si="901"/>
        <v>17.326677262653622</v>
      </c>
    </row>
    <row r="232" spans="2:235" x14ac:dyDescent="0.25">
      <c r="HR232" s="256" t="s">
        <v>206</v>
      </c>
      <c r="HS232" s="279">
        <f t="shared" si="893"/>
        <v>14.898057712282192</v>
      </c>
      <c r="HT232" s="41">
        <f t="shared" si="894"/>
        <v>26.21127028754648</v>
      </c>
      <c r="HU232" s="41">
        <f t="shared" si="895"/>
        <v>32.822283397371706</v>
      </c>
      <c r="HV232" s="41">
        <f t="shared" si="896"/>
        <v>30.634131170880256</v>
      </c>
      <c r="HW232" s="41">
        <f t="shared" si="897"/>
        <v>28.026971071230872</v>
      </c>
      <c r="HX232" s="41">
        <f t="shared" si="898"/>
        <v>31.099695474389073</v>
      </c>
      <c r="HY232" s="41">
        <f t="shared" si="899"/>
        <v>51.67763768947885</v>
      </c>
      <c r="HZ232" s="41">
        <f t="shared" si="900"/>
        <v>49.536041893338293</v>
      </c>
      <c r="IA232" s="266">
        <f t="shared" si="901"/>
        <v>10.149301816492244</v>
      </c>
    </row>
    <row r="233" spans="2:235" x14ac:dyDescent="0.25">
      <c r="HR233" s="256" t="s">
        <v>207</v>
      </c>
      <c r="HS233" s="279">
        <f t="shared" si="893"/>
        <v>12.046686798823954</v>
      </c>
      <c r="HT233" s="41">
        <f t="shared" si="894"/>
        <v>20.243868417572582</v>
      </c>
      <c r="HU233" s="41">
        <f t="shared" si="895"/>
        <v>24.682121448718249</v>
      </c>
      <c r="HV233" s="41">
        <f t="shared" si="896"/>
        <v>20.470309898753484</v>
      </c>
      <c r="HW233" s="41">
        <f t="shared" si="897"/>
        <v>19.609832270266057</v>
      </c>
      <c r="HX233" s="41">
        <f t="shared" si="898"/>
        <v>19.7456971589746</v>
      </c>
      <c r="HY233" s="41">
        <f t="shared" si="899"/>
        <v>42.072827203411478</v>
      </c>
      <c r="HZ233" s="41">
        <f t="shared" si="900"/>
        <v>41.529367648577313</v>
      </c>
      <c r="IA233" s="266">
        <f t="shared" si="901"/>
        <v>9.2388124321807776</v>
      </c>
    </row>
    <row r="234" spans="2:235" x14ac:dyDescent="0.25">
      <c r="HR234" s="256" t="s">
        <v>208</v>
      </c>
      <c r="HS234" s="279">
        <f t="shared" si="893"/>
        <v>11.451506030994883</v>
      </c>
      <c r="HT234" s="41">
        <f t="shared" si="894"/>
        <v>18.954216878888083</v>
      </c>
      <c r="HU234" s="41">
        <f t="shared" si="895"/>
        <v>21.994789169876377</v>
      </c>
      <c r="HV234" s="41">
        <f t="shared" si="896"/>
        <v>20.573222903959774</v>
      </c>
      <c r="HW234" s="41">
        <f t="shared" si="897"/>
        <v>17.690602420295544</v>
      </c>
      <c r="HX234" s="41">
        <f t="shared" si="898"/>
        <v>20.336295192973669</v>
      </c>
      <c r="HY234" s="41">
        <f t="shared" si="899"/>
        <v>34.433493996646682</v>
      </c>
      <c r="HZ234" s="41">
        <f t="shared" si="900"/>
        <v>36.131475925380407</v>
      </c>
      <c r="IA234" s="266">
        <f t="shared" si="901"/>
        <v>8.7268373546547213</v>
      </c>
    </row>
    <row r="235" spans="2:235" x14ac:dyDescent="0.25">
      <c r="HR235" s="256" t="s">
        <v>209</v>
      </c>
      <c r="HS235" s="279">
        <f t="shared" si="893"/>
        <v>7.521834608576027</v>
      </c>
      <c r="HT235" s="41">
        <f t="shared" si="894"/>
        <v>11.069869801300568</v>
      </c>
      <c r="HU235" s="41">
        <f t="shared" si="895"/>
        <v>12.631005286099366</v>
      </c>
      <c r="HV235" s="41">
        <f t="shared" si="896"/>
        <v>11.401019752621524</v>
      </c>
      <c r="HW235" s="41">
        <f t="shared" si="897"/>
        <v>10.73871984997961</v>
      </c>
      <c r="HX235" s="41">
        <f t="shared" si="898"/>
        <v>11.826783975748469</v>
      </c>
      <c r="HY235" s="41">
        <f t="shared" si="899"/>
        <v>20.767832661414314</v>
      </c>
      <c r="HZ235" s="41">
        <f t="shared" si="900"/>
        <v>19.963611351063417</v>
      </c>
      <c r="IA235" s="266">
        <f t="shared" si="901"/>
        <v>5.6295491724562714</v>
      </c>
    </row>
    <row r="236" spans="2:235" x14ac:dyDescent="0.25">
      <c r="HR236" s="256" t="s">
        <v>210</v>
      </c>
      <c r="HS236" s="279">
        <f t="shared" si="893"/>
        <v>3.9379606064205275</v>
      </c>
      <c r="HT236" s="41">
        <f t="shared" si="894"/>
        <v>6.7961578207580065</v>
      </c>
      <c r="HU236" s="41">
        <f t="shared" si="895"/>
        <v>7.6218592382332782</v>
      </c>
      <c r="HV236" s="41">
        <f t="shared" si="896"/>
        <v>7.6853747318852221</v>
      </c>
      <c r="HW236" s="41">
        <f t="shared" si="897"/>
        <v>5.4623324540671829</v>
      </c>
      <c r="HX236" s="41">
        <f t="shared" si="898"/>
        <v>5.5258479477191269</v>
      </c>
      <c r="HY236" s="41">
        <f t="shared" si="899"/>
        <v>11.62333533830575</v>
      </c>
      <c r="HZ236" s="41">
        <f t="shared" si="900"/>
        <v>12.194974781173245</v>
      </c>
      <c r="IA236" s="266">
        <f t="shared" si="901"/>
        <v>4.5731155429399672</v>
      </c>
    </row>
    <row r="237" spans="2:235" x14ac:dyDescent="0.25">
      <c r="HR237" s="256" t="s">
        <v>211</v>
      </c>
      <c r="HS237" s="279">
        <f t="shared" si="893"/>
        <v>4.1891956311023222</v>
      </c>
      <c r="HT237" s="41">
        <f t="shared" si="894"/>
        <v>8.8117563274910911</v>
      </c>
      <c r="HU237" s="41">
        <f t="shared" si="895"/>
        <v>8.3783912622046444</v>
      </c>
      <c r="HV237" s="41">
        <f t="shared" si="896"/>
        <v>10.256306545112581</v>
      </c>
      <c r="HW237" s="41">
        <f t="shared" si="897"/>
        <v>7.6561161533938993</v>
      </c>
      <c r="HX237" s="41">
        <f t="shared" si="898"/>
        <v>8.0894812186803442</v>
      </c>
      <c r="HY237" s="41">
        <f t="shared" si="899"/>
        <v>16.178962437360688</v>
      </c>
      <c r="HZ237" s="41">
        <f t="shared" si="900"/>
        <v>16.756782524409289</v>
      </c>
      <c r="IA237" s="266">
        <f t="shared" si="901"/>
        <v>11.123036675685475</v>
      </c>
    </row>
    <row r="238" spans="2:235" ht="15.75" thickBot="1" x14ac:dyDescent="0.3">
      <c r="HR238" s="257" t="s">
        <v>212</v>
      </c>
      <c r="HS238" s="280">
        <f t="shared" si="893"/>
        <v>7.7023207092296913</v>
      </c>
      <c r="HT238" s="281">
        <f t="shared" si="894"/>
        <v>7.7023207092296913</v>
      </c>
      <c r="HU238" s="281">
        <f t="shared" si="895"/>
        <v>20.796265914920166</v>
      </c>
      <c r="HV238" s="281">
        <f t="shared" si="896"/>
        <v>18.485569702151256</v>
      </c>
      <c r="HW238" s="281">
        <f t="shared" si="897"/>
        <v>14.634409347536414</v>
      </c>
      <c r="HX238" s="281">
        <f t="shared" si="898"/>
        <v>16.945105560305322</v>
      </c>
      <c r="HY238" s="281">
        <f t="shared" si="899"/>
        <v>20.796265914920166</v>
      </c>
      <c r="HZ238" s="281">
        <f t="shared" si="900"/>
        <v>40.052067687994395</v>
      </c>
      <c r="IA238" s="271">
        <f t="shared" si="901"/>
        <v>26.187890411380948</v>
      </c>
    </row>
    <row r="239" spans="2:235" x14ac:dyDescent="0.25">
      <c r="HJ239" s="6"/>
      <c r="HK239" s="6"/>
      <c r="HL239" s="6"/>
      <c r="HM239" s="6"/>
      <c r="HN239" s="6"/>
      <c r="HO239" s="6"/>
      <c r="HP239" s="6"/>
      <c r="HQ239" s="6"/>
    </row>
    <row r="240" spans="2:235" x14ac:dyDescent="0.25">
      <c r="B240" s="132" t="s">
        <v>203</v>
      </c>
      <c r="C240" s="132">
        <v>1772895</v>
      </c>
      <c r="D240" s="132"/>
      <c r="E240" s="132"/>
      <c r="F240" s="132"/>
      <c r="G240" s="132"/>
      <c r="H240" s="132"/>
      <c r="I240" s="7">
        <f t="shared" ref="I240:BT243" si="902">I206/$C240*100000/7</f>
        <v>0</v>
      </c>
      <c r="J240" s="7">
        <f t="shared" si="902"/>
        <v>0</v>
      </c>
      <c r="K240" s="7">
        <f t="shared" si="902"/>
        <v>0</v>
      </c>
      <c r="L240" s="7">
        <f t="shared" si="902"/>
        <v>0</v>
      </c>
      <c r="M240" s="7">
        <f t="shared" si="902"/>
        <v>0</v>
      </c>
      <c r="N240" s="7">
        <f t="shared" si="902"/>
        <v>0</v>
      </c>
      <c r="O240" s="7">
        <f t="shared" si="902"/>
        <v>0</v>
      </c>
      <c r="P240" s="7">
        <f t="shared" si="902"/>
        <v>0</v>
      </c>
      <c r="Q240" s="7">
        <f t="shared" si="902"/>
        <v>0</v>
      </c>
      <c r="R240" s="7">
        <f>R206/$C240*100000/7</f>
        <v>0</v>
      </c>
      <c r="S240" s="7">
        <f t="shared" si="902"/>
        <v>0</v>
      </c>
      <c r="T240" s="7">
        <f t="shared" si="902"/>
        <v>0</v>
      </c>
      <c r="U240" s="7">
        <f t="shared" si="902"/>
        <v>0</v>
      </c>
      <c r="V240" s="7">
        <f t="shared" si="902"/>
        <v>0</v>
      </c>
      <c r="W240" s="7">
        <f t="shared" si="902"/>
        <v>0</v>
      </c>
      <c r="X240" s="7">
        <f t="shared" si="902"/>
        <v>0</v>
      </c>
      <c r="Y240" s="7">
        <f t="shared" si="902"/>
        <v>0</v>
      </c>
      <c r="Z240" s="7">
        <f t="shared" si="902"/>
        <v>0</v>
      </c>
      <c r="AA240" s="7">
        <f t="shared" si="902"/>
        <v>0</v>
      </c>
      <c r="AB240" s="7">
        <f t="shared" si="902"/>
        <v>0</v>
      </c>
      <c r="AC240" s="7">
        <f t="shared" si="902"/>
        <v>8.0578456624415349E-3</v>
      </c>
      <c r="AD240" s="7">
        <f t="shared" si="902"/>
        <v>8.0578456624415349E-3</v>
      </c>
      <c r="AE240" s="7">
        <f t="shared" si="902"/>
        <v>8.0578456624415349E-3</v>
      </c>
      <c r="AF240" s="7">
        <f t="shared" si="902"/>
        <v>1.611569132488307E-2</v>
      </c>
      <c r="AG240" s="7">
        <f t="shared" si="902"/>
        <v>2.4173536987324603E-2</v>
      </c>
      <c r="AH240" s="7">
        <f t="shared" si="902"/>
        <v>2.4173536987324603E-2</v>
      </c>
      <c r="AI240" s="7">
        <f t="shared" si="902"/>
        <v>3.223138264976614E-2</v>
      </c>
      <c r="AJ240" s="7">
        <f t="shared" si="902"/>
        <v>2.4173536987324603E-2</v>
      </c>
      <c r="AK240" s="7">
        <f t="shared" si="902"/>
        <v>3.223138264976614E-2</v>
      </c>
      <c r="AL240" s="7">
        <f t="shared" si="902"/>
        <v>3.223138264976614E-2</v>
      </c>
      <c r="AM240" s="7">
        <f t="shared" si="902"/>
        <v>3.223138264976614E-2</v>
      </c>
      <c r="AN240" s="7">
        <f t="shared" si="902"/>
        <v>4.0289228312207673E-2</v>
      </c>
      <c r="AO240" s="7">
        <f t="shared" si="902"/>
        <v>4.8347073974649206E-2</v>
      </c>
      <c r="AP240" s="7">
        <f t="shared" si="902"/>
        <v>5.6404919637090746E-2</v>
      </c>
      <c r="AQ240" s="7">
        <f t="shared" si="902"/>
        <v>6.4462765299532279E-2</v>
      </c>
      <c r="AR240" s="7">
        <f t="shared" si="902"/>
        <v>6.4462765299532279E-2</v>
      </c>
      <c r="AS240" s="7">
        <f t="shared" si="902"/>
        <v>0.10475199361173997</v>
      </c>
      <c r="AT240" s="7">
        <f t="shared" si="902"/>
        <v>0.10475199361173997</v>
      </c>
      <c r="AU240" s="7">
        <f t="shared" si="902"/>
        <v>0.10475199361173997</v>
      </c>
      <c r="AV240" s="7">
        <f t="shared" si="902"/>
        <v>0.10475199361173997</v>
      </c>
      <c r="AW240" s="7">
        <f t="shared" si="902"/>
        <v>8.8636302286856886E-2</v>
      </c>
      <c r="AX240" s="7">
        <f t="shared" si="902"/>
        <v>9.6694147949298412E-2</v>
      </c>
      <c r="AY240" s="7">
        <f t="shared" si="902"/>
        <v>9.6694147949298412E-2</v>
      </c>
      <c r="AZ240" s="7">
        <f t="shared" si="902"/>
        <v>7.2520610961973819E-2</v>
      </c>
      <c r="BA240" s="7">
        <f t="shared" si="902"/>
        <v>6.4462765299532279E-2</v>
      </c>
      <c r="BB240" s="7">
        <f t="shared" si="902"/>
        <v>8.0578456624415346E-2</v>
      </c>
      <c r="BC240" s="7">
        <f t="shared" si="902"/>
        <v>0.11280983927418149</v>
      </c>
      <c r="BD240" s="7">
        <f t="shared" si="902"/>
        <v>0.15309906758638919</v>
      </c>
      <c r="BE240" s="7">
        <f t="shared" si="902"/>
        <v>0.15309906758638919</v>
      </c>
      <c r="BF240" s="7">
        <f t="shared" si="902"/>
        <v>0.16115691324883069</v>
      </c>
      <c r="BG240" s="7">
        <f t="shared" si="902"/>
        <v>0.16921475891127225</v>
      </c>
      <c r="BH240" s="7">
        <f t="shared" si="902"/>
        <v>0.1853304502361553</v>
      </c>
      <c r="BI240" s="7">
        <f t="shared" si="902"/>
        <v>0.16115691324883069</v>
      </c>
      <c r="BJ240" s="7">
        <f t="shared" si="902"/>
        <v>0.15309906758638919</v>
      </c>
      <c r="BK240" s="7">
        <f t="shared" si="902"/>
        <v>0.11280983927418149</v>
      </c>
      <c r="BL240" s="7">
        <f t="shared" si="902"/>
        <v>9.6694147949298412E-2</v>
      </c>
      <c r="BM240" s="7">
        <f t="shared" si="902"/>
        <v>9.6694147949298412E-2</v>
      </c>
      <c r="BN240" s="7">
        <f t="shared" si="902"/>
        <v>0.10475199361173997</v>
      </c>
      <c r="BO240" s="7">
        <f t="shared" si="902"/>
        <v>0.10475199361173997</v>
      </c>
      <c r="BP240" s="7">
        <f t="shared" si="902"/>
        <v>0.10475199361173997</v>
      </c>
      <c r="BQ240" s="7">
        <f t="shared" si="902"/>
        <v>8.0578456624415346E-2</v>
      </c>
      <c r="BR240" s="7">
        <f t="shared" si="902"/>
        <v>0.11280983927418149</v>
      </c>
      <c r="BS240" s="7">
        <f t="shared" si="902"/>
        <v>0.12086768493662303</v>
      </c>
      <c r="BT240" s="7">
        <f t="shared" si="902"/>
        <v>0.11280983927418149</v>
      </c>
      <c r="BU240" s="7">
        <f t="shared" ref="BU240:EF249" si="903">BU206/$C240*100000/7</f>
        <v>8.8636302286856886E-2</v>
      </c>
      <c r="BV240" s="7">
        <f t="shared" si="903"/>
        <v>8.8636302286856886E-2</v>
      </c>
      <c r="BW240" s="7">
        <f t="shared" si="903"/>
        <v>8.8636302286856886E-2</v>
      </c>
      <c r="BX240" s="7">
        <f t="shared" si="903"/>
        <v>8.8636302286856886E-2</v>
      </c>
      <c r="BY240" s="7">
        <f t="shared" si="903"/>
        <v>7.2520610961973819E-2</v>
      </c>
      <c r="BZ240" s="7">
        <f t="shared" si="903"/>
        <v>7.2520610961973819E-2</v>
      </c>
      <c r="CA240" s="7">
        <f t="shared" si="903"/>
        <v>8.0578456624415346E-2</v>
      </c>
      <c r="CB240" s="7">
        <f t="shared" si="903"/>
        <v>7.2520610961973819E-2</v>
      </c>
      <c r="CC240" s="7">
        <f t="shared" si="903"/>
        <v>6.4462765299532279E-2</v>
      </c>
      <c r="CD240" s="7">
        <f t="shared" si="903"/>
        <v>5.6404919637090746E-2</v>
      </c>
      <c r="CE240" s="7">
        <f t="shared" si="903"/>
        <v>4.8347073974649206E-2</v>
      </c>
      <c r="CF240" s="7">
        <f t="shared" si="903"/>
        <v>4.8347073974649206E-2</v>
      </c>
      <c r="CG240" s="7">
        <f t="shared" si="903"/>
        <v>4.0289228312207673E-2</v>
      </c>
      <c r="CH240" s="7">
        <f t="shared" si="903"/>
        <v>3.223138264976614E-2</v>
      </c>
      <c r="CI240" s="7">
        <f t="shared" si="903"/>
        <v>4.0289228312207673E-2</v>
      </c>
      <c r="CJ240" s="7">
        <f t="shared" si="903"/>
        <v>3.223138264976614E-2</v>
      </c>
      <c r="CK240" s="7">
        <f t="shared" si="903"/>
        <v>3.223138264976614E-2</v>
      </c>
      <c r="CL240" s="7">
        <f t="shared" si="903"/>
        <v>4.0289228312207673E-2</v>
      </c>
      <c r="CM240" s="7">
        <f t="shared" si="903"/>
        <v>3.223138264976614E-2</v>
      </c>
      <c r="CN240" s="7">
        <f t="shared" si="903"/>
        <v>4.0289228312207673E-2</v>
      </c>
      <c r="CO240" s="7">
        <f t="shared" si="903"/>
        <v>3.223138264976614E-2</v>
      </c>
      <c r="CP240" s="7">
        <f t="shared" si="903"/>
        <v>2.4173536987324603E-2</v>
      </c>
      <c r="CQ240" s="7">
        <f t="shared" si="903"/>
        <v>2.4173536987324603E-2</v>
      </c>
      <c r="CR240" s="7">
        <f t="shared" si="903"/>
        <v>4.8347073974649206E-2</v>
      </c>
      <c r="CS240" s="7">
        <f t="shared" si="903"/>
        <v>6.4462765299532279E-2</v>
      </c>
      <c r="CT240" s="7">
        <f t="shared" si="903"/>
        <v>5.6404919637090746E-2</v>
      </c>
      <c r="CU240" s="7">
        <f t="shared" si="903"/>
        <v>6.4462765299532279E-2</v>
      </c>
      <c r="CV240" s="7">
        <f t="shared" si="903"/>
        <v>8.8636302286856886E-2</v>
      </c>
      <c r="CW240" s="7">
        <f t="shared" si="903"/>
        <v>8.8636302286856886E-2</v>
      </c>
      <c r="CX240" s="7">
        <f t="shared" si="903"/>
        <v>0.11280983927418149</v>
      </c>
      <c r="CY240" s="7">
        <f t="shared" si="903"/>
        <v>9.6694147949298412E-2</v>
      </c>
      <c r="CZ240" s="7">
        <f t="shared" si="903"/>
        <v>7.2520610961973819E-2</v>
      </c>
      <c r="DA240" s="7">
        <f t="shared" si="903"/>
        <v>9.6694147949298412E-2</v>
      </c>
      <c r="DB240" s="7">
        <f t="shared" si="903"/>
        <v>0.10475199361173997</v>
      </c>
      <c r="DC240" s="7">
        <f t="shared" si="903"/>
        <v>9.6694147949298412E-2</v>
      </c>
      <c r="DD240" s="7">
        <f t="shared" si="903"/>
        <v>0.12086768493662303</v>
      </c>
      <c r="DE240" s="7">
        <f t="shared" si="903"/>
        <v>0.10475199361173997</v>
      </c>
      <c r="DF240" s="7">
        <f t="shared" si="903"/>
        <v>0.11280983927418149</v>
      </c>
      <c r="DG240" s="7">
        <f t="shared" si="903"/>
        <v>0.14504122192394764</v>
      </c>
      <c r="DH240" s="7">
        <f t="shared" si="903"/>
        <v>0.13698337626150611</v>
      </c>
      <c r="DI240" s="7">
        <f t="shared" si="903"/>
        <v>0.12892553059906456</v>
      </c>
      <c r="DJ240" s="7">
        <f t="shared" si="903"/>
        <v>0.14504122192394764</v>
      </c>
      <c r="DK240" s="7">
        <f t="shared" si="903"/>
        <v>0.16921475891127225</v>
      </c>
      <c r="DL240" s="7">
        <f t="shared" si="903"/>
        <v>0.16115691324883069</v>
      </c>
      <c r="DM240" s="7">
        <f t="shared" si="903"/>
        <v>0.16921475891127225</v>
      </c>
      <c r="DN240" s="7">
        <f t="shared" si="903"/>
        <v>0.15309906758638919</v>
      </c>
      <c r="DO240" s="7">
        <f t="shared" si="903"/>
        <v>0.16115691324883069</v>
      </c>
      <c r="DP240" s="7">
        <f t="shared" si="903"/>
        <v>0.1853304502361553</v>
      </c>
      <c r="DQ240" s="7">
        <f t="shared" si="903"/>
        <v>0.1853304502361553</v>
      </c>
      <c r="DR240" s="7">
        <f t="shared" si="903"/>
        <v>0.16921475891127225</v>
      </c>
      <c r="DS240" s="7">
        <f t="shared" si="903"/>
        <v>0.1853304502361553</v>
      </c>
      <c r="DT240" s="7">
        <f t="shared" si="903"/>
        <v>0.16921475891127225</v>
      </c>
      <c r="DU240" s="7">
        <f t="shared" si="903"/>
        <v>0.17727260457371377</v>
      </c>
      <c r="DV240" s="7">
        <f t="shared" si="903"/>
        <v>0.16115691324883069</v>
      </c>
      <c r="DW240" s="7">
        <f t="shared" si="903"/>
        <v>0.16921475891127225</v>
      </c>
      <c r="DX240" s="7">
        <f t="shared" si="903"/>
        <v>0.16921475891127225</v>
      </c>
      <c r="DY240" s="7">
        <f t="shared" si="903"/>
        <v>0.20144614156103841</v>
      </c>
      <c r="DZ240" s="7">
        <f t="shared" si="903"/>
        <v>0.20144614156103841</v>
      </c>
      <c r="EA240" s="7">
        <f t="shared" si="903"/>
        <v>0.23367752421080451</v>
      </c>
      <c r="EB240" s="7">
        <f t="shared" si="903"/>
        <v>0.24979321553568762</v>
      </c>
      <c r="EC240" s="7">
        <f t="shared" si="903"/>
        <v>0.32231382649766138</v>
      </c>
      <c r="ED240" s="7">
        <f t="shared" si="903"/>
        <v>0.30619813517277839</v>
      </c>
      <c r="EE240" s="7">
        <f t="shared" si="903"/>
        <v>0.30619813517277839</v>
      </c>
      <c r="EF240" s="7">
        <f t="shared" si="903"/>
        <v>0.27396675252301222</v>
      </c>
      <c r="EG240" s="7">
        <f t="shared" ref="EG240:GR243" si="904">EG206/$C240*100000/7</f>
        <v>0.28202459818545378</v>
      </c>
      <c r="EH240" s="7">
        <f t="shared" si="904"/>
        <v>0.27396675252301222</v>
      </c>
      <c r="EI240" s="7">
        <f t="shared" si="904"/>
        <v>0.26590890686057067</v>
      </c>
      <c r="EJ240" s="7">
        <f t="shared" si="904"/>
        <v>0.21756183288592146</v>
      </c>
      <c r="EK240" s="7">
        <f t="shared" si="904"/>
        <v>0.20950398722347993</v>
      </c>
      <c r="EL240" s="7">
        <f t="shared" si="904"/>
        <v>0.20144614156103841</v>
      </c>
      <c r="EM240" s="7">
        <f t="shared" si="904"/>
        <v>0.19338829589859682</v>
      </c>
      <c r="EN240" s="7">
        <f t="shared" si="904"/>
        <v>0.19338829589859682</v>
      </c>
      <c r="EO240" s="7">
        <f t="shared" si="904"/>
        <v>0.17727260457371377</v>
      </c>
      <c r="EP240" s="7">
        <f t="shared" si="904"/>
        <v>0.16921475891127225</v>
      </c>
      <c r="EQ240" s="7">
        <f t="shared" si="904"/>
        <v>0.16115691324883069</v>
      </c>
      <c r="ER240" s="7">
        <f t="shared" si="904"/>
        <v>0.15309906758638919</v>
      </c>
      <c r="ES240" s="7">
        <f t="shared" si="904"/>
        <v>0.14504122192394764</v>
      </c>
      <c r="ET240" s="7">
        <f t="shared" si="904"/>
        <v>0.13698337626150611</v>
      </c>
      <c r="EU240" s="7">
        <f t="shared" si="904"/>
        <v>0.11280983927418149</v>
      </c>
      <c r="EV240" s="7">
        <f t="shared" si="904"/>
        <v>0.12892553059906456</v>
      </c>
      <c r="EW240" s="7">
        <f t="shared" si="904"/>
        <v>0.10475199361173997</v>
      </c>
      <c r="EX240" s="7">
        <f t="shared" si="904"/>
        <v>8.8636302286856886E-2</v>
      </c>
      <c r="EY240" s="7">
        <f t="shared" si="904"/>
        <v>8.0578456624415346E-2</v>
      </c>
      <c r="EZ240" s="7">
        <f t="shared" si="904"/>
        <v>7.2520610961973819E-2</v>
      </c>
      <c r="FA240" s="7">
        <f t="shared" si="904"/>
        <v>7.2520610961973819E-2</v>
      </c>
      <c r="FB240" s="7">
        <f t="shared" si="904"/>
        <v>7.2520610961973819E-2</v>
      </c>
      <c r="FC240" s="7">
        <f t="shared" si="904"/>
        <v>6.4462765299532279E-2</v>
      </c>
      <c r="FD240" s="7">
        <f t="shared" si="904"/>
        <v>6.4462765299532279E-2</v>
      </c>
      <c r="FE240" s="7">
        <f t="shared" si="904"/>
        <v>6.4462765299532279E-2</v>
      </c>
      <c r="FF240" s="7">
        <f t="shared" si="904"/>
        <v>8.8636302286856886E-2</v>
      </c>
      <c r="FG240" s="7">
        <f t="shared" si="904"/>
        <v>9.6694147949298412E-2</v>
      </c>
      <c r="FH240" s="7">
        <f t="shared" si="904"/>
        <v>8.8636302286856886E-2</v>
      </c>
      <c r="FI240" s="7">
        <f t="shared" si="904"/>
        <v>0.10475199361173997</v>
      </c>
      <c r="FJ240" s="7">
        <f t="shared" si="904"/>
        <v>0.10475199361173997</v>
      </c>
      <c r="FK240" s="7">
        <f t="shared" si="904"/>
        <v>0.12892553059906456</v>
      </c>
      <c r="FL240" s="7">
        <f t="shared" si="904"/>
        <v>0.13698337626150611</v>
      </c>
      <c r="FM240" s="7">
        <f t="shared" si="904"/>
        <v>0.12086768493662303</v>
      </c>
      <c r="FN240" s="7">
        <f t="shared" si="904"/>
        <v>0.11280983927418149</v>
      </c>
      <c r="FO240" s="7">
        <f t="shared" si="904"/>
        <v>0.12086768493662303</v>
      </c>
      <c r="FP240" s="7">
        <f t="shared" si="904"/>
        <v>0.12086768493662303</v>
      </c>
      <c r="FQ240" s="7">
        <f t="shared" si="904"/>
        <v>0.11280983927418149</v>
      </c>
      <c r="FR240" s="7">
        <f t="shared" si="904"/>
        <v>9.6694147949298412E-2</v>
      </c>
      <c r="FS240" s="7">
        <f t="shared" si="904"/>
        <v>0.12086768493662303</v>
      </c>
      <c r="FT240" s="7">
        <f t="shared" si="904"/>
        <v>0.12086768493662303</v>
      </c>
      <c r="FU240" s="7">
        <f t="shared" si="904"/>
        <v>0.12086768493662303</v>
      </c>
      <c r="FV240" s="7">
        <f t="shared" si="904"/>
        <v>0.12892553059906456</v>
      </c>
      <c r="FW240" s="7">
        <f t="shared" si="904"/>
        <v>0.12892553059906456</v>
      </c>
      <c r="FX240" s="7">
        <f t="shared" si="904"/>
        <v>0.16115691324883069</v>
      </c>
      <c r="FY240" s="7">
        <f t="shared" si="904"/>
        <v>0.1853304502361553</v>
      </c>
      <c r="FZ240" s="7">
        <f t="shared" si="904"/>
        <v>0.17727260457371377</v>
      </c>
      <c r="GA240" s="7">
        <f t="shared" si="904"/>
        <v>0.17727260457371377</v>
      </c>
      <c r="GB240" s="7">
        <f t="shared" si="904"/>
        <v>0.20950398722347993</v>
      </c>
      <c r="GC240" s="7">
        <f t="shared" si="904"/>
        <v>0.27396675252301222</v>
      </c>
      <c r="GD240" s="7">
        <f t="shared" si="904"/>
        <v>0.29008244384789528</v>
      </c>
      <c r="GE240" s="7">
        <f t="shared" si="904"/>
        <v>0.34648736348498599</v>
      </c>
      <c r="GF240" s="7">
        <f t="shared" si="904"/>
        <v>0.3787187461347522</v>
      </c>
      <c r="GG240" s="7">
        <f t="shared" si="904"/>
        <v>0.3626030548098691</v>
      </c>
      <c r="GH240" s="7">
        <f t="shared" si="904"/>
        <v>0.40289228312207681</v>
      </c>
      <c r="GI240" s="7">
        <f t="shared" si="904"/>
        <v>0.41900797444695986</v>
      </c>
      <c r="GJ240" s="7">
        <f t="shared" si="904"/>
        <v>0.3787187461347522</v>
      </c>
      <c r="GK240" s="7">
        <f t="shared" si="904"/>
        <v>0.3948344374596352</v>
      </c>
      <c r="GL240" s="7">
        <f t="shared" si="904"/>
        <v>0.32231382649766138</v>
      </c>
      <c r="GM240" s="7">
        <f t="shared" si="904"/>
        <v>0.33037167216010294</v>
      </c>
      <c r="GN240" s="7">
        <f t="shared" si="904"/>
        <v>0.37066090047231059</v>
      </c>
      <c r="GO240" s="7">
        <f t="shared" si="904"/>
        <v>0.3626030548098691</v>
      </c>
      <c r="GP240" s="7">
        <f t="shared" si="904"/>
        <v>0.34648736348498599</v>
      </c>
      <c r="GQ240" s="7">
        <f t="shared" si="904"/>
        <v>0.33037167216010294</v>
      </c>
      <c r="GR240" s="7">
        <f t="shared" si="904"/>
        <v>0.30619813517277839</v>
      </c>
      <c r="GS240" s="7">
        <f t="shared" ref="GS240:HZ242" si="905">GS206/$C240*100000/7</f>
        <v>0.29814028951033678</v>
      </c>
      <c r="GT240" s="7">
        <f t="shared" si="905"/>
        <v>0.27396675252301222</v>
      </c>
      <c r="GU240" s="7">
        <f t="shared" si="905"/>
        <v>0.25785106119812912</v>
      </c>
      <c r="GV240" s="7">
        <f t="shared" si="905"/>
        <v>0.24173536987324606</v>
      </c>
      <c r="GW240" s="7">
        <f t="shared" si="905"/>
        <v>0.24173536987324606</v>
      </c>
      <c r="GX240" s="7">
        <f t="shared" si="905"/>
        <v>0.23367752421080451</v>
      </c>
      <c r="GY240" s="7">
        <f t="shared" si="905"/>
        <v>0.28202459818545378</v>
      </c>
      <c r="GZ240" s="7">
        <f t="shared" si="905"/>
        <v>0.28202459818545378</v>
      </c>
      <c r="HA240" s="7">
        <f t="shared" si="905"/>
        <v>0.31425598083521988</v>
      </c>
      <c r="HB240" s="7">
        <f t="shared" si="905"/>
        <v>0.28202459818545378</v>
      </c>
      <c r="HC240" s="7">
        <f t="shared" si="905"/>
        <v>0.29008244384789528</v>
      </c>
      <c r="HD240" s="7">
        <f t="shared" si="905"/>
        <v>0.30619813517277839</v>
      </c>
      <c r="HE240" s="7">
        <f t="shared" si="905"/>
        <v>0.35454520914742754</v>
      </c>
      <c r="HF240" s="7">
        <f t="shared" si="905"/>
        <v>0.33037167216010294</v>
      </c>
      <c r="HG240" s="7">
        <f t="shared" si="905"/>
        <v>0.37066090047231059</v>
      </c>
      <c r="HH240" s="7">
        <f t="shared" si="905"/>
        <v>0.3787187461347522</v>
      </c>
      <c r="HI240" s="7">
        <f t="shared" si="905"/>
        <v>0.45929720275916752</v>
      </c>
      <c r="HJ240" s="7">
        <f t="shared" si="905"/>
        <v>0.52375996805869984</v>
      </c>
      <c r="HK240" s="7">
        <f t="shared" si="905"/>
        <v>0.55599135070846584</v>
      </c>
      <c r="HL240" s="7">
        <f t="shared" si="905"/>
        <v>0.65268549865776448</v>
      </c>
      <c r="HM240" s="7">
        <f t="shared" si="905"/>
        <v>0.70909041829485508</v>
      </c>
      <c r="HN240" s="7">
        <f t="shared" si="905"/>
        <v>0.76549533793194591</v>
      </c>
      <c r="HO240" s="7">
        <f t="shared" si="905"/>
        <v>0.75743749226950441</v>
      </c>
      <c r="HP240" s="7">
        <f t="shared" si="905"/>
        <v>0.72520610961973819</v>
      </c>
      <c r="HQ240" s="7">
        <f t="shared" si="905"/>
        <v>0.70103257263241348</v>
      </c>
      <c r="HR240" s="7">
        <f t="shared" si="905"/>
        <v>0.70909041829485508</v>
      </c>
      <c r="HS240" s="7">
        <f t="shared" si="905"/>
        <v>0.62851196167043977</v>
      </c>
      <c r="HT240" s="7">
        <f t="shared" si="905"/>
        <v>0.54793350504602445</v>
      </c>
      <c r="HU240" s="7">
        <f t="shared" si="905"/>
        <v>0.49958643107137524</v>
      </c>
      <c r="HV240" s="7">
        <f t="shared" si="905"/>
        <v>0.47541289408405057</v>
      </c>
      <c r="HW240" s="7">
        <f t="shared" si="905"/>
        <v>0.45929720275916752</v>
      </c>
      <c r="HX240" s="7">
        <f t="shared" si="905"/>
        <v>0.38677659179719365</v>
      </c>
      <c r="HY240" s="7">
        <f t="shared" si="905"/>
        <v>0.29008244384789528</v>
      </c>
      <c r="HZ240" s="7">
        <f t="shared" si="905"/>
        <v>0.20144614156103841</v>
      </c>
      <c r="IA240" s="7">
        <f>IA206/$C240*100000/7</f>
        <v>0.17727260457371377</v>
      </c>
    </row>
    <row r="241" spans="2:235" x14ac:dyDescent="0.25">
      <c r="B241" s="132" t="s">
        <v>204</v>
      </c>
      <c r="C241" s="132">
        <v>2002362</v>
      </c>
      <c r="D241" s="132"/>
      <c r="E241" s="132"/>
      <c r="F241" s="132"/>
      <c r="G241" s="132"/>
      <c r="H241" s="132"/>
      <c r="I241" s="7">
        <f t="shared" si="902"/>
        <v>0</v>
      </c>
      <c r="J241" s="7">
        <f t="shared" si="902"/>
        <v>0</v>
      </c>
      <c r="K241" s="7">
        <f t="shared" si="902"/>
        <v>0</v>
      </c>
      <c r="L241" s="7">
        <f t="shared" si="902"/>
        <v>0</v>
      </c>
      <c r="M241" s="7">
        <f t="shared" si="902"/>
        <v>0</v>
      </c>
      <c r="N241" s="7">
        <f t="shared" si="902"/>
        <v>0</v>
      </c>
      <c r="O241" s="7">
        <f t="shared" si="902"/>
        <v>0</v>
      </c>
      <c r="P241" s="7">
        <f t="shared" si="902"/>
        <v>0</v>
      </c>
      <c r="Q241" s="7">
        <f t="shared" si="902"/>
        <v>0</v>
      </c>
      <c r="R241" s="7">
        <f t="shared" si="902"/>
        <v>0</v>
      </c>
      <c r="S241" s="7">
        <f t="shared" si="902"/>
        <v>0</v>
      </c>
      <c r="T241" s="7">
        <f t="shared" si="902"/>
        <v>0</v>
      </c>
      <c r="U241" s="7">
        <f t="shared" si="902"/>
        <v>0</v>
      </c>
      <c r="V241" s="7">
        <f t="shared" si="902"/>
        <v>0</v>
      </c>
      <c r="W241" s="7">
        <f t="shared" si="902"/>
        <v>0</v>
      </c>
      <c r="X241" s="7">
        <f t="shared" si="902"/>
        <v>7.1344313793980738E-3</v>
      </c>
      <c r="Y241" s="7">
        <f t="shared" si="902"/>
        <v>7.1344313793980738E-3</v>
      </c>
      <c r="Z241" s="7">
        <f t="shared" si="902"/>
        <v>1.4268862758796148E-2</v>
      </c>
      <c r="AA241" s="7">
        <f t="shared" si="902"/>
        <v>2.8537725517592295E-2</v>
      </c>
      <c r="AB241" s="7">
        <f t="shared" si="902"/>
        <v>2.8537725517592295E-2</v>
      </c>
      <c r="AC241" s="7">
        <f t="shared" si="902"/>
        <v>4.2806588276388446E-2</v>
      </c>
      <c r="AD241" s="7">
        <f t="shared" si="902"/>
        <v>7.1344313793980735E-2</v>
      </c>
      <c r="AE241" s="7">
        <f t="shared" si="902"/>
        <v>9.2747607932174958E-2</v>
      </c>
      <c r="AF241" s="7">
        <f t="shared" si="902"/>
        <v>0.14982305896735953</v>
      </c>
      <c r="AG241" s="7">
        <f t="shared" si="902"/>
        <v>0.17836078448495182</v>
      </c>
      <c r="AH241" s="7">
        <f t="shared" si="902"/>
        <v>0.19262964724374801</v>
      </c>
      <c r="AI241" s="7">
        <f t="shared" si="902"/>
        <v>0.24257066689953449</v>
      </c>
      <c r="AJ241" s="7">
        <f t="shared" si="902"/>
        <v>0.25683952965833068</v>
      </c>
      <c r="AK241" s="7">
        <f t="shared" si="902"/>
        <v>0.24970509827893259</v>
      </c>
      <c r="AL241" s="7">
        <f t="shared" si="902"/>
        <v>0.24257066689953449</v>
      </c>
      <c r="AM241" s="7">
        <f t="shared" si="902"/>
        <v>0.18549521586434992</v>
      </c>
      <c r="AN241" s="7">
        <f t="shared" si="902"/>
        <v>0.18549521586434992</v>
      </c>
      <c r="AO241" s="7">
        <f t="shared" si="902"/>
        <v>0.17836078448495182</v>
      </c>
      <c r="AP241" s="7">
        <f t="shared" si="902"/>
        <v>0.14268862758796147</v>
      </c>
      <c r="AQ241" s="7">
        <f t="shared" si="902"/>
        <v>0.1355541962085634</v>
      </c>
      <c r="AR241" s="7">
        <f t="shared" si="902"/>
        <v>0.12841976482916534</v>
      </c>
      <c r="AS241" s="7">
        <f t="shared" si="902"/>
        <v>0.12841976482916534</v>
      </c>
      <c r="AT241" s="7">
        <f t="shared" si="902"/>
        <v>0.17122635310555379</v>
      </c>
      <c r="AU241" s="7">
        <f t="shared" si="902"/>
        <v>0.16409192172615569</v>
      </c>
      <c r="AV241" s="7">
        <f t="shared" si="902"/>
        <v>0.15695749034675763</v>
      </c>
      <c r="AW241" s="7">
        <f t="shared" si="902"/>
        <v>0.17836078448495182</v>
      </c>
      <c r="AX241" s="7">
        <f t="shared" si="902"/>
        <v>0.19262964724374801</v>
      </c>
      <c r="AY241" s="7">
        <f t="shared" si="902"/>
        <v>0.2140329413819422</v>
      </c>
      <c r="AZ241" s="7">
        <f t="shared" si="902"/>
        <v>0.22830180414073836</v>
      </c>
      <c r="BA241" s="7">
        <f t="shared" si="902"/>
        <v>0.20689851000254414</v>
      </c>
      <c r="BB241" s="7">
        <f t="shared" si="902"/>
        <v>0.19976407862314607</v>
      </c>
      <c r="BC241" s="7">
        <f t="shared" si="902"/>
        <v>0.22830180414073836</v>
      </c>
      <c r="BD241" s="7">
        <f t="shared" si="902"/>
        <v>0.24257066689953449</v>
      </c>
      <c r="BE241" s="7">
        <f t="shared" si="902"/>
        <v>0.23543623552013646</v>
      </c>
      <c r="BF241" s="7">
        <f t="shared" si="902"/>
        <v>0.26397396103772874</v>
      </c>
      <c r="BG241" s="7">
        <f t="shared" si="902"/>
        <v>0.31391498069351526</v>
      </c>
      <c r="BH241" s="7">
        <f t="shared" si="902"/>
        <v>0.31391498069351526</v>
      </c>
      <c r="BI241" s="7">
        <f t="shared" si="902"/>
        <v>0.42806588276388441</v>
      </c>
      <c r="BJ241" s="7">
        <f t="shared" si="902"/>
        <v>0.4494691769020786</v>
      </c>
      <c r="BK241" s="7">
        <f t="shared" si="902"/>
        <v>0.52081349069605942</v>
      </c>
      <c r="BL241" s="7">
        <f t="shared" si="902"/>
        <v>0.54221678483425362</v>
      </c>
      <c r="BM241" s="7">
        <f t="shared" si="902"/>
        <v>0.55648564759304975</v>
      </c>
      <c r="BN241" s="7">
        <f t="shared" si="902"/>
        <v>0.57075451035184588</v>
      </c>
      <c r="BO241" s="7">
        <f t="shared" si="902"/>
        <v>0.64923325552522471</v>
      </c>
      <c r="BP241" s="7">
        <f t="shared" si="902"/>
        <v>0.61356109862823438</v>
      </c>
      <c r="BQ241" s="7">
        <f t="shared" si="902"/>
        <v>0.60642666724883632</v>
      </c>
      <c r="BR241" s="7">
        <f t="shared" si="902"/>
        <v>0.54221678483425362</v>
      </c>
      <c r="BS241" s="7">
        <f t="shared" si="902"/>
        <v>0.56362007897244781</v>
      </c>
      <c r="BT241" s="7">
        <f t="shared" si="902"/>
        <v>0.60642666724883632</v>
      </c>
      <c r="BU241" s="7">
        <f t="shared" si="903"/>
        <v>0.57788894173124394</v>
      </c>
      <c r="BV241" s="7">
        <f t="shared" si="903"/>
        <v>0.56362007897244781</v>
      </c>
      <c r="BW241" s="7">
        <f t="shared" si="903"/>
        <v>0.54221678483425362</v>
      </c>
      <c r="BX241" s="7">
        <f t="shared" si="903"/>
        <v>0.57788894173124394</v>
      </c>
      <c r="BY241" s="7">
        <f t="shared" si="903"/>
        <v>0.59929223586943814</v>
      </c>
      <c r="BZ241" s="7">
        <f t="shared" si="903"/>
        <v>0.5850233731106419</v>
      </c>
      <c r="CA241" s="7">
        <f t="shared" si="903"/>
        <v>0.5850233731106419</v>
      </c>
      <c r="CB241" s="7">
        <f t="shared" si="903"/>
        <v>0.59929223586943814</v>
      </c>
      <c r="CC241" s="7">
        <f t="shared" si="903"/>
        <v>0.60642666724883632</v>
      </c>
      <c r="CD241" s="7">
        <f t="shared" si="903"/>
        <v>0.59215780449004018</v>
      </c>
      <c r="CE241" s="7">
        <f t="shared" si="903"/>
        <v>0.54935121621365168</v>
      </c>
      <c r="CF241" s="7">
        <f t="shared" si="903"/>
        <v>0.52081349069605942</v>
      </c>
      <c r="CG241" s="7">
        <f t="shared" si="903"/>
        <v>0.50654462793726318</v>
      </c>
      <c r="CH241" s="7">
        <f t="shared" si="903"/>
        <v>0.44233474552268059</v>
      </c>
      <c r="CI241" s="7">
        <f t="shared" si="903"/>
        <v>0.39239372586689403</v>
      </c>
      <c r="CJ241" s="7">
        <f t="shared" si="903"/>
        <v>0.34245270621110757</v>
      </c>
      <c r="CK241" s="7">
        <f t="shared" si="903"/>
        <v>0.30678054931411719</v>
      </c>
      <c r="CL241" s="7">
        <f t="shared" si="903"/>
        <v>0.34245270621110757</v>
      </c>
      <c r="CM241" s="7">
        <f t="shared" si="903"/>
        <v>0.32818384345231139</v>
      </c>
      <c r="CN241" s="7">
        <f t="shared" si="903"/>
        <v>0.32818384345231139</v>
      </c>
      <c r="CO241" s="7">
        <f t="shared" si="903"/>
        <v>0.28537725517592294</v>
      </c>
      <c r="CP241" s="7">
        <f t="shared" si="903"/>
        <v>0.29251168655532095</v>
      </c>
      <c r="CQ241" s="7">
        <f t="shared" si="903"/>
        <v>0.27824282379652487</v>
      </c>
      <c r="CR241" s="7">
        <f t="shared" si="903"/>
        <v>0.30678054931411719</v>
      </c>
      <c r="CS241" s="7">
        <f t="shared" si="903"/>
        <v>0.26397396103772874</v>
      </c>
      <c r="CT241" s="7">
        <f t="shared" si="903"/>
        <v>0.27110839241712681</v>
      </c>
      <c r="CU241" s="7">
        <f t="shared" si="903"/>
        <v>0.24257066689953449</v>
      </c>
      <c r="CV241" s="7">
        <f t="shared" si="903"/>
        <v>0.26397396103772874</v>
      </c>
      <c r="CW241" s="7">
        <f t="shared" si="903"/>
        <v>0.24257066689953449</v>
      </c>
      <c r="CX241" s="7">
        <f t="shared" si="903"/>
        <v>0.24970509827893259</v>
      </c>
      <c r="CY241" s="7">
        <f t="shared" si="903"/>
        <v>0.24257066689953449</v>
      </c>
      <c r="CZ241" s="7">
        <f t="shared" si="903"/>
        <v>0.23543623552013646</v>
      </c>
      <c r="DA241" s="7">
        <f t="shared" si="903"/>
        <v>0.27110839241712681</v>
      </c>
      <c r="DB241" s="7">
        <f t="shared" si="903"/>
        <v>0.27824282379652487</v>
      </c>
      <c r="DC241" s="7">
        <f t="shared" si="903"/>
        <v>0.27110839241712681</v>
      </c>
      <c r="DD241" s="7">
        <f t="shared" si="903"/>
        <v>0.29251168655532095</v>
      </c>
      <c r="DE241" s="7">
        <f t="shared" si="903"/>
        <v>0.28537725517592294</v>
      </c>
      <c r="DF241" s="7">
        <f t="shared" si="903"/>
        <v>0.27110839241712681</v>
      </c>
      <c r="DG241" s="7">
        <f t="shared" si="903"/>
        <v>0.28537725517592294</v>
      </c>
      <c r="DH241" s="7">
        <f t="shared" si="903"/>
        <v>0.27110839241712681</v>
      </c>
      <c r="DI241" s="7">
        <f t="shared" si="903"/>
        <v>0.34245270621110757</v>
      </c>
      <c r="DJ241" s="7">
        <f t="shared" si="903"/>
        <v>0.36385600034930177</v>
      </c>
      <c r="DK241" s="7">
        <f t="shared" si="903"/>
        <v>0.35672156896990365</v>
      </c>
      <c r="DL241" s="7">
        <f t="shared" si="903"/>
        <v>0.36385600034930177</v>
      </c>
      <c r="DM241" s="7">
        <f t="shared" si="903"/>
        <v>0.41379702000508828</v>
      </c>
      <c r="DN241" s="7">
        <f t="shared" si="903"/>
        <v>0.42806588276388441</v>
      </c>
      <c r="DO241" s="7">
        <f t="shared" si="903"/>
        <v>0.48514133379906899</v>
      </c>
      <c r="DP241" s="7">
        <f t="shared" si="903"/>
        <v>0.47087247104027291</v>
      </c>
      <c r="DQ241" s="7">
        <f t="shared" si="903"/>
        <v>0.48514133379906899</v>
      </c>
      <c r="DR241" s="7">
        <f t="shared" si="903"/>
        <v>0.51367905931666136</v>
      </c>
      <c r="DS241" s="7">
        <f t="shared" si="903"/>
        <v>0.52081349069605942</v>
      </c>
      <c r="DT241" s="7">
        <f t="shared" si="903"/>
        <v>0.55648564759304975</v>
      </c>
      <c r="DU241" s="7">
        <f t="shared" si="903"/>
        <v>0.5850233731106419</v>
      </c>
      <c r="DV241" s="7">
        <f t="shared" si="903"/>
        <v>0.54935121621365168</v>
      </c>
      <c r="DW241" s="7">
        <f t="shared" si="903"/>
        <v>0.51367905931666136</v>
      </c>
      <c r="DX241" s="7">
        <f t="shared" si="903"/>
        <v>0.54221678483425362</v>
      </c>
      <c r="DY241" s="7">
        <f t="shared" si="903"/>
        <v>0.56362007897244781</v>
      </c>
      <c r="DZ241" s="7">
        <f t="shared" si="903"/>
        <v>0.55648564759304975</v>
      </c>
      <c r="EA241" s="7">
        <f t="shared" si="903"/>
        <v>0.50654462793726318</v>
      </c>
      <c r="EB241" s="7">
        <f t="shared" si="903"/>
        <v>0.49227576517846711</v>
      </c>
      <c r="EC241" s="7">
        <f t="shared" si="903"/>
        <v>0.47800690241967098</v>
      </c>
      <c r="ED241" s="7">
        <f t="shared" si="903"/>
        <v>0.57075451035184588</v>
      </c>
      <c r="EE241" s="7">
        <f t="shared" si="903"/>
        <v>0.56362007897244781</v>
      </c>
      <c r="EF241" s="7">
        <f t="shared" si="903"/>
        <v>0.54221678483425362</v>
      </c>
      <c r="EG241" s="7">
        <f t="shared" si="904"/>
        <v>0.60642666724883632</v>
      </c>
      <c r="EH241" s="7">
        <f t="shared" si="904"/>
        <v>0.59929223586943814</v>
      </c>
      <c r="EI241" s="7">
        <f t="shared" si="904"/>
        <v>0.53508235345485555</v>
      </c>
      <c r="EJ241" s="7">
        <f t="shared" si="904"/>
        <v>0.50654462793726318</v>
      </c>
      <c r="EK241" s="7">
        <f t="shared" si="904"/>
        <v>0.45660360828147672</v>
      </c>
      <c r="EL241" s="7">
        <f t="shared" si="904"/>
        <v>0.41379702000508828</v>
      </c>
      <c r="EM241" s="7">
        <f t="shared" si="904"/>
        <v>0.42806588276388441</v>
      </c>
      <c r="EN241" s="7">
        <f t="shared" si="904"/>
        <v>0.35672156896990365</v>
      </c>
      <c r="EO241" s="7">
        <f t="shared" si="904"/>
        <v>0.34245270621110757</v>
      </c>
      <c r="EP241" s="7">
        <f t="shared" si="904"/>
        <v>0.36385600034930177</v>
      </c>
      <c r="EQ241" s="7">
        <f t="shared" si="904"/>
        <v>0.36385600034930177</v>
      </c>
      <c r="ER241" s="7">
        <f t="shared" si="904"/>
        <v>0.32818384345231139</v>
      </c>
      <c r="ES241" s="7">
        <f t="shared" si="904"/>
        <v>0.32104941207291332</v>
      </c>
      <c r="ET241" s="7">
        <f t="shared" si="904"/>
        <v>0.28537725517592294</v>
      </c>
      <c r="EU241" s="7">
        <f t="shared" si="904"/>
        <v>0.30678054931411719</v>
      </c>
      <c r="EV241" s="7">
        <f t="shared" si="904"/>
        <v>0.31391498069351526</v>
      </c>
      <c r="EW241" s="7">
        <f t="shared" si="904"/>
        <v>0.32104941207291332</v>
      </c>
      <c r="EX241" s="7">
        <f t="shared" si="904"/>
        <v>0.37099043172869983</v>
      </c>
      <c r="EY241" s="7">
        <f t="shared" si="904"/>
        <v>0.37099043172869983</v>
      </c>
      <c r="EZ241" s="7">
        <f t="shared" si="904"/>
        <v>0.37099043172869983</v>
      </c>
      <c r="FA241" s="7">
        <f t="shared" si="904"/>
        <v>0.35672156896990365</v>
      </c>
      <c r="FB241" s="7">
        <f t="shared" si="904"/>
        <v>0.36385600034930177</v>
      </c>
      <c r="FC241" s="7">
        <f t="shared" si="904"/>
        <v>0.37099043172869983</v>
      </c>
      <c r="FD241" s="7">
        <f t="shared" si="904"/>
        <v>0.41379702000508828</v>
      </c>
      <c r="FE241" s="7">
        <f t="shared" si="904"/>
        <v>0.41379702000508828</v>
      </c>
      <c r="FF241" s="7">
        <f t="shared" si="904"/>
        <v>0.45660360828147672</v>
      </c>
      <c r="FG241" s="7">
        <f t="shared" si="904"/>
        <v>0.53508235345485555</v>
      </c>
      <c r="FH241" s="7">
        <f t="shared" si="904"/>
        <v>0.62782996138703051</v>
      </c>
      <c r="FI241" s="7">
        <f t="shared" si="904"/>
        <v>0.66350211828402095</v>
      </c>
      <c r="FJ241" s="7">
        <f t="shared" si="904"/>
        <v>0.74911529483679773</v>
      </c>
      <c r="FK241" s="7">
        <f t="shared" si="904"/>
        <v>0.77051858897499204</v>
      </c>
      <c r="FL241" s="7">
        <f t="shared" si="904"/>
        <v>0.82759404001017656</v>
      </c>
      <c r="FM241" s="7">
        <f t="shared" si="904"/>
        <v>0.86326619690716699</v>
      </c>
      <c r="FN241" s="7">
        <f t="shared" si="904"/>
        <v>0.94887937345994378</v>
      </c>
      <c r="FO241" s="7">
        <f t="shared" si="904"/>
        <v>0.96314823621874002</v>
      </c>
      <c r="FP241" s="7">
        <f t="shared" si="904"/>
        <v>0.99168596173633217</v>
      </c>
      <c r="FQ241" s="7">
        <f t="shared" si="904"/>
        <v>0.99882039311573034</v>
      </c>
      <c r="FR241" s="7">
        <f t="shared" si="904"/>
        <v>0.99882039311573034</v>
      </c>
      <c r="FS241" s="7">
        <f t="shared" si="904"/>
        <v>1.0844335696685072</v>
      </c>
      <c r="FT241" s="7">
        <f t="shared" si="904"/>
        <v>1.0844335696685072</v>
      </c>
      <c r="FU241" s="7">
        <f t="shared" si="904"/>
        <v>1.0844335696685072</v>
      </c>
      <c r="FV241" s="7">
        <f t="shared" si="904"/>
        <v>1.1415090207036918</v>
      </c>
      <c r="FW241" s="7">
        <f t="shared" si="904"/>
        <v>1.2770632169122553</v>
      </c>
      <c r="FX241" s="7">
        <f t="shared" si="904"/>
        <v>1.4696928641560032</v>
      </c>
      <c r="FY241" s="7">
        <f t="shared" si="904"/>
        <v>1.6480536486409549</v>
      </c>
      <c r="FZ241" s="7">
        <f t="shared" si="904"/>
        <v>1.7122635310555376</v>
      </c>
      <c r="GA241" s="7">
        <f t="shared" si="904"/>
        <v>1.8549521586434992</v>
      </c>
      <c r="GB241" s="7">
        <f t="shared" si="904"/>
        <v>1.9191620410580819</v>
      </c>
      <c r="GC241" s="7">
        <f t="shared" si="904"/>
        <v>2.0689851000254413</v>
      </c>
      <c r="GD241" s="7">
        <f t="shared" si="904"/>
        <v>2.1545982765782186</v>
      </c>
      <c r="GE241" s="7">
        <f t="shared" si="904"/>
        <v>2.3258246296837721</v>
      </c>
      <c r="GF241" s="7">
        <f t="shared" si="904"/>
        <v>2.4328411003747425</v>
      </c>
      <c r="GG241" s="7">
        <f t="shared" si="904"/>
        <v>2.6397396103772874</v>
      </c>
      <c r="GH241" s="7">
        <f t="shared" si="904"/>
        <v>2.7824282379652487</v>
      </c>
      <c r="GI241" s="7">
        <f t="shared" si="904"/>
        <v>2.9750578852089968</v>
      </c>
      <c r="GJ241" s="7">
        <f t="shared" si="904"/>
        <v>3.0392677676235791</v>
      </c>
      <c r="GK241" s="7">
        <f t="shared" si="904"/>
        <v>3.2176285521085313</v>
      </c>
      <c r="GL241" s="7">
        <f t="shared" si="904"/>
        <v>3.1106120814175604</v>
      </c>
      <c r="GM241" s="7">
        <f t="shared" si="904"/>
        <v>3.1177465127969581</v>
      </c>
      <c r="GN241" s="7">
        <f t="shared" si="904"/>
        <v>3.189090826590939</v>
      </c>
      <c r="GO241" s="7">
        <f t="shared" si="904"/>
        <v>3.2747040031437158</v>
      </c>
      <c r="GP241" s="7">
        <f t="shared" si="904"/>
        <v>3.3032417286613081</v>
      </c>
      <c r="GQ241" s="7">
        <f t="shared" si="904"/>
        <v>3.3745860424552889</v>
      </c>
      <c r="GR241" s="7">
        <f t="shared" si="904"/>
        <v>3.1748219638321431</v>
      </c>
      <c r="GS241" s="7">
        <f t="shared" si="905"/>
        <v>3.1962252579703372</v>
      </c>
      <c r="GT241" s="7">
        <f t="shared" si="905"/>
        <v>3.2675695717643181</v>
      </c>
      <c r="GU241" s="7">
        <f t="shared" si="905"/>
        <v>3.1462842383145504</v>
      </c>
      <c r="GV241" s="7">
        <f t="shared" si="905"/>
        <v>3.0107300421059873</v>
      </c>
      <c r="GW241" s="7">
        <f t="shared" si="905"/>
        <v>2.9465201596914041</v>
      </c>
      <c r="GX241" s="7">
        <f t="shared" si="905"/>
        <v>2.982192316588395</v>
      </c>
      <c r="GY241" s="7">
        <f t="shared" si="905"/>
        <v>3.0963432186587641</v>
      </c>
      <c r="GZ241" s="7">
        <f t="shared" si="905"/>
        <v>3.0963432186587641</v>
      </c>
      <c r="HA241" s="7">
        <f t="shared" si="905"/>
        <v>3.1748219638321431</v>
      </c>
      <c r="HB241" s="7">
        <f t="shared" si="905"/>
        <v>3.224762983487929</v>
      </c>
      <c r="HC241" s="7">
        <f t="shared" si="905"/>
        <v>3.3817204738346871</v>
      </c>
      <c r="HD241" s="7">
        <f t="shared" si="905"/>
        <v>3.4459303562492698</v>
      </c>
      <c r="HE241" s="7">
        <f t="shared" si="905"/>
        <v>3.4673336503874639</v>
      </c>
      <c r="HF241" s="7">
        <f t="shared" si="905"/>
        <v>3.659963297631212</v>
      </c>
      <c r="HG241" s="7">
        <f t="shared" si="905"/>
        <v>4.0238192979805136</v>
      </c>
      <c r="HH241" s="7">
        <f t="shared" si="905"/>
        <v>4.3020621217770385</v>
      </c>
      <c r="HI241" s="7">
        <f t="shared" si="905"/>
        <v>4.6944558476439315</v>
      </c>
      <c r="HJ241" s="7">
        <f t="shared" si="905"/>
        <v>5.1510594559254086</v>
      </c>
      <c r="HK241" s="7">
        <f t="shared" si="905"/>
        <v>5.5006465935159152</v>
      </c>
      <c r="HL241" s="7">
        <f t="shared" si="905"/>
        <v>6.0856699666265568</v>
      </c>
      <c r="HM241" s="7">
        <f t="shared" si="905"/>
        <v>6.5993490259432184</v>
      </c>
      <c r="HN241" s="7">
        <f t="shared" si="905"/>
        <v>7.205775693192054</v>
      </c>
      <c r="HO241" s="7">
        <f t="shared" si="905"/>
        <v>7.6552448700941325</v>
      </c>
      <c r="HP241" s="7">
        <f t="shared" si="905"/>
        <v>7.8407400859584824</v>
      </c>
      <c r="HQ241" s="7">
        <f t="shared" si="905"/>
        <v>7.7551269094057051</v>
      </c>
      <c r="HR241" s="7">
        <f t="shared" si="905"/>
        <v>7.7051858897499201</v>
      </c>
      <c r="HS241" s="7">
        <f t="shared" si="905"/>
        <v>7.1201625166392777</v>
      </c>
      <c r="HT241" s="7">
        <f t="shared" si="905"/>
        <v>6.4281226728376648</v>
      </c>
      <c r="HU241" s="7">
        <f t="shared" si="905"/>
        <v>5.4364367111013321</v>
      </c>
      <c r="HV241" s="7">
        <f t="shared" si="905"/>
        <v>4.5731705141941656</v>
      </c>
      <c r="HW241" s="7">
        <f t="shared" si="905"/>
        <v>3.8311896507367655</v>
      </c>
      <c r="HX241" s="7">
        <f t="shared" si="905"/>
        <v>3.0820743558999681</v>
      </c>
      <c r="HY241" s="7">
        <f t="shared" si="905"/>
        <v>2.2972869041661794</v>
      </c>
      <c r="HZ241" s="7">
        <f t="shared" si="905"/>
        <v>1.7622045507113242</v>
      </c>
      <c r="IA241" s="7">
        <f t="shared" ref="IA241:IA249" si="906">IA207/$C241*100000/7</f>
        <v>1.3127353738092455</v>
      </c>
    </row>
    <row r="242" spans="2:235" x14ac:dyDescent="0.25">
      <c r="B242" s="132" t="s">
        <v>205</v>
      </c>
      <c r="C242" s="132">
        <v>2233550</v>
      </c>
      <c r="D242" s="132"/>
      <c r="E242" s="132"/>
      <c r="F242" s="132"/>
      <c r="G242" s="132"/>
      <c r="H242" s="132"/>
      <c r="I242" s="7">
        <f t="shared" si="902"/>
        <v>0</v>
      </c>
      <c r="J242" s="7">
        <f t="shared" si="902"/>
        <v>6.395967981784283E-3</v>
      </c>
      <c r="K242" s="7">
        <f t="shared" si="902"/>
        <v>6.395967981784283E-3</v>
      </c>
      <c r="L242" s="7">
        <f t="shared" si="902"/>
        <v>6.395967981784283E-3</v>
      </c>
      <c r="M242" s="7">
        <f t="shared" si="902"/>
        <v>6.395967981784283E-3</v>
      </c>
      <c r="N242" s="7">
        <f t="shared" si="902"/>
        <v>6.395967981784283E-3</v>
      </c>
      <c r="O242" s="7">
        <f t="shared" si="902"/>
        <v>6.395967981784283E-3</v>
      </c>
      <c r="P242" s="7">
        <f t="shared" si="902"/>
        <v>6.395967981784283E-3</v>
      </c>
      <c r="Q242" s="7">
        <f t="shared" si="902"/>
        <v>0</v>
      </c>
      <c r="R242" s="7">
        <f t="shared" si="902"/>
        <v>0</v>
      </c>
      <c r="S242" s="7">
        <f t="shared" si="902"/>
        <v>0</v>
      </c>
      <c r="T242" s="7">
        <f t="shared" si="902"/>
        <v>0</v>
      </c>
      <c r="U242" s="7">
        <f t="shared" si="902"/>
        <v>6.395967981784283E-3</v>
      </c>
      <c r="V242" s="7">
        <f t="shared" si="902"/>
        <v>6.395967981784283E-3</v>
      </c>
      <c r="W242" s="7">
        <f t="shared" si="902"/>
        <v>1.2791935963568566E-2</v>
      </c>
      <c r="X242" s="7">
        <f t="shared" si="902"/>
        <v>1.9187903945352851E-2</v>
      </c>
      <c r="Y242" s="7">
        <f t="shared" si="902"/>
        <v>1.9187903945352851E-2</v>
      </c>
      <c r="Z242" s="7">
        <f t="shared" si="902"/>
        <v>3.1979839908921413E-2</v>
      </c>
      <c r="AA242" s="7">
        <f t="shared" si="902"/>
        <v>3.8375807890705702E-2</v>
      </c>
      <c r="AB242" s="7">
        <f t="shared" si="902"/>
        <v>5.7563711836058559E-2</v>
      </c>
      <c r="AC242" s="7">
        <f t="shared" si="902"/>
        <v>8.9543551744979966E-2</v>
      </c>
      <c r="AD242" s="7">
        <f t="shared" si="902"/>
        <v>0.10873145569033282</v>
      </c>
      <c r="AE242" s="7">
        <f t="shared" si="902"/>
        <v>0.15350323156282281</v>
      </c>
      <c r="AF242" s="7">
        <f t="shared" si="902"/>
        <v>0.19827500743531279</v>
      </c>
      <c r="AG242" s="7">
        <f t="shared" si="902"/>
        <v>0.21106694339888138</v>
      </c>
      <c r="AH242" s="7">
        <f t="shared" si="902"/>
        <v>0.31340243110742988</v>
      </c>
      <c r="AI242" s="7">
        <f t="shared" si="902"/>
        <v>0.35177823899813554</v>
      </c>
      <c r="AJ242" s="7">
        <f t="shared" si="902"/>
        <v>0.36457017496170419</v>
      </c>
      <c r="AK242" s="7">
        <f t="shared" si="902"/>
        <v>0.38375807890705699</v>
      </c>
      <c r="AL242" s="7">
        <f t="shared" si="902"/>
        <v>0.44132179074311556</v>
      </c>
      <c r="AM242" s="7">
        <f t="shared" si="902"/>
        <v>0.51167743854274261</v>
      </c>
      <c r="AN242" s="7">
        <f t="shared" si="902"/>
        <v>0.6715766380873498</v>
      </c>
      <c r="AO242" s="7">
        <f t="shared" si="902"/>
        <v>0.73553631790519258</v>
      </c>
      <c r="AP242" s="7">
        <f t="shared" si="902"/>
        <v>0.92741535735872105</v>
      </c>
      <c r="AQ242" s="7">
        <f t="shared" si="902"/>
        <v>1.1256903647940337</v>
      </c>
      <c r="AR242" s="7">
        <f t="shared" si="902"/>
        <v>1.3815290840654051</v>
      </c>
      <c r="AS242" s="7">
        <f t="shared" si="902"/>
        <v>1.5286363476464437</v>
      </c>
      <c r="AT242" s="7">
        <f t="shared" si="902"/>
        <v>1.7972670028813837</v>
      </c>
      <c r="AU242" s="7">
        <f t="shared" si="902"/>
        <v>2.0211258822438336</v>
      </c>
      <c r="AV242" s="7">
        <f t="shared" si="902"/>
        <v>2.168233145824872</v>
      </c>
      <c r="AW242" s="7">
        <f t="shared" si="902"/>
        <v>2.168233145824872</v>
      </c>
      <c r="AX242" s="7">
        <f t="shared" si="902"/>
        <v>2.2130049216973622</v>
      </c>
      <c r="AY242" s="7">
        <f t="shared" si="902"/>
        <v>2.3217363773876949</v>
      </c>
      <c r="AZ242" s="7">
        <f t="shared" si="902"/>
        <v>2.3793000892237535</v>
      </c>
      <c r="BA242" s="7">
        <f t="shared" si="902"/>
        <v>2.3153404094059105</v>
      </c>
      <c r="BB242" s="7">
        <f t="shared" si="902"/>
        <v>2.4112799291326747</v>
      </c>
      <c r="BC242" s="7">
        <f t="shared" si="902"/>
        <v>2.4304678330780272</v>
      </c>
      <c r="BD242" s="7">
        <f t="shared" si="902"/>
        <v>2.6223468725315557</v>
      </c>
      <c r="BE242" s="7">
        <f t="shared" si="902"/>
        <v>2.6927025203311836</v>
      </c>
      <c r="BF242" s="7">
        <f t="shared" si="902"/>
        <v>2.8334138159304376</v>
      </c>
      <c r="BG242" s="7">
        <f t="shared" si="902"/>
        <v>3.0700646312564559</v>
      </c>
      <c r="BH242" s="7">
        <f t="shared" si="902"/>
        <v>3.2043799588739259</v>
      </c>
      <c r="BI242" s="7">
        <f t="shared" si="902"/>
        <v>3.2939235106189062</v>
      </c>
      <c r="BJ242" s="7">
        <f t="shared" si="902"/>
        <v>3.4346348062181602</v>
      </c>
      <c r="BK242" s="7">
        <f t="shared" si="902"/>
        <v>3.6712856215441785</v>
      </c>
      <c r="BL242" s="7">
        <f t="shared" si="902"/>
        <v>3.9782920846698242</v>
      </c>
      <c r="BM242" s="7">
        <f t="shared" si="902"/>
        <v>4.2021509640322741</v>
      </c>
      <c r="BN242" s="7">
        <f t="shared" si="902"/>
        <v>4.3044864517408223</v>
      </c>
      <c r="BO242" s="7">
        <f t="shared" si="902"/>
        <v>4.4132179074311555</v>
      </c>
      <c r="BP242" s="7">
        <f t="shared" si="902"/>
        <v>4.5283453311032726</v>
      </c>
      <c r="BQ242" s="7">
        <f t="shared" si="902"/>
        <v>4.7522042104657221</v>
      </c>
      <c r="BR242" s="7">
        <f t="shared" si="902"/>
        <v>4.7649961464292909</v>
      </c>
      <c r="BS242" s="7">
        <f t="shared" si="902"/>
        <v>4.6626606587207418</v>
      </c>
      <c r="BT242" s="7">
        <f t="shared" si="902"/>
        <v>4.5603251710121935</v>
      </c>
      <c r="BU242" s="7">
        <f t="shared" si="903"/>
        <v>4.5155533951397038</v>
      </c>
      <c r="BV242" s="7">
        <f t="shared" si="903"/>
        <v>4.4388017793582923</v>
      </c>
      <c r="BW242" s="7">
        <f t="shared" si="903"/>
        <v>4.4643856512854301</v>
      </c>
      <c r="BX242" s="7">
        <f t="shared" si="903"/>
        <v>4.2789025798136855</v>
      </c>
      <c r="BY242" s="7">
        <f t="shared" si="903"/>
        <v>4.1062114443055098</v>
      </c>
      <c r="BZ242" s="7">
        <f t="shared" si="903"/>
        <v>4.0550437004512361</v>
      </c>
      <c r="CA242" s="7">
        <f t="shared" si="903"/>
        <v>3.9591041807244713</v>
      </c>
      <c r="CB242" s="7">
        <f t="shared" si="903"/>
        <v>3.8951445009066283</v>
      </c>
      <c r="CC242" s="7">
        <f t="shared" si="903"/>
        <v>3.7736211092527272</v>
      </c>
      <c r="CD242" s="7">
        <f t="shared" si="903"/>
        <v>3.4794065820906503</v>
      </c>
      <c r="CE242" s="7">
        <f t="shared" si="903"/>
        <v>3.2875275426371218</v>
      </c>
      <c r="CF242" s="7">
        <f t="shared" si="903"/>
        <v>3.0444807593293186</v>
      </c>
      <c r="CG242" s="7">
        <f t="shared" si="903"/>
        <v>2.8909775277664957</v>
      </c>
      <c r="CH242" s="7">
        <f t="shared" si="903"/>
        <v>2.6095549365679878</v>
      </c>
      <c r="CI242" s="7">
        <f t="shared" si="903"/>
        <v>2.3984879931691063</v>
      </c>
      <c r="CJ242" s="7">
        <f t="shared" si="903"/>
        <v>2.2641726655516363</v>
      </c>
      <c r="CK242" s="7">
        <f t="shared" si="903"/>
        <v>2.104273466007029</v>
      </c>
      <c r="CL242" s="7">
        <f t="shared" si="903"/>
        <v>2.033917818207402</v>
      </c>
      <c r="CM242" s="7">
        <f t="shared" si="903"/>
        <v>1.9123944265535007</v>
      </c>
      <c r="CN242" s="7">
        <f t="shared" si="903"/>
        <v>1.7397032910453252</v>
      </c>
      <c r="CO242" s="7">
        <f t="shared" si="903"/>
        <v>1.688535547191051</v>
      </c>
      <c r="CP242" s="7">
        <f t="shared" si="903"/>
        <v>1.5862000594825023</v>
      </c>
      <c r="CQ242" s="7">
        <f t="shared" si="903"/>
        <v>1.5222403796646593</v>
      </c>
      <c r="CR242" s="7">
        <f t="shared" si="903"/>
        <v>1.4071129559925422</v>
      </c>
      <c r="CS242" s="7">
        <f t="shared" si="903"/>
        <v>1.2536097244297195</v>
      </c>
      <c r="CT242" s="7">
        <f t="shared" si="903"/>
        <v>1.2344218204843667</v>
      </c>
      <c r="CU242" s="7">
        <f t="shared" si="903"/>
        <v>1.2536097244297195</v>
      </c>
      <c r="CV242" s="7">
        <f t="shared" si="903"/>
        <v>1.1448782687393866</v>
      </c>
      <c r="CW242" s="7">
        <f t="shared" si="903"/>
        <v>1.1256903647940337</v>
      </c>
      <c r="CX242" s="7">
        <f t="shared" si="903"/>
        <v>1.1384823007576024</v>
      </c>
      <c r="CY242" s="7">
        <f t="shared" si="903"/>
        <v>1.1384823007576024</v>
      </c>
      <c r="CZ242" s="7">
        <f t="shared" si="903"/>
        <v>1.151274236721171</v>
      </c>
      <c r="DA242" s="7">
        <f t="shared" si="903"/>
        <v>1.1256903647940337</v>
      </c>
      <c r="DB242" s="7">
        <f t="shared" si="903"/>
        <v>1.0489387490126225</v>
      </c>
      <c r="DC242" s="7">
        <f t="shared" si="903"/>
        <v>1.0361468130490539</v>
      </c>
      <c r="DD242" s="7">
        <f t="shared" si="903"/>
        <v>0.97218713323121109</v>
      </c>
      <c r="DE242" s="7">
        <f t="shared" si="903"/>
        <v>0.95939519726764233</v>
      </c>
      <c r="DF242" s="7">
        <f t="shared" si="903"/>
        <v>1.016958909103701</v>
      </c>
      <c r="DG242" s="7">
        <f t="shared" si="903"/>
        <v>1.1960460125936607</v>
      </c>
      <c r="DH242" s="7">
        <f t="shared" si="903"/>
        <v>1.285589564338641</v>
      </c>
      <c r="DI242" s="7">
        <f t="shared" si="903"/>
        <v>1.3815290840654051</v>
      </c>
      <c r="DJ242" s="7">
        <f t="shared" si="903"/>
        <v>1.4646766678286007</v>
      </c>
      <c r="DK242" s="7">
        <f t="shared" si="903"/>
        <v>1.554220219573581</v>
      </c>
      <c r="DL242" s="7">
        <f t="shared" si="903"/>
        <v>1.5414282836100122</v>
      </c>
      <c r="DM242" s="7">
        <f t="shared" si="903"/>
        <v>1.5158444116828751</v>
      </c>
      <c r="DN242" s="7">
        <f t="shared" si="903"/>
        <v>1.4326968279196794</v>
      </c>
      <c r="DO242" s="7">
        <f t="shared" si="903"/>
        <v>1.4135089239743266</v>
      </c>
      <c r="DP242" s="7">
        <f t="shared" si="903"/>
        <v>1.3751331160836209</v>
      </c>
      <c r="DQ242" s="7">
        <f t="shared" si="903"/>
        <v>1.3303613402111307</v>
      </c>
      <c r="DR242" s="7">
        <f t="shared" si="903"/>
        <v>1.2791935963568566</v>
      </c>
      <c r="DS242" s="7">
        <f t="shared" si="903"/>
        <v>1.2472137564479353</v>
      </c>
      <c r="DT242" s="7">
        <f t="shared" si="903"/>
        <v>1.2664016603932882</v>
      </c>
      <c r="DU242" s="7">
        <f t="shared" si="903"/>
        <v>1.1832540766300923</v>
      </c>
      <c r="DV242" s="7">
        <f t="shared" si="903"/>
        <v>1.151274236721171</v>
      </c>
      <c r="DW242" s="7">
        <f t="shared" si="903"/>
        <v>1.1448782687393866</v>
      </c>
      <c r="DX242" s="7">
        <f t="shared" si="903"/>
        <v>1.1896500446118767</v>
      </c>
      <c r="DY242" s="7">
        <f t="shared" si="903"/>
        <v>1.151274236721171</v>
      </c>
      <c r="DZ242" s="7">
        <f t="shared" si="903"/>
        <v>1.1768581086483081</v>
      </c>
      <c r="EA242" s="7">
        <f t="shared" si="903"/>
        <v>1.2024419805754454</v>
      </c>
      <c r="EB242" s="7">
        <f t="shared" si="903"/>
        <v>1.2472137564479353</v>
      </c>
      <c r="EC242" s="7">
        <f t="shared" si="903"/>
        <v>1.2983815003022094</v>
      </c>
      <c r="ED242" s="7">
        <f t="shared" si="903"/>
        <v>1.2664016603932882</v>
      </c>
      <c r="EE242" s="7">
        <f t="shared" si="903"/>
        <v>1.1576702047029552</v>
      </c>
      <c r="EF242" s="7">
        <f t="shared" si="903"/>
        <v>1.1832540766300923</v>
      </c>
      <c r="EG242" s="7">
        <f t="shared" si="904"/>
        <v>1.1896500446118767</v>
      </c>
      <c r="EH242" s="7">
        <f t="shared" si="904"/>
        <v>1.0937105248851124</v>
      </c>
      <c r="EI242" s="7">
        <f t="shared" si="904"/>
        <v>1.0489387490126225</v>
      </c>
      <c r="EJ242" s="7">
        <f t="shared" si="904"/>
        <v>0.98497906919477962</v>
      </c>
      <c r="EK242" s="7">
        <f t="shared" si="904"/>
        <v>0.9146234213951524</v>
      </c>
      <c r="EL242" s="7">
        <f t="shared" si="904"/>
        <v>0.89543551744979955</v>
      </c>
      <c r="EM242" s="7">
        <f t="shared" si="904"/>
        <v>0.81228793368660401</v>
      </c>
      <c r="EN242" s="7">
        <f t="shared" si="904"/>
        <v>0.71634841395983972</v>
      </c>
      <c r="EO242" s="7">
        <f t="shared" si="904"/>
        <v>0.67797260606913401</v>
      </c>
      <c r="EP242" s="7">
        <f t="shared" si="904"/>
        <v>0.63320083019664408</v>
      </c>
      <c r="EQ242" s="7">
        <f t="shared" si="904"/>
        <v>0.56284518239701686</v>
      </c>
      <c r="ER242" s="7">
        <f t="shared" si="904"/>
        <v>0.58842905432415404</v>
      </c>
      <c r="ES242" s="7">
        <f t="shared" si="904"/>
        <v>0.59482502230593837</v>
      </c>
      <c r="ET242" s="7">
        <f t="shared" si="904"/>
        <v>0.62040889423307544</v>
      </c>
      <c r="EU242" s="7">
        <f t="shared" si="904"/>
        <v>0.66518067010556536</v>
      </c>
      <c r="EV242" s="7">
        <f t="shared" si="904"/>
        <v>0.63959679817842829</v>
      </c>
      <c r="EW242" s="7">
        <f t="shared" si="904"/>
        <v>0.6715766380873498</v>
      </c>
      <c r="EX242" s="7">
        <f t="shared" si="904"/>
        <v>0.73553631790519258</v>
      </c>
      <c r="EY242" s="7">
        <f t="shared" si="904"/>
        <v>0.72274438194162394</v>
      </c>
      <c r="EZ242" s="7">
        <f t="shared" si="904"/>
        <v>0.75472422185054544</v>
      </c>
      <c r="FA242" s="7">
        <f t="shared" si="904"/>
        <v>0.69716051001448687</v>
      </c>
      <c r="FB242" s="7">
        <f t="shared" si="904"/>
        <v>0.65238873414199694</v>
      </c>
      <c r="FC242" s="7">
        <f t="shared" si="904"/>
        <v>0.72914034992340837</v>
      </c>
      <c r="FD242" s="7">
        <f t="shared" si="904"/>
        <v>0.75472422185054544</v>
      </c>
      <c r="FE242" s="7">
        <f t="shared" si="904"/>
        <v>0.7739121257958983</v>
      </c>
      <c r="FF242" s="7">
        <f t="shared" si="904"/>
        <v>0.79949599772303537</v>
      </c>
      <c r="FG242" s="7">
        <f t="shared" si="904"/>
        <v>0.80589196570481969</v>
      </c>
      <c r="FH242" s="7">
        <f t="shared" si="904"/>
        <v>0.90822745341336819</v>
      </c>
      <c r="FI242" s="7">
        <f t="shared" si="904"/>
        <v>0.97858310121299541</v>
      </c>
      <c r="FJ242" s="7">
        <f t="shared" si="904"/>
        <v>1.0361468130490539</v>
      </c>
      <c r="FK242" s="7">
        <f t="shared" si="904"/>
        <v>1.1576702047029552</v>
      </c>
      <c r="FL242" s="7">
        <f t="shared" si="904"/>
        <v>1.3943210200289737</v>
      </c>
      <c r="FM242" s="7">
        <f t="shared" si="904"/>
        <v>1.5030524757193064</v>
      </c>
      <c r="FN242" s="7">
        <f t="shared" si="904"/>
        <v>1.5414282836100122</v>
      </c>
      <c r="FO242" s="7">
        <f t="shared" si="904"/>
        <v>1.6053879634278552</v>
      </c>
      <c r="FP242" s="7">
        <f t="shared" si="904"/>
        <v>1.7652871629724622</v>
      </c>
      <c r="FQ242" s="7">
        <f t="shared" si="904"/>
        <v>1.9123944265535007</v>
      </c>
      <c r="FR242" s="7">
        <f t="shared" si="904"/>
        <v>2.0786895940798922</v>
      </c>
      <c r="FS242" s="7">
        <f t="shared" si="904"/>
        <v>2.1874210497702249</v>
      </c>
      <c r="FT242" s="7">
        <f t="shared" si="904"/>
        <v>2.2961525054605576</v>
      </c>
      <c r="FU242" s="7">
        <f t="shared" si="904"/>
        <v>2.5264073528047919</v>
      </c>
      <c r="FV242" s="7">
        <f t="shared" si="904"/>
        <v>2.8589976878575745</v>
      </c>
      <c r="FW242" s="7">
        <f t="shared" si="904"/>
        <v>3.0828565672200243</v>
      </c>
      <c r="FX242" s="7">
        <f t="shared" si="904"/>
        <v>3.5497622298902769</v>
      </c>
      <c r="FY242" s="7">
        <f t="shared" si="904"/>
        <v>3.7544332053073743</v>
      </c>
      <c r="FZ242" s="7">
        <f t="shared" si="904"/>
        <v>4.0486477324694503</v>
      </c>
      <c r="GA242" s="7">
        <f t="shared" si="904"/>
        <v>4.5603251710121935</v>
      </c>
      <c r="GB242" s="7">
        <f t="shared" si="904"/>
        <v>5.0720026095549358</v>
      </c>
      <c r="GC242" s="7">
        <f t="shared" si="904"/>
        <v>5.4173848805712881</v>
      </c>
      <c r="GD242" s="7">
        <f t="shared" si="904"/>
        <v>5.8714986072779718</v>
      </c>
      <c r="GE242" s="7">
        <f t="shared" si="904"/>
        <v>6.3064244300393026</v>
      </c>
      <c r="GF242" s="7">
        <f t="shared" si="904"/>
        <v>6.9076454203270261</v>
      </c>
      <c r="GG242" s="7">
        <f t="shared" si="904"/>
        <v>7.4065309229062004</v>
      </c>
      <c r="GH242" s="7">
        <f t="shared" si="904"/>
        <v>7.7966849697950407</v>
      </c>
      <c r="GI242" s="7">
        <f t="shared" si="904"/>
        <v>8.0269398171392758</v>
      </c>
      <c r="GJ242" s="7">
        <f t="shared" si="904"/>
        <v>8.1804430487020969</v>
      </c>
      <c r="GK242" s="7">
        <f t="shared" si="904"/>
        <v>8.2507986965017253</v>
      </c>
      <c r="GL242" s="7">
        <f t="shared" si="904"/>
        <v>8.2444027285199404</v>
      </c>
      <c r="GM242" s="7">
        <f t="shared" si="904"/>
        <v>8.2763825684288612</v>
      </c>
      <c r="GN242" s="7">
        <f t="shared" si="904"/>
        <v>8.167651112738529</v>
      </c>
      <c r="GO242" s="7">
        <f t="shared" si="904"/>
        <v>7.9501882013578635</v>
      </c>
      <c r="GP242" s="7">
        <f t="shared" si="904"/>
        <v>7.9501882013578635</v>
      </c>
      <c r="GQ242" s="7">
        <f t="shared" si="904"/>
        <v>7.9182083614489427</v>
      </c>
      <c r="GR242" s="7">
        <f t="shared" si="904"/>
        <v>7.7391212579589839</v>
      </c>
      <c r="GS242" s="7">
        <f t="shared" si="905"/>
        <v>7.483282538687611</v>
      </c>
      <c r="GT242" s="7">
        <f t="shared" si="905"/>
        <v>7.208255915470887</v>
      </c>
      <c r="GU242" s="7">
        <f t="shared" si="905"/>
        <v>7.1826720435437492</v>
      </c>
      <c r="GV242" s="7">
        <f t="shared" si="905"/>
        <v>7.1634841395983964</v>
      </c>
      <c r="GW242" s="7">
        <f t="shared" si="905"/>
        <v>6.9524171961995167</v>
      </c>
      <c r="GX242" s="7">
        <f t="shared" si="905"/>
        <v>7.0931284917987707</v>
      </c>
      <c r="GY242" s="7">
        <f t="shared" si="905"/>
        <v>7.3297793071247881</v>
      </c>
      <c r="GZ242" s="7">
        <f t="shared" si="905"/>
        <v>7.4704906027240421</v>
      </c>
      <c r="HA242" s="7">
        <f t="shared" si="905"/>
        <v>7.7838930338314727</v>
      </c>
      <c r="HB242" s="7">
        <f t="shared" si="905"/>
        <v>7.9629801373214324</v>
      </c>
      <c r="HC242" s="7">
        <f t="shared" si="905"/>
        <v>8.1292753048478232</v>
      </c>
      <c r="HD242" s="7">
        <f t="shared" si="905"/>
        <v>8.4170938640281161</v>
      </c>
      <c r="HE242" s="7">
        <f t="shared" si="905"/>
        <v>8.5194293517366653</v>
      </c>
      <c r="HF242" s="7">
        <f t="shared" si="905"/>
        <v>8.7752680710080373</v>
      </c>
      <c r="HG242" s="7">
        <f t="shared" si="905"/>
        <v>9.6770995564396198</v>
      </c>
      <c r="HH242" s="7">
        <f t="shared" si="905"/>
        <v>10.355072162508753</v>
      </c>
      <c r="HI242" s="7">
        <f t="shared" si="905"/>
        <v>10.89872944096042</v>
      </c>
      <c r="HJ242" s="7">
        <f t="shared" si="905"/>
        <v>11.372031071612454</v>
      </c>
      <c r="HK242" s="7">
        <f t="shared" si="905"/>
        <v>12.184319005299059</v>
      </c>
      <c r="HL242" s="7">
        <f t="shared" si="905"/>
        <v>12.977419035040311</v>
      </c>
      <c r="HM242" s="7">
        <f t="shared" si="905"/>
        <v>13.866458584508324</v>
      </c>
      <c r="HN242" s="7">
        <f t="shared" si="905"/>
        <v>14.307780375251442</v>
      </c>
      <c r="HO242" s="7">
        <f t="shared" si="905"/>
        <v>14.940981205448084</v>
      </c>
      <c r="HP242" s="7">
        <f t="shared" si="905"/>
        <v>15.382302996191202</v>
      </c>
      <c r="HQ242" s="7">
        <f t="shared" si="905"/>
        <v>15.644537683444359</v>
      </c>
      <c r="HR242" s="7">
        <f t="shared" si="905"/>
        <v>15.350323156282277</v>
      </c>
      <c r="HS242" s="7">
        <f t="shared" si="905"/>
        <v>14.45488763883248</v>
      </c>
      <c r="HT242" s="7">
        <f t="shared" si="905"/>
        <v>13.066962586785291</v>
      </c>
      <c r="HU242" s="7">
        <f t="shared" si="905"/>
        <v>11.448782687393868</v>
      </c>
      <c r="HV242" s="7">
        <f t="shared" si="905"/>
        <v>9.6387237485489141</v>
      </c>
      <c r="HW242" s="7">
        <f t="shared" si="905"/>
        <v>7.9949599772303541</v>
      </c>
      <c r="HX242" s="7">
        <f t="shared" si="905"/>
        <v>6.2168808782943241</v>
      </c>
      <c r="HY242" s="7">
        <f t="shared" si="905"/>
        <v>4.4899695232125669</v>
      </c>
      <c r="HZ242" s="7">
        <f t="shared" si="905"/>
        <v>3.325903350527827</v>
      </c>
      <c r="IA242" s="7">
        <f t="shared" si="906"/>
        <v>2.4752396089505173</v>
      </c>
    </row>
    <row r="243" spans="2:235" x14ac:dyDescent="0.25">
      <c r="B243" s="132" t="s">
        <v>206</v>
      </c>
      <c r="C243" s="132">
        <v>2147931</v>
      </c>
      <c r="D243" s="132"/>
      <c r="E243" s="132"/>
      <c r="F243" s="132"/>
      <c r="G243" s="132"/>
      <c r="H243" s="132"/>
      <c r="I243" s="7">
        <f t="shared" si="902"/>
        <v>0</v>
      </c>
      <c r="J243" s="7">
        <f t="shared" si="902"/>
        <v>0</v>
      </c>
      <c r="K243" s="7">
        <f t="shared" si="902"/>
        <v>0</v>
      </c>
      <c r="L243" s="7">
        <f t="shared" si="902"/>
        <v>0</v>
      </c>
      <c r="M243" s="7">
        <f t="shared" si="902"/>
        <v>0</v>
      </c>
      <c r="N243" s="7">
        <f t="shared" si="902"/>
        <v>0</v>
      </c>
      <c r="O243" s="7">
        <f t="shared" si="902"/>
        <v>0</v>
      </c>
      <c r="P243" s="7">
        <f t="shared" si="902"/>
        <v>0</v>
      </c>
      <c r="Q243" s="7">
        <f t="shared" si="902"/>
        <v>0</v>
      </c>
      <c r="R243" s="7">
        <f t="shared" si="902"/>
        <v>0</v>
      </c>
      <c r="S243" s="7">
        <f t="shared" si="902"/>
        <v>0</v>
      </c>
      <c r="T243" s="7">
        <f t="shared" si="902"/>
        <v>0</v>
      </c>
      <c r="U243" s="7">
        <f t="shared" si="902"/>
        <v>0</v>
      </c>
      <c r="V243" s="7">
        <f t="shared" si="902"/>
        <v>0</v>
      </c>
      <c r="W243" s="7">
        <f t="shared" si="902"/>
        <v>0</v>
      </c>
      <c r="X243" s="7">
        <f t="shared" si="902"/>
        <v>6.6509186215545496E-3</v>
      </c>
      <c r="Y243" s="7">
        <f t="shared" si="902"/>
        <v>1.3301837243109099E-2</v>
      </c>
      <c r="Z243" s="7">
        <f t="shared" si="902"/>
        <v>2.6603674486218198E-2</v>
      </c>
      <c r="AA243" s="7">
        <f t="shared" si="902"/>
        <v>3.3254593107772748E-2</v>
      </c>
      <c r="AB243" s="7">
        <f t="shared" si="902"/>
        <v>5.3207348972436397E-2</v>
      </c>
      <c r="AC243" s="7">
        <f t="shared" si="902"/>
        <v>0.11306561656642734</v>
      </c>
      <c r="AD243" s="7">
        <f t="shared" si="902"/>
        <v>0.11971653518798189</v>
      </c>
      <c r="AE243" s="7">
        <f t="shared" si="902"/>
        <v>0.14632020967420009</v>
      </c>
      <c r="AF243" s="7">
        <f t="shared" si="902"/>
        <v>0.17957480278197285</v>
      </c>
      <c r="AG243" s="7">
        <f t="shared" si="902"/>
        <v>0.25273490761907291</v>
      </c>
      <c r="AH243" s="7">
        <f t="shared" si="902"/>
        <v>0.31259317521306379</v>
      </c>
      <c r="AI243" s="7">
        <f t="shared" si="902"/>
        <v>0.37910236142860931</v>
      </c>
      <c r="AJ243" s="7">
        <f t="shared" si="902"/>
        <v>0.3658005241855003</v>
      </c>
      <c r="AK243" s="7">
        <f t="shared" si="902"/>
        <v>0.45891338488726391</v>
      </c>
      <c r="AL243" s="7">
        <f t="shared" si="902"/>
        <v>0.57197900145369129</v>
      </c>
      <c r="AM243" s="7">
        <f t="shared" si="902"/>
        <v>0.75820472285721863</v>
      </c>
      <c r="AN243" s="7">
        <f t="shared" si="902"/>
        <v>1.0175905490978461</v>
      </c>
      <c r="AO243" s="7">
        <f t="shared" si="902"/>
        <v>1.2171181077444826</v>
      </c>
      <c r="AP243" s="7">
        <f t="shared" si="902"/>
        <v>1.4365984222557828</v>
      </c>
      <c r="AQ243" s="7">
        <f t="shared" si="902"/>
        <v>1.7957480278197286</v>
      </c>
      <c r="AR243" s="7">
        <f t="shared" si="902"/>
        <v>2.1482467147621196</v>
      </c>
      <c r="AS243" s="7">
        <f t="shared" si="902"/>
        <v>2.4674908085967382</v>
      </c>
      <c r="AT243" s="7">
        <f t="shared" si="902"/>
        <v>2.6537165300002656</v>
      </c>
      <c r="AU243" s="7">
        <f t="shared" si="902"/>
        <v>2.8931496003762294</v>
      </c>
      <c r="AV243" s="7">
        <f t="shared" si="902"/>
        <v>3.0594225659150927</v>
      </c>
      <c r="AW243" s="7">
        <f t="shared" si="902"/>
        <v>3.1591863452384112</v>
      </c>
      <c r="AX243" s="7">
        <f t="shared" si="902"/>
        <v>3.1857900197246294</v>
      </c>
      <c r="AY243" s="7">
        <f t="shared" si="902"/>
        <v>3.2722519618048382</v>
      </c>
      <c r="AZ243" s="7">
        <f t="shared" si="902"/>
        <v>3.292204717669502</v>
      </c>
      <c r="BA243" s="7">
        <f t="shared" si="902"/>
        <v>3.1990918569677382</v>
      </c>
      <c r="BB243" s="7">
        <f t="shared" si="902"/>
        <v>3.0926771590228657</v>
      </c>
      <c r="BC243" s="7">
        <f t="shared" si="902"/>
        <v>3.1857900197246294</v>
      </c>
      <c r="BD243" s="7">
        <f t="shared" si="902"/>
        <v>3.325459310777275</v>
      </c>
      <c r="BE243" s="7">
        <f t="shared" si="902"/>
        <v>3.4651286018299206</v>
      </c>
      <c r="BF243" s="7">
        <f t="shared" si="902"/>
        <v>3.5249868694239117</v>
      </c>
      <c r="BG243" s="7">
        <f t="shared" si="902"/>
        <v>3.4784304390730294</v>
      </c>
      <c r="BH243" s="7">
        <f t="shared" si="902"/>
        <v>3.6314015673687843</v>
      </c>
      <c r="BI243" s="7">
        <f t="shared" si="902"/>
        <v>3.7710708584214294</v>
      </c>
      <c r="BJ243" s="7">
        <f t="shared" si="902"/>
        <v>3.6580052418550024</v>
      </c>
      <c r="BK243" s="7">
        <f t="shared" si="902"/>
        <v>3.8176272887723113</v>
      </c>
      <c r="BL243" s="7">
        <f t="shared" si="902"/>
        <v>3.7710708584214294</v>
      </c>
      <c r="BM243" s="7">
        <f t="shared" si="902"/>
        <v>3.7577690211783206</v>
      </c>
      <c r="BN243" s="7">
        <f t="shared" si="902"/>
        <v>3.9373438239602931</v>
      </c>
      <c r="BO243" s="7">
        <f t="shared" si="902"/>
        <v>3.910740149474075</v>
      </c>
      <c r="BP243" s="7">
        <f t="shared" si="902"/>
        <v>4.0637112777698308</v>
      </c>
      <c r="BQ243" s="7">
        <f t="shared" si="902"/>
        <v>4.309795266767348</v>
      </c>
      <c r="BR243" s="7">
        <f t="shared" si="902"/>
        <v>4.2499369991733573</v>
      </c>
      <c r="BS243" s="7">
        <f t="shared" si="902"/>
        <v>4.3164461853889025</v>
      </c>
      <c r="BT243" s="7">
        <f t="shared" ref="BT243:EE246" si="907">BT209/$C243*100000/7</f>
        <v>4.309795266767348</v>
      </c>
      <c r="BU243" s="7">
        <f t="shared" si="907"/>
        <v>4.3829553716044485</v>
      </c>
      <c r="BV243" s="7">
        <f t="shared" si="907"/>
        <v>4.3696535343613387</v>
      </c>
      <c r="BW243" s="7">
        <f t="shared" si="907"/>
        <v>4.196729650200921</v>
      </c>
      <c r="BX243" s="7">
        <f t="shared" si="907"/>
        <v>3.910740149474075</v>
      </c>
      <c r="BY243" s="7">
        <f t="shared" si="907"/>
        <v>3.7511181025567661</v>
      </c>
      <c r="BZ243" s="7">
        <f t="shared" si="907"/>
        <v>3.4917322763161391</v>
      </c>
      <c r="CA243" s="7">
        <f t="shared" si="907"/>
        <v>3.2722519618048382</v>
      </c>
      <c r="CB243" s="7">
        <f t="shared" si="907"/>
        <v>2.9064514376193382</v>
      </c>
      <c r="CC243" s="7">
        <f t="shared" si="907"/>
        <v>2.740178472080474</v>
      </c>
      <c r="CD243" s="7">
        <f t="shared" si="907"/>
        <v>2.5273490761907285</v>
      </c>
      <c r="CE243" s="7">
        <f t="shared" si="907"/>
        <v>2.4940944830829563</v>
      </c>
      <c r="CF243" s="7">
        <f t="shared" si="907"/>
        <v>2.2879160058147652</v>
      </c>
      <c r="CG243" s="7">
        <f t="shared" si="907"/>
        <v>2.1415957961405652</v>
      </c>
      <c r="CH243" s="7">
        <f t="shared" si="907"/>
        <v>2.0551338540603559</v>
      </c>
      <c r="CI243" s="7">
        <f t="shared" si="907"/>
        <v>1.8822099698999375</v>
      </c>
      <c r="CJ243" s="7">
        <f t="shared" si="907"/>
        <v>1.8423044581706105</v>
      </c>
      <c r="CK243" s="7">
        <f t="shared" si="907"/>
        <v>1.6560787367670826</v>
      </c>
      <c r="CL243" s="7">
        <f t="shared" si="907"/>
        <v>1.5230603643359919</v>
      </c>
      <c r="CM243" s="7">
        <f t="shared" si="907"/>
        <v>1.3966929105264554</v>
      </c>
      <c r="CN243" s="7">
        <f t="shared" si="907"/>
        <v>1.3235328056893554</v>
      </c>
      <c r="CO243" s="7">
        <f t="shared" si="907"/>
        <v>1.3434855615540191</v>
      </c>
      <c r="CP243" s="7">
        <f t="shared" si="907"/>
        <v>1.3035800498246919</v>
      </c>
      <c r="CQ243" s="7">
        <f t="shared" si="907"/>
        <v>1.2237690263660372</v>
      </c>
      <c r="CR243" s="7">
        <f t="shared" si="907"/>
        <v>1.1971653518798191</v>
      </c>
      <c r="CS243" s="7">
        <f t="shared" si="907"/>
        <v>1.1107034097996098</v>
      </c>
      <c r="CT243" s="7">
        <f t="shared" si="907"/>
        <v>1.1306561656642733</v>
      </c>
      <c r="CU243" s="7">
        <f t="shared" si="907"/>
        <v>1.1306561656642733</v>
      </c>
      <c r="CV243" s="7">
        <f t="shared" si="907"/>
        <v>1.0042887118547372</v>
      </c>
      <c r="CW243" s="7">
        <f t="shared" si="907"/>
        <v>1.0308923863409551</v>
      </c>
      <c r="CX243" s="7">
        <f t="shared" si="907"/>
        <v>0.99763779323318236</v>
      </c>
      <c r="CY243" s="7">
        <f t="shared" si="907"/>
        <v>0.95773228150385514</v>
      </c>
      <c r="CZ243" s="7">
        <f t="shared" si="907"/>
        <v>0.92447768839608246</v>
      </c>
      <c r="DA243" s="7">
        <f t="shared" si="907"/>
        <v>0.88457217666675525</v>
      </c>
      <c r="DB243" s="7">
        <f t="shared" si="907"/>
        <v>0.85131758355898235</v>
      </c>
      <c r="DC243" s="7">
        <f t="shared" si="907"/>
        <v>0.83136482769431874</v>
      </c>
      <c r="DD243" s="7">
        <f t="shared" si="907"/>
        <v>0.79145931596499142</v>
      </c>
      <c r="DE243" s="7">
        <f t="shared" si="907"/>
        <v>0.79145931596499142</v>
      </c>
      <c r="DF243" s="7">
        <f t="shared" si="907"/>
        <v>0.80476115320810049</v>
      </c>
      <c r="DG243" s="7">
        <f t="shared" si="907"/>
        <v>0.90452493253141875</v>
      </c>
      <c r="DH243" s="7">
        <f t="shared" si="907"/>
        <v>0.94443044426074607</v>
      </c>
      <c r="DI243" s="7">
        <f t="shared" si="907"/>
        <v>1.0707978980702826</v>
      </c>
      <c r="DJ243" s="7">
        <f t="shared" si="907"/>
        <v>1.1772125960151552</v>
      </c>
      <c r="DK243" s="7">
        <f t="shared" si="907"/>
        <v>1.2703254567169189</v>
      </c>
      <c r="DL243" s="7">
        <f t="shared" si="907"/>
        <v>1.2836272939600282</v>
      </c>
      <c r="DM243" s="7">
        <f t="shared" si="907"/>
        <v>1.3035800498246919</v>
      </c>
      <c r="DN243" s="7">
        <f t="shared" si="907"/>
        <v>1.2703254567169189</v>
      </c>
      <c r="DO243" s="7">
        <f t="shared" si="907"/>
        <v>1.2969291312031372</v>
      </c>
      <c r="DP243" s="7">
        <f t="shared" si="907"/>
        <v>1.2636745380953642</v>
      </c>
      <c r="DQ243" s="7">
        <f t="shared" si="907"/>
        <v>1.1705616773936007</v>
      </c>
      <c r="DR243" s="7">
        <f t="shared" si="907"/>
        <v>1.1040524911780552</v>
      </c>
      <c r="DS243" s="7">
        <f t="shared" si="907"/>
        <v>1.1240052470427189</v>
      </c>
      <c r="DT243" s="7">
        <f t="shared" si="907"/>
        <v>1.1373070842858279</v>
      </c>
      <c r="DU243" s="7">
        <f t="shared" si="907"/>
        <v>1.1373070842858279</v>
      </c>
      <c r="DV243" s="7">
        <f t="shared" si="907"/>
        <v>1.1306561656642733</v>
      </c>
      <c r="DW243" s="7">
        <f t="shared" si="907"/>
        <v>1.1107034097996098</v>
      </c>
      <c r="DX243" s="7">
        <f t="shared" si="907"/>
        <v>1.1240052470427189</v>
      </c>
      <c r="DY243" s="7">
        <f t="shared" si="907"/>
        <v>1.1439580029073826</v>
      </c>
      <c r="DZ243" s="7">
        <f t="shared" si="907"/>
        <v>1.0974015725565007</v>
      </c>
      <c r="EA243" s="7">
        <f t="shared" si="907"/>
        <v>1.077448816691837</v>
      </c>
      <c r="EB243" s="7">
        <f t="shared" si="907"/>
        <v>1.1040524911780552</v>
      </c>
      <c r="EC243" s="7">
        <f t="shared" si="907"/>
        <v>1.1107034097996098</v>
      </c>
      <c r="ED243" s="7">
        <f t="shared" si="907"/>
        <v>1.0974015725565007</v>
      </c>
      <c r="EE243" s="7">
        <f t="shared" si="907"/>
        <v>1.1173543284211642</v>
      </c>
      <c r="EF243" s="7">
        <f t="shared" si="903"/>
        <v>1.0840997353133917</v>
      </c>
      <c r="EG243" s="7">
        <f t="shared" si="904"/>
        <v>1.1240052470427189</v>
      </c>
      <c r="EH243" s="7">
        <f t="shared" si="904"/>
        <v>1.1173543284211642</v>
      </c>
      <c r="EI243" s="7">
        <f t="shared" si="904"/>
        <v>1.0109396304762917</v>
      </c>
      <c r="EJ243" s="7">
        <f t="shared" si="904"/>
        <v>0.93777952563919154</v>
      </c>
      <c r="EK243" s="7">
        <f t="shared" si="904"/>
        <v>0.88457217666675525</v>
      </c>
      <c r="EL243" s="7">
        <f t="shared" si="904"/>
        <v>0.79145931596499142</v>
      </c>
      <c r="EM243" s="7">
        <f t="shared" si="904"/>
        <v>0.81806299045120956</v>
      </c>
      <c r="EN243" s="7">
        <f t="shared" si="904"/>
        <v>0.77150656010032781</v>
      </c>
      <c r="EO243" s="7">
        <f t="shared" si="904"/>
        <v>0.72495012974944595</v>
      </c>
      <c r="EP243" s="7">
        <f t="shared" si="904"/>
        <v>0.73825196699255502</v>
      </c>
      <c r="EQ243" s="7">
        <f t="shared" si="904"/>
        <v>0.77815747872188246</v>
      </c>
      <c r="ER243" s="7">
        <f t="shared" si="904"/>
        <v>0.80476115320810049</v>
      </c>
      <c r="ES243" s="7">
        <f t="shared" si="904"/>
        <v>0.76485564147877316</v>
      </c>
      <c r="ET243" s="7">
        <f t="shared" si="904"/>
        <v>0.7316010483710006</v>
      </c>
      <c r="EU243" s="7">
        <f t="shared" si="904"/>
        <v>0.72495012974944595</v>
      </c>
      <c r="EV243" s="7">
        <f t="shared" si="904"/>
        <v>0.67839369939856398</v>
      </c>
      <c r="EW243" s="7">
        <f t="shared" si="904"/>
        <v>0.66509186215545502</v>
      </c>
      <c r="EX243" s="7">
        <f t="shared" si="904"/>
        <v>0.55867716421058211</v>
      </c>
      <c r="EY243" s="7">
        <f t="shared" si="904"/>
        <v>0.53207348972436397</v>
      </c>
      <c r="EZ243" s="7">
        <f t="shared" si="904"/>
        <v>0.53207348972436397</v>
      </c>
      <c r="FA243" s="7">
        <f t="shared" si="904"/>
        <v>0.45891338488726391</v>
      </c>
      <c r="FB243" s="7">
        <f t="shared" si="904"/>
        <v>0.41235695453638205</v>
      </c>
      <c r="FC243" s="7">
        <f t="shared" si="904"/>
        <v>0.43896062902260036</v>
      </c>
      <c r="FD243" s="7">
        <f t="shared" si="904"/>
        <v>0.43230971040104571</v>
      </c>
      <c r="FE243" s="7">
        <f t="shared" si="904"/>
        <v>0.52542257110280943</v>
      </c>
      <c r="FF243" s="7">
        <f t="shared" si="904"/>
        <v>0.54537532696747304</v>
      </c>
      <c r="FG243" s="7">
        <f t="shared" si="904"/>
        <v>0.65179002491234594</v>
      </c>
      <c r="FH243" s="7">
        <f t="shared" si="904"/>
        <v>0.77815747872188246</v>
      </c>
      <c r="FI243" s="7">
        <f t="shared" si="904"/>
        <v>0.87127033942364596</v>
      </c>
      <c r="FJ243" s="7">
        <f t="shared" si="904"/>
        <v>0.98433595599007329</v>
      </c>
      <c r="FK243" s="7">
        <f t="shared" si="904"/>
        <v>1.1439580029073826</v>
      </c>
      <c r="FL243" s="7">
        <f t="shared" si="904"/>
        <v>1.2636745380953642</v>
      </c>
      <c r="FM243" s="7">
        <f t="shared" si="904"/>
        <v>1.2969291312031372</v>
      </c>
      <c r="FN243" s="7">
        <f t="shared" si="904"/>
        <v>1.356787398797128</v>
      </c>
      <c r="FO243" s="7">
        <f t="shared" si="904"/>
        <v>1.390041991904901</v>
      </c>
      <c r="FP243" s="7">
        <f t="shared" si="904"/>
        <v>1.47650393398511</v>
      </c>
      <c r="FQ243" s="7">
        <f t="shared" si="904"/>
        <v>1.569616794686874</v>
      </c>
      <c r="FR243" s="7">
        <f t="shared" si="904"/>
        <v>1.6361259809024191</v>
      </c>
      <c r="FS243" s="7">
        <f t="shared" si="904"/>
        <v>1.6826824112533012</v>
      </c>
      <c r="FT243" s="7">
        <f t="shared" si="904"/>
        <v>1.8489553767921649</v>
      </c>
      <c r="FU243" s="7">
        <f t="shared" si="904"/>
        <v>1.9154645630077103</v>
      </c>
      <c r="FV243" s="7">
        <f t="shared" si="904"/>
        <v>2.041832016817247</v>
      </c>
      <c r="FW243" s="7">
        <f t="shared" si="904"/>
        <v>2.1282939588974559</v>
      </c>
      <c r="FX243" s="7">
        <f t="shared" si="904"/>
        <v>2.3876797851380833</v>
      </c>
      <c r="FY243" s="7">
        <f t="shared" si="904"/>
        <v>2.5805564251631656</v>
      </c>
      <c r="FZ243" s="7">
        <f t="shared" si="904"/>
        <v>2.8332913327822382</v>
      </c>
      <c r="GA243" s="7">
        <f t="shared" si="904"/>
        <v>2.9530078679702201</v>
      </c>
      <c r="GB243" s="7">
        <f t="shared" si="904"/>
        <v>3.1525354266168568</v>
      </c>
      <c r="GC243" s="7">
        <f t="shared" si="904"/>
        <v>3.4119212528574843</v>
      </c>
      <c r="GD243" s="7">
        <f t="shared" si="904"/>
        <v>3.7444671839352113</v>
      </c>
      <c r="GE243" s="7">
        <f t="shared" si="904"/>
        <v>4.1435223012284847</v>
      </c>
      <c r="GF243" s="7">
        <f t="shared" si="904"/>
        <v>4.3763044529828941</v>
      </c>
      <c r="GG243" s="7">
        <f t="shared" si="904"/>
        <v>4.5292755812786485</v>
      </c>
      <c r="GH243" s="7">
        <f t="shared" si="904"/>
        <v>4.6024356861157489</v>
      </c>
      <c r="GI243" s="7">
        <f t="shared" si="904"/>
        <v>4.8285669192486029</v>
      </c>
      <c r="GJ243" s="7">
        <f t="shared" si="904"/>
        <v>4.8485196751132671</v>
      </c>
      <c r="GK243" s="7">
        <f t="shared" si="904"/>
        <v>4.6888976281959582</v>
      </c>
      <c r="GL243" s="7">
        <f t="shared" si="904"/>
        <v>4.422860883333775</v>
      </c>
      <c r="GM243" s="7">
        <f t="shared" si="904"/>
        <v>4.3497007784966755</v>
      </c>
      <c r="GN243" s="7">
        <f t="shared" si="904"/>
        <v>4.3763044529828941</v>
      </c>
      <c r="GO243" s="7">
        <f t="shared" si="904"/>
        <v>4.5492283371433118</v>
      </c>
      <c r="GP243" s="7">
        <f t="shared" si="904"/>
        <v>4.3363989412535666</v>
      </c>
      <c r="GQ243" s="7">
        <f t="shared" si="904"/>
        <v>4.3031443481457936</v>
      </c>
      <c r="GR243" s="7">
        <f t="shared" ref="GR243:HZ246" si="908">GR209/$C243*100000/7</f>
        <v>4.3763044529828941</v>
      </c>
      <c r="GS243" s="7">
        <f t="shared" si="908"/>
        <v>4.1568241384715936</v>
      </c>
      <c r="GT243" s="7">
        <f t="shared" si="908"/>
        <v>4.2033805688224755</v>
      </c>
      <c r="GU243" s="7">
        <f t="shared" si="908"/>
        <v>4.0637112777698308</v>
      </c>
      <c r="GV243" s="7">
        <f t="shared" si="908"/>
        <v>3.8974383122309662</v>
      </c>
      <c r="GW243" s="7">
        <f t="shared" si="908"/>
        <v>3.9373438239602931</v>
      </c>
      <c r="GX243" s="7">
        <f t="shared" si="908"/>
        <v>3.9506456612034024</v>
      </c>
      <c r="GY243" s="7">
        <f t="shared" si="908"/>
        <v>4.0038530101758392</v>
      </c>
      <c r="GZ243" s="7">
        <f t="shared" si="908"/>
        <v>4.2166824060655843</v>
      </c>
      <c r="HA243" s="7">
        <f t="shared" si="908"/>
        <v>4.1834278129578122</v>
      </c>
      <c r="HB243" s="7">
        <f t="shared" si="908"/>
        <v>4.2765406736595759</v>
      </c>
      <c r="HC243" s="7">
        <f t="shared" si="908"/>
        <v>4.3962572088475573</v>
      </c>
      <c r="HD243" s="7">
        <f t="shared" si="908"/>
        <v>4.5093228254139843</v>
      </c>
      <c r="HE243" s="7">
        <f t="shared" si="908"/>
        <v>4.5159737440355388</v>
      </c>
      <c r="HF243" s="7">
        <f t="shared" si="908"/>
        <v>4.4428136391984392</v>
      </c>
      <c r="HG243" s="7">
        <f t="shared" si="908"/>
        <v>4.6622939537097396</v>
      </c>
      <c r="HH243" s="7">
        <f t="shared" si="908"/>
        <v>5.0613490710030122</v>
      </c>
      <c r="HI243" s="7">
        <f t="shared" si="908"/>
        <v>5.4138477579454038</v>
      </c>
      <c r="HJ243" s="7">
        <f t="shared" si="908"/>
        <v>5.6067243979704857</v>
      </c>
      <c r="HK243" s="7">
        <f t="shared" si="908"/>
        <v>6.1454488063164039</v>
      </c>
      <c r="HL243" s="7">
        <f t="shared" si="908"/>
        <v>6.6509186215545499</v>
      </c>
      <c r="HM243" s="7">
        <f t="shared" si="908"/>
        <v>7.38251966992555</v>
      </c>
      <c r="HN243" s="7">
        <f t="shared" si="908"/>
        <v>7.8414330548128133</v>
      </c>
      <c r="HO243" s="7">
        <f t="shared" si="908"/>
        <v>8.2870446024569695</v>
      </c>
      <c r="HP243" s="7">
        <f t="shared" si="908"/>
        <v>8.4001102190233965</v>
      </c>
      <c r="HQ243" s="7">
        <f t="shared" si="908"/>
        <v>8.6195905335346961</v>
      </c>
      <c r="HR243" s="7">
        <f t="shared" si="908"/>
        <v>8.2803936838354151</v>
      </c>
      <c r="HS243" s="7">
        <f t="shared" si="908"/>
        <v>7.854734892055923</v>
      </c>
      <c r="HT243" s="7">
        <f t="shared" si="908"/>
        <v>7.076577413334042</v>
      </c>
      <c r="HU243" s="7">
        <f t="shared" si="908"/>
        <v>6.3050708532337136</v>
      </c>
      <c r="HV243" s="7">
        <f t="shared" si="908"/>
        <v>5.2675275482712038</v>
      </c>
      <c r="HW243" s="7">
        <f t="shared" si="908"/>
        <v>4.4295118019553303</v>
      </c>
      <c r="HX243" s="7">
        <f t="shared" si="908"/>
        <v>3.4584776832083657</v>
      </c>
      <c r="HY243" s="7">
        <f t="shared" si="908"/>
        <v>2.6005091810278289</v>
      </c>
      <c r="HZ243" s="7">
        <f t="shared" si="908"/>
        <v>1.9354173188723738</v>
      </c>
      <c r="IA243" s="7">
        <f t="shared" si="906"/>
        <v>1.4499002594988919</v>
      </c>
    </row>
    <row r="244" spans="2:235" x14ac:dyDescent="0.25">
      <c r="B244" s="132" t="s">
        <v>207</v>
      </c>
      <c r="C244" s="132">
        <v>2208076</v>
      </c>
      <c r="D244" s="132"/>
      <c r="E244" s="132"/>
      <c r="F244" s="132"/>
      <c r="G244" s="132"/>
      <c r="H244" s="132"/>
      <c r="I244" s="7">
        <f t="shared" ref="I244:BT247" si="909">I210/$C244*100000/7</f>
        <v>6.4697566051686107E-3</v>
      </c>
      <c r="J244" s="7">
        <f t="shared" si="909"/>
        <v>6.4697566051686107E-3</v>
      </c>
      <c r="K244" s="7">
        <f t="shared" si="909"/>
        <v>0</v>
      </c>
      <c r="L244" s="7">
        <f t="shared" si="909"/>
        <v>6.4697566051686107E-3</v>
      </c>
      <c r="M244" s="7">
        <f t="shared" si="909"/>
        <v>6.4697566051686107E-3</v>
      </c>
      <c r="N244" s="7">
        <f t="shared" si="909"/>
        <v>1.9409269815505833E-2</v>
      </c>
      <c r="O244" s="7">
        <f t="shared" si="909"/>
        <v>1.9409269815505833E-2</v>
      </c>
      <c r="P244" s="7">
        <f t="shared" si="909"/>
        <v>3.2348783025843056E-2</v>
      </c>
      <c r="Q244" s="7">
        <f t="shared" si="909"/>
        <v>3.2348783025843056E-2</v>
      </c>
      <c r="R244" s="7">
        <f t="shared" si="909"/>
        <v>3.8818539631011666E-2</v>
      </c>
      <c r="S244" s="7">
        <f t="shared" si="909"/>
        <v>3.2348783025843056E-2</v>
      </c>
      <c r="T244" s="7">
        <f t="shared" si="909"/>
        <v>3.2348783025843056E-2</v>
      </c>
      <c r="U244" s="7">
        <f t="shared" si="909"/>
        <v>1.9409269815505833E-2</v>
      </c>
      <c r="V244" s="7">
        <f t="shared" si="909"/>
        <v>2.5879026420674443E-2</v>
      </c>
      <c r="W244" s="7">
        <f t="shared" si="909"/>
        <v>2.5879026420674443E-2</v>
      </c>
      <c r="X244" s="7">
        <f t="shared" si="909"/>
        <v>2.5879026420674443E-2</v>
      </c>
      <c r="Y244" s="7">
        <f t="shared" si="909"/>
        <v>2.5879026420674443E-2</v>
      </c>
      <c r="Z244" s="7">
        <f t="shared" si="909"/>
        <v>3.2348783025843056E-2</v>
      </c>
      <c r="AA244" s="7">
        <f t="shared" si="909"/>
        <v>6.4697566051686112E-2</v>
      </c>
      <c r="AB244" s="7">
        <f t="shared" si="909"/>
        <v>0.10351610568269777</v>
      </c>
      <c r="AC244" s="7">
        <f t="shared" si="909"/>
        <v>0.15527415852404666</v>
      </c>
      <c r="AD244" s="7">
        <f t="shared" si="909"/>
        <v>0.20703221136539554</v>
      </c>
      <c r="AE244" s="7">
        <f t="shared" si="909"/>
        <v>0.32348783025843053</v>
      </c>
      <c r="AF244" s="7">
        <f t="shared" si="909"/>
        <v>0.51758052841348889</v>
      </c>
      <c r="AG244" s="7">
        <f t="shared" si="909"/>
        <v>0.69226395675304142</v>
      </c>
      <c r="AH244" s="7">
        <f t="shared" si="909"/>
        <v>0.78931030583057049</v>
      </c>
      <c r="AI244" s="7">
        <f t="shared" si="909"/>
        <v>0.82812884546158216</v>
      </c>
      <c r="AJ244" s="7">
        <f t="shared" si="909"/>
        <v>0.93164495114428003</v>
      </c>
      <c r="AK244" s="7">
        <f t="shared" si="909"/>
        <v>1.0351610568269778</v>
      </c>
      <c r="AL244" s="7">
        <f t="shared" si="909"/>
        <v>1.16455618893035</v>
      </c>
      <c r="AM244" s="7">
        <f t="shared" si="909"/>
        <v>1.1516166757200126</v>
      </c>
      <c r="AN244" s="7">
        <f t="shared" si="909"/>
        <v>1.3133605908492281</v>
      </c>
      <c r="AO244" s="7">
        <f t="shared" si="909"/>
        <v>1.4945137757939493</v>
      </c>
      <c r="AP244" s="7">
        <f t="shared" si="909"/>
        <v>1.7856528230265365</v>
      </c>
      <c r="AQ244" s="7">
        <f t="shared" si="909"/>
        <v>1.9668060079712579</v>
      </c>
      <c r="AR244" s="7">
        <f t="shared" si="909"/>
        <v>2.309703108045194</v>
      </c>
      <c r="AS244" s="7">
        <f t="shared" si="909"/>
        <v>2.6331909383036245</v>
      </c>
      <c r="AT244" s="7">
        <f t="shared" si="909"/>
        <v>2.9631485251672238</v>
      </c>
      <c r="AU244" s="7">
        <f t="shared" si="909"/>
        <v>3.2413480591894737</v>
      </c>
      <c r="AV244" s="7">
        <f t="shared" si="909"/>
        <v>3.5389568630272299</v>
      </c>
      <c r="AW244" s="7">
        <f t="shared" si="909"/>
        <v>3.8106866404443123</v>
      </c>
      <c r="AX244" s="7">
        <f t="shared" si="909"/>
        <v>4.0371281216252131</v>
      </c>
      <c r="AY244" s="7">
        <f t="shared" si="909"/>
        <v>4.1600534971234167</v>
      </c>
      <c r="AZ244" s="7">
        <f t="shared" si="909"/>
        <v>4.1082954442820681</v>
      </c>
      <c r="BA244" s="7">
        <f t="shared" si="909"/>
        <v>4.1406442273079112</v>
      </c>
      <c r="BB244" s="7">
        <f t="shared" si="909"/>
        <v>4.2765091160164515</v>
      </c>
      <c r="BC244" s="7">
        <f t="shared" si="909"/>
        <v>4.3541461952784752</v>
      </c>
      <c r="BD244" s="7">
        <f t="shared" si="909"/>
        <v>4.4253135179353302</v>
      </c>
      <c r="BE244" s="7">
        <f t="shared" si="909"/>
        <v>4.4059042481198238</v>
      </c>
      <c r="BF244" s="7">
        <f t="shared" si="909"/>
        <v>4.541769136828365</v>
      </c>
      <c r="BG244" s="7">
        <f t="shared" si="909"/>
        <v>4.6452852425110631</v>
      </c>
      <c r="BH244" s="7">
        <f t="shared" si="909"/>
        <v>4.6323457293007255</v>
      </c>
      <c r="BI244" s="7">
        <f t="shared" si="909"/>
        <v>4.7099828085627493</v>
      </c>
      <c r="BJ244" s="7">
        <f t="shared" si="909"/>
        <v>4.7035130519575796</v>
      </c>
      <c r="BK244" s="7">
        <f t="shared" si="909"/>
        <v>4.8199686708506144</v>
      </c>
      <c r="BL244" s="7">
        <f t="shared" si="909"/>
        <v>5.1175774746883702</v>
      </c>
      <c r="BM244" s="7">
        <f t="shared" si="909"/>
        <v>5.2793213898175875</v>
      </c>
      <c r="BN244" s="7">
        <f t="shared" si="909"/>
        <v>5.408716521920959</v>
      </c>
      <c r="BO244" s="7">
        <f t="shared" si="909"/>
        <v>5.4604745747623076</v>
      </c>
      <c r="BP244" s="7">
        <f t="shared" si="909"/>
        <v>5.58986970686568</v>
      </c>
      <c r="BQ244" s="7">
        <f t="shared" si="909"/>
        <v>5.6222184898915231</v>
      </c>
      <c r="BR244" s="7">
        <f t="shared" si="909"/>
        <v>5.5316418974191626</v>
      </c>
      <c r="BS244" s="7">
        <f t="shared" si="909"/>
        <v>5.3181399294485976</v>
      </c>
      <c r="BT244" s="7">
        <f t="shared" si="909"/>
        <v>5.1499262577142142</v>
      </c>
      <c r="BU244" s="7">
        <f t="shared" si="907"/>
        <v>4.9493638029539877</v>
      </c>
      <c r="BV244" s="7">
        <f t="shared" si="907"/>
        <v>4.9170150199281437</v>
      </c>
      <c r="BW244" s="7">
        <f t="shared" si="907"/>
        <v>4.5223598670128586</v>
      </c>
      <c r="BX244" s="7">
        <f t="shared" si="907"/>
        <v>4.3412066820681376</v>
      </c>
      <c r="BY244" s="7">
        <f t="shared" si="907"/>
        <v>4.0824164178613938</v>
      </c>
      <c r="BZ244" s="7">
        <f t="shared" si="907"/>
        <v>4.00477933859937</v>
      </c>
      <c r="CA244" s="7">
        <f t="shared" si="907"/>
        <v>3.7718681008132999</v>
      </c>
      <c r="CB244" s="7">
        <f t="shared" si="907"/>
        <v>3.7071705347616137</v>
      </c>
      <c r="CC244" s="7">
        <f t="shared" si="907"/>
        <v>3.551896376237567</v>
      </c>
      <c r="CD244" s="7">
        <f t="shared" si="907"/>
        <v>3.4677895403703753</v>
      </c>
      <c r="CE244" s="7">
        <f t="shared" si="907"/>
        <v>3.3060456252411603</v>
      </c>
      <c r="CF244" s="7">
        <f t="shared" si="907"/>
        <v>3.1507714667171136</v>
      </c>
      <c r="CG244" s="7">
        <f t="shared" si="907"/>
        <v>2.9178602289310436</v>
      </c>
      <c r="CH244" s="7">
        <f t="shared" si="907"/>
        <v>2.6914187477501419</v>
      </c>
      <c r="CI244" s="7">
        <f t="shared" si="907"/>
        <v>2.4390982401485664</v>
      </c>
      <c r="CJ244" s="7">
        <f t="shared" si="907"/>
        <v>2.3032333514400252</v>
      </c>
      <c r="CK244" s="7">
        <f t="shared" si="907"/>
        <v>2.1156104098901358</v>
      </c>
      <c r="CL244" s="7">
        <f t="shared" si="907"/>
        <v>2.0120943042074382</v>
      </c>
      <c r="CM244" s="7">
        <f t="shared" si="907"/>
        <v>1.9409269815505834</v>
      </c>
      <c r="CN244" s="7">
        <f t="shared" si="907"/>
        <v>1.8697596588937286</v>
      </c>
      <c r="CO244" s="7">
        <f t="shared" si="907"/>
        <v>1.8374108758678853</v>
      </c>
      <c r="CP244" s="7">
        <f t="shared" si="907"/>
        <v>1.746834283395525</v>
      </c>
      <c r="CQ244" s="7">
        <f t="shared" si="907"/>
        <v>1.6044996380818155</v>
      </c>
      <c r="CR244" s="7">
        <f t="shared" si="907"/>
        <v>1.462164992768106</v>
      </c>
      <c r="CS244" s="7">
        <f t="shared" si="907"/>
        <v>1.3521791304802397</v>
      </c>
      <c r="CT244" s="7">
        <f t="shared" si="907"/>
        <v>1.2421932681923733</v>
      </c>
      <c r="CU244" s="7">
        <f t="shared" si="907"/>
        <v>1.145146919114844</v>
      </c>
      <c r="CV244" s="7">
        <f t="shared" si="907"/>
        <v>0.98987276059079743</v>
      </c>
      <c r="CW244" s="7">
        <f t="shared" si="907"/>
        <v>0.97693324738046017</v>
      </c>
      <c r="CX244" s="7">
        <f t="shared" si="907"/>
        <v>0.96399373417012302</v>
      </c>
      <c r="CY244" s="7">
        <f t="shared" si="907"/>
        <v>0.95105422095978576</v>
      </c>
      <c r="CZ244" s="7">
        <f t="shared" si="907"/>
        <v>0.91870543793394266</v>
      </c>
      <c r="DA244" s="7">
        <f t="shared" si="907"/>
        <v>0.89929616811843693</v>
      </c>
      <c r="DB244" s="7">
        <f t="shared" si="907"/>
        <v>0.85400787188225658</v>
      </c>
      <c r="DC244" s="7">
        <f t="shared" si="907"/>
        <v>0.90576592472360551</v>
      </c>
      <c r="DD244" s="7">
        <f t="shared" si="907"/>
        <v>0.87341714169776252</v>
      </c>
      <c r="DE244" s="7">
        <f t="shared" si="907"/>
        <v>0.85400787188225658</v>
      </c>
      <c r="DF244" s="7">
        <f t="shared" si="907"/>
        <v>0.86694738509259384</v>
      </c>
      <c r="DG244" s="7">
        <f t="shared" si="907"/>
        <v>0.87341714169776252</v>
      </c>
      <c r="DH244" s="7">
        <f t="shared" si="907"/>
        <v>0.87341714169776252</v>
      </c>
      <c r="DI244" s="7">
        <f t="shared" si="907"/>
        <v>0.89282641151326825</v>
      </c>
      <c r="DJ244" s="7">
        <f t="shared" si="907"/>
        <v>0.89929616811843693</v>
      </c>
      <c r="DK244" s="7">
        <f t="shared" si="907"/>
        <v>1.0675098398528207</v>
      </c>
      <c r="DL244" s="7">
        <f t="shared" si="907"/>
        <v>1.080449353063158</v>
      </c>
      <c r="DM244" s="7">
        <f t="shared" si="907"/>
        <v>1.1386771625096754</v>
      </c>
      <c r="DN244" s="7">
        <f t="shared" si="907"/>
        <v>1.099858622878664</v>
      </c>
      <c r="DO244" s="7">
        <f t="shared" si="907"/>
        <v>1.1257376492993383</v>
      </c>
      <c r="DP244" s="7">
        <f t="shared" si="907"/>
        <v>1.1580864323251814</v>
      </c>
      <c r="DQ244" s="7">
        <f t="shared" si="907"/>
        <v>1.1580864323251814</v>
      </c>
      <c r="DR244" s="7">
        <f t="shared" si="907"/>
        <v>1.1127981360890009</v>
      </c>
      <c r="DS244" s="7">
        <f t="shared" si="907"/>
        <v>1.16455618893035</v>
      </c>
      <c r="DT244" s="7">
        <f t="shared" si="907"/>
        <v>1.145146919114844</v>
      </c>
      <c r="DU244" s="7">
        <f t="shared" si="907"/>
        <v>1.2098444851665302</v>
      </c>
      <c r="DV244" s="7">
        <f t="shared" si="907"/>
        <v>1.1839654587458557</v>
      </c>
      <c r="DW244" s="7">
        <f t="shared" si="907"/>
        <v>1.145146919114844</v>
      </c>
      <c r="DX244" s="7">
        <f t="shared" si="907"/>
        <v>1.1580864323251814</v>
      </c>
      <c r="DY244" s="7">
        <f t="shared" si="907"/>
        <v>1.1192678926941697</v>
      </c>
      <c r="DZ244" s="7">
        <f t="shared" si="907"/>
        <v>1.080449353063158</v>
      </c>
      <c r="EA244" s="7">
        <f t="shared" si="907"/>
        <v>1.0545703266424835</v>
      </c>
      <c r="EB244" s="7">
        <f t="shared" si="907"/>
        <v>1.0286913002218092</v>
      </c>
      <c r="EC244" s="7">
        <f t="shared" si="907"/>
        <v>1.0351610568269778</v>
      </c>
      <c r="ED244" s="7">
        <f t="shared" si="907"/>
        <v>1.0351610568269778</v>
      </c>
      <c r="EE244" s="7">
        <f t="shared" si="907"/>
        <v>1.0092820304063033</v>
      </c>
      <c r="EF244" s="7">
        <f t="shared" si="903"/>
        <v>0.93811470774944861</v>
      </c>
      <c r="EG244" s="7">
        <f t="shared" ref="EG244:GR247" si="910">EG210/$C244*100000/7</f>
        <v>0.87988689830293099</v>
      </c>
      <c r="EH244" s="7">
        <f t="shared" si="910"/>
        <v>0.89282641151326825</v>
      </c>
      <c r="EI244" s="7">
        <f t="shared" si="910"/>
        <v>0.85400787188225658</v>
      </c>
      <c r="EJ244" s="7">
        <f t="shared" si="910"/>
        <v>0.79578006243573907</v>
      </c>
      <c r="EK244" s="7">
        <f t="shared" si="910"/>
        <v>0.74402200959439024</v>
      </c>
      <c r="EL244" s="7">
        <f t="shared" si="910"/>
        <v>0.68579420014787273</v>
      </c>
      <c r="EM244" s="7">
        <f t="shared" si="910"/>
        <v>0.65991517372719843</v>
      </c>
      <c r="EN244" s="7">
        <f t="shared" si="910"/>
        <v>0.69226395675304142</v>
      </c>
      <c r="EO244" s="7">
        <f t="shared" si="910"/>
        <v>0.56933858125483772</v>
      </c>
      <c r="EP244" s="7">
        <f t="shared" si="910"/>
        <v>0.60815712088584939</v>
      </c>
      <c r="EQ244" s="7">
        <f t="shared" si="910"/>
        <v>0.62109663409618665</v>
      </c>
      <c r="ER244" s="7">
        <f t="shared" si="910"/>
        <v>0.62756639070135523</v>
      </c>
      <c r="ES244" s="7">
        <f t="shared" si="910"/>
        <v>0.59521760767551224</v>
      </c>
      <c r="ET244" s="7">
        <f t="shared" si="910"/>
        <v>0.60168736428068093</v>
      </c>
      <c r="EU244" s="7">
        <f t="shared" si="910"/>
        <v>0.56286882464966914</v>
      </c>
      <c r="EV244" s="7">
        <f t="shared" si="910"/>
        <v>0.58227809446517498</v>
      </c>
      <c r="EW244" s="7">
        <f t="shared" si="910"/>
        <v>0.51111077180832021</v>
      </c>
      <c r="EX244" s="7">
        <f t="shared" si="910"/>
        <v>0.49170150199281448</v>
      </c>
      <c r="EY244" s="7">
        <f t="shared" si="910"/>
        <v>0.44641320575663412</v>
      </c>
      <c r="EZ244" s="7">
        <f t="shared" si="910"/>
        <v>0.40759466612562251</v>
      </c>
      <c r="FA244" s="7">
        <f t="shared" si="910"/>
        <v>0.38818539631011667</v>
      </c>
      <c r="FB244" s="7">
        <f t="shared" si="910"/>
        <v>0.39465515291528525</v>
      </c>
      <c r="FC244" s="7">
        <f t="shared" si="910"/>
        <v>0.43994344915146549</v>
      </c>
      <c r="FD244" s="7">
        <f t="shared" si="910"/>
        <v>0.46582247557214002</v>
      </c>
      <c r="FE244" s="7">
        <f t="shared" si="910"/>
        <v>0.498171258597983</v>
      </c>
      <c r="FF244" s="7">
        <f t="shared" si="910"/>
        <v>0.6340361473065238</v>
      </c>
      <c r="FG244" s="7">
        <f t="shared" si="910"/>
        <v>0.73755225298922156</v>
      </c>
      <c r="FH244" s="7">
        <f t="shared" si="910"/>
        <v>0.78284054922540203</v>
      </c>
      <c r="FI244" s="7">
        <f t="shared" si="910"/>
        <v>0.86694738509259384</v>
      </c>
      <c r="FJ244" s="7">
        <f t="shared" si="910"/>
        <v>0.92517519453911146</v>
      </c>
      <c r="FK244" s="7">
        <f t="shared" si="910"/>
        <v>1.0286913002218092</v>
      </c>
      <c r="FL244" s="7">
        <f t="shared" si="910"/>
        <v>1.1516166757200126</v>
      </c>
      <c r="FM244" s="7">
        <f t="shared" si="910"/>
        <v>1.0933888662734952</v>
      </c>
      <c r="FN244" s="7">
        <f t="shared" si="910"/>
        <v>1.1386771625096754</v>
      </c>
      <c r="FO244" s="7">
        <f t="shared" si="910"/>
        <v>1.1774957021406873</v>
      </c>
      <c r="FP244" s="7">
        <f t="shared" si="910"/>
        <v>1.2033747285613619</v>
      </c>
      <c r="FQ244" s="7">
        <f t="shared" si="910"/>
        <v>1.2680722946130476</v>
      </c>
      <c r="FR244" s="7">
        <f t="shared" si="910"/>
        <v>1.2745420512182164</v>
      </c>
      <c r="FS244" s="7">
        <f t="shared" si="910"/>
        <v>1.3715884002957455</v>
      </c>
      <c r="FT244" s="7">
        <f t="shared" si="910"/>
        <v>1.5074532890042864</v>
      </c>
      <c r="FU244" s="7">
        <f t="shared" si="910"/>
        <v>1.5203928022146234</v>
      </c>
      <c r="FV244" s="7">
        <f t="shared" si="910"/>
        <v>1.6368484211076584</v>
      </c>
      <c r="FW244" s="7">
        <f t="shared" si="910"/>
        <v>1.7209552569748505</v>
      </c>
      <c r="FX244" s="7">
        <f t="shared" si="910"/>
        <v>1.8632899022885601</v>
      </c>
      <c r="FY244" s="7">
        <f t="shared" si="910"/>
        <v>2.0315035740229441</v>
      </c>
      <c r="FZ244" s="7">
        <f t="shared" si="910"/>
        <v>2.0832616268642927</v>
      </c>
      <c r="GA244" s="7">
        <f t="shared" si="910"/>
        <v>2.2579450552038454</v>
      </c>
      <c r="GB244" s="7">
        <f t="shared" si="910"/>
        <v>2.5749631288571071</v>
      </c>
      <c r="GC244" s="7">
        <f t="shared" si="910"/>
        <v>2.6978885043553111</v>
      </c>
      <c r="GD244" s="7">
        <f t="shared" si="910"/>
        <v>2.8919812025103688</v>
      </c>
      <c r="GE244" s="7">
        <f t="shared" si="910"/>
        <v>2.976088038377561</v>
      </c>
      <c r="GF244" s="7">
        <f t="shared" si="910"/>
        <v>3.1443017101119453</v>
      </c>
      <c r="GG244" s="7">
        <f t="shared" si="910"/>
        <v>3.3060456252411603</v>
      </c>
      <c r="GH244" s="7">
        <f t="shared" si="910"/>
        <v>3.3901524611083516</v>
      </c>
      <c r="GI244" s="7">
        <f t="shared" si="910"/>
        <v>3.4677895403703753</v>
      </c>
      <c r="GJ244" s="7">
        <f t="shared" si="910"/>
        <v>3.5324871064220615</v>
      </c>
      <c r="GK244" s="7">
        <f t="shared" si="910"/>
        <v>3.5260173498168927</v>
      </c>
      <c r="GL244" s="7">
        <f t="shared" si="910"/>
        <v>3.5583661328427358</v>
      </c>
      <c r="GM244" s="7">
        <f t="shared" si="910"/>
        <v>3.441910513949701</v>
      </c>
      <c r="GN244" s="7">
        <f t="shared" si="910"/>
        <v>3.4030919743186892</v>
      </c>
      <c r="GO244" s="7">
        <f t="shared" si="910"/>
        <v>3.3254548950566658</v>
      </c>
      <c r="GP244" s="7">
        <f t="shared" si="910"/>
        <v>3.0343158478240784</v>
      </c>
      <c r="GQ244" s="7">
        <f t="shared" si="910"/>
        <v>3.0343158478240784</v>
      </c>
      <c r="GR244" s="7">
        <f t="shared" si="910"/>
        <v>2.9243299855362119</v>
      </c>
      <c r="GS244" s="7">
        <f t="shared" si="908"/>
        <v>2.8078743666431767</v>
      </c>
      <c r="GT244" s="7">
        <f t="shared" si="908"/>
        <v>2.775525583617334</v>
      </c>
      <c r="GU244" s="7">
        <f t="shared" si="908"/>
        <v>2.6461304515139621</v>
      </c>
      <c r="GV244" s="7">
        <f t="shared" si="908"/>
        <v>2.6331909383036245</v>
      </c>
      <c r="GW244" s="7">
        <f t="shared" si="908"/>
        <v>2.7690558270121657</v>
      </c>
      <c r="GX244" s="7">
        <f t="shared" si="908"/>
        <v>2.7561163138018285</v>
      </c>
      <c r="GY244" s="7">
        <f t="shared" si="908"/>
        <v>2.8014046100380083</v>
      </c>
      <c r="GZ244" s="7">
        <f t="shared" si="908"/>
        <v>2.9049207157207064</v>
      </c>
      <c r="HA244" s="7">
        <f t="shared" si="908"/>
        <v>2.8855114459052005</v>
      </c>
      <c r="HB244" s="7">
        <f t="shared" si="908"/>
        <v>2.9631485251672238</v>
      </c>
      <c r="HC244" s="7">
        <f t="shared" si="908"/>
        <v>2.8661021760896945</v>
      </c>
      <c r="HD244" s="7">
        <f t="shared" si="908"/>
        <v>2.8790416893000317</v>
      </c>
      <c r="HE244" s="7">
        <f t="shared" si="908"/>
        <v>2.8078743666431767</v>
      </c>
      <c r="HF244" s="7">
        <f t="shared" si="908"/>
        <v>2.8208138798535143</v>
      </c>
      <c r="HG244" s="7">
        <f t="shared" si="908"/>
        <v>3.047255361034416</v>
      </c>
      <c r="HH244" s="7">
        <f t="shared" si="908"/>
        <v>3.3901524611083516</v>
      </c>
      <c r="HI244" s="7">
        <f t="shared" si="908"/>
        <v>3.6683519951306023</v>
      </c>
      <c r="HJ244" s="7">
        <f t="shared" si="908"/>
        <v>4.3282671688578009</v>
      </c>
      <c r="HK244" s="7">
        <f t="shared" si="908"/>
        <v>4.8458476972712896</v>
      </c>
      <c r="HL244" s="7">
        <f t="shared" si="908"/>
        <v>5.4992931143933186</v>
      </c>
      <c r="HM244" s="7">
        <f t="shared" si="908"/>
        <v>6.0104038862016393</v>
      </c>
      <c r="HN244" s="7">
        <f t="shared" si="908"/>
        <v>6.3662404994859125</v>
      </c>
      <c r="HO244" s="7">
        <f t="shared" si="908"/>
        <v>6.7285468693753554</v>
      </c>
      <c r="HP244" s="7">
        <f t="shared" si="908"/>
        <v>7.0585044562389552</v>
      </c>
      <c r="HQ244" s="7">
        <f t="shared" si="908"/>
        <v>6.7867746788218728</v>
      </c>
      <c r="HR244" s="7">
        <f t="shared" si="908"/>
        <v>6.7738351656115361</v>
      </c>
      <c r="HS244" s="7">
        <f t="shared" si="908"/>
        <v>6.3533009862755758</v>
      </c>
      <c r="HT244" s="7">
        <f t="shared" si="908"/>
        <v>5.9327668069396164</v>
      </c>
      <c r="HU244" s="7">
        <f t="shared" si="908"/>
        <v>5.2210935803710692</v>
      </c>
      <c r="HV244" s="7">
        <f t="shared" si="908"/>
        <v>4.7099828085627493</v>
      </c>
      <c r="HW244" s="7">
        <f t="shared" si="908"/>
        <v>3.9983095819942021</v>
      </c>
      <c r="HX244" s="7">
        <f t="shared" si="908"/>
        <v>3.3578036780825089</v>
      </c>
      <c r="HY244" s="7">
        <f t="shared" si="908"/>
        <v>2.4067494571227237</v>
      </c>
      <c r="HZ244" s="7">
        <f t="shared" si="908"/>
        <v>1.7985923362368739</v>
      </c>
      <c r="IA244" s="7">
        <f t="shared" si="906"/>
        <v>1.3198303474543969</v>
      </c>
    </row>
    <row r="245" spans="2:235" x14ac:dyDescent="0.25">
      <c r="B245" s="132" t="s">
        <v>208</v>
      </c>
      <c r="C245" s="132">
        <v>2532418</v>
      </c>
      <c r="D245" s="132"/>
      <c r="E245" s="132"/>
      <c r="F245" s="132"/>
      <c r="G245" s="132"/>
      <c r="H245" s="132"/>
      <c r="I245" s="7">
        <f t="shared" si="909"/>
        <v>1.6923407927578647E-2</v>
      </c>
      <c r="J245" s="7">
        <f t="shared" si="909"/>
        <v>1.6923407927578647E-2</v>
      </c>
      <c r="K245" s="7">
        <f t="shared" si="909"/>
        <v>1.6923407927578647E-2</v>
      </c>
      <c r="L245" s="7">
        <f t="shared" si="909"/>
        <v>1.1282271951719098E-2</v>
      </c>
      <c r="M245" s="7">
        <f t="shared" si="909"/>
        <v>1.1282271951719098E-2</v>
      </c>
      <c r="N245" s="7">
        <f t="shared" si="909"/>
        <v>1.1282271951719098E-2</v>
      </c>
      <c r="O245" s="7">
        <f t="shared" si="909"/>
        <v>5.6411359758595488E-3</v>
      </c>
      <c r="P245" s="7">
        <f t="shared" si="909"/>
        <v>5.6411359758595488E-3</v>
      </c>
      <c r="Q245" s="7">
        <f t="shared" si="909"/>
        <v>5.6411359758595488E-3</v>
      </c>
      <c r="R245" s="7">
        <f t="shared" si="909"/>
        <v>1.1282271951719098E-2</v>
      </c>
      <c r="S245" s="7">
        <f t="shared" si="909"/>
        <v>1.1282271951719098E-2</v>
      </c>
      <c r="T245" s="7">
        <f t="shared" si="909"/>
        <v>1.1282271951719098E-2</v>
      </c>
      <c r="U245" s="7">
        <f t="shared" si="909"/>
        <v>1.1282271951719098E-2</v>
      </c>
      <c r="V245" s="7">
        <f t="shared" si="909"/>
        <v>2.820567987929774E-2</v>
      </c>
      <c r="W245" s="7">
        <f t="shared" si="909"/>
        <v>4.512908780687639E-2</v>
      </c>
      <c r="X245" s="7">
        <f t="shared" si="909"/>
        <v>5.0770223782735935E-2</v>
      </c>
      <c r="Y245" s="7">
        <f t="shared" si="909"/>
        <v>5.0770223782735935E-2</v>
      </c>
      <c r="Z245" s="7">
        <f t="shared" si="909"/>
        <v>9.5899311589612318E-2</v>
      </c>
      <c r="AA245" s="7">
        <f t="shared" si="909"/>
        <v>0.11846385549305051</v>
      </c>
      <c r="AB245" s="7">
        <f t="shared" si="909"/>
        <v>0.16359294329992694</v>
      </c>
      <c r="AC245" s="7">
        <f t="shared" si="909"/>
        <v>0.21436316708266284</v>
      </c>
      <c r="AD245" s="7">
        <f t="shared" si="909"/>
        <v>0.32154475062399424</v>
      </c>
      <c r="AE245" s="7">
        <f t="shared" si="909"/>
        <v>0.37795611038258975</v>
      </c>
      <c r="AF245" s="7">
        <f t="shared" si="909"/>
        <v>0.55847246161009534</v>
      </c>
      <c r="AG245" s="7">
        <f t="shared" si="909"/>
        <v>0.67129518112728626</v>
      </c>
      <c r="AH245" s="7">
        <f t="shared" si="909"/>
        <v>0.81796471649963454</v>
      </c>
      <c r="AI245" s="7">
        <f t="shared" si="909"/>
        <v>0.94206970796854461</v>
      </c>
      <c r="AJ245" s="7">
        <f t="shared" si="909"/>
        <v>1.1282271951719098</v>
      </c>
      <c r="AK245" s="7">
        <f t="shared" si="909"/>
        <v>1.2974612744476963</v>
      </c>
      <c r="AL245" s="7">
        <f t="shared" si="909"/>
        <v>1.4779776256752015</v>
      </c>
      <c r="AM245" s="7">
        <f t="shared" si="909"/>
        <v>1.6020826171441116</v>
      </c>
      <c r="AN245" s="7">
        <f t="shared" si="909"/>
        <v>1.9067039598405275</v>
      </c>
      <c r="AO245" s="7">
        <f t="shared" si="909"/>
        <v>2.222607574488662</v>
      </c>
      <c r="AP245" s="7">
        <f t="shared" si="909"/>
        <v>2.5723580049919539</v>
      </c>
      <c r="AQ245" s="7">
        <f t="shared" si="909"/>
        <v>2.9841609312297011</v>
      </c>
      <c r="AR245" s="7">
        <f t="shared" si="909"/>
        <v>3.4016049934433079</v>
      </c>
      <c r="AS245" s="7">
        <f t="shared" si="909"/>
        <v>3.8698192794396498</v>
      </c>
      <c r="AT245" s="7">
        <f t="shared" si="909"/>
        <v>4.3436747014118522</v>
      </c>
      <c r="AU245" s="7">
        <f t="shared" si="909"/>
        <v>5.0093287465632788</v>
      </c>
      <c r="AV245" s="7">
        <f t="shared" si="909"/>
        <v>5.3083089532838352</v>
      </c>
      <c r="AW245" s="7">
        <f t="shared" si="909"/>
        <v>5.776523239280178</v>
      </c>
      <c r="AX245" s="7">
        <f t="shared" si="909"/>
        <v>5.9401161825801045</v>
      </c>
      <c r="AY245" s="7">
        <f t="shared" si="909"/>
        <v>6.2842254771075359</v>
      </c>
      <c r="AZ245" s="7">
        <f t="shared" si="909"/>
        <v>6.4929475082143409</v>
      </c>
      <c r="BA245" s="7">
        <f t="shared" si="909"/>
        <v>6.5493588679729351</v>
      </c>
      <c r="BB245" s="7">
        <f t="shared" si="909"/>
        <v>6.6565404515142674</v>
      </c>
      <c r="BC245" s="7">
        <f t="shared" si="909"/>
        <v>6.7355163551763004</v>
      </c>
      <c r="BD245" s="7">
        <f t="shared" si="909"/>
        <v>6.6678227234659859</v>
      </c>
      <c r="BE245" s="7">
        <f t="shared" si="909"/>
        <v>6.6396170435866884</v>
      </c>
      <c r="BF245" s="7">
        <f t="shared" si="909"/>
        <v>6.6057702277315311</v>
      </c>
      <c r="BG245" s="7">
        <f t="shared" si="909"/>
        <v>6.6001290917556714</v>
      </c>
      <c r="BH245" s="7">
        <f t="shared" si="909"/>
        <v>6.6001290917556714</v>
      </c>
      <c r="BI245" s="7">
        <f t="shared" si="909"/>
        <v>6.5719234118763739</v>
      </c>
      <c r="BJ245" s="7">
        <f t="shared" si="909"/>
        <v>6.684746131393565</v>
      </c>
      <c r="BK245" s="7">
        <f t="shared" si="909"/>
        <v>6.9329561143313843</v>
      </c>
      <c r="BL245" s="7">
        <f t="shared" si="909"/>
        <v>7.3334767686174134</v>
      </c>
      <c r="BM245" s="7">
        <f t="shared" si="909"/>
        <v>7.3616824484967101</v>
      </c>
      <c r="BN245" s="7">
        <f t="shared" si="909"/>
        <v>7.592969023506952</v>
      </c>
      <c r="BO245" s="7">
        <f t="shared" si="909"/>
        <v>7.6042512954586714</v>
      </c>
      <c r="BP245" s="7">
        <f t="shared" si="909"/>
        <v>7.6098924314345311</v>
      </c>
      <c r="BQ245" s="7">
        <f t="shared" si="909"/>
        <v>7.6775860631448456</v>
      </c>
      <c r="BR245" s="7">
        <f t="shared" si="909"/>
        <v>7.5816867515552326</v>
      </c>
      <c r="BS245" s="7">
        <f t="shared" si="909"/>
        <v>7.3673235844725706</v>
      </c>
      <c r="BT245" s="7">
        <f t="shared" si="909"/>
        <v>7.3447590405691319</v>
      </c>
      <c r="BU245" s="7">
        <f t="shared" si="907"/>
        <v>7.299629952762257</v>
      </c>
      <c r="BV245" s="7">
        <f t="shared" si="907"/>
        <v>7.2037306411726432</v>
      </c>
      <c r="BW245" s="7">
        <f t="shared" si="907"/>
        <v>6.8652624826210706</v>
      </c>
      <c r="BX245" s="7">
        <f t="shared" si="907"/>
        <v>6.5437177319970763</v>
      </c>
      <c r="BY245" s="7">
        <f t="shared" si="907"/>
        <v>6.3237134289385537</v>
      </c>
      <c r="BZ245" s="7">
        <f t="shared" si="907"/>
        <v>5.9965275423386997</v>
      </c>
      <c r="CA245" s="7">
        <f t="shared" si="907"/>
        <v>5.737035287449161</v>
      </c>
      <c r="CB245" s="7">
        <f t="shared" si="907"/>
        <v>5.313950089259694</v>
      </c>
      <c r="CC245" s="7">
        <f t="shared" si="907"/>
        <v>4.9247117069253861</v>
      </c>
      <c r="CD245" s="7">
        <f t="shared" si="907"/>
        <v>4.7385542197220207</v>
      </c>
      <c r="CE245" s="7">
        <f t="shared" si="907"/>
        <v>4.3944449251945885</v>
      </c>
      <c r="CF245" s="7">
        <f t="shared" si="907"/>
        <v>3.9657185910292627</v>
      </c>
      <c r="CG245" s="7">
        <f t="shared" si="907"/>
        <v>3.6893029282121441</v>
      </c>
      <c r="CH245" s="7">
        <f t="shared" si="907"/>
        <v>3.2775000019743978</v>
      </c>
      <c r="CI245" s="7">
        <f t="shared" si="907"/>
        <v>2.9164672995193865</v>
      </c>
      <c r="CJ245" s="7">
        <f t="shared" si="907"/>
        <v>2.8318502598814939</v>
      </c>
      <c r="CK245" s="7">
        <f t="shared" si="907"/>
        <v>2.4708175574264821</v>
      </c>
      <c r="CL245" s="7">
        <f t="shared" si="907"/>
        <v>2.3749182458368701</v>
      </c>
      <c r="CM245" s="7">
        <f t="shared" si="907"/>
        <v>2.2169664385128023</v>
      </c>
      <c r="CN245" s="7">
        <f t="shared" si="907"/>
        <v>2.0702969031404543</v>
      </c>
      <c r="CO245" s="7">
        <f t="shared" si="907"/>
        <v>2.0364500872852971</v>
      </c>
      <c r="CP245" s="7">
        <f t="shared" si="907"/>
        <v>1.9349096397198249</v>
      </c>
      <c r="CQ245" s="7">
        <f t="shared" si="907"/>
        <v>1.9010628238646679</v>
      </c>
      <c r="CR245" s="7">
        <f t="shared" si="907"/>
        <v>1.8897805519129487</v>
      </c>
      <c r="CS245" s="7">
        <f t="shared" si="907"/>
        <v>1.8559337360577914</v>
      </c>
      <c r="CT245" s="7">
        <f t="shared" si="907"/>
        <v>1.7713166964198981</v>
      </c>
      <c r="CU245" s="7">
        <f t="shared" si="907"/>
        <v>1.6979819287337239</v>
      </c>
      <c r="CV245" s="7">
        <f t="shared" si="907"/>
        <v>1.5343889854337971</v>
      </c>
      <c r="CW245" s="7">
        <f t="shared" si="907"/>
        <v>1.5231067134820779</v>
      </c>
      <c r="CX245" s="7">
        <f t="shared" si="907"/>
        <v>1.3933605860373084</v>
      </c>
      <c r="CY245" s="7">
        <f t="shared" si="907"/>
        <v>1.3256669543269939</v>
      </c>
      <c r="CZ245" s="7">
        <f t="shared" si="907"/>
        <v>1.2466910506649602</v>
      </c>
      <c r="DA245" s="7">
        <f t="shared" si="907"/>
        <v>1.212844234809803</v>
      </c>
      <c r="DB245" s="7">
        <f t="shared" si="907"/>
        <v>1.1902796909063649</v>
      </c>
      <c r="DC245" s="7">
        <f t="shared" si="907"/>
        <v>1.1677151470029263</v>
      </c>
      <c r="DD245" s="7">
        <f t="shared" si="907"/>
        <v>1.1282271951719098</v>
      </c>
      <c r="DE245" s="7">
        <f t="shared" si="907"/>
        <v>1.1959208268822241</v>
      </c>
      <c r="DF245" s="7">
        <f t="shared" si="907"/>
        <v>1.1789974189546457</v>
      </c>
      <c r="DG245" s="7">
        <f t="shared" si="907"/>
        <v>1.2072030988339433</v>
      </c>
      <c r="DH245" s="7">
        <f t="shared" si="907"/>
        <v>1.212844234809803</v>
      </c>
      <c r="DI245" s="7">
        <f t="shared" si="907"/>
        <v>1.2466910506649602</v>
      </c>
      <c r="DJ245" s="7">
        <f t="shared" si="907"/>
        <v>1.2974612744476963</v>
      </c>
      <c r="DK245" s="7">
        <f t="shared" si="907"/>
        <v>1.2579733226166794</v>
      </c>
      <c r="DL245" s="7">
        <f t="shared" si="907"/>
        <v>1.2184853707856624</v>
      </c>
      <c r="DM245" s="7">
        <f t="shared" si="907"/>
        <v>1.1789974189546457</v>
      </c>
      <c r="DN245" s="7">
        <f t="shared" si="907"/>
        <v>1.1056626512684715</v>
      </c>
      <c r="DO245" s="7">
        <f t="shared" si="907"/>
        <v>1.0943803793167526</v>
      </c>
      <c r="DP245" s="7">
        <f t="shared" si="907"/>
        <v>1.0154044756547187</v>
      </c>
      <c r="DQ245" s="7">
        <f t="shared" si="907"/>
        <v>0.97591652382370186</v>
      </c>
      <c r="DR245" s="7">
        <f t="shared" si="907"/>
        <v>0.97591652382370186</v>
      </c>
      <c r="DS245" s="7">
        <f t="shared" si="907"/>
        <v>0.95899311589612324</v>
      </c>
      <c r="DT245" s="7">
        <f t="shared" si="907"/>
        <v>0.89129948418580873</v>
      </c>
      <c r="DU245" s="7">
        <f t="shared" si="907"/>
        <v>0.92514630004096599</v>
      </c>
      <c r="DV245" s="7">
        <f t="shared" si="907"/>
        <v>0.98155765979956133</v>
      </c>
      <c r="DW245" s="7">
        <f t="shared" si="907"/>
        <v>1.0097633396788592</v>
      </c>
      <c r="DX245" s="7">
        <f t="shared" si="907"/>
        <v>0.99848106772714018</v>
      </c>
      <c r="DY245" s="7">
        <f t="shared" si="907"/>
        <v>1.0266867476064376</v>
      </c>
      <c r="DZ245" s="7">
        <f t="shared" si="907"/>
        <v>1.0266867476064376</v>
      </c>
      <c r="EA245" s="7">
        <f t="shared" si="907"/>
        <v>0.99848106772714018</v>
      </c>
      <c r="EB245" s="7">
        <f t="shared" si="907"/>
        <v>0.9195051640651063</v>
      </c>
      <c r="EC245" s="7">
        <f t="shared" si="907"/>
        <v>0.8969406201616682</v>
      </c>
      <c r="ED245" s="7">
        <f t="shared" si="907"/>
        <v>0.90822289211338714</v>
      </c>
      <c r="EE245" s="7">
        <f t="shared" si="907"/>
        <v>0.93078743601682545</v>
      </c>
      <c r="EF245" s="7">
        <f t="shared" si="903"/>
        <v>0.89129948418580873</v>
      </c>
      <c r="EG245" s="7">
        <f t="shared" si="910"/>
        <v>0.84617039637893221</v>
      </c>
      <c r="EH245" s="7">
        <f t="shared" si="910"/>
        <v>0.85745266833065137</v>
      </c>
      <c r="EI245" s="7">
        <f t="shared" si="910"/>
        <v>0.86873494028237042</v>
      </c>
      <c r="EJ245" s="7">
        <f t="shared" si="910"/>
        <v>0.78975903662033686</v>
      </c>
      <c r="EK245" s="7">
        <f t="shared" si="910"/>
        <v>0.68821858905486499</v>
      </c>
      <c r="EL245" s="7">
        <f t="shared" si="910"/>
        <v>0.56411359758595492</v>
      </c>
      <c r="EM245" s="7">
        <f t="shared" si="910"/>
        <v>0.49641996587564025</v>
      </c>
      <c r="EN245" s="7">
        <f t="shared" si="910"/>
        <v>0.44000860611704479</v>
      </c>
      <c r="EO245" s="7">
        <f t="shared" si="910"/>
        <v>0.39487951831016843</v>
      </c>
      <c r="EP245" s="7">
        <f t="shared" si="910"/>
        <v>0.32154475062399424</v>
      </c>
      <c r="EQ245" s="7">
        <f t="shared" si="910"/>
        <v>0.31590361464813471</v>
      </c>
      <c r="ER245" s="7">
        <f t="shared" si="910"/>
        <v>0.36667383843087059</v>
      </c>
      <c r="ES245" s="7">
        <f t="shared" si="910"/>
        <v>0.38359724635844927</v>
      </c>
      <c r="ET245" s="7">
        <f t="shared" si="910"/>
        <v>0.4005206542860279</v>
      </c>
      <c r="EU245" s="7">
        <f t="shared" si="910"/>
        <v>0.42872633416532568</v>
      </c>
      <c r="EV245" s="7">
        <f t="shared" si="910"/>
        <v>0.43436747014118521</v>
      </c>
      <c r="EW245" s="7">
        <f t="shared" si="910"/>
        <v>0.46821428599634246</v>
      </c>
      <c r="EX245" s="7">
        <f t="shared" si="910"/>
        <v>0.42872633416532568</v>
      </c>
      <c r="EY245" s="7">
        <f t="shared" si="910"/>
        <v>0.41180292623774706</v>
      </c>
      <c r="EZ245" s="7">
        <f t="shared" si="910"/>
        <v>0.39487951831016843</v>
      </c>
      <c r="FA245" s="7">
        <f t="shared" si="910"/>
        <v>0.38359724635844927</v>
      </c>
      <c r="FB245" s="7">
        <f t="shared" si="910"/>
        <v>0.38359724635844927</v>
      </c>
      <c r="FC245" s="7">
        <f t="shared" si="910"/>
        <v>0.40616179026188748</v>
      </c>
      <c r="FD245" s="7">
        <f t="shared" si="910"/>
        <v>0.44564974209290437</v>
      </c>
      <c r="FE245" s="7">
        <f t="shared" si="910"/>
        <v>0.46821428599634246</v>
      </c>
      <c r="FF245" s="7">
        <f t="shared" si="910"/>
        <v>0.4851376939239212</v>
      </c>
      <c r="FG245" s="7">
        <f t="shared" si="910"/>
        <v>0.56411359758595492</v>
      </c>
      <c r="FH245" s="7">
        <f t="shared" si="910"/>
        <v>0.60924268539283122</v>
      </c>
      <c r="FI245" s="7">
        <f t="shared" si="910"/>
        <v>0.67693631710314583</v>
      </c>
      <c r="FJ245" s="7">
        <f t="shared" si="910"/>
        <v>0.73334767686174118</v>
      </c>
      <c r="FK245" s="7">
        <f t="shared" si="910"/>
        <v>0.76155335674103897</v>
      </c>
      <c r="FL245" s="7">
        <f t="shared" si="910"/>
        <v>0.81796471649963454</v>
      </c>
      <c r="FM245" s="7">
        <f t="shared" si="910"/>
        <v>0.86873494028237042</v>
      </c>
      <c r="FN245" s="7">
        <f t="shared" si="910"/>
        <v>0.95899311589612324</v>
      </c>
      <c r="FO245" s="7">
        <f t="shared" si="910"/>
        <v>1.0323278835822973</v>
      </c>
      <c r="FP245" s="7">
        <f t="shared" si="910"/>
        <v>1.0718158354133143</v>
      </c>
      <c r="FQ245" s="7">
        <f t="shared" si="910"/>
        <v>1.1789974189546457</v>
      </c>
      <c r="FR245" s="7">
        <f t="shared" si="910"/>
        <v>1.2636144585925388</v>
      </c>
      <c r="FS245" s="7">
        <f t="shared" si="910"/>
        <v>1.3707960421338701</v>
      </c>
      <c r="FT245" s="7">
        <f t="shared" si="910"/>
        <v>1.3707960421338701</v>
      </c>
      <c r="FU245" s="7">
        <f t="shared" si="910"/>
        <v>1.3933605860373084</v>
      </c>
      <c r="FV245" s="7">
        <f t="shared" si="910"/>
        <v>1.5287478494579376</v>
      </c>
      <c r="FW245" s="7">
        <f t="shared" si="910"/>
        <v>1.6359294329992691</v>
      </c>
      <c r="FX245" s="7">
        <f t="shared" si="910"/>
        <v>1.7487521525164598</v>
      </c>
      <c r="FY245" s="7">
        <f t="shared" si="910"/>
        <v>1.8615748720336509</v>
      </c>
      <c r="FZ245" s="7">
        <f t="shared" si="910"/>
        <v>1.9913209994784205</v>
      </c>
      <c r="GA245" s="7">
        <f t="shared" si="910"/>
        <v>2.194401894609364</v>
      </c>
      <c r="GB245" s="7">
        <f t="shared" si="910"/>
        <v>2.3749182458368701</v>
      </c>
      <c r="GC245" s="7">
        <f t="shared" si="910"/>
        <v>2.5497934610885156</v>
      </c>
      <c r="GD245" s="7">
        <f t="shared" si="910"/>
        <v>2.7077452684125833</v>
      </c>
      <c r="GE245" s="7">
        <f t="shared" si="910"/>
        <v>2.7810800360987575</v>
      </c>
      <c r="GF245" s="7">
        <f t="shared" si="910"/>
        <v>2.8149268519539143</v>
      </c>
      <c r="GG245" s="7">
        <f t="shared" si="910"/>
        <v>2.9164672995193865</v>
      </c>
      <c r="GH245" s="7">
        <f t="shared" si="910"/>
        <v>3.0744191068434539</v>
      </c>
      <c r="GI245" s="7">
        <f t="shared" si="910"/>
        <v>3.2041652342882232</v>
      </c>
      <c r="GJ245" s="7">
        <f t="shared" si="910"/>
        <v>3.1533950105054878</v>
      </c>
      <c r="GK245" s="7">
        <f t="shared" si="910"/>
        <v>3.1421127385537679</v>
      </c>
      <c r="GL245" s="7">
        <f t="shared" si="910"/>
        <v>3.1533950105054878</v>
      </c>
      <c r="GM245" s="7">
        <f t="shared" si="910"/>
        <v>3.2436531861192401</v>
      </c>
      <c r="GN245" s="7">
        <f t="shared" si="910"/>
        <v>3.1928829623365043</v>
      </c>
      <c r="GO245" s="7">
        <f t="shared" si="910"/>
        <v>3.0687779708675942</v>
      </c>
      <c r="GP245" s="7">
        <f t="shared" si="910"/>
        <v>2.9672375233021229</v>
      </c>
      <c r="GQ245" s="7">
        <f t="shared" si="910"/>
        <v>2.9221084354952462</v>
      </c>
      <c r="GR245" s="7">
        <f t="shared" si="910"/>
        <v>2.9390318434228249</v>
      </c>
      <c r="GS245" s="7">
        <f t="shared" si="908"/>
        <v>2.9051850275676672</v>
      </c>
      <c r="GT245" s="7">
        <f t="shared" si="908"/>
        <v>2.8656970757366507</v>
      </c>
      <c r="GU245" s="7">
        <f t="shared" si="908"/>
        <v>2.713386404388443</v>
      </c>
      <c r="GV245" s="7">
        <f t="shared" si="908"/>
        <v>2.7585154921953192</v>
      </c>
      <c r="GW245" s="7">
        <f t="shared" si="908"/>
        <v>2.6626161806057067</v>
      </c>
      <c r="GX245" s="7">
        <f t="shared" si="908"/>
        <v>2.617487092798831</v>
      </c>
      <c r="GY245" s="7">
        <f t="shared" si="908"/>
        <v>2.5272289171850777</v>
      </c>
      <c r="GZ245" s="7">
        <f t="shared" si="908"/>
        <v>2.5103055092574991</v>
      </c>
      <c r="HA245" s="7">
        <f t="shared" si="908"/>
        <v>2.5103055092574991</v>
      </c>
      <c r="HB245" s="7">
        <f t="shared" si="908"/>
        <v>2.6344105007264091</v>
      </c>
      <c r="HC245" s="7">
        <f t="shared" si="908"/>
        <v>2.6626161806057067</v>
      </c>
      <c r="HD245" s="7">
        <f t="shared" si="908"/>
        <v>2.6795395885332853</v>
      </c>
      <c r="HE245" s="7">
        <f t="shared" si="908"/>
        <v>2.8149268519539143</v>
      </c>
      <c r="HF245" s="7">
        <f t="shared" si="908"/>
        <v>2.9051850275676672</v>
      </c>
      <c r="HG245" s="7">
        <f t="shared" si="908"/>
        <v>3.1533950105054878</v>
      </c>
      <c r="HH245" s="7">
        <f t="shared" si="908"/>
        <v>3.2944234099019765</v>
      </c>
      <c r="HI245" s="7">
        <f t="shared" si="908"/>
        <v>3.4975043050329195</v>
      </c>
      <c r="HJ245" s="7">
        <f t="shared" si="908"/>
        <v>3.796484511753476</v>
      </c>
      <c r="HK245" s="7">
        <f t="shared" si="908"/>
        <v>4.2590576617739595</v>
      </c>
      <c r="HL245" s="7">
        <f t="shared" si="908"/>
        <v>4.5129087806876393</v>
      </c>
      <c r="HM245" s="7">
        <f t="shared" si="908"/>
        <v>4.9190705709495264</v>
      </c>
      <c r="HN245" s="7">
        <f t="shared" si="908"/>
        <v>5.1447160099839078</v>
      </c>
      <c r="HO245" s="7">
        <f t="shared" si="908"/>
        <v>5.5508778002457957</v>
      </c>
      <c r="HP245" s="7">
        <f t="shared" si="908"/>
        <v>5.7990877831836158</v>
      </c>
      <c r="HQ245" s="7">
        <f t="shared" si="908"/>
        <v>5.8103700551353343</v>
      </c>
      <c r="HR245" s="7">
        <f t="shared" si="908"/>
        <v>5.737035287449161</v>
      </c>
      <c r="HS245" s="7">
        <f t="shared" si="908"/>
        <v>5.5960068880526714</v>
      </c>
      <c r="HT245" s="7">
        <f t="shared" si="908"/>
        <v>5.1616394179114868</v>
      </c>
      <c r="HU245" s="7">
        <f t="shared" si="908"/>
        <v>4.7159896758185829</v>
      </c>
      <c r="HV245" s="7">
        <f t="shared" si="908"/>
        <v>4.2308519818946611</v>
      </c>
      <c r="HW245" s="7">
        <f t="shared" si="908"/>
        <v>3.6723795202845659</v>
      </c>
      <c r="HX245" s="7">
        <f t="shared" si="908"/>
        <v>2.9898020672055603</v>
      </c>
      <c r="HY245" s="7">
        <f t="shared" si="908"/>
        <v>2.2395309824162406</v>
      </c>
      <c r="HZ245" s="7">
        <f t="shared" si="908"/>
        <v>1.6528528409268477</v>
      </c>
      <c r="IA245" s="7">
        <f t="shared" si="906"/>
        <v>1.2466910506649602</v>
      </c>
    </row>
    <row r="246" spans="2:235" x14ac:dyDescent="0.25">
      <c r="B246" s="132" t="s">
        <v>209</v>
      </c>
      <c r="C246" s="132">
        <v>2113846</v>
      </c>
      <c r="D246" s="132"/>
      <c r="E246" s="132"/>
      <c r="F246" s="132"/>
      <c r="G246" s="132"/>
      <c r="H246" s="132"/>
      <c r="I246" s="7">
        <f t="shared" si="909"/>
        <v>1.3516324543712538E-2</v>
      </c>
      <c r="J246" s="7">
        <f t="shared" si="909"/>
        <v>1.3516324543712538E-2</v>
      </c>
      <c r="K246" s="7">
        <f t="shared" si="909"/>
        <v>1.3516324543712538E-2</v>
      </c>
      <c r="L246" s="7">
        <f t="shared" si="909"/>
        <v>3.3790811359281345E-2</v>
      </c>
      <c r="M246" s="7">
        <f t="shared" si="909"/>
        <v>3.3790811359281345E-2</v>
      </c>
      <c r="N246" s="7">
        <f t="shared" si="909"/>
        <v>3.3790811359281345E-2</v>
      </c>
      <c r="O246" s="7">
        <f t="shared" si="909"/>
        <v>2.0274486815568808E-2</v>
      </c>
      <c r="P246" s="7">
        <f t="shared" si="909"/>
        <v>2.7032649087425076E-2</v>
      </c>
      <c r="Q246" s="7">
        <f t="shared" si="909"/>
        <v>3.3790811359281345E-2</v>
      </c>
      <c r="R246" s="7">
        <f t="shared" si="909"/>
        <v>4.0548973631137616E-2</v>
      </c>
      <c r="S246" s="7">
        <f t="shared" si="909"/>
        <v>2.7032649087425076E-2</v>
      </c>
      <c r="T246" s="7">
        <f t="shared" si="909"/>
        <v>2.7032649087425076E-2</v>
      </c>
      <c r="U246" s="7">
        <f t="shared" si="909"/>
        <v>4.0548973631137616E-2</v>
      </c>
      <c r="V246" s="7">
        <f t="shared" si="909"/>
        <v>4.0548973631137616E-2</v>
      </c>
      <c r="W246" s="7">
        <f t="shared" si="909"/>
        <v>4.0548973631137616E-2</v>
      </c>
      <c r="X246" s="7">
        <f t="shared" si="909"/>
        <v>4.0548973631137616E-2</v>
      </c>
      <c r="Y246" s="7">
        <f t="shared" si="909"/>
        <v>4.0548973631137616E-2</v>
      </c>
      <c r="Z246" s="7">
        <f t="shared" si="909"/>
        <v>6.0823460446706411E-2</v>
      </c>
      <c r="AA246" s="7">
        <f t="shared" si="909"/>
        <v>8.1097947262275233E-2</v>
      </c>
      <c r="AB246" s="7">
        <f t="shared" si="909"/>
        <v>8.7856109534131491E-2</v>
      </c>
      <c r="AC246" s="7">
        <f t="shared" si="909"/>
        <v>0.12840508316526908</v>
      </c>
      <c r="AD246" s="7">
        <f t="shared" si="909"/>
        <v>0.14867956998083789</v>
      </c>
      <c r="AE246" s="7">
        <f t="shared" si="909"/>
        <v>0.1959867058838318</v>
      </c>
      <c r="AF246" s="7">
        <f t="shared" si="909"/>
        <v>0.29735913996167579</v>
      </c>
      <c r="AG246" s="7">
        <f t="shared" si="909"/>
        <v>0.44603870994251371</v>
      </c>
      <c r="AH246" s="7">
        <f t="shared" si="909"/>
        <v>0.55416930629221395</v>
      </c>
      <c r="AI246" s="7">
        <f t="shared" si="909"/>
        <v>0.71636520081676447</v>
      </c>
      <c r="AJ246" s="7">
        <f t="shared" si="909"/>
        <v>0.90559374442873986</v>
      </c>
      <c r="AK246" s="7">
        <f t="shared" si="909"/>
        <v>1.1286130993999968</v>
      </c>
      <c r="AL246" s="7">
        <f t="shared" si="909"/>
        <v>1.3448742920993975</v>
      </c>
      <c r="AM246" s="7">
        <f t="shared" si="909"/>
        <v>1.5003120243520915</v>
      </c>
      <c r="AN246" s="7">
        <f t="shared" si="909"/>
        <v>1.8449783002167612</v>
      </c>
      <c r="AO246" s="7">
        <f t="shared" si="909"/>
        <v>2.270742523343706</v>
      </c>
      <c r="AP246" s="7">
        <f t="shared" si="909"/>
        <v>2.7843628560047828</v>
      </c>
      <c r="AQ246" s="7">
        <f t="shared" si="909"/>
        <v>3.2844668641221468</v>
      </c>
      <c r="AR246" s="7">
        <f t="shared" si="909"/>
        <v>3.8927014685892103</v>
      </c>
      <c r="AS246" s="7">
        <f t="shared" si="909"/>
        <v>4.3860473144347178</v>
      </c>
      <c r="AT246" s="7">
        <f t="shared" si="909"/>
        <v>5.183510462513758</v>
      </c>
      <c r="AU246" s="7">
        <f t="shared" si="909"/>
        <v>5.9336664746898036</v>
      </c>
      <c r="AV246" s="7">
        <f t="shared" si="909"/>
        <v>6.3188817241856103</v>
      </c>
      <c r="AW246" s="7">
        <f t="shared" si="909"/>
        <v>6.5689337282442937</v>
      </c>
      <c r="AX246" s="7">
        <f t="shared" si="909"/>
        <v>6.8595347059341121</v>
      </c>
      <c r="AY246" s="7">
        <f t="shared" si="909"/>
        <v>7.1231030345365065</v>
      </c>
      <c r="AZ246" s="7">
        <f t="shared" si="909"/>
        <v>7.2988152536047695</v>
      </c>
      <c r="BA246" s="7">
        <f t="shared" si="909"/>
        <v>6.8257438945748303</v>
      </c>
      <c r="BB246" s="7">
        <f t="shared" si="909"/>
        <v>6.7176132982251309</v>
      </c>
      <c r="BC246" s="7">
        <f t="shared" si="909"/>
        <v>6.8122275700311183</v>
      </c>
      <c r="BD246" s="7">
        <f t="shared" si="909"/>
        <v>6.7851949209436935</v>
      </c>
      <c r="BE246" s="7">
        <f t="shared" si="909"/>
        <v>6.7987112454874064</v>
      </c>
      <c r="BF246" s="7">
        <f t="shared" si="909"/>
        <v>6.521626592341299</v>
      </c>
      <c r="BG246" s="7">
        <f t="shared" si="909"/>
        <v>6.3323980487293232</v>
      </c>
      <c r="BH246" s="7">
        <f t="shared" si="909"/>
        <v>6.5283847546131559</v>
      </c>
      <c r="BI246" s="7">
        <f t="shared" si="909"/>
        <v>6.4405286450790227</v>
      </c>
      <c r="BJ246" s="7">
        <f t="shared" si="909"/>
        <v>6.1093786937580665</v>
      </c>
      <c r="BK246" s="7">
        <f t="shared" si="909"/>
        <v>6.1228950183017785</v>
      </c>
      <c r="BL246" s="7">
        <f t="shared" si="909"/>
        <v>5.8052613915245344</v>
      </c>
      <c r="BM246" s="7">
        <f t="shared" si="909"/>
        <v>5.7174052819904029</v>
      </c>
      <c r="BN246" s="7">
        <f t="shared" si="909"/>
        <v>5.683614470631122</v>
      </c>
      <c r="BO246" s="7">
        <f t="shared" si="909"/>
        <v>5.5416930629221408</v>
      </c>
      <c r="BP246" s="7">
        <f t="shared" si="909"/>
        <v>5.352464519310165</v>
      </c>
      <c r="BQ246" s="7">
        <f t="shared" si="909"/>
        <v>5.3997716552131578</v>
      </c>
      <c r="BR246" s="7">
        <f t="shared" si="909"/>
        <v>5.1564778134263332</v>
      </c>
      <c r="BS246" s="7">
        <f t="shared" si="909"/>
        <v>5.1024125152514825</v>
      </c>
      <c r="BT246" s="7">
        <f t="shared" si="909"/>
        <v>5.0753798661640577</v>
      </c>
      <c r="BU246" s="7">
        <f t="shared" si="907"/>
        <v>5.0888961907077706</v>
      </c>
      <c r="BV246" s="7">
        <f t="shared" si="907"/>
        <v>5.0821380284359137</v>
      </c>
      <c r="BW246" s="7">
        <f t="shared" si="907"/>
        <v>4.7104391034838189</v>
      </c>
      <c r="BX246" s="7">
        <f t="shared" si="907"/>
        <v>4.4941779107844182</v>
      </c>
      <c r="BY246" s="7">
        <f t="shared" si="907"/>
        <v>4.2711585558131615</v>
      </c>
      <c r="BZ246" s="7">
        <f t="shared" si="907"/>
        <v>4.1022044990167554</v>
      </c>
      <c r="CA246" s="7">
        <f t="shared" si="907"/>
        <v>3.852152494958073</v>
      </c>
      <c r="CB246" s="7">
        <f t="shared" si="907"/>
        <v>3.5277607059089719</v>
      </c>
      <c r="CC246" s="7">
        <f t="shared" si="907"/>
        <v>3.270950539578434</v>
      </c>
      <c r="CD246" s="7">
        <f t="shared" si="907"/>
        <v>3.2236434036754402</v>
      </c>
      <c r="CE246" s="7">
        <f t="shared" si="907"/>
        <v>2.9533169128011894</v>
      </c>
      <c r="CF246" s="7">
        <f t="shared" si="907"/>
        <v>2.7708465314610704</v>
      </c>
      <c r="CG246" s="7">
        <f t="shared" si="907"/>
        <v>2.5275526896742444</v>
      </c>
      <c r="CH246" s="7">
        <f t="shared" si="907"/>
        <v>2.2775006856155624</v>
      </c>
      <c r="CI246" s="7">
        <f t="shared" si="907"/>
        <v>2.1490956024502936</v>
      </c>
      <c r="CJ246" s="7">
        <f t="shared" si="907"/>
        <v>1.9801415456538867</v>
      </c>
      <c r="CK246" s="7">
        <f t="shared" si="907"/>
        <v>1.8044293265856237</v>
      </c>
      <c r="CL246" s="7">
        <f t="shared" si="907"/>
        <v>1.7773966774981986</v>
      </c>
      <c r="CM246" s="7">
        <f t="shared" si="907"/>
        <v>1.7368477038670611</v>
      </c>
      <c r="CN246" s="7">
        <f t="shared" si="907"/>
        <v>1.6489915943329296</v>
      </c>
      <c r="CO246" s="7">
        <f t="shared" si="907"/>
        <v>1.6152007829736481</v>
      </c>
      <c r="CP246" s="7">
        <f t="shared" si="907"/>
        <v>1.5138283488958042</v>
      </c>
      <c r="CQ246" s="7">
        <f t="shared" si="907"/>
        <v>1.4394885639053852</v>
      </c>
      <c r="CR246" s="7">
        <f t="shared" si="907"/>
        <v>1.3313579675556848</v>
      </c>
      <c r="CS246" s="7">
        <f t="shared" si="907"/>
        <v>1.2299855334778409</v>
      </c>
      <c r="CT246" s="7">
        <f t="shared" si="907"/>
        <v>1.1286130993999968</v>
      </c>
      <c r="CU246" s="7">
        <f t="shared" si="907"/>
        <v>1.1083386125844279</v>
      </c>
      <c r="CV246" s="7">
        <f t="shared" si="907"/>
        <v>1.0610314766814342</v>
      </c>
      <c r="CW246" s="7">
        <f t="shared" si="907"/>
        <v>1.0137243407784402</v>
      </c>
      <c r="CX246" s="7">
        <f t="shared" si="907"/>
        <v>0.95965904260359014</v>
      </c>
      <c r="CY246" s="7">
        <f t="shared" si="907"/>
        <v>0.9529008803317337</v>
      </c>
      <c r="CZ246" s="7">
        <f t="shared" si="907"/>
        <v>0.9529008803317337</v>
      </c>
      <c r="DA246" s="7">
        <f t="shared" si="907"/>
        <v>0.93938455578802127</v>
      </c>
      <c r="DB246" s="7">
        <f t="shared" si="907"/>
        <v>0.93938455578802127</v>
      </c>
      <c r="DC246" s="7">
        <f t="shared" si="907"/>
        <v>0.89207741988502742</v>
      </c>
      <c r="DD246" s="7">
        <f t="shared" si="907"/>
        <v>0.89207741988502742</v>
      </c>
      <c r="DE246" s="7">
        <f t="shared" si="907"/>
        <v>0.9529008803317337</v>
      </c>
      <c r="DF246" s="7">
        <f t="shared" si="907"/>
        <v>0.87180293306945866</v>
      </c>
      <c r="DG246" s="7">
        <f t="shared" si="907"/>
        <v>0.81773763489460849</v>
      </c>
      <c r="DH246" s="7">
        <f t="shared" si="907"/>
        <v>0.81097947262275216</v>
      </c>
      <c r="DI246" s="7">
        <f t="shared" si="907"/>
        <v>0.83801212171017725</v>
      </c>
      <c r="DJ246" s="7">
        <f t="shared" si="907"/>
        <v>0.87856109534131477</v>
      </c>
      <c r="DK246" s="7">
        <f t="shared" si="907"/>
        <v>0.86504477079760245</v>
      </c>
      <c r="DL246" s="7">
        <f t="shared" si="907"/>
        <v>0.81773763489460849</v>
      </c>
      <c r="DM246" s="7">
        <f t="shared" si="907"/>
        <v>0.84477028398203358</v>
      </c>
      <c r="DN246" s="7">
        <f t="shared" si="907"/>
        <v>0.86504477079760245</v>
      </c>
      <c r="DO246" s="7">
        <f t="shared" si="907"/>
        <v>0.83125395943832103</v>
      </c>
      <c r="DP246" s="7">
        <f t="shared" si="907"/>
        <v>0.71636520081676447</v>
      </c>
      <c r="DQ246" s="7">
        <f t="shared" si="907"/>
        <v>0.64878357809820186</v>
      </c>
      <c r="DR246" s="7">
        <f t="shared" si="907"/>
        <v>0.62175092901077667</v>
      </c>
      <c r="DS246" s="7">
        <f t="shared" si="907"/>
        <v>0.60147644219520802</v>
      </c>
      <c r="DT246" s="7">
        <f t="shared" si="907"/>
        <v>0.58796011765149536</v>
      </c>
      <c r="DU246" s="7">
        <f t="shared" si="907"/>
        <v>0.56092746856407028</v>
      </c>
      <c r="DV246" s="7">
        <f t="shared" si="907"/>
        <v>0.58120195537963915</v>
      </c>
      <c r="DW246" s="7">
        <f t="shared" si="907"/>
        <v>0.63526725355448921</v>
      </c>
      <c r="DX246" s="7">
        <f t="shared" si="907"/>
        <v>0.68257438945748317</v>
      </c>
      <c r="DY246" s="7">
        <f t="shared" si="907"/>
        <v>0.69609071400119571</v>
      </c>
      <c r="DZ246" s="7">
        <f t="shared" si="907"/>
        <v>0.67581622718562684</v>
      </c>
      <c r="EA246" s="7">
        <f t="shared" si="907"/>
        <v>0.66905806491377062</v>
      </c>
      <c r="EB246" s="7">
        <f t="shared" si="907"/>
        <v>0.64878357809820186</v>
      </c>
      <c r="EC246" s="7">
        <f t="shared" si="907"/>
        <v>0.63526725355448921</v>
      </c>
      <c r="ED246" s="7">
        <f t="shared" si="907"/>
        <v>0.63526725355448921</v>
      </c>
      <c r="EE246" s="7">
        <f t="shared" si="907"/>
        <v>0.58120195537963915</v>
      </c>
      <c r="EF246" s="7">
        <f t="shared" si="903"/>
        <v>0.52713665720478897</v>
      </c>
      <c r="EG246" s="7">
        <f t="shared" si="910"/>
        <v>0.53389481947664519</v>
      </c>
      <c r="EH246" s="7">
        <f t="shared" si="910"/>
        <v>0.46631319675808253</v>
      </c>
      <c r="EI246" s="7">
        <f t="shared" si="910"/>
        <v>0.44603870994251371</v>
      </c>
      <c r="EJ246" s="7">
        <f t="shared" si="910"/>
        <v>0.41224789858323241</v>
      </c>
      <c r="EK246" s="7">
        <f t="shared" si="910"/>
        <v>0.34466627586466975</v>
      </c>
      <c r="EL246" s="7">
        <f t="shared" si="910"/>
        <v>0.3176336267772446</v>
      </c>
      <c r="EM246" s="7">
        <f t="shared" si="910"/>
        <v>0.29735913996167579</v>
      </c>
      <c r="EN246" s="7">
        <f t="shared" si="910"/>
        <v>0.25681016633053816</v>
      </c>
      <c r="EO246" s="7">
        <f t="shared" si="910"/>
        <v>0.27032649087425076</v>
      </c>
      <c r="EP246" s="7">
        <f t="shared" si="910"/>
        <v>0.28384281541796325</v>
      </c>
      <c r="EQ246" s="7">
        <f t="shared" si="910"/>
        <v>0.27032649087425076</v>
      </c>
      <c r="ER246" s="7">
        <f t="shared" si="910"/>
        <v>0.23653567951496937</v>
      </c>
      <c r="ES246" s="7">
        <f t="shared" si="910"/>
        <v>0.21626119269940061</v>
      </c>
      <c r="ET246" s="7">
        <f t="shared" si="910"/>
        <v>0.20950303042754431</v>
      </c>
      <c r="EU246" s="7">
        <f t="shared" si="910"/>
        <v>0.21626119269940061</v>
      </c>
      <c r="EV246" s="7">
        <f t="shared" si="910"/>
        <v>0.20950303042754431</v>
      </c>
      <c r="EW246" s="7">
        <f t="shared" si="910"/>
        <v>0.1959867058838318</v>
      </c>
      <c r="EX246" s="7">
        <f t="shared" si="910"/>
        <v>0.17571221906826298</v>
      </c>
      <c r="EY246" s="7">
        <f t="shared" si="910"/>
        <v>0.20274486815568804</v>
      </c>
      <c r="EZ246" s="7">
        <f t="shared" si="910"/>
        <v>0.21626119269940061</v>
      </c>
      <c r="FA246" s="7">
        <f t="shared" si="910"/>
        <v>0.24329384178682564</v>
      </c>
      <c r="FB246" s="7">
        <f t="shared" si="910"/>
        <v>0.27032649087425076</v>
      </c>
      <c r="FC246" s="7">
        <f t="shared" si="910"/>
        <v>0.24329384178682564</v>
      </c>
      <c r="FD246" s="7">
        <f t="shared" si="910"/>
        <v>0.24329384178682564</v>
      </c>
      <c r="FE246" s="7">
        <f t="shared" si="910"/>
        <v>0.25005200405868194</v>
      </c>
      <c r="FF246" s="7">
        <f t="shared" si="910"/>
        <v>0.2297775172431131</v>
      </c>
      <c r="FG246" s="7">
        <f t="shared" si="910"/>
        <v>0.25005200405868194</v>
      </c>
      <c r="FH246" s="7">
        <f t="shared" si="910"/>
        <v>0.29735913996167579</v>
      </c>
      <c r="FI246" s="7">
        <f t="shared" si="910"/>
        <v>0.32439178904910093</v>
      </c>
      <c r="FJ246" s="7">
        <f t="shared" si="910"/>
        <v>0.4257642231269449</v>
      </c>
      <c r="FK246" s="7">
        <f t="shared" si="910"/>
        <v>0.48658768357365129</v>
      </c>
      <c r="FL246" s="7">
        <f t="shared" si="910"/>
        <v>0.58120195537963915</v>
      </c>
      <c r="FM246" s="7">
        <f t="shared" si="910"/>
        <v>0.6622999026419143</v>
      </c>
      <c r="FN246" s="7">
        <f t="shared" si="910"/>
        <v>0.71636520081676447</v>
      </c>
      <c r="FO246" s="7">
        <f t="shared" si="910"/>
        <v>0.75015601217604577</v>
      </c>
      <c r="FP246" s="7">
        <f t="shared" si="910"/>
        <v>0.7907049858071834</v>
      </c>
      <c r="FQ246" s="7">
        <f t="shared" si="910"/>
        <v>0.85152844625388979</v>
      </c>
      <c r="FR246" s="7">
        <f t="shared" si="910"/>
        <v>0.87856109534131477</v>
      </c>
      <c r="FS246" s="7">
        <f t="shared" si="910"/>
        <v>0.87180293306945866</v>
      </c>
      <c r="FT246" s="7">
        <f t="shared" si="910"/>
        <v>0.90559374442873986</v>
      </c>
      <c r="FU246" s="7">
        <f t="shared" si="910"/>
        <v>0.95965904260359014</v>
      </c>
      <c r="FV246" s="7">
        <f t="shared" si="910"/>
        <v>1.0407569898658653</v>
      </c>
      <c r="FW246" s="7">
        <f t="shared" si="910"/>
        <v>1.0745478012251468</v>
      </c>
      <c r="FX246" s="7">
        <f t="shared" si="910"/>
        <v>1.1488875862155656</v>
      </c>
      <c r="FY246" s="7">
        <f t="shared" si="910"/>
        <v>1.2908089939245475</v>
      </c>
      <c r="FZ246" s="7">
        <f t="shared" si="910"/>
        <v>1.3516324543712537</v>
      </c>
      <c r="GA246" s="7">
        <f t="shared" si="910"/>
        <v>1.4124559148179601</v>
      </c>
      <c r="GB246" s="7">
        <f t="shared" si="910"/>
        <v>1.5003120243520915</v>
      </c>
      <c r="GC246" s="7">
        <f t="shared" si="910"/>
        <v>1.5273446734395166</v>
      </c>
      <c r="GD246" s="7">
        <f t="shared" si="910"/>
        <v>1.5814099716143668</v>
      </c>
      <c r="GE246" s="7">
        <f t="shared" si="910"/>
        <v>1.588168133886223</v>
      </c>
      <c r="GF246" s="7">
        <f t="shared" si="910"/>
        <v>1.6692660811484983</v>
      </c>
      <c r="GG246" s="7">
        <f t="shared" si="910"/>
        <v>1.763880352954486</v>
      </c>
      <c r="GH246" s="7">
        <f t="shared" si="910"/>
        <v>1.8179456511293364</v>
      </c>
      <c r="GI246" s="7">
        <f t="shared" si="910"/>
        <v>1.7841548397700548</v>
      </c>
      <c r="GJ246" s="7">
        <f t="shared" si="910"/>
        <v>1.8179456511293364</v>
      </c>
      <c r="GK246" s="7">
        <f t="shared" si="910"/>
        <v>1.8044293265856237</v>
      </c>
      <c r="GL246" s="7">
        <f t="shared" si="910"/>
        <v>1.885527273847899</v>
      </c>
      <c r="GM246" s="7">
        <f t="shared" si="910"/>
        <v>1.7909130020419113</v>
      </c>
      <c r="GN246" s="7">
        <f t="shared" si="910"/>
        <v>1.7233313793233485</v>
      </c>
      <c r="GO246" s="7">
        <f t="shared" si="910"/>
        <v>1.7300895415952049</v>
      </c>
      <c r="GP246" s="7">
        <f t="shared" si="910"/>
        <v>1.7368477038670611</v>
      </c>
      <c r="GQ246" s="7">
        <f t="shared" si="910"/>
        <v>1.6489915943329296</v>
      </c>
      <c r="GR246" s="7">
        <f t="shared" si="910"/>
        <v>1.6287171075173605</v>
      </c>
      <c r="GS246" s="7">
        <f t="shared" si="908"/>
        <v>1.6016844584299357</v>
      </c>
      <c r="GT246" s="7">
        <f t="shared" si="908"/>
        <v>1.5205865111676604</v>
      </c>
      <c r="GU246" s="7">
        <f t="shared" si="908"/>
        <v>1.5814099716143668</v>
      </c>
      <c r="GV246" s="7">
        <f t="shared" si="908"/>
        <v>1.5138283488958042</v>
      </c>
      <c r="GW246" s="7">
        <f t="shared" si="908"/>
        <v>1.46652121299281</v>
      </c>
      <c r="GX246" s="7">
        <f t="shared" si="908"/>
        <v>1.4462467261772414</v>
      </c>
      <c r="GY246" s="7">
        <f t="shared" si="908"/>
        <v>1.5341028357113728</v>
      </c>
      <c r="GZ246" s="7">
        <f t="shared" si="908"/>
        <v>1.4327304016335289</v>
      </c>
      <c r="HA246" s="7">
        <f t="shared" si="908"/>
        <v>1.5341028357113728</v>
      </c>
      <c r="HB246" s="7">
        <f t="shared" si="908"/>
        <v>1.5678936470706544</v>
      </c>
      <c r="HC246" s="7">
        <f t="shared" si="908"/>
        <v>1.5949262961580792</v>
      </c>
      <c r="HD246" s="7">
        <f t="shared" si="908"/>
        <v>1.635475269789217</v>
      </c>
      <c r="HE246" s="7">
        <f t="shared" si="908"/>
        <v>1.7165732170514922</v>
      </c>
      <c r="HF246" s="7">
        <f t="shared" si="908"/>
        <v>1.6895405679640672</v>
      </c>
      <c r="HG246" s="7">
        <f t="shared" si="908"/>
        <v>1.7773966774981986</v>
      </c>
      <c r="HH246" s="7">
        <f t="shared" si="908"/>
        <v>1.9598670588383178</v>
      </c>
      <c r="HI246" s="7">
        <f t="shared" si="908"/>
        <v>2.0612394929161622</v>
      </c>
      <c r="HJ246" s="7">
        <f t="shared" si="908"/>
        <v>2.1761282515377185</v>
      </c>
      <c r="HK246" s="7">
        <f t="shared" si="908"/>
        <v>2.4667292292275382</v>
      </c>
      <c r="HL246" s="7">
        <f t="shared" si="908"/>
        <v>2.6965067464706509</v>
      </c>
      <c r="HM246" s="7">
        <f t="shared" si="908"/>
        <v>2.9668332373449018</v>
      </c>
      <c r="HN246" s="7">
        <f t="shared" si="908"/>
        <v>3.2371597282191531</v>
      </c>
      <c r="HO246" s="7">
        <f t="shared" si="908"/>
        <v>3.2979831886658593</v>
      </c>
      <c r="HP246" s="7">
        <f t="shared" si="908"/>
        <v>3.4399045963748405</v>
      </c>
      <c r="HQ246" s="7">
        <f t="shared" si="908"/>
        <v>3.5683096795401097</v>
      </c>
      <c r="HR246" s="7">
        <f t="shared" si="908"/>
        <v>3.4331464341029845</v>
      </c>
      <c r="HS246" s="7">
        <f t="shared" si="908"/>
        <v>3.2168852414035838</v>
      </c>
      <c r="HT246" s="7">
        <f t="shared" si="908"/>
        <v>2.8519444787233454</v>
      </c>
      <c r="HU246" s="7">
        <f t="shared" si="908"/>
        <v>2.514036365130532</v>
      </c>
      <c r="HV246" s="7">
        <f t="shared" si="908"/>
        <v>2.3248078215185566</v>
      </c>
      <c r="HW246" s="7">
        <f t="shared" si="908"/>
        <v>1.9733833833820302</v>
      </c>
      <c r="HX246" s="7">
        <f t="shared" si="908"/>
        <v>1.5746518093425106</v>
      </c>
      <c r="HY246" s="7">
        <f t="shared" si="908"/>
        <v>1.202952884390416</v>
      </c>
      <c r="HZ246" s="7">
        <f t="shared" si="908"/>
        <v>0.94614271805987749</v>
      </c>
      <c r="IA246" s="7">
        <f t="shared" si="906"/>
        <v>0.80422131035089595</v>
      </c>
    </row>
    <row r="247" spans="2:235" x14ac:dyDescent="0.25">
      <c r="B247" s="132" t="s">
        <v>210</v>
      </c>
      <c r="C247" s="132">
        <v>1574419</v>
      </c>
      <c r="D247" s="132"/>
      <c r="E247" s="132"/>
      <c r="F247" s="132"/>
      <c r="G247" s="132"/>
      <c r="H247" s="132"/>
      <c r="I247" s="7">
        <f t="shared" si="909"/>
        <v>0</v>
      </c>
      <c r="J247" s="7">
        <f t="shared" si="909"/>
        <v>0</v>
      </c>
      <c r="K247" s="7">
        <f t="shared" si="909"/>
        <v>1.8147283900555426E-2</v>
      </c>
      <c r="L247" s="7">
        <f t="shared" si="909"/>
        <v>1.8147283900555426E-2</v>
      </c>
      <c r="M247" s="7">
        <f t="shared" si="909"/>
        <v>2.7220925850833137E-2</v>
      </c>
      <c r="N247" s="7">
        <f t="shared" si="909"/>
        <v>2.7220925850833137E-2</v>
      </c>
      <c r="O247" s="7">
        <f t="shared" si="909"/>
        <v>2.7220925850833137E-2</v>
      </c>
      <c r="P247" s="7">
        <f t="shared" si="909"/>
        <v>2.7220925850833137E-2</v>
      </c>
      <c r="Q247" s="7">
        <f t="shared" si="909"/>
        <v>3.6294567801110851E-2</v>
      </c>
      <c r="R247" s="7">
        <f t="shared" si="909"/>
        <v>1.8147283900555426E-2</v>
      </c>
      <c r="S247" s="7">
        <f t="shared" si="909"/>
        <v>3.6294567801110851E-2</v>
      </c>
      <c r="T247" s="7">
        <f t="shared" si="909"/>
        <v>3.6294567801110851E-2</v>
      </c>
      <c r="U247" s="7">
        <f t="shared" si="909"/>
        <v>5.4441851701666273E-2</v>
      </c>
      <c r="V247" s="7">
        <f t="shared" si="909"/>
        <v>9.0736419502777124E-2</v>
      </c>
      <c r="W247" s="7">
        <f t="shared" si="909"/>
        <v>9.9810061453054835E-2</v>
      </c>
      <c r="X247" s="7">
        <f t="shared" si="909"/>
        <v>9.0736419502777124E-2</v>
      </c>
      <c r="Y247" s="7">
        <f t="shared" si="909"/>
        <v>0.12703098730388798</v>
      </c>
      <c r="Z247" s="7">
        <f t="shared" si="909"/>
        <v>0.13610462925416569</v>
      </c>
      <c r="AA247" s="7">
        <f t="shared" si="909"/>
        <v>0.16332555510499883</v>
      </c>
      <c r="AB247" s="7">
        <f t="shared" si="909"/>
        <v>0.22684104875694283</v>
      </c>
      <c r="AC247" s="7">
        <f t="shared" si="909"/>
        <v>0.29035654240888681</v>
      </c>
      <c r="AD247" s="7">
        <f t="shared" si="909"/>
        <v>0.3629456780111085</v>
      </c>
      <c r="AE247" s="7">
        <f t="shared" si="909"/>
        <v>0.40831388776249705</v>
      </c>
      <c r="AF247" s="7">
        <f t="shared" si="909"/>
        <v>0.53534487506638506</v>
      </c>
      <c r="AG247" s="7">
        <f t="shared" si="909"/>
        <v>0.65330222041999531</v>
      </c>
      <c r="AH247" s="7">
        <f t="shared" si="909"/>
        <v>0.7349649979724947</v>
      </c>
      <c r="AI247" s="7">
        <f t="shared" si="909"/>
        <v>0.87106962722666037</v>
      </c>
      <c r="AJ247" s="7">
        <f t="shared" si="909"/>
        <v>0.98902697258027061</v>
      </c>
      <c r="AK247" s="7">
        <f t="shared" si="909"/>
        <v>1.1886470954863804</v>
      </c>
      <c r="AL247" s="7">
        <f t="shared" si="909"/>
        <v>1.5788136993483219</v>
      </c>
      <c r="AM247" s="7">
        <f t="shared" si="909"/>
        <v>1.7149183286024878</v>
      </c>
      <c r="AN247" s="7">
        <f t="shared" si="909"/>
        <v>2.3591469070722053</v>
      </c>
      <c r="AO247" s="7">
        <f t="shared" si="909"/>
        <v>2.9852282016413669</v>
      </c>
      <c r="AP247" s="7">
        <f t="shared" si="909"/>
        <v>3.7292668415641397</v>
      </c>
      <c r="AQ247" s="7">
        <f t="shared" si="909"/>
        <v>4.4733054814869124</v>
      </c>
      <c r="AR247" s="7">
        <f t="shared" si="909"/>
        <v>5.2990068989621841</v>
      </c>
      <c r="AS247" s="7">
        <f t="shared" si="909"/>
        <v>6.1337819583877335</v>
      </c>
      <c r="AT247" s="7">
        <f t="shared" si="909"/>
        <v>7.0774407212166155</v>
      </c>
      <c r="AU247" s="7">
        <f t="shared" si="909"/>
        <v>8.5201497913107715</v>
      </c>
      <c r="AV247" s="7">
        <f t="shared" si="909"/>
        <v>9.3730721346368764</v>
      </c>
      <c r="AW247" s="7">
        <f t="shared" si="909"/>
        <v>9.9265642936038176</v>
      </c>
      <c r="AX247" s="7">
        <f t="shared" si="909"/>
        <v>10.380246391117705</v>
      </c>
      <c r="AY247" s="7">
        <f t="shared" si="909"/>
        <v>11.097064105189643</v>
      </c>
      <c r="AZ247" s="7">
        <f t="shared" si="909"/>
        <v>11.26038966029464</v>
      </c>
      <c r="BA247" s="7">
        <f t="shared" si="909"/>
        <v>11.405567931499084</v>
      </c>
      <c r="BB247" s="7">
        <f t="shared" si="909"/>
        <v>11.26038966029464</v>
      </c>
      <c r="BC247" s="7">
        <f t="shared" si="909"/>
        <v>11.169653240791863</v>
      </c>
      <c r="BD247" s="7">
        <f t="shared" si="909"/>
        <v>11.351126079797419</v>
      </c>
      <c r="BE247" s="7">
        <f t="shared" si="909"/>
        <v>11.450936141250475</v>
      </c>
      <c r="BF247" s="7">
        <f t="shared" si="909"/>
        <v>11.060769537388532</v>
      </c>
      <c r="BG247" s="7">
        <f t="shared" si="909"/>
        <v>10.688750217427145</v>
      </c>
      <c r="BH247" s="7">
        <f t="shared" si="909"/>
        <v>10.371172749167426</v>
      </c>
      <c r="BI247" s="7">
        <f t="shared" si="909"/>
        <v>9.59991318339382</v>
      </c>
      <c r="BJ247" s="7">
        <f t="shared" si="909"/>
        <v>9.0101264566257679</v>
      </c>
      <c r="BK247" s="7">
        <f t="shared" si="909"/>
        <v>8.6199598527638255</v>
      </c>
      <c r="BL247" s="7">
        <f t="shared" si="909"/>
        <v>8.3749715201063282</v>
      </c>
      <c r="BM247" s="7">
        <f t="shared" si="909"/>
        <v>7.8940684967416104</v>
      </c>
      <c r="BN247" s="7">
        <f t="shared" si="909"/>
        <v>7.8033320772388333</v>
      </c>
      <c r="BO247" s="7">
        <f t="shared" si="909"/>
        <v>7.5401964606807779</v>
      </c>
      <c r="BP247" s="7">
        <f t="shared" si="909"/>
        <v>7.4403863992277248</v>
      </c>
      <c r="BQ247" s="7">
        <f t="shared" si="909"/>
        <v>7.5764910284818896</v>
      </c>
      <c r="BR247" s="7">
        <f t="shared" si="909"/>
        <v>7.4313127572774462</v>
      </c>
      <c r="BS247" s="7">
        <f t="shared" si="909"/>
        <v>7.0683670792663378</v>
      </c>
      <c r="BT247" s="7">
        <f t="shared" ref="BT247:EE249" si="911">BT213/$C247*100000/7</f>
        <v>7.0774407212166155</v>
      </c>
      <c r="BU247" s="7">
        <f t="shared" si="911"/>
        <v>6.7598632529568956</v>
      </c>
      <c r="BV247" s="7">
        <f t="shared" si="911"/>
        <v>6.6328322656530077</v>
      </c>
      <c r="BW247" s="7">
        <f t="shared" si="911"/>
        <v>5.9341618354816239</v>
      </c>
      <c r="BX247" s="7">
        <f t="shared" si="911"/>
        <v>5.5439952316196823</v>
      </c>
      <c r="BY247" s="7">
        <f t="shared" si="911"/>
        <v>4.9451348629013534</v>
      </c>
      <c r="BZ247" s="7">
        <f t="shared" si="911"/>
        <v>4.736441098044966</v>
      </c>
      <c r="CA247" s="7">
        <f t="shared" si="911"/>
        <v>4.2646117166305251</v>
      </c>
      <c r="CB247" s="7">
        <f t="shared" si="911"/>
        <v>4.110359803475804</v>
      </c>
      <c r="CC247" s="7">
        <f t="shared" si="911"/>
        <v>3.7564877674149728</v>
      </c>
      <c r="CD247" s="7">
        <f t="shared" si="911"/>
        <v>3.8290769030171945</v>
      </c>
      <c r="CE247" s="7">
        <f t="shared" si="911"/>
        <v>3.4842785089066415</v>
      </c>
      <c r="CF247" s="7">
        <f t="shared" si="911"/>
        <v>3.3844684474535867</v>
      </c>
      <c r="CG247" s="7">
        <f t="shared" si="911"/>
        <v>3.0305964113927564</v>
      </c>
      <c r="CH247" s="7">
        <f t="shared" si="911"/>
        <v>2.8491235723872017</v>
      </c>
      <c r="CI247" s="7">
        <f t="shared" si="911"/>
        <v>2.6948716592324802</v>
      </c>
      <c r="CJ247" s="7">
        <f t="shared" si="911"/>
        <v>2.6222825236302589</v>
      </c>
      <c r="CK247" s="7">
        <f t="shared" si="911"/>
        <v>2.2865577714699832</v>
      </c>
      <c r="CL247" s="7">
        <f t="shared" si="911"/>
        <v>2.2502632036688728</v>
      </c>
      <c r="CM247" s="7">
        <f t="shared" si="911"/>
        <v>2.1323058583152625</v>
      </c>
      <c r="CN247" s="7">
        <f t="shared" si="911"/>
        <v>1.9871275871108192</v>
      </c>
      <c r="CO247" s="7">
        <f t="shared" si="911"/>
        <v>1.9326857354091527</v>
      </c>
      <c r="CP247" s="7">
        <f t="shared" si="911"/>
        <v>1.7875074642047093</v>
      </c>
      <c r="CQ247" s="7">
        <f t="shared" si="911"/>
        <v>1.7058446866522099</v>
      </c>
      <c r="CR247" s="7">
        <f t="shared" si="911"/>
        <v>1.6876974027516545</v>
      </c>
      <c r="CS247" s="7">
        <f t="shared" si="911"/>
        <v>1.5788136993483219</v>
      </c>
      <c r="CT247" s="7">
        <f t="shared" si="911"/>
        <v>1.4427090700941565</v>
      </c>
      <c r="CU247" s="7">
        <f t="shared" si="911"/>
        <v>1.4336354281438786</v>
      </c>
      <c r="CV247" s="7">
        <f t="shared" si="911"/>
        <v>1.3701199344919348</v>
      </c>
      <c r="CW247" s="7">
        <f t="shared" si="911"/>
        <v>1.3338253666908237</v>
      </c>
      <c r="CX247" s="7">
        <f t="shared" si="911"/>
        <v>1.2884571569394352</v>
      </c>
      <c r="CY247" s="7">
        <f t="shared" si="911"/>
        <v>1.2612362310886021</v>
      </c>
      <c r="CZ247" s="7">
        <f t="shared" si="911"/>
        <v>1.2612362310886021</v>
      </c>
      <c r="DA247" s="7">
        <f t="shared" si="911"/>
        <v>1.1432788857349916</v>
      </c>
      <c r="DB247" s="7">
        <f t="shared" si="911"/>
        <v>1.043468824281937</v>
      </c>
      <c r="DC247" s="7">
        <f t="shared" si="911"/>
        <v>0.98902697258027061</v>
      </c>
      <c r="DD247" s="7">
        <f t="shared" si="911"/>
        <v>0.88921691112721579</v>
      </c>
      <c r="DE247" s="7">
        <f t="shared" si="911"/>
        <v>0.8982905530774935</v>
      </c>
      <c r="DF247" s="7">
        <f t="shared" si="911"/>
        <v>0.78940684967416097</v>
      </c>
      <c r="DG247" s="7">
        <f t="shared" si="911"/>
        <v>0.7349649979724947</v>
      </c>
      <c r="DH247" s="7">
        <f t="shared" si="911"/>
        <v>0.78033320772388326</v>
      </c>
      <c r="DI247" s="7">
        <f t="shared" si="911"/>
        <v>0.85292234332610495</v>
      </c>
      <c r="DJ247" s="7">
        <f t="shared" si="911"/>
        <v>0.84384870137582724</v>
      </c>
      <c r="DK247" s="7">
        <f t="shared" si="911"/>
        <v>0.87106962722666037</v>
      </c>
      <c r="DL247" s="7">
        <f t="shared" si="911"/>
        <v>0.80755413357471639</v>
      </c>
      <c r="DM247" s="7">
        <f t="shared" si="911"/>
        <v>0.8166277755249941</v>
      </c>
      <c r="DN247" s="7">
        <f t="shared" si="911"/>
        <v>0.78033320772388326</v>
      </c>
      <c r="DO247" s="7">
        <f t="shared" si="911"/>
        <v>0.70774407212166157</v>
      </c>
      <c r="DP247" s="7">
        <f t="shared" si="911"/>
        <v>0.64422857846971759</v>
      </c>
      <c r="DQ247" s="7">
        <f t="shared" si="911"/>
        <v>0.55349215896694048</v>
      </c>
      <c r="DR247" s="7">
        <f t="shared" si="911"/>
        <v>0.63515493651943988</v>
      </c>
      <c r="DS247" s="7">
        <f t="shared" si="911"/>
        <v>0.62608129456916217</v>
      </c>
      <c r="DT247" s="7">
        <f t="shared" si="911"/>
        <v>0.5625658009172182</v>
      </c>
      <c r="DU247" s="7">
        <f t="shared" si="911"/>
        <v>0.52627123311610735</v>
      </c>
      <c r="DV247" s="7">
        <f t="shared" si="911"/>
        <v>0.48997666531499651</v>
      </c>
      <c r="DW247" s="7">
        <f t="shared" si="911"/>
        <v>0.50812394921555193</v>
      </c>
      <c r="DX247" s="7">
        <f t="shared" si="911"/>
        <v>0.54441851701666277</v>
      </c>
      <c r="DY247" s="7">
        <f t="shared" si="911"/>
        <v>0.40831388776249705</v>
      </c>
      <c r="DZ247" s="7">
        <f t="shared" si="911"/>
        <v>0.39016660386194163</v>
      </c>
      <c r="EA247" s="7">
        <f t="shared" si="911"/>
        <v>0.3629456780111085</v>
      </c>
      <c r="EB247" s="7">
        <f t="shared" si="911"/>
        <v>0.39924024581221934</v>
      </c>
      <c r="EC247" s="7">
        <f t="shared" si="911"/>
        <v>0.4446084555636079</v>
      </c>
      <c r="ED247" s="7">
        <f t="shared" si="911"/>
        <v>0.3629456780111085</v>
      </c>
      <c r="EE247" s="7">
        <f t="shared" si="911"/>
        <v>0.37201931996138621</v>
      </c>
      <c r="EF247" s="7">
        <f t="shared" si="903"/>
        <v>0.3629456780111085</v>
      </c>
      <c r="EG247" s="7">
        <f t="shared" si="910"/>
        <v>0.31757746825971994</v>
      </c>
      <c r="EH247" s="7">
        <f t="shared" si="910"/>
        <v>0.31757746825971994</v>
      </c>
      <c r="EI247" s="7">
        <f t="shared" si="910"/>
        <v>0.25406197460777596</v>
      </c>
      <c r="EJ247" s="7">
        <f t="shared" si="910"/>
        <v>0.19962012290610967</v>
      </c>
      <c r="EK247" s="7">
        <f t="shared" si="910"/>
        <v>0.17239919705527654</v>
      </c>
      <c r="EL247" s="7">
        <f t="shared" si="910"/>
        <v>0.12703098730388798</v>
      </c>
      <c r="EM247" s="7">
        <f t="shared" si="910"/>
        <v>9.9810061453054835E-2</v>
      </c>
      <c r="EN247" s="7">
        <f t="shared" si="910"/>
        <v>0.12703098730388798</v>
      </c>
      <c r="EO247" s="7">
        <f t="shared" si="910"/>
        <v>0.16332555510499883</v>
      </c>
      <c r="EP247" s="7">
        <f t="shared" si="910"/>
        <v>0.1451782712044434</v>
      </c>
      <c r="EQ247" s="7">
        <f t="shared" si="910"/>
        <v>0.13610462925416569</v>
      </c>
      <c r="ER247" s="7">
        <f t="shared" si="910"/>
        <v>0.13610462925416569</v>
      </c>
      <c r="ES247" s="7">
        <f t="shared" si="910"/>
        <v>0.13610462925416569</v>
      </c>
      <c r="ET247" s="7">
        <f t="shared" si="910"/>
        <v>0.15425191315472112</v>
      </c>
      <c r="EU247" s="7">
        <f t="shared" si="910"/>
        <v>0.13610462925416569</v>
      </c>
      <c r="EV247" s="7">
        <f t="shared" si="910"/>
        <v>0.12703098730388798</v>
      </c>
      <c r="EW247" s="7">
        <f t="shared" si="910"/>
        <v>0.1451782712044434</v>
      </c>
      <c r="EX247" s="7">
        <f t="shared" si="910"/>
        <v>0.17239919705527654</v>
      </c>
      <c r="EY247" s="7">
        <f t="shared" si="910"/>
        <v>0.17239919705527654</v>
      </c>
      <c r="EZ247" s="7">
        <f t="shared" si="910"/>
        <v>0.13610462925416569</v>
      </c>
      <c r="FA247" s="7">
        <f t="shared" si="910"/>
        <v>0.12703098730388798</v>
      </c>
      <c r="FB247" s="7">
        <f t="shared" si="910"/>
        <v>0.13610462925416569</v>
      </c>
      <c r="FC247" s="7">
        <f t="shared" si="910"/>
        <v>0.1451782712044434</v>
      </c>
      <c r="FD247" s="7">
        <f t="shared" si="910"/>
        <v>0.16332555510499883</v>
      </c>
      <c r="FE247" s="7">
        <f t="shared" si="910"/>
        <v>0.17239919705527654</v>
      </c>
      <c r="FF247" s="7">
        <f t="shared" si="910"/>
        <v>0.19054648095583196</v>
      </c>
      <c r="FG247" s="7">
        <f t="shared" si="910"/>
        <v>0.21776740680666509</v>
      </c>
      <c r="FH247" s="7">
        <f t="shared" si="910"/>
        <v>0.29943018435916452</v>
      </c>
      <c r="FI247" s="7">
        <f t="shared" si="910"/>
        <v>0.31757746825971994</v>
      </c>
      <c r="FJ247" s="7">
        <f t="shared" si="910"/>
        <v>0.31757746825971994</v>
      </c>
      <c r="FK247" s="7">
        <f t="shared" si="910"/>
        <v>0.35387203606083079</v>
      </c>
      <c r="FL247" s="7">
        <f t="shared" si="910"/>
        <v>0.38109296191166392</v>
      </c>
      <c r="FM247" s="7">
        <f t="shared" si="910"/>
        <v>0.42646117166305247</v>
      </c>
      <c r="FN247" s="7">
        <f t="shared" si="910"/>
        <v>0.49905030726527416</v>
      </c>
      <c r="FO247" s="7">
        <f t="shared" si="910"/>
        <v>0.48090302336471874</v>
      </c>
      <c r="FP247" s="7">
        <f t="shared" si="910"/>
        <v>0.50812394921555193</v>
      </c>
      <c r="FQ247" s="7">
        <f t="shared" si="910"/>
        <v>0.49905030726527416</v>
      </c>
      <c r="FR247" s="7">
        <f t="shared" si="910"/>
        <v>0.48090302336471874</v>
      </c>
      <c r="FS247" s="7">
        <f t="shared" si="910"/>
        <v>0.50812394921555193</v>
      </c>
      <c r="FT247" s="7">
        <f t="shared" si="910"/>
        <v>0.52627123311610735</v>
      </c>
      <c r="FU247" s="7">
        <f t="shared" si="910"/>
        <v>0.48090302336471874</v>
      </c>
      <c r="FV247" s="7">
        <f t="shared" si="910"/>
        <v>0.55349215896694048</v>
      </c>
      <c r="FW247" s="7">
        <f t="shared" si="910"/>
        <v>0.5625658009172182</v>
      </c>
      <c r="FX247" s="7">
        <f t="shared" si="910"/>
        <v>0.63515493651943988</v>
      </c>
      <c r="FY247" s="7">
        <f t="shared" si="910"/>
        <v>0.70774407212166157</v>
      </c>
      <c r="FZ247" s="7">
        <f t="shared" si="910"/>
        <v>0.78940684967416097</v>
      </c>
      <c r="GA247" s="7">
        <f t="shared" si="910"/>
        <v>0.82570141747527181</v>
      </c>
      <c r="GB247" s="7">
        <f t="shared" si="910"/>
        <v>0.92551147892832664</v>
      </c>
      <c r="GC247" s="7">
        <f t="shared" si="910"/>
        <v>0.88014326917693797</v>
      </c>
      <c r="GD247" s="7">
        <f t="shared" si="910"/>
        <v>0.97087968867971519</v>
      </c>
      <c r="GE247" s="7">
        <f t="shared" si="910"/>
        <v>1.043468824281937</v>
      </c>
      <c r="GF247" s="7">
        <f t="shared" si="910"/>
        <v>1.0162478984311039</v>
      </c>
      <c r="GG247" s="7">
        <f t="shared" si="910"/>
        <v>0.94365876282888206</v>
      </c>
      <c r="GH247" s="7">
        <f t="shared" si="910"/>
        <v>1.043468824281937</v>
      </c>
      <c r="GI247" s="7">
        <f t="shared" si="910"/>
        <v>1.0706897501327701</v>
      </c>
      <c r="GJ247" s="7">
        <f t="shared" si="910"/>
        <v>1.1160579598841587</v>
      </c>
      <c r="GK247" s="7">
        <f t="shared" si="910"/>
        <v>1.0888370340333255</v>
      </c>
      <c r="GL247" s="7">
        <f t="shared" si="910"/>
        <v>1.0525424662322147</v>
      </c>
      <c r="GM247" s="7">
        <f t="shared" si="910"/>
        <v>1.1251316018344364</v>
      </c>
      <c r="GN247" s="7">
        <f t="shared" si="910"/>
        <v>1.1342052437847141</v>
      </c>
      <c r="GO247" s="7">
        <f t="shared" si="910"/>
        <v>1.0797633920830478</v>
      </c>
      <c r="GP247" s="7">
        <f t="shared" si="910"/>
        <v>1.106984317933881</v>
      </c>
      <c r="GQ247" s="7">
        <f t="shared" si="910"/>
        <v>1.0616161081824924</v>
      </c>
      <c r="GR247" s="7">
        <f t="shared" ref="GR247:HZ249" si="912">GR213/$C247*100000/7</f>
        <v>1.0979106759836033</v>
      </c>
      <c r="GS247" s="7">
        <f t="shared" si="912"/>
        <v>1.0616161081824924</v>
      </c>
      <c r="GT247" s="7">
        <f t="shared" si="912"/>
        <v>0.95273240477915966</v>
      </c>
      <c r="GU247" s="7">
        <f t="shared" si="912"/>
        <v>0.91643783697804893</v>
      </c>
      <c r="GV247" s="7">
        <f t="shared" si="912"/>
        <v>0.85292234332610495</v>
      </c>
      <c r="GW247" s="7">
        <f t="shared" si="912"/>
        <v>0.76218592382332784</v>
      </c>
      <c r="GX247" s="7">
        <f t="shared" si="912"/>
        <v>0.84384870137582724</v>
      </c>
      <c r="GY247" s="7">
        <f t="shared" si="912"/>
        <v>0.78033320772388326</v>
      </c>
      <c r="GZ247" s="7">
        <f t="shared" si="912"/>
        <v>0.76218592382332784</v>
      </c>
      <c r="HA247" s="7">
        <f t="shared" si="912"/>
        <v>0.83477505942554953</v>
      </c>
      <c r="HB247" s="7">
        <f t="shared" si="912"/>
        <v>0.87106962722666037</v>
      </c>
      <c r="HC247" s="7">
        <f t="shared" si="912"/>
        <v>0.87106962722666037</v>
      </c>
      <c r="HD247" s="7">
        <f t="shared" si="912"/>
        <v>0.88921691112721579</v>
      </c>
      <c r="HE247" s="7">
        <f t="shared" si="912"/>
        <v>0.82570141747527181</v>
      </c>
      <c r="HF247" s="7">
        <f t="shared" si="912"/>
        <v>0.78940684967416097</v>
      </c>
      <c r="HG247" s="7">
        <f t="shared" si="912"/>
        <v>0.79848049162443868</v>
      </c>
      <c r="HH247" s="7">
        <f t="shared" si="912"/>
        <v>0.85292234332610495</v>
      </c>
      <c r="HI247" s="7">
        <f t="shared" si="912"/>
        <v>0.96180604672943748</v>
      </c>
      <c r="HJ247" s="7">
        <f t="shared" si="912"/>
        <v>1.1160579598841587</v>
      </c>
      <c r="HK247" s="7">
        <f t="shared" si="912"/>
        <v>1.324751724740546</v>
      </c>
      <c r="HL247" s="7">
        <f t="shared" si="912"/>
        <v>1.5243718476466557</v>
      </c>
      <c r="HM247" s="7">
        <f t="shared" si="912"/>
        <v>1.6604764769008216</v>
      </c>
      <c r="HN247" s="7">
        <f t="shared" si="912"/>
        <v>1.8510229578566533</v>
      </c>
      <c r="HO247" s="7">
        <f t="shared" si="912"/>
        <v>1.9871275871108192</v>
      </c>
      <c r="HP247" s="7">
        <f t="shared" si="912"/>
        <v>2.0143485129616523</v>
      </c>
      <c r="HQ247" s="7">
        <f t="shared" si="912"/>
        <v>2.0687903646633186</v>
      </c>
      <c r="HR247" s="7">
        <f t="shared" si="912"/>
        <v>1.959906661259986</v>
      </c>
      <c r="HS247" s="7">
        <f t="shared" si="912"/>
        <v>1.8147283900555427</v>
      </c>
      <c r="HT247" s="7">
        <f t="shared" si="912"/>
        <v>1.7421392544533207</v>
      </c>
      <c r="HU247" s="7">
        <f t="shared" si="912"/>
        <v>1.6876974027516545</v>
      </c>
      <c r="HV247" s="7">
        <f t="shared" si="912"/>
        <v>1.6060346251991551</v>
      </c>
      <c r="HW247" s="7">
        <f t="shared" si="912"/>
        <v>1.4790036378952671</v>
      </c>
      <c r="HX247" s="7">
        <f t="shared" si="912"/>
        <v>1.1977207374366581</v>
      </c>
      <c r="HY247" s="7">
        <f t="shared" si="912"/>
        <v>0.96180604672943748</v>
      </c>
      <c r="HZ247" s="7">
        <f t="shared" si="912"/>
        <v>0.78940684967416097</v>
      </c>
      <c r="IA247" s="7">
        <f t="shared" si="906"/>
        <v>0.65330222041999531</v>
      </c>
    </row>
    <row r="248" spans="2:235" x14ac:dyDescent="0.25">
      <c r="B248" s="132" t="s">
        <v>211</v>
      </c>
      <c r="C248" s="132">
        <v>692257</v>
      </c>
      <c r="D248" s="132"/>
      <c r="E248" s="132"/>
      <c r="F248" s="132"/>
      <c r="G248" s="132"/>
      <c r="H248" s="132"/>
      <c r="I248" s="7">
        <f t="shared" ref="I248:BT249" si="913">I214/$C248*100000/7</f>
        <v>6.1909295040921013E-2</v>
      </c>
      <c r="J248" s="7">
        <f t="shared" si="913"/>
        <v>8.2545726721228022E-2</v>
      </c>
      <c r="K248" s="7">
        <f t="shared" si="913"/>
        <v>8.2545726721228022E-2</v>
      </c>
      <c r="L248" s="7">
        <f t="shared" si="913"/>
        <v>8.2545726721228022E-2</v>
      </c>
      <c r="M248" s="7">
        <f t="shared" si="913"/>
        <v>6.1909295040921013E-2</v>
      </c>
      <c r="N248" s="7">
        <f t="shared" si="913"/>
        <v>4.1272863360614011E-2</v>
      </c>
      <c r="O248" s="7">
        <f t="shared" si="913"/>
        <v>4.1272863360614011E-2</v>
      </c>
      <c r="P248" s="7">
        <f t="shared" si="913"/>
        <v>2.0636431680307005E-2</v>
      </c>
      <c r="Q248" s="7">
        <f t="shared" si="913"/>
        <v>0</v>
      </c>
      <c r="R248" s="7">
        <f t="shared" si="913"/>
        <v>0</v>
      </c>
      <c r="S248" s="7">
        <f t="shared" si="913"/>
        <v>0</v>
      </c>
      <c r="T248" s="7">
        <f t="shared" si="913"/>
        <v>0</v>
      </c>
      <c r="U248" s="7">
        <f t="shared" si="913"/>
        <v>0</v>
      </c>
      <c r="V248" s="7">
        <f t="shared" si="913"/>
        <v>0</v>
      </c>
      <c r="W248" s="7">
        <f t="shared" si="913"/>
        <v>0</v>
      </c>
      <c r="X248" s="7">
        <f t="shared" si="913"/>
        <v>0</v>
      </c>
      <c r="Y248" s="7">
        <f t="shared" si="913"/>
        <v>2.0636431680307005E-2</v>
      </c>
      <c r="Z248" s="7">
        <f t="shared" si="913"/>
        <v>4.1272863360614011E-2</v>
      </c>
      <c r="AA248" s="7">
        <f t="shared" si="913"/>
        <v>8.2545726721228022E-2</v>
      </c>
      <c r="AB248" s="7">
        <f t="shared" si="913"/>
        <v>8.2545726721228022E-2</v>
      </c>
      <c r="AC248" s="7">
        <f t="shared" si="913"/>
        <v>0.16509145344245604</v>
      </c>
      <c r="AD248" s="7">
        <f t="shared" si="913"/>
        <v>0.33018290688491209</v>
      </c>
      <c r="AE248" s="7">
        <f t="shared" si="913"/>
        <v>0.45400149696675413</v>
      </c>
      <c r="AF248" s="7">
        <f t="shared" si="913"/>
        <v>0.70163867713043815</v>
      </c>
      <c r="AG248" s="7">
        <f t="shared" si="913"/>
        <v>1.0318215840153502</v>
      </c>
      <c r="AH248" s="7">
        <f t="shared" si="913"/>
        <v>1.155640174097192</v>
      </c>
      <c r="AI248" s="7">
        <f t="shared" si="913"/>
        <v>1.4445502176214902</v>
      </c>
      <c r="AJ248" s="7">
        <f t="shared" si="913"/>
        <v>1.7128238294654814</v>
      </c>
      <c r="AK248" s="7">
        <f t="shared" si="913"/>
        <v>2.0430067363503936</v>
      </c>
      <c r="AL248" s="7">
        <f t="shared" si="913"/>
        <v>2.4144625065959198</v>
      </c>
      <c r="AM248" s="7">
        <f t="shared" si="913"/>
        <v>2.7652818451611383</v>
      </c>
      <c r="AN248" s="7">
        <f t="shared" si="913"/>
        <v>3.4256476589309628</v>
      </c>
      <c r="AO248" s="7">
        <f t="shared" si="913"/>
        <v>4.1272863360614007</v>
      </c>
      <c r="AP248" s="7">
        <f t="shared" si="913"/>
        <v>5.221017215117671</v>
      </c>
      <c r="AQ248" s="7">
        <f t="shared" si="913"/>
        <v>6.3972938208951708</v>
      </c>
      <c r="AR248" s="7">
        <f t="shared" si="913"/>
        <v>7.6767525850742055</v>
      </c>
      <c r="AS248" s="7">
        <f t="shared" si="913"/>
        <v>8.9974842126138537</v>
      </c>
      <c r="AT248" s="7">
        <f t="shared" si="913"/>
        <v>10.33885227183381</v>
      </c>
      <c r="AU248" s="7">
        <f t="shared" si="913"/>
        <v>11.98976680625837</v>
      </c>
      <c r="AV248" s="7">
        <f t="shared" si="913"/>
        <v>13.702590635723851</v>
      </c>
      <c r="AW248" s="7">
        <f t="shared" si="913"/>
        <v>15.353505170148411</v>
      </c>
      <c r="AX248" s="7">
        <f t="shared" si="913"/>
        <v>16.571054639286526</v>
      </c>
      <c r="AY248" s="7">
        <f t="shared" si="913"/>
        <v>17.747331245064025</v>
      </c>
      <c r="AZ248" s="7">
        <f t="shared" si="913"/>
        <v>19.377609347808278</v>
      </c>
      <c r="BA248" s="7">
        <f t="shared" si="913"/>
        <v>20.099884456619019</v>
      </c>
      <c r="BB248" s="7">
        <f t="shared" si="913"/>
        <v>22.246073351370949</v>
      </c>
      <c r="BC248" s="7">
        <f t="shared" si="913"/>
        <v>23.442986388828757</v>
      </c>
      <c r="BD248" s="7">
        <f t="shared" si="913"/>
        <v>24.804990879729019</v>
      </c>
      <c r="BE248" s="7">
        <f t="shared" si="913"/>
        <v>25.609811715260996</v>
      </c>
      <c r="BF248" s="7">
        <f t="shared" si="913"/>
        <v>26.93054334280064</v>
      </c>
      <c r="BG248" s="7">
        <f t="shared" si="913"/>
        <v>26.414632550792962</v>
      </c>
      <c r="BH248" s="7">
        <f t="shared" si="913"/>
        <v>26.435268982473271</v>
      </c>
      <c r="BI248" s="7">
        <f t="shared" si="913"/>
        <v>25.485993125179153</v>
      </c>
      <c r="BJ248" s="7">
        <f t="shared" si="913"/>
        <v>24.763718016368408</v>
      </c>
      <c r="BK248" s="7">
        <f t="shared" si="913"/>
        <v>24.495444404524413</v>
      </c>
      <c r="BL248" s="7">
        <f t="shared" si="913"/>
        <v>24.598626562925951</v>
      </c>
      <c r="BM248" s="7">
        <f t="shared" si="913"/>
        <v>24.165261497639502</v>
      </c>
      <c r="BN248" s="7">
        <f t="shared" si="913"/>
        <v>24.639899426286565</v>
      </c>
      <c r="BO248" s="7">
        <f t="shared" si="913"/>
        <v>24.825627311409328</v>
      </c>
      <c r="BP248" s="7">
        <f t="shared" si="913"/>
        <v>24.804990879729019</v>
      </c>
      <c r="BQ248" s="7">
        <f t="shared" si="913"/>
        <v>25.568538851900378</v>
      </c>
      <c r="BR248" s="7">
        <f t="shared" si="913"/>
        <v>25.300265240056387</v>
      </c>
      <c r="BS248" s="7">
        <f t="shared" si="913"/>
        <v>24.990718764851781</v>
      </c>
      <c r="BT248" s="7">
        <f t="shared" si="913"/>
        <v>24.990718764851781</v>
      </c>
      <c r="BU248" s="7">
        <f t="shared" si="911"/>
        <v>23.669987137312138</v>
      </c>
      <c r="BV248" s="7">
        <f t="shared" si="911"/>
        <v>23.401713525468143</v>
      </c>
      <c r="BW248" s="7">
        <f t="shared" si="911"/>
        <v>22.019072602887572</v>
      </c>
      <c r="BX248" s="7">
        <f t="shared" si="911"/>
        <v>21.461888947519281</v>
      </c>
      <c r="BY248" s="7">
        <f t="shared" si="911"/>
        <v>20.904705292150997</v>
      </c>
      <c r="BZ248" s="7">
        <f t="shared" si="911"/>
        <v>20.450703795184243</v>
      </c>
      <c r="CA248" s="7">
        <f t="shared" si="911"/>
        <v>18.923607850841524</v>
      </c>
      <c r="CB248" s="7">
        <f t="shared" si="911"/>
        <v>18.88233498748091</v>
      </c>
      <c r="CC248" s="7">
        <f t="shared" si="911"/>
        <v>18.015604856908013</v>
      </c>
      <c r="CD248" s="7">
        <f t="shared" si="911"/>
        <v>18.11878701530955</v>
      </c>
      <c r="CE248" s="7">
        <f t="shared" si="911"/>
        <v>17.045692567933585</v>
      </c>
      <c r="CF248" s="7">
        <f t="shared" si="911"/>
        <v>15.663051645353017</v>
      </c>
      <c r="CG248" s="7">
        <f t="shared" si="911"/>
        <v>14.548684334616437</v>
      </c>
      <c r="CH248" s="7">
        <f t="shared" si="911"/>
        <v>14.032773542608764</v>
      </c>
      <c r="CI248" s="7">
        <f t="shared" si="911"/>
        <v>13.372407728838938</v>
      </c>
      <c r="CJ248" s="7">
        <f t="shared" si="911"/>
        <v>12.505677598266045</v>
      </c>
      <c r="CK248" s="7">
        <f t="shared" si="911"/>
        <v>10.937308790562712</v>
      </c>
      <c r="CL248" s="7">
        <f t="shared" si="911"/>
        <v>10.070578659989819</v>
      </c>
      <c r="CM248" s="7">
        <f t="shared" si="911"/>
        <v>9.513395004621529</v>
      </c>
      <c r="CN248" s="7">
        <f t="shared" si="911"/>
        <v>9.1832120977366163</v>
      </c>
      <c r="CO248" s="7">
        <f t="shared" si="911"/>
        <v>8.7704834641304767</v>
      </c>
      <c r="CP248" s="7">
        <f t="shared" si="911"/>
        <v>8.4196641255652569</v>
      </c>
      <c r="CQ248" s="7">
        <f t="shared" si="911"/>
        <v>8.2132998087621889</v>
      </c>
      <c r="CR248" s="7">
        <f t="shared" si="911"/>
        <v>8.1720269454015746</v>
      </c>
      <c r="CS248" s="7">
        <f t="shared" si="911"/>
        <v>7.7799347434757413</v>
      </c>
      <c r="CT248" s="7">
        <f t="shared" si="911"/>
        <v>7.1608417930665302</v>
      </c>
      <c r="CU248" s="7">
        <f t="shared" si="911"/>
        <v>6.4385666842557852</v>
      </c>
      <c r="CV248" s="7">
        <f t="shared" si="911"/>
        <v>5.7575644388056535</v>
      </c>
      <c r="CW248" s="7">
        <f t="shared" si="911"/>
        <v>5.4273815319207426</v>
      </c>
      <c r="CX248" s="7">
        <f t="shared" si="911"/>
        <v>5.3035629418388996</v>
      </c>
      <c r="CY248" s="7">
        <f t="shared" si="911"/>
        <v>5.1797443517570576</v>
      </c>
      <c r="CZ248" s="7">
        <f t="shared" si="911"/>
        <v>5.2003807834373648</v>
      </c>
      <c r="DA248" s="7">
        <f t="shared" si="911"/>
        <v>5.2003807834373648</v>
      </c>
      <c r="DB248" s="7">
        <f t="shared" si="911"/>
        <v>4.9527436032736816</v>
      </c>
      <c r="DC248" s="7">
        <f t="shared" si="911"/>
        <v>4.7876521498312252</v>
      </c>
      <c r="DD248" s="7">
        <f t="shared" si="911"/>
        <v>4.3130142211841633</v>
      </c>
      <c r="DE248" s="7">
        <f t="shared" si="911"/>
        <v>4.2098320627826284</v>
      </c>
      <c r="DF248" s="7">
        <f t="shared" si="911"/>
        <v>3.8590127242174099</v>
      </c>
      <c r="DG248" s="7">
        <f t="shared" si="911"/>
        <v>3.3224655005294279</v>
      </c>
      <c r="DH248" s="7">
        <f t="shared" si="911"/>
        <v>2.909736866923287</v>
      </c>
      <c r="DI248" s="7">
        <f t="shared" si="911"/>
        <v>2.7652818451611383</v>
      </c>
      <c r="DJ248" s="7">
        <f t="shared" si="911"/>
        <v>2.5176446649974547</v>
      </c>
      <c r="DK248" s="7">
        <f t="shared" si="911"/>
        <v>2.5589175283580685</v>
      </c>
      <c r="DL248" s="7">
        <f t="shared" si="911"/>
        <v>2.2080981897928496</v>
      </c>
      <c r="DM248" s="7">
        <f t="shared" si="911"/>
        <v>2.0430067363503936</v>
      </c>
      <c r="DN248" s="7">
        <f t="shared" si="911"/>
        <v>1.8366424195473232</v>
      </c>
      <c r="DO248" s="7">
        <f t="shared" si="911"/>
        <v>1.7334602611457883</v>
      </c>
      <c r="DP248" s="7">
        <f t="shared" si="911"/>
        <v>1.4858230809821042</v>
      </c>
      <c r="DQ248" s="7">
        <f t="shared" si="911"/>
        <v>1.2794587641790343</v>
      </c>
      <c r="DR248" s="7">
        <f t="shared" si="911"/>
        <v>1.3207316275396483</v>
      </c>
      <c r="DS248" s="7">
        <f t="shared" si="911"/>
        <v>1.3620044909002622</v>
      </c>
      <c r="DT248" s="7">
        <f t="shared" si="911"/>
        <v>1.2381859008184204</v>
      </c>
      <c r="DU248" s="7">
        <f t="shared" si="911"/>
        <v>1.1969130374578063</v>
      </c>
      <c r="DV248" s="7">
        <f t="shared" si="911"/>
        <v>1.0937308790562714</v>
      </c>
      <c r="DW248" s="7">
        <f t="shared" si="911"/>
        <v>1.2794587641790343</v>
      </c>
      <c r="DX248" s="7">
        <f t="shared" si="911"/>
        <v>1.4239137859411832</v>
      </c>
      <c r="DY248" s="7">
        <f t="shared" si="911"/>
        <v>1.4239137859411832</v>
      </c>
      <c r="DZ248" s="7">
        <f t="shared" si="911"/>
        <v>1.3207316275396483</v>
      </c>
      <c r="EA248" s="7">
        <f t="shared" si="911"/>
        <v>1.2588223324987273</v>
      </c>
      <c r="EB248" s="7">
        <f t="shared" si="911"/>
        <v>1.3000951958593412</v>
      </c>
      <c r="EC248" s="7">
        <f t="shared" si="911"/>
        <v>1.2381859008184204</v>
      </c>
      <c r="ED248" s="7">
        <f t="shared" si="911"/>
        <v>1.0318215840153502</v>
      </c>
      <c r="EE248" s="7">
        <f t="shared" si="911"/>
        <v>0.90800299393350825</v>
      </c>
      <c r="EF248" s="7">
        <f t="shared" si="903"/>
        <v>0.70163867713043815</v>
      </c>
      <c r="EG248" s="7">
        <f t="shared" ref="EG248:GR249" si="914">EG214/$C248*100000/7</f>
        <v>0.80482083553197314</v>
      </c>
      <c r="EH248" s="7">
        <f t="shared" si="914"/>
        <v>0.76354797217135917</v>
      </c>
      <c r="EI248" s="7">
        <f t="shared" si="914"/>
        <v>0.68100224545013111</v>
      </c>
      <c r="EJ248" s="7">
        <f t="shared" si="914"/>
        <v>0.70163867713043815</v>
      </c>
      <c r="EK248" s="7">
        <f t="shared" si="914"/>
        <v>0.68100224545013111</v>
      </c>
      <c r="EL248" s="7">
        <f t="shared" si="914"/>
        <v>0.66036581376982417</v>
      </c>
      <c r="EM248" s="7">
        <f t="shared" si="914"/>
        <v>0.577820087048596</v>
      </c>
      <c r="EN248" s="7">
        <f t="shared" si="914"/>
        <v>0.45400149696675413</v>
      </c>
      <c r="EO248" s="7">
        <f t="shared" si="914"/>
        <v>0.47463792864706111</v>
      </c>
      <c r="EP248" s="7">
        <f t="shared" si="914"/>
        <v>0.37145577024552606</v>
      </c>
      <c r="EQ248" s="7">
        <f t="shared" si="914"/>
        <v>0.39209220192583311</v>
      </c>
      <c r="ER248" s="7">
        <f t="shared" si="914"/>
        <v>0.41272863360614004</v>
      </c>
      <c r="ES248" s="7">
        <f t="shared" si="914"/>
        <v>0.39209220192583311</v>
      </c>
      <c r="ET248" s="7">
        <f t="shared" si="914"/>
        <v>0.41272863360614004</v>
      </c>
      <c r="EU248" s="7">
        <f t="shared" si="914"/>
        <v>0.39209220192583311</v>
      </c>
      <c r="EV248" s="7">
        <f t="shared" si="914"/>
        <v>0.37145577024552606</v>
      </c>
      <c r="EW248" s="7">
        <f t="shared" si="914"/>
        <v>0.37145577024552606</v>
      </c>
      <c r="EX248" s="7">
        <f t="shared" si="914"/>
        <v>0.288910043524298</v>
      </c>
      <c r="EY248" s="7">
        <f t="shared" si="914"/>
        <v>0.288910043524298</v>
      </c>
      <c r="EZ248" s="7">
        <f t="shared" si="914"/>
        <v>0.24763718016368405</v>
      </c>
      <c r="FA248" s="7">
        <f t="shared" si="914"/>
        <v>0.24763718016368405</v>
      </c>
      <c r="FB248" s="7">
        <f t="shared" si="914"/>
        <v>0.24763718016368405</v>
      </c>
      <c r="FC248" s="7">
        <f t="shared" si="914"/>
        <v>0.18572788512276303</v>
      </c>
      <c r="FD248" s="7">
        <f t="shared" si="914"/>
        <v>0.16509145344245604</v>
      </c>
      <c r="FE248" s="7">
        <f t="shared" si="914"/>
        <v>0.16509145344245604</v>
      </c>
      <c r="FF248" s="7">
        <f t="shared" si="914"/>
        <v>0.12381859008184203</v>
      </c>
      <c r="FG248" s="7">
        <f t="shared" si="914"/>
        <v>0.10318215840153501</v>
      </c>
      <c r="FH248" s="7">
        <f t="shared" si="914"/>
        <v>8.2545726721228022E-2</v>
      </c>
      <c r="FI248" s="7">
        <f t="shared" si="914"/>
        <v>0.144455021762149</v>
      </c>
      <c r="FJ248" s="7">
        <f t="shared" si="914"/>
        <v>0.20636431680307002</v>
      </c>
      <c r="FK248" s="7">
        <f t="shared" si="914"/>
        <v>0.24763718016368405</v>
      </c>
      <c r="FL248" s="7">
        <f t="shared" si="914"/>
        <v>0.288910043524298</v>
      </c>
      <c r="FM248" s="7">
        <f t="shared" si="914"/>
        <v>0.33018290688491209</v>
      </c>
      <c r="FN248" s="7">
        <f t="shared" si="914"/>
        <v>0.4952743603273681</v>
      </c>
      <c r="FO248" s="7">
        <f t="shared" si="914"/>
        <v>0.4952743603273681</v>
      </c>
      <c r="FP248" s="7">
        <f t="shared" si="914"/>
        <v>0.53654722368798213</v>
      </c>
      <c r="FQ248" s="7">
        <f t="shared" si="914"/>
        <v>0.53654722368798213</v>
      </c>
      <c r="FR248" s="7">
        <f t="shared" si="914"/>
        <v>0.55718365536828907</v>
      </c>
      <c r="FS248" s="7">
        <f t="shared" si="914"/>
        <v>0.4952743603273681</v>
      </c>
      <c r="FT248" s="7">
        <f t="shared" si="914"/>
        <v>0.53654722368798213</v>
      </c>
      <c r="FU248" s="7">
        <f t="shared" si="914"/>
        <v>0.41272863360614004</v>
      </c>
      <c r="FV248" s="7">
        <f t="shared" si="914"/>
        <v>0.577820087048596</v>
      </c>
      <c r="FW248" s="7">
        <f t="shared" si="914"/>
        <v>0.59845651872890315</v>
      </c>
      <c r="FX248" s="7">
        <f t="shared" si="914"/>
        <v>0.68100224545013111</v>
      </c>
      <c r="FY248" s="7">
        <f t="shared" si="914"/>
        <v>0.74291154049105212</v>
      </c>
      <c r="FZ248" s="7">
        <f t="shared" si="914"/>
        <v>0.96991228897442916</v>
      </c>
      <c r="GA248" s="7">
        <f t="shared" si="914"/>
        <v>0.96991228897442916</v>
      </c>
      <c r="GB248" s="7">
        <f t="shared" si="914"/>
        <v>1.1969130374578063</v>
      </c>
      <c r="GC248" s="7">
        <f t="shared" si="914"/>
        <v>1.2175494691381132</v>
      </c>
      <c r="GD248" s="7">
        <f t="shared" si="914"/>
        <v>1.2588223324987273</v>
      </c>
      <c r="GE248" s="7">
        <f t="shared" si="914"/>
        <v>1.2381859008184204</v>
      </c>
      <c r="GF248" s="7">
        <f t="shared" si="914"/>
        <v>1.1762766057774992</v>
      </c>
      <c r="GG248" s="7">
        <f t="shared" si="914"/>
        <v>1.1143673107365781</v>
      </c>
      <c r="GH248" s="7">
        <f t="shared" si="914"/>
        <v>1.2175494691381132</v>
      </c>
      <c r="GI248" s="7">
        <f t="shared" si="914"/>
        <v>1.1762766057774992</v>
      </c>
      <c r="GJ248" s="7">
        <f t="shared" si="914"/>
        <v>1.0730944473759643</v>
      </c>
      <c r="GK248" s="7">
        <f t="shared" si="914"/>
        <v>1.1969130374578063</v>
      </c>
      <c r="GL248" s="7">
        <f t="shared" si="914"/>
        <v>1.3620044909002622</v>
      </c>
      <c r="GM248" s="7">
        <f t="shared" si="914"/>
        <v>1.4651866493017973</v>
      </c>
      <c r="GN248" s="7">
        <f t="shared" si="914"/>
        <v>1.4445502176214902</v>
      </c>
      <c r="GO248" s="7">
        <f t="shared" si="914"/>
        <v>1.5683688077033324</v>
      </c>
      <c r="GP248" s="7">
        <f t="shared" si="914"/>
        <v>1.4651866493017973</v>
      </c>
      <c r="GQ248" s="7">
        <f t="shared" si="914"/>
        <v>1.6921873977851745</v>
      </c>
      <c r="GR248" s="7">
        <f t="shared" si="914"/>
        <v>1.4651866493017973</v>
      </c>
      <c r="GS248" s="7">
        <f t="shared" si="912"/>
        <v>1.3826409225805691</v>
      </c>
      <c r="GT248" s="7">
        <f t="shared" si="912"/>
        <v>1.4239137859411832</v>
      </c>
      <c r="GU248" s="7">
        <f t="shared" si="912"/>
        <v>1.4239137859411832</v>
      </c>
      <c r="GV248" s="7">
        <f t="shared" si="912"/>
        <v>1.2588223324987273</v>
      </c>
      <c r="GW248" s="7">
        <f t="shared" si="912"/>
        <v>1.3207316275396483</v>
      </c>
      <c r="GX248" s="7">
        <f t="shared" si="912"/>
        <v>1.0524580156956571</v>
      </c>
      <c r="GY248" s="7">
        <f t="shared" si="912"/>
        <v>1.0937308790562714</v>
      </c>
      <c r="GZ248" s="7">
        <f t="shared" si="912"/>
        <v>1.0524580156956571</v>
      </c>
      <c r="HA248" s="7">
        <f t="shared" si="912"/>
        <v>0.96991228897442916</v>
      </c>
      <c r="HB248" s="7">
        <f t="shared" si="912"/>
        <v>1.0111851523350432</v>
      </c>
      <c r="HC248" s="7">
        <f t="shared" si="912"/>
        <v>0.9905487206547362</v>
      </c>
      <c r="HD248" s="7">
        <f t="shared" si="912"/>
        <v>0.94927585729412223</v>
      </c>
      <c r="HE248" s="7">
        <f t="shared" si="912"/>
        <v>1.0730944473759643</v>
      </c>
      <c r="HF248" s="7">
        <f t="shared" si="912"/>
        <v>1.155640174097192</v>
      </c>
      <c r="HG248" s="7">
        <f t="shared" si="912"/>
        <v>1.3000951958593412</v>
      </c>
      <c r="HH248" s="7">
        <f t="shared" si="912"/>
        <v>1.4239137859411832</v>
      </c>
      <c r="HI248" s="7">
        <f t="shared" si="912"/>
        <v>1.5270959443427183</v>
      </c>
      <c r="HJ248" s="7">
        <f t="shared" si="912"/>
        <v>1.7953695561867093</v>
      </c>
      <c r="HK248" s="7">
        <f t="shared" si="912"/>
        <v>1.8985517145882445</v>
      </c>
      <c r="HL248" s="7">
        <f t="shared" si="912"/>
        <v>2.2080981897928496</v>
      </c>
      <c r="HM248" s="7">
        <f t="shared" si="912"/>
        <v>2.311280348194384</v>
      </c>
      <c r="HN248" s="7">
        <f t="shared" si="912"/>
        <v>2.3319167798746916</v>
      </c>
      <c r="HO248" s="7">
        <f t="shared" si="912"/>
        <v>2.311280348194384</v>
      </c>
      <c r="HP248" s="7">
        <f t="shared" si="912"/>
        <v>2.3525532115549983</v>
      </c>
      <c r="HQ248" s="7">
        <f t="shared" si="912"/>
        <v>2.5382810966777614</v>
      </c>
      <c r="HR248" s="7">
        <f t="shared" si="912"/>
        <v>2.5382810966777614</v>
      </c>
      <c r="HS248" s="7">
        <f t="shared" si="912"/>
        <v>2.3525532115549983</v>
      </c>
      <c r="HT248" s="7">
        <f t="shared" si="912"/>
        <v>2.3938260749156126</v>
      </c>
      <c r="HU248" s="7">
        <f t="shared" si="912"/>
        <v>2.6414632550792967</v>
      </c>
      <c r="HV248" s="7">
        <f t="shared" si="912"/>
        <v>2.9303732986035946</v>
      </c>
      <c r="HW248" s="7">
        <f t="shared" si="912"/>
        <v>2.9922825936445152</v>
      </c>
      <c r="HX248" s="7">
        <f t="shared" si="912"/>
        <v>2.4763718016368408</v>
      </c>
      <c r="HY248" s="7">
        <f t="shared" si="912"/>
        <v>2.2287346214731563</v>
      </c>
      <c r="HZ248" s="7">
        <f t="shared" si="912"/>
        <v>1.9191881462685514</v>
      </c>
      <c r="IA248" s="7">
        <f t="shared" si="906"/>
        <v>1.5890052393836391</v>
      </c>
    </row>
    <row r="249" spans="2:235" x14ac:dyDescent="0.25">
      <c r="B249" s="132" t="s">
        <v>212</v>
      </c>
      <c r="C249" s="132">
        <v>129831</v>
      </c>
      <c r="D249" s="132"/>
      <c r="E249" s="132"/>
      <c r="F249" s="132"/>
      <c r="G249" s="132"/>
      <c r="H249" s="132"/>
      <c r="I249" s="7">
        <f t="shared" si="913"/>
        <v>0.11003315298899559</v>
      </c>
      <c r="J249" s="7">
        <f t="shared" si="913"/>
        <v>0.11003315298899559</v>
      </c>
      <c r="K249" s="7">
        <f t="shared" si="913"/>
        <v>0.11003315298899559</v>
      </c>
      <c r="L249" s="7">
        <f t="shared" si="913"/>
        <v>0.11003315298899559</v>
      </c>
      <c r="M249" s="7">
        <f t="shared" si="913"/>
        <v>0.11003315298899559</v>
      </c>
      <c r="N249" s="7">
        <f t="shared" si="913"/>
        <v>0</v>
      </c>
      <c r="O249" s="7">
        <f t="shared" si="913"/>
        <v>0.11003315298899559</v>
      </c>
      <c r="P249" s="7">
        <f t="shared" si="913"/>
        <v>0.11003315298899559</v>
      </c>
      <c r="Q249" s="7">
        <f t="shared" si="913"/>
        <v>0.11003315298899559</v>
      </c>
      <c r="R249" s="7">
        <f t="shared" si="913"/>
        <v>0.11003315298899559</v>
      </c>
      <c r="S249" s="7">
        <f t="shared" si="913"/>
        <v>0.11003315298899559</v>
      </c>
      <c r="T249" s="7">
        <f t="shared" si="913"/>
        <v>0.11003315298899559</v>
      </c>
      <c r="U249" s="7">
        <f t="shared" si="913"/>
        <v>0.11003315298899559</v>
      </c>
      <c r="V249" s="7">
        <f t="shared" si="913"/>
        <v>0.11003315298899559</v>
      </c>
      <c r="W249" s="7">
        <f t="shared" si="913"/>
        <v>0.11003315298899559</v>
      </c>
      <c r="X249" s="7">
        <f t="shared" si="913"/>
        <v>0.11003315298899559</v>
      </c>
      <c r="Y249" s="7">
        <f t="shared" si="913"/>
        <v>0.22006630597799118</v>
      </c>
      <c r="Z249" s="7">
        <f t="shared" si="913"/>
        <v>0.22006630597799118</v>
      </c>
      <c r="AA249" s="7">
        <f t="shared" si="913"/>
        <v>0.44013261195598236</v>
      </c>
      <c r="AB249" s="7">
        <f t="shared" si="913"/>
        <v>0.55016576494497793</v>
      </c>
      <c r="AC249" s="7">
        <f t="shared" si="913"/>
        <v>0.66019891793397345</v>
      </c>
      <c r="AD249" s="7">
        <f t="shared" si="913"/>
        <v>0.66019891793397345</v>
      </c>
      <c r="AE249" s="7">
        <f t="shared" si="913"/>
        <v>0.66019891793397345</v>
      </c>
      <c r="AF249" s="7">
        <f t="shared" si="913"/>
        <v>0.66019891793397345</v>
      </c>
      <c r="AG249" s="7">
        <f t="shared" si="913"/>
        <v>0.99029837690096023</v>
      </c>
      <c r="AH249" s="7">
        <f t="shared" si="913"/>
        <v>1.3203978358679469</v>
      </c>
      <c r="AI249" s="7">
        <f t="shared" si="913"/>
        <v>1.3203978358679469</v>
      </c>
      <c r="AJ249" s="7">
        <f t="shared" si="913"/>
        <v>1.4304309888569426</v>
      </c>
      <c r="AK249" s="7">
        <f t="shared" si="913"/>
        <v>1.9805967538019205</v>
      </c>
      <c r="AL249" s="7">
        <f t="shared" si="913"/>
        <v>2.310696212768907</v>
      </c>
      <c r="AM249" s="7">
        <f t="shared" si="913"/>
        <v>2.5307625187468985</v>
      </c>
      <c r="AN249" s="7">
        <f t="shared" si="913"/>
        <v>3.1909614366808721</v>
      </c>
      <c r="AO249" s="7">
        <f t="shared" si="913"/>
        <v>3.6310940486368541</v>
      </c>
      <c r="AP249" s="7">
        <f t="shared" si="913"/>
        <v>4.8414587315158064</v>
      </c>
      <c r="AQ249" s="7">
        <f t="shared" si="913"/>
        <v>6.0518234143947565</v>
      </c>
      <c r="AR249" s="7">
        <f t="shared" si="913"/>
        <v>7.2621880972737083</v>
      </c>
      <c r="AS249" s="7">
        <f t="shared" si="913"/>
        <v>9.2427848510756281</v>
      </c>
      <c r="AT249" s="7">
        <f t="shared" si="913"/>
        <v>11.113348451888553</v>
      </c>
      <c r="AU249" s="7">
        <f t="shared" si="913"/>
        <v>14.194276735580431</v>
      </c>
      <c r="AV249" s="7">
        <f t="shared" si="913"/>
        <v>16.835072407316325</v>
      </c>
      <c r="AW249" s="7">
        <f t="shared" si="913"/>
        <v>18.815669161118244</v>
      </c>
      <c r="AX249" s="7">
        <f t="shared" si="913"/>
        <v>20.796265914920163</v>
      </c>
      <c r="AY249" s="7">
        <f t="shared" si="913"/>
        <v>24.537393116546014</v>
      </c>
      <c r="AZ249" s="7">
        <f t="shared" si="913"/>
        <v>26.297923564369945</v>
      </c>
      <c r="BA249" s="7">
        <f t="shared" si="913"/>
        <v>28.828686083116846</v>
      </c>
      <c r="BB249" s="7">
        <f t="shared" si="913"/>
        <v>32.129680672786712</v>
      </c>
      <c r="BC249" s="7">
        <f t="shared" si="913"/>
        <v>34.990542650500593</v>
      </c>
      <c r="BD249" s="7">
        <f t="shared" si="913"/>
        <v>37.851404628214482</v>
      </c>
      <c r="BE249" s="7">
        <f t="shared" si="913"/>
        <v>42.802896512719279</v>
      </c>
      <c r="BF249" s="7">
        <f t="shared" si="913"/>
        <v>46.544023714345137</v>
      </c>
      <c r="BG249" s="7">
        <f t="shared" si="913"/>
        <v>49.404885692059018</v>
      </c>
      <c r="BH249" s="7">
        <f t="shared" si="913"/>
        <v>50.835316680915959</v>
      </c>
      <c r="BI249" s="7">
        <f t="shared" si="913"/>
        <v>52.485813975750894</v>
      </c>
      <c r="BJ249" s="7">
        <f t="shared" si="913"/>
        <v>53.806211811618837</v>
      </c>
      <c r="BK249" s="7">
        <f t="shared" si="913"/>
        <v>55.236642800475785</v>
      </c>
      <c r="BL249" s="7">
        <f t="shared" si="913"/>
        <v>54.136311270585828</v>
      </c>
      <c r="BM249" s="7">
        <f t="shared" si="913"/>
        <v>55.236642800475785</v>
      </c>
      <c r="BN249" s="7">
        <f t="shared" si="913"/>
        <v>57.767405319222682</v>
      </c>
      <c r="BO249" s="7">
        <f t="shared" si="913"/>
        <v>56.99717324829971</v>
      </c>
      <c r="BP249" s="7">
        <f t="shared" si="913"/>
        <v>58.097504778189666</v>
      </c>
      <c r="BQ249" s="7">
        <f t="shared" si="913"/>
        <v>58.317571084167653</v>
      </c>
      <c r="BR249" s="7">
        <f t="shared" si="913"/>
        <v>61.288466214870546</v>
      </c>
      <c r="BS249" s="7">
        <f t="shared" si="913"/>
        <v>62.498830897749492</v>
      </c>
      <c r="BT249" s="7">
        <f t="shared" si="913"/>
        <v>61.288466214870546</v>
      </c>
      <c r="BU249" s="7">
        <f t="shared" si="911"/>
        <v>58.53763739014564</v>
      </c>
      <c r="BV249" s="7">
        <f t="shared" si="911"/>
        <v>60.298167837969572</v>
      </c>
      <c r="BW249" s="7">
        <f t="shared" si="911"/>
        <v>56.99717324829971</v>
      </c>
      <c r="BX249" s="7">
        <f t="shared" si="911"/>
        <v>57.987471625200669</v>
      </c>
      <c r="BY249" s="7">
        <f t="shared" si="911"/>
        <v>54.246344423574826</v>
      </c>
      <c r="BZ249" s="7">
        <f t="shared" si="911"/>
        <v>53.476112352651853</v>
      </c>
      <c r="CA249" s="7">
        <f t="shared" si="911"/>
        <v>53.035979740695872</v>
      </c>
      <c r="CB249" s="7">
        <f t="shared" si="911"/>
        <v>51.935648210805915</v>
      </c>
      <c r="CC249" s="7">
        <f t="shared" si="911"/>
        <v>49.294852539070014</v>
      </c>
      <c r="CD249" s="7">
        <f t="shared" si="911"/>
        <v>48.74468677412505</v>
      </c>
      <c r="CE249" s="7">
        <f t="shared" si="911"/>
        <v>45.993857949400152</v>
      </c>
      <c r="CF249" s="7">
        <f t="shared" si="911"/>
        <v>45.553725337444178</v>
      </c>
      <c r="CG249" s="7">
        <f t="shared" si="911"/>
        <v>42.142697594785311</v>
      </c>
      <c r="CH249" s="7">
        <f t="shared" si="911"/>
        <v>37.741371475225485</v>
      </c>
      <c r="CI249" s="7">
        <f t="shared" si="911"/>
        <v>36.531006792346538</v>
      </c>
      <c r="CJ249" s="7">
        <f t="shared" si="911"/>
        <v>34.550410038544612</v>
      </c>
      <c r="CK249" s="7">
        <f t="shared" si="911"/>
        <v>31.139382295885753</v>
      </c>
      <c r="CL249" s="7">
        <f t="shared" si="911"/>
        <v>27.838387706215883</v>
      </c>
      <c r="CM249" s="7">
        <f t="shared" si="911"/>
        <v>25.087558881490995</v>
      </c>
      <c r="CN249" s="7">
        <f t="shared" si="911"/>
        <v>23.327028433667063</v>
      </c>
      <c r="CO249" s="7">
        <f t="shared" si="911"/>
        <v>22.00663059779912</v>
      </c>
      <c r="CP249" s="7">
        <f t="shared" si="911"/>
        <v>19.805967538019207</v>
      </c>
      <c r="CQ249" s="7">
        <f t="shared" si="911"/>
        <v>19.69593438503021</v>
      </c>
      <c r="CR249" s="7">
        <f t="shared" si="911"/>
        <v>19.475868079052219</v>
      </c>
      <c r="CS249" s="7">
        <f t="shared" si="911"/>
        <v>17.3852381722613</v>
      </c>
      <c r="CT249" s="7">
        <f t="shared" si="911"/>
        <v>16.835072407316325</v>
      </c>
      <c r="CU249" s="7">
        <f t="shared" si="911"/>
        <v>17.165171866283313</v>
      </c>
      <c r="CV249" s="7">
        <f t="shared" si="911"/>
        <v>16.615006101338331</v>
      </c>
      <c r="CW249" s="7">
        <f t="shared" si="911"/>
        <v>15.51467457144838</v>
      </c>
      <c r="CX249" s="7">
        <f t="shared" si="911"/>
        <v>13.97421042960244</v>
      </c>
      <c r="CY249" s="7">
        <f t="shared" si="911"/>
        <v>13.644110970635452</v>
      </c>
      <c r="CZ249" s="7">
        <f t="shared" si="911"/>
        <v>14.304309888569424</v>
      </c>
      <c r="DA249" s="7">
        <f t="shared" si="911"/>
        <v>12.763845746723488</v>
      </c>
      <c r="DB249" s="7">
        <f t="shared" si="911"/>
        <v>11.00331529889956</v>
      </c>
      <c r="DC249" s="7">
        <f t="shared" si="911"/>
        <v>10.233083227976591</v>
      </c>
      <c r="DD249" s="7">
        <f t="shared" si="911"/>
        <v>10.123050074987594</v>
      </c>
      <c r="DE249" s="7">
        <f t="shared" si="911"/>
        <v>10.123050074987594</v>
      </c>
      <c r="DF249" s="7">
        <f t="shared" si="911"/>
        <v>9.0227185450976375</v>
      </c>
      <c r="DG249" s="7">
        <f t="shared" si="911"/>
        <v>8.6926190861306498</v>
      </c>
      <c r="DH249" s="7">
        <f t="shared" si="911"/>
        <v>8.912685392108644</v>
      </c>
      <c r="DI249" s="7">
        <f t="shared" si="911"/>
        <v>8.5825859331416563</v>
      </c>
      <c r="DJ249" s="7">
        <f t="shared" si="911"/>
        <v>8.1424533211856733</v>
      </c>
      <c r="DK249" s="7">
        <f t="shared" si="911"/>
        <v>7.4822544032516998</v>
      </c>
      <c r="DL249" s="7">
        <f t="shared" si="911"/>
        <v>6.9320886383067224</v>
      </c>
      <c r="DM249" s="7">
        <f t="shared" si="911"/>
        <v>7.0421217912957177</v>
      </c>
      <c r="DN249" s="7">
        <f t="shared" si="911"/>
        <v>6.4919560263507394</v>
      </c>
      <c r="DO249" s="7">
        <f t="shared" si="911"/>
        <v>5.2815913434717876</v>
      </c>
      <c r="DP249" s="7">
        <f t="shared" si="911"/>
        <v>5.1715581904827923</v>
      </c>
      <c r="DQ249" s="7">
        <f t="shared" si="911"/>
        <v>4.621392425537814</v>
      </c>
      <c r="DR249" s="7">
        <f t="shared" si="911"/>
        <v>4.621392425537814</v>
      </c>
      <c r="DS249" s="7">
        <f t="shared" si="911"/>
        <v>4.621392425537814</v>
      </c>
      <c r="DT249" s="7">
        <f t="shared" si="911"/>
        <v>3.6310940486368541</v>
      </c>
      <c r="DU249" s="7">
        <f t="shared" si="911"/>
        <v>3.4110277426588631</v>
      </c>
      <c r="DV249" s="7">
        <f t="shared" si="911"/>
        <v>3.3009945896698674</v>
      </c>
      <c r="DW249" s="7">
        <f t="shared" si="911"/>
        <v>3.1909614366808721</v>
      </c>
      <c r="DX249" s="7">
        <f t="shared" si="911"/>
        <v>2.970895130702881</v>
      </c>
      <c r="DY249" s="7">
        <f t="shared" si="911"/>
        <v>3.1909614366808721</v>
      </c>
      <c r="DZ249" s="7">
        <f t="shared" si="911"/>
        <v>2.970895130702881</v>
      </c>
      <c r="EA249" s="7">
        <f t="shared" si="911"/>
        <v>2.8608619777138853</v>
      </c>
      <c r="EB249" s="7">
        <f t="shared" si="911"/>
        <v>2.8608619777138853</v>
      </c>
      <c r="EC249" s="7">
        <f t="shared" si="911"/>
        <v>2.5307625187468985</v>
      </c>
      <c r="ED249" s="7">
        <f t="shared" si="911"/>
        <v>2.0906299067909164</v>
      </c>
      <c r="EE249" s="7">
        <f t="shared" si="911"/>
        <v>1.6504972948349337</v>
      </c>
      <c r="EF249" s="7">
        <f t="shared" si="903"/>
        <v>1.3203978358679469</v>
      </c>
      <c r="EG249" s="7">
        <f t="shared" si="914"/>
        <v>1.4304309888569426</v>
      </c>
      <c r="EH249" s="7">
        <f t="shared" si="914"/>
        <v>1.2103646828789516</v>
      </c>
      <c r="EI249" s="7">
        <f t="shared" si="914"/>
        <v>0.99029837690096023</v>
      </c>
      <c r="EJ249" s="7">
        <f t="shared" si="914"/>
        <v>0.88026522391196471</v>
      </c>
      <c r="EK249" s="7">
        <f t="shared" si="914"/>
        <v>0.88026522391196471</v>
      </c>
      <c r="EL249" s="7">
        <f t="shared" si="914"/>
        <v>0.99029837690096023</v>
      </c>
      <c r="EM249" s="7">
        <f t="shared" si="914"/>
        <v>0.99029837690096023</v>
      </c>
      <c r="EN249" s="7">
        <f t="shared" si="914"/>
        <v>0.77023207092296897</v>
      </c>
      <c r="EO249" s="7">
        <f t="shared" si="914"/>
        <v>0.88026522391196471</v>
      </c>
      <c r="EP249" s="7">
        <f t="shared" si="914"/>
        <v>1.2103646828789516</v>
      </c>
      <c r="EQ249" s="7">
        <f t="shared" si="914"/>
        <v>1.6504972948349337</v>
      </c>
      <c r="ER249" s="7">
        <f t="shared" si="914"/>
        <v>1.4304309888569426</v>
      </c>
      <c r="ES249" s="7">
        <f t="shared" si="914"/>
        <v>1.3203978358679469</v>
      </c>
      <c r="ET249" s="7">
        <f t="shared" si="914"/>
        <v>1.2103646828789516</v>
      </c>
      <c r="EU249" s="7">
        <f t="shared" si="914"/>
        <v>1.2103646828789516</v>
      </c>
      <c r="EV249" s="7">
        <f t="shared" si="914"/>
        <v>1.3203978358679469</v>
      </c>
      <c r="EW249" s="7">
        <f t="shared" si="914"/>
        <v>0.77023207092296897</v>
      </c>
      <c r="EX249" s="7">
        <f t="shared" si="914"/>
        <v>0.44013261195598236</v>
      </c>
      <c r="EY249" s="7">
        <f t="shared" si="914"/>
        <v>0.44013261195598236</v>
      </c>
      <c r="EZ249" s="7">
        <f t="shared" si="914"/>
        <v>0.55016576494497793</v>
      </c>
      <c r="FA249" s="7">
        <f t="shared" si="914"/>
        <v>0.44013261195598236</v>
      </c>
      <c r="FB249" s="7">
        <f t="shared" si="914"/>
        <v>0.44013261195598236</v>
      </c>
      <c r="FC249" s="7">
        <f t="shared" si="914"/>
        <v>0.22006630597799118</v>
      </c>
      <c r="FD249" s="7">
        <f t="shared" si="914"/>
        <v>0.22006630597799118</v>
      </c>
      <c r="FE249" s="7">
        <f t="shared" si="914"/>
        <v>0.11003315298899559</v>
      </c>
      <c r="FF249" s="7">
        <f t="shared" si="914"/>
        <v>0.11003315298899559</v>
      </c>
      <c r="FG249" s="7">
        <f t="shared" si="914"/>
        <v>0</v>
      </c>
      <c r="FH249" s="7">
        <f t="shared" si="914"/>
        <v>0.11003315298899559</v>
      </c>
      <c r="FI249" s="7">
        <f t="shared" si="914"/>
        <v>0.11003315298899559</v>
      </c>
      <c r="FJ249" s="7">
        <f t="shared" si="914"/>
        <v>0.22006630597799118</v>
      </c>
      <c r="FK249" s="7">
        <f t="shared" si="914"/>
        <v>0.33009945896698673</v>
      </c>
      <c r="FL249" s="7">
        <f t="shared" si="914"/>
        <v>0.33009945896698673</v>
      </c>
      <c r="FM249" s="7">
        <f t="shared" si="914"/>
        <v>0.44013261195598236</v>
      </c>
      <c r="FN249" s="7">
        <f t="shared" si="914"/>
        <v>0.55016576494497793</v>
      </c>
      <c r="FO249" s="7">
        <f t="shared" si="914"/>
        <v>0.66019891793397345</v>
      </c>
      <c r="FP249" s="7">
        <f t="shared" si="914"/>
        <v>0.66019891793397345</v>
      </c>
      <c r="FQ249" s="7">
        <f t="shared" si="914"/>
        <v>0.55016576494497793</v>
      </c>
      <c r="FR249" s="7">
        <f t="shared" si="914"/>
        <v>0.55016576494497793</v>
      </c>
      <c r="FS249" s="7">
        <f t="shared" si="914"/>
        <v>0.55016576494497793</v>
      </c>
      <c r="FT249" s="7">
        <f t="shared" si="914"/>
        <v>0.88026522391196471</v>
      </c>
      <c r="FU249" s="7">
        <f t="shared" si="914"/>
        <v>0.88026522391196471</v>
      </c>
      <c r="FV249" s="7">
        <f t="shared" si="914"/>
        <v>0.99029837690096023</v>
      </c>
      <c r="FW249" s="7">
        <f t="shared" si="914"/>
        <v>1.1003315298899559</v>
      </c>
      <c r="FX249" s="7">
        <f t="shared" si="914"/>
        <v>1.1003315298899559</v>
      </c>
      <c r="FY249" s="7">
        <f t="shared" si="914"/>
        <v>1.2103646828789516</v>
      </c>
      <c r="FZ249" s="7">
        <f t="shared" si="914"/>
        <v>1.3203978358679469</v>
      </c>
      <c r="GA249" s="7">
        <f t="shared" si="914"/>
        <v>1.2103646828789516</v>
      </c>
      <c r="GB249" s="7">
        <f t="shared" si="914"/>
        <v>1.2103646828789516</v>
      </c>
      <c r="GC249" s="7">
        <f t="shared" si="914"/>
        <v>1.1003315298899559</v>
      </c>
      <c r="GD249" s="7">
        <f t="shared" si="914"/>
        <v>1.1003315298899559</v>
      </c>
      <c r="GE249" s="7">
        <f t="shared" si="914"/>
        <v>1.5404641418459379</v>
      </c>
      <c r="GF249" s="7">
        <f t="shared" si="914"/>
        <v>1.9805967538019205</v>
      </c>
      <c r="GG249" s="7">
        <f t="shared" si="914"/>
        <v>2.0906299067909164</v>
      </c>
      <c r="GH249" s="7">
        <f t="shared" si="914"/>
        <v>2.310696212768907</v>
      </c>
      <c r="GI249" s="7">
        <f t="shared" si="914"/>
        <v>2.6407956717358938</v>
      </c>
      <c r="GJ249" s="7">
        <f t="shared" si="914"/>
        <v>2.6407956717358938</v>
      </c>
      <c r="GK249" s="7">
        <f t="shared" si="914"/>
        <v>2.970895130702881</v>
      </c>
      <c r="GL249" s="7">
        <f t="shared" si="914"/>
        <v>2.75082882472489</v>
      </c>
      <c r="GM249" s="7">
        <f t="shared" si="914"/>
        <v>2.8608619777138853</v>
      </c>
      <c r="GN249" s="7">
        <f t="shared" si="914"/>
        <v>3.1909614366808721</v>
      </c>
      <c r="GO249" s="7">
        <f t="shared" si="914"/>
        <v>3.0809282836918759</v>
      </c>
      <c r="GP249" s="7">
        <f t="shared" si="914"/>
        <v>2.8608619777138853</v>
      </c>
      <c r="GQ249" s="7">
        <f t="shared" si="914"/>
        <v>2.970895130702881</v>
      </c>
      <c r="GR249" s="7">
        <f t="shared" si="914"/>
        <v>2.6407956717358938</v>
      </c>
      <c r="GS249" s="7">
        <f t="shared" si="912"/>
        <v>2.75082882472489</v>
      </c>
      <c r="GT249" s="7">
        <f t="shared" si="912"/>
        <v>2.6407956717358938</v>
      </c>
      <c r="GU249" s="7">
        <f t="shared" si="912"/>
        <v>2.2006630597799117</v>
      </c>
      <c r="GV249" s="7">
        <f t="shared" si="912"/>
        <v>1.7605304478239294</v>
      </c>
      <c r="GW249" s="7">
        <f t="shared" si="912"/>
        <v>2.0906299067909164</v>
      </c>
      <c r="GX249" s="7">
        <f t="shared" si="912"/>
        <v>1.8705636008129249</v>
      </c>
      <c r="GY249" s="7">
        <f t="shared" si="912"/>
        <v>2.0906299067909164</v>
      </c>
      <c r="GZ249" s="7">
        <f t="shared" si="912"/>
        <v>1.7605304478239294</v>
      </c>
      <c r="HA249" s="7">
        <f t="shared" si="912"/>
        <v>1.3203978358679469</v>
      </c>
      <c r="HB249" s="7">
        <f t="shared" si="912"/>
        <v>2.4207293657579032</v>
      </c>
      <c r="HC249" s="7">
        <f t="shared" si="912"/>
        <v>2.6407956717358938</v>
      </c>
      <c r="HD249" s="7">
        <f t="shared" si="912"/>
        <v>2.4207293657579032</v>
      </c>
      <c r="HE249" s="7">
        <f t="shared" si="912"/>
        <v>2.5307625187468985</v>
      </c>
      <c r="HF249" s="7">
        <f t="shared" si="912"/>
        <v>2.4207293657579032</v>
      </c>
      <c r="HG249" s="7">
        <f t="shared" si="912"/>
        <v>2.6407956717358938</v>
      </c>
      <c r="HH249" s="7">
        <f t="shared" si="912"/>
        <v>2.75082882472489</v>
      </c>
      <c r="HI249" s="7">
        <f t="shared" si="912"/>
        <v>1.8705636008129249</v>
      </c>
      <c r="HJ249" s="7">
        <f t="shared" si="912"/>
        <v>1.8705636008129249</v>
      </c>
      <c r="HK249" s="7">
        <f t="shared" si="912"/>
        <v>1.8705636008129249</v>
      </c>
      <c r="HL249" s="7">
        <f t="shared" si="912"/>
        <v>2.75082882472489</v>
      </c>
      <c r="HM249" s="7">
        <f t="shared" si="912"/>
        <v>2.970895130702881</v>
      </c>
      <c r="HN249" s="7">
        <f t="shared" si="912"/>
        <v>3.6310940486368541</v>
      </c>
      <c r="HO249" s="7">
        <f t="shared" si="912"/>
        <v>3.9611935076038409</v>
      </c>
      <c r="HP249" s="7">
        <f t="shared" si="912"/>
        <v>4.1812598135818329</v>
      </c>
      <c r="HQ249" s="7">
        <f t="shared" si="912"/>
        <v>5.1715581904827923</v>
      </c>
      <c r="HR249" s="7">
        <f t="shared" si="912"/>
        <v>6.0518234143947565</v>
      </c>
      <c r="HS249" s="7">
        <f t="shared" si="912"/>
        <v>5.3916244964607838</v>
      </c>
      <c r="HT249" s="7">
        <f t="shared" si="912"/>
        <v>5.7217239554277706</v>
      </c>
      <c r="HU249" s="7">
        <f t="shared" si="912"/>
        <v>6.3819228733617441</v>
      </c>
      <c r="HV249" s="7">
        <f t="shared" si="912"/>
        <v>7.3722212502627045</v>
      </c>
      <c r="HW249" s="7">
        <f t="shared" si="912"/>
        <v>7.2621880972737083</v>
      </c>
      <c r="HX249" s="7">
        <f t="shared" si="912"/>
        <v>6.1618565673837518</v>
      </c>
      <c r="HY249" s="7">
        <f t="shared" si="912"/>
        <v>4.9514918845048017</v>
      </c>
      <c r="HZ249" s="7">
        <f t="shared" si="912"/>
        <v>4.5113592725488187</v>
      </c>
      <c r="IA249" s="7">
        <f t="shared" si="906"/>
        <v>3.7411272016258499</v>
      </c>
    </row>
    <row r="250" spans="2:235" ht="15.75" thickBot="1" x14ac:dyDescent="0.3">
      <c r="B250" s="132"/>
      <c r="C250" s="132"/>
      <c r="D250" s="132"/>
      <c r="E250" s="132"/>
      <c r="F250" s="132"/>
      <c r="G250" s="132"/>
      <c r="H250" s="132"/>
      <c r="I250" s="132"/>
      <c r="J250" s="132"/>
      <c r="K250" s="132"/>
      <c r="L250" s="132"/>
      <c r="M250" s="132"/>
      <c r="N250" s="132"/>
      <c r="O250" s="132"/>
      <c r="P250" s="132"/>
      <c r="Q250" s="132"/>
      <c r="R250" s="132"/>
      <c r="S250" s="132"/>
      <c r="T250" s="132"/>
      <c r="U250" s="132"/>
      <c r="V250" s="132"/>
      <c r="W250" s="132"/>
      <c r="X250" s="132"/>
      <c r="Y250" s="132"/>
      <c r="Z250" s="132"/>
      <c r="AA250" s="132"/>
      <c r="AB250" s="132"/>
      <c r="AC250" s="132"/>
      <c r="AD250" s="132"/>
      <c r="AE250" s="132"/>
      <c r="AF250" s="132"/>
      <c r="AG250" s="132"/>
      <c r="AH250" s="132"/>
      <c r="AI250" s="132"/>
      <c r="AJ250" s="132"/>
      <c r="AK250" s="132"/>
      <c r="AL250" s="132"/>
      <c r="AM250" s="132"/>
      <c r="AN250" s="132"/>
      <c r="AO250" s="132"/>
      <c r="AP250" s="132"/>
      <c r="AQ250" s="132"/>
      <c r="AR250" s="132"/>
      <c r="AS250" s="132"/>
      <c r="AT250" s="132"/>
      <c r="AU250" s="132"/>
      <c r="AV250" s="132"/>
      <c r="AW250" s="132"/>
      <c r="AX250" s="132"/>
      <c r="AY250" s="132"/>
      <c r="AZ250" s="132"/>
      <c r="BA250" s="132"/>
      <c r="BB250" s="132"/>
      <c r="BC250" s="132"/>
      <c r="BD250" s="132"/>
      <c r="BE250" s="132"/>
      <c r="BF250" s="132"/>
      <c r="BG250" s="132"/>
      <c r="BH250" s="132"/>
      <c r="BI250" s="132"/>
      <c r="BJ250" s="132"/>
      <c r="BK250" s="132"/>
      <c r="BL250" s="132"/>
      <c r="BM250" s="132"/>
      <c r="BN250" s="132"/>
      <c r="BO250" s="132"/>
      <c r="BP250" s="132"/>
      <c r="BQ250" s="132"/>
      <c r="BR250" s="132"/>
      <c r="BS250" s="132"/>
      <c r="BT250" s="132"/>
      <c r="BU250" s="132"/>
      <c r="BV250" s="132"/>
      <c r="BW250" s="132"/>
      <c r="BX250" s="132"/>
      <c r="BY250" s="132"/>
      <c r="BZ250" s="132"/>
      <c r="CA250" s="132"/>
      <c r="CB250" s="132"/>
      <c r="CC250" s="132"/>
      <c r="CD250" s="132"/>
      <c r="CE250" s="132"/>
      <c r="CF250" s="132"/>
      <c r="CG250" s="132"/>
      <c r="CH250" s="132"/>
      <c r="CI250" s="132"/>
      <c r="CJ250" s="132"/>
      <c r="CK250" s="132"/>
      <c r="CL250" s="132"/>
      <c r="CM250" s="132"/>
      <c r="CN250" s="132"/>
      <c r="CO250" s="132"/>
      <c r="CP250" s="132"/>
      <c r="CQ250" s="132"/>
      <c r="CR250" s="132"/>
      <c r="CS250" s="132"/>
      <c r="CT250" s="132"/>
      <c r="CU250" s="132"/>
      <c r="CV250" s="132"/>
      <c r="CW250" s="132"/>
      <c r="CX250" s="132"/>
      <c r="CY250" s="132"/>
      <c r="CZ250" s="132"/>
      <c r="DA250" s="132"/>
      <c r="DB250" s="132"/>
      <c r="DC250" s="132"/>
      <c r="DD250" s="132"/>
      <c r="DE250" s="132"/>
      <c r="DF250" s="132"/>
      <c r="DG250" s="132"/>
      <c r="DH250" s="132"/>
      <c r="DI250" s="132"/>
      <c r="DJ250" s="132"/>
      <c r="DK250" s="132"/>
      <c r="DL250" s="132"/>
      <c r="DM250" s="132"/>
      <c r="DN250" s="132"/>
      <c r="DO250" s="132"/>
      <c r="DP250" s="132"/>
      <c r="DQ250" s="132"/>
      <c r="DR250" s="132"/>
      <c r="DS250" s="132"/>
      <c r="DT250" s="132"/>
      <c r="DU250" s="132"/>
      <c r="DV250" s="132"/>
      <c r="DW250" s="132"/>
      <c r="DX250" s="132"/>
      <c r="DY250" s="132"/>
      <c r="DZ250" s="132"/>
      <c r="EA250" s="132"/>
      <c r="EB250" s="132"/>
      <c r="EC250" s="132"/>
      <c r="ED250" s="132"/>
      <c r="EE250" s="132"/>
      <c r="EF250" s="132"/>
      <c r="EG250" s="132"/>
      <c r="EH250" s="132"/>
      <c r="EI250" s="132"/>
      <c r="EJ250" s="132"/>
      <c r="EK250" s="132"/>
      <c r="EL250" s="132"/>
      <c r="EM250" s="132"/>
      <c r="EN250" s="132"/>
      <c r="EO250" s="132"/>
      <c r="EP250" s="132"/>
      <c r="EQ250" s="132"/>
      <c r="ER250" s="132"/>
      <c r="ES250" s="132"/>
      <c r="ET250" s="132"/>
      <c r="EU250" s="132"/>
      <c r="EV250" s="132"/>
      <c r="EW250" s="132"/>
      <c r="EX250" s="132"/>
      <c r="EY250" s="132"/>
      <c r="EZ250" s="132"/>
      <c r="FA250" s="132"/>
      <c r="FB250" s="132"/>
      <c r="FC250" s="132"/>
      <c r="FD250" s="132"/>
      <c r="FE250" s="132"/>
      <c r="FF250" s="132"/>
      <c r="FG250" s="132"/>
      <c r="FH250" s="132"/>
      <c r="FI250" s="132"/>
      <c r="FJ250" s="132"/>
      <c r="FK250" s="132"/>
      <c r="FL250" s="132"/>
      <c r="FM250" s="132"/>
      <c r="FN250" s="132"/>
      <c r="FO250" s="132"/>
      <c r="FP250" s="132"/>
      <c r="FQ250" s="132"/>
      <c r="FR250" s="132"/>
      <c r="FS250" s="132"/>
      <c r="FT250" s="132"/>
      <c r="FU250" s="132"/>
      <c r="FV250" s="132"/>
      <c r="FW250" s="132"/>
      <c r="FX250" s="132"/>
      <c r="FY250" s="132"/>
      <c r="FZ250" s="132"/>
      <c r="GA250" s="132"/>
      <c r="GB250" s="132"/>
      <c r="GC250" s="132"/>
      <c r="GD250" s="132"/>
      <c r="GE250" s="132"/>
      <c r="GF250" s="132"/>
      <c r="GG250" s="132"/>
      <c r="GH250" s="132"/>
      <c r="GI250" s="132"/>
      <c r="GJ250" s="132"/>
      <c r="GK250" s="132"/>
      <c r="GL250" s="132"/>
      <c r="GM250" s="132"/>
      <c r="GN250" s="132"/>
      <c r="GO250" s="132"/>
      <c r="GP250" s="132"/>
      <c r="GQ250" s="132"/>
      <c r="GR250" s="132"/>
      <c r="GS250" s="132"/>
      <c r="GT250" s="132"/>
      <c r="GU250" s="132"/>
      <c r="GV250" s="132"/>
      <c r="GW250" s="132"/>
      <c r="GX250" s="132"/>
      <c r="GY250" s="132"/>
      <c r="GZ250" s="132"/>
      <c r="HA250" s="132"/>
      <c r="HB250" s="132"/>
      <c r="HC250" s="132"/>
      <c r="HD250" s="132"/>
      <c r="HE250" s="132"/>
      <c r="HF250" s="132"/>
      <c r="HG250" s="132"/>
      <c r="HH250" s="132"/>
      <c r="HI250" s="132"/>
      <c r="HJ250" s="132"/>
      <c r="HK250" s="132"/>
      <c r="HL250" s="132"/>
      <c r="HM250" s="132"/>
      <c r="HN250" s="132"/>
      <c r="HO250" s="132"/>
      <c r="HP250" s="132"/>
      <c r="HQ250" s="132"/>
      <c r="HR250" s="132"/>
      <c r="HS250" s="132"/>
      <c r="HT250" s="132"/>
      <c r="HU250" s="132"/>
      <c r="HV250" s="132"/>
      <c r="HW250" s="132"/>
      <c r="HX250" s="132"/>
      <c r="HY250" s="132"/>
      <c r="HZ250" s="132"/>
      <c r="IA250" s="132"/>
    </row>
    <row r="251" spans="2:235" ht="15.75" thickBot="1" x14ac:dyDescent="0.3">
      <c r="B251" s="132"/>
      <c r="C251" s="132"/>
      <c r="D251" s="132"/>
      <c r="E251" s="132"/>
      <c r="F251" s="132"/>
      <c r="G251" s="132"/>
      <c r="H251" s="132"/>
      <c r="I251" s="132"/>
      <c r="J251" s="132"/>
      <c r="K251" s="132"/>
      <c r="L251" s="132"/>
      <c r="M251" s="132"/>
      <c r="N251" s="132"/>
      <c r="O251" s="132"/>
      <c r="P251" s="132"/>
      <c r="Q251" s="132"/>
      <c r="R251" s="132"/>
      <c r="S251" s="132"/>
      <c r="T251" s="132"/>
      <c r="U251" s="132"/>
      <c r="V251" s="132"/>
      <c r="W251" s="132"/>
      <c r="X251" s="132"/>
      <c r="Y251" s="132"/>
      <c r="Z251" s="132"/>
      <c r="AA251" s="132"/>
      <c r="AB251" s="132"/>
      <c r="AC251" s="132"/>
      <c r="AD251" s="132"/>
      <c r="AE251" s="132"/>
      <c r="AF251" s="132"/>
      <c r="AG251" s="132"/>
      <c r="AH251" s="132"/>
      <c r="AI251" s="132"/>
      <c r="AJ251" s="132"/>
      <c r="AK251" s="132"/>
      <c r="AL251" s="132"/>
      <c r="AM251" s="132"/>
      <c r="AN251" s="132"/>
      <c r="AO251" s="132"/>
      <c r="AP251" s="132"/>
      <c r="AQ251" s="132"/>
      <c r="AR251" s="132"/>
      <c r="AS251" s="132"/>
      <c r="AT251" s="132"/>
      <c r="AU251" s="132"/>
      <c r="AV251" s="132"/>
      <c r="AW251" s="132"/>
      <c r="AX251" s="132"/>
      <c r="AY251" s="132"/>
      <c r="AZ251" s="132"/>
      <c r="BA251" s="132"/>
      <c r="BB251" s="132"/>
      <c r="BC251" s="132"/>
      <c r="BD251" s="132"/>
      <c r="BE251" s="132"/>
      <c r="BF251" s="132"/>
      <c r="BG251" s="132"/>
      <c r="BH251" s="132"/>
      <c r="BI251" s="132"/>
      <c r="BJ251" s="132"/>
      <c r="BK251" s="132"/>
      <c r="BL251" s="132"/>
      <c r="BM251" s="132"/>
      <c r="BN251" s="132"/>
      <c r="BO251" s="132"/>
      <c r="BP251" s="132"/>
      <c r="BQ251" s="132"/>
      <c r="BR251" s="132"/>
      <c r="BS251" s="132"/>
      <c r="BT251" s="132"/>
      <c r="BU251" s="132"/>
      <c r="BV251" s="132"/>
      <c r="BW251" s="132"/>
      <c r="BX251" s="132"/>
      <c r="BY251" s="132"/>
      <c r="BZ251" s="132"/>
      <c r="CA251" s="132"/>
      <c r="CB251" s="132"/>
      <c r="CC251" s="132"/>
      <c r="CD251" s="132"/>
      <c r="CE251" s="132"/>
      <c r="CF251" s="132"/>
      <c r="CG251" s="132"/>
      <c r="CH251" s="132"/>
      <c r="CI251" s="132"/>
      <c r="CJ251" s="132"/>
      <c r="CK251" s="132"/>
      <c r="CL251" s="132"/>
      <c r="CM251" s="132"/>
      <c r="CN251" s="132"/>
      <c r="CO251" s="132"/>
      <c r="CP251" s="132"/>
      <c r="CQ251" s="132"/>
      <c r="CR251" s="132"/>
      <c r="CS251" s="132"/>
      <c r="CT251" s="132"/>
      <c r="CU251" s="132"/>
      <c r="CV251" s="132"/>
      <c r="CW251" s="132"/>
      <c r="CX251" s="132"/>
      <c r="CY251" s="132"/>
      <c r="CZ251" s="132"/>
      <c r="DA251" s="132"/>
      <c r="DB251" s="132"/>
      <c r="DC251" s="132"/>
      <c r="DD251" s="132"/>
      <c r="DE251" s="132"/>
      <c r="DF251" s="132"/>
      <c r="DG251" s="132"/>
      <c r="DH251" s="132"/>
      <c r="DI251" s="132"/>
      <c r="DJ251" s="132"/>
      <c r="DK251" s="132"/>
      <c r="DL251" s="132"/>
      <c r="DM251" s="132"/>
      <c r="DN251" s="132"/>
      <c r="DO251" s="132"/>
      <c r="DP251" s="132"/>
      <c r="DQ251" s="132"/>
      <c r="DR251" s="132"/>
      <c r="DS251" s="132"/>
      <c r="DT251" s="132"/>
      <c r="DU251" s="132"/>
      <c r="DV251" s="132"/>
      <c r="DW251" s="132"/>
      <c r="DX251" s="132"/>
      <c r="DY251" s="132"/>
      <c r="DZ251" s="132"/>
      <c r="EA251" s="132"/>
      <c r="EB251" s="132"/>
      <c r="EC251" s="132"/>
      <c r="ED251" s="132"/>
      <c r="EE251" s="132"/>
      <c r="EF251" s="132"/>
      <c r="EG251" s="132"/>
      <c r="EH251" s="132"/>
      <c r="EI251" s="132"/>
      <c r="EJ251" s="132"/>
      <c r="EK251" s="132"/>
      <c r="EL251" s="132"/>
      <c r="EM251" s="132"/>
      <c r="EN251" s="132"/>
      <c r="EO251" s="132"/>
      <c r="EP251" s="132"/>
      <c r="EQ251" s="132"/>
      <c r="ER251" s="132"/>
      <c r="ES251" s="132"/>
      <c r="ET251" s="132"/>
      <c r="EU251" s="132"/>
      <c r="EV251" s="132"/>
      <c r="EW251" s="132"/>
      <c r="EX251" s="132"/>
      <c r="EY251" s="132"/>
      <c r="EZ251" s="132"/>
      <c r="FA251" s="132"/>
      <c r="FB251" s="132"/>
      <c r="FC251" s="132"/>
      <c r="FD251" s="132"/>
      <c r="FE251" s="132"/>
      <c r="FF251" s="132"/>
      <c r="FG251" s="132"/>
      <c r="FH251" s="132"/>
      <c r="FI251" s="132"/>
      <c r="FJ251" s="132"/>
      <c r="FK251" s="132"/>
      <c r="FL251" s="132"/>
      <c r="FM251" s="132"/>
      <c r="FN251" s="132"/>
      <c r="FO251" s="132"/>
      <c r="FP251" s="132"/>
      <c r="FQ251" s="132"/>
      <c r="FR251" s="132"/>
      <c r="FS251" s="132"/>
      <c r="FT251" s="132"/>
      <c r="FU251" s="132"/>
      <c r="FV251" s="132"/>
      <c r="FW251" s="132"/>
      <c r="FX251" s="132"/>
      <c r="FY251" s="132"/>
      <c r="FZ251" s="132"/>
      <c r="GA251" s="132"/>
      <c r="GB251" s="132"/>
      <c r="GC251" s="132"/>
      <c r="GD251" s="132"/>
      <c r="GE251" s="132"/>
      <c r="GF251" s="132"/>
      <c r="GG251" s="132"/>
      <c r="GH251" s="132"/>
      <c r="GI251" s="132"/>
      <c r="GJ251" s="132"/>
      <c r="GK251" s="132"/>
      <c r="GL251" s="132"/>
      <c r="GM251" s="132"/>
      <c r="GN251" s="132"/>
      <c r="GO251" s="132"/>
      <c r="GP251" s="132"/>
      <c r="GQ251" s="132"/>
      <c r="GR251" s="132"/>
      <c r="GS251" s="132"/>
      <c r="GT251" s="132"/>
      <c r="GU251" s="132"/>
      <c r="GV251" s="132"/>
      <c r="GW251" s="132"/>
      <c r="GX251" s="132"/>
      <c r="GY251" s="132"/>
      <c r="GZ251" s="132"/>
      <c r="HA251" s="132"/>
      <c r="HB251" s="132"/>
      <c r="HC251" s="132"/>
      <c r="HD251" s="132"/>
      <c r="HE251" s="132"/>
      <c r="HF251" s="132"/>
      <c r="HG251" s="132"/>
      <c r="HH251" s="132"/>
      <c r="HI251" s="40"/>
      <c r="HJ251" s="314">
        <v>30</v>
      </c>
      <c r="HK251" s="314">
        <v>31</v>
      </c>
      <c r="HL251" s="314">
        <v>32</v>
      </c>
      <c r="HM251" s="314">
        <v>33</v>
      </c>
      <c r="HN251" s="314">
        <v>34</v>
      </c>
      <c r="HO251" s="314">
        <v>35</v>
      </c>
      <c r="HP251" s="314">
        <v>36</v>
      </c>
      <c r="HQ251" s="255">
        <v>37</v>
      </c>
      <c r="HR251" s="255">
        <v>38</v>
      </c>
      <c r="HS251" s="132"/>
      <c r="HT251" s="132"/>
      <c r="HU251" s="315">
        <v>7</v>
      </c>
      <c r="HV251" s="132"/>
      <c r="HW251" s="132"/>
      <c r="HX251" s="132"/>
      <c r="HY251" s="132"/>
      <c r="HZ251" s="132"/>
      <c r="IA251" s="132"/>
    </row>
    <row r="252" spans="2:235" x14ac:dyDescent="0.25">
      <c r="B252" s="132"/>
      <c r="C252" s="132"/>
      <c r="D252" s="132"/>
      <c r="E252" s="132"/>
      <c r="F252" s="132"/>
      <c r="G252" s="132"/>
      <c r="H252" s="132"/>
      <c r="I252" s="132"/>
      <c r="J252" s="132"/>
      <c r="K252" s="132"/>
      <c r="L252" s="132"/>
      <c r="M252" s="132"/>
      <c r="N252" s="132"/>
      <c r="O252" s="132"/>
      <c r="P252" s="132"/>
      <c r="Q252" s="132"/>
      <c r="R252" s="132"/>
      <c r="S252" s="132"/>
      <c r="T252" s="132"/>
      <c r="U252" s="132"/>
      <c r="V252" s="132"/>
      <c r="W252" s="132"/>
      <c r="X252" s="132"/>
      <c r="Y252" s="132"/>
      <c r="Z252" s="132"/>
      <c r="AA252" s="132"/>
      <c r="AB252" s="132"/>
      <c r="AC252" s="132"/>
      <c r="AD252" s="132"/>
      <c r="AE252" s="132"/>
      <c r="AF252" s="132"/>
      <c r="AG252" s="132"/>
      <c r="AH252" s="132"/>
      <c r="AI252" s="132"/>
      <c r="AJ252" s="132"/>
      <c r="AK252" s="132"/>
      <c r="AL252" s="132"/>
      <c r="AM252" s="132"/>
      <c r="AN252" s="132"/>
      <c r="AO252" s="132"/>
      <c r="AP252" s="132"/>
      <c r="AQ252" s="132"/>
      <c r="AR252" s="132"/>
      <c r="AS252" s="132"/>
      <c r="AT252" s="132"/>
      <c r="AU252" s="132"/>
      <c r="AV252" s="132"/>
      <c r="AW252" s="132"/>
      <c r="AX252" s="132"/>
      <c r="AY252" s="132"/>
      <c r="AZ252" s="132"/>
      <c r="BA252" s="132"/>
      <c r="BB252" s="132"/>
      <c r="BC252" s="132"/>
      <c r="BD252" s="132"/>
      <c r="BE252" s="132"/>
      <c r="BF252" s="132"/>
      <c r="BG252" s="132"/>
      <c r="BH252" s="132"/>
      <c r="BI252" s="132"/>
      <c r="BJ252" s="132"/>
      <c r="BK252" s="132"/>
      <c r="BL252" s="132"/>
      <c r="BM252" s="132"/>
      <c r="BN252" s="132"/>
      <c r="BO252" s="132"/>
      <c r="BP252" s="132"/>
      <c r="BQ252" s="132"/>
      <c r="BR252" s="132"/>
      <c r="BS252" s="132"/>
      <c r="BT252" s="132"/>
      <c r="BU252" s="132"/>
      <c r="BV252" s="132"/>
      <c r="BW252" s="132"/>
      <c r="BX252" s="132"/>
      <c r="BY252" s="132"/>
      <c r="BZ252" s="132"/>
      <c r="CA252" s="132"/>
      <c r="CB252" s="132"/>
      <c r="CC252" s="132"/>
      <c r="CD252" s="132"/>
      <c r="CE252" s="132"/>
      <c r="CF252" s="132"/>
      <c r="CG252" s="132"/>
      <c r="CH252" s="132"/>
      <c r="CI252" s="132"/>
      <c r="CJ252" s="132"/>
      <c r="CK252" s="132"/>
      <c r="CL252" s="132"/>
      <c r="CM252" s="132"/>
      <c r="CN252" s="132"/>
      <c r="CO252" s="132"/>
      <c r="CP252" s="132"/>
      <c r="CQ252" s="132"/>
      <c r="CR252" s="132"/>
      <c r="CS252" s="132"/>
      <c r="CT252" s="132"/>
      <c r="CU252" s="132"/>
      <c r="CV252" s="132"/>
      <c r="CW252" s="132"/>
      <c r="CX252" s="132"/>
      <c r="CY252" s="132"/>
      <c r="CZ252" s="132"/>
      <c r="DA252" s="132"/>
      <c r="DB252" s="132"/>
      <c r="DC252" s="132"/>
      <c r="DD252" s="132"/>
      <c r="DE252" s="132"/>
      <c r="DF252" s="132"/>
      <c r="DG252" s="132"/>
      <c r="DH252" s="132"/>
      <c r="DI252" s="132"/>
      <c r="DJ252" s="132"/>
      <c r="DK252" s="132"/>
      <c r="DL252" s="132"/>
      <c r="DM252" s="132"/>
      <c r="DN252" s="132"/>
      <c r="DO252" s="132"/>
      <c r="DP252" s="132"/>
      <c r="DQ252" s="132"/>
      <c r="DR252" s="132"/>
      <c r="DS252" s="132"/>
      <c r="DT252" s="132"/>
      <c r="DU252" s="132"/>
      <c r="DV252" s="132"/>
      <c r="DW252" s="132"/>
      <c r="DX252" s="132"/>
      <c r="DY252" s="132"/>
      <c r="DZ252" s="132"/>
      <c r="EA252" s="132"/>
      <c r="EB252" s="132"/>
      <c r="EC252" s="132"/>
      <c r="ED252" s="132"/>
      <c r="EE252" s="132"/>
      <c r="EF252" s="132"/>
      <c r="EG252" s="132"/>
      <c r="EH252" s="132"/>
      <c r="EI252" s="132"/>
      <c r="EJ252" s="132"/>
      <c r="EK252" s="132"/>
      <c r="EL252" s="132"/>
      <c r="EM252" s="132"/>
      <c r="EN252" s="132"/>
      <c r="EO252" s="132"/>
      <c r="EP252" s="132"/>
      <c r="EQ252" s="132"/>
      <c r="ER252" s="132"/>
      <c r="ES252" s="132"/>
      <c r="ET252" s="132"/>
      <c r="EU252" s="132"/>
      <c r="EV252" s="132"/>
      <c r="EW252" s="132"/>
      <c r="EX252" s="132"/>
      <c r="EY252" s="132"/>
      <c r="EZ252" s="132"/>
      <c r="FA252" s="132"/>
      <c r="FB252" s="132"/>
      <c r="FC252" s="132"/>
      <c r="FD252" s="132"/>
      <c r="FE252" s="132"/>
      <c r="FF252" s="132"/>
      <c r="FG252" s="132"/>
      <c r="FH252" s="132"/>
      <c r="FI252" s="132"/>
      <c r="FJ252" s="132"/>
      <c r="FK252" s="132"/>
      <c r="FL252" s="132"/>
      <c r="FM252" s="132"/>
      <c r="FN252" s="132"/>
      <c r="FO252" s="132"/>
      <c r="FP252" s="132"/>
      <c r="FQ252" s="132"/>
      <c r="FR252" s="132"/>
      <c r="FS252" s="132"/>
      <c r="FT252" s="132"/>
      <c r="FU252" s="132"/>
      <c r="FV252" s="132"/>
      <c r="FW252" s="132"/>
      <c r="FX252" s="132"/>
      <c r="FY252" s="132"/>
      <c r="FZ252" s="132"/>
      <c r="GA252" s="132"/>
      <c r="GB252" s="132"/>
      <c r="GC252" s="132"/>
      <c r="GD252" s="132"/>
      <c r="GE252" s="132"/>
      <c r="GF252" s="132"/>
      <c r="GG252" s="132"/>
      <c r="GH252" s="132"/>
      <c r="GI252" s="132"/>
      <c r="GJ252" s="132"/>
      <c r="GK252" s="132"/>
      <c r="GL252" s="132"/>
      <c r="GM252" s="132"/>
      <c r="GN252" s="132"/>
      <c r="GO252" s="132"/>
      <c r="GP252" s="132"/>
      <c r="GQ252" s="132"/>
      <c r="GR252" s="132"/>
      <c r="GS252" s="132"/>
      <c r="GT252" s="132"/>
      <c r="GU252" s="132"/>
      <c r="GV252" s="132"/>
      <c r="GW252" s="132"/>
      <c r="GX252" s="132"/>
      <c r="GY252" s="132"/>
      <c r="GZ252" s="132"/>
      <c r="HA252" s="132"/>
      <c r="HB252" s="132"/>
      <c r="HC252" s="132"/>
      <c r="HD252" s="132"/>
      <c r="HE252" s="132"/>
      <c r="HF252" s="132"/>
      <c r="HG252" s="132"/>
      <c r="HH252" s="132"/>
      <c r="HI252" s="256" t="s">
        <v>203</v>
      </c>
      <c r="HJ252" s="277">
        <f>FW240</f>
        <v>0.12892553059906456</v>
      </c>
      <c r="HK252" s="278">
        <f>GD240</f>
        <v>0.29008244384789528</v>
      </c>
      <c r="HL252" s="278">
        <f>GK240</f>
        <v>0.3948344374596352</v>
      </c>
      <c r="HM252" s="278">
        <f>GR240</f>
        <v>0.30619813517277839</v>
      </c>
      <c r="HN252" s="278">
        <f>GY240</f>
        <v>0.28202459818545378</v>
      </c>
      <c r="HO252" s="278">
        <f>HF240</f>
        <v>0.33037167216010294</v>
      </c>
      <c r="HP252" s="278">
        <f>HM240</f>
        <v>0.70909041829485508</v>
      </c>
      <c r="HQ252" s="278">
        <f>HT240</f>
        <v>0.54793350504602445</v>
      </c>
      <c r="HR252" s="264">
        <f>IA240</f>
        <v>0.17727260457371377</v>
      </c>
      <c r="HS252" s="132"/>
      <c r="HT252" s="132"/>
      <c r="HU252" s="132">
        <v>7</v>
      </c>
      <c r="HV252" s="132"/>
      <c r="HW252" s="132"/>
      <c r="HX252" s="132"/>
      <c r="HY252" s="132"/>
      <c r="HZ252" s="132"/>
      <c r="IA252" s="132"/>
    </row>
    <row r="253" spans="2:235" x14ac:dyDescent="0.25">
      <c r="B253" s="132"/>
      <c r="C253" s="132"/>
      <c r="D253" s="132"/>
      <c r="E253" s="132"/>
      <c r="F253" s="132"/>
      <c r="G253" s="132"/>
      <c r="H253" s="132"/>
      <c r="I253" s="132"/>
      <c r="J253" s="132"/>
      <c r="K253" s="132"/>
      <c r="L253" s="132"/>
      <c r="M253" s="132"/>
      <c r="N253" s="132"/>
      <c r="O253" s="132"/>
      <c r="P253" s="132"/>
      <c r="Q253" s="132"/>
      <c r="R253" s="132"/>
      <c r="S253" s="132"/>
      <c r="T253" s="132"/>
      <c r="U253" s="132"/>
      <c r="V253" s="132"/>
      <c r="W253" s="132"/>
      <c r="X253" s="132"/>
      <c r="Y253" s="132"/>
      <c r="Z253" s="132"/>
      <c r="AA253" s="132"/>
      <c r="AB253" s="132"/>
      <c r="AC253" s="132"/>
      <c r="AD253" s="132"/>
      <c r="AE253" s="132"/>
      <c r="AF253" s="132"/>
      <c r="AG253" s="132"/>
      <c r="AH253" s="132"/>
      <c r="AI253" s="132"/>
      <c r="AJ253" s="132"/>
      <c r="AK253" s="132"/>
      <c r="AL253" s="132"/>
      <c r="AM253" s="132"/>
      <c r="AN253" s="132"/>
      <c r="AO253" s="132"/>
      <c r="AP253" s="132"/>
      <c r="AQ253" s="132"/>
      <c r="AR253" s="132"/>
      <c r="AS253" s="132"/>
      <c r="AT253" s="132"/>
      <c r="AU253" s="132"/>
      <c r="AV253" s="132"/>
      <c r="AW253" s="132"/>
      <c r="AX253" s="132"/>
      <c r="AY253" s="132"/>
      <c r="AZ253" s="132"/>
      <c r="BA253" s="132"/>
      <c r="BB253" s="132"/>
      <c r="BC253" s="132"/>
      <c r="BD253" s="132"/>
      <c r="BE253" s="132"/>
      <c r="BF253" s="132"/>
      <c r="BG253" s="132"/>
      <c r="BH253" s="132"/>
      <c r="BI253" s="132"/>
      <c r="BJ253" s="132"/>
      <c r="BK253" s="132"/>
      <c r="BL253" s="132"/>
      <c r="BM253" s="132"/>
      <c r="BN253" s="132"/>
      <c r="BO253" s="132"/>
      <c r="BP253" s="132"/>
      <c r="BQ253" s="132"/>
      <c r="BR253" s="132"/>
      <c r="BS253" s="132"/>
      <c r="BT253" s="132"/>
      <c r="BU253" s="132"/>
      <c r="BV253" s="132"/>
      <c r="BW253" s="132"/>
      <c r="BX253" s="132"/>
      <c r="BY253" s="132"/>
      <c r="BZ253" s="132"/>
      <c r="CA253" s="132"/>
      <c r="CB253" s="132"/>
      <c r="CC253" s="132"/>
      <c r="CD253" s="132"/>
      <c r="CE253" s="132"/>
      <c r="CF253" s="132"/>
      <c r="CG253" s="132"/>
      <c r="CH253" s="132"/>
      <c r="CI253" s="132"/>
      <c r="CJ253" s="132"/>
      <c r="CK253" s="132"/>
      <c r="CL253" s="132"/>
      <c r="CM253" s="132"/>
      <c r="CN253" s="132"/>
      <c r="CO253" s="132"/>
      <c r="CP253" s="132"/>
      <c r="CQ253" s="132"/>
      <c r="CR253" s="132"/>
      <c r="CS253" s="132"/>
      <c r="CT253" s="132"/>
      <c r="CU253" s="132"/>
      <c r="CV253" s="132"/>
      <c r="CW253" s="132"/>
      <c r="CX253" s="132"/>
      <c r="CY253" s="132"/>
      <c r="CZ253" s="132"/>
      <c r="DA253" s="132"/>
      <c r="DB253" s="132"/>
      <c r="DC253" s="132"/>
      <c r="DD253" s="132"/>
      <c r="DE253" s="132"/>
      <c r="DF253" s="132"/>
      <c r="DG253" s="132"/>
      <c r="DH253" s="132"/>
      <c r="DI253" s="132"/>
      <c r="DJ253" s="132"/>
      <c r="DK253" s="132"/>
      <c r="DL253" s="132"/>
      <c r="DM253" s="132"/>
      <c r="DN253" s="132"/>
      <c r="DO253" s="132"/>
      <c r="DP253" s="132"/>
      <c r="DQ253" s="132"/>
      <c r="DR253" s="132"/>
      <c r="DS253" s="132"/>
      <c r="DT253" s="132"/>
      <c r="DU253" s="132"/>
      <c r="DV253" s="132"/>
      <c r="DW253" s="132"/>
      <c r="DX253" s="132"/>
      <c r="DY253" s="132"/>
      <c r="DZ253" s="132"/>
      <c r="EA253" s="132"/>
      <c r="EB253" s="132"/>
      <c r="EC253" s="132"/>
      <c r="ED253" s="132"/>
      <c r="EE253" s="132"/>
      <c r="EF253" s="132"/>
      <c r="EG253" s="132"/>
      <c r="EH253" s="132"/>
      <c r="EI253" s="132"/>
      <c r="EJ253" s="132"/>
      <c r="EK253" s="132"/>
      <c r="EL253" s="132"/>
      <c r="EM253" s="132"/>
      <c r="EN253" s="132"/>
      <c r="EO253" s="132"/>
      <c r="EP253" s="132"/>
      <c r="EQ253" s="132"/>
      <c r="ER253" s="132"/>
      <c r="ES253" s="132"/>
      <c r="ET253" s="132"/>
      <c r="EU253" s="132"/>
      <c r="EV253" s="132"/>
      <c r="EW253" s="132"/>
      <c r="EX253" s="132"/>
      <c r="EY253" s="132"/>
      <c r="EZ253" s="132"/>
      <c r="FA253" s="132"/>
      <c r="FB253" s="132"/>
      <c r="FC253" s="132"/>
      <c r="FD253" s="132"/>
      <c r="FE253" s="132"/>
      <c r="FF253" s="132"/>
      <c r="FG253" s="132"/>
      <c r="FH253" s="132"/>
      <c r="FI253" s="132"/>
      <c r="FJ253" s="132"/>
      <c r="FK253" s="132"/>
      <c r="FL253" s="132"/>
      <c r="FM253" s="132"/>
      <c r="FN253" s="132"/>
      <c r="FO253" s="132"/>
      <c r="FP253" s="132"/>
      <c r="FQ253" s="132"/>
      <c r="FR253" s="132"/>
      <c r="FS253" s="132"/>
      <c r="FT253" s="132"/>
      <c r="FU253" s="132"/>
      <c r="FV253" s="132"/>
      <c r="FW253" s="132"/>
      <c r="FX253" s="132"/>
      <c r="FY253" s="132"/>
      <c r="FZ253" s="132"/>
      <c r="GA253" s="132"/>
      <c r="GB253" s="132"/>
      <c r="GC253" s="132"/>
      <c r="GD253" s="132"/>
      <c r="GE253" s="132"/>
      <c r="GF253" s="132"/>
      <c r="GG253" s="132"/>
      <c r="GH253" s="132"/>
      <c r="GI253" s="132"/>
      <c r="GJ253" s="132"/>
      <c r="GK253" s="132"/>
      <c r="GL253" s="132"/>
      <c r="GM253" s="132"/>
      <c r="GN253" s="132"/>
      <c r="GO253" s="132"/>
      <c r="GP253" s="132"/>
      <c r="GQ253" s="132"/>
      <c r="GR253" s="132"/>
      <c r="GS253" s="132"/>
      <c r="GT253" s="132"/>
      <c r="GU253" s="132"/>
      <c r="GV253" s="132"/>
      <c r="GW253" s="132"/>
      <c r="GX253" s="132"/>
      <c r="GY253" s="132"/>
      <c r="GZ253" s="132"/>
      <c r="HA253" s="132"/>
      <c r="HB253" s="132"/>
      <c r="HC253" s="132"/>
      <c r="HD253" s="132"/>
      <c r="HE253" s="132"/>
      <c r="HF253" s="132"/>
      <c r="HG253" s="132"/>
      <c r="HH253" s="132"/>
      <c r="HI253" s="256" t="s">
        <v>204</v>
      </c>
      <c r="HJ253" s="279">
        <f t="shared" ref="HJ253:HJ260" si="915">FW241</f>
        <v>1.2770632169122553</v>
      </c>
      <c r="HK253" s="41">
        <f t="shared" ref="HK253:HK260" si="916">GD241</f>
        <v>2.1545982765782186</v>
      </c>
      <c r="HL253" s="41">
        <f t="shared" ref="HL253:HL260" si="917">GK241</f>
        <v>3.2176285521085313</v>
      </c>
      <c r="HM253" s="41">
        <f t="shared" ref="HM253:HM260" si="918">GR241</f>
        <v>3.1748219638321431</v>
      </c>
      <c r="HN253" s="41">
        <f t="shared" ref="HN253:HN260" si="919">GY241</f>
        <v>3.0963432186587641</v>
      </c>
      <c r="HO253" s="41">
        <f t="shared" ref="HO253:HO260" si="920">HF241</f>
        <v>3.659963297631212</v>
      </c>
      <c r="HP253" s="41">
        <f t="shared" ref="HP253:HP260" si="921">HM241</f>
        <v>6.5993490259432184</v>
      </c>
      <c r="HQ253" s="41">
        <f t="shared" ref="HQ253:HQ260" si="922">HT241</f>
        <v>6.4281226728376648</v>
      </c>
      <c r="HR253" s="266">
        <f t="shared" ref="HR253:HR260" si="923">IA241</f>
        <v>1.3127353738092455</v>
      </c>
      <c r="HS253" s="132"/>
      <c r="HT253" s="132"/>
      <c r="HU253" s="132">
        <v>7</v>
      </c>
      <c r="HV253" s="132"/>
      <c r="HW253" s="132"/>
      <c r="HX253" s="132"/>
      <c r="HY253" s="132"/>
      <c r="HZ253" s="132"/>
      <c r="IA253" s="132"/>
    </row>
    <row r="254" spans="2:235" x14ac:dyDescent="0.25">
      <c r="B254" s="132"/>
      <c r="C254" s="132"/>
      <c r="D254" s="132"/>
      <c r="E254" s="132"/>
      <c r="F254" s="132"/>
      <c r="G254" s="132"/>
      <c r="H254" s="132"/>
      <c r="I254" s="132"/>
      <c r="J254" s="132"/>
      <c r="K254" s="132"/>
      <c r="L254" s="132"/>
      <c r="M254" s="132"/>
      <c r="N254" s="132"/>
      <c r="O254" s="132"/>
      <c r="P254" s="132"/>
      <c r="Q254" s="132"/>
      <c r="R254" s="132"/>
      <c r="S254" s="132"/>
      <c r="T254" s="132"/>
      <c r="U254" s="132"/>
      <c r="V254" s="132"/>
      <c r="W254" s="132"/>
      <c r="X254" s="132"/>
      <c r="Y254" s="132"/>
      <c r="Z254" s="132"/>
      <c r="AA254" s="132"/>
      <c r="AB254" s="132"/>
      <c r="AC254" s="132"/>
      <c r="AD254" s="132"/>
      <c r="AE254" s="132"/>
      <c r="AF254" s="132"/>
      <c r="AG254" s="132"/>
      <c r="AH254" s="132"/>
      <c r="AI254" s="132"/>
      <c r="AJ254" s="132"/>
      <c r="AK254" s="132"/>
      <c r="AL254" s="132"/>
      <c r="AM254" s="132"/>
      <c r="AN254" s="132"/>
      <c r="AO254" s="132"/>
      <c r="AP254" s="132"/>
      <c r="AQ254" s="132"/>
      <c r="AR254" s="132"/>
      <c r="AS254" s="132"/>
      <c r="AT254" s="132"/>
      <c r="AU254" s="132"/>
      <c r="AV254" s="132"/>
      <c r="AW254" s="132"/>
      <c r="AX254" s="132"/>
      <c r="AY254" s="132"/>
      <c r="AZ254" s="132"/>
      <c r="BA254" s="132"/>
      <c r="BB254" s="132"/>
      <c r="BC254" s="132"/>
      <c r="BD254" s="132"/>
      <c r="BE254" s="132"/>
      <c r="BF254" s="132"/>
      <c r="BG254" s="132"/>
      <c r="BH254" s="132"/>
      <c r="BI254" s="132"/>
      <c r="BJ254" s="132"/>
      <c r="BK254" s="132"/>
      <c r="BL254" s="132"/>
      <c r="BM254" s="132"/>
      <c r="BN254" s="132"/>
      <c r="BO254" s="132"/>
      <c r="BP254" s="132"/>
      <c r="BQ254" s="132"/>
      <c r="BR254" s="132"/>
      <c r="BS254" s="132"/>
      <c r="BT254" s="132"/>
      <c r="BU254" s="132"/>
      <c r="BV254" s="132"/>
      <c r="BW254" s="132"/>
      <c r="BX254" s="132"/>
      <c r="BY254" s="132"/>
      <c r="BZ254" s="132"/>
      <c r="CA254" s="132"/>
      <c r="CB254" s="132"/>
      <c r="CC254" s="132"/>
      <c r="CD254" s="132"/>
      <c r="CE254" s="132"/>
      <c r="CF254" s="132"/>
      <c r="CG254" s="132"/>
      <c r="CH254" s="132"/>
      <c r="CI254" s="132"/>
      <c r="CJ254" s="132"/>
      <c r="CK254" s="132"/>
      <c r="CL254" s="132"/>
      <c r="CM254" s="132"/>
      <c r="CN254" s="132"/>
      <c r="CO254" s="132"/>
      <c r="CP254" s="132"/>
      <c r="CQ254" s="132"/>
      <c r="CR254" s="132"/>
      <c r="CS254" s="132"/>
      <c r="CT254" s="132"/>
      <c r="CU254" s="132"/>
      <c r="CV254" s="132"/>
      <c r="CW254" s="132"/>
      <c r="CX254" s="132"/>
      <c r="CY254" s="132"/>
      <c r="CZ254" s="132"/>
      <c r="DA254" s="132"/>
      <c r="DB254" s="132"/>
      <c r="DC254" s="132"/>
      <c r="DD254" s="132"/>
      <c r="DE254" s="132"/>
      <c r="DF254" s="132"/>
      <c r="DG254" s="132"/>
      <c r="DH254" s="132"/>
      <c r="DI254" s="132"/>
      <c r="DJ254" s="132"/>
      <c r="DK254" s="132"/>
      <c r="DL254" s="132"/>
      <c r="DM254" s="132"/>
      <c r="DN254" s="132"/>
      <c r="DO254" s="132"/>
      <c r="DP254" s="132"/>
      <c r="DQ254" s="132"/>
      <c r="DR254" s="132"/>
      <c r="DS254" s="132"/>
      <c r="DT254" s="132"/>
      <c r="DU254" s="132"/>
      <c r="DV254" s="132"/>
      <c r="DW254" s="132"/>
      <c r="DX254" s="132"/>
      <c r="DY254" s="132"/>
      <c r="DZ254" s="132"/>
      <c r="EA254" s="132"/>
      <c r="EB254" s="132"/>
      <c r="EC254" s="132"/>
      <c r="ED254" s="132"/>
      <c r="EE254" s="132"/>
      <c r="EF254" s="132"/>
      <c r="EG254" s="132"/>
      <c r="EH254" s="132"/>
      <c r="EI254" s="132"/>
      <c r="EJ254" s="132"/>
      <c r="EK254" s="132"/>
      <c r="EL254" s="132"/>
      <c r="EM254" s="132"/>
      <c r="EN254" s="132"/>
      <c r="EO254" s="132"/>
      <c r="EP254" s="132"/>
      <c r="EQ254" s="132"/>
      <c r="ER254" s="132"/>
      <c r="ES254" s="132"/>
      <c r="ET254" s="132"/>
      <c r="EU254" s="132"/>
      <c r="EV254" s="132"/>
      <c r="EW254" s="132"/>
      <c r="EX254" s="132"/>
      <c r="EY254" s="132"/>
      <c r="EZ254" s="132"/>
      <c r="FA254" s="132"/>
      <c r="FB254" s="132"/>
      <c r="FC254" s="132"/>
      <c r="FD254" s="132"/>
      <c r="FE254" s="132"/>
      <c r="FF254" s="132"/>
      <c r="FG254" s="132"/>
      <c r="FH254" s="132"/>
      <c r="FI254" s="132"/>
      <c r="FJ254" s="132"/>
      <c r="FK254" s="132"/>
      <c r="FL254" s="132"/>
      <c r="FM254" s="132"/>
      <c r="FN254" s="132"/>
      <c r="FO254" s="132"/>
      <c r="FP254" s="132"/>
      <c r="FQ254" s="132"/>
      <c r="FR254" s="132"/>
      <c r="FS254" s="132"/>
      <c r="FT254" s="132"/>
      <c r="FU254" s="132"/>
      <c r="FV254" s="132"/>
      <c r="FW254" s="132"/>
      <c r="FX254" s="132"/>
      <c r="FY254" s="132"/>
      <c r="FZ254" s="132"/>
      <c r="GA254" s="132"/>
      <c r="GB254" s="132"/>
      <c r="GC254" s="132"/>
      <c r="GD254" s="132"/>
      <c r="GE254" s="132"/>
      <c r="GF254" s="132"/>
      <c r="GG254" s="132"/>
      <c r="GH254" s="132"/>
      <c r="GI254" s="132"/>
      <c r="GJ254" s="132"/>
      <c r="GK254" s="132"/>
      <c r="GL254" s="132"/>
      <c r="GM254" s="132"/>
      <c r="GN254" s="132"/>
      <c r="GO254" s="132"/>
      <c r="GP254" s="132"/>
      <c r="GQ254" s="132"/>
      <c r="GR254" s="132"/>
      <c r="GS254" s="132"/>
      <c r="GT254" s="132"/>
      <c r="GU254" s="132"/>
      <c r="GV254" s="132"/>
      <c r="GW254" s="132"/>
      <c r="GX254" s="132"/>
      <c r="GY254" s="132"/>
      <c r="GZ254" s="132"/>
      <c r="HA254" s="132"/>
      <c r="HB254" s="132"/>
      <c r="HC254" s="132"/>
      <c r="HD254" s="132"/>
      <c r="HE254" s="132"/>
      <c r="HF254" s="132"/>
      <c r="HG254" s="132"/>
      <c r="HH254" s="132"/>
      <c r="HI254" s="256" t="s">
        <v>205</v>
      </c>
      <c r="HJ254" s="279">
        <f t="shared" si="915"/>
        <v>3.0828565672200243</v>
      </c>
      <c r="HK254" s="41">
        <f t="shared" si="916"/>
        <v>5.8714986072779718</v>
      </c>
      <c r="HL254" s="41">
        <f t="shared" si="917"/>
        <v>8.2507986965017253</v>
      </c>
      <c r="HM254" s="41">
        <f t="shared" si="918"/>
        <v>7.7391212579589839</v>
      </c>
      <c r="HN254" s="41">
        <f t="shared" si="919"/>
        <v>7.3297793071247881</v>
      </c>
      <c r="HO254" s="41">
        <f t="shared" si="920"/>
        <v>8.7752680710080373</v>
      </c>
      <c r="HP254" s="41">
        <f t="shared" si="921"/>
        <v>13.866458584508324</v>
      </c>
      <c r="HQ254" s="41">
        <f t="shared" si="922"/>
        <v>13.066962586785291</v>
      </c>
      <c r="HR254" s="266">
        <f t="shared" si="923"/>
        <v>2.4752396089505173</v>
      </c>
      <c r="HS254" s="132"/>
      <c r="HT254" s="132"/>
      <c r="HU254" s="132">
        <v>7</v>
      </c>
      <c r="HV254" s="132"/>
      <c r="HW254" s="132"/>
      <c r="HX254" s="132"/>
      <c r="HY254" s="132"/>
      <c r="HZ254" s="132"/>
      <c r="IA254" s="132"/>
    </row>
    <row r="255" spans="2:235" x14ac:dyDescent="0.25">
      <c r="B255" s="132"/>
      <c r="C255" s="132"/>
      <c r="D255" s="132"/>
      <c r="E255" s="132"/>
      <c r="F255" s="132"/>
      <c r="G255" s="132"/>
      <c r="H255" s="132"/>
      <c r="I255" s="132"/>
      <c r="J255" s="132"/>
      <c r="K255" s="132"/>
      <c r="L255" s="132"/>
      <c r="M255" s="132"/>
      <c r="N255" s="132"/>
      <c r="O255" s="132"/>
      <c r="P255" s="132"/>
      <c r="Q255" s="132"/>
      <c r="R255" s="132"/>
      <c r="S255" s="132"/>
      <c r="T255" s="132"/>
      <c r="U255" s="132"/>
      <c r="V255" s="132"/>
      <c r="W255" s="132"/>
      <c r="X255" s="132"/>
      <c r="Y255" s="132"/>
      <c r="Z255" s="132"/>
      <c r="AA255" s="132"/>
      <c r="AB255" s="132"/>
      <c r="AC255" s="132"/>
      <c r="AD255" s="132"/>
      <c r="AE255" s="132"/>
      <c r="AF255" s="132"/>
      <c r="AG255" s="132"/>
      <c r="AH255" s="132"/>
      <c r="AI255" s="132"/>
      <c r="AJ255" s="132"/>
      <c r="AK255" s="132"/>
      <c r="AL255" s="132"/>
      <c r="AM255" s="132"/>
      <c r="AN255" s="132"/>
      <c r="AO255" s="132"/>
      <c r="AP255" s="132"/>
      <c r="AQ255" s="132"/>
      <c r="AR255" s="132"/>
      <c r="AS255" s="132"/>
      <c r="AT255" s="132"/>
      <c r="AU255" s="132"/>
      <c r="AV255" s="132"/>
      <c r="AW255" s="132"/>
      <c r="AX255" s="132"/>
      <c r="AY255" s="132"/>
      <c r="AZ255" s="132"/>
      <c r="BA255" s="132"/>
      <c r="BB255" s="132"/>
      <c r="BC255" s="132"/>
      <c r="BD255" s="132"/>
      <c r="BE255" s="132"/>
      <c r="BF255" s="132"/>
      <c r="BG255" s="132"/>
      <c r="BH255" s="132"/>
      <c r="BI255" s="132"/>
      <c r="BJ255" s="132"/>
      <c r="BK255" s="132"/>
      <c r="BL255" s="132"/>
      <c r="BM255" s="132"/>
      <c r="BN255" s="132"/>
      <c r="BO255" s="132"/>
      <c r="BP255" s="132"/>
      <c r="BQ255" s="132"/>
      <c r="BR255" s="132"/>
      <c r="BS255" s="132"/>
      <c r="BT255" s="132"/>
      <c r="BU255" s="132"/>
      <c r="BV255" s="132"/>
      <c r="BW255" s="132"/>
      <c r="BX255" s="132"/>
      <c r="BY255" s="132"/>
      <c r="BZ255" s="132"/>
      <c r="CA255" s="132"/>
      <c r="CB255" s="132"/>
      <c r="CC255" s="132"/>
      <c r="CD255" s="132"/>
      <c r="CE255" s="132"/>
      <c r="CF255" s="132"/>
      <c r="CG255" s="132"/>
      <c r="CH255" s="132"/>
      <c r="CI255" s="132"/>
      <c r="CJ255" s="132"/>
      <c r="CK255" s="132"/>
      <c r="CL255" s="132"/>
      <c r="CM255" s="132"/>
      <c r="CN255" s="132"/>
      <c r="CO255" s="132"/>
      <c r="CP255" s="132"/>
      <c r="CQ255" s="132"/>
      <c r="CR255" s="132"/>
      <c r="CS255" s="132"/>
      <c r="CT255" s="132"/>
      <c r="CU255" s="132"/>
      <c r="CV255" s="132"/>
      <c r="CW255" s="132"/>
      <c r="CX255" s="132"/>
      <c r="CY255" s="132"/>
      <c r="CZ255" s="132"/>
      <c r="DA255" s="132"/>
      <c r="DB255" s="132"/>
      <c r="DC255" s="132"/>
      <c r="DD255" s="132"/>
      <c r="DE255" s="132"/>
      <c r="DF255" s="132"/>
      <c r="DG255" s="132"/>
      <c r="DH255" s="132"/>
      <c r="DI255" s="132"/>
      <c r="DJ255" s="132"/>
      <c r="DK255" s="132"/>
      <c r="DL255" s="132"/>
      <c r="DM255" s="132"/>
      <c r="DN255" s="132"/>
      <c r="DO255" s="132"/>
      <c r="DP255" s="132"/>
      <c r="DQ255" s="132"/>
      <c r="DR255" s="132"/>
      <c r="DS255" s="132"/>
      <c r="DT255" s="132"/>
      <c r="DU255" s="132"/>
      <c r="DV255" s="132"/>
      <c r="DW255" s="132"/>
      <c r="DX255" s="132"/>
      <c r="DY255" s="132"/>
      <c r="DZ255" s="132"/>
      <c r="EA255" s="132"/>
      <c r="EB255" s="132"/>
      <c r="EC255" s="132"/>
      <c r="ED255" s="132"/>
      <c r="EE255" s="132"/>
      <c r="EF255" s="132"/>
      <c r="EG255" s="132"/>
      <c r="EH255" s="132"/>
      <c r="EI255" s="132"/>
      <c r="EJ255" s="132"/>
      <c r="EK255" s="132"/>
      <c r="EL255" s="132"/>
      <c r="EM255" s="132"/>
      <c r="EN255" s="132"/>
      <c r="EO255" s="132"/>
      <c r="EP255" s="132"/>
      <c r="EQ255" s="132"/>
      <c r="ER255" s="132"/>
      <c r="ES255" s="132"/>
      <c r="ET255" s="132"/>
      <c r="EU255" s="132"/>
      <c r="EV255" s="132"/>
      <c r="EW255" s="132"/>
      <c r="EX255" s="132"/>
      <c r="EY255" s="132"/>
      <c r="EZ255" s="132"/>
      <c r="FA255" s="132"/>
      <c r="FB255" s="132"/>
      <c r="FC255" s="132"/>
      <c r="FD255" s="132"/>
      <c r="FE255" s="132"/>
      <c r="FF255" s="132"/>
      <c r="FG255" s="132"/>
      <c r="FH255" s="132"/>
      <c r="FI255" s="132"/>
      <c r="FJ255" s="132"/>
      <c r="FK255" s="132"/>
      <c r="FL255" s="132"/>
      <c r="FM255" s="132"/>
      <c r="FN255" s="132"/>
      <c r="FO255" s="132"/>
      <c r="FP255" s="132"/>
      <c r="FQ255" s="132"/>
      <c r="FR255" s="132"/>
      <c r="FS255" s="132"/>
      <c r="FT255" s="132"/>
      <c r="FU255" s="132"/>
      <c r="FV255" s="132"/>
      <c r="FW255" s="132"/>
      <c r="FX255" s="132"/>
      <c r="FY255" s="132"/>
      <c r="FZ255" s="132"/>
      <c r="GA255" s="132"/>
      <c r="GB255" s="132"/>
      <c r="GC255" s="132"/>
      <c r="GD255" s="132"/>
      <c r="GE255" s="132"/>
      <c r="GF255" s="132"/>
      <c r="GG255" s="132"/>
      <c r="GH255" s="132"/>
      <c r="GI255" s="132"/>
      <c r="GJ255" s="132"/>
      <c r="GK255" s="132"/>
      <c r="GL255" s="132"/>
      <c r="GM255" s="132"/>
      <c r="GN255" s="132"/>
      <c r="GO255" s="132"/>
      <c r="GP255" s="132"/>
      <c r="GQ255" s="132"/>
      <c r="GR255" s="132"/>
      <c r="GS255" s="132"/>
      <c r="GT255" s="132"/>
      <c r="GU255" s="132"/>
      <c r="GV255" s="132"/>
      <c r="GW255" s="132"/>
      <c r="GX255" s="132"/>
      <c r="GY255" s="132"/>
      <c r="GZ255" s="132"/>
      <c r="HA255" s="132"/>
      <c r="HB255" s="132"/>
      <c r="HC255" s="132"/>
      <c r="HD255" s="132"/>
      <c r="HE255" s="132"/>
      <c r="HF255" s="132"/>
      <c r="HG255" s="132"/>
      <c r="HH255" s="132"/>
      <c r="HI255" s="256" t="s">
        <v>206</v>
      </c>
      <c r="HJ255" s="279">
        <f t="shared" si="915"/>
        <v>2.1282939588974559</v>
      </c>
      <c r="HK255" s="41">
        <f t="shared" si="916"/>
        <v>3.7444671839352113</v>
      </c>
      <c r="HL255" s="41">
        <f t="shared" si="917"/>
        <v>4.6888976281959582</v>
      </c>
      <c r="HM255" s="41">
        <f t="shared" si="918"/>
        <v>4.3763044529828941</v>
      </c>
      <c r="HN255" s="41">
        <f t="shared" si="919"/>
        <v>4.0038530101758392</v>
      </c>
      <c r="HO255" s="41">
        <f t="shared" si="920"/>
        <v>4.4428136391984392</v>
      </c>
      <c r="HP255" s="41">
        <f t="shared" si="921"/>
        <v>7.38251966992555</v>
      </c>
      <c r="HQ255" s="41">
        <f t="shared" si="922"/>
        <v>7.076577413334042</v>
      </c>
      <c r="HR255" s="266">
        <f t="shared" si="923"/>
        <v>1.4499002594988919</v>
      </c>
      <c r="HS255" s="132"/>
      <c r="HT255" s="132"/>
      <c r="HU255" s="132">
        <v>7</v>
      </c>
      <c r="HV255" s="132"/>
      <c r="HW255" s="132"/>
      <c r="HX255" s="132"/>
      <c r="HY255" s="132"/>
      <c r="HZ255" s="132"/>
      <c r="IA255" s="132"/>
    </row>
    <row r="256" spans="2:235" x14ac:dyDescent="0.25">
      <c r="B256" s="132"/>
      <c r="C256" s="132"/>
      <c r="D256" s="132"/>
      <c r="E256" s="132"/>
      <c r="F256" s="132"/>
      <c r="G256" s="132"/>
      <c r="H256" s="132"/>
      <c r="I256" s="132"/>
      <c r="J256" s="132"/>
      <c r="K256" s="132"/>
      <c r="L256" s="132"/>
      <c r="M256" s="132"/>
      <c r="N256" s="132"/>
      <c r="O256" s="132"/>
      <c r="P256" s="132"/>
      <c r="Q256" s="132"/>
      <c r="R256" s="132"/>
      <c r="S256" s="132"/>
      <c r="T256" s="132"/>
      <c r="U256" s="132"/>
      <c r="V256" s="132"/>
      <c r="W256" s="132"/>
      <c r="X256" s="132"/>
      <c r="Y256" s="132"/>
      <c r="Z256" s="132"/>
      <c r="AA256" s="132"/>
      <c r="AB256" s="132"/>
      <c r="AC256" s="132"/>
      <c r="AD256" s="132"/>
      <c r="AE256" s="132"/>
      <c r="AF256" s="132"/>
      <c r="AG256" s="132"/>
      <c r="AH256" s="132"/>
      <c r="AI256" s="132"/>
      <c r="AJ256" s="132"/>
      <c r="AK256" s="132"/>
      <c r="AL256" s="132"/>
      <c r="AM256" s="132"/>
      <c r="AN256" s="132"/>
      <c r="AO256" s="132"/>
      <c r="AP256" s="132"/>
      <c r="AQ256" s="132"/>
      <c r="AR256" s="132"/>
      <c r="AS256" s="132"/>
      <c r="AT256" s="132"/>
      <c r="AU256" s="132"/>
      <c r="AV256" s="132"/>
      <c r="AW256" s="132"/>
      <c r="AX256" s="132"/>
      <c r="AY256" s="132"/>
      <c r="AZ256" s="132"/>
      <c r="BA256" s="132"/>
      <c r="BB256" s="132"/>
      <c r="BC256" s="132"/>
      <c r="BD256" s="132"/>
      <c r="BE256" s="132"/>
      <c r="BF256" s="132"/>
      <c r="BG256" s="132"/>
      <c r="BH256" s="132"/>
      <c r="BI256" s="132"/>
      <c r="BJ256" s="132"/>
      <c r="BK256" s="132"/>
      <c r="BL256" s="132"/>
      <c r="BM256" s="132"/>
      <c r="BN256" s="132"/>
      <c r="BO256" s="132"/>
      <c r="BP256" s="132"/>
      <c r="BQ256" s="132"/>
      <c r="BR256" s="132"/>
      <c r="BS256" s="132"/>
      <c r="BT256" s="132"/>
      <c r="BU256" s="132"/>
      <c r="BV256" s="132"/>
      <c r="BW256" s="132"/>
      <c r="BX256" s="132"/>
      <c r="BY256" s="132"/>
      <c r="BZ256" s="132"/>
      <c r="CA256" s="132"/>
      <c r="CB256" s="132"/>
      <c r="CC256" s="132"/>
      <c r="CD256" s="132"/>
      <c r="CE256" s="132"/>
      <c r="CF256" s="132"/>
      <c r="CG256" s="132"/>
      <c r="CH256" s="132"/>
      <c r="CI256" s="132"/>
      <c r="CJ256" s="132"/>
      <c r="CK256" s="132"/>
      <c r="CL256" s="132"/>
      <c r="CM256" s="132"/>
      <c r="CN256" s="132"/>
      <c r="CO256" s="132"/>
      <c r="CP256" s="132"/>
      <c r="CQ256" s="132"/>
      <c r="CR256" s="132"/>
      <c r="CS256" s="132"/>
      <c r="CT256" s="132"/>
      <c r="CU256" s="132"/>
      <c r="CV256" s="132"/>
      <c r="CW256" s="132"/>
      <c r="CX256" s="132"/>
      <c r="CY256" s="132"/>
      <c r="CZ256" s="132"/>
      <c r="DA256" s="132"/>
      <c r="DB256" s="132"/>
      <c r="DC256" s="132"/>
      <c r="DD256" s="132"/>
      <c r="DE256" s="132"/>
      <c r="DF256" s="132"/>
      <c r="DG256" s="132"/>
      <c r="DH256" s="132"/>
      <c r="DI256" s="132"/>
      <c r="DJ256" s="132"/>
      <c r="DK256" s="132"/>
      <c r="DL256" s="132"/>
      <c r="DM256" s="132"/>
      <c r="DN256" s="132"/>
      <c r="DO256" s="132"/>
      <c r="DP256" s="132"/>
      <c r="DQ256" s="132"/>
      <c r="DR256" s="132"/>
      <c r="DS256" s="132"/>
      <c r="DT256" s="132"/>
      <c r="DU256" s="132"/>
      <c r="DV256" s="132"/>
      <c r="DW256" s="132"/>
      <c r="DX256" s="132"/>
      <c r="DY256" s="132"/>
      <c r="DZ256" s="132"/>
      <c r="EA256" s="132"/>
      <c r="EB256" s="132"/>
      <c r="EC256" s="132"/>
      <c r="ED256" s="132"/>
      <c r="EE256" s="132"/>
      <c r="EF256" s="132"/>
      <c r="EG256" s="132"/>
      <c r="EH256" s="132"/>
      <c r="EI256" s="132"/>
      <c r="EJ256" s="132"/>
      <c r="EK256" s="132"/>
      <c r="EL256" s="132"/>
      <c r="EM256" s="132"/>
      <c r="EN256" s="132"/>
      <c r="EO256" s="132"/>
      <c r="EP256" s="132"/>
      <c r="EQ256" s="132"/>
      <c r="ER256" s="132"/>
      <c r="ES256" s="132"/>
      <c r="ET256" s="132"/>
      <c r="EU256" s="132"/>
      <c r="EV256" s="132"/>
      <c r="EW256" s="132"/>
      <c r="EX256" s="132"/>
      <c r="EY256" s="132"/>
      <c r="EZ256" s="132"/>
      <c r="FA256" s="132"/>
      <c r="FB256" s="132"/>
      <c r="FC256" s="132"/>
      <c r="FD256" s="132"/>
      <c r="FE256" s="132"/>
      <c r="FF256" s="132"/>
      <c r="FG256" s="132"/>
      <c r="FH256" s="132"/>
      <c r="FI256" s="132"/>
      <c r="FJ256" s="132"/>
      <c r="FK256" s="132"/>
      <c r="FL256" s="132"/>
      <c r="FM256" s="132"/>
      <c r="FN256" s="132"/>
      <c r="FO256" s="132"/>
      <c r="FP256" s="132"/>
      <c r="FQ256" s="132"/>
      <c r="FR256" s="132"/>
      <c r="FS256" s="132"/>
      <c r="FT256" s="132"/>
      <c r="FU256" s="132"/>
      <c r="FV256" s="132"/>
      <c r="FW256" s="132"/>
      <c r="FX256" s="132"/>
      <c r="FY256" s="132"/>
      <c r="FZ256" s="132"/>
      <c r="GA256" s="132"/>
      <c r="GB256" s="132"/>
      <c r="GC256" s="132"/>
      <c r="GD256" s="132"/>
      <c r="GE256" s="132"/>
      <c r="GF256" s="132"/>
      <c r="GG256" s="132"/>
      <c r="GH256" s="132"/>
      <c r="GI256" s="132"/>
      <c r="GJ256" s="132"/>
      <c r="GK256" s="132"/>
      <c r="GL256" s="132"/>
      <c r="GM256" s="132"/>
      <c r="GN256" s="132"/>
      <c r="GO256" s="132"/>
      <c r="GP256" s="132"/>
      <c r="GQ256" s="132"/>
      <c r="GR256" s="132"/>
      <c r="GS256" s="132"/>
      <c r="GT256" s="132"/>
      <c r="GU256" s="132"/>
      <c r="GV256" s="132"/>
      <c r="GW256" s="132"/>
      <c r="GX256" s="132"/>
      <c r="GY256" s="132"/>
      <c r="GZ256" s="132"/>
      <c r="HA256" s="132"/>
      <c r="HB256" s="132"/>
      <c r="HC256" s="132"/>
      <c r="HD256" s="132"/>
      <c r="HE256" s="132"/>
      <c r="HF256" s="132"/>
      <c r="HG256" s="132"/>
      <c r="HH256" s="132"/>
      <c r="HI256" s="256" t="s">
        <v>207</v>
      </c>
      <c r="HJ256" s="279">
        <f t="shared" si="915"/>
        <v>1.7209552569748505</v>
      </c>
      <c r="HK256" s="41">
        <f t="shared" si="916"/>
        <v>2.8919812025103688</v>
      </c>
      <c r="HL256" s="41">
        <f t="shared" si="917"/>
        <v>3.5260173498168927</v>
      </c>
      <c r="HM256" s="41">
        <f t="shared" si="918"/>
        <v>2.9243299855362119</v>
      </c>
      <c r="HN256" s="41">
        <f t="shared" si="919"/>
        <v>2.8014046100380083</v>
      </c>
      <c r="HO256" s="41">
        <f t="shared" si="920"/>
        <v>2.8208138798535143</v>
      </c>
      <c r="HP256" s="41">
        <f t="shared" si="921"/>
        <v>6.0104038862016393</v>
      </c>
      <c r="HQ256" s="41">
        <f t="shared" si="922"/>
        <v>5.9327668069396164</v>
      </c>
      <c r="HR256" s="266">
        <f t="shared" si="923"/>
        <v>1.3198303474543969</v>
      </c>
      <c r="HS256" s="132"/>
      <c r="HT256" s="132"/>
      <c r="HU256" s="132">
        <v>7</v>
      </c>
      <c r="HV256" s="132"/>
      <c r="HW256" s="132"/>
      <c r="HX256" s="132"/>
      <c r="HY256" s="132"/>
      <c r="HZ256" s="132"/>
      <c r="IA256" s="132"/>
    </row>
    <row r="257" spans="2:235" x14ac:dyDescent="0.25">
      <c r="B257" s="132"/>
      <c r="C257" s="132"/>
      <c r="D257" s="132"/>
      <c r="E257" s="132"/>
      <c r="F257" s="132"/>
      <c r="G257" s="132"/>
      <c r="H257" s="132"/>
      <c r="I257" s="132"/>
      <c r="J257" s="132"/>
      <c r="K257" s="132"/>
      <c r="L257" s="132"/>
      <c r="M257" s="132"/>
      <c r="N257" s="132"/>
      <c r="O257" s="132"/>
      <c r="P257" s="132"/>
      <c r="Q257" s="132"/>
      <c r="R257" s="132"/>
      <c r="S257" s="132"/>
      <c r="T257" s="132"/>
      <c r="U257" s="132"/>
      <c r="V257" s="132"/>
      <c r="W257" s="132"/>
      <c r="X257" s="132"/>
      <c r="Y257" s="132"/>
      <c r="Z257" s="132"/>
      <c r="AA257" s="132"/>
      <c r="AB257" s="132"/>
      <c r="AC257" s="132"/>
      <c r="AD257" s="132"/>
      <c r="AE257" s="132"/>
      <c r="AF257" s="132"/>
      <c r="AG257" s="132"/>
      <c r="AH257" s="132"/>
      <c r="AI257" s="132"/>
      <c r="AJ257" s="132"/>
      <c r="AK257" s="132"/>
      <c r="AL257" s="132"/>
      <c r="AM257" s="132"/>
      <c r="AN257" s="132"/>
      <c r="AO257" s="132"/>
      <c r="AP257" s="132"/>
      <c r="AQ257" s="132"/>
      <c r="AR257" s="132"/>
      <c r="AS257" s="132"/>
      <c r="AT257" s="132"/>
      <c r="AU257" s="132"/>
      <c r="AV257" s="132"/>
      <c r="AW257" s="132"/>
      <c r="AX257" s="132"/>
      <c r="AY257" s="132"/>
      <c r="AZ257" s="132"/>
      <c r="BA257" s="132"/>
      <c r="BB257" s="132"/>
      <c r="BC257" s="132"/>
      <c r="BD257" s="132"/>
      <c r="BE257" s="132"/>
      <c r="BF257" s="132"/>
      <c r="BG257" s="132"/>
      <c r="BH257" s="132"/>
      <c r="BI257" s="132"/>
      <c r="BJ257" s="132"/>
      <c r="BK257" s="132"/>
      <c r="BL257" s="132"/>
      <c r="BM257" s="132"/>
      <c r="BN257" s="132"/>
      <c r="BO257" s="132"/>
      <c r="BP257" s="132"/>
      <c r="BQ257" s="132"/>
      <c r="BR257" s="132"/>
      <c r="BS257" s="132"/>
      <c r="BT257" s="132"/>
      <c r="BU257" s="132"/>
      <c r="BV257" s="132"/>
      <c r="BW257" s="132"/>
      <c r="BX257" s="132"/>
      <c r="BY257" s="132"/>
      <c r="BZ257" s="132"/>
      <c r="CA257" s="132"/>
      <c r="CB257" s="132"/>
      <c r="CC257" s="132"/>
      <c r="CD257" s="132"/>
      <c r="CE257" s="132"/>
      <c r="CF257" s="132"/>
      <c r="CG257" s="132"/>
      <c r="CH257" s="132"/>
      <c r="CI257" s="132"/>
      <c r="CJ257" s="132"/>
      <c r="CK257" s="132"/>
      <c r="CL257" s="132"/>
      <c r="CM257" s="132"/>
      <c r="CN257" s="132"/>
      <c r="CO257" s="132"/>
      <c r="CP257" s="132"/>
      <c r="CQ257" s="132"/>
      <c r="CR257" s="132"/>
      <c r="CS257" s="132"/>
      <c r="CT257" s="132"/>
      <c r="CU257" s="132"/>
      <c r="CV257" s="132"/>
      <c r="CW257" s="132"/>
      <c r="CX257" s="132"/>
      <c r="CY257" s="132"/>
      <c r="CZ257" s="132"/>
      <c r="DA257" s="132"/>
      <c r="DB257" s="132"/>
      <c r="DC257" s="132"/>
      <c r="DD257" s="132"/>
      <c r="DE257" s="132"/>
      <c r="DF257" s="132"/>
      <c r="DG257" s="132"/>
      <c r="DH257" s="132"/>
      <c r="DI257" s="132"/>
      <c r="DJ257" s="132"/>
      <c r="DK257" s="132"/>
      <c r="DL257" s="132"/>
      <c r="DM257" s="132"/>
      <c r="DN257" s="132"/>
      <c r="DO257" s="132"/>
      <c r="DP257" s="132"/>
      <c r="DQ257" s="132"/>
      <c r="DR257" s="132"/>
      <c r="DS257" s="132"/>
      <c r="DT257" s="132"/>
      <c r="DU257" s="132"/>
      <c r="DV257" s="132"/>
      <c r="DW257" s="132"/>
      <c r="DX257" s="132"/>
      <c r="DY257" s="132"/>
      <c r="DZ257" s="132"/>
      <c r="EA257" s="132"/>
      <c r="EB257" s="132"/>
      <c r="EC257" s="132"/>
      <c r="ED257" s="132"/>
      <c r="EE257" s="132"/>
      <c r="EF257" s="132"/>
      <c r="EG257" s="132"/>
      <c r="EH257" s="132"/>
      <c r="EI257" s="132"/>
      <c r="EJ257" s="132"/>
      <c r="EK257" s="132"/>
      <c r="EL257" s="132"/>
      <c r="EM257" s="132"/>
      <c r="EN257" s="132"/>
      <c r="EO257" s="132"/>
      <c r="EP257" s="132"/>
      <c r="EQ257" s="132"/>
      <c r="ER257" s="132"/>
      <c r="ES257" s="132"/>
      <c r="ET257" s="132"/>
      <c r="EU257" s="132"/>
      <c r="EV257" s="132"/>
      <c r="EW257" s="132"/>
      <c r="EX257" s="132"/>
      <c r="EY257" s="132"/>
      <c r="EZ257" s="132"/>
      <c r="FA257" s="132"/>
      <c r="FB257" s="132"/>
      <c r="FC257" s="132"/>
      <c r="FD257" s="132"/>
      <c r="FE257" s="132"/>
      <c r="FF257" s="132"/>
      <c r="FG257" s="132"/>
      <c r="FH257" s="132"/>
      <c r="FI257" s="132"/>
      <c r="FJ257" s="132"/>
      <c r="FK257" s="132"/>
      <c r="FL257" s="132"/>
      <c r="FM257" s="132"/>
      <c r="FN257" s="132"/>
      <c r="FO257" s="132"/>
      <c r="FP257" s="132"/>
      <c r="FQ257" s="132"/>
      <c r="FR257" s="132"/>
      <c r="FS257" s="132"/>
      <c r="FT257" s="132"/>
      <c r="FU257" s="132"/>
      <c r="FV257" s="132"/>
      <c r="FW257" s="132"/>
      <c r="FX257" s="132"/>
      <c r="FY257" s="132"/>
      <c r="FZ257" s="132"/>
      <c r="GA257" s="132"/>
      <c r="GB257" s="132"/>
      <c r="GC257" s="132"/>
      <c r="GD257" s="132"/>
      <c r="GE257" s="132"/>
      <c r="GF257" s="132"/>
      <c r="GG257" s="132"/>
      <c r="GH257" s="132"/>
      <c r="GI257" s="132"/>
      <c r="GJ257" s="132"/>
      <c r="GK257" s="132"/>
      <c r="GL257" s="132"/>
      <c r="GM257" s="132"/>
      <c r="GN257" s="132"/>
      <c r="GO257" s="132"/>
      <c r="GP257" s="132"/>
      <c r="GQ257" s="132"/>
      <c r="GR257" s="132"/>
      <c r="GS257" s="132"/>
      <c r="GT257" s="132"/>
      <c r="GU257" s="132"/>
      <c r="GV257" s="132"/>
      <c r="GW257" s="132"/>
      <c r="GX257" s="132"/>
      <c r="GY257" s="132"/>
      <c r="GZ257" s="132"/>
      <c r="HA257" s="132"/>
      <c r="HB257" s="132"/>
      <c r="HC257" s="132"/>
      <c r="HD257" s="132"/>
      <c r="HE257" s="132"/>
      <c r="HF257" s="132"/>
      <c r="HG257" s="132"/>
      <c r="HH257" s="132"/>
      <c r="HI257" s="256" t="s">
        <v>208</v>
      </c>
      <c r="HJ257" s="279">
        <f t="shared" si="915"/>
        <v>1.6359294329992691</v>
      </c>
      <c r="HK257" s="41">
        <f t="shared" si="916"/>
        <v>2.7077452684125833</v>
      </c>
      <c r="HL257" s="41">
        <f t="shared" si="917"/>
        <v>3.1421127385537679</v>
      </c>
      <c r="HM257" s="41">
        <f t="shared" si="918"/>
        <v>2.9390318434228249</v>
      </c>
      <c r="HN257" s="41">
        <f t="shared" si="919"/>
        <v>2.5272289171850777</v>
      </c>
      <c r="HO257" s="41">
        <f t="shared" si="920"/>
        <v>2.9051850275676672</v>
      </c>
      <c r="HP257" s="41">
        <f t="shared" si="921"/>
        <v>4.9190705709495264</v>
      </c>
      <c r="HQ257" s="41">
        <f t="shared" si="922"/>
        <v>5.1616394179114868</v>
      </c>
      <c r="HR257" s="266">
        <f t="shared" si="923"/>
        <v>1.2466910506649602</v>
      </c>
      <c r="HS257" s="132"/>
      <c r="HT257" s="132"/>
      <c r="HU257" s="132">
        <v>7</v>
      </c>
      <c r="HV257" s="132"/>
      <c r="HW257" s="132"/>
      <c r="HX257" s="132"/>
      <c r="HY257" s="132"/>
      <c r="HZ257" s="132"/>
      <c r="IA257" s="132"/>
    </row>
    <row r="258" spans="2:235" x14ac:dyDescent="0.25">
      <c r="B258" s="132"/>
      <c r="C258" s="132"/>
      <c r="D258" s="132"/>
      <c r="E258" s="132"/>
      <c r="F258" s="132"/>
      <c r="G258" s="132"/>
      <c r="H258" s="132"/>
      <c r="I258" s="132"/>
      <c r="J258" s="132"/>
      <c r="K258" s="132"/>
      <c r="L258" s="132"/>
      <c r="M258" s="132"/>
      <c r="N258" s="132"/>
      <c r="O258" s="132"/>
      <c r="P258" s="132"/>
      <c r="Q258" s="132"/>
      <c r="R258" s="132"/>
      <c r="S258" s="132"/>
      <c r="T258" s="132"/>
      <c r="U258" s="132"/>
      <c r="V258" s="132"/>
      <c r="W258" s="132"/>
      <c r="X258" s="132"/>
      <c r="Y258" s="132"/>
      <c r="Z258" s="132"/>
      <c r="AA258" s="132"/>
      <c r="AB258" s="132"/>
      <c r="AC258" s="132"/>
      <c r="AD258" s="132"/>
      <c r="AE258" s="132"/>
      <c r="AF258" s="132"/>
      <c r="AG258" s="132"/>
      <c r="AH258" s="132"/>
      <c r="AI258" s="132"/>
      <c r="AJ258" s="132"/>
      <c r="AK258" s="132"/>
      <c r="AL258" s="132"/>
      <c r="AM258" s="132"/>
      <c r="AN258" s="132"/>
      <c r="AO258" s="132"/>
      <c r="AP258" s="132"/>
      <c r="AQ258" s="132"/>
      <c r="AR258" s="132"/>
      <c r="AS258" s="132"/>
      <c r="AT258" s="132"/>
      <c r="AU258" s="132"/>
      <c r="AV258" s="132"/>
      <c r="AW258" s="132"/>
      <c r="AX258" s="132"/>
      <c r="AY258" s="132"/>
      <c r="AZ258" s="132"/>
      <c r="BA258" s="132"/>
      <c r="BB258" s="132"/>
      <c r="BC258" s="132"/>
      <c r="BD258" s="132"/>
      <c r="BE258" s="132"/>
      <c r="BF258" s="132"/>
      <c r="BG258" s="132"/>
      <c r="BH258" s="132"/>
      <c r="BI258" s="132"/>
      <c r="BJ258" s="132"/>
      <c r="BK258" s="132"/>
      <c r="BL258" s="132"/>
      <c r="BM258" s="132"/>
      <c r="BN258" s="132"/>
      <c r="BO258" s="132"/>
      <c r="BP258" s="132"/>
      <c r="BQ258" s="132"/>
      <c r="BR258" s="132"/>
      <c r="BS258" s="132"/>
      <c r="BT258" s="132"/>
      <c r="BU258" s="132"/>
      <c r="BV258" s="132"/>
      <c r="BW258" s="132"/>
      <c r="BX258" s="132"/>
      <c r="BY258" s="132"/>
      <c r="BZ258" s="132"/>
      <c r="CA258" s="132"/>
      <c r="CB258" s="132"/>
      <c r="CC258" s="132"/>
      <c r="CD258" s="132"/>
      <c r="CE258" s="132"/>
      <c r="CF258" s="132"/>
      <c r="CG258" s="132"/>
      <c r="CH258" s="132"/>
      <c r="CI258" s="132"/>
      <c r="CJ258" s="132"/>
      <c r="CK258" s="132"/>
      <c r="CL258" s="132"/>
      <c r="CM258" s="132"/>
      <c r="CN258" s="132"/>
      <c r="CO258" s="132"/>
      <c r="CP258" s="132"/>
      <c r="CQ258" s="132"/>
      <c r="CR258" s="132"/>
      <c r="CS258" s="132"/>
      <c r="CT258" s="132"/>
      <c r="CU258" s="132"/>
      <c r="CV258" s="132"/>
      <c r="CW258" s="132"/>
      <c r="CX258" s="132"/>
      <c r="CY258" s="132"/>
      <c r="CZ258" s="132"/>
      <c r="DA258" s="132"/>
      <c r="DB258" s="132"/>
      <c r="DC258" s="132"/>
      <c r="DD258" s="132"/>
      <c r="DE258" s="132"/>
      <c r="DF258" s="132"/>
      <c r="DG258" s="132"/>
      <c r="DH258" s="132"/>
      <c r="DI258" s="132"/>
      <c r="DJ258" s="132"/>
      <c r="DK258" s="132"/>
      <c r="DL258" s="132"/>
      <c r="DM258" s="132"/>
      <c r="DN258" s="132"/>
      <c r="DO258" s="132"/>
      <c r="DP258" s="132"/>
      <c r="DQ258" s="132"/>
      <c r="DR258" s="132"/>
      <c r="DS258" s="132"/>
      <c r="DT258" s="132"/>
      <c r="DU258" s="132"/>
      <c r="DV258" s="132"/>
      <c r="DW258" s="132"/>
      <c r="DX258" s="132"/>
      <c r="DY258" s="132"/>
      <c r="DZ258" s="132"/>
      <c r="EA258" s="132"/>
      <c r="EB258" s="132"/>
      <c r="EC258" s="132"/>
      <c r="ED258" s="132"/>
      <c r="EE258" s="132"/>
      <c r="EF258" s="132"/>
      <c r="EG258" s="132"/>
      <c r="EH258" s="132"/>
      <c r="EI258" s="132"/>
      <c r="EJ258" s="132"/>
      <c r="EK258" s="132"/>
      <c r="EL258" s="132"/>
      <c r="EM258" s="132"/>
      <c r="EN258" s="132"/>
      <c r="EO258" s="132"/>
      <c r="EP258" s="132"/>
      <c r="EQ258" s="132"/>
      <c r="ER258" s="132"/>
      <c r="ES258" s="132"/>
      <c r="ET258" s="132"/>
      <c r="EU258" s="132"/>
      <c r="EV258" s="132"/>
      <c r="EW258" s="132"/>
      <c r="EX258" s="132"/>
      <c r="EY258" s="132"/>
      <c r="EZ258" s="132"/>
      <c r="FA258" s="132"/>
      <c r="FB258" s="132"/>
      <c r="FC258" s="132"/>
      <c r="FD258" s="132"/>
      <c r="FE258" s="132"/>
      <c r="FF258" s="132"/>
      <c r="FG258" s="132"/>
      <c r="FH258" s="132"/>
      <c r="FI258" s="132"/>
      <c r="FJ258" s="132"/>
      <c r="FK258" s="132"/>
      <c r="FL258" s="132"/>
      <c r="FM258" s="132"/>
      <c r="FN258" s="132"/>
      <c r="FO258" s="132"/>
      <c r="FP258" s="132"/>
      <c r="FQ258" s="132"/>
      <c r="FR258" s="132"/>
      <c r="FS258" s="132"/>
      <c r="FT258" s="132"/>
      <c r="FU258" s="132"/>
      <c r="FV258" s="132"/>
      <c r="FW258" s="132"/>
      <c r="FX258" s="132"/>
      <c r="FY258" s="132"/>
      <c r="FZ258" s="132"/>
      <c r="GA258" s="132"/>
      <c r="GB258" s="132"/>
      <c r="GC258" s="132"/>
      <c r="GD258" s="132"/>
      <c r="GE258" s="132"/>
      <c r="GF258" s="132"/>
      <c r="GG258" s="132"/>
      <c r="GH258" s="132"/>
      <c r="GI258" s="132"/>
      <c r="GJ258" s="132"/>
      <c r="GK258" s="132"/>
      <c r="GL258" s="132"/>
      <c r="GM258" s="132"/>
      <c r="GN258" s="132"/>
      <c r="GO258" s="132"/>
      <c r="GP258" s="132"/>
      <c r="GQ258" s="132"/>
      <c r="GR258" s="132"/>
      <c r="GS258" s="132"/>
      <c r="GT258" s="132"/>
      <c r="GU258" s="132"/>
      <c r="GV258" s="132"/>
      <c r="GW258" s="132"/>
      <c r="GX258" s="132"/>
      <c r="GY258" s="132"/>
      <c r="GZ258" s="132"/>
      <c r="HA258" s="132"/>
      <c r="HB258" s="132"/>
      <c r="HC258" s="132"/>
      <c r="HD258" s="132"/>
      <c r="HE258" s="132"/>
      <c r="HF258" s="132"/>
      <c r="HG258" s="132"/>
      <c r="HH258" s="132"/>
      <c r="HI258" s="256" t="s">
        <v>209</v>
      </c>
      <c r="HJ258" s="279">
        <f t="shared" si="915"/>
        <v>1.0745478012251468</v>
      </c>
      <c r="HK258" s="41">
        <f t="shared" si="916"/>
        <v>1.5814099716143668</v>
      </c>
      <c r="HL258" s="41">
        <f t="shared" si="917"/>
        <v>1.8044293265856237</v>
      </c>
      <c r="HM258" s="41">
        <f t="shared" si="918"/>
        <v>1.6287171075173605</v>
      </c>
      <c r="HN258" s="41">
        <f t="shared" si="919"/>
        <v>1.5341028357113728</v>
      </c>
      <c r="HO258" s="41">
        <f t="shared" si="920"/>
        <v>1.6895405679640672</v>
      </c>
      <c r="HP258" s="41">
        <f t="shared" si="921"/>
        <v>2.9668332373449018</v>
      </c>
      <c r="HQ258" s="41">
        <f t="shared" si="922"/>
        <v>2.8519444787233454</v>
      </c>
      <c r="HR258" s="266">
        <f t="shared" si="923"/>
        <v>0.80422131035089595</v>
      </c>
      <c r="HS258" s="132"/>
      <c r="HT258" s="132"/>
      <c r="HU258" s="132">
        <v>7</v>
      </c>
      <c r="HV258" s="132"/>
      <c r="HW258" s="132"/>
      <c r="HX258" s="132"/>
      <c r="HY258" s="132"/>
      <c r="HZ258" s="132"/>
      <c r="IA258" s="132"/>
    </row>
    <row r="259" spans="2:235" x14ac:dyDescent="0.25">
      <c r="B259" s="132"/>
      <c r="C259" s="132"/>
      <c r="D259" s="132"/>
      <c r="E259" s="132"/>
      <c r="F259" s="132"/>
      <c r="G259" s="132"/>
      <c r="H259" s="132"/>
      <c r="I259" s="132"/>
      <c r="J259" s="132"/>
      <c r="K259" s="132"/>
      <c r="L259" s="132"/>
      <c r="M259" s="132"/>
      <c r="N259" s="132"/>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c r="AL259" s="132"/>
      <c r="AM259" s="132"/>
      <c r="AN259" s="132"/>
      <c r="AO259" s="132"/>
      <c r="AP259" s="132"/>
      <c r="AQ259" s="132"/>
      <c r="AR259" s="132"/>
      <c r="AS259" s="132"/>
      <c r="AT259" s="132"/>
      <c r="AU259" s="132"/>
      <c r="AV259" s="132"/>
      <c r="AW259" s="132"/>
      <c r="AX259" s="132"/>
      <c r="AY259" s="132"/>
      <c r="AZ259" s="132"/>
      <c r="BA259" s="132"/>
      <c r="BB259" s="132"/>
      <c r="BC259" s="132"/>
      <c r="BD259" s="132"/>
      <c r="BE259" s="132"/>
      <c r="BF259" s="132"/>
      <c r="BG259" s="132"/>
      <c r="BH259" s="132"/>
      <c r="BI259" s="132"/>
      <c r="BJ259" s="132"/>
      <c r="BK259" s="132"/>
      <c r="BL259" s="132"/>
      <c r="BM259" s="132"/>
      <c r="BN259" s="132"/>
      <c r="BO259" s="132"/>
      <c r="BP259" s="132"/>
      <c r="BQ259" s="132"/>
      <c r="BR259" s="132"/>
      <c r="BS259" s="132"/>
      <c r="BT259" s="132"/>
      <c r="BU259" s="132"/>
      <c r="BV259" s="132"/>
      <c r="BW259" s="132"/>
      <c r="BX259" s="132"/>
      <c r="BY259" s="132"/>
      <c r="BZ259" s="132"/>
      <c r="CA259" s="132"/>
      <c r="CB259" s="132"/>
      <c r="CC259" s="132"/>
      <c r="CD259" s="132"/>
      <c r="CE259" s="132"/>
      <c r="CF259" s="132"/>
      <c r="CG259" s="132"/>
      <c r="CH259" s="132"/>
      <c r="CI259" s="132"/>
      <c r="CJ259" s="132"/>
      <c r="CK259" s="132"/>
      <c r="CL259" s="132"/>
      <c r="CM259" s="132"/>
      <c r="CN259" s="132"/>
      <c r="CO259" s="132"/>
      <c r="CP259" s="132"/>
      <c r="CQ259" s="132"/>
      <c r="CR259" s="132"/>
      <c r="CS259" s="132"/>
      <c r="CT259" s="132"/>
      <c r="CU259" s="132"/>
      <c r="CV259" s="132"/>
      <c r="CW259" s="132"/>
      <c r="CX259" s="132"/>
      <c r="CY259" s="132"/>
      <c r="CZ259" s="132"/>
      <c r="DA259" s="132"/>
      <c r="DB259" s="132"/>
      <c r="DC259" s="132"/>
      <c r="DD259" s="132"/>
      <c r="DE259" s="132"/>
      <c r="DF259" s="132"/>
      <c r="DG259" s="132"/>
      <c r="DH259" s="132"/>
      <c r="DI259" s="132"/>
      <c r="DJ259" s="132"/>
      <c r="DK259" s="132"/>
      <c r="DL259" s="132"/>
      <c r="DM259" s="132"/>
      <c r="DN259" s="132"/>
      <c r="DO259" s="132"/>
      <c r="DP259" s="132"/>
      <c r="DQ259" s="132"/>
      <c r="DR259" s="132"/>
      <c r="DS259" s="132"/>
      <c r="DT259" s="132"/>
      <c r="DU259" s="132"/>
      <c r="DV259" s="132"/>
      <c r="DW259" s="132"/>
      <c r="DX259" s="132"/>
      <c r="DY259" s="132"/>
      <c r="DZ259" s="132"/>
      <c r="EA259" s="132"/>
      <c r="EB259" s="132"/>
      <c r="EC259" s="132"/>
      <c r="ED259" s="132"/>
      <c r="EE259" s="132"/>
      <c r="EF259" s="132"/>
      <c r="EG259" s="132"/>
      <c r="EH259" s="132"/>
      <c r="EI259" s="132"/>
      <c r="EJ259" s="132"/>
      <c r="EK259" s="132"/>
      <c r="EL259" s="132"/>
      <c r="EM259" s="132"/>
      <c r="EN259" s="132"/>
      <c r="EO259" s="132"/>
      <c r="EP259" s="132"/>
      <c r="EQ259" s="132"/>
      <c r="ER259" s="132"/>
      <c r="ES259" s="132"/>
      <c r="ET259" s="132"/>
      <c r="EU259" s="132"/>
      <c r="EV259" s="132"/>
      <c r="EW259" s="132"/>
      <c r="EX259" s="132"/>
      <c r="EY259" s="132"/>
      <c r="EZ259" s="132"/>
      <c r="FA259" s="132"/>
      <c r="FB259" s="132"/>
      <c r="FC259" s="132"/>
      <c r="FD259" s="132"/>
      <c r="FE259" s="132"/>
      <c r="FF259" s="132"/>
      <c r="FG259" s="132"/>
      <c r="FH259" s="132"/>
      <c r="FI259" s="132"/>
      <c r="FJ259" s="132"/>
      <c r="FK259" s="132"/>
      <c r="FL259" s="132"/>
      <c r="FM259" s="132"/>
      <c r="FN259" s="132"/>
      <c r="FO259" s="132"/>
      <c r="FP259" s="132"/>
      <c r="FQ259" s="132"/>
      <c r="FR259" s="132"/>
      <c r="FS259" s="132"/>
      <c r="FT259" s="132"/>
      <c r="FU259" s="132"/>
      <c r="FV259" s="132"/>
      <c r="FW259" s="132"/>
      <c r="FX259" s="132"/>
      <c r="FY259" s="132"/>
      <c r="FZ259" s="132"/>
      <c r="GA259" s="132"/>
      <c r="GB259" s="132"/>
      <c r="GC259" s="132"/>
      <c r="GD259" s="132"/>
      <c r="GE259" s="132"/>
      <c r="GF259" s="132"/>
      <c r="GG259" s="132"/>
      <c r="GH259" s="132"/>
      <c r="GI259" s="132"/>
      <c r="GJ259" s="132"/>
      <c r="GK259" s="132"/>
      <c r="GL259" s="132"/>
      <c r="GM259" s="132"/>
      <c r="GN259" s="132"/>
      <c r="GO259" s="132"/>
      <c r="GP259" s="132"/>
      <c r="GQ259" s="132"/>
      <c r="GR259" s="132"/>
      <c r="GS259" s="132"/>
      <c r="GT259" s="132"/>
      <c r="GU259" s="132"/>
      <c r="GV259" s="132"/>
      <c r="GW259" s="132"/>
      <c r="GX259" s="132"/>
      <c r="GY259" s="132"/>
      <c r="GZ259" s="132"/>
      <c r="HA259" s="132"/>
      <c r="HB259" s="132"/>
      <c r="HC259" s="132"/>
      <c r="HD259" s="132"/>
      <c r="HE259" s="132"/>
      <c r="HF259" s="132"/>
      <c r="HG259" s="132"/>
      <c r="HH259" s="132"/>
      <c r="HI259" s="256" t="s">
        <v>210</v>
      </c>
      <c r="HJ259" s="279">
        <f t="shared" si="915"/>
        <v>0.5625658009172182</v>
      </c>
      <c r="HK259" s="41">
        <f t="shared" si="916"/>
        <v>0.97087968867971519</v>
      </c>
      <c r="HL259" s="41">
        <f t="shared" si="917"/>
        <v>1.0888370340333255</v>
      </c>
      <c r="HM259" s="41">
        <f t="shared" si="918"/>
        <v>1.0979106759836033</v>
      </c>
      <c r="HN259" s="41">
        <f t="shared" si="919"/>
        <v>0.78033320772388326</v>
      </c>
      <c r="HO259" s="41">
        <f t="shared" si="920"/>
        <v>0.78940684967416097</v>
      </c>
      <c r="HP259" s="41">
        <f t="shared" si="921"/>
        <v>1.6604764769008216</v>
      </c>
      <c r="HQ259" s="41">
        <f t="shared" si="922"/>
        <v>1.7421392544533207</v>
      </c>
      <c r="HR259" s="266">
        <f t="shared" si="923"/>
        <v>0.65330222041999531</v>
      </c>
      <c r="HS259" s="132"/>
      <c r="HT259" s="132"/>
      <c r="HU259" s="132">
        <v>7</v>
      </c>
      <c r="HV259" s="132"/>
      <c r="HW259" s="132"/>
      <c r="HX259" s="132"/>
      <c r="HY259" s="132"/>
      <c r="HZ259" s="132"/>
      <c r="IA259" s="132"/>
    </row>
    <row r="260" spans="2:235" x14ac:dyDescent="0.25">
      <c r="B260" s="132"/>
      <c r="C260" s="132"/>
      <c r="D260" s="132"/>
      <c r="E260" s="132"/>
      <c r="F260" s="132"/>
      <c r="G260" s="132"/>
      <c r="H260" s="132"/>
      <c r="I260" s="132"/>
      <c r="J260" s="132"/>
      <c r="K260" s="132"/>
      <c r="L260" s="132"/>
      <c r="M260" s="132"/>
      <c r="N260" s="132"/>
      <c r="O260" s="132"/>
      <c r="P260" s="132"/>
      <c r="Q260" s="132"/>
      <c r="R260" s="132"/>
      <c r="S260" s="132"/>
      <c r="T260" s="132"/>
      <c r="U260" s="132"/>
      <c r="V260" s="132"/>
      <c r="W260" s="132"/>
      <c r="X260" s="132"/>
      <c r="Y260" s="132"/>
      <c r="Z260" s="132"/>
      <c r="AA260" s="132"/>
      <c r="AB260" s="132"/>
      <c r="AC260" s="132"/>
      <c r="AD260" s="132"/>
      <c r="AE260" s="132"/>
      <c r="AF260" s="132"/>
      <c r="AG260" s="132"/>
      <c r="AH260" s="132"/>
      <c r="AI260" s="132"/>
      <c r="AJ260" s="132"/>
      <c r="AK260" s="132"/>
      <c r="AL260" s="132"/>
      <c r="AM260" s="132"/>
      <c r="AN260" s="132"/>
      <c r="AO260" s="132"/>
      <c r="AP260" s="132"/>
      <c r="AQ260" s="132"/>
      <c r="AR260" s="132"/>
      <c r="AS260" s="132"/>
      <c r="AT260" s="132"/>
      <c r="AU260" s="132"/>
      <c r="AV260" s="132"/>
      <c r="AW260" s="132"/>
      <c r="AX260" s="132"/>
      <c r="AY260" s="132"/>
      <c r="AZ260" s="132"/>
      <c r="BA260" s="132"/>
      <c r="BB260" s="132"/>
      <c r="BC260" s="132"/>
      <c r="BD260" s="132"/>
      <c r="BE260" s="132"/>
      <c r="BF260" s="132"/>
      <c r="BG260" s="132"/>
      <c r="BH260" s="132"/>
      <c r="BI260" s="132"/>
      <c r="BJ260" s="132"/>
      <c r="BK260" s="132"/>
      <c r="BL260" s="132"/>
      <c r="BM260" s="132"/>
      <c r="BN260" s="132"/>
      <c r="BO260" s="132"/>
      <c r="BP260" s="132"/>
      <c r="BQ260" s="132"/>
      <c r="BR260" s="132"/>
      <c r="BS260" s="132"/>
      <c r="BT260" s="132"/>
      <c r="BU260" s="132"/>
      <c r="BV260" s="132"/>
      <c r="BW260" s="132"/>
      <c r="BX260" s="132"/>
      <c r="BY260" s="132"/>
      <c r="BZ260" s="132"/>
      <c r="CA260" s="132"/>
      <c r="CB260" s="132"/>
      <c r="CC260" s="132"/>
      <c r="CD260" s="132"/>
      <c r="CE260" s="132"/>
      <c r="CF260" s="132"/>
      <c r="CG260" s="132"/>
      <c r="CH260" s="132"/>
      <c r="CI260" s="132"/>
      <c r="CJ260" s="132"/>
      <c r="CK260" s="132"/>
      <c r="CL260" s="132"/>
      <c r="CM260" s="132"/>
      <c r="CN260" s="132"/>
      <c r="CO260" s="132"/>
      <c r="CP260" s="132"/>
      <c r="CQ260" s="132"/>
      <c r="CR260" s="132"/>
      <c r="CS260" s="132"/>
      <c r="CT260" s="132"/>
      <c r="CU260" s="132"/>
      <c r="CV260" s="132"/>
      <c r="CW260" s="132"/>
      <c r="CX260" s="132"/>
      <c r="CY260" s="132"/>
      <c r="CZ260" s="132"/>
      <c r="DA260" s="132"/>
      <c r="DB260" s="132"/>
      <c r="DC260" s="132"/>
      <c r="DD260" s="132"/>
      <c r="DE260" s="132"/>
      <c r="DF260" s="132"/>
      <c r="DG260" s="132"/>
      <c r="DH260" s="132"/>
      <c r="DI260" s="132"/>
      <c r="DJ260" s="132"/>
      <c r="DK260" s="132"/>
      <c r="DL260" s="132"/>
      <c r="DM260" s="132"/>
      <c r="DN260" s="132"/>
      <c r="DO260" s="132"/>
      <c r="DP260" s="132"/>
      <c r="DQ260" s="132"/>
      <c r="DR260" s="132"/>
      <c r="DS260" s="132"/>
      <c r="DT260" s="132"/>
      <c r="DU260" s="132"/>
      <c r="DV260" s="132"/>
      <c r="DW260" s="132"/>
      <c r="DX260" s="132"/>
      <c r="DY260" s="132"/>
      <c r="DZ260" s="132"/>
      <c r="EA260" s="132"/>
      <c r="EB260" s="132"/>
      <c r="EC260" s="132"/>
      <c r="ED260" s="132"/>
      <c r="EE260" s="132"/>
      <c r="EF260" s="132"/>
      <c r="EG260" s="132"/>
      <c r="EH260" s="132"/>
      <c r="EI260" s="132"/>
      <c r="EJ260" s="132"/>
      <c r="EK260" s="132"/>
      <c r="EL260" s="132"/>
      <c r="EM260" s="132"/>
      <c r="EN260" s="132"/>
      <c r="EO260" s="132"/>
      <c r="EP260" s="132"/>
      <c r="EQ260" s="132"/>
      <c r="ER260" s="132"/>
      <c r="ES260" s="132"/>
      <c r="ET260" s="132"/>
      <c r="EU260" s="132"/>
      <c r="EV260" s="132"/>
      <c r="EW260" s="132"/>
      <c r="EX260" s="132"/>
      <c r="EY260" s="132"/>
      <c r="EZ260" s="132"/>
      <c r="FA260" s="132"/>
      <c r="FB260" s="132"/>
      <c r="FC260" s="132"/>
      <c r="FD260" s="132"/>
      <c r="FE260" s="132"/>
      <c r="FF260" s="132"/>
      <c r="FG260" s="132"/>
      <c r="FH260" s="132"/>
      <c r="FI260" s="132"/>
      <c r="FJ260" s="132"/>
      <c r="FK260" s="132"/>
      <c r="FL260" s="132"/>
      <c r="FM260" s="132"/>
      <c r="FN260" s="132"/>
      <c r="FO260" s="132"/>
      <c r="FP260" s="132"/>
      <c r="FQ260" s="132"/>
      <c r="FR260" s="132"/>
      <c r="FS260" s="132"/>
      <c r="FT260" s="132"/>
      <c r="FU260" s="132"/>
      <c r="FV260" s="132"/>
      <c r="FW260" s="132"/>
      <c r="FX260" s="132"/>
      <c r="FY260" s="132"/>
      <c r="FZ260" s="132"/>
      <c r="GA260" s="132"/>
      <c r="GB260" s="132"/>
      <c r="GC260" s="132"/>
      <c r="GD260" s="132"/>
      <c r="GE260" s="132"/>
      <c r="GF260" s="132"/>
      <c r="GG260" s="132"/>
      <c r="GH260" s="132"/>
      <c r="GI260" s="132"/>
      <c r="GJ260" s="132"/>
      <c r="GK260" s="132"/>
      <c r="GL260" s="132"/>
      <c r="GM260" s="132"/>
      <c r="GN260" s="132"/>
      <c r="GO260" s="132"/>
      <c r="GP260" s="132"/>
      <c r="GQ260" s="132"/>
      <c r="GR260" s="132"/>
      <c r="GS260" s="132"/>
      <c r="GT260" s="132"/>
      <c r="GU260" s="132"/>
      <c r="GV260" s="132"/>
      <c r="GW260" s="132"/>
      <c r="GX260" s="132"/>
      <c r="GY260" s="132"/>
      <c r="GZ260" s="132"/>
      <c r="HA260" s="132"/>
      <c r="HB260" s="132"/>
      <c r="HC260" s="132"/>
      <c r="HD260" s="132"/>
      <c r="HE260" s="132"/>
      <c r="HF260" s="132"/>
      <c r="HG260" s="132"/>
      <c r="HH260" s="132"/>
      <c r="HI260" s="256" t="s">
        <v>211</v>
      </c>
      <c r="HJ260" s="279">
        <f t="shared" si="915"/>
        <v>0.59845651872890315</v>
      </c>
      <c r="HK260" s="41">
        <f t="shared" si="916"/>
        <v>1.2588223324987273</v>
      </c>
      <c r="HL260" s="41">
        <f t="shared" si="917"/>
        <v>1.1969130374578063</v>
      </c>
      <c r="HM260" s="41">
        <f t="shared" si="918"/>
        <v>1.4651866493017973</v>
      </c>
      <c r="HN260" s="41">
        <f t="shared" si="919"/>
        <v>1.0937308790562714</v>
      </c>
      <c r="HO260" s="41">
        <f t="shared" si="920"/>
        <v>1.155640174097192</v>
      </c>
      <c r="HP260" s="41">
        <f t="shared" si="921"/>
        <v>2.311280348194384</v>
      </c>
      <c r="HQ260" s="41">
        <f t="shared" si="922"/>
        <v>2.3938260749156126</v>
      </c>
      <c r="HR260" s="266">
        <f t="shared" si="923"/>
        <v>1.5890052393836391</v>
      </c>
      <c r="HS260" s="132"/>
      <c r="HT260" s="132"/>
      <c r="HU260" s="132">
        <v>7</v>
      </c>
      <c r="HV260" s="132"/>
      <c r="HW260" s="132"/>
      <c r="HX260" s="132"/>
      <c r="HY260" s="132"/>
      <c r="HZ260" s="132"/>
      <c r="IA260" s="132"/>
    </row>
    <row r="261" spans="2:235" ht="15.75" thickBot="1" x14ac:dyDescent="0.3">
      <c r="B261" t="s">
        <v>515</v>
      </c>
      <c r="AK261">
        <v>1</v>
      </c>
      <c r="AL261">
        <v>1</v>
      </c>
      <c r="AS261">
        <v>1</v>
      </c>
      <c r="AT261">
        <v>1</v>
      </c>
      <c r="AU261">
        <v>1</v>
      </c>
      <c r="AW261">
        <v>1</v>
      </c>
      <c r="AX261">
        <v>2</v>
      </c>
      <c r="AZ261">
        <v>1</v>
      </c>
      <c r="BA261">
        <v>3</v>
      </c>
      <c r="BB261">
        <v>2</v>
      </c>
      <c r="BD261">
        <v>2</v>
      </c>
      <c r="BF261">
        <v>1</v>
      </c>
      <c r="BG261">
        <v>1</v>
      </c>
      <c r="BH261">
        <v>1</v>
      </c>
      <c r="BI261">
        <v>1</v>
      </c>
      <c r="BJ261">
        <v>1</v>
      </c>
      <c r="BK261">
        <v>3</v>
      </c>
      <c r="BL261">
        <v>2</v>
      </c>
      <c r="BM261">
        <v>1</v>
      </c>
      <c r="BO261">
        <v>1</v>
      </c>
      <c r="BP261">
        <v>1</v>
      </c>
      <c r="BQ261">
        <v>1</v>
      </c>
      <c r="BS261">
        <v>3</v>
      </c>
      <c r="BT261">
        <v>1</v>
      </c>
      <c r="BU261">
        <v>2</v>
      </c>
      <c r="BW261">
        <v>2</v>
      </c>
      <c r="BX261">
        <v>1</v>
      </c>
      <c r="CC261">
        <v>1</v>
      </c>
      <c r="CH261">
        <v>2</v>
      </c>
      <c r="CL261">
        <v>1</v>
      </c>
      <c r="CQ261">
        <v>1</v>
      </c>
      <c r="DM261">
        <v>1</v>
      </c>
      <c r="DN261">
        <v>1</v>
      </c>
      <c r="HH261" s="132"/>
      <c r="HI261" s="257"/>
      <c r="HJ261" s="280"/>
      <c r="HK261" s="281"/>
      <c r="HL261" s="281"/>
      <c r="HM261" s="281"/>
      <c r="HN261" s="281"/>
      <c r="HO261" s="281"/>
      <c r="HP261" s="281"/>
      <c r="HQ261" s="281"/>
      <c r="HR261" s="271"/>
      <c r="HW261">
        <v>46</v>
      </c>
    </row>
    <row r="262" spans="2:235" x14ac:dyDescent="0.25">
      <c r="B262" t="s">
        <v>203</v>
      </c>
      <c r="AB262">
        <v>1</v>
      </c>
      <c r="AE262">
        <v>1</v>
      </c>
      <c r="AF262">
        <v>1</v>
      </c>
      <c r="AH262">
        <v>1</v>
      </c>
      <c r="AJ262">
        <v>1</v>
      </c>
      <c r="AL262">
        <v>1</v>
      </c>
      <c r="AM262">
        <v>2</v>
      </c>
      <c r="AN262">
        <v>1</v>
      </c>
      <c r="AO262">
        <v>2</v>
      </c>
      <c r="AP262">
        <v>1</v>
      </c>
      <c r="AQ262">
        <v>1</v>
      </c>
      <c r="AR262">
        <v>5</v>
      </c>
      <c r="AS262">
        <v>1</v>
      </c>
      <c r="AT262">
        <v>2</v>
      </c>
      <c r="AU262">
        <v>1</v>
      </c>
      <c r="AW262">
        <v>2</v>
      </c>
      <c r="AX262">
        <v>1</v>
      </c>
      <c r="AY262">
        <v>2</v>
      </c>
      <c r="BA262">
        <v>4</v>
      </c>
      <c r="BB262">
        <v>5</v>
      </c>
      <c r="BC262">
        <v>5</v>
      </c>
      <c r="BD262">
        <v>2</v>
      </c>
      <c r="BE262">
        <v>2</v>
      </c>
      <c r="BF262">
        <v>3</v>
      </c>
      <c r="BG262">
        <v>2</v>
      </c>
      <c r="BH262">
        <v>1</v>
      </c>
      <c r="BI262">
        <v>4</v>
      </c>
      <c r="BL262">
        <v>2</v>
      </c>
      <c r="BM262">
        <v>4</v>
      </c>
      <c r="BN262">
        <v>2</v>
      </c>
      <c r="BO262">
        <v>1</v>
      </c>
      <c r="BP262">
        <v>1</v>
      </c>
      <c r="BQ262">
        <v>4</v>
      </c>
      <c r="BR262">
        <v>1</v>
      </c>
      <c r="BS262">
        <v>1</v>
      </c>
      <c r="BT262">
        <v>1</v>
      </c>
      <c r="BU262">
        <v>2</v>
      </c>
      <c r="BV262">
        <v>1</v>
      </c>
      <c r="BW262">
        <v>1</v>
      </c>
      <c r="BX262">
        <v>2</v>
      </c>
      <c r="BY262">
        <v>1</v>
      </c>
      <c r="BZ262">
        <v>2</v>
      </c>
      <c r="CB262">
        <v>1</v>
      </c>
      <c r="CE262">
        <v>2</v>
      </c>
      <c r="CG262">
        <v>1</v>
      </c>
      <c r="CH262">
        <v>1</v>
      </c>
      <c r="CK262">
        <v>1</v>
      </c>
      <c r="CL262">
        <v>1</v>
      </c>
      <c r="CM262">
        <v>1</v>
      </c>
      <c r="CQ262">
        <v>3</v>
      </c>
      <c r="CR262">
        <v>3</v>
      </c>
      <c r="CT262">
        <v>2</v>
      </c>
      <c r="CU262">
        <v>3</v>
      </c>
      <c r="CW262">
        <v>3</v>
      </c>
      <c r="CX262">
        <v>1</v>
      </c>
      <c r="CZ262">
        <v>3</v>
      </c>
      <c r="DA262">
        <v>3</v>
      </c>
      <c r="DB262">
        <v>2</v>
      </c>
      <c r="DC262">
        <v>3</v>
      </c>
      <c r="DD262">
        <v>1</v>
      </c>
      <c r="DE262">
        <v>2</v>
      </c>
      <c r="DF262">
        <v>4</v>
      </c>
      <c r="DG262">
        <v>2</v>
      </c>
      <c r="DH262">
        <v>2</v>
      </c>
      <c r="DI262">
        <v>4</v>
      </c>
      <c r="DJ262">
        <v>6</v>
      </c>
      <c r="DL262">
        <v>3</v>
      </c>
      <c r="DM262">
        <v>2</v>
      </c>
      <c r="DN262">
        <v>3</v>
      </c>
      <c r="DO262">
        <v>5</v>
      </c>
      <c r="DP262">
        <v>4</v>
      </c>
      <c r="DQ262">
        <v>4</v>
      </c>
      <c r="DR262">
        <v>2</v>
      </c>
      <c r="DS262">
        <v>1</v>
      </c>
      <c r="DT262">
        <v>3</v>
      </c>
      <c r="DU262">
        <v>1</v>
      </c>
      <c r="DV262">
        <v>6</v>
      </c>
      <c r="DW262">
        <v>4</v>
      </c>
      <c r="DX262">
        <v>8</v>
      </c>
      <c r="DY262">
        <v>2</v>
      </c>
      <c r="DZ262">
        <v>5</v>
      </c>
      <c r="EA262">
        <v>5</v>
      </c>
      <c r="EB262">
        <v>10</v>
      </c>
      <c r="EC262">
        <v>4</v>
      </c>
      <c r="ED262">
        <v>4</v>
      </c>
      <c r="EE262">
        <v>4</v>
      </c>
      <c r="EF262">
        <v>2</v>
      </c>
      <c r="EG262">
        <v>4</v>
      </c>
      <c r="EH262">
        <v>4</v>
      </c>
      <c r="EI262">
        <v>4</v>
      </c>
      <c r="EJ262">
        <v>3</v>
      </c>
      <c r="EK262">
        <v>3</v>
      </c>
      <c r="EL262">
        <v>3</v>
      </c>
      <c r="EM262">
        <v>3</v>
      </c>
      <c r="EN262">
        <v>2</v>
      </c>
      <c r="EO262">
        <v>3</v>
      </c>
      <c r="EP262">
        <v>3</v>
      </c>
      <c r="EQ262">
        <v>2</v>
      </c>
      <c r="ER262">
        <v>2</v>
      </c>
      <c r="ES262">
        <v>2</v>
      </c>
      <c r="EU262">
        <v>4</v>
      </c>
      <c r="EV262">
        <v>1</v>
      </c>
      <c r="EW262">
        <v>1</v>
      </c>
      <c r="EX262">
        <v>1</v>
      </c>
      <c r="EY262">
        <v>1</v>
      </c>
      <c r="EZ262">
        <v>2</v>
      </c>
      <c r="FB262">
        <v>3</v>
      </c>
      <c r="FD262">
        <v>1</v>
      </c>
      <c r="FE262">
        <v>4</v>
      </c>
      <c r="FF262">
        <v>2</v>
      </c>
      <c r="FG262">
        <v>1</v>
      </c>
      <c r="FH262">
        <v>2</v>
      </c>
      <c r="FI262">
        <v>3</v>
      </c>
      <c r="FJ262">
        <v>3</v>
      </c>
      <c r="FK262">
        <v>2</v>
      </c>
      <c r="FL262">
        <v>2</v>
      </c>
      <c r="FM262">
        <v>1</v>
      </c>
      <c r="FN262">
        <v>2</v>
      </c>
      <c r="FO262">
        <v>2</v>
      </c>
      <c r="FP262">
        <v>2</v>
      </c>
      <c r="FQ262">
        <v>1</v>
      </c>
      <c r="FR262">
        <v>5</v>
      </c>
      <c r="FS262">
        <v>2</v>
      </c>
      <c r="FT262">
        <v>1</v>
      </c>
      <c r="FU262">
        <v>3</v>
      </c>
      <c r="FV262">
        <v>2</v>
      </c>
      <c r="FW262">
        <v>6</v>
      </c>
      <c r="FX262">
        <v>4</v>
      </c>
      <c r="FY262">
        <v>4</v>
      </c>
      <c r="FZ262">
        <v>2</v>
      </c>
      <c r="GA262">
        <v>5</v>
      </c>
      <c r="GB262">
        <v>11</v>
      </c>
      <c r="GC262">
        <v>4</v>
      </c>
      <c r="GD262">
        <v>13</v>
      </c>
      <c r="GE262">
        <v>8</v>
      </c>
      <c r="GF262">
        <v>2</v>
      </c>
      <c r="GG262">
        <v>7</v>
      </c>
      <c r="GH262">
        <v>7</v>
      </c>
      <c r="GI262">
        <v>6</v>
      </c>
      <c r="GJ262">
        <v>6</v>
      </c>
      <c r="GK262">
        <v>4</v>
      </c>
      <c r="GL262">
        <v>9</v>
      </c>
      <c r="GM262">
        <v>7</v>
      </c>
      <c r="GN262">
        <v>6</v>
      </c>
      <c r="GO262">
        <v>5</v>
      </c>
      <c r="GP262">
        <v>4</v>
      </c>
      <c r="GQ262">
        <v>3</v>
      </c>
      <c r="GR262">
        <v>3</v>
      </c>
      <c r="GS262">
        <v>6</v>
      </c>
      <c r="GT262">
        <v>5</v>
      </c>
      <c r="GU262">
        <v>4</v>
      </c>
      <c r="GV262">
        <v>5</v>
      </c>
      <c r="GW262">
        <v>3</v>
      </c>
      <c r="GX262">
        <v>9</v>
      </c>
      <c r="GY262">
        <v>3</v>
      </c>
      <c r="GZ262">
        <v>10</v>
      </c>
      <c r="HA262">
        <v>1</v>
      </c>
      <c r="HB262">
        <v>5</v>
      </c>
      <c r="HC262">
        <v>7</v>
      </c>
      <c r="HD262">
        <v>9</v>
      </c>
      <c r="HE262">
        <v>6</v>
      </c>
      <c r="HF262">
        <v>7</v>
      </c>
      <c r="HG262">
        <v>10</v>
      </c>
      <c r="HH262">
        <v>11</v>
      </c>
      <c r="HI262">
        <v>13</v>
      </c>
      <c r="HJ262">
        <v>11</v>
      </c>
      <c r="HK262">
        <v>21</v>
      </c>
      <c r="HL262">
        <v>10</v>
      </c>
      <c r="HM262">
        <v>15</v>
      </c>
      <c r="HN262">
        <v>10</v>
      </c>
      <c r="HO262">
        <v>6</v>
      </c>
      <c r="HP262">
        <v>7</v>
      </c>
      <c r="HQ262">
        <v>8</v>
      </c>
      <c r="HR262">
        <v>9</v>
      </c>
      <c r="HS262">
        <v>1</v>
      </c>
      <c r="HT262">
        <v>7</v>
      </c>
      <c r="HW262">
        <v>655</v>
      </c>
    </row>
    <row r="263" spans="2:235" x14ac:dyDescent="0.25">
      <c r="B263" t="s">
        <v>205</v>
      </c>
      <c r="I263">
        <v>1</v>
      </c>
      <c r="T263">
        <v>1</v>
      </c>
      <c r="V263">
        <v>1</v>
      </c>
      <c r="W263">
        <v>1</v>
      </c>
      <c r="Y263">
        <v>2</v>
      </c>
      <c r="Z263">
        <v>1</v>
      </c>
      <c r="AA263">
        <v>4</v>
      </c>
      <c r="AB263">
        <v>5</v>
      </c>
      <c r="AC263">
        <v>4</v>
      </c>
      <c r="AD263">
        <v>8</v>
      </c>
      <c r="AE263">
        <v>7</v>
      </c>
      <c r="AF263">
        <v>4</v>
      </c>
      <c r="AG263">
        <v>17</v>
      </c>
      <c r="AH263">
        <v>10</v>
      </c>
      <c r="AI263">
        <v>7</v>
      </c>
      <c r="AJ263">
        <v>7</v>
      </c>
      <c r="AK263">
        <v>17</v>
      </c>
      <c r="AL263">
        <v>18</v>
      </c>
      <c r="AM263">
        <v>29</v>
      </c>
      <c r="AN263">
        <v>27</v>
      </c>
      <c r="AO263">
        <v>40</v>
      </c>
      <c r="AP263">
        <v>38</v>
      </c>
      <c r="AQ263">
        <v>47</v>
      </c>
      <c r="AR263">
        <v>40</v>
      </c>
      <c r="AS263">
        <v>60</v>
      </c>
      <c r="AT263">
        <v>64</v>
      </c>
      <c r="AU263">
        <v>50</v>
      </c>
      <c r="AV263">
        <v>40</v>
      </c>
      <c r="AW263">
        <v>45</v>
      </c>
      <c r="AX263">
        <v>64</v>
      </c>
      <c r="AY263">
        <v>49</v>
      </c>
      <c r="AZ263">
        <v>50</v>
      </c>
      <c r="BA263">
        <v>79</v>
      </c>
      <c r="BB263">
        <v>53</v>
      </c>
      <c r="BC263">
        <v>70</v>
      </c>
      <c r="BD263">
        <v>56</v>
      </c>
      <c r="BE263">
        <v>86</v>
      </c>
      <c r="BF263">
        <v>86</v>
      </c>
      <c r="BG263">
        <v>71</v>
      </c>
      <c r="BH263">
        <v>93</v>
      </c>
      <c r="BI263">
        <v>75</v>
      </c>
      <c r="BJ263">
        <v>107</v>
      </c>
      <c r="BK263">
        <v>104</v>
      </c>
      <c r="BL263">
        <v>121</v>
      </c>
      <c r="BM263">
        <v>102</v>
      </c>
      <c r="BN263">
        <v>88</v>
      </c>
      <c r="BO263">
        <v>111</v>
      </c>
      <c r="BP263">
        <v>110</v>
      </c>
      <c r="BQ263">
        <v>109</v>
      </c>
      <c r="BR263">
        <v>88</v>
      </c>
      <c r="BS263">
        <v>105</v>
      </c>
      <c r="BT263">
        <v>95</v>
      </c>
      <c r="BU263">
        <v>76</v>
      </c>
      <c r="BV263">
        <v>115</v>
      </c>
      <c r="BW263">
        <v>81</v>
      </c>
      <c r="BX263">
        <v>82</v>
      </c>
      <c r="BY263">
        <v>80</v>
      </c>
      <c r="BZ263">
        <v>90</v>
      </c>
      <c r="CA263">
        <v>85</v>
      </c>
      <c r="CB263">
        <v>57</v>
      </c>
      <c r="CC263">
        <v>69</v>
      </c>
      <c r="CD263">
        <v>51</v>
      </c>
      <c r="CE263">
        <v>44</v>
      </c>
      <c r="CF263">
        <v>56</v>
      </c>
      <c r="CG263">
        <v>46</v>
      </c>
      <c r="CH263">
        <v>52</v>
      </c>
      <c r="CI263">
        <v>36</v>
      </c>
      <c r="CJ263">
        <v>44</v>
      </c>
      <c r="CK263">
        <v>40</v>
      </c>
      <c r="CL263">
        <v>25</v>
      </c>
      <c r="CM263">
        <v>29</v>
      </c>
      <c r="CN263">
        <v>38</v>
      </c>
      <c r="CO263">
        <v>36</v>
      </c>
      <c r="CP263">
        <v>26</v>
      </c>
      <c r="CQ263">
        <v>26</v>
      </c>
      <c r="CR263">
        <v>16</v>
      </c>
      <c r="CS263">
        <v>22</v>
      </c>
      <c r="CT263">
        <v>32</v>
      </c>
      <c r="CU263">
        <v>21</v>
      </c>
      <c r="CV263">
        <v>33</v>
      </c>
      <c r="CW263">
        <v>28</v>
      </c>
      <c r="CX263">
        <v>26</v>
      </c>
      <c r="CY263">
        <v>18</v>
      </c>
      <c r="CZ263">
        <v>18</v>
      </c>
      <c r="DA263">
        <v>20</v>
      </c>
      <c r="DB263">
        <v>19</v>
      </c>
      <c r="DC263">
        <v>23</v>
      </c>
      <c r="DD263">
        <v>26</v>
      </c>
      <c r="DE263">
        <v>35</v>
      </c>
      <c r="DF263">
        <v>46</v>
      </c>
      <c r="DG263">
        <v>32</v>
      </c>
      <c r="DH263">
        <v>35</v>
      </c>
      <c r="DI263">
        <v>32</v>
      </c>
      <c r="DJ263">
        <v>37</v>
      </c>
      <c r="DK263">
        <v>24</v>
      </c>
      <c r="DL263">
        <v>31</v>
      </c>
      <c r="DM263">
        <v>33</v>
      </c>
      <c r="DN263">
        <v>29</v>
      </c>
      <c r="DO263">
        <v>29</v>
      </c>
      <c r="DP263">
        <v>25</v>
      </c>
      <c r="DQ263">
        <v>29</v>
      </c>
      <c r="DR263">
        <v>19</v>
      </c>
      <c r="DS263">
        <v>34</v>
      </c>
      <c r="DT263">
        <v>20</v>
      </c>
      <c r="DU263">
        <v>24</v>
      </c>
      <c r="DV263">
        <v>28</v>
      </c>
      <c r="DW263">
        <v>32</v>
      </c>
      <c r="DX263">
        <v>23</v>
      </c>
      <c r="DY263">
        <v>23</v>
      </c>
      <c r="DZ263">
        <v>38</v>
      </c>
      <c r="EA263">
        <v>27</v>
      </c>
      <c r="EB263">
        <v>32</v>
      </c>
      <c r="EC263">
        <v>23</v>
      </c>
      <c r="ED263">
        <v>15</v>
      </c>
      <c r="EE263">
        <v>27</v>
      </c>
      <c r="EF263">
        <v>24</v>
      </c>
      <c r="EG263">
        <v>23</v>
      </c>
      <c r="EH263">
        <v>20</v>
      </c>
      <c r="EI263">
        <v>22</v>
      </c>
      <c r="EJ263">
        <v>12</v>
      </c>
      <c r="EK263">
        <v>12</v>
      </c>
      <c r="EL263">
        <v>14</v>
      </c>
      <c r="EM263">
        <v>9</v>
      </c>
      <c r="EN263">
        <v>17</v>
      </c>
      <c r="EO263">
        <v>13</v>
      </c>
      <c r="EP263">
        <v>11</v>
      </c>
      <c r="EQ263">
        <v>16</v>
      </c>
      <c r="ER263">
        <v>13</v>
      </c>
      <c r="ES263">
        <v>18</v>
      </c>
      <c r="ET263">
        <v>16</v>
      </c>
      <c r="EU263">
        <v>13</v>
      </c>
      <c r="EV263">
        <v>17</v>
      </c>
      <c r="EW263">
        <v>21</v>
      </c>
      <c r="EX263">
        <v>14</v>
      </c>
      <c r="EY263">
        <v>18</v>
      </c>
      <c r="EZ263">
        <v>10</v>
      </c>
      <c r="FA263">
        <v>9</v>
      </c>
      <c r="FB263">
        <v>25</v>
      </c>
      <c r="FC263">
        <v>22</v>
      </c>
      <c r="FD263">
        <v>24</v>
      </c>
      <c r="FE263">
        <v>18</v>
      </c>
      <c r="FF263">
        <v>19</v>
      </c>
      <c r="FG263">
        <v>26</v>
      </c>
      <c r="FH263">
        <v>20</v>
      </c>
      <c r="FI263">
        <v>34</v>
      </c>
      <c r="FJ263">
        <v>40</v>
      </c>
      <c r="FK263">
        <v>61</v>
      </c>
      <c r="FL263">
        <v>35</v>
      </c>
      <c r="FM263">
        <v>25</v>
      </c>
      <c r="FN263">
        <v>35</v>
      </c>
      <c r="FO263">
        <v>45</v>
      </c>
      <c r="FP263">
        <v>57</v>
      </c>
      <c r="FQ263">
        <v>67</v>
      </c>
      <c r="FR263">
        <v>78</v>
      </c>
      <c r="FS263">
        <v>52</v>
      </c>
      <c r="FT263">
        <v>61</v>
      </c>
      <c r="FU263">
        <v>87</v>
      </c>
      <c r="FV263">
        <v>80</v>
      </c>
      <c r="FW263">
        <v>130</v>
      </c>
      <c r="FX263">
        <v>98</v>
      </c>
      <c r="FY263">
        <v>124</v>
      </c>
      <c r="FZ263">
        <v>132</v>
      </c>
      <c r="GA263">
        <v>141</v>
      </c>
      <c r="GB263">
        <v>140</v>
      </c>
      <c r="GC263">
        <v>152</v>
      </c>
      <c r="GD263">
        <v>197</v>
      </c>
      <c r="GE263">
        <v>193</v>
      </c>
      <c r="GF263">
        <v>203</v>
      </c>
      <c r="GG263">
        <v>193</v>
      </c>
      <c r="GH263">
        <v>177</v>
      </c>
      <c r="GI263">
        <v>165</v>
      </c>
      <c r="GJ263">
        <v>163</v>
      </c>
      <c r="GK263">
        <v>196</v>
      </c>
      <c r="GL263">
        <v>197</v>
      </c>
      <c r="GM263">
        <v>185</v>
      </c>
      <c r="GN263">
        <v>159</v>
      </c>
      <c r="GO263">
        <v>178</v>
      </c>
      <c r="GP263">
        <v>160</v>
      </c>
      <c r="GQ263">
        <v>135</v>
      </c>
      <c r="GR263">
        <v>158</v>
      </c>
      <c r="GS263">
        <v>155</v>
      </c>
      <c r="GT263">
        <v>181</v>
      </c>
      <c r="GU263">
        <v>156</v>
      </c>
      <c r="GV263">
        <v>144</v>
      </c>
      <c r="GW263">
        <v>182</v>
      </c>
      <c r="GX263">
        <v>171</v>
      </c>
      <c r="GY263">
        <v>179</v>
      </c>
      <c r="GZ263">
        <v>204</v>
      </c>
      <c r="HA263">
        <v>209</v>
      </c>
      <c r="HB263">
        <v>182</v>
      </c>
      <c r="HC263">
        <v>188</v>
      </c>
      <c r="HD263">
        <v>197</v>
      </c>
      <c r="HE263">
        <v>208</v>
      </c>
      <c r="HF263">
        <v>315</v>
      </c>
      <c r="HG263">
        <v>304</v>
      </c>
      <c r="HH263">
        <v>288</v>
      </c>
      <c r="HI263">
        <v>251</v>
      </c>
      <c r="HJ263">
        <v>304</v>
      </c>
      <c r="HK263">
        <v>314</v>
      </c>
      <c r="HL263">
        <v>325</v>
      </c>
      <c r="HM263">
        <v>344</v>
      </c>
      <c r="HN263">
        <v>332</v>
      </c>
      <c r="HO263">
        <v>265</v>
      </c>
      <c r="HP263">
        <v>182</v>
      </c>
      <c r="HQ263">
        <v>153</v>
      </c>
      <c r="HR263">
        <v>111</v>
      </c>
      <c r="HS263">
        <v>85</v>
      </c>
      <c r="HT263">
        <v>99</v>
      </c>
      <c r="HU263">
        <v>13</v>
      </c>
      <c r="HW263">
        <v>15805</v>
      </c>
    </row>
    <row r="264" spans="2:235" x14ac:dyDescent="0.25">
      <c r="B264" t="s">
        <v>206</v>
      </c>
      <c r="W264">
        <v>1</v>
      </c>
      <c r="X264">
        <v>1</v>
      </c>
      <c r="Y264">
        <v>2</v>
      </c>
      <c r="Z264">
        <v>1</v>
      </c>
      <c r="AA264">
        <v>2</v>
      </c>
      <c r="AB264">
        <v>9</v>
      </c>
      <c r="AC264">
        <v>1</v>
      </c>
      <c r="AD264">
        <v>5</v>
      </c>
      <c r="AE264">
        <v>6</v>
      </c>
      <c r="AF264">
        <v>13</v>
      </c>
      <c r="AG264">
        <v>10</v>
      </c>
      <c r="AH264">
        <v>13</v>
      </c>
      <c r="AI264">
        <v>7</v>
      </c>
      <c r="AJ264">
        <v>15</v>
      </c>
      <c r="AK264">
        <v>22</v>
      </c>
      <c r="AL264">
        <v>34</v>
      </c>
      <c r="AM264">
        <v>52</v>
      </c>
      <c r="AN264">
        <v>40</v>
      </c>
      <c r="AO264">
        <v>46</v>
      </c>
      <c r="AP264">
        <v>61</v>
      </c>
      <c r="AQ264">
        <v>68</v>
      </c>
      <c r="AR264">
        <v>70</v>
      </c>
      <c r="AS264">
        <v>62</v>
      </c>
      <c r="AT264">
        <v>88</v>
      </c>
      <c r="AU264">
        <v>65</v>
      </c>
      <c r="AV264">
        <v>61</v>
      </c>
      <c r="AW264">
        <v>65</v>
      </c>
      <c r="AX264">
        <v>81</v>
      </c>
      <c r="AY264">
        <v>73</v>
      </c>
      <c r="AZ264">
        <v>48</v>
      </c>
      <c r="BA264">
        <v>72</v>
      </c>
      <c r="BB264">
        <v>79</v>
      </c>
      <c r="BC264">
        <v>82</v>
      </c>
      <c r="BD264">
        <v>86</v>
      </c>
      <c r="BE264">
        <v>90</v>
      </c>
      <c r="BF264">
        <v>66</v>
      </c>
      <c r="BG264">
        <v>71</v>
      </c>
      <c r="BH264">
        <v>93</v>
      </c>
      <c r="BI264">
        <v>62</v>
      </c>
      <c r="BJ264">
        <v>106</v>
      </c>
      <c r="BK264">
        <v>79</v>
      </c>
      <c r="BL264">
        <v>88</v>
      </c>
      <c r="BM264">
        <v>93</v>
      </c>
      <c r="BN264">
        <v>67</v>
      </c>
      <c r="BO264">
        <v>116</v>
      </c>
      <c r="BP264">
        <v>99</v>
      </c>
      <c r="BQ264">
        <v>97</v>
      </c>
      <c r="BR264">
        <v>89</v>
      </c>
      <c r="BS264">
        <v>87</v>
      </c>
      <c r="BT264">
        <v>104</v>
      </c>
      <c r="BU264">
        <v>65</v>
      </c>
      <c r="BV264">
        <v>90</v>
      </c>
      <c r="BW264">
        <v>56</v>
      </c>
      <c r="BX264">
        <v>73</v>
      </c>
      <c r="BY264">
        <v>50</v>
      </c>
      <c r="BZ264">
        <v>54</v>
      </c>
      <c r="CA264">
        <v>49</v>
      </c>
      <c r="CB264">
        <v>40</v>
      </c>
      <c r="CC264">
        <v>58</v>
      </c>
      <c r="CD264">
        <v>51</v>
      </c>
      <c r="CE264">
        <v>42</v>
      </c>
      <c r="CF264">
        <v>28</v>
      </c>
      <c r="CG264">
        <v>41</v>
      </c>
      <c r="CH264">
        <v>23</v>
      </c>
      <c r="CI264">
        <v>34</v>
      </c>
      <c r="CJ264">
        <v>30</v>
      </c>
      <c r="CK264">
        <v>31</v>
      </c>
      <c r="CL264">
        <v>23</v>
      </c>
      <c r="CM264">
        <v>17</v>
      </c>
      <c r="CN264">
        <v>44</v>
      </c>
      <c r="CO264">
        <v>17</v>
      </c>
      <c r="CP264">
        <v>22</v>
      </c>
      <c r="CQ264">
        <v>26</v>
      </c>
      <c r="CR264">
        <v>18</v>
      </c>
      <c r="CS264">
        <v>26</v>
      </c>
      <c r="CT264">
        <v>17</v>
      </c>
      <c r="CU264">
        <v>25</v>
      </c>
      <c r="CV264">
        <v>21</v>
      </c>
      <c r="CW264">
        <v>17</v>
      </c>
      <c r="CX264">
        <v>20</v>
      </c>
      <c r="CY264">
        <v>13</v>
      </c>
      <c r="CZ264">
        <v>20</v>
      </c>
      <c r="DA264">
        <v>12</v>
      </c>
      <c r="DB264">
        <v>22</v>
      </c>
      <c r="DC264">
        <v>15</v>
      </c>
      <c r="DD264">
        <v>17</v>
      </c>
      <c r="DE264">
        <v>22</v>
      </c>
      <c r="DF264">
        <v>28</v>
      </c>
      <c r="DG264">
        <v>26</v>
      </c>
      <c r="DH264">
        <v>31</v>
      </c>
      <c r="DI264">
        <v>38</v>
      </c>
      <c r="DJ264">
        <v>29</v>
      </c>
      <c r="DK264">
        <v>19</v>
      </c>
      <c r="DL264">
        <v>25</v>
      </c>
      <c r="DM264">
        <v>23</v>
      </c>
      <c r="DN264">
        <v>30</v>
      </c>
      <c r="DO264">
        <v>26</v>
      </c>
      <c r="DP264">
        <v>24</v>
      </c>
      <c r="DQ264">
        <v>19</v>
      </c>
      <c r="DR264">
        <v>22</v>
      </c>
      <c r="DS264">
        <v>27</v>
      </c>
      <c r="DT264">
        <v>23</v>
      </c>
      <c r="DU264">
        <v>29</v>
      </c>
      <c r="DV264">
        <v>23</v>
      </c>
      <c r="DW264">
        <v>26</v>
      </c>
      <c r="DX264">
        <v>22</v>
      </c>
      <c r="DY264">
        <v>15</v>
      </c>
      <c r="DZ264">
        <v>24</v>
      </c>
      <c r="EA264">
        <v>27</v>
      </c>
      <c r="EB264">
        <v>30</v>
      </c>
      <c r="EC264">
        <v>21</v>
      </c>
      <c r="ED264">
        <v>29</v>
      </c>
      <c r="EE264">
        <v>17</v>
      </c>
      <c r="EF264">
        <v>21</v>
      </c>
      <c r="EG264">
        <v>22</v>
      </c>
      <c r="EH264">
        <v>11</v>
      </c>
      <c r="EI264">
        <v>19</v>
      </c>
      <c r="EJ264">
        <v>13</v>
      </c>
      <c r="EK264">
        <v>14</v>
      </c>
      <c r="EL264">
        <v>22</v>
      </c>
      <c r="EM264">
        <v>14</v>
      </c>
      <c r="EN264">
        <v>16</v>
      </c>
      <c r="EO264">
        <v>13</v>
      </c>
      <c r="EP264">
        <v>25</v>
      </c>
      <c r="EQ264">
        <v>18</v>
      </c>
      <c r="ER264">
        <v>9</v>
      </c>
      <c r="ES264">
        <v>16</v>
      </c>
      <c r="ET264">
        <v>13</v>
      </c>
      <c r="EU264">
        <v>9</v>
      </c>
      <c r="EV264">
        <v>11</v>
      </c>
      <c r="EW264">
        <v>9</v>
      </c>
      <c r="EX264">
        <v>13</v>
      </c>
      <c r="EY264">
        <v>9</v>
      </c>
      <c r="EZ264">
        <v>5</v>
      </c>
      <c r="FA264">
        <v>6</v>
      </c>
      <c r="FB264">
        <v>13</v>
      </c>
      <c r="FC264">
        <v>10</v>
      </c>
      <c r="FD264">
        <v>23</v>
      </c>
      <c r="FE264">
        <v>15</v>
      </c>
      <c r="FF264">
        <v>25</v>
      </c>
      <c r="FG264">
        <v>24</v>
      </c>
      <c r="FH264">
        <v>20</v>
      </c>
      <c r="FI264">
        <v>30</v>
      </c>
      <c r="FJ264">
        <v>35</v>
      </c>
      <c r="FK264">
        <v>41</v>
      </c>
      <c r="FL264">
        <v>21</v>
      </c>
      <c r="FM264">
        <v>34</v>
      </c>
      <c r="FN264">
        <v>29</v>
      </c>
      <c r="FO264">
        <v>33</v>
      </c>
      <c r="FP264">
        <v>44</v>
      </c>
      <c r="FQ264">
        <v>44</v>
      </c>
      <c r="FR264">
        <v>48</v>
      </c>
      <c r="FS264">
        <v>46</v>
      </c>
      <c r="FT264">
        <v>44</v>
      </c>
      <c r="FU264">
        <v>47</v>
      </c>
      <c r="FV264">
        <v>46</v>
      </c>
      <c r="FW264">
        <v>82</v>
      </c>
      <c r="FX264">
        <v>73</v>
      </c>
      <c r="FY264">
        <v>86</v>
      </c>
      <c r="FZ264">
        <v>64</v>
      </c>
      <c r="GA264">
        <v>74</v>
      </c>
      <c r="GB264">
        <v>86</v>
      </c>
      <c r="GC264">
        <v>95</v>
      </c>
      <c r="GD264">
        <v>144</v>
      </c>
      <c r="GE264">
        <v>109</v>
      </c>
      <c r="GF264">
        <v>110</v>
      </c>
      <c r="GG264">
        <v>75</v>
      </c>
      <c r="GH264">
        <v>108</v>
      </c>
      <c r="GI264">
        <v>90</v>
      </c>
      <c r="GJ264">
        <v>73</v>
      </c>
      <c r="GK264">
        <v>103</v>
      </c>
      <c r="GL264">
        <v>97</v>
      </c>
      <c r="GM264">
        <v>113</v>
      </c>
      <c r="GN264">
        <v>101</v>
      </c>
      <c r="GO264">
        <v>76</v>
      </c>
      <c r="GP264">
        <v>83</v>
      </c>
      <c r="GQ264">
        <v>83</v>
      </c>
      <c r="GR264">
        <v>69</v>
      </c>
      <c r="GS264">
        <v>105</v>
      </c>
      <c r="GT264">
        <v>92</v>
      </c>
      <c r="GU264">
        <v>76</v>
      </c>
      <c r="GV264">
        <v>81</v>
      </c>
      <c r="GW264">
        <v>86</v>
      </c>
      <c r="GX264">
        <v>92</v>
      </c>
      <c r="GY264">
        <v>102</v>
      </c>
      <c r="GZ264">
        <v>99</v>
      </c>
      <c r="HA264">
        <v>106</v>
      </c>
      <c r="HB264">
        <v>93</v>
      </c>
      <c r="HC264">
        <v>99</v>
      </c>
      <c r="HD264">
        <v>88</v>
      </c>
      <c r="HE264">
        <v>80</v>
      </c>
      <c r="HF264">
        <v>133</v>
      </c>
      <c r="HG264">
        <v>155</v>
      </c>
      <c r="HH264">
        <v>158</v>
      </c>
      <c r="HI264">
        <v>121</v>
      </c>
      <c r="HJ264">
        <v>172</v>
      </c>
      <c r="HK264">
        <v>155</v>
      </c>
      <c r="HL264">
        <v>181</v>
      </c>
      <c r="HM264">
        <v>184</v>
      </c>
      <c r="HN264">
        <v>188</v>
      </c>
      <c r="HO264">
        <v>133</v>
      </c>
      <c r="HP264">
        <v>87</v>
      </c>
      <c r="HQ264">
        <v>71</v>
      </c>
      <c r="HR264">
        <v>62</v>
      </c>
      <c r="HS264">
        <v>55</v>
      </c>
      <c r="HT264">
        <v>53</v>
      </c>
      <c r="HU264">
        <v>4</v>
      </c>
      <c r="HW264">
        <v>10715</v>
      </c>
    </row>
    <row r="265" spans="2:235" x14ac:dyDescent="0.25">
      <c r="B265" t="s">
        <v>207</v>
      </c>
      <c r="C265">
        <v>1</v>
      </c>
      <c r="K265">
        <v>1</v>
      </c>
      <c r="M265">
        <v>2</v>
      </c>
      <c r="O265">
        <v>2</v>
      </c>
      <c r="Q265">
        <v>1</v>
      </c>
      <c r="U265">
        <v>1</v>
      </c>
      <c r="V265">
        <v>2</v>
      </c>
      <c r="X265">
        <v>1</v>
      </c>
      <c r="Y265">
        <v>1</v>
      </c>
      <c r="Z265">
        <v>5</v>
      </c>
      <c r="AA265">
        <v>6</v>
      </c>
      <c r="AB265">
        <v>9</v>
      </c>
      <c r="AC265">
        <v>10</v>
      </c>
      <c r="AD265">
        <v>18</v>
      </c>
      <c r="AE265">
        <v>31</v>
      </c>
      <c r="AF265">
        <v>28</v>
      </c>
      <c r="AG265">
        <v>20</v>
      </c>
      <c r="AH265">
        <v>12</v>
      </c>
      <c r="AI265">
        <v>25</v>
      </c>
      <c r="AJ265">
        <v>26</v>
      </c>
      <c r="AK265">
        <v>38</v>
      </c>
      <c r="AL265">
        <v>29</v>
      </c>
      <c r="AM265">
        <v>53</v>
      </c>
      <c r="AN265">
        <v>48</v>
      </c>
      <c r="AO265">
        <v>57</v>
      </c>
      <c r="AP265">
        <v>53</v>
      </c>
      <c r="AQ265">
        <v>79</v>
      </c>
      <c r="AR265">
        <v>88</v>
      </c>
      <c r="AS265">
        <v>80</v>
      </c>
      <c r="AT265">
        <v>96</v>
      </c>
      <c r="AU265">
        <v>94</v>
      </c>
      <c r="AV265">
        <v>99</v>
      </c>
      <c r="AW265">
        <v>88</v>
      </c>
      <c r="AX265">
        <v>98</v>
      </c>
      <c r="AY265">
        <v>80</v>
      </c>
      <c r="AZ265">
        <v>85</v>
      </c>
      <c r="BA265">
        <v>117</v>
      </c>
      <c r="BB265">
        <v>106</v>
      </c>
      <c r="BC265">
        <v>110</v>
      </c>
      <c r="BD265">
        <v>85</v>
      </c>
      <c r="BE265">
        <v>119</v>
      </c>
      <c r="BF265">
        <v>96</v>
      </c>
      <c r="BG265">
        <v>83</v>
      </c>
      <c r="BH265">
        <v>129</v>
      </c>
      <c r="BI265">
        <v>105</v>
      </c>
      <c r="BJ265">
        <v>128</v>
      </c>
      <c r="BK265">
        <v>131</v>
      </c>
      <c r="BL265">
        <v>144</v>
      </c>
      <c r="BM265">
        <v>116</v>
      </c>
      <c r="BN265">
        <v>91</v>
      </c>
      <c r="BO265">
        <v>149</v>
      </c>
      <c r="BP265">
        <v>110</v>
      </c>
      <c r="BQ265">
        <v>114</v>
      </c>
      <c r="BR265">
        <v>98</v>
      </c>
      <c r="BS265">
        <v>118</v>
      </c>
      <c r="BT265">
        <v>85</v>
      </c>
      <c r="BU265">
        <v>86</v>
      </c>
      <c r="BV265">
        <v>88</v>
      </c>
      <c r="BW265">
        <v>82</v>
      </c>
      <c r="BX265">
        <v>74</v>
      </c>
      <c r="BY265">
        <v>86</v>
      </c>
      <c r="BZ265">
        <v>82</v>
      </c>
      <c r="CA265">
        <v>75</v>
      </c>
      <c r="CB265">
        <v>62</v>
      </c>
      <c r="CC265">
        <v>75</v>
      </c>
      <c r="CD265">
        <v>57</v>
      </c>
      <c r="CE265">
        <v>50</v>
      </c>
      <c r="CF265">
        <v>50</v>
      </c>
      <c r="CG265">
        <v>47</v>
      </c>
      <c r="CH265">
        <v>36</v>
      </c>
      <c r="CI265">
        <v>41</v>
      </c>
      <c r="CJ265">
        <v>46</v>
      </c>
      <c r="CK265">
        <v>41</v>
      </c>
      <c r="CL265">
        <v>39</v>
      </c>
      <c r="CM265">
        <v>39</v>
      </c>
      <c r="CN265">
        <v>42</v>
      </c>
      <c r="CO265">
        <v>22</v>
      </c>
      <c r="CP265">
        <v>19</v>
      </c>
      <c r="CQ265">
        <v>24</v>
      </c>
      <c r="CR265">
        <v>24</v>
      </c>
      <c r="CS265">
        <v>22</v>
      </c>
      <c r="CT265">
        <v>24</v>
      </c>
      <c r="CU265">
        <v>18</v>
      </c>
      <c r="CV265">
        <v>20</v>
      </c>
      <c r="CW265">
        <v>17</v>
      </c>
      <c r="CX265">
        <v>22</v>
      </c>
      <c r="CY265">
        <v>19</v>
      </c>
      <c r="CZ265">
        <v>19</v>
      </c>
      <c r="DA265">
        <v>17</v>
      </c>
      <c r="DB265">
        <v>26</v>
      </c>
      <c r="DC265">
        <v>15</v>
      </c>
      <c r="DD265">
        <v>14</v>
      </c>
      <c r="DE265">
        <v>24</v>
      </c>
      <c r="DF265">
        <v>20</v>
      </c>
      <c r="DG265">
        <v>19</v>
      </c>
      <c r="DH265">
        <v>20</v>
      </c>
      <c r="DI265">
        <v>27</v>
      </c>
      <c r="DJ265">
        <v>41</v>
      </c>
      <c r="DK265">
        <v>16</v>
      </c>
      <c r="DL265">
        <v>33</v>
      </c>
      <c r="DM265">
        <v>14</v>
      </c>
      <c r="DN265">
        <v>23</v>
      </c>
      <c r="DO265">
        <v>25</v>
      </c>
      <c r="DP265">
        <v>27</v>
      </c>
      <c r="DQ265">
        <v>34</v>
      </c>
      <c r="DR265">
        <v>24</v>
      </c>
      <c r="DS265">
        <v>30</v>
      </c>
      <c r="DT265">
        <v>24</v>
      </c>
      <c r="DU265">
        <v>19</v>
      </c>
      <c r="DV265">
        <v>19</v>
      </c>
      <c r="DW265">
        <v>29</v>
      </c>
      <c r="DX265">
        <v>28</v>
      </c>
      <c r="DY265">
        <v>18</v>
      </c>
      <c r="DZ265">
        <v>26</v>
      </c>
      <c r="EA265">
        <v>20</v>
      </c>
      <c r="EB265">
        <v>20</v>
      </c>
      <c r="EC265">
        <v>19</v>
      </c>
      <c r="ED265">
        <v>25</v>
      </c>
      <c r="EE265">
        <v>17</v>
      </c>
      <c r="EF265">
        <v>9</v>
      </c>
      <c r="EG265">
        <v>28</v>
      </c>
      <c r="EH265">
        <v>14</v>
      </c>
      <c r="EI265">
        <v>11</v>
      </c>
      <c r="EJ265">
        <v>11</v>
      </c>
      <c r="EK265">
        <v>16</v>
      </c>
      <c r="EL265">
        <v>13</v>
      </c>
      <c r="EM265">
        <v>14</v>
      </c>
      <c r="EN265">
        <v>9</v>
      </c>
      <c r="EO265">
        <v>20</v>
      </c>
      <c r="EP265">
        <v>13</v>
      </c>
      <c r="EQ265">
        <v>12</v>
      </c>
      <c r="ER265">
        <v>11</v>
      </c>
      <c r="ES265">
        <v>14</v>
      </c>
      <c r="ET265">
        <v>8</v>
      </c>
      <c r="EU265">
        <v>12</v>
      </c>
      <c r="EV265">
        <v>9</v>
      </c>
      <c r="EW265">
        <v>10</v>
      </c>
      <c r="EX265">
        <v>5</v>
      </c>
      <c r="EY265">
        <v>5</v>
      </c>
      <c r="EZ265">
        <v>11</v>
      </c>
      <c r="FA265">
        <v>9</v>
      </c>
      <c r="FB265">
        <v>19</v>
      </c>
      <c r="FC265">
        <v>13</v>
      </c>
      <c r="FD265">
        <v>15</v>
      </c>
      <c r="FE265">
        <v>26</v>
      </c>
      <c r="FF265">
        <v>21</v>
      </c>
      <c r="FG265">
        <v>18</v>
      </c>
      <c r="FH265">
        <v>22</v>
      </c>
      <c r="FI265">
        <v>28</v>
      </c>
      <c r="FJ265">
        <v>29</v>
      </c>
      <c r="FK265">
        <v>34</v>
      </c>
      <c r="FL265">
        <v>17</v>
      </c>
      <c r="FM265">
        <v>28</v>
      </c>
      <c r="FN265">
        <v>24</v>
      </c>
      <c r="FO265">
        <v>26</v>
      </c>
      <c r="FP265">
        <v>38</v>
      </c>
      <c r="FQ265">
        <v>30</v>
      </c>
      <c r="FR265">
        <v>49</v>
      </c>
      <c r="FS265">
        <v>38</v>
      </c>
      <c r="FT265">
        <v>30</v>
      </c>
      <c r="FU265">
        <v>42</v>
      </c>
      <c r="FV265">
        <v>39</v>
      </c>
      <c r="FW265">
        <v>60</v>
      </c>
      <c r="FX265">
        <v>56</v>
      </c>
      <c r="FY265">
        <v>57</v>
      </c>
      <c r="FZ265">
        <v>65</v>
      </c>
      <c r="GA265">
        <v>79</v>
      </c>
      <c r="GB265">
        <v>61</v>
      </c>
      <c r="GC265">
        <v>69</v>
      </c>
      <c r="GD265">
        <v>73</v>
      </c>
      <c r="GE265">
        <v>82</v>
      </c>
      <c r="GF265">
        <v>82</v>
      </c>
      <c r="GG265">
        <v>78</v>
      </c>
      <c r="GH265">
        <v>91</v>
      </c>
      <c r="GI265">
        <v>71</v>
      </c>
      <c r="GJ265">
        <v>68</v>
      </c>
      <c r="GK265">
        <v>78</v>
      </c>
      <c r="GL265">
        <v>64</v>
      </c>
      <c r="GM265">
        <v>76</v>
      </c>
      <c r="GN265">
        <v>66</v>
      </c>
      <c r="GO265">
        <v>46</v>
      </c>
      <c r="GP265">
        <v>71</v>
      </c>
      <c r="GQ265">
        <v>51</v>
      </c>
      <c r="GR265">
        <v>60</v>
      </c>
      <c r="GS265">
        <v>59</v>
      </c>
      <c r="GT265">
        <v>56</v>
      </c>
      <c r="GU265">
        <v>64</v>
      </c>
      <c r="GV265">
        <v>67</v>
      </c>
      <c r="GW265">
        <v>69</v>
      </c>
      <c r="GX265">
        <v>58</v>
      </c>
      <c r="GY265">
        <v>75</v>
      </c>
      <c r="GZ265">
        <v>56</v>
      </c>
      <c r="HA265">
        <v>68</v>
      </c>
      <c r="HB265">
        <v>49</v>
      </c>
      <c r="HC265">
        <v>67</v>
      </c>
      <c r="HD265">
        <v>58</v>
      </c>
      <c r="HE265">
        <v>61</v>
      </c>
      <c r="HF265">
        <v>109</v>
      </c>
      <c r="HG265">
        <v>109</v>
      </c>
      <c r="HH265">
        <v>106</v>
      </c>
      <c r="HI265">
        <v>146</v>
      </c>
      <c r="HJ265">
        <v>139</v>
      </c>
      <c r="HK265">
        <v>153</v>
      </c>
      <c r="HL265">
        <v>123</v>
      </c>
      <c r="HM265">
        <v>146</v>
      </c>
      <c r="HN265">
        <v>129</v>
      </c>
      <c r="HO265">
        <v>111</v>
      </c>
      <c r="HP265">
        <v>72</v>
      </c>
      <c r="HQ265">
        <v>80</v>
      </c>
      <c r="HR265">
        <v>62</v>
      </c>
      <c r="HS265">
        <v>53</v>
      </c>
      <c r="HT265">
        <v>44</v>
      </c>
      <c r="HU265">
        <v>4</v>
      </c>
      <c r="HW265">
        <v>10509</v>
      </c>
    </row>
    <row r="266" spans="2:235" x14ac:dyDescent="0.25">
      <c r="B266" t="s">
        <v>208</v>
      </c>
      <c r="D266">
        <v>1</v>
      </c>
      <c r="G266">
        <v>1</v>
      </c>
      <c r="H266">
        <v>1</v>
      </c>
      <c r="O266">
        <v>1</v>
      </c>
      <c r="Q266">
        <v>1</v>
      </c>
      <c r="U266">
        <v>3</v>
      </c>
      <c r="V266">
        <v>4</v>
      </c>
      <c r="W266">
        <v>1</v>
      </c>
      <c r="X266">
        <v>1</v>
      </c>
      <c r="Y266">
        <v>8</v>
      </c>
      <c r="Z266">
        <v>4</v>
      </c>
      <c r="AA266">
        <v>8</v>
      </c>
      <c r="AB266">
        <v>12</v>
      </c>
      <c r="AC266">
        <v>23</v>
      </c>
      <c r="AD266">
        <v>11</v>
      </c>
      <c r="AE266">
        <v>33</v>
      </c>
      <c r="AF266">
        <v>28</v>
      </c>
      <c r="AG266">
        <v>30</v>
      </c>
      <c r="AH266">
        <v>30</v>
      </c>
      <c r="AI266">
        <v>45</v>
      </c>
      <c r="AJ266">
        <v>53</v>
      </c>
      <c r="AK266">
        <v>43</v>
      </c>
      <c r="AL266">
        <v>55</v>
      </c>
      <c r="AM266">
        <v>82</v>
      </c>
      <c r="AN266">
        <v>86</v>
      </c>
      <c r="AO266">
        <v>92</v>
      </c>
      <c r="AP266">
        <v>118</v>
      </c>
      <c r="AQ266">
        <v>127</v>
      </c>
      <c r="AR266">
        <v>126</v>
      </c>
      <c r="AS266">
        <v>139</v>
      </c>
      <c r="AT266">
        <v>200</v>
      </c>
      <c r="AU266">
        <v>139</v>
      </c>
      <c r="AV266">
        <v>175</v>
      </c>
      <c r="AW266">
        <v>147</v>
      </c>
      <c r="AX266">
        <v>188</v>
      </c>
      <c r="AY266">
        <v>163</v>
      </c>
      <c r="AZ266">
        <v>149</v>
      </c>
      <c r="BA266">
        <v>219</v>
      </c>
      <c r="BB266">
        <v>153</v>
      </c>
      <c r="BC266">
        <v>163</v>
      </c>
      <c r="BD266">
        <v>142</v>
      </c>
      <c r="BE266">
        <v>182</v>
      </c>
      <c r="BF266">
        <v>162</v>
      </c>
      <c r="BG266">
        <v>149</v>
      </c>
      <c r="BH266">
        <v>214</v>
      </c>
      <c r="BI266">
        <v>173</v>
      </c>
      <c r="BJ266">
        <v>207</v>
      </c>
      <c r="BK266">
        <v>213</v>
      </c>
      <c r="BL266">
        <v>187</v>
      </c>
      <c r="BM266">
        <v>203</v>
      </c>
      <c r="BN266">
        <v>151</v>
      </c>
      <c r="BO266">
        <v>215</v>
      </c>
      <c r="BP266">
        <v>185</v>
      </c>
      <c r="BQ266">
        <v>190</v>
      </c>
      <c r="BR266">
        <v>175</v>
      </c>
      <c r="BS266">
        <v>183</v>
      </c>
      <c r="BT266">
        <v>195</v>
      </c>
      <c r="BU266">
        <v>134</v>
      </c>
      <c r="BV266">
        <v>155</v>
      </c>
      <c r="BW266">
        <v>128</v>
      </c>
      <c r="BX266">
        <v>151</v>
      </c>
      <c r="BY266">
        <v>117</v>
      </c>
      <c r="BZ266">
        <v>137</v>
      </c>
      <c r="CA266">
        <v>120</v>
      </c>
      <c r="CB266">
        <v>65</v>
      </c>
      <c r="CC266">
        <v>122</v>
      </c>
      <c r="CD266">
        <v>67</v>
      </c>
      <c r="CE266">
        <v>75</v>
      </c>
      <c r="CF266">
        <v>68</v>
      </c>
      <c r="CG266">
        <v>64</v>
      </c>
      <c r="CH266">
        <v>56</v>
      </c>
      <c r="CI266">
        <v>50</v>
      </c>
      <c r="CJ266">
        <v>58</v>
      </c>
      <c r="CK266">
        <v>50</v>
      </c>
      <c r="CL266">
        <v>47</v>
      </c>
      <c r="CM266">
        <v>42</v>
      </c>
      <c r="CN266">
        <v>58</v>
      </c>
      <c r="CO266">
        <v>38</v>
      </c>
      <c r="CP266">
        <v>44</v>
      </c>
      <c r="CQ266">
        <v>56</v>
      </c>
      <c r="CR266">
        <v>44</v>
      </c>
      <c r="CS266">
        <v>32</v>
      </c>
      <c r="CT266">
        <v>29</v>
      </c>
      <c r="CU266">
        <v>29</v>
      </c>
      <c r="CV266">
        <v>36</v>
      </c>
      <c r="CW266">
        <v>21</v>
      </c>
      <c r="CX266">
        <v>44</v>
      </c>
      <c r="CY266">
        <v>30</v>
      </c>
      <c r="CZ266">
        <v>26</v>
      </c>
      <c r="DA266">
        <v>25</v>
      </c>
      <c r="DB266">
        <v>25</v>
      </c>
      <c r="DC266">
        <v>29</v>
      </c>
      <c r="DD266">
        <v>33</v>
      </c>
      <c r="DE266">
        <v>41</v>
      </c>
      <c r="DF266">
        <v>35</v>
      </c>
      <c r="DG266">
        <v>27</v>
      </c>
      <c r="DH266">
        <v>31</v>
      </c>
      <c r="DI266">
        <v>34</v>
      </c>
      <c r="DJ266">
        <v>22</v>
      </c>
      <c r="DK266">
        <v>26</v>
      </c>
      <c r="DL266">
        <v>34</v>
      </c>
      <c r="DM266">
        <v>22</v>
      </c>
      <c r="DN266">
        <v>25</v>
      </c>
      <c r="DO266">
        <v>17</v>
      </c>
      <c r="DP266">
        <v>27</v>
      </c>
      <c r="DQ266">
        <v>22</v>
      </c>
      <c r="DR266">
        <v>23</v>
      </c>
      <c r="DS266">
        <v>22</v>
      </c>
      <c r="DT266">
        <v>28</v>
      </c>
      <c r="DU266">
        <v>35</v>
      </c>
      <c r="DV266">
        <v>22</v>
      </c>
      <c r="DW266">
        <v>25</v>
      </c>
      <c r="DX266">
        <v>27</v>
      </c>
      <c r="DY266">
        <v>23</v>
      </c>
      <c r="DZ266">
        <v>17</v>
      </c>
      <c r="EA266">
        <v>14</v>
      </c>
      <c r="EB266">
        <v>31</v>
      </c>
      <c r="EC266">
        <v>24</v>
      </c>
      <c r="ED266">
        <v>29</v>
      </c>
      <c r="EE266">
        <v>20</v>
      </c>
      <c r="EF266">
        <v>15</v>
      </c>
      <c r="EG266">
        <v>19</v>
      </c>
      <c r="EH266">
        <v>16</v>
      </c>
      <c r="EI266">
        <v>17</v>
      </c>
      <c r="EJ266">
        <v>6</v>
      </c>
      <c r="EK266">
        <v>7</v>
      </c>
      <c r="EL266">
        <v>8</v>
      </c>
      <c r="EM266">
        <v>5</v>
      </c>
      <c r="EN266">
        <v>11</v>
      </c>
      <c r="EO266">
        <v>3</v>
      </c>
      <c r="EP266">
        <v>16</v>
      </c>
      <c r="EQ266">
        <v>15</v>
      </c>
      <c r="ER266">
        <v>10</v>
      </c>
      <c r="ES266">
        <v>11</v>
      </c>
      <c r="ET266">
        <v>10</v>
      </c>
      <c r="EU266">
        <v>12</v>
      </c>
      <c r="EV266">
        <v>9</v>
      </c>
      <c r="EW266">
        <v>9</v>
      </c>
      <c r="EX266">
        <v>12</v>
      </c>
      <c r="EY266">
        <v>7</v>
      </c>
      <c r="EZ266">
        <v>9</v>
      </c>
      <c r="FA266">
        <v>10</v>
      </c>
      <c r="FB266">
        <v>16</v>
      </c>
      <c r="FC266">
        <v>16</v>
      </c>
      <c r="FD266">
        <v>13</v>
      </c>
      <c r="FE266">
        <v>15</v>
      </c>
      <c r="FF266">
        <v>21</v>
      </c>
      <c r="FG266">
        <v>17</v>
      </c>
      <c r="FH266">
        <v>22</v>
      </c>
      <c r="FI266">
        <v>26</v>
      </c>
      <c r="FJ266">
        <v>21</v>
      </c>
      <c r="FK266">
        <v>23</v>
      </c>
      <c r="FL266">
        <v>24</v>
      </c>
      <c r="FM266">
        <v>37</v>
      </c>
      <c r="FN266">
        <v>30</v>
      </c>
      <c r="FO266">
        <v>29</v>
      </c>
      <c r="FP266">
        <v>45</v>
      </c>
      <c r="FQ266">
        <v>36</v>
      </c>
      <c r="FR266">
        <v>42</v>
      </c>
      <c r="FS266">
        <v>24</v>
      </c>
      <c r="FT266">
        <v>41</v>
      </c>
      <c r="FU266">
        <v>54</v>
      </c>
      <c r="FV266">
        <v>48</v>
      </c>
      <c r="FW266">
        <v>64</v>
      </c>
      <c r="FX266">
        <v>56</v>
      </c>
      <c r="FY266">
        <v>65</v>
      </c>
      <c r="FZ266">
        <v>59</v>
      </c>
      <c r="GA266">
        <v>71</v>
      </c>
      <c r="GB266">
        <v>84</v>
      </c>
      <c r="GC266">
        <v>77</v>
      </c>
      <c r="GD266">
        <v>79</v>
      </c>
      <c r="GE266">
        <v>63</v>
      </c>
      <c r="GF266">
        <v>84</v>
      </c>
      <c r="GG266">
        <v>87</v>
      </c>
      <c r="GH266">
        <v>96</v>
      </c>
      <c r="GI266">
        <v>76</v>
      </c>
      <c r="GJ266">
        <v>74</v>
      </c>
      <c r="GK266">
        <v>81</v>
      </c>
      <c r="GL266">
        <v>78</v>
      </c>
      <c r="GM266">
        <v>74</v>
      </c>
      <c r="GN266">
        <v>66</v>
      </c>
      <c r="GO266">
        <v>80</v>
      </c>
      <c r="GP266">
        <v>68</v>
      </c>
      <c r="GQ266">
        <v>76</v>
      </c>
      <c r="GR266">
        <v>74</v>
      </c>
      <c r="GS266">
        <v>72</v>
      </c>
      <c r="GT266">
        <v>47</v>
      </c>
      <c r="GU266">
        <v>74</v>
      </c>
      <c r="GV266">
        <v>61</v>
      </c>
      <c r="GW266">
        <v>60</v>
      </c>
      <c r="GX266">
        <v>61</v>
      </c>
      <c r="GY266">
        <v>71</v>
      </c>
      <c r="GZ266">
        <v>71</v>
      </c>
      <c r="HA266">
        <v>68</v>
      </c>
      <c r="HB266">
        <v>78</v>
      </c>
      <c r="HC266">
        <v>63</v>
      </c>
      <c r="HD266">
        <v>82</v>
      </c>
      <c r="HE266">
        <v>73</v>
      </c>
      <c r="HF266">
        <v>111</v>
      </c>
      <c r="HG266">
        <v>95</v>
      </c>
      <c r="HH266">
        <v>100</v>
      </c>
      <c r="HI266">
        <v>128</v>
      </c>
      <c r="HJ266">
        <v>144</v>
      </c>
      <c r="HK266">
        <v>127</v>
      </c>
      <c r="HL266">
        <v>139</v>
      </c>
      <c r="HM266">
        <v>136</v>
      </c>
      <c r="HN266">
        <v>132</v>
      </c>
      <c r="HO266">
        <v>108</v>
      </c>
      <c r="HP266">
        <v>84</v>
      </c>
      <c r="HQ266">
        <v>64</v>
      </c>
      <c r="HR266">
        <v>57</v>
      </c>
      <c r="HS266">
        <v>56</v>
      </c>
      <c r="HT266">
        <v>44</v>
      </c>
      <c r="HU266">
        <v>6</v>
      </c>
      <c r="HW266">
        <v>13878</v>
      </c>
    </row>
    <row r="267" spans="2:235" x14ac:dyDescent="0.25">
      <c r="B267" t="s">
        <v>209</v>
      </c>
      <c r="G267">
        <v>2</v>
      </c>
      <c r="K267">
        <v>3</v>
      </c>
      <c r="O267">
        <v>1</v>
      </c>
      <c r="P267">
        <v>1</v>
      </c>
      <c r="Q267">
        <v>1</v>
      </c>
      <c r="R267">
        <v>1</v>
      </c>
      <c r="T267">
        <v>2</v>
      </c>
      <c r="V267">
        <v>1</v>
      </c>
      <c r="W267">
        <v>1</v>
      </c>
      <c r="X267">
        <v>1</v>
      </c>
      <c r="Y267">
        <v>4</v>
      </c>
      <c r="Z267">
        <v>3</v>
      </c>
      <c r="AA267">
        <v>3</v>
      </c>
      <c r="AB267">
        <v>6</v>
      </c>
      <c r="AC267">
        <v>4</v>
      </c>
      <c r="AD267">
        <v>8</v>
      </c>
      <c r="AE267">
        <v>16</v>
      </c>
      <c r="AF267">
        <v>26</v>
      </c>
      <c r="AG267">
        <v>19</v>
      </c>
      <c r="AH267">
        <v>27</v>
      </c>
      <c r="AI267">
        <v>34</v>
      </c>
      <c r="AJ267">
        <v>37</v>
      </c>
      <c r="AK267">
        <v>40</v>
      </c>
      <c r="AL267">
        <v>39</v>
      </c>
      <c r="AM267">
        <v>77</v>
      </c>
      <c r="AN267">
        <v>82</v>
      </c>
      <c r="AO267">
        <v>103</v>
      </c>
      <c r="AP267">
        <v>108</v>
      </c>
      <c r="AQ267">
        <v>127</v>
      </c>
      <c r="AR267">
        <v>113</v>
      </c>
      <c r="AS267">
        <v>157</v>
      </c>
      <c r="AT267">
        <v>188</v>
      </c>
      <c r="AU267">
        <v>139</v>
      </c>
      <c r="AV267">
        <v>140</v>
      </c>
      <c r="AW267">
        <v>151</v>
      </c>
      <c r="AX267">
        <v>166</v>
      </c>
      <c r="AY267">
        <v>139</v>
      </c>
      <c r="AZ267">
        <v>87</v>
      </c>
      <c r="BA267">
        <v>172</v>
      </c>
      <c r="BB267">
        <v>153</v>
      </c>
      <c r="BC267">
        <v>136</v>
      </c>
      <c r="BD267">
        <v>153</v>
      </c>
      <c r="BE267">
        <v>125</v>
      </c>
      <c r="BF267">
        <v>111</v>
      </c>
      <c r="BG267">
        <v>116</v>
      </c>
      <c r="BH267">
        <v>159</v>
      </c>
      <c r="BI267">
        <v>104</v>
      </c>
      <c r="BJ267">
        <v>138</v>
      </c>
      <c r="BK267">
        <v>106</v>
      </c>
      <c r="BL267">
        <v>112</v>
      </c>
      <c r="BM267">
        <v>106</v>
      </c>
      <c r="BN267">
        <v>95</v>
      </c>
      <c r="BO267">
        <v>131</v>
      </c>
      <c r="BP267">
        <v>111</v>
      </c>
      <c r="BQ267">
        <v>102</v>
      </c>
      <c r="BR267">
        <v>98</v>
      </c>
      <c r="BS267">
        <v>108</v>
      </c>
      <c r="BT267">
        <v>108</v>
      </c>
      <c r="BU267">
        <v>94</v>
      </c>
      <c r="BV267">
        <v>76</v>
      </c>
      <c r="BW267">
        <v>79</v>
      </c>
      <c r="BX267">
        <v>69</v>
      </c>
      <c r="BY267">
        <v>73</v>
      </c>
      <c r="BZ267">
        <v>71</v>
      </c>
      <c r="CA267">
        <v>60</v>
      </c>
      <c r="CB267">
        <v>56</v>
      </c>
      <c r="CC267">
        <v>69</v>
      </c>
      <c r="CD267">
        <v>39</v>
      </c>
      <c r="CE267">
        <v>42</v>
      </c>
      <c r="CF267">
        <v>37</v>
      </c>
      <c r="CG267">
        <v>34</v>
      </c>
      <c r="CH267">
        <v>41</v>
      </c>
      <c r="CI267">
        <v>31</v>
      </c>
      <c r="CJ267">
        <v>43</v>
      </c>
      <c r="CK267">
        <v>35</v>
      </c>
      <c r="CL267">
        <v>36</v>
      </c>
      <c r="CM267">
        <v>24</v>
      </c>
      <c r="CN267">
        <v>29</v>
      </c>
      <c r="CO267">
        <v>26</v>
      </c>
      <c r="CP267">
        <v>20</v>
      </c>
      <c r="CQ267">
        <v>27</v>
      </c>
      <c r="CR267">
        <v>20</v>
      </c>
      <c r="CS267">
        <v>21</v>
      </c>
      <c r="CT267">
        <v>21</v>
      </c>
      <c r="CU267">
        <v>22</v>
      </c>
      <c r="CV267">
        <v>19</v>
      </c>
      <c r="CW267">
        <v>12</v>
      </c>
      <c r="CX267">
        <v>26</v>
      </c>
      <c r="CY267">
        <v>20</v>
      </c>
      <c r="CZ267">
        <v>19</v>
      </c>
      <c r="DA267">
        <v>21</v>
      </c>
      <c r="DB267">
        <v>15</v>
      </c>
      <c r="DC267">
        <v>19</v>
      </c>
      <c r="DD267">
        <v>21</v>
      </c>
      <c r="DE267">
        <v>14</v>
      </c>
      <c r="DF267">
        <v>12</v>
      </c>
      <c r="DG267">
        <v>18</v>
      </c>
      <c r="DH267">
        <v>25</v>
      </c>
      <c r="DI267">
        <v>21</v>
      </c>
      <c r="DJ267">
        <v>17</v>
      </c>
      <c r="DK267">
        <v>14</v>
      </c>
      <c r="DL267">
        <v>18</v>
      </c>
      <c r="DM267">
        <v>15</v>
      </c>
      <c r="DN267">
        <v>13</v>
      </c>
      <c r="DO267">
        <v>8</v>
      </c>
      <c r="DP267">
        <v>11</v>
      </c>
      <c r="DQ267">
        <v>13</v>
      </c>
      <c r="DR267">
        <v>11</v>
      </c>
      <c r="DS267">
        <v>16</v>
      </c>
      <c r="DT267">
        <v>11</v>
      </c>
      <c r="DU267">
        <v>16</v>
      </c>
      <c r="DV267">
        <v>16</v>
      </c>
      <c r="DW267">
        <v>18</v>
      </c>
      <c r="DX267">
        <v>15</v>
      </c>
      <c r="DY267">
        <v>8</v>
      </c>
      <c r="DZ267">
        <v>15</v>
      </c>
      <c r="EA267">
        <v>8</v>
      </c>
      <c r="EB267">
        <v>14</v>
      </c>
      <c r="EC267">
        <v>16</v>
      </c>
      <c r="ED267">
        <v>10</v>
      </c>
      <c r="EE267">
        <v>7</v>
      </c>
      <c r="EF267">
        <v>9</v>
      </c>
      <c r="EG267">
        <v>5</v>
      </c>
      <c r="EH267">
        <v>5</v>
      </c>
      <c r="EI267">
        <v>9</v>
      </c>
      <c r="EJ267">
        <v>6</v>
      </c>
      <c r="EK267">
        <v>6</v>
      </c>
      <c r="EL267">
        <v>4</v>
      </c>
      <c r="EM267">
        <v>3</v>
      </c>
      <c r="EN267">
        <v>7</v>
      </c>
      <c r="EO267">
        <v>7</v>
      </c>
      <c r="EP267">
        <v>7</v>
      </c>
      <c r="EQ267">
        <v>1</v>
      </c>
      <c r="ER267">
        <v>3</v>
      </c>
      <c r="ES267">
        <v>3</v>
      </c>
      <c r="ET267">
        <v>4</v>
      </c>
      <c r="EU267">
        <v>6</v>
      </c>
      <c r="EV267">
        <v>5</v>
      </c>
      <c r="EW267">
        <v>4</v>
      </c>
      <c r="EX267">
        <v>5</v>
      </c>
      <c r="EY267">
        <v>5</v>
      </c>
      <c r="EZ267">
        <v>7</v>
      </c>
      <c r="FA267">
        <v>8</v>
      </c>
      <c r="FB267">
        <v>2</v>
      </c>
      <c r="FC267">
        <v>5</v>
      </c>
      <c r="FD267">
        <v>5</v>
      </c>
      <c r="FE267">
        <v>2</v>
      </c>
      <c r="FF267">
        <v>7</v>
      </c>
      <c r="FG267">
        <v>14</v>
      </c>
      <c r="FH267">
        <v>13</v>
      </c>
      <c r="FI267">
        <v>17</v>
      </c>
      <c r="FJ267">
        <v>14</v>
      </c>
      <c r="FK267">
        <v>19</v>
      </c>
      <c r="FL267">
        <v>14</v>
      </c>
      <c r="FM267">
        <v>16</v>
      </c>
      <c r="FN267">
        <v>19</v>
      </c>
      <c r="FO267">
        <v>18</v>
      </c>
      <c r="FP267">
        <v>26</v>
      </c>
      <c r="FQ267">
        <v>18</v>
      </c>
      <c r="FR267">
        <v>18</v>
      </c>
      <c r="FS267">
        <v>19</v>
      </c>
      <c r="FT267">
        <v>24</v>
      </c>
      <c r="FU267">
        <v>31</v>
      </c>
      <c r="FV267">
        <v>22</v>
      </c>
      <c r="FW267">
        <v>37</v>
      </c>
      <c r="FX267">
        <v>39</v>
      </c>
      <c r="FY267">
        <v>27</v>
      </c>
      <c r="FZ267">
        <v>28</v>
      </c>
      <c r="GA267">
        <v>37</v>
      </c>
      <c r="GB267">
        <v>35</v>
      </c>
      <c r="GC267">
        <v>31</v>
      </c>
      <c r="GD267">
        <v>39</v>
      </c>
      <c r="GE267">
        <v>51</v>
      </c>
      <c r="GF267">
        <v>41</v>
      </c>
      <c r="GG267">
        <v>36</v>
      </c>
      <c r="GH267">
        <v>31</v>
      </c>
      <c r="GI267">
        <v>40</v>
      </c>
      <c r="GJ267">
        <v>29</v>
      </c>
      <c r="GK267">
        <v>51</v>
      </c>
      <c r="GL267">
        <v>36</v>
      </c>
      <c r="GM267">
        <v>32</v>
      </c>
      <c r="GN267">
        <v>37</v>
      </c>
      <c r="GO267">
        <v>33</v>
      </c>
      <c r="GP267">
        <v>27</v>
      </c>
      <c r="GQ267">
        <v>26</v>
      </c>
      <c r="GR267">
        <v>45</v>
      </c>
      <c r="GS267">
        <v>25</v>
      </c>
      <c r="GT267">
        <v>40</v>
      </c>
      <c r="GU267">
        <v>27</v>
      </c>
      <c r="GV267">
        <v>26</v>
      </c>
      <c r="GW267">
        <v>24</v>
      </c>
      <c r="GX267">
        <v>38</v>
      </c>
      <c r="GY267">
        <v>31</v>
      </c>
      <c r="GZ267">
        <v>40</v>
      </c>
      <c r="HA267">
        <v>43</v>
      </c>
      <c r="HB267">
        <v>31</v>
      </c>
      <c r="HC267">
        <v>32</v>
      </c>
      <c r="HD267">
        <v>36</v>
      </c>
      <c r="HE267">
        <v>35</v>
      </c>
      <c r="HF267">
        <v>45</v>
      </c>
      <c r="HG267">
        <v>63</v>
      </c>
      <c r="HH267">
        <v>57</v>
      </c>
      <c r="HI267">
        <v>47</v>
      </c>
      <c r="HJ267">
        <v>74</v>
      </c>
      <c r="HK267">
        <v>64</v>
      </c>
      <c r="HL267">
        <v>68</v>
      </c>
      <c r="HM267">
        <v>75</v>
      </c>
      <c r="HN267">
        <v>61</v>
      </c>
      <c r="HO267">
        <v>65</v>
      </c>
      <c r="HP267">
        <v>45</v>
      </c>
      <c r="HQ267">
        <v>32</v>
      </c>
      <c r="HR267">
        <v>28</v>
      </c>
      <c r="HS267">
        <v>17</v>
      </c>
      <c r="HT267">
        <v>22</v>
      </c>
      <c r="HU267">
        <v>1</v>
      </c>
      <c r="HW267">
        <v>8670</v>
      </c>
    </row>
    <row r="268" spans="2:235" x14ac:dyDescent="0.25">
      <c r="B268" t="s">
        <v>210</v>
      </c>
      <c r="J268">
        <v>2</v>
      </c>
      <c r="L268">
        <v>1</v>
      </c>
      <c r="P268">
        <v>1</v>
      </c>
      <c r="R268">
        <v>2</v>
      </c>
      <c r="S268">
        <v>1</v>
      </c>
      <c r="T268">
        <v>2</v>
      </c>
      <c r="U268">
        <v>4</v>
      </c>
      <c r="V268">
        <v>1</v>
      </c>
      <c r="X268">
        <v>4</v>
      </c>
      <c r="Y268">
        <v>3</v>
      </c>
      <c r="Z268">
        <v>4</v>
      </c>
      <c r="AA268">
        <v>9</v>
      </c>
      <c r="AB268">
        <v>11</v>
      </c>
      <c r="AC268">
        <v>9</v>
      </c>
      <c r="AD268">
        <v>5</v>
      </c>
      <c r="AE268">
        <v>18</v>
      </c>
      <c r="AF268">
        <v>16</v>
      </c>
      <c r="AG268">
        <v>13</v>
      </c>
      <c r="AH268">
        <v>24</v>
      </c>
      <c r="AI268">
        <v>24</v>
      </c>
      <c r="AJ268">
        <v>31</v>
      </c>
      <c r="AK268">
        <v>48</v>
      </c>
      <c r="AL268">
        <v>33</v>
      </c>
      <c r="AM268">
        <v>87</v>
      </c>
      <c r="AN268">
        <v>82</v>
      </c>
      <c r="AO268">
        <v>106</v>
      </c>
      <c r="AP268">
        <v>106</v>
      </c>
      <c r="AQ268">
        <v>122</v>
      </c>
      <c r="AR268">
        <v>140</v>
      </c>
      <c r="AS268">
        <v>137</v>
      </c>
      <c r="AT268">
        <v>246</v>
      </c>
      <c r="AU268">
        <v>176</v>
      </c>
      <c r="AV268">
        <v>167</v>
      </c>
      <c r="AW268">
        <v>156</v>
      </c>
      <c r="AX268">
        <v>201</v>
      </c>
      <c r="AY268">
        <v>158</v>
      </c>
      <c r="AZ268">
        <v>153</v>
      </c>
      <c r="BA268">
        <v>230</v>
      </c>
      <c r="BB268">
        <v>166</v>
      </c>
      <c r="BC268">
        <v>187</v>
      </c>
      <c r="BD268">
        <v>167</v>
      </c>
      <c r="BE268">
        <v>158</v>
      </c>
      <c r="BF268">
        <v>117</v>
      </c>
      <c r="BG268">
        <v>118</v>
      </c>
      <c r="BH268">
        <v>145</v>
      </c>
      <c r="BI268">
        <v>101</v>
      </c>
      <c r="BJ268">
        <v>144</v>
      </c>
      <c r="BK268">
        <v>140</v>
      </c>
      <c r="BL268">
        <v>105</v>
      </c>
      <c r="BM268">
        <v>107</v>
      </c>
      <c r="BN268">
        <v>89</v>
      </c>
      <c r="BO268">
        <v>134</v>
      </c>
      <c r="BP268">
        <v>116</v>
      </c>
      <c r="BQ268">
        <v>128</v>
      </c>
      <c r="BR268">
        <v>100</v>
      </c>
      <c r="BS268">
        <v>106</v>
      </c>
      <c r="BT268">
        <v>72</v>
      </c>
      <c r="BU268">
        <v>75</v>
      </c>
      <c r="BV268">
        <v>57</v>
      </c>
      <c r="BW268">
        <v>73</v>
      </c>
      <c r="BX268">
        <v>62</v>
      </c>
      <c r="BY268">
        <v>77</v>
      </c>
      <c r="BZ268">
        <v>54</v>
      </c>
      <c r="CA268">
        <v>55</v>
      </c>
      <c r="CB268">
        <v>36</v>
      </c>
      <c r="CC268">
        <v>65</v>
      </c>
      <c r="CD268">
        <v>35</v>
      </c>
      <c r="CE268">
        <v>51</v>
      </c>
      <c r="CF268">
        <v>38</v>
      </c>
      <c r="CG268">
        <v>34</v>
      </c>
      <c r="CH268">
        <v>38</v>
      </c>
      <c r="CI268">
        <v>28</v>
      </c>
      <c r="CJ268">
        <v>28</v>
      </c>
      <c r="CK268">
        <v>31</v>
      </c>
      <c r="CL268">
        <v>38</v>
      </c>
      <c r="CM268">
        <v>22</v>
      </c>
      <c r="CN268">
        <v>28</v>
      </c>
      <c r="CO268">
        <v>22</v>
      </c>
      <c r="CP268">
        <v>19</v>
      </c>
      <c r="CQ268">
        <v>26</v>
      </c>
      <c r="CR268">
        <v>19</v>
      </c>
      <c r="CS268">
        <v>23</v>
      </c>
      <c r="CT268">
        <v>21</v>
      </c>
      <c r="CU268">
        <v>21</v>
      </c>
      <c r="CV268">
        <v>18</v>
      </c>
      <c r="CW268">
        <v>14</v>
      </c>
      <c r="CX268">
        <v>23</v>
      </c>
      <c r="CY268">
        <v>19</v>
      </c>
      <c r="CZ268">
        <v>10</v>
      </c>
      <c r="DA268">
        <v>10</v>
      </c>
      <c r="DB268">
        <v>15</v>
      </c>
      <c r="DC268">
        <v>7</v>
      </c>
      <c r="DD268">
        <v>15</v>
      </c>
      <c r="DE268">
        <v>11</v>
      </c>
      <c r="DF268">
        <v>13</v>
      </c>
      <c r="DG268">
        <v>15</v>
      </c>
      <c r="DH268">
        <v>18</v>
      </c>
      <c r="DI268">
        <v>14</v>
      </c>
      <c r="DJ268">
        <v>10</v>
      </c>
      <c r="DK268">
        <v>8</v>
      </c>
      <c r="DL268">
        <v>12</v>
      </c>
      <c r="DM268">
        <v>9</v>
      </c>
      <c r="DN268">
        <v>7</v>
      </c>
      <c r="DO268">
        <v>11</v>
      </c>
      <c r="DP268">
        <v>4</v>
      </c>
      <c r="DQ268">
        <v>19</v>
      </c>
      <c r="DR268">
        <v>7</v>
      </c>
      <c r="DS268">
        <v>5</v>
      </c>
      <c r="DT268">
        <v>5</v>
      </c>
      <c r="DU268">
        <v>3</v>
      </c>
      <c r="DV268">
        <v>13</v>
      </c>
      <c r="DW268">
        <v>8</v>
      </c>
      <c r="DX268">
        <v>4</v>
      </c>
      <c r="DY268">
        <v>5</v>
      </c>
      <c r="DZ268">
        <v>2</v>
      </c>
      <c r="EA268">
        <v>9</v>
      </c>
      <c r="EB268">
        <v>8</v>
      </c>
      <c r="EC268">
        <v>4</v>
      </c>
      <c r="ED268">
        <v>9</v>
      </c>
      <c r="EE268">
        <v>3</v>
      </c>
      <c r="EG268">
        <v>2</v>
      </c>
      <c r="EH268">
        <v>2</v>
      </c>
      <c r="EI268">
        <v>2</v>
      </c>
      <c r="EJ268">
        <v>1</v>
      </c>
      <c r="EK268">
        <v>4</v>
      </c>
      <c r="EM268">
        <v>3</v>
      </c>
      <c r="EN268">
        <v>6</v>
      </c>
      <c r="EP268">
        <v>1</v>
      </c>
      <c r="EQ268">
        <v>1</v>
      </c>
      <c r="ER268">
        <v>4</v>
      </c>
      <c r="ES268">
        <v>2</v>
      </c>
      <c r="ET268">
        <v>1</v>
      </c>
      <c r="EU268">
        <v>5</v>
      </c>
      <c r="EV268">
        <v>2</v>
      </c>
      <c r="EW268">
        <v>4</v>
      </c>
      <c r="EX268">
        <v>1</v>
      </c>
      <c r="EZ268">
        <v>1</v>
      </c>
      <c r="FA268">
        <v>2</v>
      </c>
      <c r="FB268">
        <v>6</v>
      </c>
      <c r="FC268">
        <v>4</v>
      </c>
      <c r="FD268">
        <v>5</v>
      </c>
      <c r="FE268">
        <v>3</v>
      </c>
      <c r="FF268">
        <v>3</v>
      </c>
      <c r="FG268">
        <v>10</v>
      </c>
      <c r="FH268">
        <v>4</v>
      </c>
      <c r="FI268">
        <v>6</v>
      </c>
      <c r="FJ268">
        <v>8</v>
      </c>
      <c r="FK268">
        <v>8</v>
      </c>
      <c r="FL268">
        <v>8</v>
      </c>
      <c r="FM268">
        <v>11</v>
      </c>
      <c r="FN268">
        <v>8</v>
      </c>
      <c r="FO268">
        <v>7</v>
      </c>
      <c r="FP268">
        <v>5</v>
      </c>
      <c r="FQ268">
        <v>6</v>
      </c>
      <c r="FR268">
        <v>11</v>
      </c>
      <c r="FS268">
        <v>10</v>
      </c>
      <c r="FT268">
        <v>6</v>
      </c>
      <c r="FU268">
        <v>16</v>
      </c>
      <c r="FV268">
        <v>8</v>
      </c>
      <c r="FW268">
        <v>13</v>
      </c>
      <c r="FX268">
        <v>14</v>
      </c>
      <c r="FY268">
        <v>20</v>
      </c>
      <c r="FZ268">
        <v>14</v>
      </c>
      <c r="GA268">
        <v>17</v>
      </c>
      <c r="GB268">
        <v>11</v>
      </c>
      <c r="GC268">
        <v>17</v>
      </c>
      <c r="GD268">
        <v>21</v>
      </c>
      <c r="GE268">
        <v>12</v>
      </c>
      <c r="GF268">
        <v>13</v>
      </c>
      <c r="GG268">
        <v>25</v>
      </c>
      <c r="GH268">
        <v>20</v>
      </c>
      <c r="GI268">
        <v>15</v>
      </c>
      <c r="GJ268">
        <v>15</v>
      </c>
      <c r="GK268">
        <v>18</v>
      </c>
      <c r="GL268">
        <v>19</v>
      </c>
      <c r="GM268">
        <v>13</v>
      </c>
      <c r="GN268">
        <v>19</v>
      </c>
      <c r="GO268">
        <v>23</v>
      </c>
      <c r="GP268">
        <v>11</v>
      </c>
      <c r="GQ268">
        <v>19</v>
      </c>
      <c r="GR268">
        <v>13</v>
      </c>
      <c r="GS268">
        <v>7</v>
      </c>
      <c r="GT268">
        <v>9</v>
      </c>
      <c r="GU268">
        <v>12</v>
      </c>
      <c r="GV268">
        <v>13</v>
      </c>
      <c r="GW268">
        <v>20</v>
      </c>
      <c r="GX268">
        <v>12</v>
      </c>
      <c r="GY268">
        <v>11</v>
      </c>
      <c r="GZ268">
        <v>13</v>
      </c>
      <c r="HA268">
        <v>13</v>
      </c>
      <c r="HB268">
        <v>11</v>
      </c>
      <c r="HC268">
        <v>15</v>
      </c>
      <c r="HD268">
        <v>13</v>
      </c>
      <c r="HE268">
        <v>7</v>
      </c>
      <c r="HF268">
        <v>12</v>
      </c>
      <c r="HG268">
        <v>21</v>
      </c>
      <c r="HH268">
        <v>24</v>
      </c>
      <c r="HI268">
        <v>28</v>
      </c>
      <c r="HJ268">
        <v>34</v>
      </c>
      <c r="HK268">
        <v>34</v>
      </c>
      <c r="HL268">
        <v>22</v>
      </c>
      <c r="HM268">
        <v>27</v>
      </c>
      <c r="HN268">
        <v>29</v>
      </c>
      <c r="HO268">
        <v>23</v>
      </c>
      <c r="HP268">
        <v>19</v>
      </c>
      <c r="HQ268">
        <v>17</v>
      </c>
      <c r="HR268">
        <v>18</v>
      </c>
      <c r="HS268">
        <v>15</v>
      </c>
      <c r="HT268">
        <v>18</v>
      </c>
      <c r="HU268">
        <v>1</v>
      </c>
      <c r="HW268">
        <v>7433</v>
      </c>
    </row>
    <row r="269" spans="2:235" x14ac:dyDescent="0.25">
      <c r="B269" t="s">
        <v>211</v>
      </c>
      <c r="E269">
        <v>1</v>
      </c>
      <c r="F269">
        <v>1</v>
      </c>
      <c r="H269">
        <v>1</v>
      </c>
      <c r="I269">
        <v>1</v>
      </c>
      <c r="X269">
        <v>1</v>
      </c>
      <c r="Y269">
        <v>1</v>
      </c>
      <c r="Z269">
        <v>2</v>
      </c>
      <c r="AB269">
        <v>4</v>
      </c>
      <c r="AC269">
        <v>8</v>
      </c>
      <c r="AD269">
        <v>6</v>
      </c>
      <c r="AE269">
        <v>13</v>
      </c>
      <c r="AF269">
        <v>17</v>
      </c>
      <c r="AG269">
        <v>8</v>
      </c>
      <c r="AH269">
        <v>14</v>
      </c>
      <c r="AI269">
        <v>17</v>
      </c>
      <c r="AJ269">
        <v>24</v>
      </c>
      <c r="AK269">
        <v>24</v>
      </c>
      <c r="AL269">
        <v>30</v>
      </c>
      <c r="AM269">
        <v>49</v>
      </c>
      <c r="AN269">
        <v>42</v>
      </c>
      <c r="AO269">
        <v>67</v>
      </c>
      <c r="AP269">
        <v>74</v>
      </c>
      <c r="AQ269">
        <v>86</v>
      </c>
      <c r="AR269">
        <v>88</v>
      </c>
      <c r="AS269">
        <v>95</v>
      </c>
      <c r="AT269">
        <v>129</v>
      </c>
      <c r="AU269">
        <v>125</v>
      </c>
      <c r="AV269">
        <v>147</v>
      </c>
      <c r="AW269">
        <v>133</v>
      </c>
      <c r="AX269">
        <v>143</v>
      </c>
      <c r="AY269">
        <v>167</v>
      </c>
      <c r="AZ269">
        <v>130</v>
      </c>
      <c r="BA269">
        <v>233</v>
      </c>
      <c r="BB269">
        <v>183</v>
      </c>
      <c r="BC269">
        <v>213</v>
      </c>
      <c r="BD269">
        <v>172</v>
      </c>
      <c r="BE269">
        <v>207</v>
      </c>
      <c r="BF269">
        <v>142</v>
      </c>
      <c r="BG269">
        <v>131</v>
      </c>
      <c r="BH269">
        <v>187</v>
      </c>
      <c r="BI269">
        <v>148</v>
      </c>
      <c r="BJ269">
        <v>200</v>
      </c>
      <c r="BK269">
        <v>177</v>
      </c>
      <c r="BL269">
        <v>186</v>
      </c>
      <c r="BM269">
        <v>165</v>
      </c>
      <c r="BN269">
        <v>140</v>
      </c>
      <c r="BO269">
        <v>186</v>
      </c>
      <c r="BP269">
        <v>185</v>
      </c>
      <c r="BQ269">
        <v>187</v>
      </c>
      <c r="BR269">
        <v>162</v>
      </c>
      <c r="BS269">
        <v>186</v>
      </c>
      <c r="BT269">
        <v>101</v>
      </c>
      <c r="BU269">
        <v>127</v>
      </c>
      <c r="BV269">
        <v>119</v>
      </c>
      <c r="BW269">
        <v>158</v>
      </c>
      <c r="BX269">
        <v>160</v>
      </c>
      <c r="BY269">
        <v>140</v>
      </c>
      <c r="BZ269">
        <v>112</v>
      </c>
      <c r="CA269">
        <v>99</v>
      </c>
      <c r="CB269">
        <v>85</v>
      </c>
      <c r="CC269">
        <v>124</v>
      </c>
      <c r="CD269">
        <v>106</v>
      </c>
      <c r="CE269">
        <v>93</v>
      </c>
      <c r="CF269">
        <v>86</v>
      </c>
      <c r="CG269">
        <v>87</v>
      </c>
      <c r="CH269">
        <v>67</v>
      </c>
      <c r="CI269">
        <v>43</v>
      </c>
      <c r="CJ269">
        <v>48</v>
      </c>
      <c r="CK269">
        <v>64</v>
      </c>
      <c r="CL269">
        <v>66</v>
      </c>
      <c r="CM269">
        <v>70</v>
      </c>
      <c r="CN269">
        <v>67</v>
      </c>
      <c r="CO269">
        <v>50</v>
      </c>
      <c r="CP269">
        <v>33</v>
      </c>
      <c r="CQ269">
        <v>46</v>
      </c>
      <c r="CR269">
        <v>45</v>
      </c>
      <c r="CS269">
        <v>36</v>
      </c>
      <c r="CT269">
        <v>35</v>
      </c>
      <c r="CU269">
        <v>34</v>
      </c>
      <c r="CV269">
        <v>34</v>
      </c>
      <c r="CW269">
        <v>27</v>
      </c>
      <c r="CX269">
        <v>40</v>
      </c>
      <c r="CY269">
        <v>46</v>
      </c>
      <c r="CZ269">
        <v>36</v>
      </c>
      <c r="DA269">
        <v>23</v>
      </c>
      <c r="DB269">
        <v>26</v>
      </c>
      <c r="DC269">
        <v>11</v>
      </c>
      <c r="DD269">
        <v>22</v>
      </c>
      <c r="DE269">
        <v>23</v>
      </c>
      <c r="DF269">
        <v>20</v>
      </c>
      <c r="DG269">
        <v>16</v>
      </c>
      <c r="DH269">
        <v>16</v>
      </c>
      <c r="DI269">
        <v>14</v>
      </c>
      <c r="DJ269">
        <v>13</v>
      </c>
      <c r="DK269">
        <v>5</v>
      </c>
      <c r="DL269">
        <v>15</v>
      </c>
      <c r="DM269">
        <v>10</v>
      </c>
      <c r="DN269">
        <v>11</v>
      </c>
      <c r="DO269">
        <v>4</v>
      </c>
      <c r="DP269">
        <v>4</v>
      </c>
      <c r="DQ269">
        <v>15</v>
      </c>
      <c r="DR269">
        <v>7</v>
      </c>
      <c r="DS269">
        <v>9</v>
      </c>
      <c r="DT269">
        <v>8</v>
      </c>
      <c r="DU269">
        <v>6</v>
      </c>
      <c r="DV269">
        <v>13</v>
      </c>
      <c r="DW269">
        <v>11</v>
      </c>
      <c r="DX269">
        <v>15</v>
      </c>
      <c r="DY269">
        <v>2</v>
      </c>
      <c r="DZ269">
        <v>6</v>
      </c>
      <c r="EA269">
        <v>10</v>
      </c>
      <c r="EB269">
        <v>3</v>
      </c>
      <c r="EC269">
        <v>3</v>
      </c>
      <c r="ED269">
        <v>5</v>
      </c>
      <c r="EE269">
        <v>5</v>
      </c>
      <c r="EF269">
        <v>7</v>
      </c>
      <c r="EG269">
        <v>4</v>
      </c>
      <c r="EH269">
        <v>6</v>
      </c>
      <c r="EI269">
        <v>4</v>
      </c>
      <c r="EJ269">
        <v>2</v>
      </c>
      <c r="EK269">
        <v>4</v>
      </c>
      <c r="EL269">
        <v>1</v>
      </c>
      <c r="EM269">
        <v>1</v>
      </c>
      <c r="EN269">
        <v>5</v>
      </c>
      <c r="EO269">
        <v>1</v>
      </c>
      <c r="EP269">
        <v>5</v>
      </c>
      <c r="EQ269">
        <v>3</v>
      </c>
      <c r="ER269">
        <v>3</v>
      </c>
      <c r="ES269">
        <v>2</v>
      </c>
      <c r="EU269">
        <v>4</v>
      </c>
      <c r="EV269">
        <v>1</v>
      </c>
      <c r="EW269">
        <v>1</v>
      </c>
      <c r="EX269">
        <v>3</v>
      </c>
      <c r="EY269">
        <v>1</v>
      </c>
      <c r="EZ269">
        <v>2</v>
      </c>
      <c r="FB269">
        <v>1</v>
      </c>
      <c r="FD269">
        <v>1</v>
      </c>
      <c r="FE269">
        <v>1</v>
      </c>
      <c r="FG269">
        <v>1</v>
      </c>
      <c r="FH269">
        <v>3</v>
      </c>
      <c r="FI269">
        <v>4</v>
      </c>
      <c r="FJ269">
        <v>2</v>
      </c>
      <c r="FK269">
        <v>3</v>
      </c>
      <c r="FL269">
        <v>3</v>
      </c>
      <c r="FM269">
        <v>8</v>
      </c>
      <c r="FN269">
        <v>1</v>
      </c>
      <c r="FO269">
        <v>5</v>
      </c>
      <c r="FP269">
        <v>4</v>
      </c>
      <c r="FQ269">
        <v>3</v>
      </c>
      <c r="FS269">
        <v>5</v>
      </c>
      <c r="FT269">
        <v>2</v>
      </c>
      <c r="FU269">
        <v>9</v>
      </c>
      <c r="FV269">
        <v>6</v>
      </c>
      <c r="FW269">
        <v>8</v>
      </c>
      <c r="FX269">
        <v>6</v>
      </c>
      <c r="FY269">
        <v>11</v>
      </c>
      <c r="FZ269">
        <v>5</v>
      </c>
      <c r="GA269">
        <v>13</v>
      </c>
      <c r="GB269">
        <v>10</v>
      </c>
      <c r="GC269">
        <v>8</v>
      </c>
      <c r="GD269">
        <v>7</v>
      </c>
      <c r="GE269">
        <v>3</v>
      </c>
      <c r="GF269">
        <v>8</v>
      </c>
      <c r="GG269">
        <v>10</v>
      </c>
      <c r="GH269">
        <v>11</v>
      </c>
      <c r="GI269">
        <v>5</v>
      </c>
      <c r="GJ269">
        <v>14</v>
      </c>
      <c r="GK269">
        <v>15</v>
      </c>
      <c r="GL269">
        <v>8</v>
      </c>
      <c r="GM269">
        <v>7</v>
      </c>
      <c r="GN269">
        <v>16</v>
      </c>
      <c r="GO269">
        <v>6</v>
      </c>
      <c r="GP269">
        <v>16</v>
      </c>
      <c r="GQ269">
        <v>3</v>
      </c>
      <c r="GR269">
        <v>11</v>
      </c>
      <c r="GS269">
        <v>10</v>
      </c>
      <c r="GT269">
        <v>7</v>
      </c>
      <c r="GU269">
        <v>8</v>
      </c>
      <c r="GV269">
        <v>9</v>
      </c>
      <c r="GW269">
        <v>3</v>
      </c>
      <c r="GX269">
        <v>5</v>
      </c>
      <c r="GY269">
        <v>9</v>
      </c>
      <c r="GZ269">
        <v>6</v>
      </c>
      <c r="HA269">
        <v>9</v>
      </c>
      <c r="HB269">
        <v>7</v>
      </c>
      <c r="HC269">
        <v>7</v>
      </c>
      <c r="HD269">
        <v>9</v>
      </c>
      <c r="HE269">
        <v>9</v>
      </c>
      <c r="HF269">
        <v>15</v>
      </c>
      <c r="HG269">
        <v>12</v>
      </c>
      <c r="HH269">
        <v>14</v>
      </c>
      <c r="HI269">
        <v>19</v>
      </c>
      <c r="HJ269">
        <v>12</v>
      </c>
      <c r="HK269">
        <v>23</v>
      </c>
      <c r="HL269">
        <v>13</v>
      </c>
      <c r="HM269">
        <v>13</v>
      </c>
      <c r="HN269">
        <v>10</v>
      </c>
      <c r="HO269">
        <v>16</v>
      </c>
      <c r="HP269">
        <v>19</v>
      </c>
      <c r="HQ269">
        <v>13</v>
      </c>
      <c r="HR269">
        <v>12</v>
      </c>
      <c r="HS269">
        <v>8</v>
      </c>
      <c r="HT269">
        <v>10</v>
      </c>
      <c r="HW269">
        <v>8503</v>
      </c>
    </row>
    <row r="270" spans="2:235" x14ac:dyDescent="0.25">
      <c r="B270" t="s">
        <v>212</v>
      </c>
      <c r="F270">
        <v>1</v>
      </c>
      <c r="N270">
        <v>1</v>
      </c>
      <c r="U270">
        <v>1</v>
      </c>
      <c r="X270">
        <v>1</v>
      </c>
      <c r="Z270">
        <v>2</v>
      </c>
      <c r="AA270">
        <v>1</v>
      </c>
      <c r="AB270">
        <v>2</v>
      </c>
      <c r="AE270">
        <v>1</v>
      </c>
      <c r="AF270">
        <v>3</v>
      </c>
      <c r="AG270">
        <v>5</v>
      </c>
      <c r="AH270">
        <v>1</v>
      </c>
      <c r="AI270">
        <v>3</v>
      </c>
      <c r="AJ270">
        <v>5</v>
      </c>
      <c r="AK270">
        <v>3</v>
      </c>
      <c r="AL270">
        <v>3</v>
      </c>
      <c r="AM270">
        <v>9</v>
      </c>
      <c r="AN270">
        <v>9</v>
      </c>
      <c r="AO270">
        <v>12</v>
      </c>
      <c r="AP270">
        <v>14</v>
      </c>
      <c r="AQ270">
        <v>16</v>
      </c>
      <c r="AR270">
        <v>21</v>
      </c>
      <c r="AS270">
        <v>20</v>
      </c>
      <c r="AT270">
        <v>37</v>
      </c>
      <c r="AU270">
        <v>33</v>
      </c>
      <c r="AV270">
        <v>30</v>
      </c>
      <c r="AW270">
        <v>32</v>
      </c>
      <c r="AX270">
        <v>50</v>
      </c>
      <c r="AY270">
        <v>37</v>
      </c>
      <c r="AZ270">
        <v>43</v>
      </c>
      <c r="BA270">
        <v>67</v>
      </c>
      <c r="BB270">
        <v>59</v>
      </c>
      <c r="BC270">
        <v>56</v>
      </c>
      <c r="BD270">
        <v>77</v>
      </c>
      <c r="BE270">
        <v>84</v>
      </c>
      <c r="BF270">
        <v>63</v>
      </c>
      <c r="BG270">
        <v>56</v>
      </c>
      <c r="BH270">
        <v>82</v>
      </c>
      <c r="BI270">
        <v>71</v>
      </c>
      <c r="BJ270">
        <v>69</v>
      </c>
      <c r="BK270">
        <v>67</v>
      </c>
      <c r="BL270">
        <v>94</v>
      </c>
      <c r="BM270">
        <v>86</v>
      </c>
      <c r="BN270">
        <v>49</v>
      </c>
      <c r="BO270">
        <v>92</v>
      </c>
      <c r="BP270">
        <v>73</v>
      </c>
      <c r="BQ270">
        <v>96</v>
      </c>
      <c r="BR270">
        <v>78</v>
      </c>
      <c r="BS270">
        <v>83</v>
      </c>
      <c r="BT270">
        <v>61</v>
      </c>
      <c r="BU270">
        <v>65</v>
      </c>
      <c r="BV270">
        <v>62</v>
      </c>
      <c r="BW270">
        <v>82</v>
      </c>
      <c r="BX270">
        <v>62</v>
      </c>
      <c r="BY270">
        <v>71</v>
      </c>
      <c r="BZ270">
        <v>79</v>
      </c>
      <c r="CA270">
        <v>51</v>
      </c>
      <c r="CB270">
        <v>41</v>
      </c>
      <c r="CC270">
        <v>57</v>
      </c>
      <c r="CD270">
        <v>57</v>
      </c>
      <c r="CE270">
        <v>58</v>
      </c>
      <c r="CF270">
        <v>40</v>
      </c>
      <c r="CG270">
        <v>39</v>
      </c>
      <c r="CH270">
        <v>40</v>
      </c>
      <c r="CI270">
        <v>23</v>
      </c>
      <c r="CJ270">
        <v>26</v>
      </c>
      <c r="CK270">
        <v>27</v>
      </c>
      <c r="CL270">
        <v>33</v>
      </c>
      <c r="CM270">
        <v>24</v>
      </c>
      <c r="CN270">
        <v>27</v>
      </c>
      <c r="CO270">
        <v>20</v>
      </c>
      <c r="CP270">
        <v>22</v>
      </c>
      <c r="CQ270">
        <v>24</v>
      </c>
      <c r="CR270">
        <v>8</v>
      </c>
      <c r="CS270">
        <v>28</v>
      </c>
      <c r="CT270">
        <v>27</v>
      </c>
      <c r="CU270">
        <v>22</v>
      </c>
      <c r="CV270">
        <v>10</v>
      </c>
      <c r="CW270">
        <v>8</v>
      </c>
      <c r="CX270">
        <v>21</v>
      </c>
      <c r="CY270">
        <v>14</v>
      </c>
      <c r="CZ270">
        <v>14</v>
      </c>
      <c r="DA270">
        <v>11</v>
      </c>
      <c r="DB270">
        <v>15</v>
      </c>
      <c r="DC270">
        <v>9</v>
      </c>
      <c r="DD270">
        <v>8</v>
      </c>
      <c r="DE270">
        <v>11</v>
      </c>
      <c r="DF270">
        <v>11</v>
      </c>
      <c r="DG270">
        <v>16</v>
      </c>
      <c r="DH270">
        <v>8</v>
      </c>
      <c r="DI270">
        <v>11</v>
      </c>
      <c r="DJ270">
        <v>3</v>
      </c>
      <c r="DK270">
        <v>3</v>
      </c>
      <c r="DL270">
        <v>12</v>
      </c>
      <c r="DM270">
        <v>6</v>
      </c>
      <c r="DN270">
        <v>5</v>
      </c>
      <c r="DO270">
        <v>7</v>
      </c>
      <c r="DP270">
        <v>6</v>
      </c>
      <c r="DQ270">
        <v>3</v>
      </c>
      <c r="DR270">
        <v>3</v>
      </c>
      <c r="DS270">
        <v>3</v>
      </c>
      <c r="DT270">
        <v>4</v>
      </c>
      <c r="DU270">
        <v>4</v>
      </c>
      <c r="DV270">
        <v>6</v>
      </c>
      <c r="DW270">
        <v>4</v>
      </c>
      <c r="DX270">
        <v>5</v>
      </c>
      <c r="DY270">
        <v>1</v>
      </c>
      <c r="DZ270">
        <v>2</v>
      </c>
      <c r="EA270">
        <v>4</v>
      </c>
      <c r="EB270">
        <v>1</v>
      </c>
      <c r="EC270">
        <v>2</v>
      </c>
      <c r="EE270">
        <v>2</v>
      </c>
      <c r="EF270">
        <v>2</v>
      </c>
      <c r="EH270">
        <v>2</v>
      </c>
      <c r="EJ270">
        <v>2</v>
      </c>
      <c r="EK270">
        <v>1</v>
      </c>
      <c r="EL270">
        <v>2</v>
      </c>
      <c r="EN270">
        <v>1</v>
      </c>
      <c r="EO270">
        <v>5</v>
      </c>
      <c r="EP270">
        <v>4</v>
      </c>
      <c r="ES270">
        <v>1</v>
      </c>
      <c r="EU270">
        <v>2</v>
      </c>
      <c r="EW270">
        <v>1</v>
      </c>
      <c r="EY270">
        <v>1</v>
      </c>
      <c r="FG270">
        <v>1</v>
      </c>
      <c r="FI270">
        <v>1</v>
      </c>
      <c r="FJ270">
        <v>1</v>
      </c>
      <c r="FL270">
        <v>1</v>
      </c>
      <c r="FM270">
        <v>1</v>
      </c>
      <c r="FN270">
        <v>2</v>
      </c>
      <c r="FQ270">
        <v>1</v>
      </c>
      <c r="FS270">
        <v>4</v>
      </c>
      <c r="FT270">
        <v>1</v>
      </c>
      <c r="FU270">
        <v>3</v>
      </c>
      <c r="FV270">
        <v>1</v>
      </c>
      <c r="FX270">
        <v>2</v>
      </c>
      <c r="FY270">
        <v>1</v>
      </c>
      <c r="FZ270">
        <v>3</v>
      </c>
      <c r="GA270">
        <v>1</v>
      </c>
      <c r="GB270">
        <v>2</v>
      </c>
      <c r="GC270">
        <v>1</v>
      </c>
      <c r="GD270">
        <v>4</v>
      </c>
      <c r="GE270">
        <v>6</v>
      </c>
      <c r="GF270">
        <v>2</v>
      </c>
      <c r="GG270">
        <v>5</v>
      </c>
      <c r="GH270">
        <v>4</v>
      </c>
      <c r="GI270">
        <v>2</v>
      </c>
      <c r="GJ270">
        <v>4</v>
      </c>
      <c r="GK270">
        <v>2</v>
      </c>
      <c r="GL270">
        <v>7</v>
      </c>
      <c r="GM270">
        <v>5</v>
      </c>
      <c r="GN270">
        <v>4</v>
      </c>
      <c r="GO270">
        <v>2</v>
      </c>
      <c r="GP270">
        <v>3</v>
      </c>
      <c r="GQ270">
        <v>1</v>
      </c>
      <c r="GR270">
        <v>3</v>
      </c>
      <c r="GS270">
        <v>6</v>
      </c>
      <c r="GT270">
        <v>1</v>
      </c>
      <c r="GV270">
        <v>5</v>
      </c>
      <c r="GW270">
        <v>1</v>
      </c>
      <c r="GX270">
        <v>3</v>
      </c>
      <c r="GZ270">
        <v>2</v>
      </c>
      <c r="HA270">
        <v>11</v>
      </c>
      <c r="HB270">
        <v>2</v>
      </c>
      <c r="HC270">
        <v>3</v>
      </c>
      <c r="HD270">
        <v>2</v>
      </c>
      <c r="HE270">
        <v>2</v>
      </c>
      <c r="HF270">
        <v>2</v>
      </c>
      <c r="HG270">
        <v>3</v>
      </c>
      <c r="HH270">
        <v>3</v>
      </c>
      <c r="HI270">
        <v>2</v>
      </c>
      <c r="HJ270">
        <v>3</v>
      </c>
      <c r="HK270">
        <v>11</v>
      </c>
      <c r="HL270">
        <v>3</v>
      </c>
      <c r="HM270">
        <v>6</v>
      </c>
      <c r="HN270">
        <v>6</v>
      </c>
      <c r="HO270">
        <v>4</v>
      </c>
      <c r="HP270">
        <v>9</v>
      </c>
      <c r="HQ270">
        <v>12</v>
      </c>
      <c r="HR270">
        <v>4</v>
      </c>
      <c r="HS270">
        <v>7</v>
      </c>
      <c r="HT270">
        <v>2</v>
      </c>
      <c r="HU270">
        <v>1</v>
      </c>
      <c r="HW270">
        <v>3448</v>
      </c>
    </row>
    <row r="271" spans="2:235" x14ac:dyDescent="0.25">
      <c r="B271" t="s">
        <v>516</v>
      </c>
      <c r="AX271">
        <v>1</v>
      </c>
      <c r="BM271">
        <v>1</v>
      </c>
      <c r="BR271">
        <v>1</v>
      </c>
      <c r="DO271">
        <v>1</v>
      </c>
      <c r="GX271">
        <v>1</v>
      </c>
      <c r="HC271">
        <v>1</v>
      </c>
      <c r="HQ271">
        <v>1</v>
      </c>
      <c r="HW271">
        <v>7</v>
      </c>
    </row>
    <row r="272" spans="2:235" x14ac:dyDescent="0.25">
      <c r="B272">
        <v>43739</v>
      </c>
      <c r="W272">
        <v>1</v>
      </c>
      <c r="Y272">
        <v>1</v>
      </c>
      <c r="Z272">
        <v>2</v>
      </c>
      <c r="AB272">
        <v>2</v>
      </c>
      <c r="AC272">
        <v>4</v>
      </c>
      <c r="AD272">
        <v>4</v>
      </c>
      <c r="AE272">
        <v>8</v>
      </c>
      <c r="AF272">
        <v>5</v>
      </c>
      <c r="AG272">
        <v>4</v>
      </c>
      <c r="AH272">
        <v>7</v>
      </c>
      <c r="AI272">
        <v>4</v>
      </c>
      <c r="AJ272">
        <v>3</v>
      </c>
      <c r="AK272">
        <v>3</v>
      </c>
      <c r="AM272">
        <v>5</v>
      </c>
      <c r="AN272">
        <v>3</v>
      </c>
      <c r="AO272">
        <v>2</v>
      </c>
      <c r="AP272">
        <v>3</v>
      </c>
      <c r="AQ272">
        <v>2</v>
      </c>
      <c r="AR272">
        <v>3</v>
      </c>
      <c r="AS272">
        <v>6</v>
      </c>
      <c r="AT272">
        <v>4</v>
      </c>
      <c r="AU272">
        <v>2</v>
      </c>
      <c r="AV272">
        <v>5</v>
      </c>
      <c r="AW272">
        <v>5</v>
      </c>
      <c r="AX272">
        <v>5</v>
      </c>
      <c r="AY272">
        <v>5</v>
      </c>
      <c r="AZ272">
        <v>3</v>
      </c>
      <c r="BA272">
        <v>3</v>
      </c>
      <c r="BB272">
        <v>6</v>
      </c>
      <c r="BC272">
        <v>7</v>
      </c>
      <c r="BD272">
        <v>4</v>
      </c>
      <c r="BE272">
        <v>9</v>
      </c>
      <c r="BF272">
        <v>12</v>
      </c>
      <c r="BG272">
        <v>3</v>
      </c>
      <c r="BH272">
        <v>19</v>
      </c>
      <c r="BI272">
        <v>9</v>
      </c>
      <c r="BJ272">
        <v>17</v>
      </c>
      <c r="BK272">
        <v>7</v>
      </c>
      <c r="BL272">
        <v>11</v>
      </c>
      <c r="BM272">
        <v>14</v>
      </c>
      <c r="BN272">
        <v>14</v>
      </c>
      <c r="BO272">
        <v>14</v>
      </c>
      <c r="BP272">
        <v>8</v>
      </c>
      <c r="BQ272">
        <v>8</v>
      </c>
      <c r="BR272">
        <v>10</v>
      </c>
      <c r="BS272">
        <v>17</v>
      </c>
      <c r="BT272">
        <v>10</v>
      </c>
      <c r="BU272">
        <v>12</v>
      </c>
      <c r="BV272">
        <v>11</v>
      </c>
      <c r="BW272">
        <v>13</v>
      </c>
      <c r="BX272">
        <v>11</v>
      </c>
      <c r="BY272">
        <v>8</v>
      </c>
      <c r="BZ272">
        <v>17</v>
      </c>
      <c r="CA272">
        <v>12</v>
      </c>
      <c r="CB272">
        <v>13</v>
      </c>
      <c r="CC272">
        <v>9</v>
      </c>
      <c r="CD272">
        <v>7</v>
      </c>
      <c r="CE272">
        <v>7</v>
      </c>
      <c r="CF272">
        <v>6</v>
      </c>
      <c r="CG272">
        <v>8</v>
      </c>
      <c r="CH272">
        <v>5</v>
      </c>
      <c r="CI272">
        <v>6</v>
      </c>
      <c r="CJ272">
        <v>4</v>
      </c>
      <c r="CK272">
        <v>12</v>
      </c>
      <c r="CL272">
        <v>5</v>
      </c>
      <c r="CM272">
        <v>6</v>
      </c>
      <c r="CN272">
        <v>2</v>
      </c>
      <c r="CO272">
        <v>6</v>
      </c>
      <c r="CP272">
        <v>4</v>
      </c>
      <c r="CQ272">
        <v>8</v>
      </c>
      <c r="CR272">
        <v>6</v>
      </c>
      <c r="CS272">
        <v>6</v>
      </c>
      <c r="CT272">
        <v>2</v>
      </c>
      <c r="CU272">
        <v>5</v>
      </c>
      <c r="CV272">
        <v>3</v>
      </c>
      <c r="CW272">
        <v>5</v>
      </c>
      <c r="CX272">
        <v>7</v>
      </c>
      <c r="CY272">
        <v>5</v>
      </c>
      <c r="CZ272">
        <v>11</v>
      </c>
      <c r="DA272">
        <v>3</v>
      </c>
      <c r="DB272">
        <v>4</v>
      </c>
      <c r="DC272">
        <v>6</v>
      </c>
      <c r="DD272">
        <v>4</v>
      </c>
      <c r="DE272">
        <v>5</v>
      </c>
      <c r="DF272">
        <v>7</v>
      </c>
      <c r="DG272">
        <v>9</v>
      </c>
      <c r="DH272">
        <v>13</v>
      </c>
      <c r="DI272">
        <v>7</v>
      </c>
      <c r="DJ272">
        <v>5</v>
      </c>
      <c r="DK272">
        <v>5</v>
      </c>
      <c r="DL272">
        <v>12</v>
      </c>
      <c r="DM272">
        <v>9</v>
      </c>
      <c r="DN272">
        <v>17</v>
      </c>
      <c r="DO272">
        <v>11</v>
      </c>
      <c r="DP272">
        <v>9</v>
      </c>
      <c r="DQ272">
        <v>9</v>
      </c>
      <c r="DR272">
        <v>6</v>
      </c>
      <c r="DS272">
        <v>17</v>
      </c>
      <c r="DT272">
        <v>13</v>
      </c>
      <c r="DU272">
        <v>12</v>
      </c>
      <c r="DV272">
        <v>6</v>
      </c>
      <c r="DW272">
        <v>13</v>
      </c>
      <c r="DX272">
        <v>12</v>
      </c>
      <c r="DY272">
        <v>5</v>
      </c>
      <c r="DZ272">
        <v>10</v>
      </c>
      <c r="EA272">
        <v>11</v>
      </c>
      <c r="EB272">
        <v>10</v>
      </c>
      <c r="EC272">
        <v>19</v>
      </c>
      <c r="ED272">
        <v>12</v>
      </c>
      <c r="EE272">
        <v>9</v>
      </c>
      <c r="EF272">
        <v>14</v>
      </c>
      <c r="EG272">
        <v>9</v>
      </c>
      <c r="EH272">
        <v>2</v>
      </c>
      <c r="EI272">
        <v>6</v>
      </c>
      <c r="EJ272">
        <v>12</v>
      </c>
      <c r="EK272">
        <v>6</v>
      </c>
      <c r="EL272">
        <v>11</v>
      </c>
      <c r="EM272">
        <v>4</v>
      </c>
      <c r="EN272">
        <v>7</v>
      </c>
      <c r="EO272">
        <v>5</v>
      </c>
      <c r="EP272">
        <v>6</v>
      </c>
      <c r="EQ272">
        <v>7</v>
      </c>
      <c r="ER272">
        <v>5</v>
      </c>
      <c r="ES272">
        <v>6</v>
      </c>
      <c r="ET272">
        <v>7</v>
      </c>
      <c r="EU272">
        <v>8</v>
      </c>
      <c r="EV272">
        <v>6</v>
      </c>
      <c r="EW272">
        <v>13</v>
      </c>
      <c r="EX272">
        <v>7</v>
      </c>
      <c r="EY272">
        <v>5</v>
      </c>
      <c r="EZ272">
        <v>4</v>
      </c>
      <c r="FA272">
        <v>8</v>
      </c>
      <c r="FB272">
        <v>8</v>
      </c>
      <c r="FC272">
        <v>12</v>
      </c>
      <c r="FD272">
        <v>13</v>
      </c>
      <c r="FE272">
        <v>13</v>
      </c>
      <c r="FF272">
        <v>17</v>
      </c>
      <c r="FG272">
        <v>17</v>
      </c>
      <c r="FH272">
        <v>13</v>
      </c>
      <c r="FI272">
        <v>21</v>
      </c>
      <c r="FJ272">
        <v>15</v>
      </c>
      <c r="FK272">
        <v>21</v>
      </c>
      <c r="FL272">
        <v>18</v>
      </c>
      <c r="FM272">
        <v>28</v>
      </c>
      <c r="FN272">
        <v>19</v>
      </c>
      <c r="FO272">
        <v>17</v>
      </c>
      <c r="FP272">
        <v>22</v>
      </c>
      <c r="FQ272">
        <v>15</v>
      </c>
      <c r="FR272">
        <v>33</v>
      </c>
      <c r="FS272">
        <v>18</v>
      </c>
      <c r="FT272">
        <v>28</v>
      </c>
      <c r="FU272">
        <v>27</v>
      </c>
      <c r="FV272">
        <v>36</v>
      </c>
      <c r="FW272">
        <v>49</v>
      </c>
      <c r="FX272">
        <v>40</v>
      </c>
      <c r="FY272">
        <v>41</v>
      </c>
      <c r="FZ272">
        <v>37</v>
      </c>
      <c r="GA272">
        <v>38</v>
      </c>
      <c r="GB272">
        <v>48</v>
      </c>
      <c r="GC272">
        <v>48</v>
      </c>
      <c r="GD272">
        <v>73</v>
      </c>
      <c r="GE272">
        <v>55</v>
      </c>
      <c r="GF272">
        <v>71</v>
      </c>
      <c r="GG272">
        <v>58</v>
      </c>
      <c r="GH272">
        <v>64</v>
      </c>
      <c r="GI272">
        <v>57</v>
      </c>
      <c r="GJ272">
        <v>73</v>
      </c>
      <c r="GK272">
        <v>57</v>
      </c>
      <c r="GL272">
        <v>57</v>
      </c>
      <c r="GM272">
        <v>81</v>
      </c>
      <c r="GN272">
        <v>70</v>
      </c>
      <c r="GO272">
        <v>68</v>
      </c>
      <c r="GP272">
        <v>67</v>
      </c>
      <c r="GQ272">
        <v>45</v>
      </c>
      <c r="GR272">
        <v>61</v>
      </c>
      <c r="GS272">
        <v>66</v>
      </c>
      <c r="GT272">
        <v>64</v>
      </c>
      <c r="GU272">
        <v>51</v>
      </c>
      <c r="GV272">
        <v>59</v>
      </c>
      <c r="GW272">
        <v>72</v>
      </c>
      <c r="GX272">
        <v>61</v>
      </c>
      <c r="GY272">
        <v>61</v>
      </c>
      <c r="GZ272">
        <v>77</v>
      </c>
      <c r="HA272">
        <v>71</v>
      </c>
      <c r="HB272">
        <v>73</v>
      </c>
      <c r="HC272">
        <v>66</v>
      </c>
      <c r="HD272">
        <v>77</v>
      </c>
      <c r="HE272">
        <v>88</v>
      </c>
      <c r="HF272">
        <v>109</v>
      </c>
      <c r="HG272">
        <v>111</v>
      </c>
      <c r="HH272">
        <v>119</v>
      </c>
      <c r="HI272">
        <v>132</v>
      </c>
      <c r="HJ272">
        <v>111</v>
      </c>
      <c r="HK272">
        <v>151</v>
      </c>
      <c r="HL272">
        <v>144</v>
      </c>
      <c r="HM272">
        <v>162</v>
      </c>
      <c r="HN272">
        <v>138</v>
      </c>
      <c r="HO272">
        <v>103</v>
      </c>
      <c r="HP272">
        <v>77</v>
      </c>
      <c r="HQ272">
        <v>55</v>
      </c>
      <c r="HR272">
        <v>51</v>
      </c>
      <c r="HS272">
        <v>49</v>
      </c>
      <c r="HT272">
        <v>46</v>
      </c>
      <c r="HU272">
        <v>3</v>
      </c>
      <c r="HW272">
        <v>5109</v>
      </c>
    </row>
  </sheetData>
  <conditionalFormatting sqref="EX104:HW113">
    <cfRule type="colorScale" priority="3">
      <colorScale>
        <cfvo type="min"/>
        <cfvo type="percentile" val="25"/>
        <cfvo type="max"/>
        <color rgb="FFFCFCFF"/>
        <color rgb="FFFFEB84"/>
        <color rgb="FFF8696B"/>
      </colorScale>
    </cfRule>
  </conditionalFormatting>
  <conditionalFormatting sqref="HJ128:HQ137">
    <cfRule type="colorScale" priority="1">
      <colorScale>
        <cfvo type="min"/>
        <cfvo type="percentile" val="50"/>
        <cfvo type="max"/>
        <color theme="8"/>
        <color rgb="FFFFEB84"/>
        <color rgb="FFF8696B"/>
      </colorScale>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0BCCD-F18F-405F-99DF-87D2BFE170F2}">
  <sheetPr codeName="Sheet14"/>
  <dimension ref="C8:BJ83"/>
  <sheetViews>
    <sheetView topLeftCell="V57" workbookViewId="0">
      <selection activeCell="BG88" sqref="BG88"/>
    </sheetView>
  </sheetViews>
  <sheetFormatPr defaultRowHeight="15" x14ac:dyDescent="0.25"/>
  <cols>
    <col min="10" max="17" width="13.5703125" customWidth="1"/>
    <col min="23" max="23" width="12" bestFit="1" customWidth="1"/>
    <col min="36" max="36" width="9.28515625" customWidth="1"/>
    <col min="44" max="44" width="15.140625" customWidth="1"/>
    <col min="45" max="45" width="3.42578125" customWidth="1"/>
    <col min="47" max="57" width="14.28515625" customWidth="1"/>
    <col min="62" max="62" width="12.7109375" bestFit="1" customWidth="1"/>
  </cols>
  <sheetData>
    <row r="8" spans="7:40" x14ac:dyDescent="0.25">
      <c r="W8">
        <v>29</v>
      </c>
      <c r="X8">
        <v>30</v>
      </c>
      <c r="Y8">
        <v>31</v>
      </c>
      <c r="Z8">
        <v>32</v>
      </c>
      <c r="AA8">
        <v>33</v>
      </c>
      <c r="AB8">
        <v>34</v>
      </c>
      <c r="AC8">
        <v>35</v>
      </c>
      <c r="AD8">
        <v>36</v>
      </c>
      <c r="AG8">
        <v>29</v>
      </c>
      <c r="AH8">
        <v>30</v>
      </c>
      <c r="AI8">
        <v>31</v>
      </c>
      <c r="AJ8">
        <v>32</v>
      </c>
      <c r="AK8">
        <v>33</v>
      </c>
      <c r="AL8">
        <v>34</v>
      </c>
      <c r="AM8">
        <v>35</v>
      </c>
      <c r="AN8">
        <v>36</v>
      </c>
    </row>
    <row r="9" spans="7:40" x14ac:dyDescent="0.25">
      <c r="G9">
        <v>26713</v>
      </c>
      <c r="I9" s="317" t="s">
        <v>694</v>
      </c>
      <c r="J9">
        <v>0</v>
      </c>
      <c r="K9">
        <v>0</v>
      </c>
      <c r="L9">
        <v>0</v>
      </c>
      <c r="M9">
        <v>2</v>
      </c>
      <c r="N9">
        <v>2</v>
      </c>
      <c r="O9">
        <v>2</v>
      </c>
      <c r="P9">
        <v>2</v>
      </c>
      <c r="Q9">
        <v>2</v>
      </c>
      <c r="V9" t="s">
        <v>694</v>
      </c>
      <c r="W9">
        <v>1.0000000000000001E-9</v>
      </c>
      <c r="X9">
        <v>0</v>
      </c>
      <c r="Y9">
        <v>0</v>
      </c>
      <c r="Z9">
        <v>7.4869913525249876</v>
      </c>
      <c r="AA9">
        <v>7.4869913525249876</v>
      </c>
      <c r="AB9">
        <v>7.4869913525249876</v>
      </c>
      <c r="AC9">
        <v>7.4869913525249876</v>
      </c>
      <c r="AD9">
        <v>7.4869913525249876</v>
      </c>
      <c r="AF9" t="s">
        <v>694</v>
      </c>
      <c r="AG9" s="18">
        <f t="shared" ref="AG9:AG27" si="0">W9/$W9</f>
        <v>1</v>
      </c>
      <c r="AH9" s="18">
        <f t="shared" ref="AH9:AH27" si="1">X9/$W9</f>
        <v>0</v>
      </c>
      <c r="AI9" s="18">
        <f t="shared" ref="AI9:AI27" si="2">Y9/$W9</f>
        <v>0</v>
      </c>
      <c r="AJ9" s="18">
        <f t="shared" ref="AJ9:AJ27" si="3">Z9/$W9</f>
        <v>7486991352.5249872</v>
      </c>
      <c r="AK9" s="18">
        <f t="shared" ref="AK9:AK27" si="4">AA9/$W9</f>
        <v>7486991352.5249872</v>
      </c>
      <c r="AL9" s="18">
        <f t="shared" ref="AL9:AL27" si="5">AB9/$W9</f>
        <v>7486991352.5249872</v>
      </c>
      <c r="AM9" s="18">
        <f t="shared" ref="AM9:AM27" si="6">AC9/$W9</f>
        <v>7486991352.5249872</v>
      </c>
      <c r="AN9" s="18">
        <f t="shared" ref="AN9:AN27" si="7">AD9/$W9</f>
        <v>7486991352.5249872</v>
      </c>
    </row>
    <row r="10" spans="7:40" x14ac:dyDescent="0.25">
      <c r="G10">
        <v>103118</v>
      </c>
      <c r="I10" s="317" t="s">
        <v>695</v>
      </c>
      <c r="J10">
        <v>3</v>
      </c>
      <c r="K10">
        <v>3</v>
      </c>
      <c r="L10">
        <v>4</v>
      </c>
      <c r="M10">
        <v>9</v>
      </c>
      <c r="N10">
        <v>13</v>
      </c>
      <c r="O10">
        <v>16</v>
      </c>
      <c r="P10">
        <v>18</v>
      </c>
      <c r="Q10">
        <v>17</v>
      </c>
      <c r="V10" t="s">
        <v>695</v>
      </c>
      <c r="W10">
        <v>2.9092883880602805</v>
      </c>
      <c r="X10">
        <v>2.9092883880602805</v>
      </c>
      <c r="Y10">
        <v>3.8790511840803741</v>
      </c>
      <c r="Z10">
        <v>8.7278651641808409</v>
      </c>
      <c r="AA10">
        <v>12.606916348261215</v>
      </c>
      <c r="AB10">
        <v>15.516204736321496</v>
      </c>
      <c r="AC10">
        <v>17.455730328361682</v>
      </c>
      <c r="AD10">
        <v>16.48596753234159</v>
      </c>
      <c r="AF10" t="s">
        <v>695</v>
      </c>
      <c r="AG10" s="322">
        <f t="shared" si="0"/>
        <v>1</v>
      </c>
      <c r="AH10" s="322">
        <f t="shared" si="1"/>
        <v>1</v>
      </c>
      <c r="AI10" s="322">
        <f t="shared" si="2"/>
        <v>1.3333333333333335</v>
      </c>
      <c r="AJ10" s="322">
        <f t="shared" si="3"/>
        <v>3</v>
      </c>
      <c r="AK10" s="322">
        <f t="shared" si="4"/>
        <v>4.333333333333333</v>
      </c>
      <c r="AL10" s="322">
        <f t="shared" si="5"/>
        <v>5.3333333333333339</v>
      </c>
      <c r="AM10" s="322">
        <f t="shared" si="6"/>
        <v>6</v>
      </c>
      <c r="AN10" s="322">
        <f t="shared" si="7"/>
        <v>5.666666666666667</v>
      </c>
    </row>
    <row r="11" spans="7:40" x14ac:dyDescent="0.25">
      <c r="G11">
        <v>256201</v>
      </c>
      <c r="I11" s="317" t="s">
        <v>696</v>
      </c>
      <c r="J11">
        <v>10</v>
      </c>
      <c r="K11">
        <v>12</v>
      </c>
      <c r="L11">
        <v>16</v>
      </c>
      <c r="M11">
        <v>24</v>
      </c>
      <c r="N11">
        <v>36</v>
      </c>
      <c r="O11">
        <v>42</v>
      </c>
      <c r="P11">
        <v>43</v>
      </c>
      <c r="Q11">
        <v>53</v>
      </c>
      <c r="V11" t="s">
        <v>696</v>
      </c>
      <c r="W11">
        <v>3.9031853895964495</v>
      </c>
      <c r="X11">
        <v>4.6838224675157392</v>
      </c>
      <c r="Y11">
        <v>6.2450966233543195</v>
      </c>
      <c r="Z11">
        <v>9.3676449350314783</v>
      </c>
      <c r="AA11">
        <v>14.051467402547219</v>
      </c>
      <c r="AB11">
        <v>16.393378636305087</v>
      </c>
      <c r="AC11">
        <v>16.783697175264734</v>
      </c>
      <c r="AD11">
        <v>20.686882564861186</v>
      </c>
      <c r="AF11" t="s">
        <v>696</v>
      </c>
      <c r="AG11" s="322">
        <f t="shared" si="0"/>
        <v>1</v>
      </c>
      <c r="AH11" s="322">
        <f t="shared" si="1"/>
        <v>1.2</v>
      </c>
      <c r="AI11" s="322">
        <f t="shared" si="2"/>
        <v>1.6</v>
      </c>
      <c r="AJ11" s="322">
        <f t="shared" si="3"/>
        <v>2.4</v>
      </c>
      <c r="AK11" s="322">
        <f t="shared" si="4"/>
        <v>3.6000000000000005</v>
      </c>
      <c r="AL11" s="322">
        <f t="shared" si="5"/>
        <v>4.2</v>
      </c>
      <c r="AM11" s="322">
        <f t="shared" si="6"/>
        <v>4.3000000000000007</v>
      </c>
      <c r="AN11" s="322">
        <f t="shared" si="7"/>
        <v>5.3000000000000007</v>
      </c>
    </row>
    <row r="12" spans="7:40" x14ac:dyDescent="0.25">
      <c r="G12">
        <v>436056</v>
      </c>
      <c r="I12" s="317" t="s">
        <v>697</v>
      </c>
      <c r="J12">
        <v>23</v>
      </c>
      <c r="K12">
        <v>33</v>
      </c>
      <c r="L12">
        <v>49</v>
      </c>
      <c r="M12">
        <v>63</v>
      </c>
      <c r="N12">
        <v>94</v>
      </c>
      <c r="O12">
        <v>108</v>
      </c>
      <c r="P12">
        <v>126</v>
      </c>
      <c r="Q12">
        <v>141</v>
      </c>
      <c r="V12" t="s">
        <v>697</v>
      </c>
      <c r="W12">
        <v>5.2745518924174872</v>
      </c>
      <c r="X12">
        <v>7.5678353239033509</v>
      </c>
      <c r="Y12">
        <v>11.237088814280733</v>
      </c>
      <c r="Z12">
        <v>14.447685618360943</v>
      </c>
      <c r="AA12">
        <v>21.556864255967124</v>
      </c>
      <c r="AB12">
        <v>24.767461060047332</v>
      </c>
      <c r="AC12">
        <v>28.895371236721886</v>
      </c>
      <c r="AD12">
        <v>32.335296383950684</v>
      </c>
      <c r="AF12" t="s">
        <v>697</v>
      </c>
      <c r="AG12" s="322">
        <f t="shared" si="0"/>
        <v>1</v>
      </c>
      <c r="AH12" s="322">
        <f t="shared" si="1"/>
        <v>1.4347826086956521</v>
      </c>
      <c r="AI12" s="322">
        <f t="shared" si="2"/>
        <v>2.1304347826086958</v>
      </c>
      <c r="AJ12" s="322">
        <f t="shared" si="3"/>
        <v>2.7391304347826084</v>
      </c>
      <c r="AK12" s="322">
        <f t="shared" si="4"/>
        <v>4.0869565217391308</v>
      </c>
      <c r="AL12" s="322">
        <f t="shared" si="5"/>
        <v>4.6956521739130439</v>
      </c>
      <c r="AM12" s="322">
        <f t="shared" si="6"/>
        <v>5.4782608695652169</v>
      </c>
      <c r="AN12" s="322">
        <f t="shared" si="7"/>
        <v>6.1304347826086962</v>
      </c>
    </row>
    <row r="13" spans="7:40" x14ac:dyDescent="0.25">
      <c r="G13">
        <v>633200</v>
      </c>
      <c r="I13" s="317" t="s">
        <v>698</v>
      </c>
      <c r="J13">
        <v>44</v>
      </c>
      <c r="K13">
        <v>58</v>
      </c>
      <c r="L13">
        <v>78</v>
      </c>
      <c r="M13">
        <v>118</v>
      </c>
      <c r="N13">
        <v>158</v>
      </c>
      <c r="O13">
        <v>184</v>
      </c>
      <c r="P13">
        <v>204</v>
      </c>
      <c r="Q13">
        <v>225</v>
      </c>
      <c r="V13" t="s">
        <v>698</v>
      </c>
      <c r="W13">
        <v>6.9488313329121922</v>
      </c>
      <c r="X13">
        <v>9.1598231206569807</v>
      </c>
      <c r="Y13">
        <v>12.31838281743525</v>
      </c>
      <c r="Z13">
        <v>18.635502210991788</v>
      </c>
      <c r="AA13">
        <v>24.952621604548327</v>
      </c>
      <c r="AB13">
        <v>29.058749210360073</v>
      </c>
      <c r="AC13">
        <v>32.217308907138346</v>
      </c>
      <c r="AD13">
        <v>35.533796588755528</v>
      </c>
      <c r="AF13" t="s">
        <v>698</v>
      </c>
      <c r="AG13" s="322">
        <f t="shared" si="0"/>
        <v>1</v>
      </c>
      <c r="AH13" s="322">
        <f t="shared" si="1"/>
        <v>1.3181818181818181</v>
      </c>
      <c r="AI13" s="322">
        <f t="shared" si="2"/>
        <v>1.7727272727272727</v>
      </c>
      <c r="AJ13" s="322">
        <f t="shared" si="3"/>
        <v>2.6818181818181817</v>
      </c>
      <c r="AK13" s="322">
        <f t="shared" si="4"/>
        <v>3.5909090909090908</v>
      </c>
      <c r="AL13" s="322">
        <f t="shared" si="5"/>
        <v>4.1818181818181817</v>
      </c>
      <c r="AM13" s="322">
        <f t="shared" si="6"/>
        <v>4.6363636363636367</v>
      </c>
      <c r="AN13" s="322">
        <f t="shared" si="7"/>
        <v>5.1136363636363633</v>
      </c>
    </row>
    <row r="14" spans="7:40" x14ac:dyDescent="0.25">
      <c r="G14">
        <v>941219</v>
      </c>
      <c r="I14" s="317" t="s">
        <v>699</v>
      </c>
      <c r="J14">
        <v>72</v>
      </c>
      <c r="K14">
        <v>101</v>
      </c>
      <c r="L14">
        <v>136</v>
      </c>
      <c r="M14">
        <v>203</v>
      </c>
      <c r="N14">
        <v>284</v>
      </c>
      <c r="O14">
        <v>343</v>
      </c>
      <c r="P14">
        <v>390</v>
      </c>
      <c r="Q14">
        <v>424</v>
      </c>
      <c r="V14" t="s">
        <v>699</v>
      </c>
      <c r="W14">
        <v>7.6496543312449079</v>
      </c>
      <c r="X14">
        <v>10.730765103551883</v>
      </c>
      <c r="Y14">
        <v>14.449347070129269</v>
      </c>
      <c r="Z14">
        <v>21.567775406148836</v>
      </c>
      <c r="AA14">
        <v>30.173636528799353</v>
      </c>
      <c r="AB14">
        <v>36.442103272458375</v>
      </c>
      <c r="AC14">
        <v>41.435627627576579</v>
      </c>
      <c r="AD14">
        <v>45.047964395108892</v>
      </c>
      <c r="AF14" t="s">
        <v>699</v>
      </c>
      <c r="AG14" s="322">
        <f t="shared" si="0"/>
        <v>1</v>
      </c>
      <c r="AH14" s="322">
        <f t="shared" si="1"/>
        <v>1.4027777777777777</v>
      </c>
      <c r="AI14" s="322">
        <f t="shared" si="2"/>
        <v>1.8888888888888886</v>
      </c>
      <c r="AJ14" s="322">
        <f t="shared" si="3"/>
        <v>2.8194444444444442</v>
      </c>
      <c r="AK14" s="322">
        <f t="shared" si="4"/>
        <v>3.9444444444444438</v>
      </c>
      <c r="AL14" s="322">
        <f t="shared" si="5"/>
        <v>4.7638888888888884</v>
      </c>
      <c r="AM14" s="322">
        <f t="shared" si="6"/>
        <v>5.4166666666666661</v>
      </c>
      <c r="AN14" s="322">
        <f t="shared" si="7"/>
        <v>5.8888888888888875</v>
      </c>
    </row>
    <row r="15" spans="7:40" x14ac:dyDescent="0.25">
      <c r="G15">
        <v>996048</v>
      </c>
      <c r="I15" s="317" t="s">
        <v>700</v>
      </c>
      <c r="J15">
        <v>109</v>
      </c>
      <c r="K15">
        <v>143</v>
      </c>
      <c r="L15">
        <v>191</v>
      </c>
      <c r="M15">
        <v>280</v>
      </c>
      <c r="N15">
        <v>405</v>
      </c>
      <c r="O15">
        <v>484</v>
      </c>
      <c r="P15">
        <v>549</v>
      </c>
      <c r="Q15">
        <v>633</v>
      </c>
      <c r="V15" t="s">
        <v>700</v>
      </c>
      <c r="W15">
        <v>10.94324771496956</v>
      </c>
      <c r="X15">
        <v>14.356737827895843</v>
      </c>
      <c r="Y15">
        <v>19.175782693203541</v>
      </c>
      <c r="Z15">
        <v>28.111095047628226</v>
      </c>
      <c r="AA15">
        <v>40.66069105103368</v>
      </c>
      <c r="AB15">
        <v>48.592035725185937</v>
      </c>
      <c r="AC15">
        <v>55.117825646956774</v>
      </c>
      <c r="AD15">
        <v>63.551154161245243</v>
      </c>
      <c r="AF15" t="s">
        <v>700</v>
      </c>
      <c r="AG15" s="322">
        <f t="shared" si="0"/>
        <v>1</v>
      </c>
      <c r="AH15" s="322">
        <f t="shared" si="1"/>
        <v>1.3119266055045871</v>
      </c>
      <c r="AI15" s="322">
        <f t="shared" si="2"/>
        <v>1.7522935779816513</v>
      </c>
      <c r="AJ15" s="322">
        <f t="shared" si="3"/>
        <v>2.568807339449541</v>
      </c>
      <c r="AK15" s="322">
        <f t="shared" si="4"/>
        <v>3.7155963302752286</v>
      </c>
      <c r="AL15" s="322">
        <f t="shared" si="5"/>
        <v>4.4403669724770642</v>
      </c>
      <c r="AM15" s="322">
        <f t="shared" si="6"/>
        <v>5.0366972477064218</v>
      </c>
      <c r="AN15" s="322">
        <f t="shared" si="7"/>
        <v>5.807339449541284</v>
      </c>
    </row>
    <row r="16" spans="7:40" x14ac:dyDescent="0.25">
      <c r="G16">
        <v>1117798</v>
      </c>
      <c r="I16" s="317" t="s">
        <v>701</v>
      </c>
      <c r="J16">
        <v>228</v>
      </c>
      <c r="K16">
        <v>283</v>
      </c>
      <c r="L16">
        <v>390</v>
      </c>
      <c r="M16">
        <v>535</v>
      </c>
      <c r="N16">
        <v>782</v>
      </c>
      <c r="O16">
        <v>951</v>
      </c>
      <c r="P16">
        <v>1101</v>
      </c>
      <c r="Q16">
        <v>1222</v>
      </c>
      <c r="V16" t="s">
        <v>701</v>
      </c>
      <c r="W16">
        <v>20.397245298345496</v>
      </c>
      <c r="X16">
        <v>25.317633418560419</v>
      </c>
      <c r="Y16">
        <v>34.890024852433086</v>
      </c>
      <c r="Z16">
        <v>47.861957169363336</v>
      </c>
      <c r="AA16">
        <v>69.95897290923763</v>
      </c>
      <c r="AB16">
        <v>85.077983678625301</v>
      </c>
      <c r="AC16">
        <v>98.497224006484174</v>
      </c>
      <c r="AD16">
        <v>109.32207787095702</v>
      </c>
      <c r="AF16" t="s">
        <v>701</v>
      </c>
      <c r="AG16" s="322">
        <f t="shared" si="0"/>
        <v>1</v>
      </c>
      <c r="AH16" s="322">
        <f t="shared" si="1"/>
        <v>1.2412280701754386</v>
      </c>
      <c r="AI16" s="322">
        <f t="shared" si="2"/>
        <v>1.7105263157894737</v>
      </c>
      <c r="AJ16" s="322">
        <f t="shared" si="3"/>
        <v>2.3464912280701755</v>
      </c>
      <c r="AK16" s="322">
        <f t="shared" si="4"/>
        <v>3.429824561403509</v>
      </c>
      <c r="AL16" s="322">
        <f t="shared" si="5"/>
        <v>4.1710526315789478</v>
      </c>
      <c r="AM16" s="322">
        <f t="shared" si="6"/>
        <v>4.8289473684210531</v>
      </c>
      <c r="AN16" s="322">
        <f t="shared" si="7"/>
        <v>5.359649122807018</v>
      </c>
    </row>
    <row r="17" spans="7:43" x14ac:dyDescent="0.25">
      <c r="G17">
        <v>1250592</v>
      </c>
      <c r="I17" s="317" t="s">
        <v>702</v>
      </c>
      <c r="J17">
        <v>293</v>
      </c>
      <c r="K17">
        <v>374</v>
      </c>
      <c r="L17">
        <v>517</v>
      </c>
      <c r="M17">
        <v>762</v>
      </c>
      <c r="N17">
        <v>1086</v>
      </c>
      <c r="O17">
        <v>1326</v>
      </c>
      <c r="P17">
        <v>1538</v>
      </c>
      <c r="Q17">
        <v>1719</v>
      </c>
      <c r="V17" t="s">
        <v>702</v>
      </c>
      <c r="W17">
        <v>23.428904071031962</v>
      </c>
      <c r="X17">
        <v>29.905836595788234</v>
      </c>
      <c r="Y17">
        <v>41.340421176530796</v>
      </c>
      <c r="Z17">
        <v>60.931143010670141</v>
      </c>
      <c r="AA17">
        <v>86.838873109695257</v>
      </c>
      <c r="AB17">
        <v>106.02978429415829</v>
      </c>
      <c r="AC17">
        <v>122.98175584043398</v>
      </c>
      <c r="AD17">
        <v>137.45490135871651</v>
      </c>
      <c r="AF17" t="s">
        <v>702</v>
      </c>
      <c r="AG17" s="322">
        <f t="shared" si="0"/>
        <v>1</v>
      </c>
      <c r="AH17" s="322">
        <f t="shared" si="1"/>
        <v>1.2764505119453924</v>
      </c>
      <c r="AI17" s="322">
        <f t="shared" si="2"/>
        <v>1.7645051194539247</v>
      </c>
      <c r="AJ17" s="322">
        <f t="shared" si="3"/>
        <v>2.6006825938566549</v>
      </c>
      <c r="AK17" s="322">
        <f t="shared" si="4"/>
        <v>3.7064846416382253</v>
      </c>
      <c r="AL17" s="322">
        <f t="shared" si="5"/>
        <v>4.5255972696245728</v>
      </c>
      <c r="AM17" s="322">
        <f t="shared" si="6"/>
        <v>5.2491467576791804</v>
      </c>
      <c r="AN17" s="322">
        <f t="shared" si="7"/>
        <v>5.8668941979522176</v>
      </c>
    </row>
    <row r="18" spans="7:43" x14ac:dyDescent="0.25">
      <c r="G18">
        <v>1281826</v>
      </c>
      <c r="I18" s="317" t="s">
        <v>703</v>
      </c>
      <c r="J18">
        <v>352</v>
      </c>
      <c r="K18">
        <v>429</v>
      </c>
      <c r="L18">
        <v>605</v>
      </c>
      <c r="M18">
        <v>890</v>
      </c>
      <c r="N18">
        <v>1326</v>
      </c>
      <c r="O18">
        <v>1626</v>
      </c>
      <c r="P18">
        <v>1887</v>
      </c>
      <c r="Q18">
        <v>2134</v>
      </c>
      <c r="V18" t="s">
        <v>703</v>
      </c>
      <c r="W18">
        <v>27.460825416242145</v>
      </c>
      <c r="X18">
        <v>33.467880976045109</v>
      </c>
      <c r="Y18">
        <v>47.198293684166181</v>
      </c>
      <c r="Z18">
        <v>69.432200626294048</v>
      </c>
      <c r="AA18">
        <v>103.44617756232125</v>
      </c>
      <c r="AB18">
        <v>126.85029013298217</v>
      </c>
      <c r="AC18">
        <v>147.21186806945715</v>
      </c>
      <c r="AD18">
        <v>166.48125408596798</v>
      </c>
      <c r="AF18" t="s">
        <v>703</v>
      </c>
      <c r="AG18" s="322">
        <f t="shared" si="0"/>
        <v>1</v>
      </c>
      <c r="AH18" s="322">
        <f t="shared" si="1"/>
        <v>1.2187499999999998</v>
      </c>
      <c r="AI18" s="322">
        <f t="shared" si="2"/>
        <v>1.7187499999999998</v>
      </c>
      <c r="AJ18" s="322">
        <f t="shared" si="3"/>
        <v>2.5284090909090904</v>
      </c>
      <c r="AK18" s="322">
        <f t="shared" si="4"/>
        <v>3.7670454545454541</v>
      </c>
      <c r="AL18" s="322">
        <f t="shared" si="5"/>
        <v>4.6193181818181817</v>
      </c>
      <c r="AM18" s="322">
        <f t="shared" si="6"/>
        <v>5.3607954545454533</v>
      </c>
      <c r="AN18" s="322">
        <f t="shared" si="7"/>
        <v>6.0624999999999991</v>
      </c>
    </row>
    <row r="19" spans="7:43" x14ac:dyDescent="0.25">
      <c r="G19">
        <v>1186068</v>
      </c>
      <c r="I19" s="317" t="s">
        <v>704</v>
      </c>
      <c r="J19">
        <v>329</v>
      </c>
      <c r="K19">
        <v>395</v>
      </c>
      <c r="L19">
        <v>541</v>
      </c>
      <c r="M19">
        <v>786</v>
      </c>
      <c r="N19">
        <v>1132</v>
      </c>
      <c r="O19">
        <v>1359</v>
      </c>
      <c r="P19">
        <v>1579</v>
      </c>
      <c r="Q19">
        <v>1821</v>
      </c>
      <c r="V19" t="s">
        <v>704</v>
      </c>
      <c r="W19">
        <v>27.738713126060226</v>
      </c>
      <c r="X19">
        <v>33.303318190862576</v>
      </c>
      <c r="Y19">
        <v>45.612899091789004</v>
      </c>
      <c r="Z19">
        <v>66.269387589918949</v>
      </c>
      <c r="AA19">
        <v>95.441408081155544</v>
      </c>
      <c r="AB19">
        <v>114.58027701615758</v>
      </c>
      <c r="AC19">
        <v>133.12896056549877</v>
      </c>
      <c r="AD19">
        <v>153.53251246977408</v>
      </c>
      <c r="AF19" t="s">
        <v>704</v>
      </c>
      <c r="AG19" s="322">
        <f t="shared" si="0"/>
        <v>1</v>
      </c>
      <c r="AH19" s="322">
        <f t="shared" si="1"/>
        <v>1.2006079027355621</v>
      </c>
      <c r="AI19" s="322">
        <f t="shared" si="2"/>
        <v>1.6443768996960486</v>
      </c>
      <c r="AJ19" s="322">
        <f t="shared" si="3"/>
        <v>2.389057750759878</v>
      </c>
      <c r="AK19" s="322">
        <f t="shared" si="4"/>
        <v>3.4407294832826745</v>
      </c>
      <c r="AL19" s="322">
        <f t="shared" si="5"/>
        <v>4.1306990881458967</v>
      </c>
      <c r="AM19" s="322">
        <f t="shared" si="6"/>
        <v>4.7993920972644375</v>
      </c>
      <c r="AN19" s="322">
        <f t="shared" si="7"/>
        <v>5.5349544072948325</v>
      </c>
    </row>
    <row r="20" spans="7:43" x14ac:dyDescent="0.25">
      <c r="G20">
        <v>1022008</v>
      </c>
      <c r="I20" s="317" t="s">
        <v>705</v>
      </c>
      <c r="J20">
        <v>313</v>
      </c>
      <c r="K20">
        <v>397</v>
      </c>
      <c r="L20">
        <v>547</v>
      </c>
      <c r="M20">
        <v>800</v>
      </c>
      <c r="N20">
        <v>1114</v>
      </c>
      <c r="O20">
        <v>1317</v>
      </c>
      <c r="P20">
        <v>1524</v>
      </c>
      <c r="Q20">
        <v>1769</v>
      </c>
      <c r="V20" t="s">
        <v>705</v>
      </c>
      <c r="W20">
        <v>30.625983358251599</v>
      </c>
      <c r="X20">
        <v>38.8450971029581</v>
      </c>
      <c r="Y20">
        <v>53.522085932791136</v>
      </c>
      <c r="Z20">
        <v>78.277273759109519</v>
      </c>
      <c r="AA20">
        <v>109.00110370956001</v>
      </c>
      <c r="AB20">
        <v>128.86396192593403</v>
      </c>
      <c r="AC20">
        <v>149.11820651110364</v>
      </c>
      <c r="AD20">
        <v>173.09062159983091</v>
      </c>
      <c r="AF20" t="s">
        <v>705</v>
      </c>
      <c r="AG20" s="322">
        <f t="shared" si="0"/>
        <v>1</v>
      </c>
      <c r="AH20" s="322">
        <f t="shared" si="1"/>
        <v>1.2683706070287541</v>
      </c>
      <c r="AI20" s="322">
        <f t="shared" si="2"/>
        <v>1.7476038338658149</v>
      </c>
      <c r="AJ20" s="322">
        <f t="shared" si="3"/>
        <v>2.5559105431309903</v>
      </c>
      <c r="AK20" s="322">
        <f t="shared" si="4"/>
        <v>3.5591054313099044</v>
      </c>
      <c r="AL20" s="322">
        <f t="shared" si="5"/>
        <v>4.2076677316293924</v>
      </c>
      <c r="AM20" s="322">
        <f t="shared" si="6"/>
        <v>4.8690095846645365</v>
      </c>
      <c r="AN20" s="322">
        <f t="shared" si="7"/>
        <v>5.6517571884984026</v>
      </c>
    </row>
    <row r="21" spans="7:43" x14ac:dyDescent="0.25">
      <c r="G21">
        <v>1045828</v>
      </c>
      <c r="I21" s="317" t="s">
        <v>706</v>
      </c>
      <c r="J21">
        <v>351</v>
      </c>
      <c r="K21">
        <v>431</v>
      </c>
      <c r="L21">
        <v>627</v>
      </c>
      <c r="M21">
        <v>885</v>
      </c>
      <c r="N21">
        <v>1249</v>
      </c>
      <c r="O21">
        <v>1542</v>
      </c>
      <c r="P21">
        <v>1826</v>
      </c>
      <c r="Q21">
        <v>2135</v>
      </c>
      <c r="V21" t="s">
        <v>706</v>
      </c>
      <c r="W21">
        <v>33.561924140489637</v>
      </c>
      <c r="X21">
        <v>41.211365540031437</v>
      </c>
      <c r="Y21">
        <v>59.952496968908854</v>
      </c>
      <c r="Z21">
        <v>84.621945482431144</v>
      </c>
      <c r="AA21">
        <v>119.42690385034632</v>
      </c>
      <c r="AB21">
        <v>147.44298297616817</v>
      </c>
      <c r="AC21">
        <v>174.59849994454154</v>
      </c>
      <c r="AD21">
        <v>204.14446735027175</v>
      </c>
      <c r="AF21" t="s">
        <v>706</v>
      </c>
      <c r="AG21" s="322">
        <f t="shared" si="0"/>
        <v>1</v>
      </c>
      <c r="AH21" s="322">
        <f t="shared" si="1"/>
        <v>1.2279202279202279</v>
      </c>
      <c r="AI21" s="322">
        <f t="shared" si="2"/>
        <v>1.7863247863247869</v>
      </c>
      <c r="AJ21" s="322">
        <f t="shared" si="3"/>
        <v>2.5213675213675217</v>
      </c>
      <c r="AK21" s="322">
        <f t="shared" si="4"/>
        <v>3.5584045584045585</v>
      </c>
      <c r="AL21" s="322">
        <f t="shared" si="5"/>
        <v>4.3931623931623935</v>
      </c>
      <c r="AM21" s="322">
        <f t="shared" si="6"/>
        <v>5.202279202279203</v>
      </c>
      <c r="AN21" s="322">
        <f t="shared" si="7"/>
        <v>6.0826210826210838</v>
      </c>
    </row>
    <row r="22" spans="7:43" x14ac:dyDescent="0.25">
      <c r="G22">
        <v>1102103</v>
      </c>
      <c r="I22" s="317" t="s">
        <v>707</v>
      </c>
      <c r="J22">
        <v>404</v>
      </c>
      <c r="K22">
        <v>516</v>
      </c>
      <c r="L22">
        <v>740</v>
      </c>
      <c r="M22">
        <v>1166</v>
      </c>
      <c r="N22">
        <v>1661</v>
      </c>
      <c r="O22">
        <v>2056</v>
      </c>
      <c r="P22">
        <v>2453</v>
      </c>
      <c r="Q22">
        <v>2783</v>
      </c>
      <c r="V22" t="s">
        <v>707</v>
      </c>
      <c r="W22">
        <v>36.657190843324081</v>
      </c>
      <c r="X22">
        <v>46.81958038404759</v>
      </c>
      <c r="Y22">
        <v>67.144359465494603</v>
      </c>
      <c r="Z22">
        <v>105.79773396860365</v>
      </c>
      <c r="AA22">
        <v>150.7118663137656</v>
      </c>
      <c r="AB22">
        <v>186.55243656899583</v>
      </c>
      <c r="AC22">
        <v>222.57447806602468</v>
      </c>
      <c r="AD22">
        <v>252.51723296279928</v>
      </c>
      <c r="AF22" t="s">
        <v>707</v>
      </c>
      <c r="AG22" s="322">
        <f t="shared" si="0"/>
        <v>1</v>
      </c>
      <c r="AH22" s="322">
        <f t="shared" si="1"/>
        <v>1.2772277227722773</v>
      </c>
      <c r="AI22" s="322">
        <f t="shared" si="2"/>
        <v>1.8316831683168318</v>
      </c>
      <c r="AJ22" s="322">
        <f t="shared" si="3"/>
        <v>2.886138613861386</v>
      </c>
      <c r="AK22" s="322">
        <f t="shared" si="4"/>
        <v>4.1113861386138613</v>
      </c>
      <c r="AL22" s="322">
        <f t="shared" si="5"/>
        <v>5.0891089108910892</v>
      </c>
      <c r="AM22" s="322">
        <f t="shared" si="6"/>
        <v>6.0717821782178216</v>
      </c>
      <c r="AN22" s="322">
        <f t="shared" si="7"/>
        <v>6.8886138613861378</v>
      </c>
    </row>
    <row r="23" spans="7:43" x14ac:dyDescent="0.25">
      <c r="G23">
        <v>1138965</v>
      </c>
      <c r="I23" s="317" t="s">
        <v>708</v>
      </c>
      <c r="J23">
        <v>426</v>
      </c>
      <c r="K23">
        <v>553</v>
      </c>
      <c r="L23">
        <v>827</v>
      </c>
      <c r="M23">
        <v>1380</v>
      </c>
      <c r="N23">
        <v>2061</v>
      </c>
      <c r="O23">
        <v>2599</v>
      </c>
      <c r="P23">
        <v>3161</v>
      </c>
      <c r="Q23">
        <v>3774</v>
      </c>
      <c r="V23" t="s">
        <v>708</v>
      </c>
      <c r="W23">
        <v>37.402378475194581</v>
      </c>
      <c r="X23">
        <v>48.552852809348835</v>
      </c>
      <c r="Y23">
        <v>72.609781687760375</v>
      </c>
      <c r="Z23">
        <v>121.16263449710922</v>
      </c>
      <c r="AA23">
        <v>180.95376065111745</v>
      </c>
      <c r="AB23">
        <v>228.18962830288902</v>
      </c>
      <c r="AC23">
        <v>277.53267220678424</v>
      </c>
      <c r="AD23">
        <v>331.3534656464422</v>
      </c>
      <c r="AF23" t="s">
        <v>708</v>
      </c>
      <c r="AG23" s="322">
        <f t="shared" si="0"/>
        <v>1</v>
      </c>
      <c r="AH23" s="322">
        <f t="shared" si="1"/>
        <v>1.2981220657276995</v>
      </c>
      <c r="AI23" s="322">
        <f t="shared" si="2"/>
        <v>1.9413145539906105</v>
      </c>
      <c r="AJ23" s="322">
        <f t="shared" si="3"/>
        <v>3.2394366197183104</v>
      </c>
      <c r="AK23" s="322">
        <f t="shared" si="4"/>
        <v>4.8380281690140849</v>
      </c>
      <c r="AL23" s="322">
        <f t="shared" si="5"/>
        <v>6.1009389671361509</v>
      </c>
      <c r="AM23" s="322">
        <f t="shared" si="6"/>
        <v>7.4201877934272309</v>
      </c>
      <c r="AN23" s="322">
        <f t="shared" si="7"/>
        <v>8.8591549295774659</v>
      </c>
    </row>
    <row r="24" spans="7:43" x14ac:dyDescent="0.25">
      <c r="G24">
        <v>1094585</v>
      </c>
      <c r="I24" s="317" t="s">
        <v>709</v>
      </c>
      <c r="J24">
        <v>412</v>
      </c>
      <c r="K24">
        <v>554</v>
      </c>
      <c r="L24">
        <v>886</v>
      </c>
      <c r="M24">
        <v>1535</v>
      </c>
      <c r="N24">
        <v>2440</v>
      </c>
      <c r="O24">
        <v>3237</v>
      </c>
      <c r="P24">
        <v>4058</v>
      </c>
      <c r="Q24">
        <v>4895</v>
      </c>
      <c r="V24" t="s">
        <v>709</v>
      </c>
      <c r="W24">
        <v>37.639836102267068</v>
      </c>
      <c r="X24">
        <v>50.612789321980472</v>
      </c>
      <c r="Y24">
        <v>80.943919384972389</v>
      </c>
      <c r="Z24">
        <v>140.23579712859211</v>
      </c>
      <c r="AA24">
        <v>222.91553419789236</v>
      </c>
      <c r="AB24">
        <v>295.7285181141711</v>
      </c>
      <c r="AC24">
        <v>370.73411384223243</v>
      </c>
      <c r="AD24">
        <v>447.2014507781488</v>
      </c>
      <c r="AF24" t="s">
        <v>709</v>
      </c>
      <c r="AG24" s="322">
        <f t="shared" si="0"/>
        <v>1</v>
      </c>
      <c r="AH24" s="322">
        <f t="shared" si="1"/>
        <v>1.3446601941747571</v>
      </c>
      <c r="AI24" s="322">
        <f t="shared" si="2"/>
        <v>2.150485436893204</v>
      </c>
      <c r="AJ24" s="322">
        <f t="shared" si="3"/>
        <v>3.7257281553398056</v>
      </c>
      <c r="AK24" s="322">
        <f t="shared" si="4"/>
        <v>5.9223300970873787</v>
      </c>
      <c r="AL24" s="322">
        <f t="shared" si="5"/>
        <v>7.8567961165048539</v>
      </c>
      <c r="AM24" s="322">
        <f t="shared" si="6"/>
        <v>9.849514563106796</v>
      </c>
      <c r="AN24" s="322">
        <f t="shared" si="7"/>
        <v>11.88106796116505</v>
      </c>
    </row>
    <row r="25" spans="7:43" x14ac:dyDescent="0.25">
      <c r="G25">
        <v>1049158</v>
      </c>
      <c r="I25" s="317" t="s">
        <v>710</v>
      </c>
      <c r="J25">
        <v>239</v>
      </c>
      <c r="K25">
        <v>311</v>
      </c>
      <c r="L25">
        <v>453</v>
      </c>
      <c r="M25">
        <v>755</v>
      </c>
      <c r="N25">
        <v>1228</v>
      </c>
      <c r="O25">
        <v>1606</v>
      </c>
      <c r="P25">
        <v>1981</v>
      </c>
      <c r="Q25">
        <v>2355</v>
      </c>
      <c r="V25" t="s">
        <v>710</v>
      </c>
      <c r="W25">
        <v>22.780172290541561</v>
      </c>
      <c r="X25">
        <v>29.64281833622772</v>
      </c>
      <c r="Y25">
        <v>43.177481370775425</v>
      </c>
      <c r="Z25">
        <v>71.962468951292379</v>
      </c>
      <c r="AA25">
        <v>117.04624089031394</v>
      </c>
      <c r="AB25">
        <v>153.07513263016628</v>
      </c>
      <c r="AC25">
        <v>188.8180807847817</v>
      </c>
      <c r="AD25">
        <v>224.46571441098479</v>
      </c>
      <c r="AF25" t="s">
        <v>710</v>
      </c>
      <c r="AG25" s="322">
        <f t="shared" si="0"/>
        <v>1</v>
      </c>
      <c r="AH25" s="322">
        <f t="shared" si="1"/>
        <v>1.3012552301255229</v>
      </c>
      <c r="AI25" s="322">
        <f t="shared" si="2"/>
        <v>1.895397489539749</v>
      </c>
      <c r="AJ25" s="322">
        <f t="shared" si="3"/>
        <v>3.1589958158995817</v>
      </c>
      <c r="AK25" s="322">
        <f t="shared" si="4"/>
        <v>5.1380753138075308</v>
      </c>
      <c r="AL25" s="322">
        <f t="shared" si="5"/>
        <v>6.7196652719665257</v>
      </c>
      <c r="AM25" s="322">
        <f t="shared" si="6"/>
        <v>8.2887029288702916</v>
      </c>
      <c r="AN25" s="322">
        <f t="shared" si="7"/>
        <v>9.8535564853556465</v>
      </c>
    </row>
    <row r="26" spans="7:43" x14ac:dyDescent="0.25">
      <c r="G26">
        <v>953204</v>
      </c>
      <c r="I26" s="317" t="s">
        <v>712</v>
      </c>
      <c r="J26">
        <v>89</v>
      </c>
      <c r="K26">
        <v>106</v>
      </c>
      <c r="L26">
        <v>131</v>
      </c>
      <c r="M26">
        <v>188</v>
      </c>
      <c r="N26">
        <v>337</v>
      </c>
      <c r="O26">
        <v>407</v>
      </c>
      <c r="P26">
        <v>469</v>
      </c>
      <c r="Q26">
        <v>582</v>
      </c>
      <c r="V26" t="s">
        <v>712</v>
      </c>
      <c r="W26">
        <v>9.3369310242088783</v>
      </c>
      <c r="X26">
        <v>11.120389759170125</v>
      </c>
      <c r="Y26">
        <v>13.743123192936665</v>
      </c>
      <c r="Z26">
        <v>19.722955421924372</v>
      </c>
      <c r="AA26">
        <v>35.354446687172945</v>
      </c>
      <c r="AB26">
        <v>42.698100301719258</v>
      </c>
      <c r="AC26">
        <v>49.202479217460272</v>
      </c>
      <c r="AD26">
        <v>61.057234338085031</v>
      </c>
      <c r="AF26" t="s">
        <v>712</v>
      </c>
      <c r="AG26" s="322">
        <f t="shared" si="0"/>
        <v>1</v>
      </c>
      <c r="AH26" s="322">
        <f t="shared" si="1"/>
        <v>1.1910112359550562</v>
      </c>
      <c r="AI26" s="322">
        <f t="shared" si="2"/>
        <v>1.4719101123595506</v>
      </c>
      <c r="AJ26" s="322">
        <f t="shared" si="3"/>
        <v>2.1123595505617976</v>
      </c>
      <c r="AK26" s="322">
        <f t="shared" si="4"/>
        <v>3.7865168539325844</v>
      </c>
      <c r="AL26" s="322">
        <f t="shared" si="5"/>
        <v>4.5730337078651688</v>
      </c>
      <c r="AM26" s="322">
        <f t="shared" si="6"/>
        <v>5.2696629213483153</v>
      </c>
      <c r="AN26" s="322">
        <f t="shared" si="7"/>
        <v>6.5393258426966296</v>
      </c>
      <c r="AQ26" s="321"/>
    </row>
    <row r="27" spans="7:43" x14ac:dyDescent="0.25">
      <c r="G27">
        <v>911423</v>
      </c>
      <c r="I27" s="317" t="s">
        <v>713</v>
      </c>
      <c r="J27">
        <v>29</v>
      </c>
      <c r="K27">
        <v>36</v>
      </c>
      <c r="L27">
        <v>46</v>
      </c>
      <c r="M27">
        <v>70</v>
      </c>
      <c r="N27">
        <v>147</v>
      </c>
      <c r="O27">
        <v>171</v>
      </c>
      <c r="P27">
        <v>191</v>
      </c>
      <c r="Q27">
        <v>221</v>
      </c>
      <c r="V27" t="s">
        <v>713</v>
      </c>
      <c r="W27">
        <v>3.1818376319228281</v>
      </c>
      <c r="X27">
        <v>3.94986740514558</v>
      </c>
      <c r="Y27">
        <v>5.047052795463796</v>
      </c>
      <c r="Z27">
        <v>7.6802977322275163</v>
      </c>
      <c r="AA27">
        <v>16.128625237677785</v>
      </c>
      <c r="AB27">
        <v>18.761870174441505</v>
      </c>
      <c r="AC27">
        <v>20.956240955077938</v>
      </c>
      <c r="AD27">
        <v>24.247797126032587</v>
      </c>
      <c r="AF27" t="s">
        <v>713</v>
      </c>
      <c r="AG27" s="322">
        <f t="shared" si="0"/>
        <v>1</v>
      </c>
      <c r="AH27" s="322">
        <f t="shared" si="1"/>
        <v>1.2413793103448276</v>
      </c>
      <c r="AI27" s="322">
        <f t="shared" si="2"/>
        <v>1.586206896551724</v>
      </c>
      <c r="AJ27" s="322">
        <f t="shared" si="3"/>
        <v>2.4137931034482758</v>
      </c>
      <c r="AK27" s="322">
        <f t="shared" si="4"/>
        <v>5.0689655172413799</v>
      </c>
      <c r="AL27" s="322">
        <f t="shared" si="5"/>
        <v>5.8965517241379315</v>
      </c>
      <c r="AM27" s="322">
        <f t="shared" si="6"/>
        <v>6.5862068965517242</v>
      </c>
      <c r="AN27" s="322">
        <f t="shared" si="7"/>
        <v>7.6206896551724137</v>
      </c>
    </row>
    <row r="28" spans="7:43" x14ac:dyDescent="0.25">
      <c r="G28">
        <v>861472</v>
      </c>
      <c r="I28" s="317" t="s">
        <v>711</v>
      </c>
      <c r="J28">
        <v>21</v>
      </c>
      <c r="K28">
        <v>22</v>
      </c>
      <c r="L28">
        <v>23</v>
      </c>
      <c r="M28">
        <v>27</v>
      </c>
      <c r="N28">
        <v>71</v>
      </c>
      <c r="O28">
        <v>79</v>
      </c>
      <c r="P28">
        <v>86</v>
      </c>
      <c r="Q28">
        <v>97</v>
      </c>
      <c r="V28" t="s">
        <v>711</v>
      </c>
      <c r="W28">
        <v>2.4376880502210172</v>
      </c>
      <c r="X28">
        <v>2.5537684335648749</v>
      </c>
      <c r="Y28">
        <v>2.6698488169087327</v>
      </c>
      <c r="Z28">
        <v>3.1341703502841645</v>
      </c>
      <c r="AA28">
        <v>8.2417072174139143</v>
      </c>
      <c r="AB28">
        <v>9.1703502841647779</v>
      </c>
      <c r="AC28">
        <v>9.9829129675717851</v>
      </c>
      <c r="AD28">
        <v>11.259797184354221</v>
      </c>
      <c r="AF28" t="s">
        <v>711</v>
      </c>
      <c r="AG28" s="322">
        <f t="shared" ref="AG28:AM28" si="8">W28/$W28</f>
        <v>1</v>
      </c>
      <c r="AH28" s="322">
        <f t="shared" si="8"/>
        <v>1.0476190476190474</v>
      </c>
      <c r="AI28" s="322">
        <f t="shared" si="8"/>
        <v>1.0952380952380951</v>
      </c>
      <c r="AJ28" s="322">
        <f t="shared" si="8"/>
        <v>1.2857142857142856</v>
      </c>
      <c r="AK28" s="322">
        <f t="shared" si="8"/>
        <v>3.3809523809523805</v>
      </c>
      <c r="AL28" s="322">
        <f t="shared" si="8"/>
        <v>3.7619047619047614</v>
      </c>
      <c r="AM28" s="322">
        <f t="shared" si="8"/>
        <v>4.0952380952380958</v>
      </c>
      <c r="AN28" s="322">
        <f>AD28/$W28</f>
        <v>4.6190476190476186</v>
      </c>
    </row>
    <row r="34" spans="3:18" x14ac:dyDescent="0.25">
      <c r="G34" s="318"/>
      <c r="H34" s="318"/>
      <c r="I34" s="318"/>
      <c r="J34" s="318"/>
      <c r="K34" s="318"/>
      <c r="L34" s="318"/>
      <c r="M34" s="318"/>
      <c r="N34" s="318"/>
      <c r="O34" s="318"/>
      <c r="P34" s="318"/>
      <c r="Q34" s="318"/>
      <c r="R34" s="318"/>
    </row>
    <row r="35" spans="3:18" ht="21" x14ac:dyDescent="0.35">
      <c r="G35" s="318"/>
      <c r="H35" s="318"/>
      <c r="I35" s="318"/>
      <c r="J35" s="318"/>
      <c r="K35" s="318"/>
      <c r="L35" s="318"/>
      <c r="M35" s="320" t="s">
        <v>714</v>
      </c>
      <c r="N35" s="318"/>
      <c r="O35" s="318"/>
      <c r="P35" s="318"/>
      <c r="Q35" s="318"/>
      <c r="R35" s="318"/>
    </row>
    <row r="36" spans="3:18" x14ac:dyDescent="0.25">
      <c r="G36" s="318"/>
      <c r="H36" s="318"/>
      <c r="I36" s="318"/>
      <c r="J36" s="318"/>
      <c r="K36" s="318"/>
      <c r="L36" s="318"/>
      <c r="M36" s="318"/>
      <c r="N36" s="318"/>
      <c r="O36" s="318"/>
      <c r="P36" s="318"/>
      <c r="Q36" s="318"/>
      <c r="R36" s="318"/>
    </row>
    <row r="37" spans="3:18" ht="22.5" customHeight="1" x14ac:dyDescent="0.3">
      <c r="C37" s="132">
        <v>26713</v>
      </c>
      <c r="G37" s="318"/>
      <c r="H37" s="318"/>
      <c r="I37" s="319" t="s">
        <v>694</v>
      </c>
      <c r="J37" s="323">
        <f>J9/$C37*100000</f>
        <v>0</v>
      </c>
      <c r="K37" s="323">
        <f t="shared" ref="K37:P37" si="9">K9/$C37*100000</f>
        <v>0</v>
      </c>
      <c r="L37" s="323">
        <f t="shared" si="9"/>
        <v>0</v>
      </c>
      <c r="M37" s="323">
        <f t="shared" si="9"/>
        <v>7.4869913525249876</v>
      </c>
      <c r="N37" s="323">
        <f t="shared" si="9"/>
        <v>7.4869913525249876</v>
      </c>
      <c r="O37" s="323">
        <f t="shared" si="9"/>
        <v>7.4869913525249876</v>
      </c>
      <c r="P37" s="323">
        <f t="shared" si="9"/>
        <v>7.4869913525249876</v>
      </c>
      <c r="Q37" s="323">
        <f>Q9/$C37*100000</f>
        <v>7.4869913525249876</v>
      </c>
      <c r="R37" s="318"/>
    </row>
    <row r="38" spans="3:18" ht="22.5" customHeight="1" x14ac:dyDescent="0.3">
      <c r="C38" s="132">
        <v>103118</v>
      </c>
      <c r="G38" s="318"/>
      <c r="H38" s="318"/>
      <c r="I38" s="319" t="s">
        <v>695</v>
      </c>
      <c r="J38" s="323">
        <f t="shared" ref="J38:Q55" si="10">J10/$C38*100000</f>
        <v>2.9092883880602805</v>
      </c>
      <c r="K38" s="323">
        <f t="shared" si="10"/>
        <v>2.9092883880602805</v>
      </c>
      <c r="L38" s="323">
        <f t="shared" si="10"/>
        <v>3.8790511840803741</v>
      </c>
      <c r="M38" s="323">
        <f t="shared" si="10"/>
        <v>8.7278651641808409</v>
      </c>
      <c r="N38" s="323">
        <f t="shared" si="10"/>
        <v>12.606916348261215</v>
      </c>
      <c r="O38" s="323">
        <f t="shared" si="10"/>
        <v>15.516204736321496</v>
      </c>
      <c r="P38" s="323">
        <f t="shared" si="10"/>
        <v>17.455730328361682</v>
      </c>
      <c r="Q38" s="323">
        <f t="shared" si="10"/>
        <v>16.48596753234159</v>
      </c>
      <c r="R38" s="318"/>
    </row>
    <row r="39" spans="3:18" ht="22.5" customHeight="1" x14ac:dyDescent="0.3">
      <c r="C39" s="132">
        <v>256201</v>
      </c>
      <c r="G39" s="318"/>
      <c r="H39" s="318"/>
      <c r="I39" s="319" t="s">
        <v>696</v>
      </c>
      <c r="J39" s="323">
        <f t="shared" si="10"/>
        <v>3.9031853895964495</v>
      </c>
      <c r="K39" s="323">
        <f t="shared" si="10"/>
        <v>4.6838224675157392</v>
      </c>
      <c r="L39" s="323">
        <f t="shared" si="10"/>
        <v>6.2450966233543195</v>
      </c>
      <c r="M39" s="323">
        <f t="shared" si="10"/>
        <v>9.3676449350314783</v>
      </c>
      <c r="N39" s="323">
        <f t="shared" si="10"/>
        <v>14.051467402547219</v>
      </c>
      <c r="O39" s="323">
        <f t="shared" si="10"/>
        <v>16.393378636305087</v>
      </c>
      <c r="P39" s="323">
        <f t="shared" si="10"/>
        <v>16.783697175264734</v>
      </c>
      <c r="Q39" s="323">
        <f t="shared" si="10"/>
        <v>20.686882564861186</v>
      </c>
      <c r="R39" s="318"/>
    </row>
    <row r="40" spans="3:18" ht="22.5" customHeight="1" x14ac:dyDescent="0.3">
      <c r="C40" s="132">
        <v>436056</v>
      </c>
      <c r="G40" s="318"/>
      <c r="H40" s="318"/>
      <c r="I40" s="319" t="s">
        <v>697</v>
      </c>
      <c r="J40" s="323">
        <f t="shared" si="10"/>
        <v>5.2745518924174872</v>
      </c>
      <c r="K40" s="323">
        <f t="shared" si="10"/>
        <v>7.5678353239033509</v>
      </c>
      <c r="L40" s="323">
        <f t="shared" si="10"/>
        <v>11.237088814280733</v>
      </c>
      <c r="M40" s="323">
        <f t="shared" si="10"/>
        <v>14.447685618360943</v>
      </c>
      <c r="N40" s="323">
        <f t="shared" si="10"/>
        <v>21.556864255967124</v>
      </c>
      <c r="O40" s="323">
        <f t="shared" si="10"/>
        <v>24.767461060047332</v>
      </c>
      <c r="P40" s="323">
        <f t="shared" si="10"/>
        <v>28.895371236721886</v>
      </c>
      <c r="Q40" s="323">
        <f t="shared" si="10"/>
        <v>32.335296383950684</v>
      </c>
      <c r="R40" s="318"/>
    </row>
    <row r="41" spans="3:18" ht="22.5" customHeight="1" x14ac:dyDescent="0.3">
      <c r="C41" s="132">
        <v>633200</v>
      </c>
      <c r="G41" s="318"/>
      <c r="H41" s="318"/>
      <c r="I41" s="319" t="s">
        <v>698</v>
      </c>
      <c r="J41" s="323">
        <f t="shared" si="10"/>
        <v>6.9488313329121922</v>
      </c>
      <c r="K41" s="323">
        <f t="shared" si="10"/>
        <v>9.1598231206569807</v>
      </c>
      <c r="L41" s="323">
        <f t="shared" si="10"/>
        <v>12.31838281743525</v>
      </c>
      <c r="M41" s="323">
        <f t="shared" si="10"/>
        <v>18.635502210991788</v>
      </c>
      <c r="N41" s="323">
        <f t="shared" si="10"/>
        <v>24.952621604548327</v>
      </c>
      <c r="O41" s="323">
        <f t="shared" si="10"/>
        <v>29.058749210360073</v>
      </c>
      <c r="P41" s="323">
        <f t="shared" si="10"/>
        <v>32.217308907138346</v>
      </c>
      <c r="Q41" s="323">
        <f t="shared" si="10"/>
        <v>35.533796588755528</v>
      </c>
      <c r="R41" s="318"/>
    </row>
    <row r="42" spans="3:18" ht="22.5" customHeight="1" x14ac:dyDescent="0.3">
      <c r="C42" s="132">
        <v>941219</v>
      </c>
      <c r="G42" s="318"/>
      <c r="H42" s="318"/>
      <c r="I42" s="319" t="s">
        <v>699</v>
      </c>
      <c r="J42" s="323">
        <f t="shared" si="10"/>
        <v>7.6496543312449079</v>
      </c>
      <c r="K42" s="323">
        <f t="shared" si="10"/>
        <v>10.730765103551883</v>
      </c>
      <c r="L42" s="323">
        <f t="shared" si="10"/>
        <v>14.449347070129269</v>
      </c>
      <c r="M42" s="323">
        <f t="shared" si="10"/>
        <v>21.567775406148836</v>
      </c>
      <c r="N42" s="323">
        <f t="shared" si="10"/>
        <v>30.173636528799353</v>
      </c>
      <c r="O42" s="323">
        <f t="shared" si="10"/>
        <v>36.442103272458375</v>
      </c>
      <c r="P42" s="323">
        <f t="shared" si="10"/>
        <v>41.435627627576579</v>
      </c>
      <c r="Q42" s="323">
        <f t="shared" si="10"/>
        <v>45.047964395108892</v>
      </c>
      <c r="R42" s="318"/>
    </row>
    <row r="43" spans="3:18" ht="22.5" customHeight="1" x14ac:dyDescent="0.3">
      <c r="C43" s="132">
        <v>996048</v>
      </c>
      <c r="G43" s="318"/>
      <c r="H43" s="318"/>
      <c r="I43" s="319" t="s">
        <v>700</v>
      </c>
      <c r="J43" s="323">
        <f t="shared" si="10"/>
        <v>10.94324771496956</v>
      </c>
      <c r="K43" s="323">
        <f t="shared" si="10"/>
        <v>14.356737827895843</v>
      </c>
      <c r="L43" s="323">
        <f t="shared" si="10"/>
        <v>19.175782693203541</v>
      </c>
      <c r="M43" s="323">
        <f t="shared" si="10"/>
        <v>28.111095047628226</v>
      </c>
      <c r="N43" s="323">
        <f t="shared" si="10"/>
        <v>40.66069105103368</v>
      </c>
      <c r="O43" s="323">
        <f t="shared" si="10"/>
        <v>48.592035725185937</v>
      </c>
      <c r="P43" s="323">
        <f t="shared" si="10"/>
        <v>55.117825646956774</v>
      </c>
      <c r="Q43" s="323">
        <f t="shared" si="10"/>
        <v>63.551154161245243</v>
      </c>
      <c r="R43" s="318"/>
    </row>
    <row r="44" spans="3:18" ht="22.5" customHeight="1" x14ac:dyDescent="0.3">
      <c r="C44" s="132">
        <v>1117798</v>
      </c>
      <c r="G44" s="318"/>
      <c r="H44" s="318"/>
      <c r="I44" s="319" t="s">
        <v>701</v>
      </c>
      <c r="J44" s="323">
        <f t="shared" si="10"/>
        <v>20.397245298345496</v>
      </c>
      <c r="K44" s="323">
        <f t="shared" si="10"/>
        <v>25.317633418560419</v>
      </c>
      <c r="L44" s="323">
        <f t="shared" si="10"/>
        <v>34.890024852433086</v>
      </c>
      <c r="M44" s="323">
        <f t="shared" si="10"/>
        <v>47.861957169363336</v>
      </c>
      <c r="N44" s="323">
        <f t="shared" si="10"/>
        <v>69.95897290923763</v>
      </c>
      <c r="O44" s="323">
        <f t="shared" si="10"/>
        <v>85.077983678625301</v>
      </c>
      <c r="P44" s="323">
        <f t="shared" si="10"/>
        <v>98.497224006484174</v>
      </c>
      <c r="Q44" s="323">
        <f t="shared" si="10"/>
        <v>109.32207787095702</v>
      </c>
      <c r="R44" s="318"/>
    </row>
    <row r="45" spans="3:18" ht="22.5" customHeight="1" x14ac:dyDescent="0.3">
      <c r="C45" s="132">
        <v>1250592</v>
      </c>
      <c r="G45" s="318"/>
      <c r="H45" s="318"/>
      <c r="I45" s="319" t="s">
        <v>702</v>
      </c>
      <c r="J45" s="323">
        <f t="shared" si="10"/>
        <v>23.428904071031962</v>
      </c>
      <c r="K45" s="323">
        <f t="shared" si="10"/>
        <v>29.905836595788234</v>
      </c>
      <c r="L45" s="323">
        <f t="shared" si="10"/>
        <v>41.340421176530796</v>
      </c>
      <c r="M45" s="323">
        <f t="shared" si="10"/>
        <v>60.931143010670141</v>
      </c>
      <c r="N45" s="323">
        <f t="shared" si="10"/>
        <v>86.838873109695257</v>
      </c>
      <c r="O45" s="323">
        <f t="shared" si="10"/>
        <v>106.02978429415829</v>
      </c>
      <c r="P45" s="323">
        <f t="shared" si="10"/>
        <v>122.98175584043398</v>
      </c>
      <c r="Q45" s="323">
        <f t="shared" si="10"/>
        <v>137.45490135871651</v>
      </c>
      <c r="R45" s="318"/>
    </row>
    <row r="46" spans="3:18" ht="22.5" customHeight="1" x14ac:dyDescent="0.3">
      <c r="C46" s="132">
        <v>1281826</v>
      </c>
      <c r="G46" s="318"/>
      <c r="H46" s="318"/>
      <c r="I46" s="319" t="s">
        <v>703</v>
      </c>
      <c r="J46" s="323">
        <f t="shared" si="10"/>
        <v>27.460825416242145</v>
      </c>
      <c r="K46" s="323">
        <f t="shared" si="10"/>
        <v>33.467880976045109</v>
      </c>
      <c r="L46" s="323">
        <f t="shared" si="10"/>
        <v>47.198293684166181</v>
      </c>
      <c r="M46" s="323">
        <f t="shared" si="10"/>
        <v>69.432200626294048</v>
      </c>
      <c r="N46" s="323">
        <f t="shared" si="10"/>
        <v>103.44617756232125</v>
      </c>
      <c r="O46" s="323">
        <f t="shared" si="10"/>
        <v>126.85029013298217</v>
      </c>
      <c r="P46" s="323">
        <f t="shared" si="10"/>
        <v>147.21186806945715</v>
      </c>
      <c r="Q46" s="323">
        <f t="shared" si="10"/>
        <v>166.48125408596798</v>
      </c>
      <c r="R46" s="318"/>
    </row>
    <row r="47" spans="3:18" ht="22.5" customHeight="1" x14ac:dyDescent="0.3">
      <c r="C47" s="132">
        <v>1186068</v>
      </c>
      <c r="G47" s="318"/>
      <c r="H47" s="318"/>
      <c r="I47" s="319" t="s">
        <v>704</v>
      </c>
      <c r="J47" s="323">
        <f t="shared" si="10"/>
        <v>27.738713126060226</v>
      </c>
      <c r="K47" s="323">
        <f t="shared" si="10"/>
        <v>33.303318190862576</v>
      </c>
      <c r="L47" s="323">
        <f t="shared" si="10"/>
        <v>45.612899091789004</v>
      </c>
      <c r="M47" s="323">
        <f t="shared" si="10"/>
        <v>66.269387589918949</v>
      </c>
      <c r="N47" s="323">
        <f t="shared" si="10"/>
        <v>95.441408081155544</v>
      </c>
      <c r="O47" s="323">
        <f t="shared" si="10"/>
        <v>114.58027701615758</v>
      </c>
      <c r="P47" s="323">
        <f t="shared" si="10"/>
        <v>133.12896056549877</v>
      </c>
      <c r="Q47" s="323">
        <f t="shared" si="10"/>
        <v>153.53251246977408</v>
      </c>
      <c r="R47" s="318"/>
    </row>
    <row r="48" spans="3:18" ht="22.5" customHeight="1" x14ac:dyDescent="0.3">
      <c r="C48" s="132">
        <v>1022008</v>
      </c>
      <c r="G48" s="318"/>
      <c r="H48" s="318"/>
      <c r="I48" s="319" t="s">
        <v>705</v>
      </c>
      <c r="J48" s="323">
        <f t="shared" si="10"/>
        <v>30.625983358251599</v>
      </c>
      <c r="K48" s="323">
        <f t="shared" si="10"/>
        <v>38.8450971029581</v>
      </c>
      <c r="L48" s="323">
        <f t="shared" si="10"/>
        <v>53.522085932791136</v>
      </c>
      <c r="M48" s="323">
        <f t="shared" si="10"/>
        <v>78.277273759109519</v>
      </c>
      <c r="N48" s="323">
        <f t="shared" si="10"/>
        <v>109.00110370956001</v>
      </c>
      <c r="O48" s="323">
        <f t="shared" si="10"/>
        <v>128.86396192593403</v>
      </c>
      <c r="P48" s="323">
        <f t="shared" si="10"/>
        <v>149.11820651110364</v>
      </c>
      <c r="Q48" s="323">
        <f t="shared" si="10"/>
        <v>173.09062159983091</v>
      </c>
      <c r="R48" s="318"/>
    </row>
    <row r="49" spans="3:26" ht="22.5" customHeight="1" x14ac:dyDescent="0.3">
      <c r="C49" s="132">
        <v>1045828</v>
      </c>
      <c r="G49" s="318"/>
      <c r="H49" s="318"/>
      <c r="I49" s="319" t="s">
        <v>706</v>
      </c>
      <c r="J49" s="323">
        <f t="shared" si="10"/>
        <v>33.561924140489637</v>
      </c>
      <c r="K49" s="323">
        <f t="shared" si="10"/>
        <v>41.211365540031437</v>
      </c>
      <c r="L49" s="323">
        <f t="shared" si="10"/>
        <v>59.952496968908854</v>
      </c>
      <c r="M49" s="323">
        <f t="shared" si="10"/>
        <v>84.621945482431144</v>
      </c>
      <c r="N49" s="323">
        <f t="shared" si="10"/>
        <v>119.42690385034632</v>
      </c>
      <c r="O49" s="323">
        <f t="shared" si="10"/>
        <v>147.44298297616817</v>
      </c>
      <c r="P49" s="323">
        <f t="shared" si="10"/>
        <v>174.59849994454154</v>
      </c>
      <c r="Q49" s="323">
        <f t="shared" si="10"/>
        <v>204.14446735027175</v>
      </c>
      <c r="R49" s="318"/>
    </row>
    <row r="50" spans="3:26" ht="22.5" customHeight="1" x14ac:dyDescent="0.3">
      <c r="C50" s="132">
        <v>1102103</v>
      </c>
      <c r="G50" s="318"/>
      <c r="H50" s="318"/>
      <c r="I50" s="319" t="s">
        <v>707</v>
      </c>
      <c r="J50" s="323">
        <f t="shared" si="10"/>
        <v>36.657190843324081</v>
      </c>
      <c r="K50" s="323">
        <f t="shared" si="10"/>
        <v>46.81958038404759</v>
      </c>
      <c r="L50" s="323">
        <f t="shared" si="10"/>
        <v>67.144359465494603</v>
      </c>
      <c r="M50" s="323">
        <f t="shared" si="10"/>
        <v>105.79773396860365</v>
      </c>
      <c r="N50" s="323">
        <f t="shared" si="10"/>
        <v>150.7118663137656</v>
      </c>
      <c r="O50" s="323">
        <f t="shared" si="10"/>
        <v>186.55243656899583</v>
      </c>
      <c r="P50" s="323">
        <f t="shared" si="10"/>
        <v>222.57447806602468</v>
      </c>
      <c r="Q50" s="323">
        <f t="shared" si="10"/>
        <v>252.51723296279928</v>
      </c>
      <c r="R50" s="318"/>
    </row>
    <row r="51" spans="3:26" ht="22.5" customHeight="1" x14ac:dyDescent="0.3">
      <c r="C51" s="132">
        <v>1138965</v>
      </c>
      <c r="G51" s="318"/>
      <c r="H51" s="318"/>
      <c r="I51" s="319" t="s">
        <v>708</v>
      </c>
      <c r="J51" s="323">
        <f t="shared" si="10"/>
        <v>37.402378475194581</v>
      </c>
      <c r="K51" s="323">
        <f t="shared" si="10"/>
        <v>48.552852809348835</v>
      </c>
      <c r="L51" s="323">
        <f t="shared" si="10"/>
        <v>72.609781687760375</v>
      </c>
      <c r="M51" s="323">
        <f t="shared" si="10"/>
        <v>121.16263449710922</v>
      </c>
      <c r="N51" s="323">
        <f t="shared" si="10"/>
        <v>180.95376065111745</v>
      </c>
      <c r="O51" s="323">
        <f t="shared" si="10"/>
        <v>228.18962830288902</v>
      </c>
      <c r="P51" s="323">
        <f t="shared" si="10"/>
        <v>277.53267220678424</v>
      </c>
      <c r="Q51" s="323">
        <f t="shared" si="10"/>
        <v>331.3534656464422</v>
      </c>
      <c r="R51" s="318"/>
    </row>
    <row r="52" spans="3:26" ht="22.5" customHeight="1" x14ac:dyDescent="0.3">
      <c r="C52" s="132">
        <v>1094585</v>
      </c>
      <c r="G52" s="318"/>
      <c r="H52" s="318"/>
      <c r="I52" s="319" t="s">
        <v>709</v>
      </c>
      <c r="J52" s="323">
        <f t="shared" si="10"/>
        <v>37.639836102267068</v>
      </c>
      <c r="K52" s="323">
        <f t="shared" si="10"/>
        <v>50.612789321980472</v>
      </c>
      <c r="L52" s="323">
        <f t="shared" si="10"/>
        <v>80.943919384972389</v>
      </c>
      <c r="M52" s="323">
        <f t="shared" si="10"/>
        <v>140.23579712859211</v>
      </c>
      <c r="N52" s="323">
        <f t="shared" si="10"/>
        <v>222.91553419789236</v>
      </c>
      <c r="O52" s="323">
        <f t="shared" si="10"/>
        <v>295.7285181141711</v>
      </c>
      <c r="P52" s="323">
        <f t="shared" si="10"/>
        <v>370.73411384223243</v>
      </c>
      <c r="Q52" s="323">
        <f t="shared" si="10"/>
        <v>447.2014507781488</v>
      </c>
      <c r="R52" s="318"/>
    </row>
    <row r="53" spans="3:26" ht="22.5" customHeight="1" x14ac:dyDescent="0.3">
      <c r="C53" s="132">
        <v>1049158</v>
      </c>
      <c r="G53" s="318"/>
      <c r="H53" s="318"/>
      <c r="I53" s="319" t="s">
        <v>710</v>
      </c>
      <c r="J53" s="323">
        <f t="shared" si="10"/>
        <v>22.780172290541561</v>
      </c>
      <c r="K53" s="323">
        <f t="shared" si="10"/>
        <v>29.64281833622772</v>
      </c>
      <c r="L53" s="323">
        <f t="shared" si="10"/>
        <v>43.177481370775425</v>
      </c>
      <c r="M53" s="323">
        <f t="shared" si="10"/>
        <v>71.962468951292379</v>
      </c>
      <c r="N53" s="323">
        <f t="shared" si="10"/>
        <v>117.04624089031394</v>
      </c>
      <c r="O53" s="323">
        <f t="shared" si="10"/>
        <v>153.07513263016628</v>
      </c>
      <c r="P53" s="323">
        <f t="shared" si="10"/>
        <v>188.8180807847817</v>
      </c>
      <c r="Q53" s="323">
        <f t="shared" si="10"/>
        <v>224.46571441098479</v>
      </c>
      <c r="R53" s="318"/>
    </row>
    <row r="54" spans="3:26" ht="22.5" customHeight="1" x14ac:dyDescent="0.3">
      <c r="C54" s="132">
        <v>953204</v>
      </c>
      <c r="G54" s="318"/>
      <c r="H54" s="318"/>
      <c r="I54" s="319" t="s">
        <v>712</v>
      </c>
      <c r="J54" s="323">
        <f t="shared" si="10"/>
        <v>9.3369310242088783</v>
      </c>
      <c r="K54" s="323">
        <f t="shared" si="10"/>
        <v>11.120389759170125</v>
      </c>
      <c r="L54" s="323">
        <f t="shared" si="10"/>
        <v>13.743123192936665</v>
      </c>
      <c r="M54" s="323">
        <f t="shared" si="10"/>
        <v>19.722955421924372</v>
      </c>
      <c r="N54" s="323">
        <f t="shared" si="10"/>
        <v>35.354446687172945</v>
      </c>
      <c r="O54" s="323">
        <f t="shared" si="10"/>
        <v>42.698100301719258</v>
      </c>
      <c r="P54" s="323">
        <f t="shared" si="10"/>
        <v>49.202479217460272</v>
      </c>
      <c r="Q54" s="323">
        <f t="shared" si="10"/>
        <v>61.057234338085031</v>
      </c>
      <c r="R54" s="318"/>
    </row>
    <row r="55" spans="3:26" ht="22.5" customHeight="1" x14ac:dyDescent="0.3">
      <c r="C55" s="132">
        <v>911423</v>
      </c>
      <c r="G55" s="318"/>
      <c r="H55" s="318"/>
      <c r="I55" s="319" t="s">
        <v>713</v>
      </c>
      <c r="J55" s="323">
        <f t="shared" si="10"/>
        <v>3.1818376319228281</v>
      </c>
      <c r="K55" s="323">
        <f t="shared" si="10"/>
        <v>3.94986740514558</v>
      </c>
      <c r="L55" s="323">
        <f t="shared" si="10"/>
        <v>5.047052795463796</v>
      </c>
      <c r="M55" s="323">
        <f t="shared" si="10"/>
        <v>7.6802977322275163</v>
      </c>
      <c r="N55" s="323">
        <f t="shared" si="10"/>
        <v>16.128625237677785</v>
      </c>
      <c r="O55" s="323">
        <f t="shared" si="10"/>
        <v>18.761870174441505</v>
      </c>
      <c r="P55" s="323">
        <f t="shared" si="10"/>
        <v>20.956240955077938</v>
      </c>
      <c r="Q55" s="323">
        <f t="shared" si="10"/>
        <v>24.247797126032587</v>
      </c>
      <c r="R55" s="318"/>
    </row>
    <row r="56" spans="3:26" ht="22.5" customHeight="1" x14ac:dyDescent="0.3">
      <c r="C56" s="132">
        <v>861472</v>
      </c>
      <c r="G56" s="318"/>
      <c r="H56" s="318"/>
      <c r="I56" s="319" t="s">
        <v>711</v>
      </c>
      <c r="J56" s="323">
        <f>J28/$C56*100000</f>
        <v>2.4376880502210172</v>
      </c>
      <c r="K56" s="323">
        <f t="shared" ref="K56:Q56" si="11">K28/$C56*100000</f>
        <v>2.5537684335648749</v>
      </c>
      <c r="L56" s="323">
        <f t="shared" si="11"/>
        <v>2.6698488169087327</v>
      </c>
      <c r="M56" s="323">
        <f t="shared" si="11"/>
        <v>3.1341703502841645</v>
      </c>
      <c r="N56" s="323">
        <f t="shared" si="11"/>
        <v>8.2417072174139143</v>
      </c>
      <c r="O56" s="323">
        <f t="shared" si="11"/>
        <v>9.1703502841647779</v>
      </c>
      <c r="P56" s="323">
        <f t="shared" si="11"/>
        <v>9.9829129675717851</v>
      </c>
      <c r="Q56" s="323">
        <f t="shared" si="11"/>
        <v>11.259797184354221</v>
      </c>
      <c r="R56" s="318"/>
    </row>
    <row r="57" spans="3:26" x14ac:dyDescent="0.25">
      <c r="G57" s="318"/>
      <c r="H57" s="318"/>
      <c r="I57" s="318"/>
      <c r="J57" s="318"/>
      <c r="K57" s="318"/>
      <c r="L57" s="318"/>
      <c r="M57" s="318"/>
      <c r="N57" s="318"/>
      <c r="O57" s="318"/>
      <c r="P57" s="318"/>
      <c r="Q57" s="318"/>
      <c r="R57" s="318"/>
    </row>
    <row r="58" spans="3:26" ht="21" x14ac:dyDescent="0.35">
      <c r="G58" s="318"/>
      <c r="H58" s="318"/>
      <c r="I58" s="318"/>
      <c r="J58" s="320">
        <v>29</v>
      </c>
      <c r="K58" s="320">
        <v>30</v>
      </c>
      <c r="L58" s="320">
        <v>31</v>
      </c>
      <c r="M58" s="320">
        <v>32</v>
      </c>
      <c r="N58" s="320">
        <v>33</v>
      </c>
      <c r="O58" s="320">
        <v>34</v>
      </c>
      <c r="P58" s="320">
        <v>35</v>
      </c>
      <c r="Q58" s="320">
        <v>36</v>
      </c>
      <c r="R58" s="318"/>
    </row>
    <row r="59" spans="3:26" x14ac:dyDescent="0.25">
      <c r="G59" s="318"/>
      <c r="H59" s="318"/>
      <c r="I59" s="318"/>
      <c r="J59" s="318"/>
      <c r="K59" s="318"/>
      <c r="L59" s="318"/>
      <c r="M59" s="318"/>
      <c r="N59" s="318"/>
      <c r="O59" s="318"/>
      <c r="P59" s="318"/>
      <c r="Q59" s="318"/>
      <c r="R59" s="318"/>
    </row>
    <row r="63" spans="3:26" x14ac:dyDescent="0.25">
      <c r="Z63" t="s">
        <v>718</v>
      </c>
    </row>
    <row r="66" spans="20:62" x14ac:dyDescent="0.25">
      <c r="T66" s="132"/>
      <c r="U66" s="132"/>
      <c r="V66" s="132"/>
      <c r="W66" s="132"/>
      <c r="X66" s="132"/>
      <c r="Y66" s="132"/>
      <c r="Z66" s="318"/>
      <c r="AA66" s="318"/>
      <c r="AB66" s="318"/>
      <c r="AC66" s="318"/>
      <c r="AD66" s="318"/>
      <c r="AE66" s="318"/>
      <c r="AF66" s="318"/>
      <c r="AG66" s="318"/>
      <c r="AH66" s="318"/>
      <c r="AI66" s="318"/>
      <c r="AJ66" s="318"/>
      <c r="AK66" s="318"/>
      <c r="AL66" s="318"/>
      <c r="AM66" s="318"/>
      <c r="AN66" s="318"/>
      <c r="AO66" s="318"/>
      <c r="AP66" s="318"/>
      <c r="AQ66" s="132"/>
      <c r="AR66" s="318"/>
      <c r="AS66" s="318"/>
      <c r="AT66" s="318" t="s">
        <v>719</v>
      </c>
      <c r="AU66" s="318"/>
      <c r="AV66" s="318"/>
      <c r="AW66" s="318"/>
      <c r="AX66" s="318"/>
      <c r="AY66" s="318"/>
      <c r="AZ66" s="318"/>
      <c r="BA66" s="318"/>
      <c r="BB66" s="318"/>
      <c r="BC66" s="318"/>
      <c r="BD66" s="318"/>
      <c r="BE66" s="318"/>
      <c r="BF66" s="318"/>
      <c r="BG66" s="318"/>
      <c r="BH66" s="132"/>
      <c r="BI66" s="132"/>
      <c r="BJ66" s="318"/>
    </row>
    <row r="67" spans="20:62" ht="26.25" x14ac:dyDescent="0.4">
      <c r="T67" s="132"/>
      <c r="U67" s="132"/>
      <c r="V67" s="132"/>
      <c r="W67" s="132"/>
      <c r="X67" s="132"/>
      <c r="Y67" s="132"/>
      <c r="Z67" s="318"/>
      <c r="AA67" s="318"/>
      <c r="AB67" s="318"/>
      <c r="AC67" s="318"/>
      <c r="AD67" s="318"/>
      <c r="AE67" s="318"/>
      <c r="AF67" s="318"/>
      <c r="AG67" s="318"/>
      <c r="AH67" s="318"/>
      <c r="AI67" s="318"/>
      <c r="AJ67" s="318"/>
      <c r="AK67" s="318"/>
      <c r="AL67" s="318"/>
      <c r="AM67" s="318"/>
      <c r="AN67" s="318"/>
      <c r="AO67" s="318"/>
      <c r="AP67" s="318"/>
      <c r="AQ67" s="132"/>
      <c r="AR67" s="318"/>
      <c r="AS67" s="318"/>
      <c r="AT67" s="318"/>
      <c r="AU67" s="318"/>
      <c r="AV67" s="318"/>
      <c r="AW67" s="318"/>
      <c r="AX67" s="318"/>
      <c r="AY67" s="318"/>
      <c r="AZ67" s="325" t="s">
        <v>715</v>
      </c>
      <c r="BA67" s="325"/>
      <c r="BB67" s="318"/>
      <c r="BC67" s="318"/>
      <c r="BD67" s="318"/>
      <c r="BE67" s="318"/>
      <c r="BF67" s="318"/>
      <c r="BG67" s="318"/>
      <c r="BH67" s="132"/>
      <c r="BI67" s="132"/>
      <c r="BJ67" s="318"/>
    </row>
    <row r="68" spans="20:62" ht="21" x14ac:dyDescent="0.35">
      <c r="T68" s="132"/>
      <c r="U68" s="132"/>
      <c r="V68" s="132"/>
      <c r="W68" s="132"/>
      <c r="X68" s="132"/>
      <c r="Y68" s="132"/>
      <c r="Z68" s="318"/>
      <c r="AA68" s="318"/>
      <c r="AB68" s="326"/>
      <c r="AC68" s="326"/>
      <c r="AD68" s="326"/>
      <c r="AE68" s="327">
        <v>29</v>
      </c>
      <c r="AF68" s="327">
        <v>30</v>
      </c>
      <c r="AG68" s="327">
        <v>31</v>
      </c>
      <c r="AH68" s="327">
        <v>32</v>
      </c>
      <c r="AI68" s="327">
        <v>33</v>
      </c>
      <c r="AJ68" s="327">
        <v>34</v>
      </c>
      <c r="AK68" s="327">
        <v>35</v>
      </c>
      <c r="AL68" s="327">
        <v>36</v>
      </c>
      <c r="AM68" s="327">
        <v>37</v>
      </c>
      <c r="AN68" s="327">
        <v>38</v>
      </c>
      <c r="AO68" s="318"/>
      <c r="AP68" s="318"/>
      <c r="AQ68" s="132"/>
      <c r="AR68" s="318"/>
      <c r="AS68" s="318"/>
      <c r="AT68" s="326"/>
      <c r="AU68" s="326"/>
      <c r="AV68" s="326"/>
      <c r="AW68" s="327"/>
      <c r="AX68" s="327"/>
      <c r="AY68" s="327"/>
      <c r="AZ68" s="324" t="s">
        <v>716</v>
      </c>
      <c r="BA68" s="324"/>
      <c r="BB68" s="327"/>
      <c r="BC68" s="327"/>
      <c r="BD68" s="327"/>
      <c r="BE68" s="327"/>
      <c r="BF68" s="318"/>
      <c r="BG68" s="318"/>
      <c r="BH68" s="132"/>
      <c r="BI68" s="132"/>
      <c r="BJ68" s="327"/>
    </row>
    <row r="69" spans="20:62" ht="30" customHeight="1" thickBot="1" x14ac:dyDescent="0.3">
      <c r="T69" s="132"/>
      <c r="U69" s="132" t="s">
        <v>212</v>
      </c>
      <c r="V69" s="132">
        <v>129831</v>
      </c>
      <c r="W69" s="132"/>
      <c r="X69" s="132"/>
      <c r="Y69" s="132"/>
      <c r="Z69" s="318"/>
      <c r="AA69" s="318"/>
      <c r="AB69" s="331" t="s">
        <v>212</v>
      </c>
      <c r="AC69" s="132">
        <v>4</v>
      </c>
      <c r="AD69" s="132">
        <v>1</v>
      </c>
      <c r="AE69" s="132">
        <v>6</v>
      </c>
      <c r="AF69" s="332">
        <v>10</v>
      </c>
      <c r="AG69" s="332">
        <v>10</v>
      </c>
      <c r="AH69" s="332">
        <v>27</v>
      </c>
      <c r="AI69" s="332">
        <v>24</v>
      </c>
      <c r="AJ69" s="332">
        <v>19</v>
      </c>
      <c r="AK69" s="332">
        <v>22</v>
      </c>
      <c r="AL69" s="332">
        <v>27</v>
      </c>
      <c r="AM69" s="332">
        <v>51</v>
      </c>
      <c r="AN69" s="332">
        <v>12</v>
      </c>
      <c r="AO69" s="318"/>
      <c r="AP69" s="318"/>
      <c r="AQ69" s="132"/>
      <c r="AR69" s="318"/>
      <c r="AS69" s="318"/>
      <c r="AT69" s="328" t="s">
        <v>212</v>
      </c>
      <c r="AU69" s="329">
        <f>AC69/$V69*100000</f>
        <v>3.0809282836918763</v>
      </c>
      <c r="AV69" s="329">
        <f t="shared" ref="AV69:BE78" si="12">AD69/$V69*100000</f>
        <v>0.77023207092296908</v>
      </c>
      <c r="AW69" s="329">
        <f t="shared" si="12"/>
        <v>4.621392425537814</v>
      </c>
      <c r="AX69" s="329">
        <f t="shared" si="12"/>
        <v>7.7023207092296913</v>
      </c>
      <c r="AY69" s="329">
        <f t="shared" si="12"/>
        <v>7.7023207092296913</v>
      </c>
      <c r="AZ69" s="329">
        <f t="shared" si="12"/>
        <v>20.796265914920166</v>
      </c>
      <c r="BA69" s="329">
        <f t="shared" si="12"/>
        <v>18.485569702151256</v>
      </c>
      <c r="BB69" s="329">
        <f t="shared" si="12"/>
        <v>14.634409347536414</v>
      </c>
      <c r="BC69" s="329">
        <f t="shared" si="12"/>
        <v>16.945105560305322</v>
      </c>
      <c r="BD69" s="329">
        <f t="shared" si="12"/>
        <v>20.796265914920166</v>
      </c>
      <c r="BE69" s="329">
        <f t="shared" si="12"/>
        <v>39.281835617071422</v>
      </c>
      <c r="BF69" s="318"/>
      <c r="BG69" s="318"/>
      <c r="BH69" s="132"/>
      <c r="BI69" s="132"/>
      <c r="BJ69" s="329">
        <f>AN69/$V69*100000</f>
        <v>9.2427848510756281</v>
      </c>
    </row>
    <row r="70" spans="20:62" ht="30" customHeight="1" thickTop="1" thickBot="1" x14ac:dyDescent="0.3">
      <c r="T70" s="132"/>
      <c r="U70" s="132" t="s">
        <v>211</v>
      </c>
      <c r="V70" s="132">
        <v>692257</v>
      </c>
      <c r="W70" s="132"/>
      <c r="X70" s="132"/>
      <c r="Y70" s="132"/>
      <c r="Z70" s="318"/>
      <c r="AA70" s="318"/>
      <c r="AB70" s="331" t="s">
        <v>211</v>
      </c>
      <c r="AC70" s="132">
        <v>12</v>
      </c>
      <c r="AD70" s="132">
        <v>7</v>
      </c>
      <c r="AE70" s="132">
        <v>26</v>
      </c>
      <c r="AF70" s="333">
        <v>29</v>
      </c>
      <c r="AG70" s="333">
        <v>61</v>
      </c>
      <c r="AH70" s="333">
        <v>58</v>
      </c>
      <c r="AI70" s="333">
        <v>71</v>
      </c>
      <c r="AJ70" s="333">
        <v>53</v>
      </c>
      <c r="AK70" s="333">
        <v>56</v>
      </c>
      <c r="AL70" s="333">
        <v>110</v>
      </c>
      <c r="AM70" s="333">
        <v>106</v>
      </c>
      <c r="AN70" s="333">
        <v>29</v>
      </c>
      <c r="AO70" s="318"/>
      <c r="AP70" s="318"/>
      <c r="AQ70" s="132"/>
      <c r="AR70" s="318"/>
      <c r="AS70" s="318"/>
      <c r="AT70" s="328" t="s">
        <v>211</v>
      </c>
      <c r="AU70" s="329">
        <f t="shared" ref="AU70:AU78" si="13">AC70/$V70*100000</f>
        <v>1.7334602611457883</v>
      </c>
      <c r="AV70" s="329">
        <f t="shared" si="12"/>
        <v>1.011185152335043</v>
      </c>
      <c r="AW70" s="329">
        <f t="shared" si="12"/>
        <v>3.7558305658158746</v>
      </c>
      <c r="AX70" s="329">
        <f t="shared" si="12"/>
        <v>4.1891956311023222</v>
      </c>
      <c r="AY70" s="329">
        <f t="shared" si="12"/>
        <v>8.8117563274910911</v>
      </c>
      <c r="AZ70" s="329">
        <f t="shared" si="12"/>
        <v>8.3783912622046444</v>
      </c>
      <c r="BA70" s="329">
        <f t="shared" si="12"/>
        <v>10.256306545112581</v>
      </c>
      <c r="BB70" s="329">
        <f t="shared" si="12"/>
        <v>7.6561161533938993</v>
      </c>
      <c r="BC70" s="329">
        <f t="shared" si="12"/>
        <v>8.0894812186803442</v>
      </c>
      <c r="BD70" s="329">
        <f t="shared" si="12"/>
        <v>15.890052393836392</v>
      </c>
      <c r="BE70" s="329">
        <f t="shared" si="12"/>
        <v>15.312232306787799</v>
      </c>
      <c r="BF70" s="318"/>
      <c r="BG70" s="318"/>
      <c r="BH70" s="132"/>
      <c r="BI70" s="132"/>
      <c r="BJ70" s="329">
        <f t="shared" ref="BJ70:BJ78" si="14">AN70/$V70*100000</f>
        <v>4.1891956311023222</v>
      </c>
    </row>
    <row r="71" spans="20:62" ht="30" customHeight="1" thickTop="1" thickBot="1" x14ac:dyDescent="0.3">
      <c r="T71" s="132"/>
      <c r="U71" s="132" t="s">
        <v>210</v>
      </c>
      <c r="V71" s="132">
        <v>1574419</v>
      </c>
      <c r="W71" s="132"/>
      <c r="X71" s="132"/>
      <c r="Y71" s="132"/>
      <c r="Z71" s="318"/>
      <c r="AA71" s="318"/>
      <c r="AB71" s="331" t="s">
        <v>210</v>
      </c>
      <c r="AC71" s="132">
        <v>15</v>
      </c>
      <c r="AD71" s="132">
        <v>35</v>
      </c>
      <c r="AE71" s="132">
        <v>56</v>
      </c>
      <c r="AF71" s="333">
        <v>62</v>
      </c>
      <c r="AG71" s="333">
        <v>106</v>
      </c>
      <c r="AH71" s="333">
        <v>121</v>
      </c>
      <c r="AI71" s="333">
        <v>121</v>
      </c>
      <c r="AJ71" s="333">
        <v>86</v>
      </c>
      <c r="AK71" s="333">
        <v>85</v>
      </c>
      <c r="AL71" s="333">
        <v>182</v>
      </c>
      <c r="AM71" s="333">
        <v>161</v>
      </c>
      <c r="AN71" s="333">
        <v>53</v>
      </c>
      <c r="AO71" s="318"/>
      <c r="AP71" s="318"/>
      <c r="AQ71" s="132"/>
      <c r="AR71" s="318"/>
      <c r="AS71" s="318"/>
      <c r="AT71" s="328" t="s">
        <v>210</v>
      </c>
      <c r="AU71" s="329">
        <f t="shared" si="13"/>
        <v>0.95273240477915977</v>
      </c>
      <c r="AV71" s="329">
        <f t="shared" si="12"/>
        <v>2.2230422778180396</v>
      </c>
      <c r="AW71" s="329">
        <f t="shared" si="12"/>
        <v>3.5568676445088632</v>
      </c>
      <c r="AX71" s="329">
        <f t="shared" si="12"/>
        <v>3.9379606064205275</v>
      </c>
      <c r="AY71" s="329">
        <f t="shared" si="12"/>
        <v>6.7326423271060625</v>
      </c>
      <c r="AZ71" s="329">
        <f t="shared" si="12"/>
        <v>7.6853747318852221</v>
      </c>
      <c r="BA71" s="329">
        <f t="shared" si="12"/>
        <v>7.6853747318852221</v>
      </c>
      <c r="BB71" s="329">
        <f t="shared" si="12"/>
        <v>5.4623324540671829</v>
      </c>
      <c r="BC71" s="329">
        <f t="shared" si="12"/>
        <v>5.398816960415239</v>
      </c>
      <c r="BD71" s="329">
        <f t="shared" si="12"/>
        <v>11.559819844653806</v>
      </c>
      <c r="BE71" s="329">
        <f t="shared" si="12"/>
        <v>10.225994477962981</v>
      </c>
      <c r="BF71" s="318"/>
      <c r="BG71" s="318"/>
      <c r="BH71" s="132"/>
      <c r="BI71" s="132"/>
      <c r="BJ71" s="329">
        <f t="shared" si="14"/>
        <v>3.3663211635530312</v>
      </c>
    </row>
    <row r="72" spans="20:62" ht="30" customHeight="1" thickTop="1" thickBot="1" x14ac:dyDescent="0.3">
      <c r="T72" s="132"/>
      <c r="U72" s="132" t="s">
        <v>209</v>
      </c>
      <c r="V72" s="132">
        <v>2113846</v>
      </c>
      <c r="W72" s="132"/>
      <c r="X72" s="132"/>
      <c r="Y72" s="132"/>
      <c r="Z72" s="318"/>
      <c r="AA72" s="318"/>
      <c r="AB72" s="331" t="s">
        <v>209</v>
      </c>
      <c r="AC72" s="132">
        <v>40</v>
      </c>
      <c r="AD72" s="132">
        <v>48</v>
      </c>
      <c r="AE72" s="132">
        <v>117</v>
      </c>
      <c r="AF72" s="333">
        <v>158</v>
      </c>
      <c r="AG72" s="333">
        <v>234</v>
      </c>
      <c r="AH72" s="333">
        <v>268</v>
      </c>
      <c r="AI72" s="333">
        <v>241</v>
      </c>
      <c r="AJ72" s="333">
        <v>225</v>
      </c>
      <c r="AK72" s="333">
        <v>250</v>
      </c>
      <c r="AL72" s="333">
        <v>427</v>
      </c>
      <c r="AM72" s="333">
        <v>363</v>
      </c>
      <c r="AN72" s="333">
        <v>68</v>
      </c>
      <c r="AO72" s="318"/>
      <c r="AP72" s="318"/>
      <c r="AQ72" s="132"/>
      <c r="AR72" s="318"/>
      <c r="AS72" s="318"/>
      <c r="AT72" s="328" t="s">
        <v>209</v>
      </c>
      <c r="AU72" s="329">
        <f t="shared" si="13"/>
        <v>1.8922854361197552</v>
      </c>
      <c r="AV72" s="329">
        <f t="shared" si="12"/>
        <v>2.2707425233437064</v>
      </c>
      <c r="AW72" s="329">
        <f t="shared" si="12"/>
        <v>5.5349349006502839</v>
      </c>
      <c r="AX72" s="329">
        <f t="shared" si="12"/>
        <v>7.4745274726730324</v>
      </c>
      <c r="AY72" s="329">
        <f t="shared" si="12"/>
        <v>11.069869801300568</v>
      </c>
      <c r="AZ72" s="329">
        <f t="shared" si="12"/>
        <v>12.678312422002358</v>
      </c>
      <c r="BA72" s="329">
        <f t="shared" si="12"/>
        <v>11.401019752621524</v>
      </c>
      <c r="BB72" s="329">
        <f t="shared" si="12"/>
        <v>10.644105578173622</v>
      </c>
      <c r="BC72" s="329">
        <f t="shared" si="12"/>
        <v>11.826783975748469</v>
      </c>
      <c r="BD72" s="329">
        <f t="shared" si="12"/>
        <v>20.200147030578385</v>
      </c>
      <c r="BE72" s="329">
        <f t="shared" si="12"/>
        <v>17.172490332786776</v>
      </c>
      <c r="BF72" s="318"/>
      <c r="BG72" s="318"/>
      <c r="BH72" s="132"/>
      <c r="BI72" s="132"/>
      <c r="BJ72" s="329">
        <f t="shared" si="14"/>
        <v>3.2168852414035833</v>
      </c>
    </row>
    <row r="73" spans="20:62" ht="30" customHeight="1" thickTop="1" thickBot="1" x14ac:dyDescent="0.3">
      <c r="T73" s="132"/>
      <c r="U73" s="132" t="s">
        <v>208</v>
      </c>
      <c r="V73" s="132">
        <v>2532418</v>
      </c>
      <c r="W73" s="132"/>
      <c r="X73" s="132"/>
      <c r="Y73" s="132"/>
      <c r="Z73" s="318"/>
      <c r="AA73" s="318"/>
      <c r="AB73" s="331" t="s">
        <v>208</v>
      </c>
      <c r="AC73" s="132">
        <v>68</v>
      </c>
      <c r="AD73" s="132">
        <v>120</v>
      </c>
      <c r="AE73" s="132">
        <v>190</v>
      </c>
      <c r="AF73" s="333">
        <v>290</v>
      </c>
      <c r="AG73" s="333">
        <v>479</v>
      </c>
      <c r="AH73" s="333">
        <v>558</v>
      </c>
      <c r="AI73" s="333">
        <v>522</v>
      </c>
      <c r="AJ73" s="333">
        <v>448</v>
      </c>
      <c r="AK73" s="333">
        <v>510</v>
      </c>
      <c r="AL73" s="333">
        <v>854</v>
      </c>
      <c r="AM73" s="333">
        <v>780</v>
      </c>
      <c r="AN73" s="333">
        <v>126</v>
      </c>
      <c r="AO73" s="318"/>
      <c r="AP73" s="318"/>
      <c r="AQ73" s="132"/>
      <c r="AR73" s="318"/>
      <c r="AS73" s="318"/>
      <c r="AT73" s="328" t="s">
        <v>208</v>
      </c>
      <c r="AU73" s="329">
        <f t="shared" si="13"/>
        <v>2.685180724509145</v>
      </c>
      <c r="AV73" s="329">
        <f t="shared" si="12"/>
        <v>4.7385542197220207</v>
      </c>
      <c r="AW73" s="329">
        <f t="shared" si="12"/>
        <v>7.5027108478931996</v>
      </c>
      <c r="AX73" s="329">
        <f t="shared" si="12"/>
        <v>11.451506030994883</v>
      </c>
      <c r="AY73" s="329">
        <f t="shared" si="12"/>
        <v>18.914728927057066</v>
      </c>
      <c r="AZ73" s="329">
        <f t="shared" si="12"/>
        <v>22.034277121707394</v>
      </c>
      <c r="BA73" s="329">
        <f t="shared" si="12"/>
        <v>20.612710855790791</v>
      </c>
      <c r="BB73" s="329">
        <f t="shared" si="12"/>
        <v>17.690602420295544</v>
      </c>
      <c r="BC73" s="329">
        <f t="shared" si="12"/>
        <v>20.138855433818588</v>
      </c>
      <c r="BD73" s="329">
        <f t="shared" si="12"/>
        <v>33.722710863688377</v>
      </c>
      <c r="BE73" s="329">
        <f t="shared" si="12"/>
        <v>30.800602428193134</v>
      </c>
      <c r="BF73" s="318"/>
      <c r="BG73" s="318"/>
      <c r="BH73" s="132"/>
      <c r="BI73" s="132"/>
      <c r="BJ73" s="329">
        <f t="shared" si="14"/>
        <v>4.9754819307081215</v>
      </c>
    </row>
    <row r="74" spans="20:62" ht="30" customHeight="1" thickTop="1" thickBot="1" x14ac:dyDescent="0.3">
      <c r="T74" s="132"/>
      <c r="U74" s="132" t="s">
        <v>207</v>
      </c>
      <c r="V74" s="132">
        <v>2208076</v>
      </c>
      <c r="W74" s="132"/>
      <c r="X74" s="132"/>
      <c r="Y74" s="132"/>
      <c r="Z74" s="318"/>
      <c r="AA74" s="318"/>
      <c r="AB74" s="331" t="s">
        <v>207</v>
      </c>
      <c r="AC74" s="132">
        <v>61</v>
      </c>
      <c r="AD74" s="132">
        <v>134</v>
      </c>
      <c r="AE74" s="132">
        <v>186</v>
      </c>
      <c r="AF74" s="333">
        <v>266</v>
      </c>
      <c r="AG74" s="333">
        <v>447</v>
      </c>
      <c r="AH74" s="333">
        <v>545</v>
      </c>
      <c r="AI74" s="333">
        <v>452</v>
      </c>
      <c r="AJ74" s="333">
        <v>433</v>
      </c>
      <c r="AK74" s="333">
        <v>435</v>
      </c>
      <c r="AL74" s="333">
        <v>913</v>
      </c>
      <c r="AM74" s="333">
        <v>762</v>
      </c>
      <c r="AN74" s="333">
        <v>131</v>
      </c>
      <c r="AO74" s="318"/>
      <c r="AP74" s="318"/>
      <c r="AQ74" s="132"/>
      <c r="AR74" s="318"/>
      <c r="AS74" s="318"/>
      <c r="AT74" s="328" t="s">
        <v>207</v>
      </c>
      <c r="AU74" s="329">
        <f t="shared" si="13"/>
        <v>2.7625860704069969</v>
      </c>
      <c r="AV74" s="329">
        <f t="shared" si="12"/>
        <v>6.0686316956481567</v>
      </c>
      <c r="AW74" s="329">
        <f t="shared" si="12"/>
        <v>8.4236230999295323</v>
      </c>
      <c r="AX74" s="329">
        <f t="shared" si="12"/>
        <v>12.046686798823954</v>
      </c>
      <c r="AY74" s="329">
        <f t="shared" si="12"/>
        <v>20.243868417572582</v>
      </c>
      <c r="AZ74" s="329">
        <f t="shared" si="12"/>
        <v>24.682121448718249</v>
      </c>
      <c r="BA74" s="329">
        <f t="shared" si="12"/>
        <v>20.470309898753484</v>
      </c>
      <c r="BB74" s="329">
        <f t="shared" si="12"/>
        <v>19.609832270266057</v>
      </c>
      <c r="BC74" s="329">
        <f t="shared" si="12"/>
        <v>19.700408862738421</v>
      </c>
      <c r="BD74" s="329">
        <f t="shared" si="12"/>
        <v>41.348214463632594</v>
      </c>
      <c r="BE74" s="329">
        <f t="shared" si="12"/>
        <v>34.509681731969373</v>
      </c>
      <c r="BF74" s="318"/>
      <c r="BG74" s="318"/>
      <c r="BH74" s="132"/>
      <c r="BI74" s="132"/>
      <c r="BJ74" s="329">
        <f t="shared" si="14"/>
        <v>5.9327668069396156</v>
      </c>
    </row>
    <row r="75" spans="20:62" ht="30" customHeight="1" thickTop="1" thickBot="1" x14ac:dyDescent="0.3">
      <c r="T75" s="132"/>
      <c r="U75" s="132" t="s">
        <v>206</v>
      </c>
      <c r="V75" s="132">
        <v>2147931</v>
      </c>
      <c r="W75" s="132"/>
      <c r="X75" s="132"/>
      <c r="Y75" s="132"/>
      <c r="Z75" s="318"/>
      <c r="AA75" s="318"/>
      <c r="AB75" s="331" t="s">
        <v>206</v>
      </c>
      <c r="AC75" s="132">
        <v>62</v>
      </c>
      <c r="AD75" s="132">
        <v>130</v>
      </c>
      <c r="AE75" s="132">
        <v>223</v>
      </c>
      <c r="AF75" s="333">
        <v>319</v>
      </c>
      <c r="AG75" s="333">
        <v>561</v>
      </c>
      <c r="AH75" s="333">
        <v>708</v>
      </c>
      <c r="AI75" s="333">
        <v>658</v>
      </c>
      <c r="AJ75" s="333">
        <v>600</v>
      </c>
      <c r="AK75" s="333">
        <v>668</v>
      </c>
      <c r="AL75" s="333">
        <v>1092</v>
      </c>
      <c r="AM75" s="333">
        <v>935</v>
      </c>
      <c r="AN75" s="333">
        <v>131</v>
      </c>
      <c r="AO75" s="318"/>
      <c r="AP75" s="318"/>
      <c r="AQ75" s="132"/>
      <c r="AR75" s="318"/>
      <c r="AS75" s="318"/>
      <c r="AT75" s="328" t="s">
        <v>206</v>
      </c>
      <c r="AU75" s="329">
        <f t="shared" si="13"/>
        <v>2.8864986817546745</v>
      </c>
      <c r="AV75" s="329">
        <f t="shared" si="12"/>
        <v>6.0523359456146402</v>
      </c>
      <c r="AW75" s="329">
        <f t="shared" si="12"/>
        <v>10.382083968246652</v>
      </c>
      <c r="AX75" s="329">
        <f t="shared" si="12"/>
        <v>14.851501281931309</v>
      </c>
      <c r="AY75" s="329">
        <f t="shared" si="12"/>
        <v>26.118157426844718</v>
      </c>
      <c r="AZ75" s="329">
        <f t="shared" si="12"/>
        <v>32.961952688424347</v>
      </c>
      <c r="BA75" s="329">
        <f t="shared" si="12"/>
        <v>30.634131170880256</v>
      </c>
      <c r="BB75" s="329">
        <f t="shared" si="12"/>
        <v>27.933858210529106</v>
      </c>
      <c r="BC75" s="329">
        <f t="shared" si="12"/>
        <v>31.099695474389073</v>
      </c>
      <c r="BD75" s="329">
        <f t="shared" si="12"/>
        <v>50.839621943162982</v>
      </c>
      <c r="BE75" s="329">
        <f t="shared" si="12"/>
        <v>43.530262378074532</v>
      </c>
      <c r="BF75" s="318"/>
      <c r="BG75" s="318"/>
      <c r="BH75" s="132"/>
      <c r="BI75" s="132"/>
      <c r="BJ75" s="329">
        <f t="shared" si="14"/>
        <v>6.098892375965522</v>
      </c>
    </row>
    <row r="76" spans="20:62" ht="30" customHeight="1" thickTop="1" thickBot="1" x14ac:dyDescent="0.3">
      <c r="T76" s="132"/>
      <c r="U76" s="132" t="s">
        <v>205</v>
      </c>
      <c r="V76" s="132">
        <v>2233550</v>
      </c>
      <c r="W76" s="132"/>
      <c r="X76" s="132"/>
      <c r="Y76" s="132"/>
      <c r="Z76" s="318"/>
      <c r="AA76" s="318"/>
      <c r="AB76" s="331" t="s">
        <v>205</v>
      </c>
      <c r="AC76" s="132">
        <v>102</v>
      </c>
      <c r="AD76" s="132">
        <v>154</v>
      </c>
      <c r="AE76" s="132">
        <v>275</v>
      </c>
      <c r="AF76" s="333">
        <v>482</v>
      </c>
      <c r="AG76" s="333">
        <v>917</v>
      </c>
      <c r="AH76" s="333">
        <v>1291</v>
      </c>
      <c r="AI76" s="333">
        <v>1210</v>
      </c>
      <c r="AJ76" s="333">
        <v>1147</v>
      </c>
      <c r="AK76" s="333">
        <v>1369</v>
      </c>
      <c r="AL76" s="333">
        <v>2139</v>
      </c>
      <c r="AM76" s="333">
        <v>1738</v>
      </c>
      <c r="AN76" s="333">
        <v>214</v>
      </c>
      <c r="AO76" s="318"/>
      <c r="AP76" s="318"/>
      <c r="AQ76" s="132"/>
      <c r="AR76" s="318"/>
      <c r="AS76" s="318"/>
      <c r="AT76" s="328" t="s">
        <v>205</v>
      </c>
      <c r="AU76" s="329">
        <f t="shared" si="13"/>
        <v>4.5667211389939784</v>
      </c>
      <c r="AV76" s="329">
        <f t="shared" si="12"/>
        <v>6.8948534843634572</v>
      </c>
      <c r="AW76" s="329">
        <f t="shared" si="12"/>
        <v>12.312238364934746</v>
      </c>
      <c r="AX76" s="329">
        <f t="shared" si="12"/>
        <v>21.579995970540171</v>
      </c>
      <c r="AY76" s="329">
        <f t="shared" si="12"/>
        <v>41.055718475073313</v>
      </c>
      <c r="AZ76" s="329">
        <f t="shared" si="12"/>
        <v>57.800362651384567</v>
      </c>
      <c r="BA76" s="329">
        <f t="shared" si="12"/>
        <v>54.173848805712886</v>
      </c>
      <c r="BB76" s="329">
        <f t="shared" si="12"/>
        <v>51.353226925746007</v>
      </c>
      <c r="BC76" s="329">
        <f t="shared" si="12"/>
        <v>61.292561169438791</v>
      </c>
      <c r="BD76" s="329">
        <f t="shared" si="12"/>
        <v>95.766828591256072</v>
      </c>
      <c r="BE76" s="329">
        <f t="shared" si="12"/>
        <v>77.813346466387586</v>
      </c>
      <c r="BF76" s="318"/>
      <c r="BG76" s="318"/>
      <c r="BH76" s="132"/>
      <c r="BI76" s="132"/>
      <c r="BJ76" s="329">
        <f t="shared" si="14"/>
        <v>9.5811600367128573</v>
      </c>
    </row>
    <row r="77" spans="20:62" ht="30" customHeight="1" thickTop="1" thickBot="1" x14ac:dyDescent="0.3">
      <c r="T77" s="132"/>
      <c r="U77" s="132" t="s">
        <v>204</v>
      </c>
      <c r="V77" s="132">
        <v>2002362</v>
      </c>
      <c r="W77" s="132"/>
      <c r="X77" s="132"/>
      <c r="Y77" s="132"/>
      <c r="Z77" s="318"/>
      <c r="AA77" s="318"/>
      <c r="AB77" s="331" t="s">
        <v>204</v>
      </c>
      <c r="AC77" s="132">
        <v>51</v>
      </c>
      <c r="AD77" s="132">
        <v>93</v>
      </c>
      <c r="AE77" s="132">
        <v>139</v>
      </c>
      <c r="AF77" s="333">
        <v>179</v>
      </c>
      <c r="AG77" s="333">
        <v>301</v>
      </c>
      <c r="AH77" s="333">
        <v>451</v>
      </c>
      <c r="AI77" s="333">
        <v>445</v>
      </c>
      <c r="AJ77" s="333">
        <v>434</v>
      </c>
      <c r="AK77" s="333">
        <v>514</v>
      </c>
      <c r="AL77" s="333">
        <v>908</v>
      </c>
      <c r="AM77" s="333">
        <v>767</v>
      </c>
      <c r="AN77" s="333">
        <v>101</v>
      </c>
      <c r="AO77" s="318"/>
      <c r="AP77" s="318"/>
      <c r="AQ77" s="132"/>
      <c r="AR77" s="318"/>
      <c r="AS77" s="318"/>
      <c r="AT77" s="328" t="s">
        <v>204</v>
      </c>
      <c r="AU77" s="329">
        <f t="shared" si="13"/>
        <v>2.5469920024451125</v>
      </c>
      <c r="AV77" s="329">
        <f t="shared" si="12"/>
        <v>4.6445148279881465</v>
      </c>
      <c r="AW77" s="329">
        <f t="shared" si="12"/>
        <v>6.9418017321543255</v>
      </c>
      <c r="AX77" s="329">
        <f t="shared" si="12"/>
        <v>8.9394425183857873</v>
      </c>
      <c r="AY77" s="329">
        <f t="shared" si="12"/>
        <v>15.032246916391742</v>
      </c>
      <c r="AZ77" s="329">
        <f t="shared" si="12"/>
        <v>22.523399864759718</v>
      </c>
      <c r="BA77" s="329">
        <f t="shared" si="12"/>
        <v>22.223753746825</v>
      </c>
      <c r="BB77" s="329">
        <f t="shared" si="12"/>
        <v>21.674402530611349</v>
      </c>
      <c r="BC77" s="329">
        <f t="shared" si="12"/>
        <v>25.669684103074271</v>
      </c>
      <c r="BD77" s="329">
        <f t="shared" si="12"/>
        <v>45.346445847454156</v>
      </c>
      <c r="BE77" s="329">
        <f t="shared" si="12"/>
        <v>38.304762075988258</v>
      </c>
      <c r="BF77" s="318"/>
      <c r="BG77" s="318"/>
      <c r="BH77" s="132"/>
      <c r="BI77" s="132"/>
      <c r="BJ77" s="329">
        <f t="shared" si="14"/>
        <v>5.0440429852344382</v>
      </c>
    </row>
    <row r="78" spans="20:62" ht="30" customHeight="1" thickTop="1" thickBot="1" x14ac:dyDescent="0.3">
      <c r="T78" s="132"/>
      <c r="U78" s="132" t="s">
        <v>203</v>
      </c>
      <c r="V78" s="132">
        <v>1772895</v>
      </c>
      <c r="W78" s="132"/>
      <c r="X78" s="132"/>
      <c r="Y78" s="132"/>
      <c r="Z78" s="318"/>
      <c r="AA78" s="318"/>
      <c r="AB78" s="331" t="s">
        <v>203</v>
      </c>
      <c r="AC78" s="132">
        <v>13</v>
      </c>
      <c r="AD78" s="132">
        <v>15</v>
      </c>
      <c r="AE78" s="132">
        <v>16</v>
      </c>
      <c r="AF78" s="333">
        <v>36</v>
      </c>
      <c r="AG78" s="333">
        <v>49</v>
      </c>
      <c r="AH78" s="333">
        <v>38</v>
      </c>
      <c r="AI78" s="333">
        <v>35</v>
      </c>
      <c r="AJ78" s="333">
        <v>41</v>
      </c>
      <c r="AK78" s="333">
        <v>84</v>
      </c>
      <c r="AL78" s="333">
        <v>62</v>
      </c>
      <c r="AM78" s="333">
        <v>16</v>
      </c>
      <c r="AN78" s="333">
        <v>16</v>
      </c>
      <c r="AO78" s="318"/>
      <c r="AP78" s="318"/>
      <c r="AQ78" s="132"/>
      <c r="AR78" s="318"/>
      <c r="AS78" s="318"/>
      <c r="AT78" s="328" t="s">
        <v>203</v>
      </c>
      <c r="AU78" s="329">
        <f t="shared" si="13"/>
        <v>0.7332639552821798</v>
      </c>
      <c r="AV78" s="329">
        <f t="shared" si="12"/>
        <v>0.84607379455636123</v>
      </c>
      <c r="AW78" s="329">
        <f t="shared" si="12"/>
        <v>0.90247871419345194</v>
      </c>
      <c r="AX78" s="329">
        <f t="shared" si="12"/>
        <v>2.0305771069352669</v>
      </c>
      <c r="AY78" s="329">
        <f t="shared" si="12"/>
        <v>2.7638410622174465</v>
      </c>
      <c r="AZ78" s="329">
        <f t="shared" si="12"/>
        <v>2.1433869462094486</v>
      </c>
      <c r="BA78" s="329">
        <f t="shared" si="12"/>
        <v>1.9741721872981763</v>
      </c>
      <c r="BB78" s="329">
        <f t="shared" si="12"/>
        <v>2.3126017051207204</v>
      </c>
      <c r="BC78" s="329">
        <f t="shared" si="12"/>
        <v>4.7380132495156229</v>
      </c>
      <c r="BD78" s="329">
        <f t="shared" si="12"/>
        <v>3.4971050174996265</v>
      </c>
      <c r="BE78" s="329">
        <f t="shared" si="12"/>
        <v>0.90247871419345194</v>
      </c>
      <c r="BF78" s="318"/>
      <c r="BG78" s="318"/>
      <c r="BH78" s="132"/>
      <c r="BI78" s="132"/>
      <c r="BJ78" s="329">
        <f t="shared" si="14"/>
        <v>0.90247871419345194</v>
      </c>
    </row>
    <row r="79" spans="20:62" ht="15.75" thickTop="1" x14ac:dyDescent="0.25">
      <c r="T79" s="132"/>
      <c r="U79" s="132"/>
      <c r="V79" s="132"/>
      <c r="W79" s="132"/>
      <c r="X79" s="132"/>
      <c r="Y79" s="132"/>
      <c r="Z79" s="318"/>
      <c r="AA79" s="318"/>
      <c r="AB79" s="318"/>
      <c r="AC79" s="318"/>
      <c r="AD79" s="318"/>
      <c r="AE79" s="318"/>
      <c r="AF79" s="318"/>
      <c r="AG79" s="318"/>
      <c r="AH79" s="318"/>
      <c r="AI79" s="318"/>
      <c r="AJ79" s="318"/>
      <c r="AK79" s="318"/>
      <c r="AL79" s="318"/>
      <c r="AM79" s="318"/>
      <c r="AN79" s="318"/>
      <c r="AO79" s="318"/>
      <c r="AP79" s="318"/>
      <c r="AQ79" s="132"/>
      <c r="AR79" s="318"/>
      <c r="AS79" s="318"/>
      <c r="AT79" s="318"/>
      <c r="AU79" s="318"/>
      <c r="AV79" s="318"/>
      <c r="AW79" s="318"/>
      <c r="AX79" s="318"/>
      <c r="AY79" s="318"/>
      <c r="AZ79" s="318"/>
      <c r="BA79" s="318"/>
      <c r="BB79" s="318"/>
      <c r="BC79" s="318"/>
      <c r="BD79" s="318"/>
      <c r="BE79" s="318"/>
      <c r="BF79" s="318"/>
      <c r="BG79" s="318"/>
      <c r="BH79" s="132"/>
      <c r="BI79" s="132"/>
      <c r="BJ79" s="318"/>
    </row>
    <row r="80" spans="20:62" ht="21" x14ac:dyDescent="0.25">
      <c r="T80" s="132"/>
      <c r="U80" s="132"/>
      <c r="V80" s="132"/>
      <c r="W80" s="132"/>
      <c r="X80" s="132"/>
      <c r="Y80" s="132"/>
      <c r="Z80" s="318"/>
      <c r="AA80" s="318"/>
      <c r="AB80" s="318"/>
      <c r="AC80" s="318"/>
      <c r="AD80" s="318"/>
      <c r="AE80" s="318"/>
      <c r="AF80" s="318"/>
      <c r="AG80" s="318"/>
      <c r="AH80" s="318"/>
      <c r="AI80" s="318"/>
      <c r="AJ80" s="318"/>
      <c r="AK80" s="318"/>
      <c r="AL80" s="318"/>
      <c r="AM80" s="318"/>
      <c r="AN80" s="318"/>
      <c r="AO80" s="318"/>
      <c r="AP80" s="318"/>
      <c r="AQ80" s="132"/>
      <c r="AR80" s="318"/>
      <c r="AS80" s="318"/>
      <c r="AT80" s="330" t="s">
        <v>717</v>
      </c>
      <c r="AU80" s="330">
        <v>27</v>
      </c>
      <c r="AV80" s="330">
        <v>28</v>
      </c>
      <c r="AW80" s="330">
        <v>29</v>
      </c>
      <c r="AX80" s="330">
        <v>30</v>
      </c>
      <c r="AY80" s="330">
        <v>31</v>
      </c>
      <c r="AZ80" s="330">
        <v>32</v>
      </c>
      <c r="BA80" s="330">
        <v>33</v>
      </c>
      <c r="BB80" s="330">
        <v>34</v>
      </c>
      <c r="BC80" s="330">
        <v>35</v>
      </c>
      <c r="BD80" s="330">
        <v>36</v>
      </c>
      <c r="BE80" s="330">
        <v>37</v>
      </c>
      <c r="BF80" s="318"/>
      <c r="BG80" s="318"/>
      <c r="BH80" s="132"/>
      <c r="BI80" s="132"/>
      <c r="BJ80" s="330">
        <v>38</v>
      </c>
    </row>
    <row r="81" spans="20:62" x14ac:dyDescent="0.25">
      <c r="T81" s="132"/>
      <c r="U81" s="132"/>
      <c r="V81" s="132"/>
      <c r="W81" s="132"/>
      <c r="X81" s="132"/>
      <c r="Y81" s="132"/>
      <c r="Z81" s="318"/>
      <c r="AA81" s="318"/>
      <c r="AB81" s="318"/>
      <c r="AC81" s="318"/>
      <c r="AD81" s="318"/>
      <c r="AE81" s="318"/>
      <c r="AF81" s="318"/>
      <c r="AG81" s="318"/>
      <c r="AH81" s="318"/>
      <c r="AI81" s="318"/>
      <c r="AJ81" s="318"/>
      <c r="AK81" s="318"/>
      <c r="AL81" s="318"/>
      <c r="AM81" s="318"/>
      <c r="AN81" s="318"/>
      <c r="AO81" s="318"/>
      <c r="AP81" s="318"/>
      <c r="AQ81" s="132"/>
      <c r="AR81" s="318"/>
      <c r="AS81" s="318"/>
      <c r="AT81" s="318"/>
      <c r="AU81" s="318"/>
      <c r="AV81" s="318"/>
      <c r="AW81" s="318"/>
      <c r="AX81" s="318"/>
      <c r="AY81" s="318"/>
      <c r="AZ81" s="318"/>
      <c r="BA81" s="318"/>
      <c r="BB81" s="318"/>
      <c r="BC81" s="318"/>
      <c r="BD81" s="318"/>
      <c r="BE81" s="318"/>
      <c r="BF81" s="318"/>
      <c r="BG81" s="318"/>
      <c r="BH81" s="132"/>
      <c r="BI81" s="132"/>
      <c r="BJ81" s="318"/>
    </row>
    <row r="82" spans="20:62" x14ac:dyDescent="0.25">
      <c r="T82" s="132"/>
      <c r="U82" s="132"/>
      <c r="V82" s="132"/>
      <c r="W82" s="132"/>
      <c r="X82" s="132"/>
      <c r="Y82" s="132"/>
      <c r="Z82" s="318"/>
      <c r="AA82" s="318"/>
      <c r="AB82" s="318"/>
      <c r="AC82" s="318"/>
      <c r="AD82" s="318"/>
      <c r="AE82" s="318"/>
      <c r="AF82" s="318"/>
      <c r="AG82" s="318"/>
      <c r="AH82" s="318"/>
      <c r="AI82" s="318"/>
      <c r="AJ82" s="318"/>
      <c r="AK82" s="318"/>
      <c r="AL82" s="318"/>
      <c r="AM82" s="318"/>
      <c r="AN82" s="318"/>
      <c r="AO82" s="318"/>
      <c r="AP82" s="318"/>
      <c r="AQ82" s="132"/>
      <c r="AR82" s="318"/>
      <c r="AS82" s="318"/>
      <c r="AT82" s="318"/>
      <c r="AU82" s="318"/>
      <c r="AV82" s="318"/>
      <c r="AW82" s="318"/>
      <c r="AX82" s="318"/>
      <c r="AY82" s="318"/>
      <c r="AZ82" s="318"/>
      <c r="BA82" s="318"/>
      <c r="BB82" s="318"/>
      <c r="BC82" s="318"/>
      <c r="BD82" s="318"/>
      <c r="BE82" s="318"/>
      <c r="BF82" s="318"/>
      <c r="BG82" s="318"/>
      <c r="BH82" s="132"/>
      <c r="BI82" s="132"/>
      <c r="BJ82" s="318"/>
    </row>
    <row r="83" spans="20:62" x14ac:dyDescent="0.25">
      <c r="T83" s="132"/>
      <c r="U83" s="132"/>
      <c r="V83" s="132"/>
      <c r="W83" s="132"/>
      <c r="X83" s="132"/>
      <c r="Y83" s="132"/>
      <c r="Z83" s="318"/>
      <c r="AA83" s="318"/>
      <c r="AB83" s="318"/>
      <c r="AC83" s="318"/>
      <c r="AD83" s="318"/>
      <c r="AE83" s="318"/>
      <c r="AF83" s="318"/>
      <c r="AG83" s="318"/>
      <c r="AH83" s="318"/>
      <c r="AI83" s="318"/>
      <c r="AJ83" s="318"/>
      <c r="AK83" s="318"/>
      <c r="AL83" s="318"/>
      <c r="AM83" s="318"/>
      <c r="AN83" s="318"/>
      <c r="AO83" s="318"/>
      <c r="AP83" s="318"/>
      <c r="AQ83" s="132"/>
      <c r="AR83" s="318"/>
      <c r="AS83" s="318"/>
      <c r="AT83" s="318"/>
      <c r="AU83" s="318"/>
      <c r="AV83" s="318"/>
      <c r="AW83" s="318"/>
      <c r="AX83" s="318"/>
      <c r="AY83" s="318"/>
      <c r="AZ83" s="318"/>
      <c r="BA83" s="318"/>
      <c r="BB83" s="318"/>
      <c r="BC83" s="318"/>
      <c r="BD83" s="318"/>
      <c r="BE83" s="318"/>
      <c r="BF83" s="318"/>
      <c r="BG83" s="318"/>
      <c r="BH83" s="132"/>
      <c r="BI83" s="132"/>
      <c r="BJ83" s="318"/>
    </row>
  </sheetData>
  <conditionalFormatting sqref="J37:Q56">
    <cfRule type="colorScale" priority="6">
      <colorScale>
        <cfvo type="min"/>
        <cfvo type="max"/>
        <color rgb="FFFDE3E3"/>
        <color rgb="FFF52328"/>
      </colorScale>
    </cfRule>
  </conditionalFormatting>
  <conditionalFormatting sqref="AG10:AN28">
    <cfRule type="colorScale" priority="4">
      <colorScale>
        <cfvo type="min"/>
        <cfvo type="max"/>
        <color rgb="FFFDE3E3"/>
        <color rgb="FFFF0000"/>
      </colorScale>
    </cfRule>
    <cfRule type="colorScale" priority="5">
      <colorScale>
        <cfvo type="min"/>
        <cfvo type="max"/>
        <color rgb="FFFCFCFF"/>
        <color rgb="FFF8696B"/>
      </colorScale>
    </cfRule>
  </conditionalFormatting>
  <conditionalFormatting sqref="AF69:AN78">
    <cfRule type="colorScale" priority="3">
      <colorScale>
        <cfvo type="min"/>
        <cfvo type="max"/>
        <color rgb="FFFFAFAF"/>
        <color rgb="FFFF0000"/>
      </colorScale>
    </cfRule>
  </conditionalFormatting>
  <conditionalFormatting sqref="AU69:BE78">
    <cfRule type="colorScale" priority="1">
      <colorScale>
        <cfvo type="min"/>
        <cfvo type="percentile" val="50"/>
        <cfvo type="max"/>
        <color theme="8"/>
        <color rgb="FFFFEB84"/>
        <color rgb="FFC00000"/>
      </colorScale>
    </cfRule>
  </conditionalFormatting>
  <pageMargins left="0.7" right="0.7" top="0.75" bottom="0.75" header="0.3" footer="0.3"/>
  <ignoredErrors>
    <ignoredError sqref="I54 AF26 V26 AT77" twoDigitTextYear="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F53BC-94D4-448D-8937-E3EB27DAD1B8}">
  <sheetPr codeName="Sheet5"/>
  <dimension ref="A1:AJ217"/>
  <sheetViews>
    <sheetView tabSelected="1" topLeftCell="A186" zoomScale="85" zoomScaleNormal="85" workbookViewId="0">
      <selection activeCell="AE229" sqref="AE229"/>
    </sheetView>
  </sheetViews>
  <sheetFormatPr defaultRowHeight="15" x14ac:dyDescent="0.25"/>
  <cols>
    <col min="1" max="1" width="4.42578125" style="13" bestFit="1" customWidth="1"/>
    <col min="2" max="3" width="5.28515625" style="13" bestFit="1" customWidth="1"/>
    <col min="4" max="7" width="8.7109375" customWidth="1"/>
    <col min="8" max="8" width="8.7109375" style="2" customWidth="1"/>
    <col min="9" max="9" width="11.7109375" customWidth="1"/>
    <col min="10" max="10" width="4.140625" customWidth="1"/>
    <col min="11" max="11" width="5.5703125" bestFit="1" customWidth="1"/>
    <col min="12" max="12" width="5.85546875" customWidth="1"/>
    <col min="14" max="14" width="14.7109375" bestFit="1" customWidth="1"/>
    <col min="15" max="16" width="10.28515625" customWidth="1"/>
    <col min="18" max="18" width="10.28515625" customWidth="1"/>
    <col min="19" max="19" width="7.5703125" customWidth="1"/>
  </cols>
  <sheetData>
    <row r="1" spans="1:36" ht="15.75" thickBot="1" x14ac:dyDescent="0.3">
      <c r="G1" t="s">
        <v>493</v>
      </c>
      <c r="H1" s="2" t="s">
        <v>494</v>
      </c>
    </row>
    <row r="2" spans="1:36" x14ac:dyDescent="0.25">
      <c r="A2" s="13" t="s">
        <v>58</v>
      </c>
      <c r="B2" s="13" t="s">
        <v>59</v>
      </c>
      <c r="C2" s="13" t="s">
        <v>60</v>
      </c>
      <c r="D2" s="60" t="s">
        <v>96</v>
      </c>
      <c r="E2" s="51" t="s">
        <v>97</v>
      </c>
      <c r="F2" s="51" t="s">
        <v>41</v>
      </c>
      <c r="G2" s="51"/>
      <c r="H2" s="51" t="s">
        <v>100</v>
      </c>
      <c r="I2" s="3" t="s">
        <v>4</v>
      </c>
      <c r="J2" s="2" t="s">
        <v>55</v>
      </c>
      <c r="K2" s="85"/>
      <c r="L2" s="85"/>
      <c r="M2" s="85"/>
      <c r="N2" s="85"/>
      <c r="O2" s="91"/>
      <c r="P2" s="85"/>
      <c r="Q2" s="86"/>
      <c r="R2" s="85"/>
      <c r="S2" s="86"/>
      <c r="T2" s="86"/>
      <c r="U2" s="86"/>
      <c r="V2" s="86"/>
      <c r="W2" s="86"/>
      <c r="X2" s="86"/>
      <c r="Y2" s="86"/>
      <c r="Z2" s="86"/>
    </row>
    <row r="3" spans="1:36" x14ac:dyDescent="0.25">
      <c r="A3" s="13">
        <v>850</v>
      </c>
      <c r="B3" s="13">
        <v>1000</v>
      </c>
      <c r="C3" s="13">
        <v>1150</v>
      </c>
      <c r="D3" s="61">
        <v>0</v>
      </c>
      <c r="E3" s="51"/>
      <c r="F3" s="72">
        <f t="shared" ref="F3:F34" si="0">D3+E3</f>
        <v>0</v>
      </c>
      <c r="G3" s="72" t="e">
        <f t="shared" ref="G3:G47" si="1">F3-F2</f>
        <v>#VALUE!</v>
      </c>
      <c r="H3" s="72"/>
      <c r="I3" s="1">
        <v>43888</v>
      </c>
      <c r="J3">
        <v>1</v>
      </c>
      <c r="K3" s="86"/>
      <c r="L3" s="86"/>
      <c r="M3" s="86"/>
      <c r="N3" s="86"/>
      <c r="O3" s="85"/>
      <c r="P3" s="86"/>
      <c r="Q3" s="86"/>
      <c r="R3" s="86"/>
      <c r="S3" s="86"/>
      <c r="T3" s="90"/>
      <c r="U3" s="86"/>
      <c r="V3" s="86"/>
      <c r="W3" s="86"/>
      <c r="X3" s="86"/>
      <c r="Y3" s="86"/>
      <c r="Z3" s="86"/>
    </row>
    <row r="4" spans="1:36" x14ac:dyDescent="0.25">
      <c r="A4" s="13">
        <v>850</v>
      </c>
      <c r="B4" s="13">
        <v>1000</v>
      </c>
      <c r="C4" s="13">
        <v>1150</v>
      </c>
      <c r="D4" s="61">
        <v>0</v>
      </c>
      <c r="E4" s="51"/>
      <c r="F4" s="72">
        <f t="shared" si="0"/>
        <v>0</v>
      </c>
      <c r="G4" s="72">
        <f t="shared" si="1"/>
        <v>0</v>
      </c>
      <c r="H4" s="72"/>
      <c r="I4" s="1">
        <v>43889</v>
      </c>
      <c r="J4">
        <v>2</v>
      </c>
      <c r="K4" s="86"/>
      <c r="L4" s="86"/>
      <c r="M4" s="86"/>
      <c r="N4" s="86"/>
      <c r="O4" s="85"/>
      <c r="P4" s="86"/>
      <c r="Q4" s="86"/>
      <c r="R4" s="86"/>
      <c r="S4" s="86"/>
      <c r="T4" s="90"/>
      <c r="U4" s="86"/>
      <c r="V4" s="86"/>
      <c r="W4" s="86"/>
      <c r="X4" s="86"/>
      <c r="Y4" s="86"/>
      <c r="Z4" s="86"/>
      <c r="AJ4" s="19" t="s">
        <v>91</v>
      </c>
    </row>
    <row r="5" spans="1:36" x14ac:dyDescent="0.25">
      <c r="A5" s="13">
        <v>850</v>
      </c>
      <c r="B5" s="13">
        <v>1000</v>
      </c>
      <c r="C5" s="13">
        <v>1150</v>
      </c>
      <c r="D5" s="61">
        <v>0</v>
      </c>
      <c r="E5" s="51"/>
      <c r="F5" s="72">
        <f t="shared" si="0"/>
        <v>0</v>
      </c>
      <c r="G5" s="72">
        <f t="shared" si="1"/>
        <v>0</v>
      </c>
      <c r="H5" s="72"/>
      <c r="I5" s="1">
        <v>43890</v>
      </c>
      <c r="J5">
        <v>3</v>
      </c>
      <c r="K5" s="86"/>
      <c r="L5" s="86"/>
      <c r="M5" s="86"/>
      <c r="N5" s="86"/>
      <c r="O5" s="85"/>
      <c r="P5" s="86"/>
      <c r="Q5" s="86"/>
      <c r="R5" s="86"/>
      <c r="S5" s="86"/>
      <c r="T5" s="90"/>
      <c r="U5" s="86"/>
      <c r="V5" s="86"/>
      <c r="W5" s="86"/>
      <c r="X5" s="86"/>
      <c r="Y5" s="86"/>
      <c r="Z5" s="86"/>
      <c r="AJ5" t="s">
        <v>92</v>
      </c>
    </row>
    <row r="6" spans="1:36" x14ac:dyDescent="0.25">
      <c r="A6" s="13">
        <v>850</v>
      </c>
      <c r="B6" s="13">
        <v>1000</v>
      </c>
      <c r="C6" s="13">
        <v>1150</v>
      </c>
      <c r="D6" s="61">
        <v>0</v>
      </c>
      <c r="E6" s="51"/>
      <c r="F6" s="72">
        <f t="shared" si="0"/>
        <v>0</v>
      </c>
      <c r="G6" s="72">
        <f t="shared" si="1"/>
        <v>0</v>
      </c>
      <c r="H6" s="72"/>
      <c r="I6" s="1">
        <v>43891</v>
      </c>
      <c r="J6">
        <v>4</v>
      </c>
      <c r="K6" s="86"/>
      <c r="L6" s="86"/>
      <c r="M6" s="86"/>
      <c r="N6" s="86"/>
      <c r="O6" s="85"/>
      <c r="P6" s="86"/>
      <c r="Q6" s="86"/>
      <c r="R6" s="86"/>
      <c r="S6" s="86"/>
      <c r="T6" s="90"/>
      <c r="U6" s="86"/>
      <c r="V6" s="86"/>
      <c r="W6" s="86"/>
      <c r="X6" s="86"/>
      <c r="Y6" s="86"/>
      <c r="Z6" s="86"/>
      <c r="AA6" s="30"/>
      <c r="AJ6" t="s">
        <v>93</v>
      </c>
    </row>
    <row r="7" spans="1:36" x14ac:dyDescent="0.25">
      <c r="A7" s="13">
        <v>850</v>
      </c>
      <c r="B7" s="13">
        <v>1000</v>
      </c>
      <c r="C7" s="13">
        <v>1150</v>
      </c>
      <c r="D7" s="61">
        <v>0</v>
      </c>
      <c r="E7" s="51"/>
      <c r="F7" s="72">
        <f t="shared" si="0"/>
        <v>0</v>
      </c>
      <c r="G7" s="72">
        <f t="shared" si="1"/>
        <v>0</v>
      </c>
      <c r="H7" s="72"/>
      <c r="I7" s="1">
        <v>43892</v>
      </c>
      <c r="J7">
        <v>5</v>
      </c>
      <c r="K7" s="86"/>
      <c r="L7" s="86"/>
      <c r="M7" s="86"/>
      <c r="N7" s="86"/>
      <c r="O7" s="85"/>
      <c r="P7" s="86"/>
      <c r="Q7" s="86"/>
      <c r="R7" s="86"/>
      <c r="S7" s="86"/>
      <c r="T7" s="90"/>
      <c r="U7" s="86"/>
      <c r="V7" s="86"/>
      <c r="W7" s="86"/>
      <c r="X7" s="86"/>
      <c r="Y7" s="86"/>
      <c r="Z7" s="86"/>
    </row>
    <row r="8" spans="1:36" x14ac:dyDescent="0.25">
      <c r="A8" s="13">
        <v>850</v>
      </c>
      <c r="B8" s="13">
        <v>1000</v>
      </c>
      <c r="C8" s="13">
        <v>1150</v>
      </c>
      <c r="D8" s="61">
        <v>0</v>
      </c>
      <c r="E8" s="51"/>
      <c r="F8" s="72">
        <f t="shared" si="0"/>
        <v>0</v>
      </c>
      <c r="G8" s="72">
        <f t="shared" si="1"/>
        <v>0</v>
      </c>
      <c r="H8" s="72"/>
      <c r="I8" s="1">
        <v>43893</v>
      </c>
      <c r="J8">
        <v>6</v>
      </c>
      <c r="K8" s="86"/>
      <c r="L8" s="86"/>
      <c r="M8" s="86"/>
      <c r="N8" s="86"/>
      <c r="O8" s="85"/>
      <c r="P8" s="86"/>
      <c r="Q8" s="86"/>
      <c r="R8" s="86"/>
      <c r="S8" s="86"/>
      <c r="T8" s="90"/>
      <c r="U8" s="86"/>
      <c r="V8" s="86"/>
      <c r="W8" s="86"/>
      <c r="X8" s="86"/>
      <c r="Y8" s="86"/>
      <c r="Z8" s="86"/>
    </row>
    <row r="9" spans="1:36" x14ac:dyDescent="0.25">
      <c r="A9" s="13">
        <v>850</v>
      </c>
      <c r="B9" s="13">
        <v>1000</v>
      </c>
      <c r="C9" s="13">
        <v>1150</v>
      </c>
      <c r="D9" s="61">
        <v>0</v>
      </c>
      <c r="E9" s="51"/>
      <c r="F9" s="72">
        <f t="shared" si="0"/>
        <v>0</v>
      </c>
      <c r="G9" s="72">
        <f t="shared" si="1"/>
        <v>0</v>
      </c>
      <c r="H9" s="72"/>
      <c r="I9" s="1">
        <v>43894</v>
      </c>
      <c r="J9">
        <v>7</v>
      </c>
      <c r="K9" s="86"/>
      <c r="L9" s="86"/>
      <c r="M9" s="86"/>
      <c r="N9" s="86"/>
      <c r="O9" s="85"/>
      <c r="P9" s="86"/>
      <c r="Q9" s="86"/>
      <c r="R9" s="86"/>
      <c r="S9" s="86"/>
      <c r="T9" s="90"/>
      <c r="U9" s="86"/>
      <c r="V9" s="86"/>
      <c r="W9" s="86"/>
      <c r="X9" s="86"/>
      <c r="Y9" s="86"/>
      <c r="Z9" s="86"/>
    </row>
    <row r="10" spans="1:36" x14ac:dyDescent="0.25">
      <c r="A10" s="13">
        <v>850</v>
      </c>
      <c r="B10" s="13">
        <v>1000</v>
      </c>
      <c r="C10" s="13">
        <v>1150</v>
      </c>
      <c r="D10" s="61">
        <v>0</v>
      </c>
      <c r="E10" s="51"/>
      <c r="F10" s="72">
        <f t="shared" si="0"/>
        <v>0</v>
      </c>
      <c r="G10" s="72">
        <f t="shared" si="1"/>
        <v>0</v>
      </c>
      <c r="H10" s="72"/>
      <c r="I10" s="1">
        <v>43895</v>
      </c>
      <c r="J10">
        <v>8</v>
      </c>
      <c r="K10" s="86"/>
      <c r="L10" s="86"/>
      <c r="M10" s="86"/>
      <c r="N10" s="86"/>
      <c r="O10" s="85"/>
      <c r="P10" s="86"/>
      <c r="Q10" s="86"/>
      <c r="R10" s="86"/>
      <c r="S10" s="86"/>
      <c r="T10" s="90"/>
      <c r="U10" s="86"/>
      <c r="V10" s="86"/>
      <c r="W10" s="86"/>
      <c r="X10" s="86"/>
      <c r="Y10" s="86"/>
      <c r="Z10" s="86"/>
      <c r="AJ10" t="s">
        <v>98</v>
      </c>
    </row>
    <row r="11" spans="1:36" x14ac:dyDescent="0.25">
      <c r="A11" s="13">
        <v>850</v>
      </c>
      <c r="B11" s="13">
        <v>1000</v>
      </c>
      <c r="C11" s="13">
        <v>1150</v>
      </c>
      <c r="D11" s="61">
        <v>0</v>
      </c>
      <c r="E11" s="51"/>
      <c r="F11" s="72">
        <f t="shared" si="0"/>
        <v>0</v>
      </c>
      <c r="G11" s="72">
        <f t="shared" si="1"/>
        <v>0</v>
      </c>
      <c r="H11" s="72"/>
      <c r="I11" s="1">
        <v>43896</v>
      </c>
      <c r="J11">
        <v>9</v>
      </c>
      <c r="K11" s="86"/>
      <c r="L11" s="86"/>
      <c r="M11" s="86"/>
      <c r="N11" s="86"/>
      <c r="O11" s="85"/>
      <c r="P11" s="86"/>
      <c r="Q11" s="86"/>
      <c r="R11" s="86"/>
      <c r="S11" s="86"/>
      <c r="T11" s="90"/>
      <c r="U11" s="86"/>
      <c r="V11" s="86"/>
      <c r="W11" s="86"/>
      <c r="X11" s="86"/>
      <c r="Y11" s="86"/>
      <c r="Z11" s="86"/>
    </row>
    <row r="12" spans="1:36" x14ac:dyDescent="0.25">
      <c r="A12" s="13">
        <v>850</v>
      </c>
      <c r="B12" s="13">
        <v>1000</v>
      </c>
      <c r="C12" s="13">
        <v>1150</v>
      </c>
      <c r="D12" s="61">
        <v>14</v>
      </c>
      <c r="E12" s="51"/>
      <c r="F12" s="72">
        <f t="shared" si="0"/>
        <v>14</v>
      </c>
      <c r="G12" s="72">
        <f t="shared" si="1"/>
        <v>14</v>
      </c>
      <c r="H12" s="72"/>
      <c r="I12" s="1">
        <v>43897</v>
      </c>
      <c r="J12">
        <v>10</v>
      </c>
      <c r="K12" s="92"/>
      <c r="L12" s="93"/>
      <c r="M12" s="89"/>
      <c r="N12" s="86"/>
      <c r="O12" s="85"/>
      <c r="P12" s="86"/>
      <c r="Q12" s="86"/>
      <c r="R12" s="86"/>
      <c r="S12" s="86"/>
      <c r="T12" s="90"/>
      <c r="U12" s="86"/>
      <c r="V12" s="86"/>
      <c r="W12" s="86"/>
      <c r="X12" s="86"/>
      <c r="Y12" s="86"/>
      <c r="Z12" s="86"/>
    </row>
    <row r="13" spans="1:36" x14ac:dyDescent="0.25">
      <c r="A13" s="13">
        <v>850</v>
      </c>
      <c r="B13" s="13">
        <v>700</v>
      </c>
      <c r="C13" s="13">
        <v>1150</v>
      </c>
      <c r="D13" s="61">
        <v>18</v>
      </c>
      <c r="E13" s="51"/>
      <c r="F13" s="72">
        <f t="shared" si="0"/>
        <v>18</v>
      </c>
      <c r="G13" s="72">
        <f t="shared" si="1"/>
        <v>4</v>
      </c>
      <c r="H13" s="72"/>
      <c r="I13" s="1">
        <v>43898</v>
      </c>
      <c r="J13">
        <v>11</v>
      </c>
      <c r="K13" s="94"/>
      <c r="L13" s="93"/>
      <c r="M13" s="89"/>
      <c r="N13" s="86"/>
      <c r="O13" s="85"/>
      <c r="P13" s="86"/>
      <c r="Q13" s="86"/>
      <c r="R13" s="86"/>
      <c r="S13" s="86"/>
      <c r="T13" s="90"/>
      <c r="U13" s="86"/>
      <c r="V13" s="86"/>
      <c r="W13" s="86"/>
      <c r="X13" s="86"/>
      <c r="Y13" s="86"/>
      <c r="Z13" s="86"/>
    </row>
    <row r="14" spans="1:36" x14ac:dyDescent="0.25">
      <c r="A14" s="13">
        <v>850</v>
      </c>
      <c r="B14" s="13">
        <v>700</v>
      </c>
      <c r="C14" s="13">
        <v>1150</v>
      </c>
      <c r="D14" s="61">
        <v>22</v>
      </c>
      <c r="E14" s="51"/>
      <c r="F14" s="72">
        <f t="shared" si="0"/>
        <v>22</v>
      </c>
      <c r="G14" s="72">
        <f t="shared" si="1"/>
        <v>4</v>
      </c>
      <c r="H14" s="72"/>
      <c r="I14" s="1">
        <v>43899</v>
      </c>
      <c r="J14">
        <v>12</v>
      </c>
      <c r="K14" s="94"/>
      <c r="L14" s="93"/>
      <c r="M14" s="95"/>
      <c r="N14" s="86"/>
      <c r="O14" s="85"/>
      <c r="P14" s="86"/>
      <c r="Q14" s="86"/>
      <c r="R14" s="86"/>
      <c r="S14" s="86"/>
      <c r="T14" s="90"/>
      <c r="U14" s="86"/>
      <c r="V14" s="86"/>
      <c r="W14" s="86"/>
      <c r="X14" s="86"/>
      <c r="Y14" s="86"/>
      <c r="Z14" s="86"/>
    </row>
    <row r="15" spans="1:36" x14ac:dyDescent="0.25">
      <c r="A15" s="13">
        <v>850</v>
      </c>
      <c r="B15" s="13">
        <v>700</v>
      </c>
      <c r="C15" s="13">
        <v>1150</v>
      </c>
      <c r="D15" s="61">
        <v>30</v>
      </c>
      <c r="E15" s="51"/>
      <c r="F15" s="72">
        <f t="shared" si="0"/>
        <v>30</v>
      </c>
      <c r="G15" s="72">
        <f t="shared" si="1"/>
        <v>8</v>
      </c>
      <c r="H15" s="72"/>
      <c r="I15" s="1">
        <v>43900</v>
      </c>
      <c r="J15">
        <v>13</v>
      </c>
      <c r="K15" s="94"/>
      <c r="L15" s="93"/>
      <c r="M15" s="95"/>
      <c r="N15" s="86"/>
      <c r="O15" s="85"/>
      <c r="P15" s="86"/>
      <c r="Q15" s="86"/>
      <c r="R15" s="86"/>
      <c r="S15" s="86"/>
      <c r="T15" s="90"/>
      <c r="U15" s="86"/>
      <c r="V15" s="86"/>
      <c r="W15" s="86"/>
      <c r="X15" s="86"/>
      <c r="Y15" s="86"/>
      <c r="Z15" s="86"/>
    </row>
    <row r="16" spans="1:36" x14ac:dyDescent="0.25">
      <c r="A16" s="13">
        <v>850</v>
      </c>
      <c r="B16" s="13">
        <v>700</v>
      </c>
      <c r="C16" s="13">
        <v>1150</v>
      </c>
      <c r="D16" s="61">
        <v>38</v>
      </c>
      <c r="E16" s="51"/>
      <c r="F16" s="72">
        <f t="shared" si="0"/>
        <v>38</v>
      </c>
      <c r="G16" s="72">
        <f t="shared" si="1"/>
        <v>8</v>
      </c>
      <c r="H16" s="72"/>
      <c r="I16" s="1">
        <v>43901</v>
      </c>
      <c r="J16">
        <v>14</v>
      </c>
      <c r="K16" s="94"/>
      <c r="L16" s="93"/>
      <c r="M16" s="95"/>
      <c r="N16" s="86"/>
      <c r="O16" s="85"/>
      <c r="P16" s="86"/>
      <c r="Q16" s="86"/>
      <c r="R16" s="86"/>
      <c r="S16" s="86"/>
      <c r="T16" s="90"/>
      <c r="U16" s="86"/>
      <c r="V16" s="86"/>
      <c r="W16" s="86"/>
      <c r="X16" s="86"/>
      <c r="Y16" s="86"/>
      <c r="Z16" s="86"/>
    </row>
    <row r="17" spans="1:26" x14ac:dyDescent="0.25">
      <c r="A17" s="13">
        <v>850</v>
      </c>
      <c r="B17" s="13">
        <v>700</v>
      </c>
      <c r="C17" s="13">
        <v>1150</v>
      </c>
      <c r="D17" s="61">
        <v>59</v>
      </c>
      <c r="E17" s="51"/>
      <c r="F17" s="72">
        <f t="shared" si="0"/>
        <v>59</v>
      </c>
      <c r="G17" s="72">
        <f t="shared" si="1"/>
        <v>21</v>
      </c>
      <c r="H17" s="72"/>
      <c r="I17" s="1">
        <v>43902</v>
      </c>
      <c r="J17">
        <v>15</v>
      </c>
      <c r="K17" s="94"/>
      <c r="L17" s="93"/>
      <c r="M17" s="95"/>
      <c r="N17" s="86"/>
      <c r="O17" s="85"/>
      <c r="P17" s="86"/>
      <c r="Q17" s="86"/>
      <c r="R17" s="86"/>
      <c r="S17" s="86"/>
      <c r="T17" s="90"/>
      <c r="U17" s="86"/>
      <c r="V17" s="86"/>
      <c r="W17" s="86"/>
      <c r="X17" s="86"/>
      <c r="Y17" s="86"/>
      <c r="Z17" s="86"/>
    </row>
    <row r="18" spans="1:26" x14ac:dyDescent="0.25">
      <c r="A18" s="13">
        <v>850</v>
      </c>
      <c r="B18" s="13">
        <v>700</v>
      </c>
      <c r="C18" s="13">
        <v>1150</v>
      </c>
      <c r="D18" s="61">
        <v>69</v>
      </c>
      <c r="E18" s="51"/>
      <c r="F18" s="72">
        <f t="shared" si="0"/>
        <v>69</v>
      </c>
      <c r="G18" s="72">
        <f t="shared" si="1"/>
        <v>10</v>
      </c>
      <c r="H18" s="72"/>
      <c r="I18" s="1">
        <v>43903</v>
      </c>
      <c r="J18">
        <v>16</v>
      </c>
      <c r="K18" s="94"/>
      <c r="L18" s="93"/>
      <c r="M18" s="95"/>
      <c r="N18" s="86"/>
      <c r="O18" s="85"/>
      <c r="P18" s="86"/>
      <c r="Q18" s="86"/>
      <c r="R18" s="86"/>
      <c r="S18" s="86"/>
      <c r="T18" s="90"/>
      <c r="U18" s="86"/>
      <c r="V18" s="86"/>
      <c r="W18" s="86"/>
      <c r="X18" s="86"/>
      <c r="Y18" s="86"/>
      <c r="Z18" s="86"/>
    </row>
    <row r="19" spans="1:26" x14ac:dyDescent="0.25">
      <c r="A19" s="13">
        <v>850</v>
      </c>
      <c r="B19" s="13">
        <v>700</v>
      </c>
      <c r="C19" s="13">
        <v>1150</v>
      </c>
      <c r="D19" s="61">
        <v>86</v>
      </c>
      <c r="E19" s="51"/>
      <c r="F19" s="72">
        <f t="shared" si="0"/>
        <v>86</v>
      </c>
      <c r="G19" s="72">
        <f t="shared" si="1"/>
        <v>17</v>
      </c>
      <c r="H19" s="72"/>
      <c r="I19" s="1">
        <v>43904</v>
      </c>
      <c r="J19">
        <v>17</v>
      </c>
      <c r="K19" s="94"/>
      <c r="L19" s="93"/>
      <c r="M19" s="95"/>
      <c r="N19" s="86"/>
      <c r="O19" s="85"/>
      <c r="P19" s="90"/>
      <c r="Q19" s="86"/>
      <c r="R19" s="86"/>
      <c r="S19" s="86"/>
      <c r="T19" s="90"/>
      <c r="U19" s="86"/>
      <c r="V19" s="86"/>
      <c r="W19" s="86"/>
      <c r="X19" s="86"/>
      <c r="Y19" s="86"/>
      <c r="Z19" s="86"/>
    </row>
    <row r="20" spans="1:26" x14ac:dyDescent="0.25">
      <c r="A20" s="13">
        <v>850</v>
      </c>
      <c r="B20" s="13">
        <v>700</v>
      </c>
      <c r="C20" s="13">
        <v>1150</v>
      </c>
      <c r="D20" s="61">
        <v>111</v>
      </c>
      <c r="E20" s="51"/>
      <c r="F20" s="72">
        <f t="shared" si="0"/>
        <v>111</v>
      </c>
      <c r="G20" s="72">
        <f t="shared" si="1"/>
        <v>25</v>
      </c>
      <c r="H20" s="72"/>
      <c r="I20" s="1">
        <v>43905</v>
      </c>
      <c r="J20">
        <v>18</v>
      </c>
      <c r="K20" s="94"/>
      <c r="L20" s="93"/>
      <c r="M20" s="95"/>
      <c r="N20" s="86"/>
      <c r="O20" s="85"/>
      <c r="P20" s="90"/>
      <c r="Q20" s="86"/>
      <c r="R20" s="86"/>
      <c r="S20" s="86"/>
      <c r="T20" s="90"/>
      <c r="U20" s="86"/>
      <c r="V20" s="86"/>
      <c r="W20" s="86"/>
      <c r="X20" s="86"/>
      <c r="Y20" s="86"/>
      <c r="Z20" s="86"/>
    </row>
    <row r="21" spans="1:26" x14ac:dyDescent="0.25">
      <c r="A21" s="13">
        <v>850</v>
      </c>
      <c r="B21" s="13">
        <v>700</v>
      </c>
      <c r="C21" s="13">
        <v>1150</v>
      </c>
      <c r="D21" s="61">
        <v>140</v>
      </c>
      <c r="E21" s="51"/>
      <c r="F21" s="72">
        <f t="shared" si="0"/>
        <v>140</v>
      </c>
      <c r="G21" s="72">
        <f t="shared" si="1"/>
        <v>29</v>
      </c>
      <c r="H21" s="72"/>
      <c r="I21" s="1">
        <v>43906</v>
      </c>
      <c r="J21">
        <v>19</v>
      </c>
      <c r="K21" s="94"/>
      <c r="L21" s="93"/>
      <c r="M21" s="95"/>
      <c r="N21" s="86"/>
      <c r="O21" s="85"/>
      <c r="P21" s="90"/>
      <c r="Q21" s="86"/>
      <c r="R21" s="86"/>
      <c r="S21" s="86"/>
      <c r="T21" s="90"/>
      <c r="U21" s="86"/>
      <c r="V21" s="86"/>
      <c r="W21" s="86"/>
      <c r="X21" s="86"/>
      <c r="Y21" s="86"/>
      <c r="Z21" s="86"/>
    </row>
    <row r="22" spans="1:26" x14ac:dyDescent="0.25">
      <c r="A22" s="13">
        <v>850</v>
      </c>
      <c r="B22" s="13">
        <v>700</v>
      </c>
      <c r="C22" s="13">
        <v>1150</v>
      </c>
      <c r="D22" s="61">
        <v>169</v>
      </c>
      <c r="E22" s="51"/>
      <c r="F22" s="72">
        <f t="shared" si="0"/>
        <v>169</v>
      </c>
      <c r="G22" s="72">
        <f t="shared" si="1"/>
        <v>29</v>
      </c>
      <c r="H22" s="72"/>
      <c r="I22" s="1">
        <v>43907</v>
      </c>
      <c r="J22">
        <v>20</v>
      </c>
      <c r="K22" s="94"/>
      <c r="L22" s="93"/>
      <c r="M22" s="95"/>
      <c r="N22" s="89"/>
      <c r="O22" s="85"/>
      <c r="P22" s="90"/>
      <c r="Q22" s="86"/>
      <c r="R22" s="86"/>
      <c r="S22" s="86"/>
      <c r="T22" s="90"/>
      <c r="U22" s="86"/>
      <c r="V22" s="86"/>
      <c r="W22" s="86"/>
      <c r="X22" s="86"/>
      <c r="Y22" s="86"/>
      <c r="Z22" s="86"/>
    </row>
    <row r="23" spans="1:26" x14ac:dyDescent="0.25">
      <c r="A23" s="13">
        <v>850</v>
      </c>
      <c r="B23" s="13">
        <v>700</v>
      </c>
      <c r="C23" s="13">
        <v>1150</v>
      </c>
      <c r="D23" s="61">
        <v>221</v>
      </c>
      <c r="E23" s="51"/>
      <c r="F23" s="72">
        <f t="shared" si="0"/>
        <v>221</v>
      </c>
      <c r="G23" s="72">
        <f t="shared" si="1"/>
        <v>52</v>
      </c>
      <c r="H23" s="72"/>
      <c r="I23" s="1">
        <v>43908</v>
      </c>
      <c r="J23">
        <v>21</v>
      </c>
      <c r="K23" s="94"/>
      <c r="L23" s="93"/>
      <c r="M23" s="95"/>
      <c r="N23" s="89"/>
      <c r="O23" s="85"/>
      <c r="P23" s="90"/>
      <c r="Q23" s="86"/>
      <c r="R23" s="86"/>
      <c r="S23" s="86"/>
      <c r="T23" s="90"/>
      <c r="U23" s="86"/>
      <c r="V23" s="86"/>
      <c r="W23" s="86"/>
      <c r="X23" s="86"/>
      <c r="Y23" s="86"/>
      <c r="Z23" s="86"/>
    </row>
    <row r="24" spans="1:26" x14ac:dyDescent="0.25">
      <c r="A24" s="13">
        <v>850</v>
      </c>
      <c r="B24" s="13">
        <v>700</v>
      </c>
      <c r="C24" s="13">
        <v>1150</v>
      </c>
      <c r="D24" s="61">
        <v>271</v>
      </c>
      <c r="E24" s="51"/>
      <c r="F24" s="72">
        <f t="shared" si="0"/>
        <v>271</v>
      </c>
      <c r="G24" s="72">
        <f t="shared" si="1"/>
        <v>50</v>
      </c>
      <c r="H24" s="72"/>
      <c r="I24" s="1">
        <v>43909</v>
      </c>
      <c r="J24">
        <v>22</v>
      </c>
      <c r="K24" s="94"/>
      <c r="L24" s="93"/>
      <c r="M24" s="95"/>
      <c r="N24" s="89"/>
      <c r="O24" s="85"/>
      <c r="P24" s="90"/>
      <c r="Q24" s="86"/>
      <c r="R24" s="86"/>
      <c r="S24" s="86"/>
      <c r="T24" s="90"/>
      <c r="U24" s="86"/>
      <c r="V24" s="86"/>
      <c r="W24" s="86"/>
      <c r="X24" s="86"/>
      <c r="Y24" s="86"/>
      <c r="Z24" s="86"/>
    </row>
    <row r="25" spans="1:26" x14ac:dyDescent="0.25">
      <c r="A25" s="13">
        <v>850</v>
      </c>
      <c r="B25" s="13">
        <v>700</v>
      </c>
      <c r="C25" s="13">
        <v>1150</v>
      </c>
      <c r="D25" s="61">
        <v>350</v>
      </c>
      <c r="E25" s="51"/>
      <c r="F25" s="72">
        <f t="shared" si="0"/>
        <v>350</v>
      </c>
      <c r="G25" s="72">
        <f t="shared" si="1"/>
        <v>79</v>
      </c>
      <c r="H25" s="72"/>
      <c r="I25" s="1">
        <v>43910</v>
      </c>
      <c r="J25">
        <v>23</v>
      </c>
      <c r="K25" s="94"/>
      <c r="L25" s="93"/>
      <c r="M25" s="95"/>
      <c r="N25" s="89"/>
      <c r="O25" s="85"/>
      <c r="P25" s="90"/>
      <c r="Q25" s="86"/>
      <c r="R25" s="86"/>
      <c r="S25" s="86"/>
      <c r="T25" s="90"/>
      <c r="U25" s="86"/>
      <c r="V25" s="86"/>
      <c r="W25" s="86"/>
      <c r="X25" s="86"/>
      <c r="Y25" s="86"/>
      <c r="Z25" s="86"/>
    </row>
    <row r="26" spans="1:26" x14ac:dyDescent="0.25">
      <c r="A26" s="13">
        <v>850</v>
      </c>
      <c r="B26" s="13">
        <v>700</v>
      </c>
      <c r="C26" s="13">
        <v>1150</v>
      </c>
      <c r="D26" s="62">
        <v>413</v>
      </c>
      <c r="E26" s="52"/>
      <c r="F26" s="72">
        <f t="shared" si="0"/>
        <v>413</v>
      </c>
      <c r="G26" s="72">
        <f t="shared" si="1"/>
        <v>63</v>
      </c>
      <c r="H26" s="72"/>
      <c r="I26" s="1">
        <v>43911</v>
      </c>
      <c r="J26">
        <v>24</v>
      </c>
      <c r="K26" s="94"/>
      <c r="L26" s="93"/>
      <c r="M26" s="95"/>
      <c r="N26" s="89"/>
      <c r="O26" s="96"/>
      <c r="P26" s="90"/>
      <c r="Q26" s="86"/>
      <c r="R26" s="86"/>
      <c r="S26" s="86"/>
      <c r="T26" s="90"/>
      <c r="U26" s="86"/>
      <c r="V26" s="86"/>
      <c r="W26" s="86"/>
      <c r="X26" s="86"/>
      <c r="Y26" s="86"/>
      <c r="Z26" s="86"/>
    </row>
    <row r="27" spans="1:26" x14ac:dyDescent="0.25">
      <c r="A27" s="13">
        <v>850</v>
      </c>
      <c r="B27" s="13">
        <v>700</v>
      </c>
      <c r="C27" s="13">
        <v>1150</v>
      </c>
      <c r="D27" s="62">
        <v>461</v>
      </c>
      <c r="E27" s="52"/>
      <c r="F27" s="72">
        <f t="shared" si="0"/>
        <v>461</v>
      </c>
      <c r="G27" s="72">
        <f t="shared" si="1"/>
        <v>48</v>
      </c>
      <c r="H27" s="72"/>
      <c r="I27" s="1">
        <v>43912</v>
      </c>
      <c r="J27">
        <v>25</v>
      </c>
      <c r="K27" s="94"/>
      <c r="L27" s="93"/>
      <c r="M27" s="95"/>
      <c r="N27" s="89"/>
      <c r="O27" s="85"/>
      <c r="P27" s="90"/>
      <c r="Q27" s="86"/>
      <c r="R27" s="86"/>
      <c r="S27" s="86"/>
      <c r="T27" s="90"/>
      <c r="U27" s="86"/>
      <c r="V27" s="86"/>
      <c r="W27" s="86"/>
      <c r="X27" s="86"/>
      <c r="Y27" s="86"/>
      <c r="Z27" s="86"/>
    </row>
    <row r="28" spans="1:26" x14ac:dyDescent="0.25">
      <c r="A28" s="13">
        <v>850</v>
      </c>
      <c r="B28" s="13">
        <v>700</v>
      </c>
      <c r="C28" s="13">
        <v>1150</v>
      </c>
      <c r="D28" s="62">
        <v>554</v>
      </c>
      <c r="E28" s="52"/>
      <c r="F28" s="72">
        <f t="shared" si="0"/>
        <v>554</v>
      </c>
      <c r="G28" s="72">
        <f t="shared" si="1"/>
        <v>93</v>
      </c>
      <c r="H28" s="72"/>
      <c r="I28" s="1">
        <v>43913</v>
      </c>
      <c r="J28">
        <v>26</v>
      </c>
      <c r="K28" s="94"/>
      <c r="L28" s="93"/>
      <c r="M28" s="95"/>
      <c r="N28" s="89"/>
      <c r="O28" s="85"/>
      <c r="P28" s="90"/>
      <c r="Q28" s="86"/>
      <c r="R28" s="86"/>
      <c r="S28" s="86"/>
      <c r="T28" s="90"/>
      <c r="U28" s="86"/>
      <c r="V28" s="86"/>
      <c r="W28" s="86"/>
      <c r="X28" s="86"/>
      <c r="Y28" s="86"/>
      <c r="Z28" s="86"/>
    </row>
    <row r="29" spans="1:26" x14ac:dyDescent="0.25">
      <c r="A29" s="13">
        <v>850</v>
      </c>
      <c r="B29" s="13">
        <v>700</v>
      </c>
      <c r="C29" s="13">
        <v>1150</v>
      </c>
      <c r="D29" s="75">
        <v>636</v>
      </c>
      <c r="E29" s="71"/>
      <c r="F29" s="72">
        <f t="shared" si="0"/>
        <v>636</v>
      </c>
      <c r="G29" s="72">
        <f t="shared" si="1"/>
        <v>82</v>
      </c>
      <c r="H29" s="72"/>
      <c r="I29" s="1">
        <v>43914</v>
      </c>
      <c r="J29">
        <v>27</v>
      </c>
      <c r="K29" s="94"/>
      <c r="L29" s="93"/>
      <c r="M29" s="95"/>
      <c r="N29" s="89"/>
      <c r="O29" s="85"/>
      <c r="P29" s="90"/>
      <c r="Q29" s="86"/>
      <c r="R29" s="86"/>
      <c r="S29" s="86"/>
      <c r="T29" s="90"/>
      <c r="U29" s="86"/>
      <c r="V29" s="86"/>
      <c r="W29" s="86"/>
      <c r="X29" s="86"/>
      <c r="Y29" s="86"/>
      <c r="Z29" s="86"/>
    </row>
    <row r="30" spans="1:26" x14ac:dyDescent="0.25">
      <c r="A30" s="13">
        <v>850</v>
      </c>
      <c r="B30" s="13">
        <v>700</v>
      </c>
      <c r="C30" s="13">
        <v>1150</v>
      </c>
      <c r="D30" s="75">
        <v>732</v>
      </c>
      <c r="E30" s="71"/>
      <c r="F30" s="72">
        <f t="shared" si="0"/>
        <v>732</v>
      </c>
      <c r="G30" s="72">
        <f t="shared" si="1"/>
        <v>96</v>
      </c>
      <c r="H30" s="72"/>
      <c r="I30" s="1">
        <v>43915</v>
      </c>
      <c r="J30">
        <v>28</v>
      </c>
      <c r="K30" s="94"/>
      <c r="L30" s="93"/>
      <c r="M30" s="95"/>
      <c r="N30" s="89"/>
      <c r="O30" s="85"/>
      <c r="P30" s="90"/>
      <c r="Q30" s="86"/>
      <c r="R30" s="86"/>
      <c r="S30" s="86"/>
      <c r="T30" s="90"/>
      <c r="U30" s="86"/>
      <c r="V30" s="86"/>
      <c r="W30" s="86"/>
      <c r="X30" s="86"/>
      <c r="Y30" s="86"/>
      <c r="Z30" s="86"/>
    </row>
    <row r="31" spans="1:26" x14ac:dyDescent="0.25">
      <c r="A31" s="13">
        <v>850</v>
      </c>
      <c r="B31" s="13">
        <v>700</v>
      </c>
      <c r="C31" s="13">
        <v>1150</v>
      </c>
      <c r="D31" s="75">
        <v>816</v>
      </c>
      <c r="E31" s="71"/>
      <c r="F31" s="72">
        <f t="shared" si="0"/>
        <v>816</v>
      </c>
      <c r="G31" s="72">
        <f t="shared" si="1"/>
        <v>84</v>
      </c>
      <c r="H31" s="72"/>
      <c r="I31" s="50">
        <v>43916</v>
      </c>
      <c r="J31" s="17">
        <v>29</v>
      </c>
      <c r="K31" s="94"/>
      <c r="L31" s="66"/>
      <c r="M31" s="95"/>
      <c r="N31" s="67"/>
      <c r="O31" s="63"/>
      <c r="P31" s="68"/>
      <c r="Q31" s="64"/>
      <c r="R31" s="64"/>
      <c r="S31" s="86"/>
      <c r="T31" s="90"/>
      <c r="U31" s="86"/>
      <c r="V31" s="86"/>
      <c r="W31" s="86"/>
      <c r="X31" s="86"/>
      <c r="Y31" s="86"/>
      <c r="Z31" s="86"/>
    </row>
    <row r="32" spans="1:26" x14ac:dyDescent="0.25">
      <c r="A32" s="13">
        <v>850</v>
      </c>
      <c r="B32" s="13">
        <v>700</v>
      </c>
      <c r="C32" s="13">
        <v>1150</v>
      </c>
      <c r="D32" s="72">
        <v>898</v>
      </c>
      <c r="E32" s="72"/>
      <c r="F32" s="72">
        <f t="shared" si="0"/>
        <v>898</v>
      </c>
      <c r="G32" s="72">
        <f t="shared" si="1"/>
        <v>82</v>
      </c>
      <c r="H32" s="72"/>
      <c r="I32" s="65">
        <v>43917</v>
      </c>
      <c r="J32" s="64">
        <v>30</v>
      </c>
      <c r="K32" s="94"/>
      <c r="L32" s="66"/>
      <c r="M32" s="95"/>
      <c r="N32" s="67"/>
      <c r="O32" s="63"/>
      <c r="P32" s="68"/>
      <c r="Q32" s="64"/>
      <c r="R32" s="64"/>
      <c r="S32" s="64"/>
      <c r="T32" s="68"/>
      <c r="U32" s="86"/>
      <c r="V32" s="86"/>
      <c r="W32" s="86"/>
      <c r="X32" s="86"/>
      <c r="Y32" s="86"/>
      <c r="Z32" s="86"/>
    </row>
    <row r="33" spans="1:26" x14ac:dyDescent="0.25">
      <c r="A33" s="13">
        <v>850</v>
      </c>
      <c r="B33" s="13">
        <v>700</v>
      </c>
      <c r="C33" s="13">
        <v>1150</v>
      </c>
      <c r="D33" s="76">
        <v>956</v>
      </c>
      <c r="E33" s="76"/>
      <c r="F33" s="72">
        <f t="shared" si="0"/>
        <v>956</v>
      </c>
      <c r="G33" s="72">
        <f t="shared" si="1"/>
        <v>58</v>
      </c>
      <c r="H33" s="72"/>
      <c r="I33" s="69">
        <v>43918</v>
      </c>
      <c r="J33">
        <v>31</v>
      </c>
      <c r="K33" s="94"/>
      <c r="L33" s="97"/>
      <c r="M33" s="95"/>
      <c r="N33" s="95"/>
      <c r="O33" s="98"/>
      <c r="P33" s="99"/>
      <c r="Q33" s="100"/>
      <c r="R33" s="100"/>
      <c r="S33" s="100"/>
      <c r="T33" s="100"/>
      <c r="U33" s="86"/>
      <c r="V33" s="86"/>
      <c r="W33" s="86"/>
      <c r="X33" s="86"/>
      <c r="Y33" s="86"/>
      <c r="Z33" s="86"/>
    </row>
    <row r="34" spans="1:26" x14ac:dyDescent="0.25">
      <c r="A34" s="13">
        <v>850</v>
      </c>
      <c r="B34" s="13">
        <v>700</v>
      </c>
      <c r="C34" s="13">
        <v>1150</v>
      </c>
      <c r="D34" s="72">
        <v>999</v>
      </c>
      <c r="E34" s="72"/>
      <c r="F34" s="72">
        <f t="shared" si="0"/>
        <v>999</v>
      </c>
      <c r="G34" s="72">
        <f t="shared" si="1"/>
        <v>43</v>
      </c>
      <c r="H34" s="72"/>
      <c r="I34" s="69">
        <v>43919</v>
      </c>
      <c r="J34" s="17">
        <v>32</v>
      </c>
      <c r="K34" s="94"/>
      <c r="L34" s="66"/>
      <c r="M34" s="132">
        <f t="shared" ref="M34:M97" si="2">K34+D34</f>
        <v>999</v>
      </c>
      <c r="N34" s="132">
        <v>10</v>
      </c>
      <c r="O34" s="86"/>
      <c r="P34" s="86"/>
      <c r="Q34" s="86"/>
      <c r="R34" s="86"/>
      <c r="S34" s="86"/>
      <c r="T34" s="86"/>
      <c r="U34" s="86"/>
      <c r="V34" s="86"/>
      <c r="W34" s="86"/>
      <c r="X34" s="86"/>
      <c r="Y34" s="86"/>
      <c r="Z34" s="86"/>
    </row>
    <row r="35" spans="1:26" x14ac:dyDescent="0.25">
      <c r="A35" s="13">
        <v>850</v>
      </c>
      <c r="B35" s="13">
        <v>700</v>
      </c>
      <c r="C35" s="13">
        <v>1150</v>
      </c>
      <c r="D35" s="72">
        <v>1055</v>
      </c>
      <c r="E35" s="72"/>
      <c r="F35" s="72">
        <f>D35+E35</f>
        <v>1055</v>
      </c>
      <c r="G35" s="72">
        <f t="shared" si="1"/>
        <v>56</v>
      </c>
      <c r="H35" s="72"/>
      <c r="I35" s="69">
        <v>43920</v>
      </c>
      <c r="J35" s="64">
        <v>33</v>
      </c>
      <c r="K35" s="94"/>
      <c r="L35" s="97"/>
      <c r="M35" s="132">
        <f t="shared" si="2"/>
        <v>1055</v>
      </c>
      <c r="N35" s="132">
        <v>10</v>
      </c>
      <c r="O35" s="86"/>
      <c r="P35" s="86"/>
      <c r="Q35" s="86"/>
      <c r="R35" s="86"/>
      <c r="S35" s="86"/>
      <c r="T35" s="86"/>
      <c r="U35" s="86"/>
      <c r="V35" s="86"/>
      <c r="W35" s="86"/>
      <c r="X35" s="86"/>
      <c r="Y35" s="86"/>
      <c r="Z35" s="86"/>
    </row>
    <row r="36" spans="1:26" x14ac:dyDescent="0.25">
      <c r="A36" s="13">
        <v>850</v>
      </c>
      <c r="B36" s="13">
        <v>700</v>
      </c>
      <c r="C36" s="13">
        <v>1150</v>
      </c>
      <c r="D36" s="72">
        <v>1124</v>
      </c>
      <c r="E36" s="72"/>
      <c r="F36" s="72">
        <f t="shared" ref="F36:F44" si="3">D36+E36</f>
        <v>1124</v>
      </c>
      <c r="G36" s="72">
        <f t="shared" si="1"/>
        <v>69</v>
      </c>
      <c r="H36" s="72"/>
      <c r="I36" s="69">
        <v>43921</v>
      </c>
      <c r="J36">
        <v>34</v>
      </c>
      <c r="K36" s="94"/>
      <c r="L36" s="97"/>
      <c r="M36" s="132">
        <f t="shared" si="2"/>
        <v>1124</v>
      </c>
      <c r="N36" s="132">
        <v>10</v>
      </c>
      <c r="O36" s="86"/>
      <c r="P36" s="86"/>
      <c r="Q36" s="86"/>
      <c r="R36" s="86"/>
      <c r="S36" s="86"/>
      <c r="T36" s="86"/>
      <c r="U36" s="86"/>
      <c r="V36" s="86"/>
      <c r="W36" s="86"/>
      <c r="X36" s="86"/>
      <c r="Y36" s="86"/>
      <c r="Z36" s="86"/>
    </row>
    <row r="37" spans="1:26" x14ac:dyDescent="0.25">
      <c r="A37" s="13">
        <v>850</v>
      </c>
      <c r="B37" s="13">
        <v>700</v>
      </c>
      <c r="C37" s="13">
        <v>1150</v>
      </c>
      <c r="D37" s="72">
        <v>1191</v>
      </c>
      <c r="E37" s="72"/>
      <c r="F37" s="72">
        <f t="shared" si="3"/>
        <v>1191</v>
      </c>
      <c r="G37" s="72">
        <f t="shared" si="1"/>
        <v>67</v>
      </c>
      <c r="H37" s="72"/>
      <c r="I37" s="69">
        <v>43922</v>
      </c>
      <c r="J37" s="64">
        <v>35</v>
      </c>
      <c r="K37" s="94"/>
      <c r="L37" s="97"/>
      <c r="M37" s="132">
        <f t="shared" si="2"/>
        <v>1191</v>
      </c>
      <c r="N37" s="132">
        <v>10</v>
      </c>
      <c r="O37" s="86"/>
      <c r="P37" s="86"/>
      <c r="Q37" s="86"/>
      <c r="R37" s="86"/>
      <c r="S37" s="86"/>
      <c r="T37" s="86"/>
      <c r="U37" s="86"/>
      <c r="V37" s="86"/>
      <c r="W37" s="86"/>
      <c r="X37" s="86"/>
      <c r="Y37" s="86"/>
      <c r="Z37" s="86"/>
    </row>
    <row r="38" spans="1:26" x14ac:dyDescent="0.25">
      <c r="A38" s="13">
        <v>850</v>
      </c>
      <c r="B38" s="13">
        <v>700</v>
      </c>
      <c r="C38" s="13">
        <v>1150</v>
      </c>
      <c r="D38" s="72">
        <v>1273</v>
      </c>
      <c r="E38" s="72"/>
      <c r="F38" s="72">
        <f t="shared" si="3"/>
        <v>1273</v>
      </c>
      <c r="G38" s="72">
        <f t="shared" si="1"/>
        <v>82</v>
      </c>
      <c r="H38" s="72"/>
      <c r="I38" s="69">
        <v>43923</v>
      </c>
      <c r="J38">
        <v>36</v>
      </c>
      <c r="K38" s="94"/>
      <c r="L38" s="97"/>
      <c r="M38" s="132">
        <f t="shared" si="2"/>
        <v>1273</v>
      </c>
      <c r="N38" s="132">
        <v>10</v>
      </c>
      <c r="O38" s="86"/>
      <c r="P38" s="86"/>
      <c r="Q38" s="86"/>
      <c r="R38" s="86"/>
      <c r="S38" s="86"/>
      <c r="T38" s="86"/>
      <c r="U38" s="86"/>
      <c r="V38" s="86"/>
      <c r="W38" s="86"/>
      <c r="X38" s="86"/>
      <c r="Y38" s="86"/>
      <c r="Z38" s="86"/>
    </row>
    <row r="39" spans="1:26" x14ac:dyDescent="0.25">
      <c r="A39" s="13">
        <v>850</v>
      </c>
      <c r="B39" s="13">
        <v>700</v>
      </c>
      <c r="C39" s="13">
        <v>1150</v>
      </c>
      <c r="D39" s="72">
        <f>1324-14</f>
        <v>1310</v>
      </c>
      <c r="E39" s="72">
        <v>14</v>
      </c>
      <c r="F39" s="72">
        <f t="shared" si="3"/>
        <v>1324</v>
      </c>
      <c r="G39" s="72">
        <f t="shared" si="1"/>
        <v>51</v>
      </c>
      <c r="H39" s="72"/>
      <c r="I39" s="69">
        <v>43924</v>
      </c>
      <c r="J39" s="64">
        <v>37</v>
      </c>
      <c r="K39" s="94"/>
      <c r="L39" s="97"/>
      <c r="M39" s="132">
        <f t="shared" si="2"/>
        <v>1310</v>
      </c>
      <c r="N39" s="132">
        <v>10</v>
      </c>
      <c r="O39" s="86"/>
      <c r="P39" s="86"/>
      <c r="Q39" s="86"/>
      <c r="R39" s="86"/>
      <c r="S39" s="86"/>
      <c r="T39" s="86"/>
      <c r="U39" s="86"/>
      <c r="V39" s="86"/>
      <c r="W39" s="86"/>
      <c r="X39" s="86"/>
      <c r="Y39" s="86"/>
      <c r="Z39" s="86"/>
    </row>
    <row r="40" spans="1:26" x14ac:dyDescent="0.25">
      <c r="A40" s="13">
        <v>850</v>
      </c>
      <c r="B40" s="13">
        <v>700</v>
      </c>
      <c r="C40" s="13">
        <v>1150</v>
      </c>
      <c r="D40" s="72">
        <f>1360-17</f>
        <v>1343</v>
      </c>
      <c r="E40" s="72">
        <v>17</v>
      </c>
      <c r="F40" s="72">
        <f t="shared" si="3"/>
        <v>1360</v>
      </c>
      <c r="G40" s="72">
        <f t="shared" si="1"/>
        <v>36</v>
      </c>
      <c r="H40" s="72"/>
      <c r="I40" s="69">
        <v>43925</v>
      </c>
      <c r="J40">
        <v>38</v>
      </c>
      <c r="K40" s="94"/>
      <c r="L40" s="97"/>
      <c r="M40" s="132">
        <f t="shared" si="2"/>
        <v>1343</v>
      </c>
      <c r="N40" s="132">
        <v>10</v>
      </c>
      <c r="O40" s="86"/>
      <c r="P40" s="86"/>
      <c r="Q40" s="86"/>
      <c r="R40" s="86"/>
      <c r="S40" s="86"/>
      <c r="T40" s="86"/>
      <c r="U40" s="86"/>
      <c r="V40" s="86"/>
      <c r="W40" s="86"/>
      <c r="X40" s="86"/>
      <c r="Y40" s="86"/>
      <c r="Z40" s="86"/>
    </row>
    <row r="41" spans="1:26" x14ac:dyDescent="0.25">
      <c r="A41" s="13">
        <v>850</v>
      </c>
      <c r="B41" s="13">
        <v>700</v>
      </c>
      <c r="C41" s="13">
        <v>1150</v>
      </c>
      <c r="D41" s="72">
        <v>1361</v>
      </c>
      <c r="E41" s="72">
        <v>24</v>
      </c>
      <c r="F41" s="72">
        <f t="shared" si="3"/>
        <v>1385</v>
      </c>
      <c r="G41" s="72">
        <f t="shared" si="1"/>
        <v>25</v>
      </c>
      <c r="H41" s="72">
        <v>271</v>
      </c>
      <c r="I41" s="69">
        <v>43926</v>
      </c>
      <c r="J41" s="64">
        <v>39</v>
      </c>
      <c r="K41" s="94"/>
      <c r="L41" s="97"/>
      <c r="M41" s="132">
        <f t="shared" si="2"/>
        <v>1361</v>
      </c>
      <c r="N41" s="132">
        <v>10</v>
      </c>
      <c r="O41" s="86"/>
      <c r="P41" s="86"/>
      <c r="Q41" s="86"/>
      <c r="R41" s="86"/>
      <c r="S41" s="86"/>
      <c r="T41" s="86"/>
      <c r="U41" s="86"/>
      <c r="V41" s="86"/>
      <c r="W41" s="86"/>
      <c r="X41" s="86"/>
      <c r="Y41" s="86"/>
      <c r="Z41" s="86"/>
    </row>
    <row r="42" spans="1:26" x14ac:dyDescent="0.25">
      <c r="A42" s="13">
        <v>850</v>
      </c>
      <c r="B42" s="13">
        <v>700</v>
      </c>
      <c r="C42" s="13">
        <v>1150</v>
      </c>
      <c r="D42" s="72">
        <v>1372</v>
      </c>
      <c r="E42" s="72">
        <v>37</v>
      </c>
      <c r="F42" s="72">
        <f t="shared" si="3"/>
        <v>1409</v>
      </c>
      <c r="G42" s="72">
        <f t="shared" si="1"/>
        <v>24</v>
      </c>
      <c r="H42" s="72"/>
      <c r="I42" s="69">
        <v>43927</v>
      </c>
      <c r="J42">
        <v>40</v>
      </c>
      <c r="K42" s="94"/>
      <c r="L42" s="97"/>
      <c r="M42" s="132">
        <f t="shared" si="2"/>
        <v>1372</v>
      </c>
      <c r="N42" s="132">
        <v>10</v>
      </c>
      <c r="O42" s="86"/>
      <c r="P42" s="86"/>
      <c r="Q42" s="86"/>
      <c r="R42" s="86"/>
      <c r="S42" s="86"/>
      <c r="T42" s="86"/>
      <c r="U42" s="86"/>
      <c r="V42" s="86"/>
      <c r="W42" s="86"/>
      <c r="X42" s="86"/>
      <c r="Y42" s="86"/>
      <c r="Z42" s="86"/>
    </row>
    <row r="43" spans="1:26" x14ac:dyDescent="0.25">
      <c r="A43" s="13">
        <v>850</v>
      </c>
      <c r="B43" s="13">
        <v>700</v>
      </c>
      <c r="C43" s="13">
        <v>1150</v>
      </c>
      <c r="D43" s="72">
        <v>1377</v>
      </c>
      <c r="E43" s="2">
        <v>47</v>
      </c>
      <c r="F43" s="72">
        <f t="shared" si="3"/>
        <v>1424</v>
      </c>
      <c r="G43" s="72">
        <f t="shared" si="1"/>
        <v>15</v>
      </c>
      <c r="H43" s="72"/>
      <c r="I43" s="69">
        <v>43928</v>
      </c>
      <c r="J43" s="64">
        <v>41</v>
      </c>
      <c r="K43" s="94"/>
      <c r="L43" s="97"/>
      <c r="M43" s="132">
        <f t="shared" si="2"/>
        <v>1377</v>
      </c>
      <c r="N43" s="132">
        <v>10</v>
      </c>
      <c r="O43" s="86"/>
      <c r="P43" s="86"/>
      <c r="Q43" s="86"/>
      <c r="R43" s="86"/>
      <c r="S43" s="86"/>
      <c r="T43" s="86"/>
      <c r="U43" s="86"/>
      <c r="V43" s="86"/>
      <c r="W43" s="86"/>
      <c r="X43" s="86"/>
      <c r="Y43" s="86"/>
      <c r="Z43" s="86"/>
    </row>
    <row r="44" spans="1:26" x14ac:dyDescent="0.25">
      <c r="A44" s="13">
        <v>850</v>
      </c>
      <c r="B44" s="13">
        <v>700</v>
      </c>
      <c r="C44" s="13">
        <v>1150</v>
      </c>
      <c r="D44" s="2">
        <v>1356</v>
      </c>
      <c r="E44" s="2">
        <v>52</v>
      </c>
      <c r="F44" s="2">
        <f t="shared" si="3"/>
        <v>1408</v>
      </c>
      <c r="G44" s="72">
        <f t="shared" si="1"/>
        <v>-16</v>
      </c>
      <c r="H44" s="72"/>
      <c r="I44" s="69">
        <v>43929</v>
      </c>
      <c r="J44">
        <v>42</v>
      </c>
      <c r="K44" s="94"/>
      <c r="L44" s="97"/>
      <c r="M44" s="132">
        <f t="shared" si="2"/>
        <v>1356</v>
      </c>
      <c r="N44" s="132">
        <v>10</v>
      </c>
      <c r="O44" s="86"/>
      <c r="P44" s="86"/>
      <c r="Q44" s="86"/>
      <c r="R44" s="86"/>
      <c r="S44" s="86"/>
      <c r="T44" s="86"/>
      <c r="U44" s="86"/>
      <c r="V44" s="86"/>
      <c r="W44" s="86"/>
      <c r="X44" s="86"/>
      <c r="Y44" s="86"/>
      <c r="Z44" s="86"/>
    </row>
    <row r="45" spans="1:26" x14ac:dyDescent="0.25">
      <c r="A45" s="13">
        <v>850</v>
      </c>
      <c r="B45" s="13">
        <v>700</v>
      </c>
      <c r="C45" s="13">
        <v>1150</v>
      </c>
      <c r="D45" s="2">
        <f t="shared" ref="D45:D50" si="4">F45-E45</f>
        <v>1361</v>
      </c>
      <c r="E45" s="2">
        <v>56</v>
      </c>
      <c r="F45" s="2">
        <v>1417</v>
      </c>
      <c r="G45" s="72">
        <f t="shared" si="1"/>
        <v>9</v>
      </c>
      <c r="H45" s="72"/>
      <c r="I45" s="69">
        <v>43930</v>
      </c>
      <c r="J45" s="64">
        <v>43</v>
      </c>
      <c r="K45" s="94"/>
      <c r="L45" s="97"/>
      <c r="M45" s="132">
        <f t="shared" si="2"/>
        <v>1361</v>
      </c>
      <c r="N45" s="132">
        <v>10</v>
      </c>
      <c r="O45" s="86"/>
      <c r="P45" s="86"/>
      <c r="Q45" s="86"/>
      <c r="R45" s="86"/>
      <c r="S45" s="86"/>
      <c r="T45" s="86"/>
      <c r="U45" s="86"/>
      <c r="V45" s="86"/>
      <c r="W45" s="86"/>
      <c r="X45" s="86"/>
      <c r="Y45" s="86"/>
      <c r="Z45" s="86"/>
    </row>
    <row r="46" spans="1:26" x14ac:dyDescent="0.25">
      <c r="A46" s="13">
        <v>850</v>
      </c>
      <c r="B46" s="13">
        <v>700</v>
      </c>
      <c r="C46" s="13">
        <v>1150</v>
      </c>
      <c r="D46" s="2">
        <f t="shared" si="4"/>
        <v>1326</v>
      </c>
      <c r="E46" s="2">
        <v>58</v>
      </c>
      <c r="F46" s="2">
        <v>1384</v>
      </c>
      <c r="G46" s="72">
        <f t="shared" si="1"/>
        <v>-33</v>
      </c>
      <c r="H46" s="72"/>
      <c r="I46" s="69">
        <v>43931</v>
      </c>
      <c r="J46">
        <v>44</v>
      </c>
      <c r="K46" s="94"/>
      <c r="L46" s="97"/>
      <c r="M46" s="132">
        <f t="shared" si="2"/>
        <v>1326</v>
      </c>
      <c r="N46" s="132">
        <v>10</v>
      </c>
      <c r="O46" s="86"/>
      <c r="P46" s="86"/>
      <c r="Q46" s="86"/>
      <c r="R46" s="86"/>
      <c r="S46" s="86"/>
      <c r="T46" s="86"/>
      <c r="U46" s="86"/>
      <c r="V46" s="86"/>
      <c r="W46" s="86"/>
      <c r="X46" s="86"/>
      <c r="Y46" s="86"/>
      <c r="Z46" s="86"/>
    </row>
    <row r="47" spans="1:26" x14ac:dyDescent="0.25">
      <c r="A47" s="13">
        <v>850</v>
      </c>
      <c r="B47" s="13">
        <v>700</v>
      </c>
      <c r="C47" s="13">
        <v>1150</v>
      </c>
      <c r="D47" s="2">
        <f t="shared" si="4"/>
        <v>1334</v>
      </c>
      <c r="E47" s="2">
        <v>57</v>
      </c>
      <c r="F47" s="2">
        <v>1391</v>
      </c>
      <c r="G47" s="72">
        <f t="shared" si="1"/>
        <v>7</v>
      </c>
      <c r="H47" s="72"/>
      <c r="I47" s="69">
        <v>43932</v>
      </c>
      <c r="J47" s="64">
        <v>45</v>
      </c>
      <c r="K47" s="94"/>
      <c r="L47" s="97"/>
      <c r="M47" s="132">
        <f t="shared" si="2"/>
        <v>1334</v>
      </c>
      <c r="N47" s="132">
        <v>10</v>
      </c>
      <c r="O47" s="86"/>
      <c r="P47" s="86"/>
      <c r="Q47" s="86"/>
      <c r="R47" s="86"/>
      <c r="S47" s="86"/>
      <c r="T47" s="86"/>
      <c r="U47" s="86"/>
      <c r="V47" s="86"/>
      <c r="W47" s="86"/>
      <c r="X47" s="86"/>
      <c r="Y47" s="86"/>
      <c r="Z47" s="86"/>
    </row>
    <row r="48" spans="1:26" x14ac:dyDescent="0.25">
      <c r="A48" s="13">
        <v>850</v>
      </c>
      <c r="B48" s="13">
        <v>700</v>
      </c>
      <c r="C48" s="13">
        <v>1150</v>
      </c>
      <c r="D48" s="2">
        <f t="shared" si="4"/>
        <v>1302</v>
      </c>
      <c r="E48" s="2">
        <v>56</v>
      </c>
      <c r="F48" s="2">
        <v>1358</v>
      </c>
      <c r="G48" s="72">
        <f t="shared" ref="G48:G82" si="5">F48-F47</f>
        <v>-33</v>
      </c>
      <c r="H48" s="72"/>
      <c r="I48" s="69">
        <v>43933</v>
      </c>
      <c r="J48">
        <v>46</v>
      </c>
      <c r="K48" s="94"/>
      <c r="L48" s="97"/>
      <c r="M48" s="132">
        <f t="shared" si="2"/>
        <v>1302</v>
      </c>
      <c r="N48" s="132">
        <v>10</v>
      </c>
      <c r="O48" s="86"/>
      <c r="P48" s="86"/>
      <c r="Q48" s="86"/>
      <c r="R48" s="86"/>
      <c r="S48" s="86"/>
      <c r="T48" s="86"/>
      <c r="U48" s="86"/>
      <c r="V48" s="86"/>
      <c r="W48" s="86"/>
      <c r="X48" s="86"/>
      <c r="Y48" s="86"/>
      <c r="Z48" s="86"/>
    </row>
    <row r="49" spans="1:26" x14ac:dyDescent="0.25">
      <c r="A49" s="13">
        <v>850</v>
      </c>
      <c r="B49" s="13">
        <v>700</v>
      </c>
      <c r="C49" s="13">
        <v>1150</v>
      </c>
      <c r="D49" s="2">
        <f t="shared" si="4"/>
        <v>1283</v>
      </c>
      <c r="E49" s="2">
        <v>55</v>
      </c>
      <c r="F49" s="2">
        <v>1338</v>
      </c>
      <c r="G49" s="72">
        <f t="shared" si="5"/>
        <v>-20</v>
      </c>
      <c r="H49" s="72"/>
      <c r="I49" s="69">
        <v>43934</v>
      </c>
      <c r="J49" s="64">
        <v>47</v>
      </c>
      <c r="K49" s="94"/>
      <c r="L49" s="97"/>
      <c r="M49" s="132">
        <f t="shared" si="2"/>
        <v>1283</v>
      </c>
      <c r="N49" s="132">
        <v>10</v>
      </c>
      <c r="O49" s="86"/>
      <c r="P49" s="86"/>
      <c r="Q49" s="86"/>
      <c r="R49" s="86"/>
      <c r="S49" s="86"/>
      <c r="T49" s="86"/>
      <c r="U49" s="86"/>
      <c r="V49" s="86"/>
      <c r="W49" s="86"/>
      <c r="X49" s="86"/>
      <c r="Y49" s="86"/>
      <c r="Z49" s="86"/>
    </row>
    <row r="50" spans="1:26" x14ac:dyDescent="0.25">
      <c r="A50" s="13">
        <v>850</v>
      </c>
      <c r="B50" s="13">
        <v>700</v>
      </c>
      <c r="C50" s="13">
        <v>1150</v>
      </c>
      <c r="D50" s="2">
        <f t="shared" si="4"/>
        <v>1248</v>
      </c>
      <c r="E50" s="2">
        <v>55</v>
      </c>
      <c r="F50" s="2">
        <v>1303</v>
      </c>
      <c r="G50" s="72">
        <f t="shared" si="5"/>
        <v>-35</v>
      </c>
      <c r="H50" s="72"/>
      <c r="I50" s="69">
        <v>43935</v>
      </c>
      <c r="J50">
        <v>48</v>
      </c>
      <c r="K50" s="94"/>
      <c r="L50" s="97"/>
      <c r="M50" s="132">
        <f t="shared" si="2"/>
        <v>1248</v>
      </c>
      <c r="N50" s="132">
        <v>10</v>
      </c>
      <c r="O50" s="86"/>
      <c r="P50" s="86"/>
      <c r="Q50" s="86"/>
      <c r="R50" s="86"/>
      <c r="S50" s="86"/>
      <c r="T50" s="86"/>
      <c r="U50" s="86"/>
      <c r="V50" s="86"/>
      <c r="W50" s="86"/>
      <c r="X50" s="86"/>
      <c r="Y50" s="86"/>
      <c r="Z50" s="86"/>
    </row>
    <row r="51" spans="1:26" x14ac:dyDescent="0.25">
      <c r="A51" s="13">
        <v>850</v>
      </c>
      <c r="B51" s="13">
        <v>700</v>
      </c>
      <c r="C51" s="13">
        <v>1150</v>
      </c>
      <c r="D51" s="2">
        <f t="shared" ref="D51:D58" si="6">F51-E51</f>
        <v>1224</v>
      </c>
      <c r="E51" s="2">
        <v>55</v>
      </c>
      <c r="F51" s="2">
        <v>1279</v>
      </c>
      <c r="G51" s="72">
        <f t="shared" si="5"/>
        <v>-24</v>
      </c>
      <c r="H51" s="2">
        <v>365</v>
      </c>
      <c r="I51" s="69">
        <v>43936</v>
      </c>
      <c r="J51" s="64">
        <v>49</v>
      </c>
      <c r="K51" s="94"/>
      <c r="L51" s="97"/>
      <c r="M51" s="132">
        <f t="shared" si="2"/>
        <v>1224</v>
      </c>
      <c r="N51" s="132">
        <v>10</v>
      </c>
      <c r="O51" s="86"/>
      <c r="P51" s="86"/>
      <c r="Q51" s="86"/>
      <c r="R51" s="86"/>
      <c r="S51" s="86"/>
      <c r="T51" s="86"/>
      <c r="U51" s="86"/>
      <c r="V51" s="86"/>
      <c r="W51" s="86"/>
      <c r="X51" s="86"/>
      <c r="Y51" s="86"/>
      <c r="Z51" s="86"/>
    </row>
    <row r="52" spans="1:26" x14ac:dyDescent="0.25">
      <c r="A52" s="13">
        <v>850</v>
      </c>
      <c r="B52" s="13">
        <v>700</v>
      </c>
      <c r="C52" s="13">
        <v>1150</v>
      </c>
      <c r="D52" s="85">
        <f t="shared" si="6"/>
        <v>1206</v>
      </c>
      <c r="E52" s="85">
        <v>52</v>
      </c>
      <c r="F52" s="85">
        <v>1258</v>
      </c>
      <c r="G52" s="72">
        <f t="shared" si="5"/>
        <v>-21</v>
      </c>
      <c r="H52" s="85"/>
      <c r="I52" s="69">
        <v>43937</v>
      </c>
      <c r="J52">
        <v>50</v>
      </c>
      <c r="K52" s="94"/>
      <c r="L52" s="97"/>
      <c r="M52" s="132">
        <f t="shared" si="2"/>
        <v>1206</v>
      </c>
      <c r="N52" s="132">
        <v>10</v>
      </c>
      <c r="O52" s="86"/>
      <c r="P52" s="86"/>
      <c r="Q52" s="86"/>
      <c r="R52" s="86"/>
      <c r="S52" s="86"/>
      <c r="T52" s="86"/>
      <c r="U52" s="86"/>
      <c r="V52" s="86"/>
      <c r="W52" s="86"/>
      <c r="X52" s="86"/>
      <c r="Y52" s="86"/>
      <c r="Z52" s="86"/>
    </row>
    <row r="53" spans="1:26" x14ac:dyDescent="0.25">
      <c r="A53" s="13">
        <v>850</v>
      </c>
      <c r="B53" s="13">
        <v>700</v>
      </c>
      <c r="C53" s="13">
        <v>1150</v>
      </c>
      <c r="D53" s="85">
        <f t="shared" si="6"/>
        <v>1183</v>
      </c>
      <c r="E53" s="85">
        <v>52</v>
      </c>
      <c r="F53" s="85">
        <v>1235</v>
      </c>
      <c r="G53" s="72">
        <f t="shared" si="5"/>
        <v>-23</v>
      </c>
      <c r="I53" s="69">
        <v>43938</v>
      </c>
      <c r="J53" s="64">
        <v>51</v>
      </c>
      <c r="K53" s="94"/>
      <c r="L53" s="97"/>
      <c r="M53" s="132">
        <f t="shared" si="2"/>
        <v>1183</v>
      </c>
      <c r="N53" s="132">
        <v>10</v>
      </c>
      <c r="O53" s="86"/>
      <c r="P53" s="86"/>
      <c r="Q53" s="86"/>
      <c r="R53" s="86"/>
      <c r="S53" s="86"/>
      <c r="T53" s="86"/>
      <c r="U53" s="86"/>
      <c r="V53" s="86"/>
      <c r="W53" s="86"/>
      <c r="X53" s="86"/>
      <c r="Y53" s="86"/>
      <c r="Z53" s="86"/>
    </row>
    <row r="54" spans="1:26" x14ac:dyDescent="0.25">
      <c r="A54" s="13">
        <v>850</v>
      </c>
      <c r="B54" s="13">
        <v>700</v>
      </c>
      <c r="C54" s="13">
        <v>1150</v>
      </c>
      <c r="D54" s="2">
        <f t="shared" si="6"/>
        <v>1149</v>
      </c>
      <c r="E54" s="85">
        <v>52</v>
      </c>
      <c r="F54" s="85">
        <v>1201</v>
      </c>
      <c r="G54" s="72">
        <f t="shared" si="5"/>
        <v>-34</v>
      </c>
      <c r="H54" s="2">
        <v>356</v>
      </c>
      <c r="I54" s="69">
        <v>43939</v>
      </c>
      <c r="J54">
        <v>52</v>
      </c>
      <c r="K54" s="94"/>
      <c r="L54" s="97"/>
      <c r="M54" s="132">
        <f t="shared" si="2"/>
        <v>1149</v>
      </c>
      <c r="N54" s="132">
        <v>10</v>
      </c>
      <c r="O54" s="86"/>
      <c r="P54" s="86"/>
      <c r="Q54" s="86"/>
      <c r="R54" s="86"/>
      <c r="S54" s="86"/>
      <c r="T54" s="86"/>
      <c r="U54" s="86"/>
      <c r="V54" s="86"/>
      <c r="W54" s="86"/>
      <c r="X54" s="86"/>
      <c r="Y54" s="86"/>
      <c r="Z54" s="86"/>
    </row>
    <row r="55" spans="1:26" x14ac:dyDescent="0.25">
      <c r="A55" s="13">
        <v>850</v>
      </c>
      <c r="B55" s="13">
        <v>700</v>
      </c>
      <c r="C55" s="13">
        <v>1150</v>
      </c>
      <c r="D55" s="2">
        <f t="shared" si="6"/>
        <v>1125</v>
      </c>
      <c r="E55" s="85">
        <v>51</v>
      </c>
      <c r="F55" s="85">
        <v>1176</v>
      </c>
      <c r="G55" s="72">
        <f t="shared" si="5"/>
        <v>-25</v>
      </c>
      <c r="H55" s="85">
        <v>345</v>
      </c>
      <c r="I55" s="69">
        <v>43940</v>
      </c>
      <c r="J55" s="64">
        <v>53</v>
      </c>
      <c r="K55" s="94"/>
      <c r="L55" s="97"/>
      <c r="M55" s="132">
        <f t="shared" si="2"/>
        <v>1125</v>
      </c>
      <c r="N55" s="132">
        <v>10</v>
      </c>
      <c r="O55" s="86"/>
      <c r="P55" s="86"/>
      <c r="Q55" s="86"/>
      <c r="R55" s="86"/>
      <c r="S55" s="86"/>
      <c r="T55" s="86"/>
      <c r="U55" s="86"/>
      <c r="V55" s="86"/>
      <c r="W55" s="86"/>
      <c r="X55" s="86"/>
      <c r="Y55" s="86"/>
      <c r="Z55" s="86"/>
    </row>
    <row r="56" spans="1:26" x14ac:dyDescent="0.25">
      <c r="A56" s="13">
        <v>850</v>
      </c>
      <c r="B56" s="13">
        <v>700</v>
      </c>
      <c r="C56" s="13">
        <v>1150</v>
      </c>
      <c r="D56" s="2">
        <f t="shared" si="6"/>
        <v>1108</v>
      </c>
      <c r="E56" s="85">
        <v>50</v>
      </c>
      <c r="F56" s="85">
        <v>1158</v>
      </c>
      <c r="G56" s="72">
        <f t="shared" si="5"/>
        <v>-18</v>
      </c>
      <c r="I56" s="69">
        <v>43941</v>
      </c>
      <c r="J56">
        <v>54</v>
      </c>
      <c r="K56" s="94"/>
      <c r="L56" s="97"/>
      <c r="M56" s="132">
        <f t="shared" si="2"/>
        <v>1108</v>
      </c>
      <c r="N56" s="132">
        <v>10</v>
      </c>
      <c r="O56" s="86"/>
      <c r="P56" s="86"/>
      <c r="Q56" s="86"/>
      <c r="R56" s="86"/>
      <c r="S56" s="86"/>
      <c r="T56" s="86"/>
      <c r="U56" s="86"/>
      <c r="V56" s="86"/>
      <c r="W56" s="86"/>
      <c r="X56" s="86"/>
      <c r="Y56" s="86"/>
      <c r="Z56" s="86"/>
    </row>
    <row r="57" spans="1:26" x14ac:dyDescent="0.25">
      <c r="A57" s="13">
        <v>850</v>
      </c>
      <c r="B57" s="13">
        <v>700</v>
      </c>
      <c r="C57" s="13">
        <v>1150</v>
      </c>
      <c r="D57" s="2">
        <f t="shared" si="6"/>
        <v>1039</v>
      </c>
      <c r="E57" s="85">
        <v>48</v>
      </c>
      <c r="F57" s="85">
        <v>1087</v>
      </c>
      <c r="G57" s="72">
        <f t="shared" si="5"/>
        <v>-71</v>
      </c>
      <c r="H57" s="85">
        <v>390</v>
      </c>
      <c r="I57" s="69">
        <v>43942</v>
      </c>
      <c r="J57" s="64">
        <v>55</v>
      </c>
      <c r="K57" s="94"/>
      <c r="L57" s="97"/>
      <c r="M57" s="132">
        <f t="shared" si="2"/>
        <v>1039</v>
      </c>
      <c r="N57" s="132">
        <v>10</v>
      </c>
      <c r="O57" s="86"/>
      <c r="P57" s="86"/>
      <c r="Q57" s="86"/>
      <c r="R57" s="86"/>
      <c r="S57" s="86"/>
      <c r="T57" s="86"/>
      <c r="U57" s="86"/>
      <c r="V57" s="86"/>
      <c r="W57" s="86"/>
      <c r="X57" s="86"/>
      <c r="Y57" s="86"/>
      <c r="Z57" s="86"/>
    </row>
    <row r="58" spans="1:26" x14ac:dyDescent="0.25">
      <c r="A58" s="13">
        <v>850</v>
      </c>
      <c r="B58" s="13">
        <v>700</v>
      </c>
      <c r="C58" s="13">
        <v>1150</v>
      </c>
      <c r="D58" s="2">
        <f t="shared" si="6"/>
        <v>1006</v>
      </c>
      <c r="E58" s="85">
        <v>44</v>
      </c>
      <c r="F58" s="85">
        <v>1050</v>
      </c>
      <c r="G58" s="72">
        <f t="shared" si="5"/>
        <v>-37</v>
      </c>
      <c r="H58" s="2">
        <v>395</v>
      </c>
      <c r="I58" s="69">
        <v>43943</v>
      </c>
      <c r="J58">
        <v>56</v>
      </c>
      <c r="K58" s="94"/>
      <c r="L58" s="97"/>
      <c r="M58" s="132">
        <f t="shared" si="2"/>
        <v>1006</v>
      </c>
      <c r="N58" s="132">
        <v>10</v>
      </c>
      <c r="O58" s="86"/>
      <c r="P58" s="86"/>
      <c r="Q58" s="86"/>
      <c r="R58" s="86"/>
      <c r="S58" s="86"/>
      <c r="T58" s="86"/>
      <c r="U58" s="86"/>
      <c r="V58" s="86"/>
      <c r="W58" s="86"/>
      <c r="X58" s="86"/>
      <c r="Y58" s="86"/>
      <c r="Z58" s="86"/>
    </row>
    <row r="59" spans="1:26" x14ac:dyDescent="0.25">
      <c r="A59" s="13">
        <v>850</v>
      </c>
      <c r="B59" s="13">
        <v>700</v>
      </c>
      <c r="C59" s="13">
        <v>1150</v>
      </c>
      <c r="D59" s="2">
        <v>966</v>
      </c>
      <c r="E59" s="2">
        <f>F59-D59</f>
        <v>42</v>
      </c>
      <c r="F59" s="85">
        <v>1008</v>
      </c>
      <c r="G59" s="72">
        <f t="shared" si="5"/>
        <v>-42</v>
      </c>
      <c r="I59" s="69">
        <v>43944</v>
      </c>
      <c r="J59" s="64">
        <v>57</v>
      </c>
      <c r="K59" s="94"/>
      <c r="L59" s="97"/>
      <c r="M59" s="132">
        <f t="shared" si="2"/>
        <v>966</v>
      </c>
      <c r="N59" s="132">
        <v>10</v>
      </c>
      <c r="O59" s="86"/>
      <c r="P59" s="86"/>
      <c r="Q59" s="86"/>
      <c r="R59" s="86"/>
      <c r="S59" s="86"/>
      <c r="T59" s="86"/>
      <c r="U59" s="86"/>
      <c r="V59" s="86"/>
      <c r="W59" s="86"/>
      <c r="X59" s="86"/>
      <c r="Y59" s="86"/>
      <c r="Z59" s="86"/>
    </row>
    <row r="60" spans="1:26" x14ac:dyDescent="0.25">
      <c r="A60" s="13">
        <v>850</v>
      </c>
      <c r="B60" s="13">
        <v>700</v>
      </c>
      <c r="C60" s="13">
        <v>1150</v>
      </c>
      <c r="D60" s="2">
        <v>922</v>
      </c>
      <c r="E60" s="85">
        <v>41</v>
      </c>
      <c r="F60" s="2">
        <f>D60+E60</f>
        <v>963</v>
      </c>
      <c r="G60" s="72">
        <f t="shared" si="5"/>
        <v>-45</v>
      </c>
      <c r="H60" s="2">
        <v>388</v>
      </c>
      <c r="I60" s="69">
        <v>43945</v>
      </c>
      <c r="J60">
        <v>58</v>
      </c>
      <c r="K60" s="94"/>
      <c r="L60" s="97"/>
      <c r="M60" s="132">
        <f t="shared" si="2"/>
        <v>922</v>
      </c>
      <c r="N60" s="132">
        <v>10</v>
      </c>
      <c r="O60" s="86"/>
      <c r="P60" s="86"/>
      <c r="Q60" s="86"/>
      <c r="R60" s="86"/>
      <c r="S60" s="86"/>
      <c r="T60" s="86"/>
      <c r="U60" s="86"/>
      <c r="V60" s="86"/>
      <c r="W60" s="86"/>
      <c r="X60" s="86"/>
      <c r="Y60" s="86"/>
      <c r="Z60" s="86"/>
    </row>
    <row r="61" spans="1:26" x14ac:dyDescent="0.25">
      <c r="A61" s="13">
        <v>850</v>
      </c>
      <c r="B61" s="13">
        <v>700</v>
      </c>
      <c r="C61" s="13">
        <v>1150</v>
      </c>
      <c r="D61" s="2">
        <f t="shared" ref="D61:D103" si="7">F61-E61</f>
        <v>922</v>
      </c>
      <c r="E61" s="2">
        <v>37</v>
      </c>
      <c r="F61" s="2">
        <v>959</v>
      </c>
      <c r="G61" s="72">
        <f t="shared" si="5"/>
        <v>-4</v>
      </c>
      <c r="H61" s="2">
        <v>385</v>
      </c>
      <c r="I61" s="69">
        <v>43946</v>
      </c>
      <c r="J61" s="64">
        <v>59</v>
      </c>
      <c r="K61" s="94"/>
      <c r="L61" s="97"/>
      <c r="M61" s="132">
        <f t="shared" si="2"/>
        <v>922</v>
      </c>
      <c r="N61" s="132">
        <v>10</v>
      </c>
      <c r="O61" s="86"/>
      <c r="P61" s="86"/>
      <c r="Q61" s="86"/>
      <c r="R61" s="86"/>
      <c r="S61" s="86"/>
      <c r="T61" s="86"/>
      <c r="U61" s="86"/>
      <c r="V61" s="86"/>
      <c r="W61" s="86"/>
      <c r="X61" s="86"/>
      <c r="Y61" s="86"/>
      <c r="Z61" s="86"/>
    </row>
    <row r="62" spans="1:26" x14ac:dyDescent="0.25">
      <c r="A62" s="13">
        <v>850</v>
      </c>
      <c r="B62" s="13">
        <v>700</v>
      </c>
      <c r="C62" s="13">
        <v>1150</v>
      </c>
      <c r="D62" s="2">
        <f t="shared" si="7"/>
        <v>901</v>
      </c>
      <c r="E62" s="2">
        <v>33</v>
      </c>
      <c r="F62" s="2">
        <v>934</v>
      </c>
      <c r="G62" s="72">
        <f t="shared" si="5"/>
        <v>-25</v>
      </c>
      <c r="H62" s="2">
        <v>395</v>
      </c>
      <c r="I62" s="69">
        <v>43947</v>
      </c>
      <c r="J62">
        <v>60</v>
      </c>
      <c r="K62" s="94"/>
      <c r="L62" s="97"/>
      <c r="M62" s="132">
        <f t="shared" si="2"/>
        <v>901</v>
      </c>
      <c r="N62" s="132">
        <v>10</v>
      </c>
      <c r="O62" s="86"/>
      <c r="P62" s="86"/>
      <c r="Q62" s="86"/>
      <c r="R62" s="86"/>
      <c r="S62" s="86"/>
      <c r="T62" s="86"/>
      <c r="U62" s="86"/>
      <c r="V62" s="86"/>
      <c r="W62" s="86"/>
      <c r="X62" s="86"/>
      <c r="Y62" s="86"/>
      <c r="Z62" s="86"/>
    </row>
    <row r="63" spans="1:26" x14ac:dyDescent="0.25">
      <c r="A63" s="13">
        <v>850</v>
      </c>
      <c r="B63" s="13">
        <v>700</v>
      </c>
      <c r="C63" s="13">
        <v>1150</v>
      </c>
      <c r="D63" s="2">
        <f t="shared" si="7"/>
        <v>873</v>
      </c>
      <c r="E63" s="2">
        <v>32</v>
      </c>
      <c r="F63" s="2">
        <v>905</v>
      </c>
      <c r="G63" s="72">
        <f t="shared" si="5"/>
        <v>-29</v>
      </c>
      <c r="I63" s="69">
        <v>43948</v>
      </c>
      <c r="J63" s="64">
        <v>61</v>
      </c>
      <c r="K63" s="94"/>
      <c r="L63" s="97"/>
      <c r="M63" s="132">
        <f t="shared" si="2"/>
        <v>873</v>
      </c>
      <c r="N63" s="132">
        <v>10</v>
      </c>
      <c r="O63" s="86"/>
      <c r="P63" s="86"/>
      <c r="Q63" s="86"/>
      <c r="R63" s="86"/>
      <c r="S63" s="86"/>
      <c r="T63" s="86"/>
      <c r="U63" s="86"/>
      <c r="V63" s="86"/>
      <c r="W63" s="86"/>
      <c r="X63" s="86"/>
      <c r="Y63" s="86"/>
      <c r="Z63" s="86"/>
    </row>
    <row r="64" spans="1:26" x14ac:dyDescent="0.25">
      <c r="A64" s="13">
        <v>850</v>
      </c>
      <c r="B64" s="13">
        <v>700</v>
      </c>
      <c r="C64" s="13">
        <v>1150</v>
      </c>
      <c r="D64" s="2">
        <f t="shared" si="7"/>
        <v>832</v>
      </c>
      <c r="E64" s="2">
        <v>29</v>
      </c>
      <c r="F64" s="2">
        <v>861</v>
      </c>
      <c r="G64" s="72">
        <f t="shared" si="5"/>
        <v>-44</v>
      </c>
      <c r="H64" s="2">
        <v>399</v>
      </c>
      <c r="I64" s="69">
        <v>43949</v>
      </c>
      <c r="J64">
        <v>62</v>
      </c>
      <c r="M64" s="132">
        <f t="shared" si="2"/>
        <v>832</v>
      </c>
      <c r="N64" s="132">
        <v>10</v>
      </c>
    </row>
    <row r="65" spans="1:14" x14ac:dyDescent="0.25">
      <c r="A65" s="13">
        <v>850</v>
      </c>
      <c r="B65" s="13">
        <v>700</v>
      </c>
      <c r="C65" s="13">
        <v>1150</v>
      </c>
      <c r="D65" s="2">
        <f t="shared" si="7"/>
        <v>776</v>
      </c>
      <c r="E65" s="2">
        <v>28</v>
      </c>
      <c r="F65" s="2">
        <v>804</v>
      </c>
      <c r="G65" s="72">
        <f t="shared" si="5"/>
        <v>-57</v>
      </c>
      <c r="H65" s="2">
        <v>431</v>
      </c>
      <c r="I65" s="69">
        <v>43950</v>
      </c>
      <c r="J65" s="64">
        <v>63</v>
      </c>
      <c r="M65" s="132">
        <f t="shared" si="2"/>
        <v>776</v>
      </c>
      <c r="N65" s="132">
        <v>10</v>
      </c>
    </row>
    <row r="66" spans="1:14" x14ac:dyDescent="0.25">
      <c r="A66" s="13">
        <v>850</v>
      </c>
      <c r="B66" s="13">
        <v>700</v>
      </c>
      <c r="C66" s="13">
        <v>1150</v>
      </c>
      <c r="D66" s="2">
        <f t="shared" si="7"/>
        <v>754</v>
      </c>
      <c r="E66" s="2">
        <v>29</v>
      </c>
      <c r="F66" s="2">
        <v>783</v>
      </c>
      <c r="G66" s="72">
        <f t="shared" si="5"/>
        <v>-21</v>
      </c>
      <c r="H66" s="2">
        <v>432</v>
      </c>
      <c r="I66" s="69">
        <v>43951</v>
      </c>
      <c r="J66">
        <v>64</v>
      </c>
      <c r="M66" s="132">
        <f t="shared" si="2"/>
        <v>754</v>
      </c>
      <c r="N66" s="132">
        <v>10</v>
      </c>
    </row>
    <row r="67" spans="1:14" x14ac:dyDescent="0.25">
      <c r="A67" s="13">
        <v>850</v>
      </c>
      <c r="B67" s="13">
        <v>700</v>
      </c>
      <c r="C67" s="13">
        <v>1150</v>
      </c>
      <c r="D67" s="2">
        <f t="shared" si="7"/>
        <v>707</v>
      </c>
      <c r="E67" s="2">
        <v>28</v>
      </c>
      <c r="F67" s="2">
        <v>735</v>
      </c>
      <c r="G67" s="72">
        <f t="shared" si="5"/>
        <v>-48</v>
      </c>
      <c r="H67" s="2">
        <v>426</v>
      </c>
      <c r="I67" s="69">
        <v>43952</v>
      </c>
      <c r="J67" s="64">
        <v>65</v>
      </c>
      <c r="M67" s="132">
        <f t="shared" si="2"/>
        <v>707</v>
      </c>
      <c r="N67" s="132">
        <v>10</v>
      </c>
    </row>
    <row r="68" spans="1:14" x14ac:dyDescent="0.25">
      <c r="A68" s="13">
        <v>850</v>
      </c>
      <c r="B68" s="13">
        <v>700</v>
      </c>
      <c r="C68" s="13">
        <v>1150</v>
      </c>
      <c r="D68" s="2">
        <f t="shared" si="7"/>
        <v>681</v>
      </c>
      <c r="E68" s="2">
        <v>27</v>
      </c>
      <c r="F68" s="2">
        <v>708</v>
      </c>
      <c r="G68" s="72">
        <f t="shared" si="5"/>
        <v>-27</v>
      </c>
      <c r="H68" s="2">
        <v>418</v>
      </c>
      <c r="I68" s="69">
        <v>43953</v>
      </c>
      <c r="J68">
        <v>66</v>
      </c>
      <c r="M68" s="132">
        <f t="shared" si="2"/>
        <v>681</v>
      </c>
      <c r="N68" s="132">
        <v>10</v>
      </c>
    </row>
    <row r="69" spans="1:14" x14ac:dyDescent="0.25">
      <c r="A69" s="13">
        <v>850</v>
      </c>
      <c r="B69" s="13">
        <v>700</v>
      </c>
      <c r="C69" s="13">
        <v>1150</v>
      </c>
      <c r="D69" s="2">
        <f t="shared" si="7"/>
        <v>660</v>
      </c>
      <c r="E69" s="2">
        <v>28</v>
      </c>
      <c r="F69" s="2">
        <v>688</v>
      </c>
      <c r="G69" s="72">
        <f t="shared" si="5"/>
        <v>-20</v>
      </c>
      <c r="H69" s="2">
        <v>382</v>
      </c>
      <c r="I69" s="69">
        <v>43954</v>
      </c>
      <c r="J69" s="64">
        <v>67</v>
      </c>
      <c r="M69" s="132">
        <f t="shared" si="2"/>
        <v>660</v>
      </c>
      <c r="N69" s="132">
        <v>10</v>
      </c>
    </row>
    <row r="70" spans="1:14" x14ac:dyDescent="0.25">
      <c r="A70" s="13">
        <v>850</v>
      </c>
      <c r="B70" s="13">
        <v>700</v>
      </c>
      <c r="C70" s="13">
        <v>1150</v>
      </c>
      <c r="D70" s="2">
        <f t="shared" si="7"/>
        <v>655</v>
      </c>
      <c r="E70" s="2">
        <v>28</v>
      </c>
      <c r="F70" s="2">
        <v>683</v>
      </c>
      <c r="G70" s="72">
        <f t="shared" si="5"/>
        <v>-5</v>
      </c>
      <c r="H70" s="2">
        <v>377</v>
      </c>
      <c r="I70" s="69">
        <v>43955</v>
      </c>
      <c r="J70">
        <v>68</v>
      </c>
      <c r="M70" s="132">
        <f t="shared" si="2"/>
        <v>655</v>
      </c>
      <c r="N70" s="132">
        <v>10</v>
      </c>
    </row>
    <row r="71" spans="1:14" x14ac:dyDescent="0.25">
      <c r="A71" s="13">
        <v>850</v>
      </c>
      <c r="B71" s="13">
        <v>700</v>
      </c>
      <c r="C71" s="13">
        <v>1150</v>
      </c>
      <c r="D71" s="2">
        <f t="shared" si="7"/>
        <v>618</v>
      </c>
      <c r="E71" s="2">
        <v>26</v>
      </c>
      <c r="F71" s="2">
        <v>644</v>
      </c>
      <c r="G71" s="72">
        <f t="shared" si="5"/>
        <v>-39</v>
      </c>
      <c r="H71" s="2">
        <v>394</v>
      </c>
      <c r="I71" s="69">
        <v>43956</v>
      </c>
      <c r="J71" s="64">
        <v>69</v>
      </c>
      <c r="M71" s="132">
        <f t="shared" si="2"/>
        <v>618</v>
      </c>
      <c r="N71" s="132">
        <v>10</v>
      </c>
    </row>
    <row r="72" spans="1:14" x14ac:dyDescent="0.25">
      <c r="A72" s="13">
        <v>850</v>
      </c>
      <c r="B72" s="13">
        <v>700</v>
      </c>
      <c r="C72" s="13">
        <v>1150</v>
      </c>
      <c r="D72" s="2">
        <f t="shared" si="7"/>
        <v>605</v>
      </c>
      <c r="E72" s="2">
        <v>23</v>
      </c>
      <c r="F72" s="2">
        <v>628</v>
      </c>
      <c r="G72" s="72">
        <f t="shared" si="5"/>
        <v>-16</v>
      </c>
      <c r="H72" s="2">
        <v>397</v>
      </c>
      <c r="I72" s="69">
        <v>43957</v>
      </c>
      <c r="J72">
        <v>70</v>
      </c>
      <c r="M72" s="132">
        <f t="shared" si="2"/>
        <v>605</v>
      </c>
      <c r="N72" s="132">
        <v>10</v>
      </c>
    </row>
    <row r="73" spans="1:14" x14ac:dyDescent="0.25">
      <c r="A73" s="13">
        <v>850</v>
      </c>
      <c r="B73" s="13">
        <v>700</v>
      </c>
      <c r="C73" s="13">
        <v>1150</v>
      </c>
      <c r="D73" s="2">
        <f t="shared" si="7"/>
        <v>566</v>
      </c>
      <c r="E73" s="2">
        <v>18</v>
      </c>
      <c r="F73" s="2">
        <v>584</v>
      </c>
      <c r="G73" s="72">
        <f t="shared" si="5"/>
        <v>-44</v>
      </c>
      <c r="H73" s="2">
        <v>440</v>
      </c>
      <c r="I73" s="69">
        <v>43958</v>
      </c>
      <c r="J73">
        <v>71</v>
      </c>
      <c r="K73">
        <v>1286</v>
      </c>
      <c r="M73" s="132">
        <f t="shared" si="2"/>
        <v>1852</v>
      </c>
      <c r="N73" s="132">
        <v>10</v>
      </c>
    </row>
    <row r="74" spans="1:14" x14ac:dyDescent="0.25">
      <c r="A74" s="13">
        <v>850</v>
      </c>
      <c r="B74" s="13">
        <v>700</v>
      </c>
      <c r="C74" s="13">
        <v>1150</v>
      </c>
      <c r="D74" s="2">
        <f t="shared" si="7"/>
        <v>549</v>
      </c>
      <c r="E74" s="2">
        <v>15</v>
      </c>
      <c r="F74" s="2">
        <v>564</v>
      </c>
      <c r="G74" s="72">
        <f t="shared" si="5"/>
        <v>-20</v>
      </c>
      <c r="H74" s="2">
        <v>435</v>
      </c>
      <c r="I74" s="69">
        <v>43959</v>
      </c>
      <c r="J74">
        <v>72</v>
      </c>
      <c r="K74">
        <v>1189</v>
      </c>
      <c r="L74">
        <f>K74-K73</f>
        <v>-97</v>
      </c>
      <c r="M74" s="132">
        <f t="shared" si="2"/>
        <v>1738</v>
      </c>
      <c r="N74" s="132">
        <v>10</v>
      </c>
    </row>
    <row r="75" spans="1:14" x14ac:dyDescent="0.25">
      <c r="A75" s="13">
        <v>850</v>
      </c>
      <c r="B75" s="13">
        <v>700</v>
      </c>
      <c r="C75" s="13">
        <v>1150</v>
      </c>
      <c r="D75" s="2">
        <f t="shared" si="7"/>
        <v>526</v>
      </c>
      <c r="E75" s="2">
        <v>15</v>
      </c>
      <c r="F75" s="2">
        <v>541</v>
      </c>
      <c r="G75" s="72">
        <f t="shared" si="5"/>
        <v>-23</v>
      </c>
      <c r="H75" s="2">
        <v>450</v>
      </c>
      <c r="I75" s="69">
        <v>43960</v>
      </c>
      <c r="J75">
        <v>73</v>
      </c>
      <c r="K75">
        <v>1132</v>
      </c>
      <c r="L75">
        <f t="shared" ref="L75:L103" si="8">K75-K74</f>
        <v>-57</v>
      </c>
      <c r="M75" s="132">
        <f t="shared" si="2"/>
        <v>1658</v>
      </c>
      <c r="N75" s="132">
        <v>10</v>
      </c>
    </row>
    <row r="76" spans="1:14" x14ac:dyDescent="0.25">
      <c r="A76" s="13">
        <v>850</v>
      </c>
      <c r="B76" s="13">
        <v>700</v>
      </c>
      <c r="C76" s="13">
        <v>1150</v>
      </c>
      <c r="D76" s="2">
        <f t="shared" si="7"/>
        <v>492</v>
      </c>
      <c r="E76" s="2">
        <v>15</v>
      </c>
      <c r="F76" s="2">
        <v>507</v>
      </c>
      <c r="G76" s="72">
        <f t="shared" si="5"/>
        <v>-34</v>
      </c>
      <c r="H76" s="2">
        <v>418</v>
      </c>
      <c r="I76" s="69">
        <v>43961</v>
      </c>
      <c r="J76">
        <v>74</v>
      </c>
      <c r="K76">
        <v>1054</v>
      </c>
      <c r="L76">
        <f t="shared" si="8"/>
        <v>-78</v>
      </c>
      <c r="M76" s="132">
        <f t="shared" si="2"/>
        <v>1546</v>
      </c>
      <c r="N76" s="132">
        <v>10</v>
      </c>
    </row>
    <row r="77" spans="1:14" x14ac:dyDescent="0.25">
      <c r="A77" s="13">
        <v>850</v>
      </c>
      <c r="B77" s="13">
        <v>700</v>
      </c>
      <c r="C77" s="13">
        <v>1150</v>
      </c>
      <c r="D77" s="2">
        <f t="shared" si="7"/>
        <v>483</v>
      </c>
      <c r="E77" s="2">
        <v>15</v>
      </c>
      <c r="F77" s="2">
        <v>498</v>
      </c>
      <c r="G77" s="72">
        <f t="shared" si="5"/>
        <v>-9</v>
      </c>
      <c r="H77" s="2">
        <v>388</v>
      </c>
      <c r="I77" s="69">
        <v>43962</v>
      </c>
      <c r="J77">
        <v>75</v>
      </c>
      <c r="K77">
        <v>1118</v>
      </c>
      <c r="L77">
        <f t="shared" si="8"/>
        <v>64</v>
      </c>
      <c r="M77" s="132">
        <f t="shared" si="2"/>
        <v>1601</v>
      </c>
      <c r="N77" s="132">
        <v>10</v>
      </c>
    </row>
    <row r="78" spans="1:14" x14ac:dyDescent="0.25">
      <c r="A78" s="13">
        <v>850</v>
      </c>
      <c r="B78" s="13">
        <v>700</v>
      </c>
      <c r="C78" s="13">
        <v>1150</v>
      </c>
      <c r="D78" s="2">
        <f t="shared" si="7"/>
        <v>451</v>
      </c>
      <c r="E78" s="2">
        <v>12</v>
      </c>
      <c r="F78" s="2">
        <v>463</v>
      </c>
      <c r="G78" s="72">
        <f t="shared" si="5"/>
        <v>-35</v>
      </c>
      <c r="H78" s="2">
        <v>462</v>
      </c>
      <c r="I78" s="69">
        <v>43963</v>
      </c>
      <c r="J78">
        <v>76</v>
      </c>
      <c r="K78">
        <v>1110</v>
      </c>
      <c r="L78">
        <f t="shared" si="8"/>
        <v>-8</v>
      </c>
      <c r="M78" s="132">
        <f t="shared" si="2"/>
        <v>1561</v>
      </c>
      <c r="N78" s="132">
        <v>10</v>
      </c>
    </row>
    <row r="79" spans="1:14" x14ac:dyDescent="0.25">
      <c r="A79" s="13">
        <v>850</v>
      </c>
      <c r="B79" s="13">
        <v>700</v>
      </c>
      <c r="C79" s="13">
        <v>1150</v>
      </c>
      <c r="D79" s="2">
        <f t="shared" si="7"/>
        <v>422</v>
      </c>
      <c r="E79" s="2">
        <v>10</v>
      </c>
      <c r="F79" s="2">
        <v>432</v>
      </c>
      <c r="G79" s="72">
        <f t="shared" si="5"/>
        <v>-31</v>
      </c>
      <c r="H79" s="2">
        <v>474</v>
      </c>
      <c r="I79" s="69">
        <v>43964</v>
      </c>
      <c r="J79">
        <v>77</v>
      </c>
      <c r="K79">
        <v>1031</v>
      </c>
      <c r="L79">
        <f t="shared" si="8"/>
        <v>-79</v>
      </c>
      <c r="M79" s="132">
        <f t="shared" si="2"/>
        <v>1453</v>
      </c>
      <c r="N79" s="132">
        <v>10</v>
      </c>
    </row>
    <row r="80" spans="1:14" x14ac:dyDescent="0.25">
      <c r="A80" s="13">
        <v>850</v>
      </c>
      <c r="B80" s="13">
        <v>700</v>
      </c>
      <c r="C80" s="13">
        <v>1150</v>
      </c>
      <c r="D80" s="2">
        <f t="shared" si="7"/>
        <v>403</v>
      </c>
      <c r="E80" s="2">
        <v>7</v>
      </c>
      <c r="F80" s="2">
        <v>410</v>
      </c>
      <c r="G80" s="72">
        <f t="shared" si="5"/>
        <v>-22</v>
      </c>
      <c r="H80" s="2">
        <v>497</v>
      </c>
      <c r="I80" s="69">
        <v>43965</v>
      </c>
      <c r="J80">
        <v>78</v>
      </c>
      <c r="K80">
        <v>1029</v>
      </c>
      <c r="L80">
        <f t="shared" si="8"/>
        <v>-2</v>
      </c>
      <c r="M80" s="132">
        <f t="shared" si="2"/>
        <v>1432</v>
      </c>
      <c r="N80" s="132">
        <v>10</v>
      </c>
    </row>
    <row r="81" spans="1:16" x14ac:dyDescent="0.25">
      <c r="A81" s="13">
        <v>850</v>
      </c>
      <c r="B81" s="13">
        <v>700</v>
      </c>
      <c r="C81" s="13">
        <v>1150</v>
      </c>
      <c r="D81" s="2">
        <f t="shared" si="7"/>
        <v>375</v>
      </c>
      <c r="E81" s="2">
        <v>3</v>
      </c>
      <c r="F81" s="2">
        <v>378</v>
      </c>
      <c r="G81" s="72">
        <f t="shared" si="5"/>
        <v>-32</v>
      </c>
      <c r="H81" s="2">
        <v>527</v>
      </c>
      <c r="I81" s="69">
        <v>43966</v>
      </c>
      <c r="J81">
        <v>79</v>
      </c>
      <c r="K81">
        <v>981</v>
      </c>
      <c r="L81">
        <f t="shared" si="8"/>
        <v>-48</v>
      </c>
      <c r="M81" s="132">
        <f t="shared" si="2"/>
        <v>1356</v>
      </c>
      <c r="N81" s="132">
        <v>10</v>
      </c>
    </row>
    <row r="82" spans="1:16" x14ac:dyDescent="0.25">
      <c r="A82" s="13">
        <v>850</v>
      </c>
      <c r="B82" s="13">
        <v>700</v>
      </c>
      <c r="C82" s="13">
        <v>1150</v>
      </c>
      <c r="D82" s="2">
        <f t="shared" si="7"/>
        <v>343</v>
      </c>
      <c r="E82" s="2">
        <v>3</v>
      </c>
      <c r="F82" s="2">
        <v>346</v>
      </c>
      <c r="G82" s="72">
        <f t="shared" si="5"/>
        <v>-32</v>
      </c>
      <c r="H82" s="2">
        <v>522</v>
      </c>
      <c r="I82" s="69">
        <v>43967</v>
      </c>
      <c r="J82">
        <v>80</v>
      </c>
      <c r="K82">
        <v>971</v>
      </c>
      <c r="L82">
        <f t="shared" si="8"/>
        <v>-10</v>
      </c>
      <c r="M82" s="132">
        <f t="shared" si="2"/>
        <v>1314</v>
      </c>
      <c r="N82" s="132">
        <v>10</v>
      </c>
    </row>
    <row r="83" spans="1:16" x14ac:dyDescent="0.25">
      <c r="A83" s="13">
        <v>850</v>
      </c>
      <c r="B83" s="13">
        <v>700</v>
      </c>
      <c r="C83" s="13">
        <v>1150</v>
      </c>
      <c r="D83" s="2">
        <f t="shared" si="7"/>
        <v>346</v>
      </c>
      <c r="E83" s="2">
        <v>3</v>
      </c>
      <c r="F83" s="2">
        <v>349</v>
      </c>
      <c r="G83" s="72">
        <f t="shared" ref="G83:G103" si="9">F83-F82</f>
        <v>3</v>
      </c>
      <c r="H83" s="2">
        <v>482</v>
      </c>
      <c r="I83" s="69">
        <v>43968</v>
      </c>
      <c r="J83">
        <v>81</v>
      </c>
      <c r="K83">
        <v>919</v>
      </c>
      <c r="L83">
        <f t="shared" si="8"/>
        <v>-52</v>
      </c>
      <c r="M83" s="132">
        <f t="shared" si="2"/>
        <v>1265</v>
      </c>
      <c r="N83" s="132">
        <v>10</v>
      </c>
    </row>
    <row r="84" spans="1:16" x14ac:dyDescent="0.25">
      <c r="A84" s="13">
        <v>850</v>
      </c>
      <c r="B84" s="13">
        <v>700</v>
      </c>
      <c r="C84" s="13">
        <v>1150</v>
      </c>
      <c r="D84" s="2">
        <f t="shared" si="7"/>
        <v>320</v>
      </c>
      <c r="E84" s="2">
        <v>3</v>
      </c>
      <c r="F84" s="2">
        <v>323</v>
      </c>
      <c r="G84" s="72">
        <f t="shared" si="9"/>
        <v>-26</v>
      </c>
      <c r="H84" s="2">
        <v>477</v>
      </c>
      <c r="I84" s="69">
        <v>43969</v>
      </c>
      <c r="J84">
        <v>82</v>
      </c>
      <c r="K84">
        <v>909</v>
      </c>
      <c r="L84">
        <f t="shared" si="8"/>
        <v>-10</v>
      </c>
      <c r="M84" s="132">
        <f t="shared" si="2"/>
        <v>1229</v>
      </c>
      <c r="N84" s="132">
        <v>10</v>
      </c>
    </row>
    <row r="85" spans="1:16" x14ac:dyDescent="0.25">
      <c r="A85" s="13">
        <v>850</v>
      </c>
      <c r="B85" s="13">
        <v>700</v>
      </c>
      <c r="C85" s="13">
        <v>1150</v>
      </c>
      <c r="D85" s="2">
        <f t="shared" si="7"/>
        <v>291</v>
      </c>
      <c r="E85" s="2">
        <v>2</v>
      </c>
      <c r="F85" s="2">
        <v>293</v>
      </c>
      <c r="G85" s="72">
        <f t="shared" si="9"/>
        <v>-30</v>
      </c>
      <c r="H85" s="2">
        <v>523</v>
      </c>
      <c r="I85" s="69">
        <v>43970</v>
      </c>
      <c r="J85">
        <v>83</v>
      </c>
      <c r="K85">
        <v>933</v>
      </c>
      <c r="L85">
        <f t="shared" si="8"/>
        <v>24</v>
      </c>
      <c r="M85" s="132">
        <f t="shared" si="2"/>
        <v>1224</v>
      </c>
      <c r="N85" s="132">
        <v>10</v>
      </c>
    </row>
    <row r="86" spans="1:16" x14ac:dyDescent="0.25">
      <c r="A86" s="13">
        <v>850</v>
      </c>
      <c r="B86" s="13">
        <v>700</v>
      </c>
      <c r="C86" s="13">
        <v>1150</v>
      </c>
      <c r="D86" s="2">
        <f t="shared" si="7"/>
        <v>274</v>
      </c>
      <c r="E86" s="2">
        <v>1</v>
      </c>
      <c r="F86" s="2">
        <v>275</v>
      </c>
      <c r="G86" s="72">
        <f t="shared" si="9"/>
        <v>-18</v>
      </c>
      <c r="H86" s="2">
        <v>527</v>
      </c>
      <c r="I86" s="69">
        <v>43971</v>
      </c>
      <c r="J86">
        <v>84</v>
      </c>
      <c r="K86">
        <v>922</v>
      </c>
      <c r="L86">
        <f t="shared" si="8"/>
        <v>-11</v>
      </c>
      <c r="M86" s="132">
        <f t="shared" si="2"/>
        <v>1196</v>
      </c>
      <c r="N86" s="132">
        <v>10</v>
      </c>
      <c r="P86" s="69"/>
    </row>
    <row r="87" spans="1:16" x14ac:dyDescent="0.25">
      <c r="A87" s="13">
        <v>850</v>
      </c>
      <c r="B87" s="13">
        <v>700</v>
      </c>
      <c r="C87" s="13">
        <v>1150</v>
      </c>
      <c r="D87" s="2">
        <f t="shared" si="7"/>
        <v>254</v>
      </c>
      <c r="E87" s="2">
        <v>1</v>
      </c>
      <c r="F87" s="2">
        <v>255</v>
      </c>
      <c r="G87" s="72">
        <f t="shared" si="9"/>
        <v>-20</v>
      </c>
      <c r="H87" s="2">
        <v>541</v>
      </c>
      <c r="I87" s="69">
        <v>43972</v>
      </c>
      <c r="J87">
        <v>85</v>
      </c>
      <c r="L87">
        <f t="shared" si="8"/>
        <v>-922</v>
      </c>
      <c r="M87" s="132">
        <f t="shared" si="2"/>
        <v>254</v>
      </c>
      <c r="N87" s="132">
        <v>10</v>
      </c>
      <c r="P87" s="69"/>
    </row>
    <row r="88" spans="1:16" x14ac:dyDescent="0.25">
      <c r="A88" s="13">
        <v>850</v>
      </c>
      <c r="B88" s="13">
        <v>700</v>
      </c>
      <c r="C88" s="13">
        <v>1150</v>
      </c>
      <c r="D88" s="2">
        <f t="shared" si="7"/>
        <v>251</v>
      </c>
      <c r="E88" s="2">
        <v>1</v>
      </c>
      <c r="F88" s="2">
        <v>252</v>
      </c>
      <c r="G88" s="72">
        <f t="shared" si="9"/>
        <v>-3</v>
      </c>
      <c r="H88" s="2">
        <v>481</v>
      </c>
      <c r="I88" s="69">
        <v>43973</v>
      </c>
      <c r="J88">
        <v>86</v>
      </c>
      <c r="K88">
        <v>863</v>
      </c>
      <c r="L88">
        <f t="shared" si="8"/>
        <v>863</v>
      </c>
      <c r="M88" s="132">
        <f t="shared" si="2"/>
        <v>1114</v>
      </c>
      <c r="N88" s="132">
        <v>10</v>
      </c>
      <c r="P88" s="69"/>
    </row>
    <row r="89" spans="1:16" x14ac:dyDescent="0.25">
      <c r="A89" s="13">
        <v>850</v>
      </c>
      <c r="B89" s="13">
        <v>700</v>
      </c>
      <c r="C89" s="13">
        <v>1150</v>
      </c>
      <c r="D89" s="2">
        <f t="shared" si="7"/>
        <v>226</v>
      </c>
      <c r="E89" s="2">
        <v>1</v>
      </c>
      <c r="F89" s="2">
        <v>227</v>
      </c>
      <c r="G89" s="72">
        <f t="shared" si="9"/>
        <v>-25</v>
      </c>
      <c r="H89" s="2">
        <v>505</v>
      </c>
      <c r="I89" s="69">
        <v>43974</v>
      </c>
      <c r="J89">
        <v>87</v>
      </c>
      <c r="K89">
        <v>811</v>
      </c>
      <c r="L89">
        <f t="shared" si="8"/>
        <v>-52</v>
      </c>
      <c r="M89" s="132">
        <f t="shared" si="2"/>
        <v>1037</v>
      </c>
      <c r="N89" s="132">
        <v>10</v>
      </c>
      <c r="P89" s="69"/>
    </row>
    <row r="90" spans="1:16" x14ac:dyDescent="0.25">
      <c r="A90" s="13">
        <v>850</v>
      </c>
      <c r="B90" s="13">
        <v>700</v>
      </c>
      <c r="C90" s="13">
        <v>1150</v>
      </c>
      <c r="D90" s="2">
        <f t="shared" si="7"/>
        <v>222</v>
      </c>
      <c r="E90" s="2">
        <v>1</v>
      </c>
      <c r="F90" s="2">
        <v>223</v>
      </c>
      <c r="G90" s="72">
        <f t="shared" si="9"/>
        <v>-4</v>
      </c>
      <c r="H90" s="2">
        <v>499</v>
      </c>
      <c r="I90" s="69">
        <v>43975</v>
      </c>
      <c r="J90">
        <v>88</v>
      </c>
      <c r="K90">
        <v>730</v>
      </c>
      <c r="L90">
        <f t="shared" si="8"/>
        <v>-81</v>
      </c>
      <c r="M90" s="132">
        <f t="shared" si="2"/>
        <v>952</v>
      </c>
      <c r="N90" s="132">
        <v>10</v>
      </c>
      <c r="P90" s="69"/>
    </row>
    <row r="91" spans="1:16" x14ac:dyDescent="0.25">
      <c r="A91" s="13">
        <v>850</v>
      </c>
      <c r="B91" s="13">
        <v>700</v>
      </c>
      <c r="C91" s="13">
        <v>1150</v>
      </c>
      <c r="D91" s="2">
        <f t="shared" si="7"/>
        <v>222</v>
      </c>
      <c r="E91" s="2">
        <v>1</v>
      </c>
      <c r="F91" s="2">
        <v>223</v>
      </c>
      <c r="G91" s="72">
        <f t="shared" si="9"/>
        <v>0</v>
      </c>
      <c r="H91" s="2">
        <v>493</v>
      </c>
      <c r="I91" s="69">
        <v>43976</v>
      </c>
      <c r="J91">
        <v>89</v>
      </c>
      <c r="K91">
        <v>756</v>
      </c>
      <c r="L91">
        <f t="shared" si="8"/>
        <v>26</v>
      </c>
      <c r="M91" s="132">
        <f t="shared" si="2"/>
        <v>978</v>
      </c>
      <c r="N91" s="132">
        <v>10</v>
      </c>
    </row>
    <row r="92" spans="1:16" x14ac:dyDescent="0.25">
      <c r="A92" s="13">
        <v>850</v>
      </c>
      <c r="B92" s="13">
        <v>700</v>
      </c>
      <c r="C92" s="13">
        <v>1150</v>
      </c>
      <c r="D92" s="2">
        <f t="shared" si="7"/>
        <v>187</v>
      </c>
      <c r="E92" s="2">
        <v>1</v>
      </c>
      <c r="F92" s="2">
        <v>188</v>
      </c>
      <c r="G92" s="72">
        <f t="shared" si="9"/>
        <v>-35</v>
      </c>
      <c r="H92" s="2">
        <v>499</v>
      </c>
      <c r="I92" s="69">
        <v>43977</v>
      </c>
      <c r="J92">
        <v>90</v>
      </c>
      <c r="K92">
        <v>698</v>
      </c>
      <c r="L92">
        <f t="shared" si="8"/>
        <v>-58</v>
      </c>
      <c r="M92" s="132">
        <f t="shared" si="2"/>
        <v>885</v>
      </c>
      <c r="N92" s="132">
        <v>10</v>
      </c>
    </row>
    <row r="93" spans="1:16" x14ac:dyDescent="0.25">
      <c r="A93" s="13">
        <v>850</v>
      </c>
      <c r="B93" s="13">
        <v>700</v>
      </c>
      <c r="C93" s="13">
        <v>1150</v>
      </c>
      <c r="D93" s="2">
        <f t="shared" si="7"/>
        <v>188</v>
      </c>
      <c r="E93" s="2">
        <v>1</v>
      </c>
      <c r="F93" s="2">
        <v>189</v>
      </c>
      <c r="G93" s="72">
        <f t="shared" si="9"/>
        <v>1</v>
      </c>
      <c r="H93" s="2">
        <v>522</v>
      </c>
      <c r="I93" s="69">
        <v>43978</v>
      </c>
      <c r="J93">
        <v>91</v>
      </c>
      <c r="K93">
        <v>723</v>
      </c>
      <c r="L93">
        <f t="shared" si="8"/>
        <v>25</v>
      </c>
      <c r="M93" s="132">
        <f t="shared" si="2"/>
        <v>911</v>
      </c>
      <c r="N93" s="132">
        <v>10</v>
      </c>
    </row>
    <row r="94" spans="1:16" x14ac:dyDescent="0.25">
      <c r="A94" s="13">
        <v>850</v>
      </c>
      <c r="B94" s="13">
        <v>700</v>
      </c>
      <c r="C94" s="13">
        <v>1150</v>
      </c>
      <c r="D94" s="2">
        <f t="shared" si="7"/>
        <v>181</v>
      </c>
      <c r="E94" s="2">
        <v>1</v>
      </c>
      <c r="F94" s="2">
        <v>182</v>
      </c>
      <c r="G94" s="72">
        <f t="shared" si="9"/>
        <v>-7</v>
      </c>
      <c r="H94" s="2">
        <v>599</v>
      </c>
      <c r="I94" s="69">
        <v>43979</v>
      </c>
      <c r="J94">
        <v>92</v>
      </c>
      <c r="K94">
        <v>695</v>
      </c>
      <c r="L94">
        <f t="shared" si="8"/>
        <v>-28</v>
      </c>
      <c r="M94" s="132">
        <f t="shared" si="2"/>
        <v>876</v>
      </c>
      <c r="N94" s="132">
        <v>10</v>
      </c>
    </row>
    <row r="95" spans="1:16" x14ac:dyDescent="0.25">
      <c r="A95" s="13">
        <v>850</v>
      </c>
      <c r="B95" s="13">
        <v>700</v>
      </c>
      <c r="C95" s="13">
        <v>1150</v>
      </c>
      <c r="D95" s="2">
        <f t="shared" si="7"/>
        <v>179</v>
      </c>
      <c r="E95" s="2">
        <v>1</v>
      </c>
      <c r="F95" s="2">
        <v>180</v>
      </c>
      <c r="G95" s="72">
        <f t="shared" si="9"/>
        <v>-2</v>
      </c>
      <c r="H95" s="2">
        <v>549</v>
      </c>
      <c r="I95" s="69">
        <v>43980</v>
      </c>
      <c r="J95">
        <v>93</v>
      </c>
      <c r="K95">
        <v>614</v>
      </c>
      <c r="L95">
        <f t="shared" si="8"/>
        <v>-81</v>
      </c>
      <c r="M95" s="132">
        <f t="shared" si="2"/>
        <v>793</v>
      </c>
      <c r="N95" s="132">
        <v>10</v>
      </c>
    </row>
    <row r="96" spans="1:16" x14ac:dyDescent="0.25">
      <c r="A96" s="13">
        <v>850</v>
      </c>
      <c r="B96" s="13">
        <v>700</v>
      </c>
      <c r="C96" s="13">
        <v>1150</v>
      </c>
      <c r="D96" s="2">
        <f t="shared" si="7"/>
        <v>169</v>
      </c>
      <c r="E96" s="2">
        <v>1</v>
      </c>
      <c r="F96" s="2">
        <v>170</v>
      </c>
      <c r="G96" s="72">
        <f t="shared" si="9"/>
        <v>-10</v>
      </c>
      <c r="H96" s="2">
        <v>531</v>
      </c>
      <c r="I96" s="69">
        <v>43981</v>
      </c>
      <c r="J96">
        <v>94</v>
      </c>
      <c r="K96">
        <v>589</v>
      </c>
      <c r="L96">
        <f t="shared" si="8"/>
        <v>-25</v>
      </c>
      <c r="M96" s="132">
        <f t="shared" si="2"/>
        <v>758</v>
      </c>
      <c r="N96" s="132">
        <v>10</v>
      </c>
    </row>
    <row r="97" spans="1:29" x14ac:dyDescent="0.25">
      <c r="A97" s="13">
        <v>850</v>
      </c>
      <c r="B97" s="13">
        <v>700</v>
      </c>
      <c r="C97" s="13">
        <v>1150</v>
      </c>
      <c r="D97" s="2">
        <f t="shared" si="7"/>
        <v>158</v>
      </c>
      <c r="E97" s="2">
        <v>1</v>
      </c>
      <c r="F97" s="2">
        <v>159</v>
      </c>
      <c r="G97" s="72">
        <f t="shared" si="9"/>
        <v>-11</v>
      </c>
      <c r="H97" s="2">
        <v>501</v>
      </c>
      <c r="I97" s="69">
        <v>43982</v>
      </c>
      <c r="J97">
        <v>95</v>
      </c>
      <c r="K97">
        <v>544</v>
      </c>
      <c r="L97">
        <f t="shared" si="8"/>
        <v>-45</v>
      </c>
      <c r="M97" s="132">
        <f t="shared" si="2"/>
        <v>702</v>
      </c>
      <c r="N97" s="132">
        <v>10</v>
      </c>
    </row>
    <row r="98" spans="1:29" x14ac:dyDescent="0.25">
      <c r="A98" s="13">
        <v>850</v>
      </c>
      <c r="B98" s="13">
        <v>700</v>
      </c>
      <c r="C98" s="13">
        <v>1150</v>
      </c>
      <c r="D98" s="2">
        <f t="shared" si="7"/>
        <v>157</v>
      </c>
      <c r="E98" s="2">
        <v>1</v>
      </c>
      <c r="F98" s="2">
        <v>158</v>
      </c>
      <c r="G98" s="72">
        <f t="shared" si="9"/>
        <v>-1</v>
      </c>
      <c r="H98" s="2">
        <v>488</v>
      </c>
      <c r="I98" s="69">
        <v>43983</v>
      </c>
      <c r="J98">
        <v>96</v>
      </c>
      <c r="K98">
        <v>542</v>
      </c>
      <c r="L98">
        <f t="shared" si="8"/>
        <v>-2</v>
      </c>
      <c r="M98" s="132">
        <f t="shared" ref="M98:M161" si="10">K98+D98</f>
        <v>699</v>
      </c>
      <c r="N98" s="132">
        <v>10</v>
      </c>
    </row>
    <row r="99" spans="1:29" x14ac:dyDescent="0.25">
      <c r="A99" s="13">
        <v>850</v>
      </c>
      <c r="B99" s="13">
        <v>700</v>
      </c>
      <c r="C99" s="13">
        <v>1150</v>
      </c>
      <c r="D99" s="2">
        <f t="shared" si="7"/>
        <v>153</v>
      </c>
      <c r="E99" s="2">
        <v>1</v>
      </c>
      <c r="F99" s="2">
        <v>154</v>
      </c>
      <c r="G99" s="72">
        <f t="shared" si="9"/>
        <v>-4</v>
      </c>
      <c r="H99" s="2">
        <v>476</v>
      </c>
      <c r="I99" s="69">
        <v>43984</v>
      </c>
      <c r="J99">
        <v>97</v>
      </c>
      <c r="K99">
        <v>516</v>
      </c>
      <c r="L99">
        <f t="shared" si="8"/>
        <v>-26</v>
      </c>
      <c r="M99" s="132">
        <f t="shared" si="10"/>
        <v>669</v>
      </c>
      <c r="N99" s="132">
        <v>10</v>
      </c>
    </row>
    <row r="100" spans="1:29" x14ac:dyDescent="0.25">
      <c r="A100" s="13">
        <v>850</v>
      </c>
      <c r="B100" s="13">
        <v>700</v>
      </c>
      <c r="C100" s="13">
        <v>1150</v>
      </c>
      <c r="D100" s="2">
        <f t="shared" si="7"/>
        <v>116</v>
      </c>
      <c r="E100" s="2">
        <v>0</v>
      </c>
      <c r="F100" s="2">
        <v>116</v>
      </c>
      <c r="G100" s="72">
        <f t="shared" si="9"/>
        <v>-38</v>
      </c>
      <c r="H100" s="2">
        <v>514</v>
      </c>
      <c r="I100" s="69">
        <v>43985</v>
      </c>
      <c r="J100">
        <v>98</v>
      </c>
      <c r="K100">
        <v>496</v>
      </c>
      <c r="L100">
        <f t="shared" si="8"/>
        <v>-20</v>
      </c>
      <c r="M100" s="132">
        <f t="shared" si="10"/>
        <v>612</v>
      </c>
      <c r="N100" s="132">
        <v>10</v>
      </c>
    </row>
    <row r="101" spans="1:29" x14ac:dyDescent="0.25">
      <c r="A101" s="13">
        <v>850</v>
      </c>
      <c r="B101" s="13">
        <v>700</v>
      </c>
      <c r="C101" s="13">
        <v>1150</v>
      </c>
      <c r="D101" s="2">
        <f t="shared" si="7"/>
        <v>113</v>
      </c>
      <c r="E101" s="2">
        <v>0</v>
      </c>
      <c r="F101" s="2">
        <v>113</v>
      </c>
      <c r="G101" s="72">
        <f t="shared" si="9"/>
        <v>-3</v>
      </c>
      <c r="H101" s="2">
        <v>567</v>
      </c>
      <c r="I101" s="69">
        <v>43986</v>
      </c>
      <c r="J101">
        <v>99</v>
      </c>
      <c r="K101">
        <v>481</v>
      </c>
      <c r="L101">
        <f t="shared" si="8"/>
        <v>-15</v>
      </c>
      <c r="M101" s="132">
        <f t="shared" si="10"/>
        <v>594</v>
      </c>
      <c r="N101" s="132">
        <v>10</v>
      </c>
    </row>
    <row r="102" spans="1:29" x14ac:dyDescent="0.25">
      <c r="A102" s="13">
        <v>850</v>
      </c>
      <c r="B102" s="13">
        <v>700</v>
      </c>
      <c r="C102" s="13">
        <v>1150</v>
      </c>
      <c r="D102" s="2">
        <f t="shared" si="7"/>
        <v>97</v>
      </c>
      <c r="E102" s="2">
        <v>0</v>
      </c>
      <c r="F102" s="2">
        <v>97</v>
      </c>
      <c r="G102" s="72">
        <f t="shared" si="9"/>
        <v>-16</v>
      </c>
      <c r="H102" s="2">
        <v>543</v>
      </c>
      <c r="I102" s="69">
        <v>43987</v>
      </c>
      <c r="J102">
        <v>100</v>
      </c>
      <c r="K102">
        <v>467</v>
      </c>
      <c r="L102">
        <f t="shared" si="8"/>
        <v>-14</v>
      </c>
      <c r="M102" s="132">
        <f t="shared" si="10"/>
        <v>564</v>
      </c>
      <c r="N102" s="132">
        <v>10</v>
      </c>
    </row>
    <row r="103" spans="1:29" x14ac:dyDescent="0.25">
      <c r="A103" s="13">
        <v>850</v>
      </c>
      <c r="B103" s="13">
        <v>700</v>
      </c>
      <c r="C103" s="13">
        <v>1150</v>
      </c>
      <c r="D103" s="2">
        <f t="shared" si="7"/>
        <v>96</v>
      </c>
      <c r="E103" s="2">
        <v>0</v>
      </c>
      <c r="F103" s="2">
        <v>96</v>
      </c>
      <c r="G103" s="72">
        <f t="shared" si="9"/>
        <v>-1</v>
      </c>
      <c r="H103" s="2">
        <v>549</v>
      </c>
      <c r="I103" s="69">
        <v>43988</v>
      </c>
      <c r="J103">
        <v>101</v>
      </c>
      <c r="K103">
        <v>463</v>
      </c>
      <c r="L103">
        <f t="shared" si="8"/>
        <v>-4</v>
      </c>
      <c r="M103" s="132">
        <f t="shared" si="10"/>
        <v>559</v>
      </c>
      <c r="N103" s="132">
        <v>10</v>
      </c>
      <c r="AC103" t="s">
        <v>67</v>
      </c>
    </row>
    <row r="104" spans="1:29" x14ac:dyDescent="0.25">
      <c r="A104" s="13">
        <v>850</v>
      </c>
      <c r="B104" s="13">
        <v>700</v>
      </c>
      <c r="C104" s="13">
        <v>1150</v>
      </c>
      <c r="D104" s="2">
        <v>96</v>
      </c>
      <c r="E104" s="2">
        <v>0</v>
      </c>
      <c r="F104" s="2">
        <v>96</v>
      </c>
      <c r="G104" s="72">
        <f t="shared" ref="G104:G114" si="11">F104-F103</f>
        <v>0</v>
      </c>
      <c r="H104" s="2">
        <f>H105+72</f>
        <v>549</v>
      </c>
      <c r="I104" s="69">
        <v>43989</v>
      </c>
      <c r="J104" s="132">
        <v>102</v>
      </c>
      <c r="K104" s="132">
        <f>K105+98</f>
        <v>463</v>
      </c>
      <c r="L104" s="132">
        <f t="shared" ref="L104:L114" si="12">K104-K103</f>
        <v>0</v>
      </c>
      <c r="M104" s="132">
        <f t="shared" si="10"/>
        <v>559</v>
      </c>
      <c r="N104" s="132">
        <v>10</v>
      </c>
    </row>
    <row r="105" spans="1:29" x14ac:dyDescent="0.25">
      <c r="A105" s="13">
        <v>850</v>
      </c>
      <c r="B105" s="13">
        <v>700</v>
      </c>
      <c r="C105" s="13">
        <v>1150</v>
      </c>
      <c r="D105" s="2">
        <v>92</v>
      </c>
      <c r="E105" s="2">
        <v>0</v>
      </c>
      <c r="F105" s="2">
        <v>92</v>
      </c>
      <c r="G105" s="72">
        <f t="shared" si="11"/>
        <v>-4</v>
      </c>
      <c r="H105" s="2">
        <v>477</v>
      </c>
      <c r="I105" s="69">
        <v>43990</v>
      </c>
      <c r="J105" s="132">
        <v>103</v>
      </c>
      <c r="K105" s="132">
        <v>365</v>
      </c>
      <c r="L105" s="132">
        <f t="shared" si="12"/>
        <v>-98</v>
      </c>
      <c r="M105" s="132">
        <f t="shared" si="10"/>
        <v>457</v>
      </c>
      <c r="N105" s="132">
        <v>10</v>
      </c>
    </row>
    <row r="106" spans="1:29" x14ac:dyDescent="0.25">
      <c r="A106" s="13">
        <v>850</v>
      </c>
      <c r="B106" s="13">
        <v>700</v>
      </c>
      <c r="C106" s="13">
        <v>1150</v>
      </c>
      <c r="D106" s="2">
        <v>91</v>
      </c>
      <c r="E106" s="2">
        <v>0</v>
      </c>
      <c r="F106" s="2">
        <v>91</v>
      </c>
      <c r="G106" s="72">
        <f t="shared" si="11"/>
        <v>-1</v>
      </c>
      <c r="H106" s="2">
        <f>H107-57</f>
        <v>478</v>
      </c>
      <c r="I106" s="69">
        <v>43991</v>
      </c>
      <c r="J106" s="132">
        <v>104</v>
      </c>
      <c r="K106" s="132">
        <f>K107+32</f>
        <v>365</v>
      </c>
      <c r="L106" s="132">
        <f t="shared" si="12"/>
        <v>0</v>
      </c>
      <c r="M106" s="132">
        <f t="shared" si="10"/>
        <v>456</v>
      </c>
      <c r="N106" s="132">
        <v>10</v>
      </c>
    </row>
    <row r="107" spans="1:29" x14ac:dyDescent="0.25">
      <c r="A107" s="13">
        <v>850</v>
      </c>
      <c r="B107" s="13">
        <v>700</v>
      </c>
      <c r="C107" s="13">
        <v>1150</v>
      </c>
      <c r="D107" s="2">
        <v>80</v>
      </c>
      <c r="E107" s="2">
        <v>0</v>
      </c>
      <c r="F107" s="2">
        <v>80</v>
      </c>
      <c r="G107" s="72">
        <f t="shared" si="11"/>
        <v>-11</v>
      </c>
      <c r="H107" s="2">
        <v>535</v>
      </c>
      <c r="I107" s="69">
        <v>43992</v>
      </c>
      <c r="J107" s="132">
        <v>105</v>
      </c>
      <c r="K107" s="132">
        <v>333</v>
      </c>
      <c r="L107" s="132">
        <f t="shared" si="12"/>
        <v>-32</v>
      </c>
      <c r="M107" s="132">
        <f t="shared" si="10"/>
        <v>413</v>
      </c>
      <c r="N107" s="132">
        <v>10</v>
      </c>
    </row>
    <row r="108" spans="1:29" x14ac:dyDescent="0.25">
      <c r="A108" s="13">
        <v>850</v>
      </c>
      <c r="B108" s="13">
        <v>700</v>
      </c>
      <c r="C108" s="13">
        <v>1150</v>
      </c>
      <c r="D108" s="2">
        <v>77</v>
      </c>
      <c r="E108" s="2">
        <v>0</v>
      </c>
      <c r="F108" s="2">
        <v>77</v>
      </c>
      <c r="G108" s="72">
        <f t="shared" si="11"/>
        <v>-3</v>
      </c>
      <c r="I108" s="69">
        <v>43993</v>
      </c>
      <c r="J108" s="132">
        <v>106</v>
      </c>
      <c r="K108" s="132"/>
      <c r="L108" s="132">
        <f t="shared" si="12"/>
        <v>-333</v>
      </c>
      <c r="M108" s="132">
        <f t="shared" si="10"/>
        <v>77</v>
      </c>
      <c r="N108" s="132">
        <v>10</v>
      </c>
    </row>
    <row r="109" spans="1:29" x14ac:dyDescent="0.25">
      <c r="A109" s="13">
        <v>850</v>
      </c>
      <c r="B109" s="13">
        <v>700</v>
      </c>
      <c r="C109" s="13">
        <v>1150</v>
      </c>
      <c r="D109" s="2">
        <v>73</v>
      </c>
      <c r="E109" s="2">
        <v>0</v>
      </c>
      <c r="F109" s="2">
        <v>73</v>
      </c>
      <c r="G109" s="72">
        <f t="shared" si="11"/>
        <v>-4</v>
      </c>
      <c r="H109" s="2">
        <v>557</v>
      </c>
      <c r="I109" s="69">
        <v>43994</v>
      </c>
      <c r="J109" s="132">
        <v>107</v>
      </c>
      <c r="K109" s="132">
        <v>279</v>
      </c>
      <c r="L109" s="132">
        <f t="shared" si="12"/>
        <v>279</v>
      </c>
      <c r="M109" s="132">
        <f t="shared" si="10"/>
        <v>352</v>
      </c>
      <c r="N109" s="132">
        <v>10</v>
      </c>
    </row>
    <row r="110" spans="1:29" x14ac:dyDescent="0.25">
      <c r="A110" s="13">
        <v>850</v>
      </c>
      <c r="B110" s="13">
        <v>700</v>
      </c>
      <c r="C110" s="13">
        <v>1150</v>
      </c>
      <c r="D110" s="2">
        <v>77</v>
      </c>
      <c r="E110" s="2">
        <v>0</v>
      </c>
      <c r="F110" s="2">
        <v>77</v>
      </c>
      <c r="G110" s="72">
        <f t="shared" si="11"/>
        <v>4</v>
      </c>
      <c r="H110" s="2">
        <v>572</v>
      </c>
      <c r="I110" s="69">
        <v>43995</v>
      </c>
      <c r="J110" s="132">
        <v>108</v>
      </c>
      <c r="K110" s="132">
        <f>K111+11</f>
        <v>289</v>
      </c>
      <c r="L110" s="132">
        <f t="shared" si="12"/>
        <v>10</v>
      </c>
      <c r="M110" s="132">
        <f t="shared" si="10"/>
        <v>366</v>
      </c>
      <c r="N110" s="132">
        <v>10</v>
      </c>
    </row>
    <row r="111" spans="1:29" x14ac:dyDescent="0.25">
      <c r="A111" s="13">
        <v>850</v>
      </c>
      <c r="B111" s="13">
        <v>700</v>
      </c>
      <c r="C111" s="13">
        <v>1150</v>
      </c>
      <c r="D111" s="2">
        <v>79</v>
      </c>
      <c r="E111" s="2">
        <v>0</v>
      </c>
      <c r="F111" s="2">
        <v>79</v>
      </c>
      <c r="G111" s="72">
        <f t="shared" si="11"/>
        <v>2</v>
      </c>
      <c r="H111" s="2">
        <v>553</v>
      </c>
      <c r="I111" s="69">
        <v>43996</v>
      </c>
      <c r="J111" s="132">
        <v>109</v>
      </c>
      <c r="K111" s="132">
        <v>278</v>
      </c>
      <c r="L111" s="132">
        <f t="shared" si="12"/>
        <v>-11</v>
      </c>
      <c r="M111" s="132">
        <f t="shared" si="10"/>
        <v>357</v>
      </c>
      <c r="N111" s="132">
        <v>10</v>
      </c>
    </row>
    <row r="112" spans="1:29" x14ac:dyDescent="0.25">
      <c r="A112" s="13">
        <v>850</v>
      </c>
      <c r="B112" s="13">
        <v>700</v>
      </c>
      <c r="C112" s="13">
        <v>1150</v>
      </c>
      <c r="D112" s="2">
        <v>87</v>
      </c>
      <c r="E112" s="2">
        <v>0</v>
      </c>
      <c r="F112" s="2">
        <v>87</v>
      </c>
      <c r="G112" s="72">
        <f t="shared" si="11"/>
        <v>8</v>
      </c>
      <c r="H112" s="2">
        <v>520</v>
      </c>
      <c r="I112" s="69">
        <v>43997</v>
      </c>
      <c r="J112" s="132">
        <v>110</v>
      </c>
      <c r="K112" s="132">
        <v>281</v>
      </c>
      <c r="L112" s="132">
        <f t="shared" si="12"/>
        <v>3</v>
      </c>
      <c r="M112" s="132">
        <f t="shared" si="10"/>
        <v>368</v>
      </c>
      <c r="N112" s="132">
        <v>10</v>
      </c>
    </row>
    <row r="113" spans="1:14" x14ac:dyDescent="0.25">
      <c r="A113" s="13">
        <v>850</v>
      </c>
      <c r="B113" s="13">
        <v>700</v>
      </c>
      <c r="C113" s="13">
        <v>1150</v>
      </c>
      <c r="D113" s="2">
        <v>78</v>
      </c>
      <c r="E113" s="2">
        <v>0</v>
      </c>
      <c r="F113" s="2">
        <v>78</v>
      </c>
      <c r="G113" s="72">
        <f t="shared" si="11"/>
        <v>-9</v>
      </c>
      <c r="H113" s="2">
        <v>570</v>
      </c>
      <c r="I113" s="69">
        <v>43998</v>
      </c>
      <c r="J113" s="132">
        <v>111</v>
      </c>
      <c r="K113" s="132">
        <v>280</v>
      </c>
      <c r="L113" s="132">
        <f t="shared" si="12"/>
        <v>-1</v>
      </c>
      <c r="M113" s="132">
        <f t="shared" si="10"/>
        <v>358</v>
      </c>
      <c r="N113" s="132">
        <v>10</v>
      </c>
    </row>
    <row r="114" spans="1:14" x14ac:dyDescent="0.25">
      <c r="A114" s="13">
        <v>850</v>
      </c>
      <c r="B114" s="13">
        <v>700</v>
      </c>
      <c r="C114" s="13">
        <v>1150</v>
      </c>
      <c r="D114" s="2">
        <v>73</v>
      </c>
      <c r="E114" s="2">
        <v>0</v>
      </c>
      <c r="F114" s="2">
        <v>73</v>
      </c>
      <c r="G114" s="72">
        <f t="shared" si="11"/>
        <v>-5</v>
      </c>
      <c r="H114" s="2">
        <v>582</v>
      </c>
      <c r="I114" s="69">
        <v>43999</v>
      </c>
      <c r="J114" s="132">
        <v>112</v>
      </c>
      <c r="K114" s="132">
        <v>289</v>
      </c>
      <c r="L114" s="132">
        <f t="shared" si="12"/>
        <v>9</v>
      </c>
      <c r="M114" s="132">
        <f t="shared" si="10"/>
        <v>362</v>
      </c>
      <c r="N114" s="132">
        <v>10</v>
      </c>
    </row>
    <row r="115" spans="1:14" x14ac:dyDescent="0.25">
      <c r="A115" s="13">
        <v>850</v>
      </c>
      <c r="B115" s="13">
        <v>700</v>
      </c>
      <c r="C115" s="13">
        <v>1150</v>
      </c>
      <c r="D115" s="2">
        <v>67</v>
      </c>
      <c r="E115" s="2">
        <v>0</v>
      </c>
      <c r="F115" s="2">
        <v>67</v>
      </c>
      <c r="G115" s="72">
        <f t="shared" ref="G115:G124" si="13">F115-F114</f>
        <v>-6</v>
      </c>
      <c r="H115" s="2">
        <v>568</v>
      </c>
      <c r="I115" s="69">
        <v>44000</v>
      </c>
      <c r="J115" s="132">
        <v>113</v>
      </c>
      <c r="K115" s="132">
        <v>261</v>
      </c>
      <c r="L115" s="132">
        <f t="shared" ref="L115:L124" si="14">K115-K114</f>
        <v>-28</v>
      </c>
      <c r="M115" s="132">
        <f t="shared" si="10"/>
        <v>328</v>
      </c>
      <c r="N115" s="132">
        <v>10</v>
      </c>
    </row>
    <row r="116" spans="1:14" x14ac:dyDescent="0.25">
      <c r="A116" s="13">
        <v>850</v>
      </c>
      <c r="B116" s="13">
        <v>700</v>
      </c>
      <c r="C116" s="13">
        <v>1150</v>
      </c>
      <c r="D116" s="2">
        <v>57</v>
      </c>
      <c r="E116" s="2">
        <v>0</v>
      </c>
      <c r="F116" s="2">
        <v>57</v>
      </c>
      <c r="G116" s="72">
        <f t="shared" si="13"/>
        <v>-10</v>
      </c>
      <c r="H116" s="2">
        <v>592</v>
      </c>
      <c r="I116" s="69">
        <v>44001</v>
      </c>
      <c r="J116" s="132">
        <v>114</v>
      </c>
      <c r="K116" s="132">
        <v>235</v>
      </c>
      <c r="L116" s="132">
        <f t="shared" si="14"/>
        <v>-26</v>
      </c>
      <c r="M116" s="132">
        <f t="shared" si="10"/>
        <v>292</v>
      </c>
      <c r="N116" s="132">
        <v>10</v>
      </c>
    </row>
    <row r="117" spans="1:14" x14ac:dyDescent="0.25">
      <c r="A117" s="13">
        <v>850</v>
      </c>
      <c r="B117" s="13">
        <v>700</v>
      </c>
      <c r="C117" s="13">
        <v>1150</v>
      </c>
      <c r="D117" s="2">
        <v>57</v>
      </c>
      <c r="E117" s="2">
        <v>0</v>
      </c>
      <c r="F117" s="2">
        <v>57</v>
      </c>
      <c r="G117" s="72">
        <f t="shared" si="13"/>
        <v>0</v>
      </c>
      <c r="H117" s="2">
        <v>602</v>
      </c>
      <c r="I117" s="69">
        <v>44002</v>
      </c>
      <c r="J117" s="132">
        <v>115</v>
      </c>
      <c r="K117" s="132">
        <v>220</v>
      </c>
      <c r="L117" s="132">
        <f t="shared" si="14"/>
        <v>-15</v>
      </c>
      <c r="M117" s="132">
        <f t="shared" si="10"/>
        <v>277</v>
      </c>
      <c r="N117" s="132">
        <v>10</v>
      </c>
    </row>
    <row r="118" spans="1:14" x14ac:dyDescent="0.25">
      <c r="A118" s="13">
        <v>850</v>
      </c>
      <c r="B118" s="13">
        <v>700</v>
      </c>
      <c r="C118" s="13">
        <v>1150</v>
      </c>
      <c r="D118" s="2">
        <v>55</v>
      </c>
      <c r="E118" s="2">
        <v>0</v>
      </c>
      <c r="F118" s="2">
        <f>D118</f>
        <v>55</v>
      </c>
      <c r="G118" s="72">
        <f t="shared" si="13"/>
        <v>-2</v>
      </c>
      <c r="H118" s="2">
        <v>628</v>
      </c>
      <c r="I118" s="69">
        <v>44003</v>
      </c>
      <c r="J118" s="132">
        <v>116</v>
      </c>
      <c r="K118" s="132">
        <v>221</v>
      </c>
      <c r="L118" s="132">
        <f t="shared" si="14"/>
        <v>1</v>
      </c>
      <c r="M118" s="132">
        <f t="shared" si="10"/>
        <v>276</v>
      </c>
      <c r="N118" s="132">
        <v>10</v>
      </c>
    </row>
    <row r="119" spans="1:14" x14ac:dyDescent="0.25">
      <c r="A119" s="13">
        <v>850</v>
      </c>
      <c r="B119" s="13">
        <v>700</v>
      </c>
      <c r="C119" s="13">
        <v>1150</v>
      </c>
      <c r="D119" s="2">
        <v>59</v>
      </c>
      <c r="E119" s="2">
        <v>0</v>
      </c>
      <c r="F119" s="2">
        <f t="shared" ref="F119:F124" si="15">D119</f>
        <v>59</v>
      </c>
      <c r="G119" s="72">
        <f t="shared" si="13"/>
        <v>4</v>
      </c>
      <c r="H119" s="2">
        <v>512</v>
      </c>
      <c r="I119" s="69">
        <v>44004</v>
      </c>
      <c r="J119" s="132">
        <v>117</v>
      </c>
      <c r="K119" s="132">
        <v>194</v>
      </c>
      <c r="L119" s="132">
        <f t="shared" si="14"/>
        <v>-27</v>
      </c>
      <c r="M119" s="132">
        <f t="shared" si="10"/>
        <v>253</v>
      </c>
      <c r="N119" s="132">
        <v>10</v>
      </c>
    </row>
    <row r="120" spans="1:14" x14ac:dyDescent="0.25">
      <c r="A120" s="13">
        <v>850</v>
      </c>
      <c r="B120" s="13">
        <v>700</v>
      </c>
      <c r="C120" s="13">
        <v>1150</v>
      </c>
      <c r="D120" s="2">
        <v>48</v>
      </c>
      <c r="E120" s="2">
        <v>0</v>
      </c>
      <c r="F120" s="2">
        <f t="shared" si="15"/>
        <v>48</v>
      </c>
      <c r="G120" s="72">
        <f t="shared" si="13"/>
        <v>-11</v>
      </c>
      <c r="H120" s="2">
        <v>576</v>
      </c>
      <c r="I120" s="69">
        <v>44005</v>
      </c>
      <c r="J120" s="132">
        <v>118</v>
      </c>
      <c r="K120" s="132">
        <v>211</v>
      </c>
      <c r="L120" s="132">
        <f t="shared" si="14"/>
        <v>17</v>
      </c>
      <c r="M120" s="132">
        <f t="shared" si="10"/>
        <v>259</v>
      </c>
      <c r="N120" s="132">
        <v>10</v>
      </c>
    </row>
    <row r="121" spans="1:14" x14ac:dyDescent="0.25">
      <c r="A121" s="13">
        <v>850</v>
      </c>
      <c r="B121" s="13">
        <v>700</v>
      </c>
      <c r="C121" s="13">
        <v>1150</v>
      </c>
      <c r="D121" s="2">
        <v>49</v>
      </c>
      <c r="E121" s="2">
        <v>0</v>
      </c>
      <c r="F121" s="2">
        <f t="shared" si="15"/>
        <v>49</v>
      </c>
      <c r="G121" s="72">
        <f t="shared" si="13"/>
        <v>1</v>
      </c>
      <c r="H121" s="2">
        <v>565</v>
      </c>
      <c r="I121" s="69">
        <v>44006</v>
      </c>
      <c r="J121" s="132">
        <v>119</v>
      </c>
      <c r="K121" s="132">
        <v>197</v>
      </c>
      <c r="L121" s="132">
        <f t="shared" si="14"/>
        <v>-14</v>
      </c>
      <c r="M121" s="132">
        <f t="shared" si="10"/>
        <v>246</v>
      </c>
      <c r="N121" s="132">
        <v>10</v>
      </c>
    </row>
    <row r="122" spans="1:14" x14ac:dyDescent="0.25">
      <c r="A122" s="13">
        <v>850</v>
      </c>
      <c r="B122" s="13">
        <v>700</v>
      </c>
      <c r="C122" s="13">
        <v>1150</v>
      </c>
      <c r="D122" s="2">
        <v>49</v>
      </c>
      <c r="E122" s="2">
        <v>0</v>
      </c>
      <c r="F122" s="2">
        <f t="shared" si="15"/>
        <v>49</v>
      </c>
      <c r="G122" s="72">
        <f t="shared" si="13"/>
        <v>0</v>
      </c>
      <c r="H122" s="2">
        <v>579</v>
      </c>
      <c r="I122" s="69">
        <v>44007</v>
      </c>
      <c r="J122" s="132">
        <v>120</v>
      </c>
      <c r="K122" s="132">
        <v>178</v>
      </c>
      <c r="L122" s="132">
        <f t="shared" si="14"/>
        <v>-19</v>
      </c>
      <c r="M122" s="132">
        <f t="shared" si="10"/>
        <v>227</v>
      </c>
      <c r="N122" s="132">
        <v>10</v>
      </c>
    </row>
    <row r="123" spans="1:14" x14ac:dyDescent="0.25">
      <c r="A123" s="13">
        <v>850</v>
      </c>
      <c r="B123" s="13">
        <v>700</v>
      </c>
      <c r="C123" s="13">
        <v>1150</v>
      </c>
      <c r="D123" s="2">
        <v>39</v>
      </c>
      <c r="E123" s="2">
        <v>0</v>
      </c>
      <c r="F123" s="2">
        <f t="shared" si="15"/>
        <v>39</v>
      </c>
      <c r="G123" s="72">
        <f t="shared" si="13"/>
        <v>-10</v>
      </c>
      <c r="H123" s="2">
        <v>584</v>
      </c>
      <c r="I123" s="69">
        <v>44008</v>
      </c>
      <c r="J123" s="132">
        <v>121</v>
      </c>
      <c r="K123" s="132">
        <v>190</v>
      </c>
      <c r="L123" s="132">
        <f t="shared" si="14"/>
        <v>12</v>
      </c>
      <c r="M123" s="132">
        <f t="shared" si="10"/>
        <v>229</v>
      </c>
      <c r="N123" s="132">
        <v>10</v>
      </c>
    </row>
    <row r="124" spans="1:14" x14ac:dyDescent="0.25">
      <c r="A124" s="13">
        <v>850</v>
      </c>
      <c r="B124" s="13">
        <v>700</v>
      </c>
      <c r="C124" s="13">
        <v>1150</v>
      </c>
      <c r="D124" s="2">
        <v>29</v>
      </c>
      <c r="E124" s="2">
        <v>0</v>
      </c>
      <c r="F124" s="2">
        <f t="shared" si="15"/>
        <v>29</v>
      </c>
      <c r="G124" s="72">
        <f t="shared" si="13"/>
        <v>-10</v>
      </c>
      <c r="H124" s="2">
        <v>573</v>
      </c>
      <c r="I124" s="69">
        <v>44009</v>
      </c>
      <c r="J124" s="132">
        <v>122</v>
      </c>
      <c r="K124" s="132">
        <v>180</v>
      </c>
      <c r="L124" s="132">
        <f t="shared" si="14"/>
        <v>-10</v>
      </c>
      <c r="M124" s="132">
        <f t="shared" si="10"/>
        <v>209</v>
      </c>
      <c r="N124" s="132">
        <v>10</v>
      </c>
    </row>
    <row r="125" spans="1:14" x14ac:dyDescent="0.25">
      <c r="A125" s="13">
        <v>850</v>
      </c>
      <c r="B125" s="13">
        <v>700</v>
      </c>
      <c r="C125" s="13">
        <v>1150</v>
      </c>
      <c r="D125" s="2">
        <v>30</v>
      </c>
      <c r="E125" s="2">
        <v>0</v>
      </c>
      <c r="F125" s="2">
        <f t="shared" ref="F125:F130" si="16">D125</f>
        <v>30</v>
      </c>
      <c r="G125" s="72">
        <f t="shared" ref="G125:G130" si="17">F125-F124</f>
        <v>1</v>
      </c>
      <c r="H125" s="2">
        <v>541</v>
      </c>
      <c r="I125" s="69">
        <v>44010</v>
      </c>
      <c r="J125" s="132">
        <v>123</v>
      </c>
      <c r="K125" s="132">
        <v>178</v>
      </c>
      <c r="L125" s="132">
        <f t="shared" ref="L125:L130" si="18">K125-K124</f>
        <v>-2</v>
      </c>
      <c r="M125" s="132">
        <f t="shared" si="10"/>
        <v>208</v>
      </c>
      <c r="N125" s="132">
        <v>10</v>
      </c>
    </row>
    <row r="126" spans="1:14" x14ac:dyDescent="0.25">
      <c r="A126" s="13">
        <v>850</v>
      </c>
      <c r="B126" s="13">
        <v>700</v>
      </c>
      <c r="C126" s="13">
        <v>1150</v>
      </c>
      <c r="D126" s="2">
        <v>32</v>
      </c>
      <c r="E126" s="2">
        <v>0</v>
      </c>
      <c r="F126" s="2">
        <f t="shared" si="16"/>
        <v>32</v>
      </c>
      <c r="G126" s="72">
        <f t="shared" si="17"/>
        <v>2</v>
      </c>
      <c r="H126" s="2">
        <v>527</v>
      </c>
      <c r="I126" s="69">
        <v>44011</v>
      </c>
      <c r="J126" s="132">
        <v>124</v>
      </c>
      <c r="K126" s="132">
        <v>157</v>
      </c>
      <c r="L126" s="132">
        <f t="shared" si="18"/>
        <v>-21</v>
      </c>
      <c r="M126" s="132">
        <f t="shared" si="10"/>
        <v>189</v>
      </c>
      <c r="N126" s="132">
        <v>10</v>
      </c>
    </row>
    <row r="127" spans="1:14" x14ac:dyDescent="0.25">
      <c r="A127" s="13">
        <v>850</v>
      </c>
      <c r="B127" s="13">
        <v>700</v>
      </c>
      <c r="C127" s="13">
        <v>1150</v>
      </c>
      <c r="D127" s="2">
        <v>29</v>
      </c>
      <c r="E127" s="2">
        <v>0</v>
      </c>
      <c r="F127" s="2">
        <f t="shared" si="16"/>
        <v>29</v>
      </c>
      <c r="G127" s="72">
        <f t="shared" si="17"/>
        <v>-3</v>
      </c>
      <c r="H127" s="2">
        <v>559</v>
      </c>
      <c r="I127" s="69">
        <v>44012</v>
      </c>
      <c r="J127" s="132">
        <v>125</v>
      </c>
      <c r="K127" s="132">
        <v>160</v>
      </c>
      <c r="L127" s="132">
        <f t="shared" si="18"/>
        <v>3</v>
      </c>
      <c r="M127" s="132">
        <f t="shared" si="10"/>
        <v>189</v>
      </c>
      <c r="N127" s="132">
        <v>10</v>
      </c>
    </row>
    <row r="128" spans="1:14" x14ac:dyDescent="0.25">
      <c r="A128" s="13">
        <v>850</v>
      </c>
      <c r="B128" s="13">
        <v>700</v>
      </c>
      <c r="C128" s="13">
        <v>1150</v>
      </c>
      <c r="D128" s="2">
        <v>28</v>
      </c>
      <c r="E128" s="2">
        <v>0</v>
      </c>
      <c r="F128" s="2">
        <f t="shared" si="16"/>
        <v>28</v>
      </c>
      <c r="G128" s="72">
        <f t="shared" si="17"/>
        <v>-1</v>
      </c>
      <c r="H128" s="2">
        <v>572</v>
      </c>
      <c r="I128" s="69">
        <v>44013</v>
      </c>
      <c r="J128" s="132">
        <v>126</v>
      </c>
      <c r="K128" s="132">
        <v>150</v>
      </c>
      <c r="L128" s="132">
        <f t="shared" si="18"/>
        <v>-10</v>
      </c>
      <c r="M128" s="132">
        <f t="shared" si="10"/>
        <v>178</v>
      </c>
      <c r="N128" s="132">
        <v>10</v>
      </c>
    </row>
    <row r="129" spans="1:14" x14ac:dyDescent="0.25">
      <c r="A129" s="13">
        <v>850</v>
      </c>
      <c r="B129" s="13">
        <v>700</v>
      </c>
      <c r="C129" s="13">
        <v>1150</v>
      </c>
      <c r="D129" s="2">
        <v>25</v>
      </c>
      <c r="E129" s="2">
        <v>0</v>
      </c>
      <c r="F129" s="2">
        <f t="shared" si="16"/>
        <v>25</v>
      </c>
      <c r="G129" s="72">
        <f t="shared" si="17"/>
        <v>-3</v>
      </c>
      <c r="H129" s="2">
        <v>586</v>
      </c>
      <c r="I129" s="69">
        <v>44014</v>
      </c>
      <c r="J129" s="132">
        <v>127</v>
      </c>
      <c r="K129" s="132">
        <v>126</v>
      </c>
      <c r="L129" s="132">
        <f t="shared" si="18"/>
        <v>-24</v>
      </c>
      <c r="M129" s="132">
        <f t="shared" si="10"/>
        <v>151</v>
      </c>
      <c r="N129" s="132">
        <v>10</v>
      </c>
    </row>
    <row r="130" spans="1:14" x14ac:dyDescent="0.25">
      <c r="A130" s="13">
        <v>850</v>
      </c>
      <c r="B130" s="13">
        <v>700</v>
      </c>
      <c r="C130" s="13">
        <v>1150</v>
      </c>
      <c r="D130" s="2">
        <v>20</v>
      </c>
      <c r="E130" s="2">
        <v>0</v>
      </c>
      <c r="F130" s="2">
        <f t="shared" si="16"/>
        <v>20</v>
      </c>
      <c r="G130" s="72">
        <f t="shared" si="17"/>
        <v>-5</v>
      </c>
      <c r="H130" s="2">
        <v>587</v>
      </c>
      <c r="I130" s="69">
        <v>44015</v>
      </c>
      <c r="J130" s="132">
        <v>128</v>
      </c>
      <c r="K130" s="132">
        <v>103</v>
      </c>
      <c r="L130" s="132">
        <f t="shared" si="18"/>
        <v>-23</v>
      </c>
      <c r="M130" s="132">
        <f t="shared" si="10"/>
        <v>123</v>
      </c>
      <c r="N130" s="132">
        <v>10</v>
      </c>
    </row>
    <row r="131" spans="1:14" x14ac:dyDescent="0.25">
      <c r="A131" s="13">
        <v>850</v>
      </c>
      <c r="B131" s="13">
        <v>700</v>
      </c>
      <c r="C131" s="13">
        <v>1150</v>
      </c>
      <c r="D131" s="2">
        <v>18</v>
      </c>
      <c r="E131" s="2">
        <v>0</v>
      </c>
      <c r="F131" s="2">
        <f t="shared" ref="F131:F158" si="19">D131</f>
        <v>18</v>
      </c>
      <c r="G131" s="72">
        <f t="shared" ref="G131:G158" si="20">F131-F130</f>
        <v>-2</v>
      </c>
      <c r="H131" s="2">
        <v>574</v>
      </c>
      <c r="I131" s="69">
        <v>44016</v>
      </c>
      <c r="J131" s="132">
        <v>129</v>
      </c>
      <c r="K131" s="132">
        <v>76</v>
      </c>
      <c r="L131" s="132">
        <f t="shared" ref="L131:L158" si="21">K131-K130</f>
        <v>-27</v>
      </c>
      <c r="M131" s="132">
        <f t="shared" si="10"/>
        <v>94</v>
      </c>
      <c r="N131" s="132">
        <v>10</v>
      </c>
    </row>
    <row r="132" spans="1:14" x14ac:dyDescent="0.25">
      <c r="A132" s="13">
        <v>850</v>
      </c>
      <c r="B132" s="13">
        <v>700</v>
      </c>
      <c r="C132" s="13">
        <v>1150</v>
      </c>
      <c r="D132" s="2">
        <v>18</v>
      </c>
      <c r="E132" s="2">
        <v>0</v>
      </c>
      <c r="F132" s="2">
        <f t="shared" si="19"/>
        <v>18</v>
      </c>
      <c r="G132" s="72">
        <f t="shared" si="20"/>
        <v>0</v>
      </c>
      <c r="H132" s="2">
        <v>543</v>
      </c>
      <c r="I132" s="69">
        <v>44017</v>
      </c>
      <c r="J132" s="132">
        <v>130</v>
      </c>
      <c r="K132" s="132">
        <v>87</v>
      </c>
      <c r="L132" s="132">
        <f t="shared" si="21"/>
        <v>11</v>
      </c>
      <c r="M132" s="132">
        <f t="shared" si="10"/>
        <v>105</v>
      </c>
      <c r="N132" s="132">
        <v>10</v>
      </c>
    </row>
    <row r="133" spans="1:14" x14ac:dyDescent="0.25">
      <c r="A133" s="13">
        <v>850</v>
      </c>
      <c r="B133" s="13">
        <v>700</v>
      </c>
      <c r="C133" s="13">
        <v>1150</v>
      </c>
      <c r="D133" s="2">
        <v>23</v>
      </c>
      <c r="E133" s="2">
        <v>0</v>
      </c>
      <c r="F133" s="2">
        <f t="shared" si="19"/>
        <v>23</v>
      </c>
      <c r="G133" s="72">
        <f t="shared" si="20"/>
        <v>5</v>
      </c>
      <c r="H133" s="2">
        <v>538</v>
      </c>
      <c r="I133" s="69">
        <v>44018</v>
      </c>
      <c r="J133" s="132">
        <v>131</v>
      </c>
      <c r="K133" s="132">
        <v>81</v>
      </c>
      <c r="L133" s="132">
        <f t="shared" si="21"/>
        <v>-6</v>
      </c>
      <c r="M133" s="132">
        <f t="shared" si="10"/>
        <v>104</v>
      </c>
      <c r="N133" s="132">
        <v>10</v>
      </c>
    </row>
    <row r="134" spans="1:14" x14ac:dyDescent="0.25">
      <c r="A134" s="13">
        <v>850</v>
      </c>
      <c r="B134" s="13">
        <v>700</v>
      </c>
      <c r="C134" s="13">
        <v>1150</v>
      </c>
      <c r="D134" s="2">
        <v>24</v>
      </c>
      <c r="E134" s="2">
        <v>0</v>
      </c>
      <c r="F134" s="2">
        <f t="shared" si="19"/>
        <v>24</v>
      </c>
      <c r="G134" s="72">
        <f t="shared" si="20"/>
        <v>1</v>
      </c>
      <c r="H134" s="2">
        <v>537</v>
      </c>
      <c r="I134" s="69">
        <v>44019</v>
      </c>
      <c r="J134" s="132">
        <v>132</v>
      </c>
      <c r="K134" s="132">
        <v>79</v>
      </c>
      <c r="L134" s="132">
        <f t="shared" si="21"/>
        <v>-2</v>
      </c>
      <c r="M134" s="132">
        <f t="shared" si="10"/>
        <v>103</v>
      </c>
      <c r="N134" s="132">
        <v>10</v>
      </c>
    </row>
    <row r="135" spans="1:14" x14ac:dyDescent="0.25">
      <c r="A135" s="13">
        <v>850</v>
      </c>
      <c r="B135" s="13">
        <v>700</v>
      </c>
      <c r="C135" s="13">
        <v>1150</v>
      </c>
      <c r="D135" s="2">
        <v>20</v>
      </c>
      <c r="E135" s="2">
        <v>0</v>
      </c>
      <c r="F135" s="2">
        <f t="shared" si="19"/>
        <v>20</v>
      </c>
      <c r="G135" s="72">
        <f t="shared" si="20"/>
        <v>-4</v>
      </c>
      <c r="H135" s="2">
        <v>576</v>
      </c>
      <c r="I135" s="69">
        <v>44020</v>
      </c>
      <c r="J135" s="132">
        <v>133</v>
      </c>
      <c r="K135" s="132">
        <v>74</v>
      </c>
      <c r="L135" s="132">
        <f t="shared" si="21"/>
        <v>-5</v>
      </c>
      <c r="M135" s="132">
        <f t="shared" si="10"/>
        <v>94</v>
      </c>
      <c r="N135" s="132">
        <v>10</v>
      </c>
    </row>
    <row r="136" spans="1:14" x14ac:dyDescent="0.25">
      <c r="A136" s="13">
        <v>850</v>
      </c>
      <c r="B136" s="13">
        <v>700</v>
      </c>
      <c r="C136" s="13">
        <v>1150</v>
      </c>
      <c r="D136" s="2">
        <v>21</v>
      </c>
      <c r="E136" s="2">
        <v>0</v>
      </c>
      <c r="F136" s="2">
        <f t="shared" si="19"/>
        <v>21</v>
      </c>
      <c r="G136" s="72">
        <f t="shared" si="20"/>
        <v>1</v>
      </c>
      <c r="H136" s="2">
        <v>586</v>
      </c>
      <c r="I136" s="69">
        <v>44021</v>
      </c>
      <c r="J136" s="132">
        <v>134</v>
      </c>
      <c r="K136" s="132">
        <v>70</v>
      </c>
      <c r="L136" s="132">
        <f t="shared" si="21"/>
        <v>-4</v>
      </c>
      <c r="M136" s="132">
        <f t="shared" si="10"/>
        <v>91</v>
      </c>
      <c r="N136" s="132">
        <v>10</v>
      </c>
    </row>
    <row r="137" spans="1:14" x14ac:dyDescent="0.25">
      <c r="A137" s="13">
        <v>850</v>
      </c>
      <c r="B137" s="13">
        <v>700</v>
      </c>
      <c r="C137" s="13">
        <v>1150</v>
      </c>
      <c r="D137" s="2">
        <v>25</v>
      </c>
      <c r="E137" s="2">
        <v>0</v>
      </c>
      <c r="F137" s="2">
        <f t="shared" si="19"/>
        <v>25</v>
      </c>
      <c r="G137" s="72">
        <f t="shared" si="20"/>
        <v>4</v>
      </c>
      <c r="H137" s="2">
        <v>569</v>
      </c>
      <c r="I137" s="69">
        <v>44022</v>
      </c>
      <c r="J137" s="132">
        <v>135</v>
      </c>
      <c r="K137" s="132">
        <v>69</v>
      </c>
      <c r="L137" s="132">
        <f t="shared" si="21"/>
        <v>-1</v>
      </c>
      <c r="M137" s="132">
        <f t="shared" si="10"/>
        <v>94</v>
      </c>
      <c r="N137" s="132">
        <v>10</v>
      </c>
    </row>
    <row r="138" spans="1:14" x14ac:dyDescent="0.25">
      <c r="A138" s="13">
        <v>850</v>
      </c>
      <c r="B138" s="13">
        <v>700</v>
      </c>
      <c r="C138" s="13">
        <v>1150</v>
      </c>
      <c r="D138" s="2">
        <v>26</v>
      </c>
      <c r="E138" s="2">
        <v>0</v>
      </c>
      <c r="F138" s="2">
        <f t="shared" si="19"/>
        <v>26</v>
      </c>
      <c r="G138" s="72">
        <f t="shared" si="20"/>
        <v>1</v>
      </c>
      <c r="H138" s="2">
        <v>562</v>
      </c>
      <c r="I138" s="69">
        <v>44023</v>
      </c>
      <c r="J138" s="132">
        <v>136</v>
      </c>
      <c r="K138" s="132">
        <v>77</v>
      </c>
      <c r="L138" s="132">
        <f t="shared" si="21"/>
        <v>8</v>
      </c>
      <c r="M138" s="132">
        <f t="shared" si="10"/>
        <v>103</v>
      </c>
      <c r="N138" s="132">
        <v>10</v>
      </c>
    </row>
    <row r="139" spans="1:14" x14ac:dyDescent="0.25">
      <c r="A139" s="13">
        <v>850</v>
      </c>
      <c r="B139" s="13">
        <v>700</v>
      </c>
      <c r="C139" s="13">
        <v>1150</v>
      </c>
      <c r="D139" s="2">
        <v>24</v>
      </c>
      <c r="E139" s="2">
        <v>0</v>
      </c>
      <c r="F139" s="2">
        <f t="shared" si="19"/>
        <v>24</v>
      </c>
      <c r="G139" s="72">
        <f t="shared" si="20"/>
        <v>-2</v>
      </c>
      <c r="H139" s="2">
        <v>545</v>
      </c>
      <c r="I139" s="69">
        <v>44024</v>
      </c>
      <c r="J139" s="132">
        <v>137</v>
      </c>
      <c r="K139" s="132">
        <v>83</v>
      </c>
      <c r="L139" s="132">
        <f t="shared" si="21"/>
        <v>6</v>
      </c>
      <c r="M139" s="132">
        <f t="shared" si="10"/>
        <v>107</v>
      </c>
      <c r="N139" s="132">
        <v>10</v>
      </c>
    </row>
    <row r="140" spans="1:14" x14ac:dyDescent="0.25">
      <c r="A140" s="13">
        <v>850</v>
      </c>
      <c r="B140" s="13">
        <v>700</v>
      </c>
      <c r="C140" s="13">
        <v>1150</v>
      </c>
      <c r="D140" s="2">
        <v>24</v>
      </c>
      <c r="E140" s="2">
        <v>0</v>
      </c>
      <c r="F140" s="2">
        <f t="shared" si="19"/>
        <v>24</v>
      </c>
      <c r="G140" s="72">
        <f t="shared" si="20"/>
        <v>0</v>
      </c>
      <c r="H140" s="2">
        <v>521</v>
      </c>
      <c r="I140" s="69">
        <v>44025</v>
      </c>
      <c r="J140" s="132">
        <v>138</v>
      </c>
      <c r="K140" s="132">
        <v>94</v>
      </c>
      <c r="L140" s="132">
        <f t="shared" si="21"/>
        <v>11</v>
      </c>
      <c r="M140" s="132">
        <f t="shared" si="10"/>
        <v>118</v>
      </c>
      <c r="N140" s="132">
        <v>10</v>
      </c>
    </row>
    <row r="141" spans="1:14" x14ac:dyDescent="0.25">
      <c r="A141" s="13">
        <v>850</v>
      </c>
      <c r="B141" s="13">
        <v>700</v>
      </c>
      <c r="C141" s="13">
        <v>1150</v>
      </c>
      <c r="D141" s="2">
        <v>21</v>
      </c>
      <c r="E141" s="2">
        <v>0</v>
      </c>
      <c r="F141" s="2">
        <f t="shared" si="19"/>
        <v>21</v>
      </c>
      <c r="G141" s="72">
        <f t="shared" si="20"/>
        <v>-3</v>
      </c>
      <c r="H141" s="2">
        <v>541</v>
      </c>
      <c r="I141" s="69">
        <v>44026</v>
      </c>
      <c r="J141" s="132">
        <v>139</v>
      </c>
      <c r="K141" s="132">
        <v>94</v>
      </c>
      <c r="L141" s="132">
        <f t="shared" si="21"/>
        <v>0</v>
      </c>
      <c r="M141" s="132">
        <f t="shared" si="10"/>
        <v>115</v>
      </c>
      <c r="N141" s="132">
        <v>10</v>
      </c>
    </row>
    <row r="142" spans="1:14" x14ac:dyDescent="0.25">
      <c r="A142" s="13">
        <v>850</v>
      </c>
      <c r="B142" s="13">
        <v>700</v>
      </c>
      <c r="C142" s="13">
        <v>1150</v>
      </c>
      <c r="D142" s="2">
        <v>20</v>
      </c>
      <c r="E142" s="2">
        <v>0</v>
      </c>
      <c r="F142" s="2">
        <f t="shared" si="19"/>
        <v>20</v>
      </c>
      <c r="G142" s="72">
        <f t="shared" si="20"/>
        <v>-1</v>
      </c>
      <c r="H142" s="2">
        <v>573</v>
      </c>
      <c r="I142" s="69">
        <v>44027</v>
      </c>
      <c r="J142" s="132">
        <v>140</v>
      </c>
      <c r="K142" s="132">
        <v>85</v>
      </c>
      <c r="L142" s="132">
        <f t="shared" si="21"/>
        <v>-9</v>
      </c>
      <c r="M142" s="132">
        <f t="shared" si="10"/>
        <v>105</v>
      </c>
      <c r="N142" s="132">
        <v>10</v>
      </c>
    </row>
    <row r="143" spans="1:14" x14ac:dyDescent="0.25">
      <c r="A143" s="13">
        <v>850</v>
      </c>
      <c r="B143" s="13">
        <v>700</v>
      </c>
      <c r="C143" s="13">
        <v>1150</v>
      </c>
      <c r="D143" s="2">
        <v>15</v>
      </c>
      <c r="E143" s="2">
        <v>0</v>
      </c>
      <c r="F143" s="2">
        <f t="shared" si="19"/>
        <v>15</v>
      </c>
      <c r="G143" s="72">
        <f t="shared" si="20"/>
        <v>-5</v>
      </c>
      <c r="H143" s="2">
        <v>578</v>
      </c>
      <c r="I143" s="69">
        <v>44028</v>
      </c>
      <c r="J143" s="132">
        <v>141</v>
      </c>
      <c r="K143" s="132">
        <v>80</v>
      </c>
      <c r="L143" s="132">
        <f t="shared" si="21"/>
        <v>-5</v>
      </c>
      <c r="M143" s="132">
        <f t="shared" si="10"/>
        <v>95</v>
      </c>
      <c r="N143" s="132">
        <v>10</v>
      </c>
    </row>
    <row r="144" spans="1:14" x14ac:dyDescent="0.25">
      <c r="A144" s="13">
        <v>850</v>
      </c>
      <c r="B144" s="13">
        <v>700</v>
      </c>
      <c r="C144" s="13">
        <v>1150</v>
      </c>
      <c r="D144" s="2">
        <v>15</v>
      </c>
      <c r="E144" s="2">
        <v>0</v>
      </c>
      <c r="F144" s="2">
        <f t="shared" si="19"/>
        <v>15</v>
      </c>
      <c r="G144" s="72">
        <f t="shared" si="20"/>
        <v>0</v>
      </c>
      <c r="H144" s="2">
        <v>578</v>
      </c>
      <c r="I144" s="69">
        <v>44029</v>
      </c>
      <c r="J144" s="132">
        <v>142</v>
      </c>
      <c r="K144" s="132">
        <v>73</v>
      </c>
      <c r="L144" s="132">
        <f t="shared" si="21"/>
        <v>-7</v>
      </c>
      <c r="M144" s="132">
        <f t="shared" si="10"/>
        <v>88</v>
      </c>
      <c r="N144" s="132">
        <v>10</v>
      </c>
    </row>
    <row r="145" spans="1:14" x14ac:dyDescent="0.25">
      <c r="A145" s="13">
        <v>850</v>
      </c>
      <c r="B145" s="13">
        <v>700</v>
      </c>
      <c r="C145" s="13">
        <v>1150</v>
      </c>
      <c r="D145" s="2">
        <v>16</v>
      </c>
      <c r="E145" s="2">
        <v>0</v>
      </c>
      <c r="F145" s="2">
        <f t="shared" si="19"/>
        <v>16</v>
      </c>
      <c r="G145" s="72">
        <f t="shared" si="20"/>
        <v>1</v>
      </c>
      <c r="H145" s="2">
        <v>584</v>
      </c>
      <c r="I145" s="69">
        <v>44030</v>
      </c>
      <c r="J145" s="132">
        <v>143</v>
      </c>
      <c r="K145" s="132">
        <v>75</v>
      </c>
      <c r="L145" s="132">
        <f t="shared" si="21"/>
        <v>2</v>
      </c>
      <c r="M145" s="132">
        <f t="shared" si="10"/>
        <v>91</v>
      </c>
      <c r="N145" s="132">
        <v>10</v>
      </c>
    </row>
    <row r="146" spans="1:14" x14ac:dyDescent="0.25">
      <c r="A146" s="13">
        <v>850</v>
      </c>
      <c r="B146" s="13">
        <v>700</v>
      </c>
      <c r="C146" s="13">
        <v>1150</v>
      </c>
      <c r="D146" s="2">
        <v>17</v>
      </c>
      <c r="E146" s="2">
        <v>0</v>
      </c>
      <c r="F146" s="2">
        <f t="shared" si="19"/>
        <v>17</v>
      </c>
      <c r="G146" s="72">
        <f t="shared" si="20"/>
        <v>1</v>
      </c>
      <c r="H146" s="2">
        <v>568</v>
      </c>
      <c r="I146" s="69">
        <v>44031</v>
      </c>
      <c r="J146" s="132">
        <v>144</v>
      </c>
      <c r="K146" s="132">
        <v>76</v>
      </c>
      <c r="L146" s="132">
        <f t="shared" si="21"/>
        <v>1</v>
      </c>
      <c r="M146" s="132">
        <f t="shared" si="10"/>
        <v>93</v>
      </c>
      <c r="N146" s="132">
        <v>10</v>
      </c>
    </row>
    <row r="147" spans="1:14" x14ac:dyDescent="0.25">
      <c r="A147" s="13">
        <v>850</v>
      </c>
      <c r="B147" s="13">
        <v>700</v>
      </c>
      <c r="C147" s="13">
        <v>1150</v>
      </c>
      <c r="D147" s="2">
        <v>16</v>
      </c>
      <c r="E147" s="2">
        <v>0</v>
      </c>
      <c r="F147" s="2">
        <f t="shared" si="19"/>
        <v>16</v>
      </c>
      <c r="G147" s="72">
        <f t="shared" si="20"/>
        <v>-1</v>
      </c>
      <c r="H147" s="2">
        <v>567</v>
      </c>
      <c r="I147" s="69">
        <v>44032</v>
      </c>
      <c r="J147" s="132">
        <v>145</v>
      </c>
      <c r="K147" s="132">
        <v>81</v>
      </c>
      <c r="L147" s="132">
        <f t="shared" si="21"/>
        <v>5</v>
      </c>
      <c r="M147" s="132">
        <f t="shared" si="10"/>
        <v>97</v>
      </c>
      <c r="N147" s="132">
        <v>10</v>
      </c>
    </row>
    <row r="148" spans="1:14" x14ac:dyDescent="0.25">
      <c r="A148" s="13">
        <v>850</v>
      </c>
      <c r="B148" s="13">
        <v>700</v>
      </c>
      <c r="C148" s="13">
        <v>1150</v>
      </c>
      <c r="D148" s="2">
        <v>15</v>
      </c>
      <c r="E148" s="2">
        <v>0</v>
      </c>
      <c r="F148" s="2">
        <f t="shared" si="19"/>
        <v>15</v>
      </c>
      <c r="G148" s="72">
        <f t="shared" si="20"/>
        <v>-1</v>
      </c>
      <c r="H148" s="2">
        <v>594</v>
      </c>
      <c r="I148" s="69">
        <v>44033</v>
      </c>
      <c r="J148" s="132">
        <v>146</v>
      </c>
      <c r="K148" s="132">
        <v>90</v>
      </c>
      <c r="L148" s="132">
        <f t="shared" si="21"/>
        <v>9</v>
      </c>
      <c r="M148" s="132">
        <f t="shared" si="10"/>
        <v>105</v>
      </c>
      <c r="N148" s="132">
        <v>10</v>
      </c>
    </row>
    <row r="149" spans="1:14" x14ac:dyDescent="0.25">
      <c r="A149" s="13">
        <v>850</v>
      </c>
      <c r="B149" s="13">
        <v>700</v>
      </c>
      <c r="C149" s="13">
        <v>1150</v>
      </c>
      <c r="D149" s="2">
        <v>17</v>
      </c>
      <c r="E149" s="2">
        <v>0</v>
      </c>
      <c r="F149" s="2">
        <f t="shared" si="19"/>
        <v>17</v>
      </c>
      <c r="G149" s="72">
        <f t="shared" si="20"/>
        <v>2</v>
      </c>
      <c r="H149" s="2">
        <v>593</v>
      </c>
      <c r="I149" s="69">
        <v>44034</v>
      </c>
      <c r="J149" s="132">
        <v>147</v>
      </c>
      <c r="K149" s="132">
        <v>85</v>
      </c>
      <c r="L149" s="132">
        <f t="shared" si="21"/>
        <v>-5</v>
      </c>
      <c r="M149" s="132">
        <f t="shared" si="10"/>
        <v>102</v>
      </c>
      <c r="N149" s="132">
        <v>10</v>
      </c>
    </row>
    <row r="150" spans="1:14" x14ac:dyDescent="0.25">
      <c r="A150" s="13">
        <v>850</v>
      </c>
      <c r="B150" s="13">
        <v>700</v>
      </c>
      <c r="C150" s="13">
        <v>1150</v>
      </c>
      <c r="D150" s="2">
        <v>23</v>
      </c>
      <c r="E150" s="2">
        <v>0</v>
      </c>
      <c r="F150" s="2">
        <f t="shared" si="19"/>
        <v>23</v>
      </c>
      <c r="G150" s="72">
        <f t="shared" si="20"/>
        <v>6</v>
      </c>
      <c r="H150" s="2">
        <v>583</v>
      </c>
      <c r="I150" s="69">
        <v>44035</v>
      </c>
      <c r="J150" s="132">
        <v>148</v>
      </c>
      <c r="K150" s="132">
        <v>91</v>
      </c>
      <c r="L150" s="132">
        <f t="shared" si="21"/>
        <v>6</v>
      </c>
      <c r="M150" s="132">
        <f t="shared" si="10"/>
        <v>114</v>
      </c>
      <c r="N150" s="132">
        <v>10</v>
      </c>
    </row>
    <row r="151" spans="1:14" x14ac:dyDescent="0.25">
      <c r="A151" s="13">
        <v>850</v>
      </c>
      <c r="B151" s="13">
        <v>700</v>
      </c>
      <c r="C151" s="13">
        <v>1150</v>
      </c>
      <c r="D151" s="2">
        <v>17</v>
      </c>
      <c r="E151" s="2">
        <v>0</v>
      </c>
      <c r="F151" s="2">
        <f t="shared" si="19"/>
        <v>17</v>
      </c>
      <c r="G151" s="72">
        <f t="shared" si="20"/>
        <v>-6</v>
      </c>
      <c r="H151" s="2">
        <v>592</v>
      </c>
      <c r="I151" s="69">
        <v>44036</v>
      </c>
      <c r="J151" s="132">
        <v>149</v>
      </c>
      <c r="K151" s="132">
        <v>74</v>
      </c>
      <c r="L151" s="132">
        <f t="shared" si="21"/>
        <v>-17</v>
      </c>
      <c r="M151" s="132">
        <f t="shared" si="10"/>
        <v>91</v>
      </c>
      <c r="N151" s="132">
        <v>10</v>
      </c>
    </row>
    <row r="152" spans="1:14" x14ac:dyDescent="0.25">
      <c r="A152" s="13">
        <v>850</v>
      </c>
      <c r="B152" s="13">
        <v>700</v>
      </c>
      <c r="C152" s="13">
        <v>1150</v>
      </c>
      <c r="D152" s="2">
        <v>18</v>
      </c>
      <c r="E152" s="2">
        <v>0</v>
      </c>
      <c r="F152" s="2">
        <f t="shared" si="19"/>
        <v>18</v>
      </c>
      <c r="G152" s="72">
        <f t="shared" si="20"/>
        <v>1</v>
      </c>
      <c r="H152" s="2">
        <v>596</v>
      </c>
      <c r="I152" s="69">
        <v>44037</v>
      </c>
      <c r="J152" s="132">
        <v>150</v>
      </c>
      <c r="K152" s="132">
        <v>91</v>
      </c>
      <c r="L152" s="132">
        <f t="shared" si="21"/>
        <v>17</v>
      </c>
      <c r="M152" s="132">
        <f t="shared" si="10"/>
        <v>109</v>
      </c>
      <c r="N152" s="132">
        <v>10</v>
      </c>
    </row>
    <row r="153" spans="1:14" x14ac:dyDescent="0.25">
      <c r="A153" s="13">
        <v>850</v>
      </c>
      <c r="B153" s="13">
        <v>700</v>
      </c>
      <c r="C153" s="13">
        <v>1150</v>
      </c>
      <c r="D153" s="2">
        <v>16</v>
      </c>
      <c r="E153" s="2">
        <v>0</v>
      </c>
      <c r="F153" s="2">
        <f t="shared" si="19"/>
        <v>16</v>
      </c>
      <c r="G153" s="72">
        <f t="shared" si="20"/>
        <v>-2</v>
      </c>
      <c r="H153" s="2">
        <v>568</v>
      </c>
      <c r="I153" s="69">
        <v>44038</v>
      </c>
      <c r="J153" s="132">
        <v>151</v>
      </c>
      <c r="K153" s="132">
        <v>67</v>
      </c>
      <c r="L153" s="132">
        <f t="shared" si="21"/>
        <v>-24</v>
      </c>
      <c r="M153" s="132">
        <f t="shared" si="10"/>
        <v>83</v>
      </c>
      <c r="N153" s="132">
        <v>10</v>
      </c>
    </row>
    <row r="154" spans="1:14" x14ac:dyDescent="0.25">
      <c r="A154" s="13">
        <v>850</v>
      </c>
      <c r="B154" s="13">
        <v>700</v>
      </c>
      <c r="C154" s="13">
        <v>1150</v>
      </c>
      <c r="D154" s="2">
        <v>21</v>
      </c>
      <c r="E154" s="2">
        <v>0</v>
      </c>
      <c r="F154" s="2">
        <f t="shared" si="19"/>
        <v>21</v>
      </c>
      <c r="G154" s="72">
        <f t="shared" si="20"/>
        <v>5</v>
      </c>
      <c r="H154" s="2">
        <v>563</v>
      </c>
      <c r="I154" s="69">
        <v>44039</v>
      </c>
      <c r="J154" s="132">
        <v>152</v>
      </c>
      <c r="K154" s="132">
        <v>70</v>
      </c>
      <c r="L154" s="132">
        <f t="shared" si="21"/>
        <v>3</v>
      </c>
      <c r="M154" s="132">
        <f t="shared" si="10"/>
        <v>91</v>
      </c>
      <c r="N154" s="132">
        <v>10</v>
      </c>
    </row>
    <row r="155" spans="1:14" x14ac:dyDescent="0.25">
      <c r="A155" s="13">
        <v>850</v>
      </c>
      <c r="B155" s="13">
        <v>700</v>
      </c>
      <c r="C155" s="13">
        <v>1150</v>
      </c>
      <c r="D155" s="2">
        <v>19</v>
      </c>
      <c r="E155" s="2">
        <v>0</v>
      </c>
      <c r="F155" s="2">
        <f t="shared" si="19"/>
        <v>19</v>
      </c>
      <c r="G155" s="72">
        <f t="shared" si="20"/>
        <v>-2</v>
      </c>
      <c r="H155" s="2">
        <v>538</v>
      </c>
      <c r="I155" s="69">
        <v>44040</v>
      </c>
      <c r="J155" s="132">
        <v>153</v>
      </c>
      <c r="K155" s="132">
        <v>77</v>
      </c>
      <c r="L155" s="132">
        <f t="shared" si="21"/>
        <v>7</v>
      </c>
      <c r="M155" s="132">
        <f t="shared" si="10"/>
        <v>96</v>
      </c>
      <c r="N155" s="132">
        <v>10</v>
      </c>
    </row>
    <row r="156" spans="1:14" x14ac:dyDescent="0.25">
      <c r="A156" s="13">
        <v>850</v>
      </c>
      <c r="B156" s="13">
        <v>700</v>
      </c>
      <c r="C156" s="13">
        <v>1150</v>
      </c>
      <c r="D156" s="2">
        <v>17</v>
      </c>
      <c r="E156" s="2">
        <v>0</v>
      </c>
      <c r="F156" s="2">
        <f t="shared" si="19"/>
        <v>17</v>
      </c>
      <c r="G156" s="72">
        <f t="shared" si="20"/>
        <v>-2</v>
      </c>
      <c r="H156" s="2">
        <v>548</v>
      </c>
      <c r="I156" s="69">
        <v>44041</v>
      </c>
      <c r="J156" s="132">
        <v>154</v>
      </c>
      <c r="K156" s="132">
        <v>63</v>
      </c>
      <c r="L156" s="132">
        <f t="shared" si="21"/>
        <v>-14</v>
      </c>
      <c r="M156" s="132">
        <f t="shared" si="10"/>
        <v>80</v>
      </c>
      <c r="N156" s="132">
        <v>10</v>
      </c>
    </row>
    <row r="157" spans="1:14" x14ac:dyDescent="0.25">
      <c r="A157" s="13">
        <v>850</v>
      </c>
      <c r="B157" s="13">
        <v>700</v>
      </c>
      <c r="C157" s="13">
        <v>1150</v>
      </c>
      <c r="D157" s="2">
        <v>14</v>
      </c>
      <c r="E157" s="2">
        <v>0</v>
      </c>
      <c r="F157" s="2">
        <f t="shared" si="19"/>
        <v>14</v>
      </c>
      <c r="G157" s="72">
        <f t="shared" si="20"/>
        <v>-3</v>
      </c>
      <c r="H157" s="2">
        <v>564</v>
      </c>
      <c r="I157" s="69">
        <v>44042</v>
      </c>
      <c r="J157" s="132">
        <v>155</v>
      </c>
      <c r="K157" s="132">
        <v>66</v>
      </c>
      <c r="L157" s="132">
        <f t="shared" si="21"/>
        <v>3</v>
      </c>
      <c r="M157" s="132">
        <f t="shared" si="10"/>
        <v>80</v>
      </c>
      <c r="N157" s="132">
        <v>10</v>
      </c>
    </row>
    <row r="158" spans="1:14" x14ac:dyDescent="0.25">
      <c r="A158" s="13">
        <v>850</v>
      </c>
      <c r="B158" s="13">
        <v>700</v>
      </c>
      <c r="C158" s="13">
        <v>1150</v>
      </c>
      <c r="D158" s="2">
        <v>19</v>
      </c>
      <c r="E158" s="2">
        <v>0</v>
      </c>
      <c r="F158" s="2">
        <f t="shared" si="19"/>
        <v>19</v>
      </c>
      <c r="G158" s="72">
        <f t="shared" si="20"/>
        <v>5</v>
      </c>
      <c r="H158" s="2">
        <v>573</v>
      </c>
      <c r="I158" s="69">
        <v>44043</v>
      </c>
      <c r="J158" s="132">
        <v>156</v>
      </c>
      <c r="K158" s="132">
        <v>73</v>
      </c>
      <c r="L158" s="132">
        <f t="shared" si="21"/>
        <v>7</v>
      </c>
      <c r="M158" s="132">
        <f t="shared" si="10"/>
        <v>92</v>
      </c>
      <c r="N158" s="132">
        <v>10</v>
      </c>
    </row>
    <row r="159" spans="1:14" x14ac:dyDescent="0.25">
      <c r="A159" s="13">
        <v>850</v>
      </c>
      <c r="B159" s="13">
        <v>700</v>
      </c>
      <c r="C159" s="13">
        <v>1150</v>
      </c>
      <c r="D159" s="2">
        <v>22</v>
      </c>
      <c r="E159" s="2">
        <v>0</v>
      </c>
      <c r="F159" s="2">
        <f t="shared" ref="F159:F200" si="22">D159</f>
        <v>22</v>
      </c>
      <c r="G159" s="72">
        <f t="shared" ref="G159:G200" si="23">F159-F158</f>
        <v>3</v>
      </c>
      <c r="H159" s="2">
        <v>575</v>
      </c>
      <c r="I159" s="69">
        <v>44044</v>
      </c>
      <c r="J159" s="132">
        <v>157</v>
      </c>
      <c r="K159" s="132">
        <v>67</v>
      </c>
      <c r="L159" s="132">
        <f t="shared" ref="L159:L200" si="24">K159-K158</f>
        <v>-6</v>
      </c>
      <c r="M159" s="132">
        <f t="shared" si="10"/>
        <v>89</v>
      </c>
      <c r="N159" s="132">
        <v>10</v>
      </c>
    </row>
    <row r="160" spans="1:14" x14ac:dyDescent="0.25">
      <c r="A160" s="13">
        <v>850</v>
      </c>
      <c r="B160" s="13">
        <v>700</v>
      </c>
      <c r="C160" s="13">
        <v>1150</v>
      </c>
      <c r="D160" s="2">
        <v>21</v>
      </c>
      <c r="E160" s="2">
        <v>0</v>
      </c>
      <c r="F160" s="2">
        <f t="shared" si="22"/>
        <v>21</v>
      </c>
      <c r="G160" s="72">
        <f t="shared" si="23"/>
        <v>-1</v>
      </c>
      <c r="H160" s="2">
        <v>568</v>
      </c>
      <c r="I160" s="69">
        <v>44045</v>
      </c>
      <c r="J160" s="132">
        <v>158</v>
      </c>
      <c r="K160" s="132">
        <v>70</v>
      </c>
      <c r="L160" s="132">
        <f t="shared" si="24"/>
        <v>3</v>
      </c>
      <c r="M160" s="132">
        <f t="shared" si="10"/>
        <v>91</v>
      </c>
      <c r="N160" s="132">
        <v>10</v>
      </c>
    </row>
    <row r="161" spans="1:14" x14ac:dyDescent="0.25">
      <c r="A161" s="13">
        <v>850</v>
      </c>
      <c r="B161" s="13">
        <v>700</v>
      </c>
      <c r="C161" s="13">
        <v>1150</v>
      </c>
      <c r="D161" s="2">
        <v>27</v>
      </c>
      <c r="E161" s="2">
        <v>0</v>
      </c>
      <c r="F161" s="2">
        <f t="shared" si="22"/>
        <v>27</v>
      </c>
      <c r="G161" s="72">
        <f t="shared" si="23"/>
        <v>6</v>
      </c>
      <c r="H161" s="2">
        <v>539</v>
      </c>
      <c r="I161" s="69">
        <v>44046</v>
      </c>
      <c r="J161" s="132">
        <v>159</v>
      </c>
      <c r="K161" s="132">
        <v>82</v>
      </c>
      <c r="L161" s="132">
        <f t="shared" si="24"/>
        <v>12</v>
      </c>
      <c r="M161" s="132">
        <f t="shared" si="10"/>
        <v>109</v>
      </c>
      <c r="N161" s="132">
        <v>10</v>
      </c>
    </row>
    <row r="162" spans="1:14" x14ac:dyDescent="0.25">
      <c r="A162" s="13">
        <v>850</v>
      </c>
      <c r="B162" s="13">
        <v>700</v>
      </c>
      <c r="C162" s="13">
        <v>1150</v>
      </c>
      <c r="D162" s="2">
        <v>26</v>
      </c>
      <c r="E162" s="2">
        <v>0</v>
      </c>
      <c r="F162" s="2">
        <f t="shared" si="22"/>
        <v>26</v>
      </c>
      <c r="G162" s="72">
        <f t="shared" si="23"/>
        <v>-1</v>
      </c>
      <c r="H162" s="2">
        <v>564</v>
      </c>
      <c r="I162" s="69">
        <v>44047</v>
      </c>
      <c r="J162" s="132">
        <v>160</v>
      </c>
      <c r="K162" s="132">
        <v>83</v>
      </c>
      <c r="L162" s="132">
        <f t="shared" si="24"/>
        <v>1</v>
      </c>
      <c r="M162" s="132">
        <f t="shared" ref="M162:M202" si="25">K162+D162</f>
        <v>109</v>
      </c>
      <c r="N162" s="132">
        <v>10</v>
      </c>
    </row>
    <row r="163" spans="1:14" x14ac:dyDescent="0.25">
      <c r="A163" s="13">
        <v>850</v>
      </c>
      <c r="B163" s="13">
        <v>700</v>
      </c>
      <c r="C163" s="13">
        <v>1150</v>
      </c>
      <c r="D163" s="2">
        <v>30</v>
      </c>
      <c r="E163" s="2">
        <v>0</v>
      </c>
      <c r="F163" s="2">
        <f t="shared" si="22"/>
        <v>30</v>
      </c>
      <c r="G163" s="72">
        <f t="shared" si="23"/>
        <v>4</v>
      </c>
      <c r="H163" s="2">
        <v>584</v>
      </c>
      <c r="I163" s="69">
        <v>44048</v>
      </c>
      <c r="J163" s="132">
        <v>161</v>
      </c>
      <c r="K163" s="132">
        <v>88</v>
      </c>
      <c r="L163" s="132">
        <f t="shared" si="24"/>
        <v>5</v>
      </c>
      <c r="M163" s="132">
        <f t="shared" si="25"/>
        <v>118</v>
      </c>
      <c r="N163" s="132">
        <v>10</v>
      </c>
    </row>
    <row r="164" spans="1:14" x14ac:dyDescent="0.25">
      <c r="A164" s="13">
        <v>850</v>
      </c>
      <c r="B164" s="13">
        <v>700</v>
      </c>
      <c r="C164" s="13">
        <v>1150</v>
      </c>
      <c r="D164" s="2">
        <v>29</v>
      </c>
      <c r="E164" s="2">
        <v>0</v>
      </c>
      <c r="F164" s="2">
        <f t="shared" si="22"/>
        <v>29</v>
      </c>
      <c r="G164" s="72">
        <f t="shared" si="23"/>
        <v>-1</v>
      </c>
      <c r="H164" s="2">
        <v>598</v>
      </c>
      <c r="I164" s="69">
        <v>44049</v>
      </c>
      <c r="J164" s="132">
        <v>162</v>
      </c>
      <c r="K164" s="132">
        <v>79</v>
      </c>
      <c r="L164" s="132">
        <f t="shared" si="24"/>
        <v>-9</v>
      </c>
      <c r="M164" s="132">
        <f t="shared" si="25"/>
        <v>108</v>
      </c>
      <c r="N164" s="132">
        <v>10</v>
      </c>
    </row>
    <row r="165" spans="1:14" x14ac:dyDescent="0.25">
      <c r="A165" s="13">
        <v>850</v>
      </c>
      <c r="B165" s="13">
        <v>700</v>
      </c>
      <c r="C165" s="13">
        <v>1150</v>
      </c>
      <c r="D165" s="2">
        <v>27</v>
      </c>
      <c r="E165" s="2">
        <v>0</v>
      </c>
      <c r="F165" s="2">
        <f t="shared" si="22"/>
        <v>27</v>
      </c>
      <c r="G165" s="72">
        <f t="shared" si="23"/>
        <v>-2</v>
      </c>
      <c r="H165" s="2">
        <v>564</v>
      </c>
      <c r="I165" s="69">
        <v>44050</v>
      </c>
      <c r="J165" s="132">
        <v>163</v>
      </c>
      <c r="K165" s="132">
        <v>78</v>
      </c>
      <c r="L165" s="132">
        <f t="shared" si="24"/>
        <v>-1</v>
      </c>
      <c r="M165" s="132">
        <f t="shared" si="25"/>
        <v>105</v>
      </c>
      <c r="N165" s="132">
        <v>10</v>
      </c>
    </row>
    <row r="166" spans="1:14" x14ac:dyDescent="0.25">
      <c r="A166" s="13">
        <v>850</v>
      </c>
      <c r="B166" s="13">
        <v>700</v>
      </c>
      <c r="C166" s="13">
        <v>1150</v>
      </c>
      <c r="D166" s="2">
        <v>28</v>
      </c>
      <c r="E166" s="2">
        <v>0</v>
      </c>
      <c r="F166" s="2">
        <f t="shared" si="22"/>
        <v>28</v>
      </c>
      <c r="G166" s="72">
        <f t="shared" si="23"/>
        <v>1</v>
      </c>
      <c r="H166" s="2">
        <v>576</v>
      </c>
      <c r="I166" s="69">
        <v>44051</v>
      </c>
      <c r="J166" s="132">
        <v>164</v>
      </c>
      <c r="K166" s="132">
        <v>79</v>
      </c>
      <c r="L166" s="132">
        <f t="shared" si="24"/>
        <v>1</v>
      </c>
      <c r="M166" s="132">
        <f t="shared" si="25"/>
        <v>107</v>
      </c>
      <c r="N166" s="132">
        <v>10</v>
      </c>
    </row>
    <row r="167" spans="1:14" x14ac:dyDescent="0.25">
      <c r="A167" s="13">
        <v>850</v>
      </c>
      <c r="B167" s="13">
        <v>700</v>
      </c>
      <c r="C167" s="13">
        <v>1150</v>
      </c>
      <c r="D167" s="2">
        <v>31</v>
      </c>
      <c r="E167" s="2">
        <v>0</v>
      </c>
      <c r="F167" s="2">
        <f t="shared" si="22"/>
        <v>31</v>
      </c>
      <c r="G167" s="72">
        <f t="shared" si="23"/>
        <v>3</v>
      </c>
      <c r="H167" s="2">
        <v>545</v>
      </c>
      <c r="I167" s="69">
        <v>44052</v>
      </c>
      <c r="J167" s="132">
        <v>165</v>
      </c>
      <c r="K167" s="132">
        <v>87</v>
      </c>
      <c r="L167" s="132">
        <f t="shared" si="24"/>
        <v>8</v>
      </c>
      <c r="M167" s="132">
        <f t="shared" si="25"/>
        <v>118</v>
      </c>
      <c r="N167" s="132">
        <v>10</v>
      </c>
    </row>
    <row r="168" spans="1:14" x14ac:dyDescent="0.25">
      <c r="A168" s="13">
        <v>850</v>
      </c>
      <c r="B168" s="13">
        <v>700</v>
      </c>
      <c r="C168" s="13">
        <v>1150</v>
      </c>
      <c r="D168" s="2">
        <v>29</v>
      </c>
      <c r="E168" s="2">
        <v>0</v>
      </c>
      <c r="F168" s="2">
        <f t="shared" si="22"/>
        <v>29</v>
      </c>
      <c r="G168" s="72">
        <f t="shared" si="23"/>
        <v>-2</v>
      </c>
      <c r="H168" s="2">
        <v>571</v>
      </c>
      <c r="I168" s="69">
        <v>44053</v>
      </c>
      <c r="J168" s="132">
        <v>166</v>
      </c>
      <c r="K168" s="132">
        <v>99</v>
      </c>
      <c r="L168" s="132">
        <f t="shared" si="24"/>
        <v>12</v>
      </c>
      <c r="M168" s="132">
        <f t="shared" si="25"/>
        <v>128</v>
      </c>
      <c r="N168" s="132">
        <v>10</v>
      </c>
    </row>
    <row r="169" spans="1:14" x14ac:dyDescent="0.25">
      <c r="A169" s="13">
        <v>850</v>
      </c>
      <c r="B169" s="13">
        <v>700</v>
      </c>
      <c r="C169" s="13">
        <v>1150</v>
      </c>
      <c r="D169" s="2">
        <v>30</v>
      </c>
      <c r="E169" s="2">
        <v>0</v>
      </c>
      <c r="F169" s="2">
        <f t="shared" si="22"/>
        <v>30</v>
      </c>
      <c r="G169" s="72">
        <f t="shared" si="23"/>
        <v>1</v>
      </c>
      <c r="H169" s="2">
        <v>583</v>
      </c>
      <c r="I169" s="69">
        <v>44054</v>
      </c>
      <c r="J169" s="132">
        <v>167</v>
      </c>
      <c r="K169" s="132">
        <v>97</v>
      </c>
      <c r="L169" s="132">
        <f t="shared" si="24"/>
        <v>-2</v>
      </c>
      <c r="M169" s="132">
        <f t="shared" si="25"/>
        <v>127</v>
      </c>
      <c r="N169" s="132">
        <v>10</v>
      </c>
    </row>
    <row r="170" spans="1:14" x14ac:dyDescent="0.25">
      <c r="A170" s="13">
        <v>850</v>
      </c>
      <c r="B170" s="13">
        <v>700</v>
      </c>
      <c r="C170" s="13">
        <v>1150</v>
      </c>
      <c r="D170" s="2">
        <v>35</v>
      </c>
      <c r="E170" s="2">
        <v>0</v>
      </c>
      <c r="F170" s="2">
        <f t="shared" si="22"/>
        <v>35</v>
      </c>
      <c r="G170" s="72">
        <f t="shared" si="23"/>
        <v>5</v>
      </c>
      <c r="H170" s="2">
        <v>613</v>
      </c>
      <c r="I170" s="69">
        <v>44055</v>
      </c>
      <c r="J170" s="132">
        <v>168</v>
      </c>
      <c r="K170" s="132">
        <v>115</v>
      </c>
      <c r="L170" s="132">
        <f t="shared" si="24"/>
        <v>18</v>
      </c>
      <c r="M170" s="132">
        <f t="shared" si="25"/>
        <v>150</v>
      </c>
      <c r="N170" s="132">
        <v>10</v>
      </c>
    </row>
    <row r="171" spans="1:14" x14ac:dyDescent="0.25">
      <c r="A171" s="13">
        <v>850</v>
      </c>
      <c r="B171" s="13">
        <v>700</v>
      </c>
      <c r="C171" s="13">
        <v>1150</v>
      </c>
      <c r="D171" s="2">
        <v>31</v>
      </c>
      <c r="E171" s="2">
        <v>0</v>
      </c>
      <c r="F171" s="2">
        <f t="shared" si="22"/>
        <v>31</v>
      </c>
      <c r="G171" s="72">
        <f t="shared" si="23"/>
        <v>-4</v>
      </c>
      <c r="H171" s="2">
        <v>612</v>
      </c>
      <c r="I171" s="69">
        <v>44056</v>
      </c>
      <c r="J171" s="132">
        <v>169</v>
      </c>
      <c r="K171" s="132">
        <v>127</v>
      </c>
      <c r="L171" s="132">
        <f t="shared" si="24"/>
        <v>12</v>
      </c>
      <c r="M171" s="132">
        <f t="shared" si="25"/>
        <v>158</v>
      </c>
      <c r="N171" s="132">
        <v>10</v>
      </c>
    </row>
    <row r="172" spans="1:14" x14ac:dyDescent="0.25">
      <c r="A172" s="13">
        <v>850</v>
      </c>
      <c r="B172" s="13">
        <v>700</v>
      </c>
      <c r="C172" s="13">
        <v>1150</v>
      </c>
      <c r="D172" s="2">
        <v>38</v>
      </c>
      <c r="E172" s="2">
        <v>0</v>
      </c>
      <c r="F172" s="2">
        <f t="shared" si="22"/>
        <v>38</v>
      </c>
      <c r="G172" s="72">
        <f t="shared" si="23"/>
        <v>7</v>
      </c>
      <c r="H172" s="2">
        <v>578</v>
      </c>
      <c r="I172" s="69">
        <v>44057</v>
      </c>
      <c r="J172" s="132">
        <v>170</v>
      </c>
      <c r="K172" s="132">
        <v>120</v>
      </c>
      <c r="L172" s="132">
        <f t="shared" si="24"/>
        <v>-7</v>
      </c>
      <c r="M172" s="132">
        <f t="shared" si="25"/>
        <v>158</v>
      </c>
      <c r="N172" s="132">
        <v>10</v>
      </c>
    </row>
    <row r="173" spans="1:14" x14ac:dyDescent="0.25">
      <c r="A173" s="13">
        <v>850</v>
      </c>
      <c r="B173" s="13">
        <v>700</v>
      </c>
      <c r="C173" s="13">
        <v>1150</v>
      </c>
      <c r="D173" s="2">
        <v>39</v>
      </c>
      <c r="E173" s="2">
        <v>0</v>
      </c>
      <c r="F173" s="2">
        <f t="shared" si="22"/>
        <v>39</v>
      </c>
      <c r="G173" s="72">
        <f t="shared" si="23"/>
        <v>1</v>
      </c>
      <c r="H173" s="2">
        <v>583</v>
      </c>
      <c r="I173" s="69">
        <v>44058</v>
      </c>
      <c r="J173" s="132">
        <v>171</v>
      </c>
      <c r="K173" s="132">
        <v>124</v>
      </c>
      <c r="L173" s="132">
        <f t="shared" si="24"/>
        <v>4</v>
      </c>
      <c r="M173" s="132">
        <f t="shared" si="25"/>
        <v>163</v>
      </c>
      <c r="N173" s="132">
        <v>10</v>
      </c>
    </row>
    <row r="174" spans="1:14" x14ac:dyDescent="0.25">
      <c r="A174" s="13">
        <v>850</v>
      </c>
      <c r="B174" s="13">
        <v>700</v>
      </c>
      <c r="C174" s="13">
        <v>1150</v>
      </c>
      <c r="D174" s="2">
        <v>36</v>
      </c>
      <c r="E174" s="2">
        <v>0</v>
      </c>
      <c r="F174" s="2">
        <f t="shared" si="22"/>
        <v>36</v>
      </c>
      <c r="G174" s="72">
        <f t="shared" si="23"/>
        <v>-3</v>
      </c>
      <c r="H174" s="2">
        <v>578</v>
      </c>
      <c r="I174" s="69">
        <v>44059</v>
      </c>
      <c r="J174" s="132">
        <v>172</v>
      </c>
      <c r="K174" s="132">
        <v>122</v>
      </c>
      <c r="L174" s="132">
        <f t="shared" si="24"/>
        <v>-2</v>
      </c>
      <c r="M174" s="132">
        <f t="shared" si="25"/>
        <v>158</v>
      </c>
      <c r="N174" s="132">
        <v>10</v>
      </c>
    </row>
    <row r="175" spans="1:14" x14ac:dyDescent="0.25">
      <c r="A175" s="13">
        <v>850</v>
      </c>
      <c r="B175" s="13">
        <v>700</v>
      </c>
      <c r="C175" s="13">
        <v>1150</v>
      </c>
      <c r="D175" s="2">
        <v>39</v>
      </c>
      <c r="E175" s="2">
        <v>0</v>
      </c>
      <c r="F175" s="2">
        <f t="shared" si="22"/>
        <v>39</v>
      </c>
      <c r="G175" s="72">
        <f t="shared" si="23"/>
        <v>3</v>
      </c>
      <c r="H175" s="2">
        <v>565</v>
      </c>
      <c r="I175" s="69">
        <v>44060</v>
      </c>
      <c r="J175" s="132">
        <v>173</v>
      </c>
      <c r="K175" s="132">
        <v>126</v>
      </c>
      <c r="L175" s="132">
        <f t="shared" si="24"/>
        <v>4</v>
      </c>
      <c r="M175" s="132">
        <f t="shared" si="25"/>
        <v>165</v>
      </c>
      <c r="N175" s="132">
        <v>10</v>
      </c>
    </row>
    <row r="176" spans="1:14" x14ac:dyDescent="0.25">
      <c r="A176" s="13">
        <v>850</v>
      </c>
      <c r="B176" s="13">
        <v>700</v>
      </c>
      <c r="C176" s="13">
        <v>1150</v>
      </c>
      <c r="D176" s="2">
        <v>42</v>
      </c>
      <c r="E176" s="2">
        <v>0</v>
      </c>
      <c r="F176" s="2">
        <f t="shared" si="22"/>
        <v>42</v>
      </c>
      <c r="G176" s="72">
        <f t="shared" si="23"/>
        <v>3</v>
      </c>
      <c r="H176" s="2">
        <v>604</v>
      </c>
      <c r="I176" s="69">
        <v>44061</v>
      </c>
      <c r="J176" s="132">
        <v>174</v>
      </c>
      <c r="K176" s="132">
        <v>129</v>
      </c>
      <c r="L176" s="132">
        <f t="shared" si="24"/>
        <v>3</v>
      </c>
      <c r="M176" s="132">
        <f t="shared" si="25"/>
        <v>171</v>
      </c>
      <c r="N176" s="132">
        <v>10</v>
      </c>
    </row>
    <row r="177" spans="1:14" x14ac:dyDescent="0.25">
      <c r="A177" s="13">
        <v>850</v>
      </c>
      <c r="B177" s="13">
        <v>700</v>
      </c>
      <c r="C177" s="13">
        <v>1150</v>
      </c>
      <c r="D177" s="2">
        <v>41</v>
      </c>
      <c r="E177" s="2">
        <v>0</v>
      </c>
      <c r="F177" s="2">
        <f t="shared" si="22"/>
        <v>41</v>
      </c>
      <c r="G177" s="72">
        <f t="shared" si="23"/>
        <v>-1</v>
      </c>
      <c r="H177" s="2">
        <v>608</v>
      </c>
      <c r="I177" s="69">
        <v>44062</v>
      </c>
      <c r="J177" s="132">
        <v>175</v>
      </c>
      <c r="K177" s="132">
        <v>125</v>
      </c>
      <c r="L177" s="132">
        <f t="shared" si="24"/>
        <v>-4</v>
      </c>
      <c r="M177" s="132">
        <f t="shared" si="25"/>
        <v>166</v>
      </c>
      <c r="N177" s="132">
        <v>10</v>
      </c>
    </row>
    <row r="178" spans="1:14" x14ac:dyDescent="0.25">
      <c r="A178" s="13">
        <v>850</v>
      </c>
      <c r="B178" s="13">
        <v>700</v>
      </c>
      <c r="C178" s="13">
        <v>1150</v>
      </c>
      <c r="D178" s="2">
        <v>39</v>
      </c>
      <c r="E178" s="2">
        <v>0</v>
      </c>
      <c r="F178" s="2">
        <f t="shared" si="22"/>
        <v>39</v>
      </c>
      <c r="G178" s="72">
        <f t="shared" si="23"/>
        <v>-2</v>
      </c>
      <c r="H178" s="2">
        <v>594</v>
      </c>
      <c r="I178" s="69">
        <v>44063</v>
      </c>
      <c r="J178" s="132">
        <v>176</v>
      </c>
      <c r="K178" s="132">
        <v>138</v>
      </c>
      <c r="L178" s="132">
        <f t="shared" si="24"/>
        <v>13</v>
      </c>
      <c r="M178" s="132">
        <f t="shared" si="25"/>
        <v>177</v>
      </c>
      <c r="N178" s="132">
        <v>10</v>
      </c>
    </row>
    <row r="179" spans="1:14" x14ac:dyDescent="0.25">
      <c r="A179" s="13">
        <v>850</v>
      </c>
      <c r="B179" s="13">
        <v>700</v>
      </c>
      <c r="C179" s="13">
        <v>1150</v>
      </c>
      <c r="D179" s="2">
        <v>43</v>
      </c>
      <c r="E179" s="2">
        <v>0</v>
      </c>
      <c r="F179" s="2">
        <f t="shared" si="22"/>
        <v>43</v>
      </c>
      <c r="G179" s="72">
        <f t="shared" si="23"/>
        <v>4</v>
      </c>
      <c r="H179" s="2">
        <v>603</v>
      </c>
      <c r="I179" s="69">
        <v>44064</v>
      </c>
      <c r="J179" s="132">
        <v>177</v>
      </c>
      <c r="K179" s="132">
        <v>133</v>
      </c>
      <c r="L179" s="132">
        <f t="shared" si="24"/>
        <v>-5</v>
      </c>
      <c r="M179" s="132">
        <f t="shared" si="25"/>
        <v>176</v>
      </c>
      <c r="N179" s="132">
        <v>10</v>
      </c>
    </row>
    <row r="180" spans="1:14" x14ac:dyDescent="0.25">
      <c r="A180" s="13">
        <v>850</v>
      </c>
      <c r="B180" s="13">
        <v>700</v>
      </c>
      <c r="C180" s="13">
        <v>1150</v>
      </c>
      <c r="D180" s="2">
        <v>42</v>
      </c>
      <c r="E180" s="2">
        <v>0</v>
      </c>
      <c r="F180" s="2">
        <f t="shared" si="22"/>
        <v>42</v>
      </c>
      <c r="G180" s="72">
        <f t="shared" si="23"/>
        <v>-1</v>
      </c>
      <c r="H180" s="2">
        <v>591</v>
      </c>
      <c r="I180" s="69">
        <v>44065</v>
      </c>
      <c r="J180" s="132">
        <v>178</v>
      </c>
      <c r="K180" s="132">
        <v>131</v>
      </c>
      <c r="L180" s="132">
        <f t="shared" si="24"/>
        <v>-2</v>
      </c>
      <c r="M180" s="132">
        <f t="shared" si="25"/>
        <v>173</v>
      </c>
      <c r="N180" s="132">
        <v>10</v>
      </c>
    </row>
    <row r="181" spans="1:14" x14ac:dyDescent="0.25">
      <c r="A181" s="13">
        <v>850</v>
      </c>
      <c r="B181" s="13">
        <v>700</v>
      </c>
      <c r="C181" s="13">
        <v>1150</v>
      </c>
      <c r="D181" s="2">
        <v>42</v>
      </c>
      <c r="E181" s="2">
        <v>0</v>
      </c>
      <c r="F181" s="2">
        <f t="shared" si="22"/>
        <v>42</v>
      </c>
      <c r="G181" s="72">
        <f t="shared" si="23"/>
        <v>0</v>
      </c>
      <c r="H181" s="2">
        <v>565</v>
      </c>
      <c r="I181" s="69">
        <v>44066</v>
      </c>
      <c r="J181" s="132">
        <v>179</v>
      </c>
      <c r="K181" s="132">
        <v>129</v>
      </c>
      <c r="L181" s="132">
        <f t="shared" si="24"/>
        <v>-2</v>
      </c>
      <c r="M181" s="132">
        <f t="shared" si="25"/>
        <v>171</v>
      </c>
      <c r="N181" s="132">
        <v>10</v>
      </c>
    </row>
    <row r="182" spans="1:14" x14ac:dyDescent="0.25">
      <c r="A182" s="13">
        <v>850</v>
      </c>
      <c r="B182" s="13">
        <v>700</v>
      </c>
      <c r="C182" s="13">
        <v>1150</v>
      </c>
      <c r="D182" s="2">
        <v>41</v>
      </c>
      <c r="E182" s="2">
        <v>0</v>
      </c>
      <c r="F182" s="2">
        <f t="shared" si="22"/>
        <v>41</v>
      </c>
      <c r="G182" s="72">
        <f t="shared" si="23"/>
        <v>-1</v>
      </c>
      <c r="H182" s="2">
        <v>552</v>
      </c>
      <c r="I182" s="69">
        <v>44067</v>
      </c>
      <c r="J182" s="132">
        <v>180</v>
      </c>
      <c r="K182" s="132">
        <v>121</v>
      </c>
      <c r="L182" s="132">
        <f t="shared" si="24"/>
        <v>-8</v>
      </c>
      <c r="M182" s="132">
        <f t="shared" si="25"/>
        <v>162</v>
      </c>
      <c r="N182" s="132">
        <v>10</v>
      </c>
    </row>
    <row r="183" spans="1:14" x14ac:dyDescent="0.25">
      <c r="A183" s="13">
        <v>850</v>
      </c>
      <c r="B183" s="13">
        <v>700</v>
      </c>
      <c r="C183" s="13">
        <v>1150</v>
      </c>
      <c r="D183" s="2">
        <v>38</v>
      </c>
      <c r="E183" s="2">
        <v>0</v>
      </c>
      <c r="F183" s="2">
        <f t="shared" si="22"/>
        <v>38</v>
      </c>
      <c r="G183" s="72">
        <f t="shared" si="23"/>
        <v>-3</v>
      </c>
      <c r="H183" s="2">
        <v>601</v>
      </c>
      <c r="I183" s="69">
        <v>44068</v>
      </c>
      <c r="J183" s="132">
        <v>181</v>
      </c>
      <c r="K183" s="132">
        <v>120</v>
      </c>
      <c r="L183" s="132">
        <f t="shared" si="24"/>
        <v>-1</v>
      </c>
      <c r="M183" s="132">
        <f t="shared" si="25"/>
        <v>158</v>
      </c>
      <c r="N183" s="132">
        <v>10</v>
      </c>
    </row>
    <row r="184" spans="1:14" x14ac:dyDescent="0.25">
      <c r="A184" s="13">
        <v>850</v>
      </c>
      <c r="B184" s="13">
        <v>700</v>
      </c>
      <c r="C184" s="13">
        <v>1150</v>
      </c>
      <c r="D184" s="2">
        <v>38</v>
      </c>
      <c r="E184" s="2">
        <v>0</v>
      </c>
      <c r="F184" s="2">
        <f t="shared" si="22"/>
        <v>38</v>
      </c>
      <c r="G184" s="72">
        <f t="shared" si="23"/>
        <v>0</v>
      </c>
      <c r="H184" s="2">
        <v>622</v>
      </c>
      <c r="I184" s="69">
        <v>44069</v>
      </c>
      <c r="J184" s="132">
        <v>182</v>
      </c>
      <c r="K184" s="132">
        <v>120</v>
      </c>
      <c r="L184" s="132">
        <f t="shared" si="24"/>
        <v>0</v>
      </c>
      <c r="M184" s="132">
        <f t="shared" si="25"/>
        <v>158</v>
      </c>
      <c r="N184" s="132">
        <v>10</v>
      </c>
    </row>
    <row r="185" spans="1:14" x14ac:dyDescent="0.25">
      <c r="A185" s="13">
        <v>850</v>
      </c>
      <c r="B185" s="13">
        <v>700</v>
      </c>
      <c r="C185" s="13">
        <v>1150</v>
      </c>
      <c r="D185" s="2">
        <v>36</v>
      </c>
      <c r="E185" s="2">
        <v>0</v>
      </c>
      <c r="F185" s="2">
        <f t="shared" si="22"/>
        <v>36</v>
      </c>
      <c r="G185" s="72">
        <f t="shared" si="23"/>
        <v>-2</v>
      </c>
      <c r="H185" s="2">
        <v>613</v>
      </c>
      <c r="I185" s="69">
        <v>44070</v>
      </c>
      <c r="J185" s="132">
        <v>183</v>
      </c>
      <c r="K185" s="132">
        <v>107</v>
      </c>
      <c r="L185" s="132">
        <f t="shared" si="24"/>
        <v>-13</v>
      </c>
      <c r="M185" s="132">
        <f t="shared" si="25"/>
        <v>143</v>
      </c>
      <c r="N185" s="132">
        <v>10</v>
      </c>
    </row>
    <row r="186" spans="1:14" x14ac:dyDescent="0.25">
      <c r="A186" s="13">
        <v>850</v>
      </c>
      <c r="B186" s="13">
        <v>700</v>
      </c>
      <c r="C186" s="13">
        <v>1150</v>
      </c>
      <c r="D186" s="2">
        <v>34</v>
      </c>
      <c r="E186" s="2">
        <v>0</v>
      </c>
      <c r="F186" s="2">
        <f t="shared" si="22"/>
        <v>34</v>
      </c>
      <c r="G186" s="72">
        <f t="shared" si="23"/>
        <v>-2</v>
      </c>
      <c r="H186" s="2">
        <v>607</v>
      </c>
      <c r="I186" s="69">
        <v>44071</v>
      </c>
      <c r="J186" s="132">
        <v>184</v>
      </c>
      <c r="K186" s="132">
        <v>100</v>
      </c>
      <c r="L186" s="132">
        <f t="shared" si="24"/>
        <v>-7</v>
      </c>
      <c r="M186" s="132">
        <f t="shared" si="25"/>
        <v>134</v>
      </c>
      <c r="N186" s="132">
        <v>10</v>
      </c>
    </row>
    <row r="187" spans="1:14" x14ac:dyDescent="0.25">
      <c r="A187" s="13">
        <v>850</v>
      </c>
      <c r="B187" s="13">
        <v>700</v>
      </c>
      <c r="C187" s="13">
        <v>1150</v>
      </c>
      <c r="D187" s="2">
        <v>34</v>
      </c>
      <c r="E187" s="2">
        <v>0</v>
      </c>
      <c r="F187" s="2">
        <f t="shared" si="22"/>
        <v>34</v>
      </c>
      <c r="G187" s="72">
        <f t="shared" si="23"/>
        <v>0</v>
      </c>
      <c r="H187" s="2">
        <v>577</v>
      </c>
      <c r="I187" s="69">
        <v>44072</v>
      </c>
      <c r="J187" s="132">
        <v>185</v>
      </c>
      <c r="K187" s="132">
        <v>96</v>
      </c>
      <c r="L187" s="132">
        <f t="shared" si="24"/>
        <v>-4</v>
      </c>
      <c r="M187" s="132">
        <f t="shared" si="25"/>
        <v>130</v>
      </c>
      <c r="N187" s="132">
        <v>10</v>
      </c>
    </row>
    <row r="188" spans="1:14" x14ac:dyDescent="0.25">
      <c r="A188" s="13">
        <v>850</v>
      </c>
      <c r="B188" s="13">
        <v>700</v>
      </c>
      <c r="C188" s="13">
        <v>1150</v>
      </c>
      <c r="D188" s="2">
        <v>33</v>
      </c>
      <c r="E188" s="2">
        <v>0</v>
      </c>
      <c r="F188" s="2">
        <f t="shared" si="22"/>
        <v>33</v>
      </c>
      <c r="G188" s="72">
        <f t="shared" si="23"/>
        <v>-1</v>
      </c>
      <c r="H188" s="2">
        <v>558</v>
      </c>
      <c r="I188" s="69">
        <v>44073</v>
      </c>
      <c r="J188" s="132">
        <v>186</v>
      </c>
      <c r="K188" s="132">
        <v>94</v>
      </c>
      <c r="L188" s="132">
        <f t="shared" si="24"/>
        <v>-2</v>
      </c>
      <c r="M188" s="132">
        <f t="shared" si="25"/>
        <v>127</v>
      </c>
      <c r="N188" s="132">
        <v>10</v>
      </c>
    </row>
    <row r="189" spans="1:14" x14ac:dyDescent="0.25">
      <c r="A189" s="13">
        <v>850</v>
      </c>
      <c r="B189" s="13">
        <v>700</v>
      </c>
      <c r="C189" s="13">
        <v>1150</v>
      </c>
      <c r="D189" s="2">
        <v>38</v>
      </c>
      <c r="E189" s="2">
        <v>0</v>
      </c>
      <c r="F189" s="2">
        <f t="shared" si="22"/>
        <v>38</v>
      </c>
      <c r="G189" s="72">
        <f t="shared" si="23"/>
        <v>5</v>
      </c>
      <c r="H189" s="2">
        <v>550</v>
      </c>
      <c r="I189" s="69">
        <v>44074</v>
      </c>
      <c r="J189" s="132">
        <v>187</v>
      </c>
      <c r="K189" s="132">
        <v>94</v>
      </c>
      <c r="L189" s="132">
        <f t="shared" si="24"/>
        <v>0</v>
      </c>
      <c r="M189" s="132">
        <f t="shared" si="25"/>
        <v>132</v>
      </c>
      <c r="N189" s="132">
        <v>10</v>
      </c>
    </row>
    <row r="190" spans="1:14" x14ac:dyDescent="0.25">
      <c r="A190" s="13">
        <v>850</v>
      </c>
      <c r="B190" s="13">
        <v>700</v>
      </c>
      <c r="C190" s="13">
        <v>1150</v>
      </c>
      <c r="D190" s="2">
        <v>33</v>
      </c>
      <c r="E190" s="2">
        <v>0</v>
      </c>
      <c r="F190" s="2">
        <f t="shared" si="22"/>
        <v>33</v>
      </c>
      <c r="G190" s="72">
        <f t="shared" si="23"/>
        <v>-5</v>
      </c>
      <c r="H190" s="2">
        <v>589</v>
      </c>
      <c r="I190" s="69">
        <v>44075</v>
      </c>
      <c r="J190" s="132">
        <v>188</v>
      </c>
      <c r="K190" s="132">
        <v>93</v>
      </c>
      <c r="L190" s="132">
        <f t="shared" si="24"/>
        <v>-1</v>
      </c>
      <c r="M190" s="132">
        <f t="shared" si="25"/>
        <v>126</v>
      </c>
      <c r="N190" s="132">
        <v>10</v>
      </c>
    </row>
    <row r="191" spans="1:14" x14ac:dyDescent="0.25">
      <c r="A191" s="13">
        <v>850</v>
      </c>
      <c r="B191" s="13">
        <v>700</v>
      </c>
      <c r="C191" s="13">
        <v>1150</v>
      </c>
      <c r="D191" s="2">
        <v>32</v>
      </c>
      <c r="E191" s="2">
        <v>0</v>
      </c>
      <c r="F191" s="2">
        <f t="shared" si="22"/>
        <v>32</v>
      </c>
      <c r="G191" s="72">
        <f t="shared" si="23"/>
        <v>-1</v>
      </c>
      <c r="H191" s="2">
        <v>617</v>
      </c>
      <c r="I191" s="69">
        <v>44076</v>
      </c>
      <c r="J191" s="132">
        <v>189</v>
      </c>
      <c r="K191" s="132">
        <v>90</v>
      </c>
      <c r="L191" s="132">
        <f t="shared" si="24"/>
        <v>-3</v>
      </c>
      <c r="M191" s="132">
        <f t="shared" si="25"/>
        <v>122</v>
      </c>
      <c r="N191" s="132">
        <v>10</v>
      </c>
    </row>
    <row r="192" spans="1:14" x14ac:dyDescent="0.25">
      <c r="A192" s="13">
        <v>850</v>
      </c>
      <c r="B192" s="13">
        <v>700</v>
      </c>
      <c r="C192" s="13">
        <v>1150</v>
      </c>
      <c r="D192" s="2">
        <v>28</v>
      </c>
      <c r="E192" s="2">
        <v>0</v>
      </c>
      <c r="F192" s="2">
        <f t="shared" si="22"/>
        <v>28</v>
      </c>
      <c r="G192" s="72">
        <f t="shared" si="23"/>
        <v>-4</v>
      </c>
      <c r="H192" s="2">
        <v>592</v>
      </c>
      <c r="I192" s="69">
        <v>44077</v>
      </c>
      <c r="J192" s="132">
        <v>190</v>
      </c>
      <c r="K192" s="132">
        <v>95</v>
      </c>
      <c r="L192" s="132">
        <f t="shared" si="24"/>
        <v>5</v>
      </c>
      <c r="M192" s="132">
        <f t="shared" si="25"/>
        <v>123</v>
      </c>
      <c r="N192" s="132">
        <v>10</v>
      </c>
    </row>
    <row r="193" spans="1:14" x14ac:dyDescent="0.25">
      <c r="A193" s="13">
        <v>850</v>
      </c>
      <c r="B193" s="13">
        <v>700</v>
      </c>
      <c r="C193" s="13">
        <v>1150</v>
      </c>
      <c r="D193" s="2">
        <v>35</v>
      </c>
      <c r="E193" s="2">
        <v>0</v>
      </c>
      <c r="F193" s="2">
        <f t="shared" si="22"/>
        <v>35</v>
      </c>
      <c r="G193" s="72">
        <f t="shared" si="23"/>
        <v>7</v>
      </c>
      <c r="H193" s="2">
        <v>604</v>
      </c>
      <c r="I193" s="69">
        <v>44078</v>
      </c>
      <c r="J193" s="132">
        <v>191</v>
      </c>
      <c r="K193" s="132">
        <v>95</v>
      </c>
      <c r="L193" s="132">
        <f t="shared" si="24"/>
        <v>0</v>
      </c>
      <c r="M193" s="132">
        <f t="shared" si="25"/>
        <v>130</v>
      </c>
      <c r="N193" s="132">
        <v>10</v>
      </c>
    </row>
    <row r="194" spans="1:14" x14ac:dyDescent="0.25">
      <c r="A194" s="13">
        <v>850</v>
      </c>
      <c r="B194" s="13">
        <v>700</v>
      </c>
      <c r="C194" s="13">
        <v>1150</v>
      </c>
      <c r="D194" s="2">
        <v>35</v>
      </c>
      <c r="E194" s="2">
        <v>0</v>
      </c>
      <c r="F194" s="2">
        <f t="shared" si="22"/>
        <v>35</v>
      </c>
      <c r="G194" s="72">
        <f t="shared" si="23"/>
        <v>0</v>
      </c>
      <c r="H194" s="2">
        <v>597</v>
      </c>
      <c r="I194" s="69">
        <v>44079</v>
      </c>
      <c r="J194" s="132">
        <v>192</v>
      </c>
      <c r="K194" s="132">
        <v>99</v>
      </c>
      <c r="L194" s="132">
        <f t="shared" si="24"/>
        <v>4</v>
      </c>
      <c r="M194" s="132">
        <f t="shared" si="25"/>
        <v>134</v>
      </c>
      <c r="N194" s="132">
        <v>10</v>
      </c>
    </row>
    <row r="195" spans="1:14" x14ac:dyDescent="0.25">
      <c r="A195" s="13">
        <v>850</v>
      </c>
      <c r="B195" s="13">
        <v>700</v>
      </c>
      <c r="C195" s="13">
        <v>1150</v>
      </c>
      <c r="D195" s="2">
        <v>33</v>
      </c>
      <c r="E195" s="2">
        <v>0</v>
      </c>
      <c r="F195" s="2">
        <f t="shared" si="22"/>
        <v>33</v>
      </c>
      <c r="G195" s="72">
        <f t="shared" si="23"/>
        <v>-2</v>
      </c>
      <c r="H195" s="2">
        <v>576</v>
      </c>
      <c r="I195" s="69">
        <v>44080</v>
      </c>
      <c r="J195" s="132">
        <v>193</v>
      </c>
      <c r="K195" s="132">
        <v>105</v>
      </c>
      <c r="L195" s="132">
        <f t="shared" si="24"/>
        <v>6</v>
      </c>
      <c r="M195" s="132">
        <f t="shared" si="25"/>
        <v>138</v>
      </c>
      <c r="N195" s="132">
        <v>10</v>
      </c>
    </row>
    <row r="196" spans="1:14" x14ac:dyDescent="0.25">
      <c r="A196" s="13">
        <v>850</v>
      </c>
      <c r="B196" s="13">
        <v>700</v>
      </c>
      <c r="C196" s="13">
        <v>1150</v>
      </c>
      <c r="D196" s="2">
        <v>31</v>
      </c>
      <c r="E196" s="2">
        <v>0</v>
      </c>
      <c r="F196" s="2">
        <f t="shared" si="22"/>
        <v>31</v>
      </c>
      <c r="G196" s="72">
        <f t="shared" si="23"/>
        <v>-2</v>
      </c>
      <c r="H196" s="2">
        <v>552</v>
      </c>
      <c r="I196" s="69">
        <v>44081</v>
      </c>
      <c r="J196" s="132">
        <v>194</v>
      </c>
      <c r="K196" s="132">
        <v>109</v>
      </c>
      <c r="L196" s="132">
        <f t="shared" si="24"/>
        <v>4</v>
      </c>
      <c r="M196" s="132">
        <f t="shared" si="25"/>
        <v>140</v>
      </c>
      <c r="N196" s="132">
        <v>10</v>
      </c>
    </row>
    <row r="197" spans="1:14" x14ac:dyDescent="0.25">
      <c r="A197" s="13">
        <v>850</v>
      </c>
      <c r="B197" s="13">
        <v>700</v>
      </c>
      <c r="C197" s="13">
        <v>1150</v>
      </c>
      <c r="D197" s="2">
        <v>30</v>
      </c>
      <c r="E197" s="2">
        <v>0</v>
      </c>
      <c r="F197" s="2">
        <f t="shared" si="22"/>
        <v>30</v>
      </c>
      <c r="G197" s="72">
        <f t="shared" si="23"/>
        <v>-1</v>
      </c>
      <c r="H197" s="2">
        <v>632</v>
      </c>
      <c r="I197" s="69">
        <v>44082</v>
      </c>
      <c r="J197" s="132">
        <v>195</v>
      </c>
      <c r="K197" s="132">
        <v>116</v>
      </c>
      <c r="L197" s="132">
        <f t="shared" si="24"/>
        <v>7</v>
      </c>
      <c r="M197" s="132">
        <f t="shared" si="25"/>
        <v>146</v>
      </c>
      <c r="N197" s="132">
        <v>10</v>
      </c>
    </row>
    <row r="198" spans="1:14" x14ac:dyDescent="0.25">
      <c r="A198" s="13">
        <v>850</v>
      </c>
      <c r="B198" s="13">
        <v>700</v>
      </c>
      <c r="C198" s="13">
        <v>1150</v>
      </c>
      <c r="D198" s="2">
        <v>31</v>
      </c>
      <c r="E198" s="2">
        <v>0</v>
      </c>
      <c r="F198" s="2">
        <f t="shared" si="22"/>
        <v>31</v>
      </c>
      <c r="G198" s="72">
        <f t="shared" si="23"/>
        <v>1</v>
      </c>
      <c r="H198" s="2">
        <v>616</v>
      </c>
      <c r="I198" s="69">
        <v>44083</v>
      </c>
      <c r="J198" s="132">
        <v>196</v>
      </c>
      <c r="K198" s="132">
        <v>122</v>
      </c>
      <c r="L198" s="132">
        <f t="shared" si="24"/>
        <v>6</v>
      </c>
      <c r="M198" s="132">
        <f t="shared" si="25"/>
        <v>153</v>
      </c>
      <c r="N198" s="132">
        <v>10</v>
      </c>
    </row>
    <row r="199" spans="1:14" x14ac:dyDescent="0.25">
      <c r="A199" s="13">
        <v>850</v>
      </c>
      <c r="B199" s="13">
        <v>700</v>
      </c>
      <c r="C199" s="13">
        <v>1150</v>
      </c>
      <c r="D199" s="2">
        <v>30</v>
      </c>
      <c r="E199" s="2">
        <v>0</v>
      </c>
      <c r="F199" s="2">
        <f t="shared" si="22"/>
        <v>30</v>
      </c>
      <c r="G199" s="72">
        <f t="shared" si="23"/>
        <v>-1</v>
      </c>
      <c r="H199" s="2">
        <v>606</v>
      </c>
      <c r="I199" s="69">
        <v>44084</v>
      </c>
      <c r="J199" s="132">
        <v>197</v>
      </c>
      <c r="K199" s="132">
        <v>131</v>
      </c>
      <c r="L199" s="132">
        <f t="shared" si="24"/>
        <v>9</v>
      </c>
      <c r="M199" s="132">
        <f t="shared" si="25"/>
        <v>161</v>
      </c>
      <c r="N199" s="132">
        <v>10</v>
      </c>
    </row>
    <row r="200" spans="1:14" x14ac:dyDescent="0.25">
      <c r="A200" s="13">
        <v>850</v>
      </c>
      <c r="B200" s="13">
        <v>700</v>
      </c>
      <c r="C200" s="13">
        <v>1150</v>
      </c>
      <c r="D200" s="2">
        <v>36</v>
      </c>
      <c r="E200" s="2">
        <v>0</v>
      </c>
      <c r="F200" s="2">
        <f t="shared" si="22"/>
        <v>36</v>
      </c>
      <c r="G200" s="72">
        <f t="shared" si="23"/>
        <v>6</v>
      </c>
      <c r="H200" s="2">
        <v>609</v>
      </c>
      <c r="I200" s="69">
        <v>44085</v>
      </c>
      <c r="J200" s="132">
        <v>198</v>
      </c>
      <c r="K200" s="132">
        <v>136</v>
      </c>
      <c r="L200" s="132">
        <f t="shared" si="24"/>
        <v>5</v>
      </c>
      <c r="M200" s="132">
        <f t="shared" si="25"/>
        <v>172</v>
      </c>
      <c r="N200" s="132">
        <v>10</v>
      </c>
    </row>
    <row r="201" spans="1:14" x14ac:dyDescent="0.25">
      <c r="A201" s="13">
        <v>850</v>
      </c>
      <c r="B201" s="13">
        <v>700</v>
      </c>
      <c r="C201" s="13">
        <v>1150</v>
      </c>
      <c r="D201" s="2">
        <v>37</v>
      </c>
      <c r="E201" s="2">
        <v>0</v>
      </c>
      <c r="F201" s="2">
        <f t="shared" ref="F201:F217" si="26">D201</f>
        <v>37</v>
      </c>
      <c r="G201" s="237">
        <f t="shared" ref="G201:G217" si="27">F201-F200</f>
        <v>1</v>
      </c>
      <c r="H201" s="2">
        <v>596</v>
      </c>
      <c r="I201" s="69">
        <v>44086</v>
      </c>
      <c r="J201" s="132">
        <v>199</v>
      </c>
      <c r="K201" s="132">
        <v>138</v>
      </c>
      <c r="L201" s="132">
        <f t="shared" ref="L201:L217" si="28">K201-K200</f>
        <v>2</v>
      </c>
      <c r="M201" s="132">
        <f t="shared" si="25"/>
        <v>175</v>
      </c>
      <c r="N201" s="132">
        <v>10</v>
      </c>
    </row>
    <row r="202" spans="1:14" x14ac:dyDescent="0.25">
      <c r="A202" s="13">
        <v>850</v>
      </c>
      <c r="B202" s="13">
        <v>700</v>
      </c>
      <c r="C202" s="13">
        <v>1150</v>
      </c>
      <c r="D202" s="2">
        <v>36</v>
      </c>
      <c r="E202" s="2">
        <v>0</v>
      </c>
      <c r="F202" s="2">
        <f t="shared" si="26"/>
        <v>36</v>
      </c>
      <c r="G202" s="237">
        <f t="shared" si="27"/>
        <v>-1</v>
      </c>
      <c r="H202" s="2">
        <v>572</v>
      </c>
      <c r="I202" s="69">
        <v>44087</v>
      </c>
      <c r="J202" s="132">
        <v>200</v>
      </c>
      <c r="K202" s="132">
        <v>148</v>
      </c>
      <c r="L202" s="132">
        <f t="shared" si="28"/>
        <v>10</v>
      </c>
      <c r="M202" s="132">
        <f t="shared" si="25"/>
        <v>184</v>
      </c>
      <c r="N202" s="132">
        <v>10</v>
      </c>
    </row>
    <row r="203" spans="1:14" x14ac:dyDescent="0.25">
      <c r="A203" s="13">
        <v>850</v>
      </c>
      <c r="B203" s="13">
        <v>700</v>
      </c>
      <c r="C203" s="13">
        <v>1150</v>
      </c>
      <c r="D203" s="2">
        <v>43</v>
      </c>
      <c r="E203" s="2">
        <v>0</v>
      </c>
      <c r="F203" s="2">
        <f t="shared" si="26"/>
        <v>43</v>
      </c>
      <c r="G203" s="237">
        <f t="shared" si="27"/>
        <v>7</v>
      </c>
      <c r="H203" s="2">
        <v>562</v>
      </c>
      <c r="I203" s="69">
        <v>44088</v>
      </c>
      <c r="J203" s="132">
        <v>201</v>
      </c>
      <c r="K203" s="132">
        <v>166</v>
      </c>
      <c r="L203" s="132">
        <f t="shared" si="28"/>
        <v>18</v>
      </c>
      <c r="M203">
        <f>K203+D203</f>
        <v>209</v>
      </c>
      <c r="N203" s="132">
        <v>10</v>
      </c>
    </row>
    <row r="204" spans="1:14" x14ac:dyDescent="0.25">
      <c r="A204" s="13">
        <v>850</v>
      </c>
      <c r="B204" s="13">
        <v>700</v>
      </c>
      <c r="C204" s="13">
        <v>1150</v>
      </c>
      <c r="D204" s="2">
        <v>53</v>
      </c>
      <c r="E204" s="2">
        <v>0</v>
      </c>
      <c r="F204" s="2">
        <f t="shared" si="26"/>
        <v>53</v>
      </c>
      <c r="G204" s="237">
        <f>F204-F203</f>
        <v>10</v>
      </c>
      <c r="H204" s="2">
        <v>621</v>
      </c>
      <c r="I204" s="69">
        <v>44089</v>
      </c>
      <c r="J204" s="132">
        <v>202</v>
      </c>
      <c r="K204" s="132">
        <v>187</v>
      </c>
      <c r="L204" s="132">
        <f t="shared" si="28"/>
        <v>21</v>
      </c>
      <c r="M204" s="132">
        <f t="shared" ref="M204:M217" si="29">K204+D204</f>
        <v>240</v>
      </c>
      <c r="N204" s="132">
        <v>10</v>
      </c>
    </row>
    <row r="205" spans="1:14" x14ac:dyDescent="0.25">
      <c r="A205" s="13">
        <v>850</v>
      </c>
      <c r="B205" s="13">
        <v>700</v>
      </c>
      <c r="C205" s="13">
        <v>1150</v>
      </c>
      <c r="D205" s="2">
        <v>54</v>
      </c>
      <c r="E205" s="2">
        <v>0</v>
      </c>
      <c r="F205" s="2">
        <f t="shared" si="26"/>
        <v>54</v>
      </c>
      <c r="G205" s="237">
        <f t="shared" si="27"/>
        <v>1</v>
      </c>
      <c r="H205" s="2">
        <v>646</v>
      </c>
      <c r="I205" s="69">
        <v>44090</v>
      </c>
      <c r="J205" s="132">
        <v>203</v>
      </c>
      <c r="K205" s="132">
        <v>191</v>
      </c>
      <c r="L205" s="132">
        <f t="shared" si="28"/>
        <v>4</v>
      </c>
      <c r="M205" s="132">
        <f t="shared" si="29"/>
        <v>245</v>
      </c>
      <c r="N205" s="132">
        <v>10</v>
      </c>
    </row>
    <row r="206" spans="1:14" x14ac:dyDescent="0.25">
      <c r="A206" s="13">
        <v>850</v>
      </c>
      <c r="B206" s="13">
        <v>700</v>
      </c>
      <c r="C206" s="13">
        <v>1150</v>
      </c>
      <c r="D206" s="2">
        <v>49</v>
      </c>
      <c r="E206" s="2">
        <v>0</v>
      </c>
      <c r="F206" s="2">
        <f t="shared" si="26"/>
        <v>49</v>
      </c>
      <c r="G206" s="237">
        <f t="shared" si="27"/>
        <v>-5</v>
      </c>
      <c r="H206" s="2">
        <v>636</v>
      </c>
      <c r="I206" s="69">
        <v>44091</v>
      </c>
      <c r="J206" s="132">
        <v>204</v>
      </c>
      <c r="K206" s="132">
        <v>212</v>
      </c>
      <c r="L206" s="132">
        <f t="shared" si="28"/>
        <v>21</v>
      </c>
      <c r="M206" s="132">
        <f t="shared" si="29"/>
        <v>261</v>
      </c>
      <c r="N206" s="132">
        <v>10</v>
      </c>
    </row>
    <row r="207" spans="1:14" x14ac:dyDescent="0.25">
      <c r="A207" s="13">
        <v>850</v>
      </c>
      <c r="B207" s="13">
        <v>700</v>
      </c>
      <c r="C207" s="13">
        <v>1150</v>
      </c>
      <c r="D207" s="2"/>
      <c r="E207" s="2">
        <v>0</v>
      </c>
      <c r="F207" s="2">
        <f t="shared" si="26"/>
        <v>0</v>
      </c>
      <c r="G207" s="237">
        <f t="shared" si="27"/>
        <v>-49</v>
      </c>
      <c r="I207" s="69">
        <v>44092</v>
      </c>
      <c r="J207" s="132">
        <v>205</v>
      </c>
      <c r="K207" s="132"/>
      <c r="L207" s="132">
        <f t="shared" si="28"/>
        <v>-212</v>
      </c>
      <c r="M207" s="132">
        <f t="shared" si="29"/>
        <v>0</v>
      </c>
      <c r="N207" s="132">
        <v>10</v>
      </c>
    </row>
    <row r="208" spans="1:14" x14ac:dyDescent="0.25">
      <c r="A208" s="13">
        <v>850</v>
      </c>
      <c r="B208" s="13">
        <v>700</v>
      </c>
      <c r="C208" s="13">
        <v>1150</v>
      </c>
      <c r="D208" s="2"/>
      <c r="E208" s="2">
        <v>0</v>
      </c>
      <c r="F208" s="2">
        <f t="shared" si="26"/>
        <v>0</v>
      </c>
      <c r="G208" s="237">
        <f t="shared" si="27"/>
        <v>0</v>
      </c>
      <c r="I208" s="69">
        <v>44093</v>
      </c>
      <c r="J208" s="132">
        <v>206</v>
      </c>
      <c r="K208" s="132"/>
      <c r="L208" s="132">
        <f t="shared" si="28"/>
        <v>0</v>
      </c>
      <c r="M208" s="132">
        <f t="shared" si="29"/>
        <v>0</v>
      </c>
      <c r="N208" s="132">
        <v>10</v>
      </c>
    </row>
    <row r="209" spans="1:14" x14ac:dyDescent="0.25">
      <c r="A209" s="13">
        <v>850</v>
      </c>
      <c r="B209" s="13">
        <v>700</v>
      </c>
      <c r="C209" s="13">
        <v>1150</v>
      </c>
      <c r="D209" s="2"/>
      <c r="E209" s="2">
        <v>0</v>
      </c>
      <c r="F209" s="2">
        <f t="shared" si="26"/>
        <v>0</v>
      </c>
      <c r="G209" s="237">
        <f t="shared" si="27"/>
        <v>0</v>
      </c>
      <c r="I209" s="69">
        <v>44094</v>
      </c>
      <c r="J209">
        <v>207</v>
      </c>
      <c r="L209">
        <f t="shared" si="28"/>
        <v>0</v>
      </c>
      <c r="M209" s="132">
        <f t="shared" si="29"/>
        <v>0</v>
      </c>
      <c r="N209" s="132">
        <v>10</v>
      </c>
    </row>
    <row r="210" spans="1:14" x14ac:dyDescent="0.25">
      <c r="A210" s="13">
        <v>850</v>
      </c>
      <c r="B210" s="13">
        <v>700</v>
      </c>
      <c r="C210" s="13">
        <v>1150</v>
      </c>
      <c r="D210" s="2"/>
      <c r="E210" s="2">
        <v>0</v>
      </c>
      <c r="F210" s="2">
        <f t="shared" si="26"/>
        <v>0</v>
      </c>
      <c r="G210" s="237">
        <f t="shared" si="27"/>
        <v>0</v>
      </c>
      <c r="I210" s="69">
        <v>44095</v>
      </c>
      <c r="J210">
        <v>208</v>
      </c>
      <c r="L210">
        <f t="shared" si="28"/>
        <v>0</v>
      </c>
      <c r="M210" s="132">
        <f t="shared" si="29"/>
        <v>0</v>
      </c>
      <c r="N210" s="132">
        <v>10</v>
      </c>
    </row>
    <row r="211" spans="1:14" x14ac:dyDescent="0.25">
      <c r="A211" s="13">
        <v>850</v>
      </c>
      <c r="B211" s="13">
        <v>700</v>
      </c>
      <c r="C211" s="13">
        <v>1150</v>
      </c>
      <c r="D211" s="2"/>
      <c r="E211" s="2">
        <v>0</v>
      </c>
      <c r="F211" s="2">
        <f t="shared" si="26"/>
        <v>0</v>
      </c>
      <c r="G211" s="237">
        <f t="shared" si="27"/>
        <v>0</v>
      </c>
      <c r="I211" s="69">
        <v>44096</v>
      </c>
      <c r="J211">
        <v>209</v>
      </c>
      <c r="L211">
        <f t="shared" si="28"/>
        <v>0</v>
      </c>
      <c r="M211" s="132">
        <f t="shared" si="29"/>
        <v>0</v>
      </c>
      <c r="N211" s="132">
        <v>10</v>
      </c>
    </row>
    <row r="212" spans="1:14" x14ac:dyDescent="0.25">
      <c r="A212" s="13">
        <v>850</v>
      </c>
      <c r="B212" s="13">
        <v>700</v>
      </c>
      <c r="C212" s="13">
        <v>1150</v>
      </c>
      <c r="D212" s="2"/>
      <c r="E212" s="2">
        <v>0</v>
      </c>
      <c r="F212" s="2">
        <f t="shared" si="26"/>
        <v>0</v>
      </c>
      <c r="G212" s="237">
        <f t="shared" si="27"/>
        <v>0</v>
      </c>
      <c r="I212" s="69">
        <v>44097</v>
      </c>
      <c r="J212">
        <v>210</v>
      </c>
      <c r="L212">
        <f t="shared" si="28"/>
        <v>0</v>
      </c>
      <c r="M212" s="132">
        <f t="shared" si="29"/>
        <v>0</v>
      </c>
      <c r="N212" s="132">
        <v>10</v>
      </c>
    </row>
    <row r="213" spans="1:14" x14ac:dyDescent="0.25">
      <c r="A213" s="13">
        <v>850</v>
      </c>
      <c r="B213" s="13">
        <v>700</v>
      </c>
      <c r="C213" s="13">
        <v>1150</v>
      </c>
      <c r="D213" s="2"/>
      <c r="E213" s="2">
        <v>0</v>
      </c>
      <c r="F213" s="2">
        <f t="shared" si="26"/>
        <v>0</v>
      </c>
      <c r="G213" s="237">
        <f t="shared" si="27"/>
        <v>0</v>
      </c>
      <c r="I213" s="69">
        <v>44098</v>
      </c>
      <c r="J213">
        <v>211</v>
      </c>
      <c r="L213">
        <f t="shared" si="28"/>
        <v>0</v>
      </c>
      <c r="M213" s="132">
        <f t="shared" si="29"/>
        <v>0</v>
      </c>
      <c r="N213" s="132">
        <v>10</v>
      </c>
    </row>
    <row r="214" spans="1:14" x14ac:dyDescent="0.25">
      <c r="A214" s="13">
        <v>850</v>
      </c>
      <c r="B214" s="13">
        <v>700</v>
      </c>
      <c r="C214" s="13">
        <v>1150</v>
      </c>
      <c r="D214" s="2"/>
      <c r="E214" s="2">
        <v>0</v>
      </c>
      <c r="F214" s="2">
        <f t="shared" si="26"/>
        <v>0</v>
      </c>
      <c r="G214" s="237">
        <f t="shared" si="27"/>
        <v>0</v>
      </c>
      <c r="I214" s="69">
        <v>44099</v>
      </c>
      <c r="J214">
        <v>212</v>
      </c>
      <c r="L214">
        <f t="shared" si="28"/>
        <v>0</v>
      </c>
      <c r="M214" s="132">
        <f t="shared" si="29"/>
        <v>0</v>
      </c>
      <c r="N214" s="132">
        <v>10</v>
      </c>
    </row>
    <row r="215" spans="1:14" x14ac:dyDescent="0.25">
      <c r="A215" s="13">
        <v>850</v>
      </c>
      <c r="B215" s="13">
        <v>700</v>
      </c>
      <c r="C215" s="13">
        <v>1150</v>
      </c>
      <c r="D215" s="2"/>
      <c r="E215" s="2">
        <v>0</v>
      </c>
      <c r="F215" s="2">
        <f t="shared" si="26"/>
        <v>0</v>
      </c>
      <c r="G215" s="237">
        <f t="shared" si="27"/>
        <v>0</v>
      </c>
      <c r="I215" s="69">
        <v>44100</v>
      </c>
      <c r="J215">
        <v>213</v>
      </c>
      <c r="L215">
        <f t="shared" si="28"/>
        <v>0</v>
      </c>
      <c r="M215" s="132">
        <f t="shared" si="29"/>
        <v>0</v>
      </c>
      <c r="N215" s="132">
        <v>10</v>
      </c>
    </row>
    <row r="216" spans="1:14" x14ac:dyDescent="0.25">
      <c r="A216" s="13">
        <v>850</v>
      </c>
      <c r="B216" s="13">
        <v>700</v>
      </c>
      <c r="C216" s="13">
        <v>1150</v>
      </c>
      <c r="D216" s="2"/>
      <c r="E216" s="2">
        <v>0</v>
      </c>
      <c r="F216" s="2">
        <f t="shared" si="26"/>
        <v>0</v>
      </c>
      <c r="G216" s="237">
        <f t="shared" si="27"/>
        <v>0</v>
      </c>
      <c r="I216" s="69">
        <v>44101</v>
      </c>
      <c r="J216">
        <v>214</v>
      </c>
      <c r="L216">
        <f t="shared" si="28"/>
        <v>0</v>
      </c>
      <c r="M216" s="132">
        <f t="shared" si="29"/>
        <v>0</v>
      </c>
      <c r="N216" s="132">
        <v>10</v>
      </c>
    </row>
    <row r="217" spans="1:14" x14ac:dyDescent="0.25">
      <c r="A217" s="13">
        <v>850</v>
      </c>
      <c r="B217" s="13">
        <v>700</v>
      </c>
      <c r="C217" s="13">
        <v>1150</v>
      </c>
      <c r="D217" s="2"/>
      <c r="E217" s="2">
        <v>0</v>
      </c>
      <c r="F217" s="2">
        <f t="shared" si="26"/>
        <v>0</v>
      </c>
      <c r="G217" s="237">
        <f t="shared" si="27"/>
        <v>0</v>
      </c>
      <c r="I217" s="69">
        <v>44102</v>
      </c>
      <c r="J217">
        <v>215</v>
      </c>
      <c r="L217">
        <f t="shared" si="28"/>
        <v>0</v>
      </c>
      <c r="M217" s="132">
        <f t="shared" si="29"/>
        <v>0</v>
      </c>
      <c r="N217">
        <v>10</v>
      </c>
    </row>
  </sheetData>
  <conditionalFormatting sqref="K128:K217">
    <cfRule type="colorScale" priority="4">
      <colorScale>
        <cfvo type="min"/>
        <cfvo type="percentile" val="50"/>
        <cfvo type="max"/>
        <color rgb="FF63BE7B"/>
        <color rgb="FFFCFCFF"/>
        <color rgb="FFF8696B"/>
      </colorScale>
    </cfRule>
  </conditionalFormatting>
  <conditionalFormatting sqref="D128:D217">
    <cfRule type="colorScale" priority="3">
      <colorScale>
        <cfvo type="min"/>
        <cfvo type="percentile" val="50"/>
        <cfvo type="max"/>
        <color rgb="FF63BE7B"/>
        <color rgb="FFFCFCFF"/>
        <color rgb="FFF8696B"/>
      </colorScale>
    </cfRule>
  </conditionalFormatting>
  <conditionalFormatting sqref="M34:M217">
    <cfRule type="colorScale" priority="2">
      <colorScale>
        <cfvo type="min"/>
        <cfvo type="percentile" val="50"/>
        <cfvo type="max"/>
        <color rgb="FF63BE7B"/>
        <color rgb="FFFCFCFF"/>
        <color rgb="FFF8696B"/>
      </colorScale>
    </cfRule>
  </conditionalFormatting>
  <conditionalFormatting sqref="G184:G223">
    <cfRule type="cellIs" dxfId="11" priority="1" operator="greaterThanOrEqual">
      <formula>10</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51BC0-9B6B-4F0E-A62F-B9D1EE45071A}">
  <sheetPr codeName="Sheet3"/>
  <dimension ref="A3:AI195"/>
  <sheetViews>
    <sheetView topLeftCell="B148" zoomScaleNormal="100" workbookViewId="0">
      <selection activeCell="AK180" sqref="AK180"/>
    </sheetView>
  </sheetViews>
  <sheetFormatPr defaultRowHeight="15" x14ac:dyDescent="0.25"/>
  <cols>
    <col min="1" max="14" width="9.140625" style="132"/>
    <col min="15" max="15" width="12.42578125" style="132" bestFit="1" customWidth="1"/>
    <col min="16" max="23" width="9.140625" style="132"/>
    <col min="25" max="26" width="9.140625" style="132"/>
    <col min="28" max="33" width="9.140625" style="132"/>
    <col min="36" max="16384" width="9.140625" style="132"/>
  </cols>
  <sheetData>
    <row r="3" spans="1:30" x14ac:dyDescent="0.25">
      <c r="A3" s="132" t="s">
        <v>335</v>
      </c>
      <c r="B3" s="132" t="s">
        <v>334</v>
      </c>
      <c r="D3" s="132" t="s">
        <v>333</v>
      </c>
      <c r="F3" s="132" t="s">
        <v>332</v>
      </c>
      <c r="H3" s="132" t="s">
        <v>6</v>
      </c>
      <c r="J3" s="132" t="s">
        <v>331</v>
      </c>
      <c r="O3" s="1"/>
      <c r="P3" s="132" t="s">
        <v>496</v>
      </c>
      <c r="Q3" s="132" t="s">
        <v>497</v>
      </c>
      <c r="S3" s="132" t="s">
        <v>496</v>
      </c>
      <c r="T3" s="132" t="s">
        <v>497</v>
      </c>
      <c r="V3" s="132" t="s">
        <v>496</v>
      </c>
      <c r="W3" s="132" t="s">
        <v>497</v>
      </c>
      <c r="Y3" s="132" t="s">
        <v>496</v>
      </c>
      <c r="Z3" s="132" t="s">
        <v>497</v>
      </c>
      <c r="AC3" s="132" t="s">
        <v>496</v>
      </c>
      <c r="AD3" s="132" t="s">
        <v>497</v>
      </c>
    </row>
    <row r="4" spans="1:30" x14ac:dyDescent="0.25">
      <c r="A4" s="132" t="s">
        <v>330</v>
      </c>
      <c r="B4" s="132">
        <v>20</v>
      </c>
      <c r="D4" s="132">
        <v>20</v>
      </c>
      <c r="F4" s="132">
        <v>8</v>
      </c>
      <c r="H4" s="132">
        <v>26</v>
      </c>
      <c r="J4" s="132">
        <v>67</v>
      </c>
      <c r="O4" s="1">
        <v>43903</v>
      </c>
    </row>
    <row r="5" spans="1:30" x14ac:dyDescent="0.25">
      <c r="A5" s="132" t="s">
        <v>329</v>
      </c>
      <c r="B5" s="132">
        <v>31</v>
      </c>
      <c r="C5" s="132">
        <f t="shared" ref="C5:C36" si="0">B5-B4</f>
        <v>11</v>
      </c>
      <c r="D5" s="132">
        <v>24</v>
      </c>
      <c r="E5" s="132">
        <f t="shared" ref="E5:E36" si="1">D5-D4</f>
        <v>4</v>
      </c>
      <c r="F5" s="132">
        <v>9</v>
      </c>
      <c r="G5" s="132">
        <f t="shared" ref="G5:G36" si="2">F5-F4</f>
        <v>1</v>
      </c>
      <c r="H5" s="132">
        <v>30</v>
      </c>
      <c r="I5" s="132">
        <f t="shared" ref="I5:I36" si="3">H5-H4</f>
        <v>4</v>
      </c>
      <c r="J5" s="132">
        <v>68</v>
      </c>
      <c r="K5" s="132">
        <f t="shared" ref="K5:K36" si="4">J5-J4</f>
        <v>1</v>
      </c>
      <c r="O5" s="1">
        <v>43904</v>
      </c>
      <c r="P5" s="132">
        <f t="shared" ref="P5:P36" si="5">C5</f>
        <v>11</v>
      </c>
      <c r="S5" s="132">
        <f t="shared" ref="S5:S36" si="6">E5</f>
        <v>4</v>
      </c>
      <c r="V5" s="132">
        <f t="shared" ref="V5:V36" si="7">G5</f>
        <v>1</v>
      </c>
      <c r="Y5" s="132">
        <f t="shared" ref="Y5:Y36" si="8">I5</f>
        <v>4</v>
      </c>
      <c r="AB5" s="132">
        <f t="shared" ref="AB5:AB36" si="9">K5</f>
        <v>1</v>
      </c>
    </row>
    <row r="6" spans="1:30" x14ac:dyDescent="0.25">
      <c r="A6" s="132" t="s">
        <v>328</v>
      </c>
      <c r="B6" s="132">
        <v>31</v>
      </c>
      <c r="C6" s="132">
        <f t="shared" si="0"/>
        <v>0</v>
      </c>
      <c r="D6" s="132">
        <v>25</v>
      </c>
      <c r="E6" s="132">
        <f t="shared" si="1"/>
        <v>1</v>
      </c>
      <c r="F6" s="132">
        <v>10</v>
      </c>
      <c r="G6" s="132">
        <f t="shared" si="2"/>
        <v>1</v>
      </c>
      <c r="H6" s="132">
        <v>38</v>
      </c>
      <c r="I6" s="132">
        <f t="shared" si="3"/>
        <v>8</v>
      </c>
      <c r="J6" s="132">
        <v>68</v>
      </c>
      <c r="K6" s="132">
        <f t="shared" si="4"/>
        <v>0</v>
      </c>
      <c r="O6" s="1">
        <v>43905</v>
      </c>
      <c r="P6" s="132">
        <f t="shared" si="5"/>
        <v>0</v>
      </c>
      <c r="S6" s="132">
        <f t="shared" si="6"/>
        <v>1</v>
      </c>
      <c r="V6" s="132">
        <f t="shared" si="7"/>
        <v>1</v>
      </c>
      <c r="Y6" s="132">
        <f t="shared" si="8"/>
        <v>8</v>
      </c>
      <c r="AB6" s="132">
        <f t="shared" si="9"/>
        <v>0</v>
      </c>
    </row>
    <row r="7" spans="1:30" x14ac:dyDescent="0.25">
      <c r="A7" s="132" t="s">
        <v>327</v>
      </c>
      <c r="B7" s="132">
        <v>39</v>
      </c>
      <c r="C7" s="132">
        <f t="shared" si="0"/>
        <v>8</v>
      </c>
      <c r="D7" s="132">
        <v>30</v>
      </c>
      <c r="E7" s="132">
        <f t="shared" si="1"/>
        <v>5</v>
      </c>
      <c r="F7" s="132">
        <v>14</v>
      </c>
      <c r="G7" s="132">
        <f t="shared" si="2"/>
        <v>4</v>
      </c>
      <c r="H7" s="132">
        <v>48</v>
      </c>
      <c r="I7" s="132">
        <f t="shared" si="3"/>
        <v>10</v>
      </c>
      <c r="J7" s="132">
        <v>84</v>
      </c>
      <c r="K7" s="132">
        <f t="shared" si="4"/>
        <v>16</v>
      </c>
      <c r="O7" s="1">
        <v>43906</v>
      </c>
      <c r="P7" s="132">
        <f t="shared" si="5"/>
        <v>8</v>
      </c>
      <c r="S7" s="132">
        <f t="shared" si="6"/>
        <v>5</v>
      </c>
      <c r="V7" s="132">
        <f t="shared" si="7"/>
        <v>4</v>
      </c>
      <c r="Y7" s="132">
        <f t="shared" si="8"/>
        <v>10</v>
      </c>
      <c r="AB7" s="132">
        <f t="shared" si="9"/>
        <v>16</v>
      </c>
    </row>
    <row r="8" spans="1:30" x14ac:dyDescent="0.25">
      <c r="A8" s="132" t="s">
        <v>326</v>
      </c>
      <c r="B8" s="132">
        <v>56</v>
      </c>
      <c r="C8" s="132">
        <f t="shared" si="0"/>
        <v>17</v>
      </c>
      <c r="D8" s="132">
        <v>41</v>
      </c>
      <c r="E8" s="132">
        <f t="shared" si="1"/>
        <v>11</v>
      </c>
      <c r="F8" s="132">
        <v>17</v>
      </c>
      <c r="G8" s="132">
        <f t="shared" si="2"/>
        <v>3</v>
      </c>
      <c r="H8" s="132">
        <v>60</v>
      </c>
      <c r="I8" s="132">
        <f t="shared" si="3"/>
        <v>12</v>
      </c>
      <c r="J8" s="132">
        <v>88</v>
      </c>
      <c r="K8" s="132">
        <f t="shared" si="4"/>
        <v>4</v>
      </c>
      <c r="O8" s="1">
        <v>43907</v>
      </c>
      <c r="P8" s="132">
        <f t="shared" si="5"/>
        <v>17</v>
      </c>
      <c r="S8" s="132">
        <f t="shared" si="6"/>
        <v>11</v>
      </c>
      <c r="V8" s="132">
        <f t="shared" si="7"/>
        <v>3</v>
      </c>
      <c r="Y8" s="132">
        <f t="shared" si="8"/>
        <v>12</v>
      </c>
      <c r="AB8" s="132">
        <f t="shared" si="9"/>
        <v>4</v>
      </c>
    </row>
    <row r="9" spans="1:30" x14ac:dyDescent="0.25">
      <c r="A9" s="132" t="s">
        <v>325</v>
      </c>
      <c r="B9" s="132">
        <v>61</v>
      </c>
      <c r="C9" s="132">
        <f t="shared" si="0"/>
        <v>5</v>
      </c>
      <c r="D9" s="132">
        <v>58</v>
      </c>
      <c r="E9" s="132">
        <f t="shared" si="1"/>
        <v>17</v>
      </c>
      <c r="F9" s="132">
        <v>21</v>
      </c>
      <c r="G9" s="132">
        <f t="shared" si="2"/>
        <v>4</v>
      </c>
      <c r="H9" s="132">
        <v>69</v>
      </c>
      <c r="I9" s="132">
        <f t="shared" si="3"/>
        <v>9</v>
      </c>
      <c r="J9" s="132">
        <v>95</v>
      </c>
      <c r="K9" s="132">
        <f t="shared" si="4"/>
        <v>7</v>
      </c>
      <c r="O9" s="1">
        <v>43908</v>
      </c>
      <c r="P9" s="132">
        <f t="shared" si="5"/>
        <v>5</v>
      </c>
      <c r="S9" s="132">
        <f t="shared" si="6"/>
        <v>17</v>
      </c>
      <c r="V9" s="132">
        <f t="shared" si="7"/>
        <v>4</v>
      </c>
      <c r="Y9" s="132">
        <f t="shared" si="8"/>
        <v>9</v>
      </c>
      <c r="AB9" s="132">
        <f t="shared" si="9"/>
        <v>7</v>
      </c>
    </row>
    <row r="10" spans="1:30" x14ac:dyDescent="0.25">
      <c r="A10" s="132" t="s">
        <v>324</v>
      </c>
      <c r="B10" s="132">
        <v>85</v>
      </c>
      <c r="C10" s="132">
        <f t="shared" si="0"/>
        <v>24</v>
      </c>
      <c r="D10" s="132">
        <v>81</v>
      </c>
      <c r="E10" s="132">
        <f t="shared" si="1"/>
        <v>23</v>
      </c>
      <c r="F10" s="132">
        <v>27</v>
      </c>
      <c r="G10" s="132">
        <f t="shared" si="2"/>
        <v>6</v>
      </c>
      <c r="H10" s="132">
        <v>83</v>
      </c>
      <c r="I10" s="132">
        <f t="shared" si="3"/>
        <v>14</v>
      </c>
      <c r="J10" s="132">
        <v>119</v>
      </c>
      <c r="K10" s="132">
        <f t="shared" si="4"/>
        <v>24</v>
      </c>
      <c r="O10" s="1">
        <v>43909</v>
      </c>
      <c r="P10" s="132">
        <f t="shared" si="5"/>
        <v>24</v>
      </c>
      <c r="S10" s="132">
        <f t="shared" si="6"/>
        <v>23</v>
      </c>
      <c r="V10" s="132">
        <f t="shared" si="7"/>
        <v>6</v>
      </c>
      <c r="Y10" s="132">
        <f t="shared" si="8"/>
        <v>14</v>
      </c>
      <c r="AB10" s="132">
        <f t="shared" si="9"/>
        <v>24</v>
      </c>
    </row>
    <row r="11" spans="1:30" x14ac:dyDescent="0.25">
      <c r="A11" s="132" t="s">
        <v>323</v>
      </c>
      <c r="B11" s="132">
        <v>195</v>
      </c>
      <c r="C11" s="132">
        <f t="shared" si="0"/>
        <v>110</v>
      </c>
      <c r="D11" s="132">
        <v>114</v>
      </c>
      <c r="E11" s="132">
        <f t="shared" si="1"/>
        <v>33</v>
      </c>
      <c r="F11" s="132">
        <v>64</v>
      </c>
      <c r="G11" s="132">
        <f t="shared" si="2"/>
        <v>37</v>
      </c>
      <c r="H11" s="132">
        <v>122</v>
      </c>
      <c r="I11" s="132">
        <f t="shared" si="3"/>
        <v>39</v>
      </c>
      <c r="J11" s="132">
        <v>138</v>
      </c>
      <c r="K11" s="132">
        <f t="shared" si="4"/>
        <v>19</v>
      </c>
      <c r="O11" s="1">
        <v>43910</v>
      </c>
      <c r="P11" s="132">
        <f t="shared" si="5"/>
        <v>110</v>
      </c>
      <c r="Q11" s="132">
        <f t="shared" ref="Q11:Q42" si="10">SUM(P5:P11)/7</f>
        <v>25</v>
      </c>
      <c r="S11" s="132">
        <f t="shared" si="6"/>
        <v>33</v>
      </c>
      <c r="T11" s="132">
        <f t="shared" ref="T11:T42" si="11">SUM(S5:S11)/7</f>
        <v>13.428571428571429</v>
      </c>
      <c r="V11" s="132">
        <f t="shared" si="7"/>
        <v>37</v>
      </c>
      <c r="W11" s="132">
        <f t="shared" ref="W11:W42" si="12">SUM(V5:V11)/7</f>
        <v>8</v>
      </c>
      <c r="Y11" s="132">
        <f t="shared" si="8"/>
        <v>39</v>
      </c>
      <c r="Z11" s="132">
        <f t="shared" ref="Z11:Z42" si="13">SUM(Y5:Y11)/7</f>
        <v>13.714285714285714</v>
      </c>
      <c r="AB11" s="132">
        <f t="shared" si="9"/>
        <v>19</v>
      </c>
      <c r="AC11" s="132">
        <f t="shared" ref="AC11:AC42" si="14">SUM(AB5:AB11)/7</f>
        <v>10.142857142857142</v>
      </c>
    </row>
    <row r="12" spans="1:30" x14ac:dyDescent="0.25">
      <c r="A12" s="132" t="s">
        <v>322</v>
      </c>
      <c r="B12" s="132">
        <v>163</v>
      </c>
      <c r="C12" s="132">
        <f t="shared" si="0"/>
        <v>-32</v>
      </c>
      <c r="D12" s="132">
        <v>121</v>
      </c>
      <c r="E12" s="132">
        <f t="shared" si="1"/>
        <v>7</v>
      </c>
      <c r="F12" s="132">
        <v>45</v>
      </c>
      <c r="G12" s="132">
        <f t="shared" si="2"/>
        <v>-19</v>
      </c>
      <c r="H12" s="132">
        <v>123</v>
      </c>
      <c r="I12" s="132">
        <f t="shared" si="3"/>
        <v>1</v>
      </c>
      <c r="J12" s="132">
        <v>154</v>
      </c>
      <c r="K12" s="132">
        <f t="shared" si="4"/>
        <v>16</v>
      </c>
      <c r="O12" s="1">
        <v>43911</v>
      </c>
      <c r="P12" s="132">
        <f t="shared" si="5"/>
        <v>-32</v>
      </c>
      <c r="Q12" s="132">
        <f t="shared" si="10"/>
        <v>18.857142857142858</v>
      </c>
      <c r="S12" s="132">
        <f t="shared" si="6"/>
        <v>7</v>
      </c>
      <c r="T12" s="132">
        <f t="shared" si="11"/>
        <v>13.857142857142858</v>
      </c>
      <c r="V12" s="132">
        <f t="shared" si="7"/>
        <v>-19</v>
      </c>
      <c r="W12" s="132">
        <f t="shared" si="12"/>
        <v>5.1428571428571432</v>
      </c>
      <c r="Y12" s="132">
        <f t="shared" si="8"/>
        <v>1</v>
      </c>
      <c r="Z12" s="132">
        <f t="shared" si="13"/>
        <v>13.285714285714286</v>
      </c>
      <c r="AB12" s="132">
        <f t="shared" si="9"/>
        <v>16</v>
      </c>
      <c r="AC12" s="132">
        <f t="shared" si="14"/>
        <v>12.285714285714286</v>
      </c>
    </row>
    <row r="13" spans="1:30" x14ac:dyDescent="0.25">
      <c r="A13" s="132" t="s">
        <v>321</v>
      </c>
      <c r="B13" s="132">
        <v>190</v>
      </c>
      <c r="C13" s="132">
        <f t="shared" si="0"/>
        <v>27</v>
      </c>
      <c r="D13" s="132">
        <v>140</v>
      </c>
      <c r="E13" s="132">
        <f t="shared" si="1"/>
        <v>19</v>
      </c>
      <c r="F13" s="132">
        <v>48</v>
      </c>
      <c r="G13" s="132">
        <f t="shared" si="2"/>
        <v>3</v>
      </c>
      <c r="H13" s="132">
        <v>133</v>
      </c>
      <c r="I13" s="132">
        <f t="shared" si="3"/>
        <v>10</v>
      </c>
      <c r="J13" s="132">
        <v>178</v>
      </c>
      <c r="K13" s="132">
        <f t="shared" si="4"/>
        <v>24</v>
      </c>
      <c r="O13" s="1">
        <v>43912</v>
      </c>
      <c r="P13" s="132">
        <f t="shared" si="5"/>
        <v>27</v>
      </c>
      <c r="Q13" s="132">
        <f t="shared" si="10"/>
        <v>22.714285714285715</v>
      </c>
      <c r="S13" s="132">
        <f t="shared" si="6"/>
        <v>19</v>
      </c>
      <c r="T13" s="132">
        <f t="shared" si="11"/>
        <v>16.428571428571427</v>
      </c>
      <c r="V13" s="132">
        <f t="shared" si="7"/>
        <v>3</v>
      </c>
      <c r="W13" s="132">
        <f t="shared" si="12"/>
        <v>5.4285714285714288</v>
      </c>
      <c r="Y13" s="132">
        <f t="shared" si="8"/>
        <v>10</v>
      </c>
      <c r="Z13" s="132">
        <f t="shared" si="13"/>
        <v>13.571428571428571</v>
      </c>
      <c r="AB13" s="132">
        <f t="shared" si="9"/>
        <v>24</v>
      </c>
      <c r="AC13" s="132">
        <f t="shared" si="14"/>
        <v>15.714285714285714</v>
      </c>
    </row>
    <row r="14" spans="1:30" x14ac:dyDescent="0.25">
      <c r="A14" s="132" t="s">
        <v>320</v>
      </c>
      <c r="B14" s="132">
        <v>205</v>
      </c>
      <c r="C14" s="132">
        <f t="shared" si="0"/>
        <v>15</v>
      </c>
      <c r="D14" s="132">
        <v>150</v>
      </c>
      <c r="E14" s="132">
        <f t="shared" si="1"/>
        <v>10</v>
      </c>
      <c r="F14" s="132">
        <v>54</v>
      </c>
      <c r="G14" s="132">
        <f t="shared" si="2"/>
        <v>6</v>
      </c>
      <c r="H14" s="132">
        <v>147</v>
      </c>
      <c r="I14" s="132">
        <f t="shared" si="3"/>
        <v>14</v>
      </c>
      <c r="J14" s="132">
        <v>193</v>
      </c>
      <c r="K14" s="132">
        <f t="shared" si="4"/>
        <v>15</v>
      </c>
      <c r="O14" s="1">
        <v>43913</v>
      </c>
      <c r="P14" s="132">
        <f t="shared" si="5"/>
        <v>15</v>
      </c>
      <c r="Q14" s="132">
        <f t="shared" si="10"/>
        <v>23.714285714285715</v>
      </c>
      <c r="S14" s="132">
        <f t="shared" si="6"/>
        <v>10</v>
      </c>
      <c r="T14" s="132">
        <f t="shared" si="11"/>
        <v>17.142857142857142</v>
      </c>
      <c r="V14" s="132">
        <f t="shared" si="7"/>
        <v>6</v>
      </c>
      <c r="W14" s="132">
        <f t="shared" si="12"/>
        <v>5.7142857142857144</v>
      </c>
      <c r="Y14" s="132">
        <f t="shared" si="8"/>
        <v>14</v>
      </c>
      <c r="Z14" s="132">
        <f t="shared" si="13"/>
        <v>14.142857142857142</v>
      </c>
      <c r="AB14" s="132">
        <f t="shared" si="9"/>
        <v>15</v>
      </c>
      <c r="AC14" s="132">
        <f t="shared" si="14"/>
        <v>15.571428571428571</v>
      </c>
    </row>
    <row r="15" spans="1:30" x14ac:dyDescent="0.25">
      <c r="A15" s="132" t="s">
        <v>319</v>
      </c>
      <c r="B15" s="132">
        <v>252</v>
      </c>
      <c r="C15" s="132">
        <f t="shared" si="0"/>
        <v>47</v>
      </c>
      <c r="D15" s="132">
        <v>165</v>
      </c>
      <c r="E15" s="132">
        <f t="shared" si="1"/>
        <v>15</v>
      </c>
      <c r="F15" s="132">
        <v>64</v>
      </c>
      <c r="G15" s="132">
        <f t="shared" si="2"/>
        <v>10</v>
      </c>
      <c r="H15" s="132">
        <v>162</v>
      </c>
      <c r="I15" s="132">
        <f t="shared" si="3"/>
        <v>15</v>
      </c>
      <c r="J15" s="132">
        <v>211</v>
      </c>
      <c r="K15" s="132">
        <f t="shared" si="4"/>
        <v>18</v>
      </c>
      <c r="O15" s="1">
        <v>43914</v>
      </c>
      <c r="P15" s="132">
        <f t="shared" si="5"/>
        <v>47</v>
      </c>
      <c r="Q15" s="132">
        <f t="shared" si="10"/>
        <v>28</v>
      </c>
      <c r="S15" s="132">
        <f t="shared" si="6"/>
        <v>15</v>
      </c>
      <c r="T15" s="132">
        <f t="shared" si="11"/>
        <v>17.714285714285715</v>
      </c>
      <c r="V15" s="132">
        <f t="shared" si="7"/>
        <v>10</v>
      </c>
      <c r="W15" s="132">
        <f t="shared" si="12"/>
        <v>6.7142857142857144</v>
      </c>
      <c r="Y15" s="132">
        <f t="shared" si="8"/>
        <v>15</v>
      </c>
      <c r="Z15" s="132">
        <f t="shared" si="13"/>
        <v>14.571428571428571</v>
      </c>
      <c r="AB15" s="132">
        <f t="shared" si="9"/>
        <v>18</v>
      </c>
      <c r="AC15" s="132">
        <f t="shared" si="14"/>
        <v>17.571428571428573</v>
      </c>
    </row>
    <row r="16" spans="1:30" x14ac:dyDescent="0.25">
      <c r="A16" s="132" t="s">
        <v>318</v>
      </c>
      <c r="B16" s="132">
        <v>299</v>
      </c>
      <c r="C16" s="132">
        <f t="shared" si="0"/>
        <v>47</v>
      </c>
      <c r="D16" s="132">
        <v>188</v>
      </c>
      <c r="E16" s="132">
        <f t="shared" si="1"/>
        <v>23</v>
      </c>
      <c r="F16" s="132">
        <v>83</v>
      </c>
      <c r="G16" s="132">
        <f t="shared" si="2"/>
        <v>19</v>
      </c>
      <c r="H16" s="132">
        <v>193</v>
      </c>
      <c r="I16" s="132">
        <f t="shared" si="3"/>
        <v>31</v>
      </c>
      <c r="J16" s="132">
        <v>224</v>
      </c>
      <c r="K16" s="132">
        <f t="shared" si="4"/>
        <v>13</v>
      </c>
      <c r="O16" s="1">
        <v>43915</v>
      </c>
      <c r="P16" s="132">
        <f t="shared" si="5"/>
        <v>47</v>
      </c>
      <c r="Q16" s="132">
        <f t="shared" si="10"/>
        <v>34</v>
      </c>
      <c r="S16" s="132">
        <f t="shared" si="6"/>
        <v>23</v>
      </c>
      <c r="T16" s="132">
        <f t="shared" si="11"/>
        <v>18.571428571428573</v>
      </c>
      <c r="V16" s="132">
        <f t="shared" si="7"/>
        <v>19</v>
      </c>
      <c r="W16" s="132">
        <f t="shared" si="12"/>
        <v>8.8571428571428577</v>
      </c>
      <c r="Y16" s="132">
        <f t="shared" si="8"/>
        <v>31</v>
      </c>
      <c r="Z16" s="132">
        <f t="shared" si="13"/>
        <v>17.714285714285715</v>
      </c>
      <c r="AB16" s="132">
        <f t="shared" si="9"/>
        <v>13</v>
      </c>
      <c r="AC16" s="132">
        <f t="shared" si="14"/>
        <v>18.428571428571427</v>
      </c>
    </row>
    <row r="17" spans="1:29" x14ac:dyDescent="0.25">
      <c r="A17" s="132" t="s">
        <v>317</v>
      </c>
      <c r="B17" s="132">
        <v>353</v>
      </c>
      <c r="C17" s="132">
        <f t="shared" si="0"/>
        <v>54</v>
      </c>
      <c r="D17" s="132">
        <v>206</v>
      </c>
      <c r="E17" s="132">
        <f t="shared" si="1"/>
        <v>18</v>
      </c>
      <c r="F17" s="132">
        <v>104</v>
      </c>
      <c r="G17" s="132">
        <f t="shared" si="2"/>
        <v>21</v>
      </c>
      <c r="H17" s="132">
        <v>217</v>
      </c>
      <c r="I17" s="132">
        <f t="shared" si="3"/>
        <v>24</v>
      </c>
      <c r="J17" s="132">
        <v>230</v>
      </c>
      <c r="K17" s="132">
        <f t="shared" si="4"/>
        <v>6</v>
      </c>
      <c r="O17" s="1">
        <v>43916</v>
      </c>
      <c r="P17" s="132">
        <f t="shared" si="5"/>
        <v>54</v>
      </c>
      <c r="Q17" s="132">
        <f t="shared" si="10"/>
        <v>38.285714285714285</v>
      </c>
      <c r="S17" s="132">
        <f t="shared" si="6"/>
        <v>18</v>
      </c>
      <c r="T17" s="132">
        <f t="shared" si="11"/>
        <v>17.857142857142858</v>
      </c>
      <c r="V17" s="132">
        <f t="shared" si="7"/>
        <v>21</v>
      </c>
      <c r="W17" s="132">
        <f t="shared" si="12"/>
        <v>11</v>
      </c>
      <c r="Y17" s="132">
        <f t="shared" si="8"/>
        <v>24</v>
      </c>
      <c r="Z17" s="132">
        <f t="shared" si="13"/>
        <v>19.142857142857142</v>
      </c>
      <c r="AB17" s="132">
        <f t="shared" si="9"/>
        <v>6</v>
      </c>
      <c r="AC17" s="132">
        <f t="shared" si="14"/>
        <v>15.857142857142858</v>
      </c>
    </row>
    <row r="18" spans="1:29" x14ac:dyDescent="0.25">
      <c r="A18" s="132" t="s">
        <v>316</v>
      </c>
      <c r="B18" s="132">
        <v>415</v>
      </c>
      <c r="C18" s="132">
        <f t="shared" si="0"/>
        <v>62</v>
      </c>
      <c r="D18" s="132">
        <v>251</v>
      </c>
      <c r="E18" s="132">
        <f t="shared" si="1"/>
        <v>45</v>
      </c>
      <c r="F18" s="132">
        <v>126</v>
      </c>
      <c r="G18" s="132">
        <f t="shared" si="2"/>
        <v>22</v>
      </c>
      <c r="H18" s="132">
        <v>245</v>
      </c>
      <c r="I18" s="132">
        <f t="shared" si="3"/>
        <v>28</v>
      </c>
      <c r="J18" s="132">
        <v>255</v>
      </c>
      <c r="K18" s="132">
        <f t="shared" si="4"/>
        <v>25</v>
      </c>
      <c r="O18" s="1">
        <v>43917</v>
      </c>
      <c r="P18" s="132">
        <f t="shared" si="5"/>
        <v>62</v>
      </c>
      <c r="Q18" s="132">
        <f t="shared" si="10"/>
        <v>31.428571428571427</v>
      </c>
      <c r="S18" s="132">
        <f t="shared" si="6"/>
        <v>45</v>
      </c>
      <c r="T18" s="132">
        <f t="shared" si="11"/>
        <v>19.571428571428573</v>
      </c>
      <c r="V18" s="132">
        <f t="shared" si="7"/>
        <v>22</v>
      </c>
      <c r="W18" s="132">
        <f t="shared" si="12"/>
        <v>8.8571428571428577</v>
      </c>
      <c r="Y18" s="132">
        <f t="shared" si="8"/>
        <v>28</v>
      </c>
      <c r="Z18" s="132">
        <f t="shared" si="13"/>
        <v>17.571428571428573</v>
      </c>
      <c r="AB18" s="132">
        <f t="shared" si="9"/>
        <v>25</v>
      </c>
      <c r="AC18" s="132">
        <f t="shared" si="14"/>
        <v>16.714285714285715</v>
      </c>
    </row>
    <row r="19" spans="1:29" x14ac:dyDescent="0.25">
      <c r="A19" s="132" t="s">
        <v>315</v>
      </c>
      <c r="B19" s="132">
        <v>483</v>
      </c>
      <c r="C19" s="132">
        <f t="shared" si="0"/>
        <v>68</v>
      </c>
      <c r="D19" s="132">
        <v>310</v>
      </c>
      <c r="E19" s="132">
        <f t="shared" si="1"/>
        <v>59</v>
      </c>
      <c r="F19" s="132">
        <v>163</v>
      </c>
      <c r="G19" s="132">
        <f t="shared" si="2"/>
        <v>37</v>
      </c>
      <c r="H19" s="132">
        <v>268</v>
      </c>
      <c r="I19" s="132">
        <f t="shared" si="3"/>
        <v>23</v>
      </c>
      <c r="J19" s="132">
        <v>285</v>
      </c>
      <c r="K19" s="132">
        <f t="shared" si="4"/>
        <v>30</v>
      </c>
      <c r="O19" s="1">
        <v>43918</v>
      </c>
      <c r="P19" s="132">
        <f t="shared" si="5"/>
        <v>68</v>
      </c>
      <c r="Q19" s="132">
        <f t="shared" si="10"/>
        <v>45.714285714285715</v>
      </c>
      <c r="S19" s="132">
        <f t="shared" si="6"/>
        <v>59</v>
      </c>
      <c r="T19" s="132">
        <f t="shared" si="11"/>
        <v>27</v>
      </c>
      <c r="V19" s="132">
        <f t="shared" si="7"/>
        <v>37</v>
      </c>
      <c r="W19" s="132">
        <f t="shared" si="12"/>
        <v>16.857142857142858</v>
      </c>
      <c r="Y19" s="132">
        <f t="shared" si="8"/>
        <v>23</v>
      </c>
      <c r="Z19" s="132">
        <f t="shared" si="13"/>
        <v>20.714285714285715</v>
      </c>
      <c r="AB19" s="132">
        <f t="shared" si="9"/>
        <v>30</v>
      </c>
      <c r="AC19" s="132">
        <f t="shared" si="14"/>
        <v>18.714285714285715</v>
      </c>
    </row>
    <row r="20" spans="1:29" x14ac:dyDescent="0.25">
      <c r="A20" s="132" t="s">
        <v>314</v>
      </c>
      <c r="B20" s="132">
        <v>538</v>
      </c>
      <c r="C20" s="132">
        <f t="shared" si="0"/>
        <v>55</v>
      </c>
      <c r="D20" s="132">
        <v>344</v>
      </c>
      <c r="E20" s="132">
        <f t="shared" si="1"/>
        <v>34</v>
      </c>
      <c r="F20" s="132">
        <v>177</v>
      </c>
      <c r="G20" s="132">
        <f t="shared" si="2"/>
        <v>14</v>
      </c>
      <c r="H20" s="132">
        <v>293</v>
      </c>
      <c r="I20" s="132">
        <f t="shared" si="3"/>
        <v>25</v>
      </c>
      <c r="J20" s="132">
        <v>307</v>
      </c>
      <c r="K20" s="132">
        <f t="shared" si="4"/>
        <v>22</v>
      </c>
      <c r="O20" s="1">
        <v>43919</v>
      </c>
      <c r="P20" s="132">
        <f t="shared" si="5"/>
        <v>55</v>
      </c>
      <c r="Q20" s="132">
        <f t="shared" si="10"/>
        <v>49.714285714285715</v>
      </c>
      <c r="S20" s="132">
        <f t="shared" si="6"/>
        <v>34</v>
      </c>
      <c r="T20" s="132">
        <f t="shared" si="11"/>
        <v>29.142857142857142</v>
      </c>
      <c r="V20" s="132">
        <f t="shared" si="7"/>
        <v>14</v>
      </c>
      <c r="W20" s="132">
        <f t="shared" si="12"/>
        <v>18.428571428571427</v>
      </c>
      <c r="Y20" s="132">
        <f t="shared" si="8"/>
        <v>25</v>
      </c>
      <c r="Z20" s="132">
        <f t="shared" si="13"/>
        <v>22.857142857142858</v>
      </c>
      <c r="AB20" s="132">
        <f t="shared" si="9"/>
        <v>22</v>
      </c>
      <c r="AC20" s="132">
        <f t="shared" si="14"/>
        <v>18.428571428571427</v>
      </c>
    </row>
    <row r="21" spans="1:29" x14ac:dyDescent="0.25">
      <c r="A21" s="132" t="s">
        <v>313</v>
      </c>
      <c r="B21" s="132">
        <v>578</v>
      </c>
      <c r="C21" s="132">
        <f t="shared" si="0"/>
        <v>40</v>
      </c>
      <c r="D21" s="132">
        <v>378</v>
      </c>
      <c r="E21" s="132">
        <f t="shared" si="1"/>
        <v>34</v>
      </c>
      <c r="F21" s="132">
        <v>183</v>
      </c>
      <c r="G21" s="132">
        <f t="shared" si="2"/>
        <v>6</v>
      </c>
      <c r="H21" s="132">
        <v>310</v>
      </c>
      <c r="I21" s="132">
        <f t="shared" si="3"/>
        <v>17</v>
      </c>
      <c r="J21" s="132">
        <v>333</v>
      </c>
      <c r="K21" s="132">
        <f t="shared" si="4"/>
        <v>26</v>
      </c>
      <c r="O21" s="1">
        <v>43920</v>
      </c>
      <c r="P21" s="132">
        <f t="shared" si="5"/>
        <v>40</v>
      </c>
      <c r="Q21" s="132">
        <f t="shared" si="10"/>
        <v>53.285714285714285</v>
      </c>
      <c r="S21" s="132">
        <f t="shared" si="6"/>
        <v>34</v>
      </c>
      <c r="T21" s="132">
        <f t="shared" si="11"/>
        <v>32.571428571428569</v>
      </c>
      <c r="V21" s="132">
        <f t="shared" si="7"/>
        <v>6</v>
      </c>
      <c r="W21" s="132">
        <f t="shared" si="12"/>
        <v>18.428571428571427</v>
      </c>
      <c r="Y21" s="132">
        <f t="shared" si="8"/>
        <v>17</v>
      </c>
      <c r="Z21" s="132">
        <f t="shared" si="13"/>
        <v>23.285714285714285</v>
      </c>
      <c r="AB21" s="132">
        <f t="shared" si="9"/>
        <v>26</v>
      </c>
      <c r="AC21" s="132">
        <f t="shared" si="14"/>
        <v>20</v>
      </c>
    </row>
    <row r="22" spans="1:29" x14ac:dyDescent="0.25">
      <c r="A22" s="132" t="s">
        <v>312</v>
      </c>
      <c r="B22" s="132">
        <v>626</v>
      </c>
      <c r="C22" s="132">
        <f t="shared" si="0"/>
        <v>48</v>
      </c>
      <c r="D22" s="132">
        <v>405</v>
      </c>
      <c r="E22" s="132">
        <f t="shared" si="1"/>
        <v>27</v>
      </c>
      <c r="F22" s="132">
        <v>205</v>
      </c>
      <c r="G22" s="132">
        <f t="shared" si="2"/>
        <v>22</v>
      </c>
      <c r="H22" s="132">
        <v>333</v>
      </c>
      <c r="I22" s="132">
        <f t="shared" si="3"/>
        <v>23</v>
      </c>
      <c r="J22" s="132">
        <v>345</v>
      </c>
      <c r="K22" s="132">
        <f t="shared" si="4"/>
        <v>12</v>
      </c>
      <c r="O22" s="1">
        <v>43921</v>
      </c>
      <c r="P22" s="132">
        <f t="shared" si="5"/>
        <v>48</v>
      </c>
      <c r="Q22" s="132">
        <f t="shared" si="10"/>
        <v>53.428571428571431</v>
      </c>
      <c r="S22" s="132">
        <f t="shared" si="6"/>
        <v>27</v>
      </c>
      <c r="T22" s="132">
        <f t="shared" si="11"/>
        <v>34.285714285714285</v>
      </c>
      <c r="V22" s="132">
        <f t="shared" si="7"/>
        <v>22</v>
      </c>
      <c r="W22" s="132">
        <f t="shared" si="12"/>
        <v>20.142857142857142</v>
      </c>
      <c r="Y22" s="132">
        <f t="shared" si="8"/>
        <v>23</v>
      </c>
      <c r="Z22" s="132">
        <f t="shared" si="13"/>
        <v>24.428571428571427</v>
      </c>
      <c r="AB22" s="132">
        <f t="shared" si="9"/>
        <v>12</v>
      </c>
      <c r="AC22" s="132">
        <f t="shared" si="14"/>
        <v>19.142857142857142</v>
      </c>
    </row>
    <row r="23" spans="1:29" x14ac:dyDescent="0.25">
      <c r="A23" s="132" t="s">
        <v>311</v>
      </c>
      <c r="B23" s="132">
        <v>674</v>
      </c>
      <c r="C23" s="132">
        <f t="shared" si="0"/>
        <v>48</v>
      </c>
      <c r="D23" s="132">
        <v>458</v>
      </c>
      <c r="E23" s="132">
        <f t="shared" si="1"/>
        <v>53</v>
      </c>
      <c r="F23" s="132">
        <v>229</v>
      </c>
      <c r="G23" s="132">
        <f t="shared" si="2"/>
        <v>24</v>
      </c>
      <c r="H23" s="132">
        <v>349</v>
      </c>
      <c r="I23" s="132">
        <f t="shared" si="3"/>
        <v>16</v>
      </c>
      <c r="J23" s="132">
        <v>352</v>
      </c>
      <c r="K23" s="132">
        <f t="shared" si="4"/>
        <v>7</v>
      </c>
      <c r="O23" s="1">
        <v>43922</v>
      </c>
      <c r="P23" s="132">
        <f t="shared" si="5"/>
        <v>48</v>
      </c>
      <c r="Q23" s="132">
        <f t="shared" si="10"/>
        <v>53.571428571428569</v>
      </c>
      <c r="S23" s="132">
        <f t="shared" si="6"/>
        <v>53</v>
      </c>
      <c r="T23" s="132">
        <f t="shared" si="11"/>
        <v>38.571428571428569</v>
      </c>
      <c r="V23" s="132">
        <f t="shared" si="7"/>
        <v>24</v>
      </c>
      <c r="W23" s="132">
        <f t="shared" si="12"/>
        <v>20.857142857142858</v>
      </c>
      <c r="Y23" s="132">
        <f t="shared" si="8"/>
        <v>16</v>
      </c>
      <c r="Z23" s="132">
        <f t="shared" si="13"/>
        <v>22.285714285714285</v>
      </c>
      <c r="AB23" s="132">
        <f t="shared" si="9"/>
        <v>7</v>
      </c>
      <c r="AC23" s="132">
        <f t="shared" si="14"/>
        <v>18.285714285714285</v>
      </c>
    </row>
    <row r="24" spans="1:29" x14ac:dyDescent="0.25">
      <c r="A24" s="132" t="s">
        <v>310</v>
      </c>
      <c r="B24" s="132">
        <v>730</v>
      </c>
      <c r="C24" s="132">
        <f t="shared" si="0"/>
        <v>56</v>
      </c>
      <c r="D24" s="132">
        <v>506</v>
      </c>
      <c r="E24" s="132">
        <f t="shared" si="1"/>
        <v>48</v>
      </c>
      <c r="F24" s="132">
        <v>268</v>
      </c>
      <c r="G24" s="132">
        <f t="shared" si="2"/>
        <v>39</v>
      </c>
      <c r="H24" s="132">
        <v>378</v>
      </c>
      <c r="I24" s="132">
        <f t="shared" si="3"/>
        <v>29</v>
      </c>
      <c r="J24" s="132">
        <v>371</v>
      </c>
      <c r="K24" s="132">
        <f t="shared" si="4"/>
        <v>19</v>
      </c>
      <c r="O24" s="1">
        <v>43923</v>
      </c>
      <c r="P24" s="132">
        <f t="shared" si="5"/>
        <v>56</v>
      </c>
      <c r="Q24" s="132">
        <f t="shared" si="10"/>
        <v>53.857142857142854</v>
      </c>
      <c r="S24" s="132">
        <f t="shared" si="6"/>
        <v>48</v>
      </c>
      <c r="T24" s="132">
        <f t="shared" si="11"/>
        <v>42.857142857142854</v>
      </c>
      <c r="V24" s="132">
        <f t="shared" si="7"/>
        <v>39</v>
      </c>
      <c r="W24" s="132">
        <f t="shared" si="12"/>
        <v>23.428571428571427</v>
      </c>
      <c r="Y24" s="132">
        <f t="shared" si="8"/>
        <v>29</v>
      </c>
      <c r="Z24" s="132">
        <f t="shared" si="13"/>
        <v>23</v>
      </c>
      <c r="AB24" s="132">
        <f t="shared" si="9"/>
        <v>19</v>
      </c>
      <c r="AC24" s="132">
        <f t="shared" si="14"/>
        <v>20.142857142857142</v>
      </c>
    </row>
    <row r="25" spans="1:29" x14ac:dyDescent="0.25">
      <c r="A25" s="132" t="s">
        <v>309</v>
      </c>
      <c r="B25" s="132">
        <v>771</v>
      </c>
      <c r="C25" s="132">
        <f t="shared" si="0"/>
        <v>41</v>
      </c>
      <c r="D25" s="132">
        <v>554</v>
      </c>
      <c r="E25" s="132">
        <f t="shared" si="1"/>
        <v>48</v>
      </c>
      <c r="F25" s="132">
        <v>296</v>
      </c>
      <c r="G25" s="132">
        <f t="shared" si="2"/>
        <v>28</v>
      </c>
      <c r="H25" s="132">
        <v>396</v>
      </c>
      <c r="I25" s="132">
        <f t="shared" si="3"/>
        <v>18</v>
      </c>
      <c r="J25" s="132">
        <v>379</v>
      </c>
      <c r="K25" s="132">
        <f t="shared" si="4"/>
        <v>8</v>
      </c>
      <c r="O25" s="1">
        <v>43924</v>
      </c>
      <c r="P25" s="132">
        <f t="shared" si="5"/>
        <v>41</v>
      </c>
      <c r="Q25" s="132">
        <f t="shared" si="10"/>
        <v>50.857142857142854</v>
      </c>
      <c r="S25" s="132">
        <f t="shared" si="6"/>
        <v>48</v>
      </c>
      <c r="T25" s="132">
        <f t="shared" si="11"/>
        <v>43.285714285714285</v>
      </c>
      <c r="V25" s="132">
        <f t="shared" si="7"/>
        <v>28</v>
      </c>
      <c r="W25" s="132">
        <f t="shared" si="12"/>
        <v>24.285714285714285</v>
      </c>
      <c r="Y25" s="132">
        <f t="shared" si="8"/>
        <v>18</v>
      </c>
      <c r="Z25" s="132">
        <f t="shared" si="13"/>
        <v>21.571428571428573</v>
      </c>
      <c r="AB25" s="132">
        <f t="shared" si="9"/>
        <v>8</v>
      </c>
      <c r="AC25" s="132">
        <f t="shared" si="14"/>
        <v>17.714285714285715</v>
      </c>
    </row>
    <row r="26" spans="1:29" x14ac:dyDescent="0.25">
      <c r="A26" s="132" t="s">
        <v>308</v>
      </c>
      <c r="B26" s="132">
        <v>818</v>
      </c>
      <c r="C26" s="132">
        <f t="shared" si="0"/>
        <v>47</v>
      </c>
      <c r="D26" s="132">
        <v>584</v>
      </c>
      <c r="E26" s="132">
        <f t="shared" si="1"/>
        <v>30</v>
      </c>
      <c r="F26" s="132">
        <v>337</v>
      </c>
      <c r="G26" s="132">
        <f t="shared" si="2"/>
        <v>41</v>
      </c>
      <c r="H26" s="132">
        <v>409</v>
      </c>
      <c r="I26" s="132">
        <f t="shared" si="3"/>
        <v>13</v>
      </c>
      <c r="J26" s="132">
        <v>393</v>
      </c>
      <c r="K26" s="132">
        <f t="shared" si="4"/>
        <v>14</v>
      </c>
      <c r="O26" s="1">
        <v>43925</v>
      </c>
      <c r="P26" s="132">
        <f t="shared" si="5"/>
        <v>47</v>
      </c>
      <c r="Q26" s="132">
        <f t="shared" si="10"/>
        <v>47.857142857142854</v>
      </c>
      <c r="S26" s="132">
        <f t="shared" si="6"/>
        <v>30</v>
      </c>
      <c r="T26" s="132">
        <f t="shared" si="11"/>
        <v>39.142857142857146</v>
      </c>
      <c r="V26" s="132">
        <f t="shared" si="7"/>
        <v>41</v>
      </c>
      <c r="W26" s="132">
        <f t="shared" si="12"/>
        <v>24.857142857142858</v>
      </c>
      <c r="Y26" s="132">
        <f t="shared" si="8"/>
        <v>13</v>
      </c>
      <c r="Z26" s="132">
        <f t="shared" si="13"/>
        <v>20.142857142857142</v>
      </c>
      <c r="AB26" s="132">
        <f t="shared" si="9"/>
        <v>14</v>
      </c>
      <c r="AC26" s="132">
        <f t="shared" si="14"/>
        <v>15.428571428571429</v>
      </c>
    </row>
    <row r="27" spans="1:29" x14ac:dyDescent="0.25">
      <c r="A27" s="132" t="s">
        <v>307</v>
      </c>
      <c r="B27" s="132">
        <v>887</v>
      </c>
      <c r="C27" s="132">
        <f t="shared" si="0"/>
        <v>69</v>
      </c>
      <c r="D27" s="132">
        <v>674</v>
      </c>
      <c r="E27" s="132">
        <f t="shared" si="1"/>
        <v>90</v>
      </c>
      <c r="F27" s="132">
        <v>374</v>
      </c>
      <c r="G27" s="132">
        <f t="shared" si="2"/>
        <v>37</v>
      </c>
      <c r="H27" s="132">
        <v>424</v>
      </c>
      <c r="I27" s="132">
        <f t="shared" si="3"/>
        <v>15</v>
      </c>
      <c r="J27" s="132">
        <v>398</v>
      </c>
      <c r="K27" s="132">
        <f t="shared" si="4"/>
        <v>5</v>
      </c>
      <c r="O27" s="1">
        <v>43926</v>
      </c>
      <c r="P27" s="132">
        <f t="shared" si="5"/>
        <v>69</v>
      </c>
      <c r="Q27" s="132">
        <f t="shared" si="10"/>
        <v>49.857142857142854</v>
      </c>
      <c r="S27" s="132">
        <f t="shared" si="6"/>
        <v>90</v>
      </c>
      <c r="T27" s="132">
        <f t="shared" si="11"/>
        <v>47.142857142857146</v>
      </c>
      <c r="V27" s="132">
        <f t="shared" si="7"/>
        <v>37</v>
      </c>
      <c r="W27" s="132">
        <f t="shared" si="12"/>
        <v>28.142857142857142</v>
      </c>
      <c r="Y27" s="132">
        <f t="shared" si="8"/>
        <v>15</v>
      </c>
      <c r="Z27" s="132">
        <f t="shared" si="13"/>
        <v>18.714285714285715</v>
      </c>
      <c r="AB27" s="132">
        <f t="shared" si="9"/>
        <v>5</v>
      </c>
      <c r="AC27" s="132">
        <f t="shared" si="14"/>
        <v>13</v>
      </c>
    </row>
    <row r="28" spans="1:29" x14ac:dyDescent="0.25">
      <c r="A28" s="132" t="s">
        <v>306</v>
      </c>
      <c r="B28" s="132">
        <v>916</v>
      </c>
      <c r="C28" s="132">
        <f t="shared" si="0"/>
        <v>29</v>
      </c>
      <c r="D28" s="132">
        <v>757</v>
      </c>
      <c r="E28" s="132">
        <f t="shared" si="1"/>
        <v>83</v>
      </c>
      <c r="F28" s="132">
        <v>391</v>
      </c>
      <c r="G28" s="132">
        <f t="shared" si="2"/>
        <v>17</v>
      </c>
      <c r="H28" s="132">
        <v>438</v>
      </c>
      <c r="I28" s="132">
        <f t="shared" si="3"/>
        <v>14</v>
      </c>
      <c r="J28" s="132">
        <v>407</v>
      </c>
      <c r="K28" s="132">
        <f t="shared" si="4"/>
        <v>9</v>
      </c>
      <c r="O28" s="1">
        <v>43927</v>
      </c>
      <c r="P28" s="132">
        <f t="shared" si="5"/>
        <v>29</v>
      </c>
      <c r="Q28" s="132">
        <f t="shared" si="10"/>
        <v>48.285714285714285</v>
      </c>
      <c r="S28" s="132">
        <f t="shared" si="6"/>
        <v>83</v>
      </c>
      <c r="T28" s="132">
        <f t="shared" si="11"/>
        <v>54.142857142857146</v>
      </c>
      <c r="V28" s="132">
        <f t="shared" si="7"/>
        <v>17</v>
      </c>
      <c r="W28" s="132">
        <f t="shared" si="12"/>
        <v>29.714285714285715</v>
      </c>
      <c r="Y28" s="132">
        <f t="shared" si="8"/>
        <v>14</v>
      </c>
      <c r="Z28" s="132">
        <f t="shared" si="13"/>
        <v>18.285714285714285</v>
      </c>
      <c r="AB28" s="132">
        <f t="shared" si="9"/>
        <v>9</v>
      </c>
      <c r="AC28" s="132">
        <f t="shared" si="14"/>
        <v>10.571428571428571</v>
      </c>
    </row>
    <row r="29" spans="1:29" x14ac:dyDescent="0.25">
      <c r="A29" s="132" t="s">
        <v>305</v>
      </c>
      <c r="B29" s="132">
        <v>940</v>
      </c>
      <c r="C29" s="132">
        <f t="shared" si="0"/>
        <v>24</v>
      </c>
      <c r="D29" s="132">
        <v>792</v>
      </c>
      <c r="E29" s="132">
        <f t="shared" si="1"/>
        <v>35</v>
      </c>
      <c r="F29" s="132">
        <v>412</v>
      </c>
      <c r="G29" s="132">
        <f t="shared" si="2"/>
        <v>21</v>
      </c>
      <c r="H29" s="132">
        <v>450</v>
      </c>
      <c r="I29" s="132">
        <f t="shared" si="3"/>
        <v>12</v>
      </c>
      <c r="J29" s="132">
        <v>416</v>
      </c>
      <c r="K29" s="132">
        <f t="shared" si="4"/>
        <v>9</v>
      </c>
      <c r="O29" s="1">
        <v>43928</v>
      </c>
      <c r="P29" s="132">
        <f t="shared" si="5"/>
        <v>24</v>
      </c>
      <c r="Q29" s="132">
        <f t="shared" si="10"/>
        <v>44.857142857142854</v>
      </c>
      <c r="S29" s="132">
        <f t="shared" si="6"/>
        <v>35</v>
      </c>
      <c r="T29" s="132">
        <f t="shared" si="11"/>
        <v>55.285714285714285</v>
      </c>
      <c r="V29" s="132">
        <f t="shared" si="7"/>
        <v>21</v>
      </c>
      <c r="W29" s="132">
        <f t="shared" si="12"/>
        <v>29.571428571428573</v>
      </c>
      <c r="Y29" s="132">
        <f t="shared" si="8"/>
        <v>12</v>
      </c>
      <c r="Z29" s="132">
        <f t="shared" si="13"/>
        <v>16.714285714285715</v>
      </c>
      <c r="AB29" s="132">
        <f t="shared" si="9"/>
        <v>9</v>
      </c>
      <c r="AC29" s="132">
        <f t="shared" si="14"/>
        <v>10.142857142857142</v>
      </c>
    </row>
    <row r="30" spans="1:29" x14ac:dyDescent="0.25">
      <c r="A30" s="132" t="s">
        <v>304</v>
      </c>
      <c r="B30" s="132">
        <v>951</v>
      </c>
      <c r="C30" s="132">
        <f t="shared" si="0"/>
        <v>11</v>
      </c>
      <c r="D30" s="132">
        <v>863</v>
      </c>
      <c r="E30" s="132">
        <f t="shared" si="1"/>
        <v>71</v>
      </c>
      <c r="F30" s="132">
        <v>441</v>
      </c>
      <c r="G30" s="132">
        <f t="shared" si="2"/>
        <v>29</v>
      </c>
      <c r="H30" s="132">
        <v>470</v>
      </c>
      <c r="I30" s="132">
        <f t="shared" si="3"/>
        <v>20</v>
      </c>
      <c r="J30" s="132">
        <v>426</v>
      </c>
      <c r="K30" s="132">
        <f t="shared" si="4"/>
        <v>10</v>
      </c>
      <c r="O30" s="1">
        <v>43929</v>
      </c>
      <c r="P30" s="132">
        <f t="shared" si="5"/>
        <v>11</v>
      </c>
      <c r="Q30" s="132">
        <f t="shared" si="10"/>
        <v>39.571428571428569</v>
      </c>
      <c r="S30" s="132">
        <f t="shared" si="6"/>
        <v>71</v>
      </c>
      <c r="T30" s="132">
        <f t="shared" si="11"/>
        <v>57.857142857142854</v>
      </c>
      <c r="V30" s="132">
        <f t="shared" si="7"/>
        <v>29</v>
      </c>
      <c r="W30" s="132">
        <f t="shared" si="12"/>
        <v>30.285714285714285</v>
      </c>
      <c r="Y30" s="132">
        <f t="shared" si="8"/>
        <v>20</v>
      </c>
      <c r="Z30" s="132">
        <f t="shared" si="13"/>
        <v>17.285714285714285</v>
      </c>
      <c r="AB30" s="132">
        <f t="shared" si="9"/>
        <v>10</v>
      </c>
      <c r="AC30" s="132">
        <f t="shared" si="14"/>
        <v>10.571428571428571</v>
      </c>
    </row>
    <row r="31" spans="1:29" x14ac:dyDescent="0.25">
      <c r="A31" s="132" t="s">
        <v>303</v>
      </c>
      <c r="B31" s="132">
        <v>1004</v>
      </c>
      <c r="C31" s="132">
        <f t="shared" si="0"/>
        <v>53</v>
      </c>
      <c r="D31" s="132">
        <v>947</v>
      </c>
      <c r="E31" s="132">
        <f t="shared" si="1"/>
        <v>84</v>
      </c>
      <c r="F31" s="132">
        <v>473</v>
      </c>
      <c r="G31" s="132">
        <f t="shared" si="2"/>
        <v>32</v>
      </c>
      <c r="H31" s="132">
        <v>480</v>
      </c>
      <c r="I31" s="132">
        <f t="shared" si="3"/>
        <v>10</v>
      </c>
      <c r="J31" s="132">
        <v>441</v>
      </c>
      <c r="K31" s="132">
        <f t="shared" si="4"/>
        <v>15</v>
      </c>
      <c r="O31" s="1">
        <v>43930</v>
      </c>
      <c r="P31" s="132">
        <f t="shared" si="5"/>
        <v>53</v>
      </c>
      <c r="Q31" s="132">
        <f t="shared" si="10"/>
        <v>39.142857142857146</v>
      </c>
      <c r="S31" s="132">
        <f t="shared" si="6"/>
        <v>84</v>
      </c>
      <c r="T31" s="132">
        <f t="shared" si="11"/>
        <v>63</v>
      </c>
      <c r="V31" s="132">
        <f t="shared" si="7"/>
        <v>32</v>
      </c>
      <c r="W31" s="132">
        <f t="shared" si="12"/>
        <v>29.285714285714285</v>
      </c>
      <c r="Y31" s="132">
        <f t="shared" si="8"/>
        <v>10</v>
      </c>
      <c r="Z31" s="132">
        <f t="shared" si="13"/>
        <v>14.571428571428571</v>
      </c>
      <c r="AB31" s="132">
        <f t="shared" si="9"/>
        <v>15</v>
      </c>
      <c r="AC31" s="132">
        <f t="shared" si="14"/>
        <v>10</v>
      </c>
    </row>
    <row r="32" spans="1:29" x14ac:dyDescent="0.25">
      <c r="A32" s="132" t="s">
        <v>302</v>
      </c>
      <c r="B32" s="132">
        <v>1087</v>
      </c>
      <c r="C32" s="132">
        <f t="shared" si="0"/>
        <v>83</v>
      </c>
      <c r="D32" s="132">
        <v>985</v>
      </c>
      <c r="E32" s="132">
        <f t="shared" si="1"/>
        <v>38</v>
      </c>
      <c r="F32" s="132">
        <v>506</v>
      </c>
      <c r="G32" s="132">
        <f t="shared" si="2"/>
        <v>33</v>
      </c>
      <c r="H32" s="132">
        <v>496</v>
      </c>
      <c r="I32" s="132">
        <f t="shared" si="3"/>
        <v>16</v>
      </c>
      <c r="J32" s="132">
        <v>460</v>
      </c>
      <c r="K32" s="132">
        <f t="shared" si="4"/>
        <v>19</v>
      </c>
      <c r="O32" s="1">
        <v>43931</v>
      </c>
      <c r="P32" s="132">
        <f t="shared" si="5"/>
        <v>83</v>
      </c>
      <c r="Q32" s="132">
        <f t="shared" si="10"/>
        <v>45.142857142857146</v>
      </c>
      <c r="S32" s="132">
        <f t="shared" si="6"/>
        <v>38</v>
      </c>
      <c r="T32" s="132">
        <f t="shared" si="11"/>
        <v>61.571428571428569</v>
      </c>
      <c r="V32" s="132">
        <f t="shared" si="7"/>
        <v>33</v>
      </c>
      <c r="W32" s="132">
        <f t="shared" si="12"/>
        <v>30</v>
      </c>
      <c r="Y32" s="132">
        <f t="shared" si="8"/>
        <v>16</v>
      </c>
      <c r="Z32" s="132">
        <f t="shared" si="13"/>
        <v>14.285714285714286</v>
      </c>
      <c r="AB32" s="132">
        <f t="shared" si="9"/>
        <v>19</v>
      </c>
      <c r="AC32" s="132">
        <f t="shared" si="14"/>
        <v>11.571428571428571</v>
      </c>
    </row>
    <row r="33" spans="1:29" x14ac:dyDescent="0.25">
      <c r="A33" s="132" t="s">
        <v>301</v>
      </c>
      <c r="B33" s="132">
        <v>1137</v>
      </c>
      <c r="C33" s="132">
        <f t="shared" si="0"/>
        <v>50</v>
      </c>
      <c r="D33" s="132">
        <v>1120</v>
      </c>
      <c r="E33" s="132">
        <f t="shared" si="1"/>
        <v>135</v>
      </c>
      <c r="F33" s="132">
        <v>554</v>
      </c>
      <c r="G33" s="132">
        <f t="shared" si="2"/>
        <v>48</v>
      </c>
      <c r="H33" s="132">
        <v>510</v>
      </c>
      <c r="I33" s="132">
        <f t="shared" si="3"/>
        <v>14</v>
      </c>
      <c r="J33" s="132">
        <v>471</v>
      </c>
      <c r="K33" s="132">
        <f t="shared" si="4"/>
        <v>11</v>
      </c>
      <c r="O33" s="1">
        <v>43932</v>
      </c>
      <c r="P33" s="132">
        <f t="shared" si="5"/>
        <v>50</v>
      </c>
      <c r="Q33" s="132">
        <f t="shared" si="10"/>
        <v>45.571428571428569</v>
      </c>
      <c r="S33" s="132">
        <f t="shared" si="6"/>
        <v>135</v>
      </c>
      <c r="T33" s="132">
        <f t="shared" si="11"/>
        <v>76.571428571428569</v>
      </c>
      <c r="V33" s="132">
        <f t="shared" si="7"/>
        <v>48</v>
      </c>
      <c r="W33" s="132">
        <f t="shared" si="12"/>
        <v>31</v>
      </c>
      <c r="Y33" s="132">
        <f t="shared" si="8"/>
        <v>14</v>
      </c>
      <c r="Z33" s="132">
        <f t="shared" si="13"/>
        <v>14.428571428571429</v>
      </c>
      <c r="AB33" s="132">
        <f t="shared" si="9"/>
        <v>11</v>
      </c>
      <c r="AC33" s="132">
        <f t="shared" si="14"/>
        <v>11.142857142857142</v>
      </c>
    </row>
    <row r="34" spans="1:29" x14ac:dyDescent="0.25">
      <c r="A34" s="132" t="s">
        <v>300</v>
      </c>
      <c r="B34" s="132">
        <v>1182</v>
      </c>
      <c r="C34" s="132">
        <f t="shared" si="0"/>
        <v>45</v>
      </c>
      <c r="D34" s="132">
        <v>1180</v>
      </c>
      <c r="E34" s="132">
        <f t="shared" si="1"/>
        <v>60</v>
      </c>
      <c r="F34" s="132">
        <v>581</v>
      </c>
      <c r="G34" s="132">
        <f t="shared" si="2"/>
        <v>27</v>
      </c>
      <c r="H34" s="132">
        <v>533</v>
      </c>
      <c r="I34" s="132">
        <f t="shared" si="3"/>
        <v>23</v>
      </c>
      <c r="J34" s="132">
        <v>480</v>
      </c>
      <c r="K34" s="132">
        <f t="shared" si="4"/>
        <v>9</v>
      </c>
      <c r="O34" s="1">
        <v>43933</v>
      </c>
      <c r="P34" s="132">
        <f t="shared" si="5"/>
        <v>45</v>
      </c>
      <c r="Q34" s="132">
        <f t="shared" si="10"/>
        <v>42.142857142857146</v>
      </c>
      <c r="S34" s="132">
        <f t="shared" si="6"/>
        <v>60</v>
      </c>
      <c r="T34" s="132">
        <f t="shared" si="11"/>
        <v>72.285714285714292</v>
      </c>
      <c r="V34" s="132">
        <f t="shared" si="7"/>
        <v>27</v>
      </c>
      <c r="W34" s="132">
        <f t="shared" si="12"/>
        <v>29.571428571428573</v>
      </c>
      <c r="Y34" s="132">
        <f t="shared" si="8"/>
        <v>23</v>
      </c>
      <c r="Z34" s="132">
        <f t="shared" si="13"/>
        <v>15.571428571428571</v>
      </c>
      <c r="AB34" s="132">
        <f t="shared" si="9"/>
        <v>9</v>
      </c>
      <c r="AC34" s="132">
        <f t="shared" si="14"/>
        <v>11.714285714285714</v>
      </c>
    </row>
    <row r="35" spans="1:29" x14ac:dyDescent="0.25">
      <c r="A35" s="132" t="s">
        <v>299</v>
      </c>
      <c r="B35" s="132">
        <v>1212</v>
      </c>
      <c r="C35" s="132">
        <f t="shared" si="0"/>
        <v>30</v>
      </c>
      <c r="D35" s="132">
        <v>1230</v>
      </c>
      <c r="E35" s="132">
        <f t="shared" si="1"/>
        <v>50</v>
      </c>
      <c r="F35" s="132">
        <v>617</v>
      </c>
      <c r="G35" s="132">
        <f t="shared" si="2"/>
        <v>36</v>
      </c>
      <c r="H35" s="132">
        <v>558</v>
      </c>
      <c r="I35" s="132">
        <f t="shared" si="3"/>
        <v>25</v>
      </c>
      <c r="J35" s="132">
        <v>503</v>
      </c>
      <c r="K35" s="132">
        <f t="shared" si="4"/>
        <v>23</v>
      </c>
      <c r="O35" s="1">
        <v>43934</v>
      </c>
      <c r="P35" s="132">
        <f t="shared" si="5"/>
        <v>30</v>
      </c>
      <c r="Q35" s="132">
        <f t="shared" si="10"/>
        <v>42.285714285714285</v>
      </c>
      <c r="S35" s="132">
        <f t="shared" si="6"/>
        <v>50</v>
      </c>
      <c r="T35" s="132">
        <f t="shared" si="11"/>
        <v>67.571428571428569</v>
      </c>
      <c r="V35" s="132">
        <f t="shared" si="7"/>
        <v>36</v>
      </c>
      <c r="W35" s="132">
        <f t="shared" si="12"/>
        <v>32.285714285714285</v>
      </c>
      <c r="Y35" s="132">
        <f t="shared" si="8"/>
        <v>25</v>
      </c>
      <c r="Z35" s="132">
        <f t="shared" si="13"/>
        <v>17.142857142857142</v>
      </c>
      <c r="AB35" s="132">
        <f t="shared" si="9"/>
        <v>23</v>
      </c>
      <c r="AC35" s="132">
        <f t="shared" si="14"/>
        <v>13.714285714285714</v>
      </c>
    </row>
    <row r="36" spans="1:29" x14ac:dyDescent="0.25">
      <c r="A36" s="132" t="s">
        <v>298</v>
      </c>
      <c r="B36" s="132">
        <v>1258</v>
      </c>
      <c r="C36" s="132">
        <f t="shared" si="0"/>
        <v>46</v>
      </c>
      <c r="D36" s="132">
        <v>1281</v>
      </c>
      <c r="E36" s="132">
        <f t="shared" si="1"/>
        <v>51</v>
      </c>
      <c r="F36" s="132">
        <v>635</v>
      </c>
      <c r="G36" s="132">
        <f t="shared" si="2"/>
        <v>18</v>
      </c>
      <c r="H36" s="132">
        <v>577</v>
      </c>
      <c r="I36" s="132">
        <f t="shared" si="3"/>
        <v>19</v>
      </c>
      <c r="J36" s="132">
        <v>505</v>
      </c>
      <c r="K36" s="132">
        <f t="shared" si="4"/>
        <v>2</v>
      </c>
      <c r="O36" s="1">
        <v>43935</v>
      </c>
      <c r="P36" s="132">
        <f t="shared" si="5"/>
        <v>46</v>
      </c>
      <c r="Q36" s="132">
        <f t="shared" si="10"/>
        <v>45.428571428571431</v>
      </c>
      <c r="S36" s="132">
        <f t="shared" si="6"/>
        <v>51</v>
      </c>
      <c r="T36" s="132">
        <f t="shared" si="11"/>
        <v>69.857142857142861</v>
      </c>
      <c r="V36" s="132">
        <f t="shared" si="7"/>
        <v>18</v>
      </c>
      <c r="W36" s="132">
        <f t="shared" si="12"/>
        <v>31.857142857142858</v>
      </c>
      <c r="Y36" s="132">
        <f t="shared" si="8"/>
        <v>19</v>
      </c>
      <c r="Z36" s="132">
        <f t="shared" si="13"/>
        <v>18.142857142857142</v>
      </c>
      <c r="AB36" s="132">
        <f t="shared" si="9"/>
        <v>2</v>
      </c>
      <c r="AC36" s="132">
        <f t="shared" si="14"/>
        <v>12.714285714285714</v>
      </c>
    </row>
    <row r="37" spans="1:29" x14ac:dyDescent="0.25">
      <c r="A37" s="132" t="s">
        <v>297</v>
      </c>
      <c r="B37" s="132">
        <v>1285</v>
      </c>
      <c r="C37" s="132">
        <f t="shared" ref="C37:C68" si="15">B37-B36</f>
        <v>27</v>
      </c>
      <c r="D37" s="132">
        <v>1323</v>
      </c>
      <c r="E37" s="132">
        <f t="shared" ref="E37:E68" si="16">D37-D36</f>
        <v>42</v>
      </c>
      <c r="F37" s="132">
        <v>662</v>
      </c>
      <c r="G37" s="132">
        <f t="shared" ref="G37:G68" si="17">F37-F36</f>
        <v>27</v>
      </c>
      <c r="H37" s="132">
        <v>591</v>
      </c>
      <c r="I37" s="132">
        <f t="shared" ref="I37:I68" si="18">H37-H36</f>
        <v>14</v>
      </c>
      <c r="J37" s="132">
        <v>511</v>
      </c>
      <c r="K37" s="132">
        <f t="shared" ref="K37:K68" si="19">J37-J36</f>
        <v>6</v>
      </c>
      <c r="O37" s="1">
        <v>43936</v>
      </c>
      <c r="P37" s="132">
        <f t="shared" ref="P37:P68" si="20">C37</f>
        <v>27</v>
      </c>
      <c r="Q37" s="132">
        <f t="shared" si="10"/>
        <v>47.714285714285715</v>
      </c>
      <c r="S37" s="132">
        <f t="shared" ref="S37:S68" si="21">E37</f>
        <v>42</v>
      </c>
      <c r="T37" s="132">
        <f t="shared" si="11"/>
        <v>65.714285714285708</v>
      </c>
      <c r="V37" s="132">
        <f t="shared" ref="V37:V68" si="22">G37</f>
        <v>27</v>
      </c>
      <c r="W37" s="132">
        <f t="shared" si="12"/>
        <v>31.571428571428573</v>
      </c>
      <c r="Y37" s="132">
        <f t="shared" ref="Y37:Y68" si="23">I37</f>
        <v>14</v>
      </c>
      <c r="Z37" s="132">
        <f t="shared" si="13"/>
        <v>17.285714285714285</v>
      </c>
      <c r="AB37" s="132">
        <f t="shared" ref="AB37:AB68" si="24">K37</f>
        <v>6</v>
      </c>
      <c r="AC37" s="132">
        <f t="shared" si="14"/>
        <v>12.142857142857142</v>
      </c>
    </row>
    <row r="38" spans="1:29" x14ac:dyDescent="0.25">
      <c r="A38" s="132" t="s">
        <v>296</v>
      </c>
      <c r="B38" s="132">
        <v>1340</v>
      </c>
      <c r="C38" s="132">
        <f t="shared" si="15"/>
        <v>55</v>
      </c>
      <c r="D38" s="132">
        <v>1374</v>
      </c>
      <c r="E38" s="132">
        <f t="shared" si="16"/>
        <v>51</v>
      </c>
      <c r="F38" s="132">
        <v>704</v>
      </c>
      <c r="G38" s="132">
        <f t="shared" si="17"/>
        <v>42</v>
      </c>
      <c r="H38" s="132">
        <v>605</v>
      </c>
      <c r="I38" s="132">
        <f t="shared" si="18"/>
        <v>14</v>
      </c>
      <c r="J38" s="132">
        <v>528</v>
      </c>
      <c r="K38" s="132">
        <f t="shared" si="19"/>
        <v>17</v>
      </c>
      <c r="O38" s="1">
        <v>43937</v>
      </c>
      <c r="P38" s="132">
        <f t="shared" si="20"/>
        <v>55</v>
      </c>
      <c r="Q38" s="132">
        <f t="shared" si="10"/>
        <v>48</v>
      </c>
      <c r="S38" s="132">
        <f t="shared" si="21"/>
        <v>51</v>
      </c>
      <c r="T38" s="132">
        <f t="shared" si="11"/>
        <v>61</v>
      </c>
      <c r="V38" s="132">
        <f t="shared" si="22"/>
        <v>42</v>
      </c>
      <c r="W38" s="132">
        <f t="shared" si="12"/>
        <v>33</v>
      </c>
      <c r="Y38" s="132">
        <f t="shared" si="23"/>
        <v>14</v>
      </c>
      <c r="Z38" s="132">
        <f t="shared" si="13"/>
        <v>17.857142857142858</v>
      </c>
      <c r="AB38" s="132">
        <f t="shared" si="24"/>
        <v>17</v>
      </c>
      <c r="AC38" s="132">
        <f t="shared" si="14"/>
        <v>12.428571428571429</v>
      </c>
    </row>
    <row r="39" spans="1:29" x14ac:dyDescent="0.25">
      <c r="A39" s="132" t="s">
        <v>295</v>
      </c>
      <c r="B39" s="132">
        <v>1413</v>
      </c>
      <c r="C39" s="132">
        <f t="shared" si="15"/>
        <v>73</v>
      </c>
      <c r="D39" s="132">
        <v>1420</v>
      </c>
      <c r="E39" s="132">
        <f t="shared" si="16"/>
        <v>46</v>
      </c>
      <c r="F39" s="132">
        <v>737</v>
      </c>
      <c r="G39" s="132">
        <f t="shared" si="17"/>
        <v>33</v>
      </c>
      <c r="H39" s="132">
        <v>624</v>
      </c>
      <c r="I39" s="132">
        <f t="shared" si="18"/>
        <v>19</v>
      </c>
      <c r="J39" s="132">
        <v>544</v>
      </c>
      <c r="K39" s="132">
        <f t="shared" si="19"/>
        <v>16</v>
      </c>
      <c r="O39" s="1">
        <v>43938</v>
      </c>
      <c r="P39" s="132">
        <f t="shared" si="20"/>
        <v>73</v>
      </c>
      <c r="Q39" s="132">
        <f t="shared" si="10"/>
        <v>46.571428571428569</v>
      </c>
      <c r="S39" s="132">
        <f t="shared" si="21"/>
        <v>46</v>
      </c>
      <c r="T39" s="132">
        <f t="shared" si="11"/>
        <v>62.142857142857146</v>
      </c>
      <c r="V39" s="132">
        <f t="shared" si="22"/>
        <v>33</v>
      </c>
      <c r="W39" s="132">
        <f t="shared" si="12"/>
        <v>33</v>
      </c>
      <c r="Y39" s="132">
        <f t="shared" si="23"/>
        <v>19</v>
      </c>
      <c r="Z39" s="132">
        <f t="shared" si="13"/>
        <v>18.285714285714285</v>
      </c>
      <c r="AB39" s="132">
        <f t="shared" si="24"/>
        <v>16</v>
      </c>
      <c r="AC39" s="132">
        <f t="shared" si="14"/>
        <v>12</v>
      </c>
    </row>
    <row r="40" spans="1:29" x14ac:dyDescent="0.25">
      <c r="A40" s="132" t="s">
        <v>294</v>
      </c>
      <c r="B40" s="132">
        <v>1481</v>
      </c>
      <c r="C40" s="132">
        <f t="shared" si="15"/>
        <v>68</v>
      </c>
      <c r="D40" s="132">
        <v>1502</v>
      </c>
      <c r="E40" s="132">
        <f t="shared" si="16"/>
        <v>82</v>
      </c>
      <c r="F40" s="132">
        <v>790</v>
      </c>
      <c r="G40" s="132">
        <f t="shared" si="17"/>
        <v>53</v>
      </c>
      <c r="H40" s="132">
        <v>639</v>
      </c>
      <c r="I40" s="132">
        <f t="shared" si="18"/>
        <v>15</v>
      </c>
      <c r="J40" s="132">
        <v>550</v>
      </c>
      <c r="K40" s="132">
        <f t="shared" si="19"/>
        <v>6</v>
      </c>
      <c r="O40" s="1">
        <v>43939</v>
      </c>
      <c r="P40" s="132">
        <f t="shared" si="20"/>
        <v>68</v>
      </c>
      <c r="Q40" s="132">
        <f t="shared" si="10"/>
        <v>49.142857142857146</v>
      </c>
      <c r="S40" s="132">
        <f t="shared" si="21"/>
        <v>82</v>
      </c>
      <c r="T40" s="132">
        <f t="shared" si="11"/>
        <v>54.571428571428569</v>
      </c>
      <c r="V40" s="132">
        <f t="shared" si="22"/>
        <v>53</v>
      </c>
      <c r="W40" s="132">
        <f t="shared" si="12"/>
        <v>33.714285714285715</v>
      </c>
      <c r="Y40" s="132">
        <f t="shared" si="23"/>
        <v>15</v>
      </c>
      <c r="Z40" s="132">
        <f t="shared" si="13"/>
        <v>18.428571428571427</v>
      </c>
      <c r="AB40" s="132">
        <f t="shared" si="24"/>
        <v>6</v>
      </c>
      <c r="AC40" s="132">
        <f t="shared" si="14"/>
        <v>11.285714285714286</v>
      </c>
    </row>
    <row r="41" spans="1:29" x14ac:dyDescent="0.25">
      <c r="A41" s="132" t="s">
        <v>293</v>
      </c>
      <c r="B41" s="132">
        <v>1535</v>
      </c>
      <c r="C41" s="132">
        <f t="shared" si="15"/>
        <v>54</v>
      </c>
      <c r="D41" s="132">
        <v>1557</v>
      </c>
      <c r="E41" s="132">
        <f t="shared" si="16"/>
        <v>55</v>
      </c>
      <c r="F41" s="132">
        <v>847</v>
      </c>
      <c r="G41" s="132">
        <f t="shared" si="17"/>
        <v>57</v>
      </c>
      <c r="H41" s="132">
        <v>652</v>
      </c>
      <c r="I41" s="132">
        <f t="shared" si="18"/>
        <v>13</v>
      </c>
      <c r="J41" s="132">
        <v>565</v>
      </c>
      <c r="K41" s="132">
        <f t="shared" si="19"/>
        <v>15</v>
      </c>
      <c r="O41" s="1">
        <v>43940</v>
      </c>
      <c r="P41" s="132">
        <f t="shared" si="20"/>
        <v>54</v>
      </c>
      <c r="Q41" s="132">
        <f t="shared" si="10"/>
        <v>50.428571428571431</v>
      </c>
      <c r="S41" s="132">
        <f t="shared" si="21"/>
        <v>55</v>
      </c>
      <c r="T41" s="132">
        <f t="shared" si="11"/>
        <v>53.857142857142854</v>
      </c>
      <c r="V41" s="132">
        <f t="shared" si="22"/>
        <v>57</v>
      </c>
      <c r="W41" s="132">
        <f t="shared" si="12"/>
        <v>38</v>
      </c>
      <c r="Y41" s="132">
        <f t="shared" si="23"/>
        <v>13</v>
      </c>
      <c r="Z41" s="132">
        <f t="shared" si="13"/>
        <v>17</v>
      </c>
      <c r="AB41" s="132">
        <f t="shared" si="24"/>
        <v>15</v>
      </c>
      <c r="AC41" s="132">
        <f t="shared" si="14"/>
        <v>12.142857142857142</v>
      </c>
    </row>
    <row r="42" spans="1:29" x14ac:dyDescent="0.25">
      <c r="A42" s="132" t="s">
        <v>292</v>
      </c>
      <c r="B42" s="132">
        <v>1570</v>
      </c>
      <c r="C42" s="132">
        <f t="shared" si="15"/>
        <v>35</v>
      </c>
      <c r="D42" s="132">
        <v>1586</v>
      </c>
      <c r="E42" s="132">
        <f t="shared" si="16"/>
        <v>29</v>
      </c>
      <c r="F42" s="132">
        <v>870</v>
      </c>
      <c r="G42" s="132">
        <f t="shared" si="17"/>
        <v>23</v>
      </c>
      <c r="H42" s="132">
        <v>659</v>
      </c>
      <c r="I42" s="132">
        <f t="shared" si="18"/>
        <v>7</v>
      </c>
      <c r="J42" s="132">
        <v>580</v>
      </c>
      <c r="K42" s="132">
        <f t="shared" si="19"/>
        <v>15</v>
      </c>
      <c r="O42" s="1">
        <v>43941</v>
      </c>
      <c r="P42" s="132">
        <f t="shared" si="20"/>
        <v>35</v>
      </c>
      <c r="Q42" s="132">
        <f t="shared" si="10"/>
        <v>51.142857142857146</v>
      </c>
      <c r="S42" s="132">
        <f t="shared" si="21"/>
        <v>29</v>
      </c>
      <c r="T42" s="132">
        <f t="shared" si="11"/>
        <v>50.857142857142854</v>
      </c>
      <c r="V42" s="132">
        <f t="shared" si="22"/>
        <v>23</v>
      </c>
      <c r="W42" s="132">
        <f t="shared" si="12"/>
        <v>36.142857142857146</v>
      </c>
      <c r="Y42" s="132">
        <f t="shared" si="23"/>
        <v>7</v>
      </c>
      <c r="Z42" s="132">
        <f t="shared" si="13"/>
        <v>14.428571428571429</v>
      </c>
      <c r="AB42" s="132">
        <f t="shared" si="24"/>
        <v>15</v>
      </c>
      <c r="AC42" s="132">
        <f t="shared" si="14"/>
        <v>11</v>
      </c>
    </row>
    <row r="43" spans="1:29" x14ac:dyDescent="0.25">
      <c r="A43" s="132" t="s">
        <v>291</v>
      </c>
      <c r="B43" s="132">
        <v>1608</v>
      </c>
      <c r="C43" s="132">
        <f t="shared" si="15"/>
        <v>38</v>
      </c>
      <c r="D43" s="132">
        <v>1620</v>
      </c>
      <c r="E43" s="132">
        <f t="shared" si="16"/>
        <v>34</v>
      </c>
      <c r="F43" s="132">
        <v>888</v>
      </c>
      <c r="G43" s="132">
        <f t="shared" si="17"/>
        <v>18</v>
      </c>
      <c r="H43" s="132">
        <v>675</v>
      </c>
      <c r="I43" s="132">
        <f t="shared" si="18"/>
        <v>16</v>
      </c>
      <c r="J43" s="132">
        <v>597</v>
      </c>
      <c r="K43" s="132">
        <f t="shared" si="19"/>
        <v>17</v>
      </c>
      <c r="O43" s="1">
        <v>43942</v>
      </c>
      <c r="P43" s="132">
        <f t="shared" si="20"/>
        <v>38</v>
      </c>
      <c r="Q43" s="132">
        <f t="shared" ref="Q43:Q74" si="25">SUM(P37:P43)/7</f>
        <v>50</v>
      </c>
      <c r="S43" s="132">
        <f t="shared" si="21"/>
        <v>34</v>
      </c>
      <c r="T43" s="132">
        <f t="shared" ref="T43:T74" si="26">SUM(S37:S43)/7</f>
        <v>48.428571428571431</v>
      </c>
      <c r="V43" s="132">
        <f t="shared" si="22"/>
        <v>18</v>
      </c>
      <c r="W43" s="132">
        <f t="shared" ref="W43:W74" si="27">SUM(V37:V43)/7</f>
        <v>36.142857142857146</v>
      </c>
      <c r="Y43" s="132">
        <f t="shared" si="23"/>
        <v>16</v>
      </c>
      <c r="Z43" s="132">
        <f t="shared" ref="Z43:Z74" si="28">SUM(Y37:Y43)/7</f>
        <v>14</v>
      </c>
      <c r="AB43" s="132">
        <f t="shared" si="24"/>
        <v>17</v>
      </c>
      <c r="AC43" s="132">
        <f t="shared" ref="AC43:AC74" si="29">SUM(AB37:AB43)/7</f>
        <v>13.142857142857142</v>
      </c>
    </row>
    <row r="44" spans="1:29" x14ac:dyDescent="0.25">
      <c r="A44" s="132" t="s">
        <v>290</v>
      </c>
      <c r="B44" s="132">
        <v>1647</v>
      </c>
      <c r="C44" s="132">
        <f t="shared" si="15"/>
        <v>39</v>
      </c>
      <c r="D44" s="132">
        <v>1651</v>
      </c>
      <c r="E44" s="132">
        <f t="shared" si="16"/>
        <v>31</v>
      </c>
      <c r="F44" s="132">
        <v>921</v>
      </c>
      <c r="G44" s="132">
        <f t="shared" si="17"/>
        <v>33</v>
      </c>
      <c r="H44" s="132">
        <v>683</v>
      </c>
      <c r="I44" s="132">
        <f t="shared" si="18"/>
        <v>8</v>
      </c>
      <c r="J44" s="132">
        <v>598</v>
      </c>
      <c r="K44" s="132">
        <f t="shared" si="19"/>
        <v>1</v>
      </c>
      <c r="O44" s="1">
        <v>43943</v>
      </c>
      <c r="P44" s="132">
        <f t="shared" si="20"/>
        <v>39</v>
      </c>
      <c r="Q44" s="132">
        <f t="shared" si="25"/>
        <v>51.714285714285715</v>
      </c>
      <c r="S44" s="132">
        <f t="shared" si="21"/>
        <v>31</v>
      </c>
      <c r="T44" s="132">
        <f t="shared" si="26"/>
        <v>46.857142857142854</v>
      </c>
      <c r="V44" s="132">
        <f t="shared" si="22"/>
        <v>33</v>
      </c>
      <c r="W44" s="132">
        <f t="shared" si="27"/>
        <v>37</v>
      </c>
      <c r="Y44" s="132">
        <f t="shared" si="23"/>
        <v>8</v>
      </c>
      <c r="Z44" s="132">
        <f t="shared" si="28"/>
        <v>13.142857142857142</v>
      </c>
      <c r="AB44" s="132">
        <f t="shared" si="24"/>
        <v>1</v>
      </c>
      <c r="AC44" s="132">
        <f t="shared" si="29"/>
        <v>12.428571428571429</v>
      </c>
    </row>
    <row r="45" spans="1:29" x14ac:dyDescent="0.25">
      <c r="A45" s="132" t="s">
        <v>289</v>
      </c>
      <c r="B45" s="132">
        <v>1698</v>
      </c>
      <c r="C45" s="132">
        <f t="shared" si="15"/>
        <v>51</v>
      </c>
      <c r="D45" s="132">
        <v>1701</v>
      </c>
      <c r="E45" s="132">
        <f t="shared" si="16"/>
        <v>50</v>
      </c>
      <c r="F45" s="132">
        <v>958</v>
      </c>
      <c r="G45" s="132">
        <f t="shared" si="17"/>
        <v>37</v>
      </c>
      <c r="H45" s="132">
        <v>699</v>
      </c>
      <c r="I45" s="132">
        <f t="shared" si="18"/>
        <v>16</v>
      </c>
      <c r="J45" s="132">
        <v>608</v>
      </c>
      <c r="K45" s="132">
        <f t="shared" si="19"/>
        <v>10</v>
      </c>
      <c r="O45" s="1">
        <v>43944</v>
      </c>
      <c r="P45" s="132">
        <f t="shared" si="20"/>
        <v>51</v>
      </c>
      <c r="Q45" s="132">
        <f t="shared" si="25"/>
        <v>51.142857142857146</v>
      </c>
      <c r="S45" s="132">
        <f t="shared" si="21"/>
        <v>50</v>
      </c>
      <c r="T45" s="132">
        <f t="shared" si="26"/>
        <v>46.714285714285715</v>
      </c>
      <c r="V45" s="132">
        <f t="shared" si="22"/>
        <v>37</v>
      </c>
      <c r="W45" s="132">
        <f t="shared" si="27"/>
        <v>36.285714285714285</v>
      </c>
      <c r="Y45" s="132">
        <f t="shared" si="23"/>
        <v>16</v>
      </c>
      <c r="Z45" s="132">
        <f t="shared" si="28"/>
        <v>13.428571428571429</v>
      </c>
      <c r="AB45" s="132">
        <f t="shared" si="24"/>
        <v>10</v>
      </c>
      <c r="AC45" s="132">
        <f t="shared" si="29"/>
        <v>11.428571428571429</v>
      </c>
    </row>
    <row r="46" spans="1:29" x14ac:dyDescent="0.25">
      <c r="A46" s="132" t="s">
        <v>288</v>
      </c>
      <c r="B46" s="132">
        <v>1731</v>
      </c>
      <c r="C46" s="132">
        <f t="shared" si="15"/>
        <v>33</v>
      </c>
      <c r="D46" s="132">
        <v>1746</v>
      </c>
      <c r="E46" s="132">
        <f t="shared" si="16"/>
        <v>45</v>
      </c>
      <c r="F46" s="132">
        <v>993</v>
      </c>
      <c r="G46" s="132">
        <f t="shared" si="17"/>
        <v>35</v>
      </c>
      <c r="H46" s="132">
        <v>719</v>
      </c>
      <c r="I46" s="132">
        <f t="shared" si="18"/>
        <v>20</v>
      </c>
      <c r="J46" s="132">
        <v>621</v>
      </c>
      <c r="K46" s="132">
        <f t="shared" si="19"/>
        <v>13</v>
      </c>
      <c r="O46" s="1">
        <v>43945</v>
      </c>
      <c r="P46" s="132">
        <f t="shared" si="20"/>
        <v>33</v>
      </c>
      <c r="Q46" s="132">
        <f t="shared" si="25"/>
        <v>45.428571428571431</v>
      </c>
      <c r="S46" s="132">
        <f t="shared" si="21"/>
        <v>45</v>
      </c>
      <c r="T46" s="132">
        <f t="shared" si="26"/>
        <v>46.571428571428569</v>
      </c>
      <c r="V46" s="132">
        <f t="shared" si="22"/>
        <v>35</v>
      </c>
      <c r="W46" s="132">
        <f t="shared" si="27"/>
        <v>36.571428571428569</v>
      </c>
      <c r="Y46" s="132">
        <f t="shared" si="23"/>
        <v>20</v>
      </c>
      <c r="Z46" s="132">
        <f t="shared" si="28"/>
        <v>13.571428571428571</v>
      </c>
      <c r="AB46" s="132">
        <f t="shared" si="24"/>
        <v>13</v>
      </c>
      <c r="AC46" s="132">
        <f t="shared" si="29"/>
        <v>11</v>
      </c>
    </row>
    <row r="47" spans="1:29" x14ac:dyDescent="0.25">
      <c r="A47" s="132" t="s">
        <v>287</v>
      </c>
      <c r="B47" s="132">
        <v>1773</v>
      </c>
      <c r="C47" s="132">
        <f t="shared" si="15"/>
        <v>42</v>
      </c>
      <c r="D47" s="132">
        <v>1788</v>
      </c>
      <c r="E47" s="132">
        <f t="shared" si="16"/>
        <v>42</v>
      </c>
      <c r="F47" s="132">
        <v>1028</v>
      </c>
      <c r="G47" s="132">
        <f t="shared" si="17"/>
        <v>35</v>
      </c>
      <c r="H47" s="132">
        <v>732</v>
      </c>
      <c r="I47" s="132">
        <f t="shared" si="18"/>
        <v>13</v>
      </c>
      <c r="J47" s="132">
        <v>632</v>
      </c>
      <c r="K47" s="132">
        <f t="shared" si="19"/>
        <v>11</v>
      </c>
      <c r="O47" s="1">
        <v>43946</v>
      </c>
      <c r="P47" s="132">
        <f t="shared" si="20"/>
        <v>42</v>
      </c>
      <c r="Q47" s="132">
        <f t="shared" si="25"/>
        <v>41.714285714285715</v>
      </c>
      <c r="S47" s="132">
        <f t="shared" si="21"/>
        <v>42</v>
      </c>
      <c r="T47" s="132">
        <f t="shared" si="26"/>
        <v>40.857142857142854</v>
      </c>
      <c r="V47" s="132">
        <f t="shared" si="22"/>
        <v>35</v>
      </c>
      <c r="W47" s="132">
        <f t="shared" si="27"/>
        <v>34</v>
      </c>
      <c r="Y47" s="132">
        <f t="shared" si="23"/>
        <v>13</v>
      </c>
      <c r="Z47" s="132">
        <f t="shared" si="28"/>
        <v>13.285714285714286</v>
      </c>
      <c r="AB47" s="132">
        <f t="shared" si="24"/>
        <v>11</v>
      </c>
      <c r="AC47" s="132">
        <f t="shared" si="29"/>
        <v>11.714285714285714</v>
      </c>
    </row>
    <row r="48" spans="1:29" x14ac:dyDescent="0.25">
      <c r="A48" s="132" t="s">
        <v>286</v>
      </c>
      <c r="B48" s="132">
        <v>1814</v>
      </c>
      <c r="C48" s="132">
        <f t="shared" si="15"/>
        <v>41</v>
      </c>
      <c r="D48" s="132">
        <v>1823</v>
      </c>
      <c r="E48" s="132">
        <f t="shared" si="16"/>
        <v>35</v>
      </c>
      <c r="F48" s="132">
        <v>1058</v>
      </c>
      <c r="G48" s="132">
        <f t="shared" si="17"/>
        <v>30</v>
      </c>
      <c r="H48" s="132">
        <v>759</v>
      </c>
      <c r="I48" s="132">
        <f t="shared" si="18"/>
        <v>27</v>
      </c>
      <c r="J48" s="132">
        <v>640</v>
      </c>
      <c r="K48" s="132">
        <f t="shared" si="19"/>
        <v>8</v>
      </c>
      <c r="O48" s="1">
        <v>43947</v>
      </c>
      <c r="P48" s="132">
        <f t="shared" si="20"/>
        <v>41</v>
      </c>
      <c r="Q48" s="132">
        <f t="shared" si="25"/>
        <v>39.857142857142854</v>
      </c>
      <c r="S48" s="132">
        <f t="shared" si="21"/>
        <v>35</v>
      </c>
      <c r="T48" s="132">
        <f t="shared" si="26"/>
        <v>38</v>
      </c>
      <c r="V48" s="132">
        <f t="shared" si="22"/>
        <v>30</v>
      </c>
      <c r="W48" s="132">
        <f t="shared" si="27"/>
        <v>30.142857142857142</v>
      </c>
      <c r="Y48" s="132">
        <f t="shared" si="23"/>
        <v>27</v>
      </c>
      <c r="Z48" s="132">
        <f t="shared" si="28"/>
        <v>15.285714285714286</v>
      </c>
      <c r="AB48" s="132">
        <f t="shared" si="24"/>
        <v>8</v>
      </c>
      <c r="AC48" s="132">
        <f t="shared" si="29"/>
        <v>10.714285714285714</v>
      </c>
    </row>
    <row r="49" spans="1:29" x14ac:dyDescent="0.25">
      <c r="A49" s="132" t="s">
        <v>285</v>
      </c>
      <c r="B49" s="132">
        <v>1834</v>
      </c>
      <c r="C49" s="132">
        <f t="shared" si="15"/>
        <v>20</v>
      </c>
      <c r="D49" s="132">
        <v>1857</v>
      </c>
      <c r="E49" s="132">
        <f t="shared" si="16"/>
        <v>34</v>
      </c>
      <c r="F49" s="132">
        <v>1079</v>
      </c>
      <c r="G49" s="132">
        <f t="shared" si="17"/>
        <v>21</v>
      </c>
      <c r="H49" s="132">
        <v>766</v>
      </c>
      <c r="I49" s="132">
        <f t="shared" si="18"/>
        <v>7</v>
      </c>
      <c r="J49" s="132">
        <v>644</v>
      </c>
      <c r="K49" s="132">
        <f t="shared" si="19"/>
        <v>4</v>
      </c>
      <c r="O49" s="1">
        <v>43948</v>
      </c>
      <c r="P49" s="132">
        <f t="shared" si="20"/>
        <v>20</v>
      </c>
      <c r="Q49" s="132">
        <f t="shared" si="25"/>
        <v>37.714285714285715</v>
      </c>
      <c r="S49" s="132">
        <f t="shared" si="21"/>
        <v>34</v>
      </c>
      <c r="T49" s="132">
        <f t="shared" si="26"/>
        <v>38.714285714285715</v>
      </c>
      <c r="V49" s="132">
        <f t="shared" si="22"/>
        <v>21</v>
      </c>
      <c r="W49" s="132">
        <f t="shared" si="27"/>
        <v>29.857142857142858</v>
      </c>
      <c r="Y49" s="132">
        <f t="shared" si="23"/>
        <v>7</v>
      </c>
      <c r="Z49" s="132">
        <f t="shared" si="28"/>
        <v>15.285714285714286</v>
      </c>
      <c r="AB49" s="132">
        <f t="shared" si="24"/>
        <v>4</v>
      </c>
      <c r="AC49" s="132">
        <f t="shared" si="29"/>
        <v>9.1428571428571423</v>
      </c>
    </row>
    <row r="50" spans="1:29" x14ac:dyDescent="0.25">
      <c r="A50" s="132" t="s">
        <v>284</v>
      </c>
      <c r="B50" s="132">
        <v>1849</v>
      </c>
      <c r="C50" s="132">
        <f t="shared" si="15"/>
        <v>15</v>
      </c>
      <c r="D50" s="132">
        <v>1860</v>
      </c>
      <c r="E50" s="132">
        <f t="shared" si="16"/>
        <v>3</v>
      </c>
      <c r="F50" s="132">
        <v>1081</v>
      </c>
      <c r="G50" s="132">
        <f t="shared" si="17"/>
        <v>2</v>
      </c>
      <c r="H50" s="132">
        <v>777</v>
      </c>
      <c r="I50" s="132">
        <f t="shared" si="18"/>
        <v>11</v>
      </c>
      <c r="J50" s="132">
        <v>643</v>
      </c>
      <c r="K50" s="132">
        <f t="shared" si="19"/>
        <v>-1</v>
      </c>
      <c r="O50" s="1">
        <v>43949</v>
      </c>
      <c r="P50" s="132">
        <f t="shared" si="20"/>
        <v>15</v>
      </c>
      <c r="Q50" s="132">
        <f t="shared" si="25"/>
        <v>34.428571428571431</v>
      </c>
      <c r="S50" s="132">
        <f t="shared" si="21"/>
        <v>3</v>
      </c>
      <c r="T50" s="132">
        <f t="shared" si="26"/>
        <v>34.285714285714285</v>
      </c>
      <c r="V50" s="132">
        <f t="shared" si="22"/>
        <v>2</v>
      </c>
      <c r="W50" s="132">
        <f t="shared" si="27"/>
        <v>27.571428571428573</v>
      </c>
      <c r="Y50" s="132">
        <f t="shared" si="23"/>
        <v>11</v>
      </c>
      <c r="Z50" s="132">
        <f t="shared" si="28"/>
        <v>14.571428571428571</v>
      </c>
      <c r="AB50" s="132">
        <f t="shared" si="24"/>
        <v>-1</v>
      </c>
      <c r="AC50" s="132">
        <f t="shared" si="29"/>
        <v>6.5714285714285712</v>
      </c>
    </row>
    <row r="51" spans="1:29" x14ac:dyDescent="0.25">
      <c r="A51" s="132" t="s">
        <v>283</v>
      </c>
      <c r="B51" s="132">
        <v>1887</v>
      </c>
      <c r="C51" s="132">
        <f t="shared" si="15"/>
        <v>38</v>
      </c>
      <c r="D51" s="132">
        <v>1890</v>
      </c>
      <c r="E51" s="132">
        <f t="shared" si="16"/>
        <v>30</v>
      </c>
      <c r="F51" s="132">
        <v>1090</v>
      </c>
      <c r="G51" s="132">
        <f t="shared" si="17"/>
        <v>9</v>
      </c>
      <c r="H51" s="132">
        <v>788</v>
      </c>
      <c r="I51" s="132">
        <f t="shared" si="18"/>
        <v>11</v>
      </c>
      <c r="J51" s="132">
        <v>644</v>
      </c>
      <c r="K51" s="132">
        <f t="shared" si="19"/>
        <v>1</v>
      </c>
      <c r="O51" s="1">
        <v>43950</v>
      </c>
      <c r="P51" s="132">
        <f t="shared" si="20"/>
        <v>38</v>
      </c>
      <c r="Q51" s="132">
        <f t="shared" si="25"/>
        <v>34.285714285714285</v>
      </c>
      <c r="S51" s="132">
        <f t="shared" si="21"/>
        <v>30</v>
      </c>
      <c r="T51" s="132">
        <f t="shared" si="26"/>
        <v>34.142857142857146</v>
      </c>
      <c r="V51" s="132">
        <f t="shared" si="22"/>
        <v>9</v>
      </c>
      <c r="W51" s="132">
        <f t="shared" si="27"/>
        <v>24.142857142857142</v>
      </c>
      <c r="Y51" s="132">
        <f t="shared" si="23"/>
        <v>11</v>
      </c>
      <c r="Z51" s="132">
        <f t="shared" si="28"/>
        <v>15</v>
      </c>
      <c r="AB51" s="132">
        <f t="shared" si="24"/>
        <v>1</v>
      </c>
      <c r="AC51" s="132">
        <f t="shared" si="29"/>
        <v>6.5714285714285712</v>
      </c>
    </row>
    <row r="52" spans="1:29" x14ac:dyDescent="0.25">
      <c r="A52" s="132" t="s">
        <v>282</v>
      </c>
      <c r="B52" s="132">
        <v>1913</v>
      </c>
      <c r="C52" s="132">
        <f t="shared" si="15"/>
        <v>26</v>
      </c>
      <c r="D52" s="132">
        <v>1926</v>
      </c>
      <c r="E52" s="132">
        <f t="shared" si="16"/>
        <v>36</v>
      </c>
      <c r="F52" s="132">
        <v>1117</v>
      </c>
      <c r="G52" s="132">
        <f t="shared" si="17"/>
        <v>27</v>
      </c>
      <c r="H52" s="132">
        <v>802</v>
      </c>
      <c r="I52" s="132">
        <f t="shared" si="18"/>
        <v>14</v>
      </c>
      <c r="J52" s="132">
        <v>649</v>
      </c>
      <c r="K52" s="132">
        <f t="shared" si="19"/>
        <v>5</v>
      </c>
      <c r="O52" s="1">
        <v>43951</v>
      </c>
      <c r="P52" s="132">
        <f t="shared" si="20"/>
        <v>26</v>
      </c>
      <c r="Q52" s="132">
        <f t="shared" si="25"/>
        <v>30.714285714285715</v>
      </c>
      <c r="S52" s="132">
        <f t="shared" si="21"/>
        <v>36</v>
      </c>
      <c r="T52" s="132">
        <f t="shared" si="26"/>
        <v>32.142857142857146</v>
      </c>
      <c r="V52" s="132">
        <f t="shared" si="22"/>
        <v>27</v>
      </c>
      <c r="W52" s="132">
        <f t="shared" si="27"/>
        <v>22.714285714285715</v>
      </c>
      <c r="Y52" s="132">
        <f t="shared" si="23"/>
        <v>14</v>
      </c>
      <c r="Z52" s="132">
        <f t="shared" si="28"/>
        <v>14.714285714285714</v>
      </c>
      <c r="AB52" s="132">
        <f t="shared" si="24"/>
        <v>5</v>
      </c>
      <c r="AC52" s="132">
        <f t="shared" si="29"/>
        <v>5.8571428571428568</v>
      </c>
    </row>
    <row r="53" spans="1:29" x14ac:dyDescent="0.25">
      <c r="A53" s="132" t="s">
        <v>281</v>
      </c>
      <c r="B53" s="132">
        <v>1944</v>
      </c>
      <c r="C53" s="132">
        <f t="shared" si="15"/>
        <v>31</v>
      </c>
      <c r="D53" s="132">
        <v>1967</v>
      </c>
      <c r="E53" s="132">
        <f t="shared" si="16"/>
        <v>41</v>
      </c>
      <c r="F53" s="132">
        <v>1144</v>
      </c>
      <c r="G53" s="132">
        <f t="shared" si="17"/>
        <v>27</v>
      </c>
      <c r="H53" s="132">
        <v>815</v>
      </c>
      <c r="I53" s="132">
        <f t="shared" si="18"/>
        <v>13</v>
      </c>
      <c r="J53" s="132">
        <v>659</v>
      </c>
      <c r="K53" s="132">
        <f t="shared" si="19"/>
        <v>10</v>
      </c>
      <c r="O53" s="1">
        <v>43952</v>
      </c>
      <c r="P53" s="132">
        <f t="shared" si="20"/>
        <v>31</v>
      </c>
      <c r="Q53" s="132">
        <f t="shared" si="25"/>
        <v>30.428571428571427</v>
      </c>
      <c r="S53" s="132">
        <f t="shared" si="21"/>
        <v>41</v>
      </c>
      <c r="T53" s="132">
        <f t="shared" si="26"/>
        <v>31.571428571428573</v>
      </c>
      <c r="V53" s="132">
        <f t="shared" si="22"/>
        <v>27</v>
      </c>
      <c r="W53" s="132">
        <f t="shared" si="27"/>
        <v>21.571428571428573</v>
      </c>
      <c r="Y53" s="132">
        <f t="shared" si="23"/>
        <v>13</v>
      </c>
      <c r="Z53" s="132">
        <f t="shared" si="28"/>
        <v>13.714285714285714</v>
      </c>
      <c r="AB53" s="132">
        <f t="shared" si="24"/>
        <v>10</v>
      </c>
      <c r="AC53" s="132">
        <f t="shared" si="29"/>
        <v>5.4285714285714288</v>
      </c>
    </row>
    <row r="54" spans="1:29" x14ac:dyDescent="0.25">
      <c r="A54" s="132" t="s">
        <v>280</v>
      </c>
      <c r="B54" s="132">
        <v>1979</v>
      </c>
      <c r="C54" s="132">
        <f t="shared" si="15"/>
        <v>35</v>
      </c>
      <c r="D54" s="132">
        <v>1999</v>
      </c>
      <c r="E54" s="132">
        <f t="shared" si="16"/>
        <v>32</v>
      </c>
      <c r="F54" s="132">
        <v>1164</v>
      </c>
      <c r="G54" s="132">
        <f t="shared" si="17"/>
        <v>20</v>
      </c>
      <c r="H54" s="132">
        <v>829</v>
      </c>
      <c r="I54" s="132">
        <f t="shared" si="18"/>
        <v>14</v>
      </c>
      <c r="J54" s="132">
        <v>671</v>
      </c>
      <c r="K54" s="132">
        <f t="shared" si="19"/>
        <v>12</v>
      </c>
      <c r="O54" s="1">
        <v>43953</v>
      </c>
      <c r="P54" s="132">
        <f t="shared" si="20"/>
        <v>35</v>
      </c>
      <c r="Q54" s="132">
        <f t="shared" si="25"/>
        <v>29.428571428571427</v>
      </c>
      <c r="S54" s="132">
        <f t="shared" si="21"/>
        <v>32</v>
      </c>
      <c r="T54" s="132">
        <f t="shared" si="26"/>
        <v>30.142857142857142</v>
      </c>
      <c r="V54" s="132">
        <f t="shared" si="22"/>
        <v>20</v>
      </c>
      <c r="W54" s="132">
        <f t="shared" si="27"/>
        <v>19.428571428571427</v>
      </c>
      <c r="Y54" s="132">
        <f t="shared" si="23"/>
        <v>14</v>
      </c>
      <c r="Z54" s="132">
        <f t="shared" si="28"/>
        <v>13.857142857142858</v>
      </c>
      <c r="AB54" s="132">
        <f t="shared" si="24"/>
        <v>12</v>
      </c>
      <c r="AC54" s="132">
        <f t="shared" si="29"/>
        <v>5.5714285714285712</v>
      </c>
    </row>
    <row r="55" spans="1:29" x14ac:dyDescent="0.25">
      <c r="A55" s="132" t="s">
        <v>279</v>
      </c>
      <c r="B55" s="132">
        <v>1993</v>
      </c>
      <c r="C55" s="132">
        <f t="shared" si="15"/>
        <v>14</v>
      </c>
      <c r="D55" s="132">
        <v>2025</v>
      </c>
      <c r="E55" s="132">
        <f t="shared" si="16"/>
        <v>26</v>
      </c>
      <c r="F55" s="132">
        <v>1181</v>
      </c>
      <c r="G55" s="132">
        <f t="shared" si="17"/>
        <v>17</v>
      </c>
      <c r="H55" s="132">
        <v>842</v>
      </c>
      <c r="I55" s="132">
        <f t="shared" si="18"/>
        <v>13</v>
      </c>
      <c r="J55" s="132">
        <v>675</v>
      </c>
      <c r="K55" s="132">
        <f t="shared" si="19"/>
        <v>4</v>
      </c>
      <c r="O55" s="1">
        <v>43954</v>
      </c>
      <c r="P55" s="132">
        <f t="shared" si="20"/>
        <v>14</v>
      </c>
      <c r="Q55" s="132">
        <f t="shared" si="25"/>
        <v>25.571428571428573</v>
      </c>
      <c r="S55" s="132">
        <f t="shared" si="21"/>
        <v>26</v>
      </c>
      <c r="T55" s="132">
        <f t="shared" si="26"/>
        <v>28.857142857142858</v>
      </c>
      <c r="V55" s="132">
        <f t="shared" si="22"/>
        <v>17</v>
      </c>
      <c r="W55" s="132">
        <f t="shared" si="27"/>
        <v>17.571428571428573</v>
      </c>
      <c r="Y55" s="132">
        <f t="shared" si="23"/>
        <v>13</v>
      </c>
      <c r="Z55" s="132">
        <f t="shared" si="28"/>
        <v>11.857142857142858</v>
      </c>
      <c r="AB55" s="132">
        <f t="shared" si="24"/>
        <v>4</v>
      </c>
      <c r="AC55" s="132">
        <f t="shared" si="29"/>
        <v>5</v>
      </c>
    </row>
    <row r="56" spans="1:29" x14ac:dyDescent="0.25">
      <c r="A56" s="132" t="s">
        <v>278</v>
      </c>
      <c r="B56" s="132">
        <v>1998</v>
      </c>
      <c r="C56" s="132">
        <f t="shared" si="15"/>
        <v>5</v>
      </c>
      <c r="D56" s="132">
        <v>2025</v>
      </c>
      <c r="E56" s="132">
        <f t="shared" si="16"/>
        <v>0</v>
      </c>
      <c r="F56" s="132">
        <v>1185</v>
      </c>
      <c r="G56" s="132">
        <f t="shared" si="17"/>
        <v>4</v>
      </c>
      <c r="H56" s="132">
        <v>846</v>
      </c>
      <c r="I56" s="132">
        <f t="shared" si="18"/>
        <v>4</v>
      </c>
      <c r="J56" s="132">
        <v>676</v>
      </c>
      <c r="K56" s="132">
        <f t="shared" si="19"/>
        <v>1</v>
      </c>
      <c r="O56" s="1">
        <v>43955</v>
      </c>
      <c r="P56" s="132">
        <f t="shared" si="20"/>
        <v>5</v>
      </c>
      <c r="Q56" s="132">
        <f t="shared" si="25"/>
        <v>23.428571428571427</v>
      </c>
      <c r="S56" s="132">
        <f t="shared" si="21"/>
        <v>0</v>
      </c>
      <c r="T56" s="132">
        <f t="shared" si="26"/>
        <v>24</v>
      </c>
      <c r="V56" s="132">
        <f t="shared" si="22"/>
        <v>4</v>
      </c>
      <c r="W56" s="132">
        <f t="shared" si="27"/>
        <v>15.142857142857142</v>
      </c>
      <c r="Y56" s="132">
        <f t="shared" si="23"/>
        <v>4</v>
      </c>
      <c r="Z56" s="132">
        <f t="shared" si="28"/>
        <v>11.428571428571429</v>
      </c>
      <c r="AB56" s="132">
        <f t="shared" si="24"/>
        <v>1</v>
      </c>
      <c r="AC56" s="132">
        <f t="shared" si="29"/>
        <v>4.5714285714285712</v>
      </c>
    </row>
    <row r="57" spans="1:29" x14ac:dyDescent="0.25">
      <c r="A57" s="132" t="s">
        <v>277</v>
      </c>
      <c r="B57" s="132">
        <v>2039</v>
      </c>
      <c r="C57" s="132">
        <f t="shared" si="15"/>
        <v>41</v>
      </c>
      <c r="D57" s="132">
        <v>2056</v>
      </c>
      <c r="E57" s="132">
        <f t="shared" si="16"/>
        <v>31</v>
      </c>
      <c r="F57" s="132">
        <v>1194</v>
      </c>
      <c r="G57" s="132">
        <f t="shared" si="17"/>
        <v>9</v>
      </c>
      <c r="H57" s="132">
        <v>858</v>
      </c>
      <c r="I57" s="132">
        <f t="shared" si="18"/>
        <v>12</v>
      </c>
      <c r="J57" s="132">
        <v>680</v>
      </c>
      <c r="K57" s="132">
        <f t="shared" si="19"/>
        <v>4</v>
      </c>
      <c r="O57" s="1">
        <v>43956</v>
      </c>
      <c r="P57" s="132">
        <f t="shared" si="20"/>
        <v>41</v>
      </c>
      <c r="Q57" s="132">
        <f t="shared" si="25"/>
        <v>27.142857142857142</v>
      </c>
      <c r="S57" s="132">
        <f t="shared" si="21"/>
        <v>31</v>
      </c>
      <c r="T57" s="132">
        <f t="shared" si="26"/>
        <v>28</v>
      </c>
      <c r="V57" s="132">
        <f t="shared" si="22"/>
        <v>9</v>
      </c>
      <c r="W57" s="132">
        <f t="shared" si="27"/>
        <v>16.142857142857142</v>
      </c>
      <c r="Y57" s="132">
        <f t="shared" si="23"/>
        <v>12</v>
      </c>
      <c r="Z57" s="132">
        <f t="shared" si="28"/>
        <v>11.571428571428571</v>
      </c>
      <c r="AB57" s="132">
        <f t="shared" si="24"/>
        <v>4</v>
      </c>
      <c r="AC57" s="132">
        <f t="shared" si="29"/>
        <v>5.2857142857142856</v>
      </c>
    </row>
    <row r="58" spans="1:29" x14ac:dyDescent="0.25">
      <c r="A58" s="132" t="s">
        <v>276</v>
      </c>
      <c r="B58" s="132">
        <v>2071</v>
      </c>
      <c r="C58" s="132">
        <f t="shared" si="15"/>
        <v>32</v>
      </c>
      <c r="D58" s="132">
        <v>2061</v>
      </c>
      <c r="E58" s="132">
        <f t="shared" si="16"/>
        <v>5</v>
      </c>
      <c r="F58" s="132">
        <v>1199</v>
      </c>
      <c r="G58" s="132">
        <f t="shared" si="17"/>
        <v>5</v>
      </c>
      <c r="H58" s="132">
        <v>859</v>
      </c>
      <c r="I58" s="132">
        <f t="shared" si="18"/>
        <v>1</v>
      </c>
      <c r="J58" s="132">
        <v>682</v>
      </c>
      <c r="K58" s="132">
        <f t="shared" si="19"/>
        <v>2</v>
      </c>
      <c r="O58" s="1">
        <v>43957</v>
      </c>
      <c r="P58" s="132">
        <f t="shared" si="20"/>
        <v>32</v>
      </c>
      <c r="Q58" s="132">
        <f t="shared" si="25"/>
        <v>26.285714285714285</v>
      </c>
      <c r="S58" s="132">
        <f t="shared" si="21"/>
        <v>5</v>
      </c>
      <c r="T58" s="132">
        <f t="shared" si="26"/>
        <v>24.428571428571427</v>
      </c>
      <c r="V58" s="132">
        <f t="shared" si="22"/>
        <v>5</v>
      </c>
      <c r="W58" s="132">
        <f t="shared" si="27"/>
        <v>15.571428571428571</v>
      </c>
      <c r="Y58" s="132">
        <f t="shared" si="23"/>
        <v>1</v>
      </c>
      <c r="Z58" s="132">
        <f t="shared" si="28"/>
        <v>10.142857142857142</v>
      </c>
      <c r="AB58" s="132">
        <f t="shared" si="24"/>
        <v>2</v>
      </c>
      <c r="AC58" s="132">
        <f t="shared" si="29"/>
        <v>5.4285714285714288</v>
      </c>
    </row>
    <row r="59" spans="1:29" x14ac:dyDescent="0.25">
      <c r="A59" s="132" t="s">
        <v>275</v>
      </c>
      <c r="B59" s="132">
        <v>2107</v>
      </c>
      <c r="C59" s="132">
        <f t="shared" si="15"/>
        <v>36</v>
      </c>
      <c r="D59" s="132">
        <v>2095</v>
      </c>
      <c r="E59" s="132">
        <f t="shared" si="16"/>
        <v>34</v>
      </c>
      <c r="F59" s="132">
        <v>1212</v>
      </c>
      <c r="G59" s="132">
        <f t="shared" si="17"/>
        <v>13</v>
      </c>
      <c r="H59" s="132">
        <v>901</v>
      </c>
      <c r="I59" s="132">
        <f t="shared" si="18"/>
        <v>42</v>
      </c>
      <c r="J59" s="132">
        <v>687</v>
      </c>
      <c r="K59" s="132">
        <f t="shared" si="19"/>
        <v>5</v>
      </c>
      <c r="O59" s="1">
        <v>43958</v>
      </c>
      <c r="P59" s="132">
        <f t="shared" si="20"/>
        <v>36</v>
      </c>
      <c r="Q59" s="132">
        <f t="shared" si="25"/>
        <v>27.714285714285715</v>
      </c>
      <c r="S59" s="132">
        <f t="shared" si="21"/>
        <v>34</v>
      </c>
      <c r="T59" s="132">
        <f t="shared" si="26"/>
        <v>24.142857142857142</v>
      </c>
      <c r="V59" s="132">
        <f t="shared" si="22"/>
        <v>13</v>
      </c>
      <c r="W59" s="132">
        <f t="shared" si="27"/>
        <v>13.571428571428571</v>
      </c>
      <c r="Y59" s="132">
        <f t="shared" si="23"/>
        <v>42</v>
      </c>
      <c r="Z59" s="132">
        <f t="shared" si="28"/>
        <v>14.142857142857142</v>
      </c>
      <c r="AB59" s="132">
        <f t="shared" si="24"/>
        <v>5</v>
      </c>
      <c r="AC59" s="132">
        <f t="shared" si="29"/>
        <v>5.4285714285714288</v>
      </c>
    </row>
    <row r="60" spans="1:29" x14ac:dyDescent="0.25">
      <c r="A60" s="132" t="s">
        <v>274</v>
      </c>
      <c r="B60" s="132">
        <v>2128</v>
      </c>
      <c r="C60" s="132">
        <f t="shared" si="15"/>
        <v>21</v>
      </c>
      <c r="D60" s="132">
        <v>2104</v>
      </c>
      <c r="E60" s="132">
        <f t="shared" si="16"/>
        <v>9</v>
      </c>
      <c r="F60" s="132">
        <v>1223</v>
      </c>
      <c r="G60" s="132">
        <f t="shared" si="17"/>
        <v>11</v>
      </c>
      <c r="H60" s="132">
        <v>908</v>
      </c>
      <c r="I60" s="132">
        <f t="shared" si="18"/>
        <v>7</v>
      </c>
      <c r="J60" s="132">
        <v>688</v>
      </c>
      <c r="K60" s="132">
        <f t="shared" si="19"/>
        <v>1</v>
      </c>
      <c r="O60" s="1">
        <v>43959</v>
      </c>
      <c r="P60" s="132">
        <f t="shared" si="20"/>
        <v>21</v>
      </c>
      <c r="Q60" s="132">
        <f t="shared" si="25"/>
        <v>26.285714285714285</v>
      </c>
      <c r="S60" s="132">
        <f t="shared" si="21"/>
        <v>9</v>
      </c>
      <c r="T60" s="132">
        <f t="shared" si="26"/>
        <v>19.571428571428573</v>
      </c>
      <c r="V60" s="132">
        <f t="shared" si="22"/>
        <v>11</v>
      </c>
      <c r="W60" s="132">
        <f t="shared" si="27"/>
        <v>11.285714285714286</v>
      </c>
      <c r="Y60" s="132">
        <f t="shared" si="23"/>
        <v>7</v>
      </c>
      <c r="Z60" s="132">
        <f t="shared" si="28"/>
        <v>13.285714285714286</v>
      </c>
      <c r="AB60" s="132">
        <f t="shared" si="24"/>
        <v>1</v>
      </c>
      <c r="AC60" s="132">
        <f t="shared" si="29"/>
        <v>4.1428571428571432</v>
      </c>
    </row>
    <row r="61" spans="1:29" x14ac:dyDescent="0.25">
      <c r="A61" s="132" t="s">
        <v>273</v>
      </c>
      <c r="B61" s="132">
        <v>2142</v>
      </c>
      <c r="C61" s="132">
        <f t="shared" si="15"/>
        <v>14</v>
      </c>
      <c r="D61" s="132">
        <v>2122</v>
      </c>
      <c r="E61" s="132">
        <f t="shared" si="16"/>
        <v>18</v>
      </c>
      <c r="F61" s="132">
        <v>1232</v>
      </c>
      <c r="G61" s="132">
        <f t="shared" si="17"/>
        <v>9</v>
      </c>
      <c r="H61" s="132">
        <v>912</v>
      </c>
      <c r="I61" s="132">
        <f t="shared" si="18"/>
        <v>4</v>
      </c>
      <c r="J61" s="132">
        <v>694</v>
      </c>
      <c r="K61" s="132">
        <f t="shared" si="19"/>
        <v>6</v>
      </c>
      <c r="O61" s="1">
        <v>43960</v>
      </c>
      <c r="P61" s="132">
        <f t="shared" si="20"/>
        <v>14</v>
      </c>
      <c r="Q61" s="132">
        <f t="shared" si="25"/>
        <v>23.285714285714285</v>
      </c>
      <c r="S61" s="132">
        <f t="shared" si="21"/>
        <v>18</v>
      </c>
      <c r="T61" s="132">
        <f t="shared" si="26"/>
        <v>17.571428571428573</v>
      </c>
      <c r="V61" s="132">
        <f t="shared" si="22"/>
        <v>9</v>
      </c>
      <c r="W61" s="132">
        <f t="shared" si="27"/>
        <v>9.7142857142857135</v>
      </c>
      <c r="Y61" s="132">
        <f t="shared" si="23"/>
        <v>4</v>
      </c>
      <c r="Z61" s="132">
        <f t="shared" si="28"/>
        <v>11.857142857142858</v>
      </c>
      <c r="AB61" s="132">
        <f t="shared" si="24"/>
        <v>6</v>
      </c>
      <c r="AC61" s="132">
        <f t="shared" si="29"/>
        <v>3.2857142857142856</v>
      </c>
    </row>
    <row r="62" spans="1:29" x14ac:dyDescent="0.25">
      <c r="A62" s="132" t="s">
        <v>272</v>
      </c>
      <c r="B62" s="132">
        <v>2161</v>
      </c>
      <c r="C62" s="132">
        <f t="shared" si="15"/>
        <v>19</v>
      </c>
      <c r="D62" s="132">
        <v>2135</v>
      </c>
      <c r="E62" s="132">
        <f t="shared" si="16"/>
        <v>13</v>
      </c>
      <c r="F62" s="132">
        <v>1246</v>
      </c>
      <c r="G62" s="132">
        <f t="shared" si="17"/>
        <v>14</v>
      </c>
      <c r="H62" s="132">
        <v>925</v>
      </c>
      <c r="I62" s="132">
        <f t="shared" si="18"/>
        <v>13</v>
      </c>
      <c r="J62" s="132">
        <v>700</v>
      </c>
      <c r="K62" s="132">
        <f t="shared" si="19"/>
        <v>6</v>
      </c>
      <c r="O62" s="1">
        <v>43961</v>
      </c>
      <c r="P62" s="132">
        <f t="shared" si="20"/>
        <v>19</v>
      </c>
      <c r="Q62" s="132">
        <f t="shared" si="25"/>
        <v>24</v>
      </c>
      <c r="S62" s="132">
        <f t="shared" si="21"/>
        <v>13</v>
      </c>
      <c r="T62" s="132">
        <f t="shared" si="26"/>
        <v>15.714285714285714</v>
      </c>
      <c r="V62" s="132">
        <f t="shared" si="22"/>
        <v>14</v>
      </c>
      <c r="W62" s="132">
        <f t="shared" si="27"/>
        <v>9.2857142857142865</v>
      </c>
      <c r="Y62" s="132">
        <f t="shared" si="23"/>
        <v>13</v>
      </c>
      <c r="Z62" s="132">
        <f t="shared" si="28"/>
        <v>11.857142857142858</v>
      </c>
      <c r="AB62" s="132">
        <f t="shared" si="24"/>
        <v>6</v>
      </c>
      <c r="AC62" s="132">
        <f t="shared" si="29"/>
        <v>3.5714285714285716</v>
      </c>
    </row>
    <row r="63" spans="1:29" x14ac:dyDescent="0.25">
      <c r="A63" s="132" t="s">
        <v>271</v>
      </c>
      <c r="B63" s="132">
        <v>2183</v>
      </c>
      <c r="C63" s="132">
        <f t="shared" si="15"/>
        <v>22</v>
      </c>
      <c r="D63" s="132">
        <v>2139</v>
      </c>
      <c r="E63" s="132">
        <f t="shared" si="16"/>
        <v>4</v>
      </c>
      <c r="F63" s="132">
        <v>1258</v>
      </c>
      <c r="G63" s="132">
        <f t="shared" si="17"/>
        <v>12</v>
      </c>
      <c r="H63" s="132">
        <v>927</v>
      </c>
      <c r="I63" s="132">
        <f t="shared" si="18"/>
        <v>2</v>
      </c>
      <c r="J63" s="132">
        <v>705</v>
      </c>
      <c r="K63" s="132">
        <f t="shared" si="19"/>
        <v>5</v>
      </c>
      <c r="O63" s="1">
        <v>43962</v>
      </c>
      <c r="P63" s="132">
        <f t="shared" si="20"/>
        <v>22</v>
      </c>
      <c r="Q63" s="132">
        <f t="shared" si="25"/>
        <v>26.428571428571427</v>
      </c>
      <c r="S63" s="132">
        <f t="shared" si="21"/>
        <v>4</v>
      </c>
      <c r="T63" s="132">
        <f t="shared" si="26"/>
        <v>16.285714285714285</v>
      </c>
      <c r="V63" s="132">
        <f t="shared" si="22"/>
        <v>12</v>
      </c>
      <c r="W63" s="132">
        <f t="shared" si="27"/>
        <v>10.428571428571429</v>
      </c>
      <c r="Y63" s="132">
        <f t="shared" si="23"/>
        <v>2</v>
      </c>
      <c r="Z63" s="132">
        <f t="shared" si="28"/>
        <v>11.571428571428571</v>
      </c>
      <c r="AB63" s="132">
        <f t="shared" si="24"/>
        <v>5</v>
      </c>
      <c r="AC63" s="132">
        <f t="shared" si="29"/>
        <v>4.1428571428571432</v>
      </c>
    </row>
    <row r="64" spans="1:29" x14ac:dyDescent="0.25">
      <c r="A64" s="132" t="s">
        <v>270</v>
      </c>
      <c r="B64" s="132">
        <v>2192</v>
      </c>
      <c r="C64" s="132">
        <f t="shared" si="15"/>
        <v>9</v>
      </c>
      <c r="D64" s="132">
        <v>2161</v>
      </c>
      <c r="E64" s="132">
        <f t="shared" si="16"/>
        <v>22</v>
      </c>
      <c r="F64" s="132">
        <v>1265</v>
      </c>
      <c r="G64" s="132">
        <f t="shared" si="17"/>
        <v>7</v>
      </c>
      <c r="H64" s="132">
        <v>934</v>
      </c>
      <c r="I64" s="132">
        <f t="shared" si="18"/>
        <v>7</v>
      </c>
      <c r="J64" s="132">
        <v>708</v>
      </c>
      <c r="K64" s="132">
        <f t="shared" si="19"/>
        <v>3</v>
      </c>
      <c r="O64" s="1">
        <v>43963</v>
      </c>
      <c r="P64" s="132">
        <f t="shared" si="20"/>
        <v>9</v>
      </c>
      <c r="Q64" s="132">
        <f t="shared" si="25"/>
        <v>21.857142857142858</v>
      </c>
      <c r="S64" s="132">
        <f t="shared" si="21"/>
        <v>22</v>
      </c>
      <c r="T64" s="132">
        <f t="shared" si="26"/>
        <v>15</v>
      </c>
      <c r="V64" s="132">
        <f t="shared" si="22"/>
        <v>7</v>
      </c>
      <c r="W64" s="132">
        <f t="shared" si="27"/>
        <v>10.142857142857142</v>
      </c>
      <c r="Y64" s="132">
        <f t="shared" si="23"/>
        <v>7</v>
      </c>
      <c r="Z64" s="132">
        <f t="shared" si="28"/>
        <v>10.857142857142858</v>
      </c>
      <c r="AB64" s="132">
        <f t="shared" si="24"/>
        <v>3</v>
      </c>
      <c r="AC64" s="132">
        <f t="shared" si="29"/>
        <v>4</v>
      </c>
    </row>
    <row r="65" spans="1:29" x14ac:dyDescent="0.25">
      <c r="A65" s="132" t="s">
        <v>269</v>
      </c>
      <c r="B65" s="132">
        <v>2203</v>
      </c>
      <c r="C65" s="132">
        <f t="shared" si="15"/>
        <v>11</v>
      </c>
      <c r="D65" s="132">
        <v>2178</v>
      </c>
      <c r="E65" s="132">
        <f t="shared" si="16"/>
        <v>17</v>
      </c>
      <c r="F65" s="132">
        <v>1279</v>
      </c>
      <c r="G65" s="132">
        <f t="shared" si="17"/>
        <v>14</v>
      </c>
      <c r="H65" s="132">
        <v>941</v>
      </c>
      <c r="I65" s="132">
        <f t="shared" si="18"/>
        <v>7</v>
      </c>
      <c r="J65" s="132">
        <v>711</v>
      </c>
      <c r="K65" s="132">
        <f t="shared" si="19"/>
        <v>3</v>
      </c>
      <c r="O65" s="1">
        <v>43964</v>
      </c>
      <c r="P65" s="132">
        <f t="shared" si="20"/>
        <v>11</v>
      </c>
      <c r="Q65" s="132">
        <f t="shared" si="25"/>
        <v>18.857142857142858</v>
      </c>
      <c r="S65" s="132">
        <f t="shared" si="21"/>
        <v>17</v>
      </c>
      <c r="T65" s="132">
        <f t="shared" si="26"/>
        <v>16.714285714285715</v>
      </c>
      <c r="V65" s="132">
        <f t="shared" si="22"/>
        <v>14</v>
      </c>
      <c r="W65" s="132">
        <f t="shared" si="27"/>
        <v>11.428571428571429</v>
      </c>
      <c r="Y65" s="132">
        <f t="shared" si="23"/>
        <v>7</v>
      </c>
      <c r="Z65" s="132">
        <f t="shared" si="28"/>
        <v>11.714285714285714</v>
      </c>
      <c r="AB65" s="132">
        <f t="shared" si="24"/>
        <v>3</v>
      </c>
      <c r="AC65" s="132">
        <f t="shared" si="29"/>
        <v>4.1428571428571432</v>
      </c>
    </row>
    <row r="66" spans="1:29" x14ac:dyDescent="0.25">
      <c r="A66" s="132" t="s">
        <v>268</v>
      </c>
      <c r="B66" s="132">
        <v>2223</v>
      </c>
      <c r="C66" s="132">
        <f t="shared" si="15"/>
        <v>20</v>
      </c>
      <c r="D66" s="132">
        <v>2194</v>
      </c>
      <c r="E66" s="132">
        <f t="shared" si="16"/>
        <v>16</v>
      </c>
      <c r="F66" s="132">
        <v>1293</v>
      </c>
      <c r="G66" s="132">
        <f t="shared" si="17"/>
        <v>14</v>
      </c>
      <c r="H66" s="132">
        <v>950</v>
      </c>
      <c r="I66" s="132">
        <f t="shared" si="18"/>
        <v>9</v>
      </c>
      <c r="J66" s="132">
        <v>714</v>
      </c>
      <c r="K66" s="132">
        <f t="shared" si="19"/>
        <v>3</v>
      </c>
      <c r="O66" s="1">
        <v>43965</v>
      </c>
      <c r="P66" s="132">
        <f t="shared" si="20"/>
        <v>20</v>
      </c>
      <c r="Q66" s="132">
        <f t="shared" si="25"/>
        <v>16.571428571428573</v>
      </c>
      <c r="S66" s="132">
        <f t="shared" si="21"/>
        <v>16</v>
      </c>
      <c r="T66" s="132">
        <f t="shared" si="26"/>
        <v>14.142857142857142</v>
      </c>
      <c r="V66" s="132">
        <f t="shared" si="22"/>
        <v>14</v>
      </c>
      <c r="W66" s="132">
        <f t="shared" si="27"/>
        <v>11.571428571428571</v>
      </c>
      <c r="Y66" s="132">
        <f t="shared" si="23"/>
        <v>9</v>
      </c>
      <c r="Z66" s="132">
        <f t="shared" si="28"/>
        <v>7</v>
      </c>
      <c r="AB66" s="132">
        <f t="shared" si="24"/>
        <v>3</v>
      </c>
      <c r="AC66" s="132">
        <f t="shared" si="29"/>
        <v>3.8571428571428572</v>
      </c>
    </row>
    <row r="67" spans="1:29" x14ac:dyDescent="0.25">
      <c r="A67" s="132" t="s">
        <v>267</v>
      </c>
      <c r="B67" s="132">
        <v>2236</v>
      </c>
      <c r="C67" s="132">
        <f t="shared" si="15"/>
        <v>13</v>
      </c>
      <c r="D67" s="132">
        <v>2205</v>
      </c>
      <c r="E67" s="132">
        <f t="shared" si="16"/>
        <v>11</v>
      </c>
      <c r="F67" s="132">
        <v>1304</v>
      </c>
      <c r="G67" s="132">
        <f t="shared" si="17"/>
        <v>11</v>
      </c>
      <c r="H67" s="132">
        <v>954</v>
      </c>
      <c r="I67" s="132">
        <f t="shared" si="18"/>
        <v>4</v>
      </c>
      <c r="J67" s="132">
        <v>716</v>
      </c>
      <c r="K67" s="132">
        <f t="shared" si="19"/>
        <v>2</v>
      </c>
      <c r="O67" s="1">
        <v>43966</v>
      </c>
      <c r="P67" s="132">
        <f t="shared" si="20"/>
        <v>13</v>
      </c>
      <c r="Q67" s="132">
        <f t="shared" si="25"/>
        <v>15.428571428571429</v>
      </c>
      <c r="S67" s="132">
        <f t="shared" si="21"/>
        <v>11</v>
      </c>
      <c r="T67" s="132">
        <f t="shared" si="26"/>
        <v>14.428571428571429</v>
      </c>
      <c r="V67" s="132">
        <f t="shared" si="22"/>
        <v>11</v>
      </c>
      <c r="W67" s="132">
        <f t="shared" si="27"/>
        <v>11.571428571428571</v>
      </c>
      <c r="Y67" s="132">
        <f t="shared" si="23"/>
        <v>4</v>
      </c>
      <c r="Z67" s="132">
        <f t="shared" si="28"/>
        <v>6.5714285714285712</v>
      </c>
      <c r="AB67" s="132">
        <f t="shared" si="24"/>
        <v>2</v>
      </c>
      <c r="AC67" s="132">
        <f t="shared" si="29"/>
        <v>4</v>
      </c>
    </row>
    <row r="68" spans="1:29" x14ac:dyDescent="0.25">
      <c r="A68" s="132" t="s">
        <v>266</v>
      </c>
      <c r="B68" s="132">
        <v>2250</v>
      </c>
      <c r="C68" s="132">
        <f t="shared" si="15"/>
        <v>14</v>
      </c>
      <c r="D68" s="132">
        <v>2229</v>
      </c>
      <c r="E68" s="132">
        <f t="shared" si="16"/>
        <v>24</v>
      </c>
      <c r="F68" s="132">
        <v>1311</v>
      </c>
      <c r="G68" s="132">
        <f t="shared" si="17"/>
        <v>7</v>
      </c>
      <c r="H68" s="132">
        <v>964</v>
      </c>
      <c r="I68" s="132">
        <f t="shared" si="18"/>
        <v>10</v>
      </c>
      <c r="J68" s="132">
        <v>717</v>
      </c>
      <c r="K68" s="132">
        <f t="shared" si="19"/>
        <v>1</v>
      </c>
      <c r="O68" s="1">
        <v>43967</v>
      </c>
      <c r="P68" s="132">
        <f t="shared" si="20"/>
        <v>14</v>
      </c>
      <c r="Q68" s="132">
        <f t="shared" si="25"/>
        <v>15.428571428571429</v>
      </c>
      <c r="S68" s="132">
        <f t="shared" si="21"/>
        <v>24</v>
      </c>
      <c r="T68" s="132">
        <f t="shared" si="26"/>
        <v>15.285714285714286</v>
      </c>
      <c r="V68" s="132">
        <f t="shared" si="22"/>
        <v>7</v>
      </c>
      <c r="W68" s="132">
        <f t="shared" si="27"/>
        <v>11.285714285714286</v>
      </c>
      <c r="Y68" s="132">
        <f t="shared" si="23"/>
        <v>10</v>
      </c>
      <c r="Z68" s="132">
        <f t="shared" si="28"/>
        <v>7.4285714285714288</v>
      </c>
      <c r="AB68" s="132">
        <f t="shared" si="24"/>
        <v>1</v>
      </c>
      <c r="AC68" s="132">
        <f t="shared" si="29"/>
        <v>3.2857142857142856</v>
      </c>
    </row>
    <row r="69" spans="1:29" x14ac:dyDescent="0.25">
      <c r="A69" s="132" t="s">
        <v>265</v>
      </c>
      <c r="B69" s="132">
        <v>2256</v>
      </c>
      <c r="C69" s="132">
        <f t="shared" ref="C69:C100" si="30">B69-B68</f>
        <v>6</v>
      </c>
      <c r="D69" s="132">
        <v>2236</v>
      </c>
      <c r="E69" s="132">
        <f t="shared" ref="E69:E100" si="31">D69-D68</f>
        <v>7</v>
      </c>
      <c r="F69" s="132">
        <v>1319</v>
      </c>
      <c r="G69" s="132">
        <f t="shared" ref="G69:G100" si="32">F69-F68</f>
        <v>8</v>
      </c>
      <c r="H69" s="132">
        <v>970</v>
      </c>
      <c r="I69" s="132">
        <f t="shared" ref="I69:I100" si="33">H69-H68</f>
        <v>6</v>
      </c>
      <c r="J69" s="132">
        <v>718</v>
      </c>
      <c r="K69" s="132">
        <f t="shared" ref="K69:K132" si="34">J69-J68</f>
        <v>1</v>
      </c>
      <c r="O69" s="1">
        <v>43968</v>
      </c>
      <c r="P69" s="132">
        <f t="shared" ref="P69:P100" si="35">C69</f>
        <v>6</v>
      </c>
      <c r="Q69" s="132">
        <f t="shared" si="25"/>
        <v>13.571428571428571</v>
      </c>
      <c r="S69" s="132">
        <f t="shared" ref="S69:S100" si="36">E69</f>
        <v>7</v>
      </c>
      <c r="T69" s="132">
        <f t="shared" si="26"/>
        <v>14.428571428571429</v>
      </c>
      <c r="V69" s="132">
        <f t="shared" ref="V69:V100" si="37">G69</f>
        <v>8</v>
      </c>
      <c r="W69" s="132">
        <f t="shared" si="27"/>
        <v>10.428571428571429</v>
      </c>
      <c r="Y69" s="132">
        <f t="shared" ref="Y69:Y100" si="38">I69</f>
        <v>6</v>
      </c>
      <c r="Z69" s="132">
        <f t="shared" si="28"/>
        <v>6.4285714285714288</v>
      </c>
      <c r="AB69" s="132">
        <f t="shared" ref="AB69:AB100" si="39">K69</f>
        <v>1</v>
      </c>
      <c r="AC69" s="132">
        <f t="shared" si="29"/>
        <v>2.5714285714285716</v>
      </c>
    </row>
    <row r="70" spans="1:29" x14ac:dyDescent="0.25">
      <c r="A70" s="132" t="s">
        <v>264</v>
      </c>
      <c r="B70" s="132">
        <v>2260</v>
      </c>
      <c r="C70" s="132">
        <f t="shared" si="30"/>
        <v>4</v>
      </c>
      <c r="D70" s="132">
        <v>2258</v>
      </c>
      <c r="E70" s="132">
        <f t="shared" si="31"/>
        <v>22</v>
      </c>
      <c r="F70" s="132">
        <v>1325</v>
      </c>
      <c r="G70" s="132">
        <f t="shared" si="32"/>
        <v>6</v>
      </c>
      <c r="H70" s="132">
        <v>973</v>
      </c>
      <c r="I70" s="132">
        <f t="shared" si="33"/>
        <v>3</v>
      </c>
      <c r="J70" s="132">
        <v>719</v>
      </c>
      <c r="K70" s="132">
        <f t="shared" si="34"/>
        <v>1</v>
      </c>
      <c r="O70" s="1">
        <v>43969</v>
      </c>
      <c r="P70" s="132">
        <f t="shared" si="35"/>
        <v>4</v>
      </c>
      <c r="Q70" s="132">
        <f t="shared" si="25"/>
        <v>11</v>
      </c>
      <c r="S70" s="132">
        <f t="shared" si="36"/>
        <v>22</v>
      </c>
      <c r="T70" s="132">
        <f t="shared" si="26"/>
        <v>17</v>
      </c>
      <c r="V70" s="132">
        <f t="shared" si="37"/>
        <v>6</v>
      </c>
      <c r="W70" s="132">
        <f t="shared" si="27"/>
        <v>9.5714285714285712</v>
      </c>
      <c r="Y70" s="132">
        <f t="shared" si="38"/>
        <v>3</v>
      </c>
      <c r="Z70" s="132">
        <f t="shared" si="28"/>
        <v>6.5714285714285712</v>
      </c>
      <c r="AB70" s="132">
        <f t="shared" si="39"/>
        <v>1</v>
      </c>
      <c r="AC70" s="132">
        <f t="shared" si="29"/>
        <v>2</v>
      </c>
    </row>
    <row r="71" spans="1:29" x14ac:dyDescent="0.25">
      <c r="A71" s="132" t="s">
        <v>263</v>
      </c>
      <c r="B71" s="132">
        <v>2265</v>
      </c>
      <c r="C71" s="132">
        <f t="shared" si="30"/>
        <v>5</v>
      </c>
      <c r="D71" s="132">
        <v>2264</v>
      </c>
      <c r="E71" s="132">
        <f t="shared" si="31"/>
        <v>6</v>
      </c>
      <c r="F71" s="132">
        <v>1337</v>
      </c>
      <c r="G71" s="132">
        <f t="shared" si="32"/>
        <v>12</v>
      </c>
      <c r="H71" s="132">
        <v>973</v>
      </c>
      <c r="I71" s="132">
        <f t="shared" si="33"/>
        <v>0</v>
      </c>
      <c r="J71" s="132">
        <v>719</v>
      </c>
      <c r="K71" s="132">
        <f t="shared" si="34"/>
        <v>0</v>
      </c>
      <c r="O71" s="1">
        <v>43970</v>
      </c>
      <c r="P71" s="132">
        <f t="shared" si="35"/>
        <v>5</v>
      </c>
      <c r="Q71" s="132">
        <f t="shared" si="25"/>
        <v>10.428571428571429</v>
      </c>
      <c r="S71" s="132">
        <f t="shared" si="36"/>
        <v>6</v>
      </c>
      <c r="T71" s="132">
        <f t="shared" si="26"/>
        <v>14.714285714285714</v>
      </c>
      <c r="V71" s="132">
        <f t="shared" si="37"/>
        <v>12</v>
      </c>
      <c r="W71" s="132">
        <f t="shared" si="27"/>
        <v>10.285714285714286</v>
      </c>
      <c r="Y71" s="132">
        <f t="shared" si="38"/>
        <v>0</v>
      </c>
      <c r="Z71" s="132">
        <f t="shared" si="28"/>
        <v>5.5714285714285712</v>
      </c>
      <c r="AB71" s="132">
        <f t="shared" si="39"/>
        <v>0</v>
      </c>
      <c r="AC71" s="132">
        <f t="shared" si="29"/>
        <v>1.5714285714285714</v>
      </c>
    </row>
    <row r="72" spans="1:29" x14ac:dyDescent="0.25">
      <c r="A72" s="132" t="s">
        <v>262</v>
      </c>
      <c r="B72" s="132">
        <v>2275</v>
      </c>
      <c r="C72" s="132">
        <f t="shared" si="30"/>
        <v>10</v>
      </c>
      <c r="D72" s="132">
        <v>2273</v>
      </c>
      <c r="E72" s="132">
        <f t="shared" si="31"/>
        <v>9</v>
      </c>
      <c r="F72" s="132">
        <v>1343</v>
      </c>
      <c r="G72" s="132">
        <f t="shared" si="32"/>
        <v>6</v>
      </c>
      <c r="H72" s="132">
        <v>981</v>
      </c>
      <c r="I72" s="132">
        <f t="shared" si="33"/>
        <v>8</v>
      </c>
      <c r="J72" s="132">
        <v>727</v>
      </c>
      <c r="K72" s="132">
        <f t="shared" si="34"/>
        <v>8</v>
      </c>
      <c r="O72" s="1">
        <v>43971</v>
      </c>
      <c r="P72" s="132">
        <f t="shared" si="35"/>
        <v>10</v>
      </c>
      <c r="Q72" s="132">
        <f t="shared" si="25"/>
        <v>10.285714285714286</v>
      </c>
      <c r="S72" s="132">
        <f t="shared" si="36"/>
        <v>9</v>
      </c>
      <c r="T72" s="132">
        <f t="shared" si="26"/>
        <v>13.571428571428571</v>
      </c>
      <c r="V72" s="132">
        <f t="shared" si="37"/>
        <v>6</v>
      </c>
      <c r="W72" s="132">
        <f t="shared" si="27"/>
        <v>9.1428571428571423</v>
      </c>
      <c r="Y72" s="132">
        <f t="shared" si="38"/>
        <v>8</v>
      </c>
      <c r="Z72" s="132">
        <f t="shared" si="28"/>
        <v>5.7142857142857144</v>
      </c>
      <c r="AB72" s="132">
        <f t="shared" si="39"/>
        <v>8</v>
      </c>
      <c r="AC72" s="132">
        <f t="shared" si="29"/>
        <v>2.2857142857142856</v>
      </c>
    </row>
    <row r="73" spans="1:29" x14ac:dyDescent="0.25">
      <c r="A73" s="132" t="s">
        <v>261</v>
      </c>
      <c r="B73" s="132">
        <v>2288</v>
      </c>
      <c r="C73" s="132">
        <f t="shared" si="30"/>
        <v>13</v>
      </c>
      <c r="D73" s="132">
        <v>2299</v>
      </c>
      <c r="E73" s="132">
        <f t="shared" si="31"/>
        <v>26</v>
      </c>
      <c r="F73" s="132">
        <v>1357</v>
      </c>
      <c r="G73" s="132">
        <f t="shared" si="32"/>
        <v>14</v>
      </c>
      <c r="H73" s="132">
        <v>991</v>
      </c>
      <c r="I73" s="132">
        <f t="shared" si="33"/>
        <v>10</v>
      </c>
      <c r="J73" s="132">
        <v>726</v>
      </c>
      <c r="K73" s="132">
        <f t="shared" si="34"/>
        <v>-1</v>
      </c>
      <c r="O73" s="1">
        <v>43972</v>
      </c>
      <c r="P73" s="132">
        <f t="shared" si="35"/>
        <v>13</v>
      </c>
      <c r="Q73" s="132">
        <f t="shared" si="25"/>
        <v>9.2857142857142865</v>
      </c>
      <c r="S73" s="132">
        <f t="shared" si="36"/>
        <v>26</v>
      </c>
      <c r="T73" s="132">
        <f t="shared" si="26"/>
        <v>15</v>
      </c>
      <c r="V73" s="132">
        <f t="shared" si="37"/>
        <v>14</v>
      </c>
      <c r="W73" s="132">
        <f t="shared" si="27"/>
        <v>9.1428571428571423</v>
      </c>
      <c r="Y73" s="132">
        <f t="shared" si="38"/>
        <v>10</v>
      </c>
      <c r="Z73" s="132">
        <f t="shared" si="28"/>
        <v>5.8571428571428568</v>
      </c>
      <c r="AB73" s="132">
        <f t="shared" si="39"/>
        <v>-1</v>
      </c>
      <c r="AC73" s="132">
        <f t="shared" si="29"/>
        <v>1.7142857142857142</v>
      </c>
    </row>
    <row r="74" spans="1:29" x14ac:dyDescent="0.25">
      <c r="A74" s="132" t="s">
        <v>260</v>
      </c>
      <c r="B74" s="132">
        <v>2297</v>
      </c>
      <c r="C74" s="132">
        <f t="shared" si="30"/>
        <v>9</v>
      </c>
      <c r="D74" s="132">
        <v>2312</v>
      </c>
      <c r="E74" s="132">
        <f t="shared" si="31"/>
        <v>13</v>
      </c>
      <c r="F74" s="132">
        <v>1364</v>
      </c>
      <c r="G74" s="132">
        <f t="shared" si="32"/>
        <v>7</v>
      </c>
      <c r="H74" s="132">
        <v>997</v>
      </c>
      <c r="I74" s="132">
        <f t="shared" si="33"/>
        <v>6</v>
      </c>
      <c r="J74" s="132">
        <v>731</v>
      </c>
      <c r="K74" s="132">
        <f t="shared" si="34"/>
        <v>5</v>
      </c>
      <c r="O74" s="1">
        <v>43973</v>
      </c>
      <c r="P74" s="132">
        <f t="shared" si="35"/>
        <v>9</v>
      </c>
      <c r="Q74" s="132">
        <f t="shared" si="25"/>
        <v>8.7142857142857135</v>
      </c>
      <c r="S74" s="132">
        <f t="shared" si="36"/>
        <v>13</v>
      </c>
      <c r="T74" s="132">
        <f t="shared" si="26"/>
        <v>15.285714285714286</v>
      </c>
      <c r="V74" s="132">
        <f t="shared" si="37"/>
        <v>7</v>
      </c>
      <c r="W74" s="132">
        <f t="shared" si="27"/>
        <v>8.5714285714285712</v>
      </c>
      <c r="Y74" s="132">
        <f t="shared" si="38"/>
        <v>6</v>
      </c>
      <c r="Z74" s="132">
        <f t="shared" si="28"/>
        <v>6.1428571428571432</v>
      </c>
      <c r="AB74" s="132">
        <f t="shared" si="39"/>
        <v>5</v>
      </c>
      <c r="AC74" s="132">
        <f t="shared" si="29"/>
        <v>2.1428571428571428</v>
      </c>
    </row>
    <row r="75" spans="1:29" x14ac:dyDescent="0.25">
      <c r="A75" s="132" t="s">
        <v>259</v>
      </c>
      <c r="B75" s="132">
        <v>2304</v>
      </c>
      <c r="C75" s="132">
        <f t="shared" si="30"/>
        <v>7</v>
      </c>
      <c r="D75" s="132">
        <v>2317</v>
      </c>
      <c r="E75" s="132">
        <f t="shared" si="31"/>
        <v>5</v>
      </c>
      <c r="F75" s="132">
        <v>1383</v>
      </c>
      <c r="G75" s="132">
        <f t="shared" si="32"/>
        <v>19</v>
      </c>
      <c r="H75" s="132">
        <v>1006</v>
      </c>
      <c r="I75" s="132">
        <f t="shared" si="33"/>
        <v>9</v>
      </c>
      <c r="J75" s="132">
        <v>734</v>
      </c>
      <c r="K75" s="132">
        <f t="shared" si="34"/>
        <v>3</v>
      </c>
      <c r="O75" s="1">
        <v>43974</v>
      </c>
      <c r="P75" s="132">
        <f t="shared" si="35"/>
        <v>7</v>
      </c>
      <c r="Q75" s="132">
        <f t="shared" ref="Q75:Q106" si="40">SUM(P69:P75)/7</f>
        <v>7.7142857142857144</v>
      </c>
      <c r="S75" s="132">
        <f t="shared" si="36"/>
        <v>5</v>
      </c>
      <c r="T75" s="132">
        <f t="shared" ref="T75:T106" si="41">SUM(S69:S75)/7</f>
        <v>12.571428571428571</v>
      </c>
      <c r="V75" s="132">
        <f t="shared" si="37"/>
        <v>19</v>
      </c>
      <c r="W75" s="132">
        <f t="shared" ref="W75:W106" si="42">SUM(V69:V75)/7</f>
        <v>10.285714285714286</v>
      </c>
      <c r="Y75" s="132">
        <f t="shared" si="38"/>
        <v>9</v>
      </c>
      <c r="Z75" s="132">
        <f t="shared" ref="Z75:Z106" si="43">SUM(Y69:Y75)/7</f>
        <v>6</v>
      </c>
      <c r="AB75" s="132">
        <f t="shared" si="39"/>
        <v>3</v>
      </c>
      <c r="AC75" s="132">
        <f t="shared" ref="AC75:AC106" si="44">SUM(AB69:AB75)/7</f>
        <v>2.4285714285714284</v>
      </c>
    </row>
    <row r="76" spans="1:29" x14ac:dyDescent="0.25">
      <c r="A76" s="132" t="s">
        <v>258</v>
      </c>
      <c r="B76" s="132">
        <v>2308</v>
      </c>
      <c r="C76" s="132">
        <f t="shared" si="30"/>
        <v>4</v>
      </c>
      <c r="D76" s="132">
        <v>2327</v>
      </c>
      <c r="E76" s="132">
        <f t="shared" si="31"/>
        <v>10</v>
      </c>
      <c r="F76" s="132">
        <v>1394</v>
      </c>
      <c r="G76" s="132">
        <f t="shared" si="32"/>
        <v>11</v>
      </c>
      <c r="H76" s="132">
        <v>1010</v>
      </c>
      <c r="I76" s="132">
        <f t="shared" si="33"/>
        <v>4</v>
      </c>
      <c r="J76" s="132">
        <v>737</v>
      </c>
      <c r="K76" s="132">
        <f t="shared" si="34"/>
        <v>3</v>
      </c>
      <c r="O76" s="1">
        <v>43975</v>
      </c>
      <c r="P76" s="132">
        <f t="shared" si="35"/>
        <v>4</v>
      </c>
      <c r="Q76" s="132">
        <f t="shared" si="40"/>
        <v>7.4285714285714288</v>
      </c>
      <c r="S76" s="132">
        <f t="shared" si="36"/>
        <v>10</v>
      </c>
      <c r="T76" s="132">
        <f t="shared" si="41"/>
        <v>13</v>
      </c>
      <c r="V76" s="132">
        <f t="shared" si="37"/>
        <v>11</v>
      </c>
      <c r="W76" s="132">
        <f t="shared" si="42"/>
        <v>10.714285714285714</v>
      </c>
      <c r="Y76" s="132">
        <f t="shared" si="38"/>
        <v>4</v>
      </c>
      <c r="Z76" s="132">
        <f t="shared" si="43"/>
        <v>5.7142857142857144</v>
      </c>
      <c r="AB76" s="132">
        <f t="shared" si="39"/>
        <v>3</v>
      </c>
      <c r="AC76" s="132">
        <f t="shared" si="44"/>
        <v>2.7142857142857144</v>
      </c>
    </row>
    <row r="77" spans="1:29" x14ac:dyDescent="0.25">
      <c r="A77" s="132" t="s">
        <v>257</v>
      </c>
      <c r="B77" s="132">
        <v>2312</v>
      </c>
      <c r="C77" s="132">
        <f t="shared" si="30"/>
        <v>4</v>
      </c>
      <c r="D77" s="132">
        <v>2341</v>
      </c>
      <c r="E77" s="132">
        <f t="shared" si="31"/>
        <v>14</v>
      </c>
      <c r="F77" s="132">
        <v>1404</v>
      </c>
      <c r="G77" s="132">
        <f t="shared" si="32"/>
        <v>10</v>
      </c>
      <c r="H77" s="132">
        <v>1016</v>
      </c>
      <c r="I77" s="132">
        <f t="shared" si="33"/>
        <v>6</v>
      </c>
      <c r="J77" s="132">
        <v>739</v>
      </c>
      <c r="K77" s="132">
        <f t="shared" si="34"/>
        <v>2</v>
      </c>
      <c r="O77" s="1">
        <v>43976</v>
      </c>
      <c r="P77" s="132">
        <f t="shared" si="35"/>
        <v>4</v>
      </c>
      <c r="Q77" s="132">
        <f t="shared" si="40"/>
        <v>7.4285714285714288</v>
      </c>
      <c r="S77" s="132">
        <f t="shared" si="36"/>
        <v>14</v>
      </c>
      <c r="T77" s="132">
        <f t="shared" si="41"/>
        <v>11.857142857142858</v>
      </c>
      <c r="V77" s="132">
        <f t="shared" si="37"/>
        <v>10</v>
      </c>
      <c r="W77" s="132">
        <f t="shared" si="42"/>
        <v>11.285714285714286</v>
      </c>
      <c r="Y77" s="132">
        <f t="shared" si="38"/>
        <v>6</v>
      </c>
      <c r="Z77" s="132">
        <f t="shared" si="43"/>
        <v>6.1428571428571432</v>
      </c>
      <c r="AB77" s="132">
        <f t="shared" si="39"/>
        <v>2</v>
      </c>
      <c r="AC77" s="132">
        <f t="shared" si="44"/>
        <v>2.8571428571428572</v>
      </c>
    </row>
    <row r="78" spans="1:29" x14ac:dyDescent="0.25">
      <c r="A78" s="132" t="s">
        <v>256</v>
      </c>
      <c r="B78" s="132">
        <v>2316</v>
      </c>
      <c r="C78" s="132">
        <f t="shared" si="30"/>
        <v>4</v>
      </c>
      <c r="D78" s="132">
        <v>2346</v>
      </c>
      <c r="E78" s="132">
        <f t="shared" si="31"/>
        <v>5</v>
      </c>
      <c r="F78" s="132">
        <v>1414</v>
      </c>
      <c r="G78" s="132">
        <f t="shared" si="32"/>
        <v>10</v>
      </c>
      <c r="H78" s="132">
        <v>1021</v>
      </c>
      <c r="I78" s="132">
        <f t="shared" si="33"/>
        <v>5</v>
      </c>
      <c r="J78" s="132">
        <v>740</v>
      </c>
      <c r="K78" s="132">
        <f t="shared" si="34"/>
        <v>1</v>
      </c>
      <c r="O78" s="1">
        <v>43977</v>
      </c>
      <c r="P78" s="132">
        <f t="shared" si="35"/>
        <v>4</v>
      </c>
      <c r="Q78" s="132">
        <f t="shared" si="40"/>
        <v>7.2857142857142856</v>
      </c>
      <c r="S78" s="132">
        <f t="shared" si="36"/>
        <v>5</v>
      </c>
      <c r="T78" s="132">
        <f t="shared" si="41"/>
        <v>11.714285714285714</v>
      </c>
      <c r="V78" s="132">
        <f t="shared" si="37"/>
        <v>10</v>
      </c>
      <c r="W78" s="132">
        <f t="shared" si="42"/>
        <v>11</v>
      </c>
      <c r="Y78" s="132">
        <f t="shared" si="38"/>
        <v>5</v>
      </c>
      <c r="Z78" s="132">
        <f t="shared" si="43"/>
        <v>6.8571428571428568</v>
      </c>
      <c r="AB78" s="132">
        <f t="shared" si="39"/>
        <v>1</v>
      </c>
      <c r="AC78" s="132">
        <f t="shared" si="44"/>
        <v>3</v>
      </c>
    </row>
    <row r="79" spans="1:29" x14ac:dyDescent="0.25">
      <c r="A79" s="132" t="s">
        <v>255</v>
      </c>
      <c r="B79" s="132">
        <v>2322</v>
      </c>
      <c r="C79" s="132">
        <f t="shared" si="30"/>
        <v>6</v>
      </c>
      <c r="D79" s="132">
        <v>2357</v>
      </c>
      <c r="E79" s="132">
        <f t="shared" si="31"/>
        <v>11</v>
      </c>
      <c r="F79" s="132">
        <v>1426</v>
      </c>
      <c r="G79" s="132">
        <f t="shared" si="32"/>
        <v>12</v>
      </c>
      <c r="H79" s="132">
        <v>1029</v>
      </c>
      <c r="I79" s="132">
        <f t="shared" si="33"/>
        <v>8</v>
      </c>
      <c r="J79" s="132">
        <v>745</v>
      </c>
      <c r="K79" s="132">
        <f t="shared" si="34"/>
        <v>5</v>
      </c>
      <c r="O79" s="1">
        <v>43978</v>
      </c>
      <c r="P79" s="132">
        <f t="shared" si="35"/>
        <v>6</v>
      </c>
      <c r="Q79" s="132">
        <f t="shared" si="40"/>
        <v>6.7142857142857144</v>
      </c>
      <c r="S79" s="132">
        <f t="shared" si="36"/>
        <v>11</v>
      </c>
      <c r="T79" s="132">
        <f t="shared" si="41"/>
        <v>12</v>
      </c>
      <c r="V79" s="132">
        <f t="shared" si="37"/>
        <v>12</v>
      </c>
      <c r="W79" s="132">
        <f t="shared" si="42"/>
        <v>11.857142857142858</v>
      </c>
      <c r="Y79" s="132">
        <f t="shared" si="38"/>
        <v>8</v>
      </c>
      <c r="Z79" s="132">
        <f t="shared" si="43"/>
        <v>6.8571428571428568</v>
      </c>
      <c r="AB79" s="132">
        <f t="shared" si="39"/>
        <v>5</v>
      </c>
      <c r="AC79" s="132">
        <f t="shared" si="44"/>
        <v>2.5714285714285716</v>
      </c>
    </row>
    <row r="80" spans="1:29" x14ac:dyDescent="0.25">
      <c r="A80" s="132" t="s">
        <v>254</v>
      </c>
      <c r="B80" s="132">
        <v>2329</v>
      </c>
      <c r="C80" s="132">
        <f t="shared" si="30"/>
        <v>7</v>
      </c>
      <c r="D80" s="132">
        <v>2363</v>
      </c>
      <c r="E80" s="132">
        <f t="shared" si="31"/>
        <v>6</v>
      </c>
      <c r="F80" s="132">
        <v>1441</v>
      </c>
      <c r="G80" s="132">
        <f t="shared" si="32"/>
        <v>15</v>
      </c>
      <c r="H80" s="132">
        <v>1041</v>
      </c>
      <c r="I80" s="132">
        <f t="shared" si="33"/>
        <v>12</v>
      </c>
      <c r="J80" s="132">
        <v>749</v>
      </c>
      <c r="K80" s="132">
        <f t="shared" si="34"/>
        <v>4</v>
      </c>
      <c r="O80" s="1">
        <v>43979</v>
      </c>
      <c r="P80" s="132">
        <f t="shared" si="35"/>
        <v>7</v>
      </c>
      <c r="Q80" s="132">
        <f t="shared" si="40"/>
        <v>5.8571428571428568</v>
      </c>
      <c r="S80" s="132">
        <f t="shared" si="36"/>
        <v>6</v>
      </c>
      <c r="T80" s="132">
        <f t="shared" si="41"/>
        <v>9.1428571428571423</v>
      </c>
      <c r="V80" s="132">
        <f t="shared" si="37"/>
        <v>15</v>
      </c>
      <c r="W80" s="132">
        <f t="shared" si="42"/>
        <v>12</v>
      </c>
      <c r="Y80" s="132">
        <f t="shared" si="38"/>
        <v>12</v>
      </c>
      <c r="Z80" s="132">
        <f t="shared" si="43"/>
        <v>7.1428571428571432</v>
      </c>
      <c r="AB80" s="132">
        <f t="shared" si="39"/>
        <v>4</v>
      </c>
      <c r="AC80" s="132">
        <f t="shared" si="44"/>
        <v>3.2857142857142856</v>
      </c>
    </row>
    <row r="81" spans="1:29" x14ac:dyDescent="0.25">
      <c r="A81" s="132" t="s">
        <v>253</v>
      </c>
      <c r="B81" s="132">
        <v>2339</v>
      </c>
      <c r="C81" s="132">
        <f t="shared" si="30"/>
        <v>10</v>
      </c>
      <c r="D81" s="132">
        <v>2366</v>
      </c>
      <c r="E81" s="132">
        <f t="shared" si="31"/>
        <v>3</v>
      </c>
      <c r="F81" s="132">
        <v>1458</v>
      </c>
      <c r="G81" s="132">
        <f t="shared" si="32"/>
        <v>17</v>
      </c>
      <c r="H81" s="132">
        <v>1054</v>
      </c>
      <c r="I81" s="132">
        <f t="shared" si="33"/>
        <v>13</v>
      </c>
      <c r="J81" s="132">
        <v>755</v>
      </c>
      <c r="K81" s="132">
        <f t="shared" si="34"/>
        <v>6</v>
      </c>
      <c r="O81" s="1">
        <v>43980</v>
      </c>
      <c r="P81" s="132">
        <f t="shared" si="35"/>
        <v>10</v>
      </c>
      <c r="Q81" s="132">
        <f t="shared" si="40"/>
        <v>6</v>
      </c>
      <c r="S81" s="132">
        <f t="shared" si="36"/>
        <v>3</v>
      </c>
      <c r="T81" s="132">
        <f t="shared" si="41"/>
        <v>7.7142857142857144</v>
      </c>
      <c r="V81" s="132">
        <f t="shared" si="37"/>
        <v>17</v>
      </c>
      <c r="W81" s="132">
        <f t="shared" si="42"/>
        <v>13.428571428571429</v>
      </c>
      <c r="Y81" s="132">
        <f t="shared" si="38"/>
        <v>13</v>
      </c>
      <c r="Z81" s="132">
        <f t="shared" si="43"/>
        <v>8.1428571428571423</v>
      </c>
      <c r="AB81" s="132">
        <f t="shared" si="39"/>
        <v>6</v>
      </c>
      <c r="AC81" s="132">
        <f t="shared" si="44"/>
        <v>3.4285714285714284</v>
      </c>
    </row>
    <row r="82" spans="1:29" x14ac:dyDescent="0.25">
      <c r="A82" s="132" t="s">
        <v>252</v>
      </c>
      <c r="B82" s="132">
        <v>2345</v>
      </c>
      <c r="C82" s="132">
        <f t="shared" si="30"/>
        <v>6</v>
      </c>
      <c r="D82" s="132">
        <v>2372</v>
      </c>
      <c r="E82" s="132">
        <f t="shared" si="31"/>
        <v>6</v>
      </c>
      <c r="F82" s="132">
        <v>1474</v>
      </c>
      <c r="G82" s="132">
        <f t="shared" si="32"/>
        <v>16</v>
      </c>
      <c r="H82" s="132">
        <v>1059</v>
      </c>
      <c r="I82" s="132">
        <f t="shared" si="33"/>
        <v>5</v>
      </c>
      <c r="J82" s="132">
        <v>756</v>
      </c>
      <c r="K82" s="132">
        <f t="shared" si="34"/>
        <v>1</v>
      </c>
      <c r="O82" s="1">
        <v>43981</v>
      </c>
      <c r="P82" s="132">
        <f t="shared" si="35"/>
        <v>6</v>
      </c>
      <c r="Q82" s="132">
        <f t="shared" si="40"/>
        <v>5.8571428571428568</v>
      </c>
      <c r="S82" s="132">
        <f t="shared" si="36"/>
        <v>6</v>
      </c>
      <c r="T82" s="132">
        <f t="shared" si="41"/>
        <v>7.8571428571428568</v>
      </c>
      <c r="V82" s="132">
        <f t="shared" si="37"/>
        <v>16</v>
      </c>
      <c r="W82" s="132">
        <f t="shared" si="42"/>
        <v>13</v>
      </c>
      <c r="Y82" s="132">
        <f t="shared" si="38"/>
        <v>5</v>
      </c>
      <c r="Z82" s="132">
        <f t="shared" si="43"/>
        <v>7.5714285714285712</v>
      </c>
      <c r="AB82" s="132">
        <f t="shared" si="39"/>
        <v>1</v>
      </c>
      <c r="AC82" s="132">
        <f t="shared" si="44"/>
        <v>3.1428571428571428</v>
      </c>
    </row>
    <row r="83" spans="1:29" x14ac:dyDescent="0.25">
      <c r="A83" s="132" t="s">
        <v>251</v>
      </c>
      <c r="B83" s="132">
        <v>2354</v>
      </c>
      <c r="C83" s="132">
        <f t="shared" si="30"/>
        <v>9</v>
      </c>
      <c r="D83" s="132">
        <v>2373</v>
      </c>
      <c r="E83" s="132">
        <f t="shared" si="31"/>
        <v>1</v>
      </c>
      <c r="F83" s="132">
        <v>1482</v>
      </c>
      <c r="G83" s="132">
        <f t="shared" si="32"/>
        <v>8</v>
      </c>
      <c r="H83" s="132">
        <v>1077</v>
      </c>
      <c r="I83" s="132">
        <f t="shared" si="33"/>
        <v>18</v>
      </c>
      <c r="J83" s="132">
        <v>761</v>
      </c>
      <c r="K83" s="132">
        <f t="shared" si="34"/>
        <v>5</v>
      </c>
      <c r="O83" s="1">
        <v>43982</v>
      </c>
      <c r="P83" s="132">
        <f t="shared" si="35"/>
        <v>9</v>
      </c>
      <c r="Q83" s="132">
        <f t="shared" si="40"/>
        <v>6.5714285714285712</v>
      </c>
      <c r="S83" s="132">
        <f t="shared" si="36"/>
        <v>1</v>
      </c>
      <c r="T83" s="132">
        <f t="shared" si="41"/>
        <v>6.5714285714285712</v>
      </c>
      <c r="V83" s="132">
        <f t="shared" si="37"/>
        <v>8</v>
      </c>
      <c r="W83" s="132">
        <f t="shared" si="42"/>
        <v>12.571428571428571</v>
      </c>
      <c r="Y83" s="132">
        <f t="shared" si="38"/>
        <v>18</v>
      </c>
      <c r="Z83" s="132">
        <f t="shared" si="43"/>
        <v>9.5714285714285712</v>
      </c>
      <c r="AB83" s="132">
        <f t="shared" si="39"/>
        <v>5</v>
      </c>
      <c r="AC83" s="132">
        <f t="shared" si="44"/>
        <v>3.4285714285714284</v>
      </c>
    </row>
    <row r="84" spans="1:29" x14ac:dyDescent="0.25">
      <c r="A84" s="132" t="s">
        <v>250</v>
      </c>
      <c r="B84" s="132">
        <v>2363</v>
      </c>
      <c r="C84" s="132">
        <f t="shared" si="30"/>
        <v>9</v>
      </c>
      <c r="D84" s="132">
        <v>2376</v>
      </c>
      <c r="E84" s="132">
        <f t="shared" si="31"/>
        <v>3</v>
      </c>
      <c r="F84" s="132">
        <v>1491</v>
      </c>
      <c r="G84" s="132">
        <f t="shared" si="32"/>
        <v>9</v>
      </c>
      <c r="H84" s="132">
        <v>1084</v>
      </c>
      <c r="I84" s="132">
        <f t="shared" si="33"/>
        <v>7</v>
      </c>
      <c r="J84" s="132">
        <v>764</v>
      </c>
      <c r="K84" s="132">
        <f t="shared" si="34"/>
        <v>3</v>
      </c>
      <c r="O84" s="1">
        <v>43983</v>
      </c>
      <c r="P84" s="132">
        <f t="shared" si="35"/>
        <v>9</v>
      </c>
      <c r="Q84" s="132">
        <f t="shared" si="40"/>
        <v>7.2857142857142856</v>
      </c>
      <c r="S84" s="132">
        <f t="shared" si="36"/>
        <v>3</v>
      </c>
      <c r="T84" s="132">
        <f t="shared" si="41"/>
        <v>5</v>
      </c>
      <c r="V84" s="132">
        <f t="shared" si="37"/>
        <v>9</v>
      </c>
      <c r="W84" s="132">
        <f t="shared" si="42"/>
        <v>12.428571428571429</v>
      </c>
      <c r="Y84" s="132">
        <f t="shared" si="38"/>
        <v>7</v>
      </c>
      <c r="Z84" s="132">
        <f t="shared" si="43"/>
        <v>9.7142857142857135</v>
      </c>
      <c r="AB84" s="132">
        <f t="shared" si="39"/>
        <v>3</v>
      </c>
      <c r="AC84" s="132">
        <f t="shared" si="44"/>
        <v>3.5714285714285716</v>
      </c>
    </row>
    <row r="85" spans="1:29" x14ac:dyDescent="0.25">
      <c r="A85" s="132" t="s">
        <v>249</v>
      </c>
      <c r="B85" s="132">
        <v>2364</v>
      </c>
      <c r="C85" s="132">
        <f t="shared" si="30"/>
        <v>1</v>
      </c>
      <c r="D85" s="132">
        <v>2378</v>
      </c>
      <c r="E85" s="132">
        <f t="shared" si="31"/>
        <v>2</v>
      </c>
      <c r="F85" s="132">
        <v>1505</v>
      </c>
      <c r="G85" s="132">
        <f t="shared" si="32"/>
        <v>14</v>
      </c>
      <c r="H85" s="132">
        <v>1092</v>
      </c>
      <c r="I85" s="132">
        <f t="shared" si="33"/>
        <v>8</v>
      </c>
      <c r="J85" s="132">
        <v>764</v>
      </c>
      <c r="K85" s="132">
        <f t="shared" si="34"/>
        <v>0</v>
      </c>
      <c r="O85" s="1">
        <v>43984</v>
      </c>
      <c r="P85" s="132">
        <f t="shared" si="35"/>
        <v>1</v>
      </c>
      <c r="Q85" s="132">
        <f t="shared" si="40"/>
        <v>6.8571428571428568</v>
      </c>
      <c r="S85" s="132">
        <f t="shared" si="36"/>
        <v>2</v>
      </c>
      <c r="T85" s="132">
        <f t="shared" si="41"/>
        <v>4.5714285714285712</v>
      </c>
      <c r="V85" s="132">
        <f t="shared" si="37"/>
        <v>14</v>
      </c>
      <c r="W85" s="132">
        <f t="shared" si="42"/>
        <v>13</v>
      </c>
      <c r="Y85" s="132">
        <f t="shared" si="38"/>
        <v>8</v>
      </c>
      <c r="Z85" s="132">
        <f t="shared" si="43"/>
        <v>10.142857142857142</v>
      </c>
      <c r="AB85" s="132">
        <f t="shared" si="39"/>
        <v>0</v>
      </c>
      <c r="AC85" s="132">
        <f t="shared" si="44"/>
        <v>3.4285714285714284</v>
      </c>
    </row>
    <row r="86" spans="1:29" x14ac:dyDescent="0.25">
      <c r="A86" s="132" t="s">
        <v>248</v>
      </c>
      <c r="B86" s="132">
        <v>2367</v>
      </c>
      <c r="C86" s="132">
        <f t="shared" si="30"/>
        <v>3</v>
      </c>
      <c r="D86" s="132">
        <v>2384</v>
      </c>
      <c r="E86" s="132">
        <f t="shared" si="31"/>
        <v>6</v>
      </c>
      <c r="F86" s="132">
        <v>1506</v>
      </c>
      <c r="G86" s="132">
        <f t="shared" si="32"/>
        <v>1</v>
      </c>
      <c r="H86" s="132">
        <v>1099</v>
      </c>
      <c r="I86" s="132">
        <f t="shared" si="33"/>
        <v>7</v>
      </c>
      <c r="J86" s="132">
        <v>766</v>
      </c>
      <c r="K86" s="132">
        <f t="shared" si="34"/>
        <v>2</v>
      </c>
      <c r="O86" s="1">
        <v>43985</v>
      </c>
      <c r="P86" s="132">
        <f t="shared" si="35"/>
        <v>3</v>
      </c>
      <c r="Q86" s="132">
        <f t="shared" si="40"/>
        <v>6.4285714285714288</v>
      </c>
      <c r="S86" s="132">
        <f t="shared" si="36"/>
        <v>6</v>
      </c>
      <c r="T86" s="132">
        <f t="shared" si="41"/>
        <v>3.8571428571428572</v>
      </c>
      <c r="V86" s="132">
        <f t="shared" si="37"/>
        <v>1</v>
      </c>
      <c r="W86" s="132">
        <f t="shared" si="42"/>
        <v>11.428571428571429</v>
      </c>
      <c r="Y86" s="132">
        <f t="shared" si="38"/>
        <v>7</v>
      </c>
      <c r="Z86" s="132">
        <f t="shared" si="43"/>
        <v>10</v>
      </c>
      <c r="AB86" s="132">
        <f t="shared" si="39"/>
        <v>2</v>
      </c>
      <c r="AC86" s="132">
        <f t="shared" si="44"/>
        <v>3</v>
      </c>
    </row>
    <row r="87" spans="1:29" x14ac:dyDescent="0.25">
      <c r="A87" s="132" t="s">
        <v>247</v>
      </c>
      <c r="B87" s="132">
        <v>2367</v>
      </c>
      <c r="C87" s="132">
        <f t="shared" si="30"/>
        <v>0</v>
      </c>
      <c r="D87" s="132">
        <v>2395</v>
      </c>
      <c r="E87" s="132">
        <f t="shared" si="31"/>
        <v>11</v>
      </c>
      <c r="F87" s="132">
        <v>1519</v>
      </c>
      <c r="G87" s="132">
        <f t="shared" si="32"/>
        <v>13</v>
      </c>
      <c r="H87" s="132">
        <v>1112</v>
      </c>
      <c r="I87" s="132">
        <f t="shared" si="33"/>
        <v>13</v>
      </c>
      <c r="J87" s="132">
        <v>768</v>
      </c>
      <c r="K87" s="132">
        <f t="shared" si="34"/>
        <v>2</v>
      </c>
      <c r="O87" s="1">
        <v>43986</v>
      </c>
      <c r="P87" s="132">
        <f t="shared" si="35"/>
        <v>0</v>
      </c>
      <c r="Q87" s="132">
        <f t="shared" si="40"/>
        <v>5.4285714285714288</v>
      </c>
      <c r="S87" s="132">
        <f t="shared" si="36"/>
        <v>11</v>
      </c>
      <c r="T87" s="132">
        <f t="shared" si="41"/>
        <v>4.5714285714285712</v>
      </c>
      <c r="V87" s="132">
        <f t="shared" si="37"/>
        <v>13</v>
      </c>
      <c r="W87" s="132">
        <f t="shared" si="42"/>
        <v>11.142857142857142</v>
      </c>
      <c r="Y87" s="132">
        <f t="shared" si="38"/>
        <v>13</v>
      </c>
      <c r="Z87" s="132">
        <f t="shared" si="43"/>
        <v>10.142857142857142</v>
      </c>
      <c r="AB87" s="132">
        <f t="shared" si="39"/>
        <v>2</v>
      </c>
      <c r="AC87" s="132">
        <f t="shared" si="44"/>
        <v>2.7142857142857144</v>
      </c>
    </row>
    <row r="88" spans="1:29" x14ac:dyDescent="0.25">
      <c r="A88" s="132" t="s">
        <v>246</v>
      </c>
      <c r="B88" s="132">
        <v>2367</v>
      </c>
      <c r="C88" s="132">
        <f t="shared" si="30"/>
        <v>0</v>
      </c>
      <c r="D88" s="132">
        <v>2416</v>
      </c>
      <c r="E88" s="132">
        <f t="shared" si="31"/>
        <v>21</v>
      </c>
      <c r="F88" s="132">
        <v>1531</v>
      </c>
      <c r="G88" s="132">
        <f t="shared" si="32"/>
        <v>12</v>
      </c>
      <c r="H88" s="132">
        <v>1129</v>
      </c>
      <c r="I88" s="132">
        <f t="shared" si="33"/>
        <v>17</v>
      </c>
      <c r="J88" s="132">
        <v>772</v>
      </c>
      <c r="K88" s="132">
        <f t="shared" si="34"/>
        <v>4</v>
      </c>
      <c r="O88" s="1">
        <v>43987</v>
      </c>
      <c r="P88" s="132">
        <f t="shared" si="35"/>
        <v>0</v>
      </c>
      <c r="Q88" s="132">
        <f t="shared" si="40"/>
        <v>4</v>
      </c>
      <c r="S88" s="132">
        <f t="shared" si="36"/>
        <v>21</v>
      </c>
      <c r="T88" s="132">
        <f t="shared" si="41"/>
        <v>7.1428571428571432</v>
      </c>
      <c r="V88" s="132">
        <f t="shared" si="37"/>
        <v>12</v>
      </c>
      <c r="W88" s="132">
        <f t="shared" si="42"/>
        <v>10.428571428571429</v>
      </c>
      <c r="Y88" s="132">
        <f t="shared" si="38"/>
        <v>17</v>
      </c>
      <c r="Z88" s="132">
        <f t="shared" si="43"/>
        <v>10.714285714285714</v>
      </c>
      <c r="AB88" s="132">
        <f t="shared" si="39"/>
        <v>4</v>
      </c>
      <c r="AC88" s="132">
        <f t="shared" si="44"/>
        <v>2.4285714285714284</v>
      </c>
    </row>
    <row r="89" spans="1:29" x14ac:dyDescent="0.25">
      <c r="A89" s="132" t="s">
        <v>245</v>
      </c>
      <c r="B89" s="132">
        <v>2367</v>
      </c>
      <c r="C89" s="132">
        <f t="shared" si="30"/>
        <v>0</v>
      </c>
      <c r="D89" s="132">
        <v>2434</v>
      </c>
      <c r="E89" s="132">
        <f t="shared" si="31"/>
        <v>18</v>
      </c>
      <c r="F89" s="132">
        <v>1550</v>
      </c>
      <c r="G89" s="132">
        <f t="shared" si="32"/>
        <v>19</v>
      </c>
      <c r="H89" s="132">
        <v>1139</v>
      </c>
      <c r="I89" s="132">
        <f t="shared" si="33"/>
        <v>10</v>
      </c>
      <c r="J89" s="132">
        <v>774</v>
      </c>
      <c r="K89" s="132">
        <f t="shared" si="34"/>
        <v>2</v>
      </c>
      <c r="O89" s="1">
        <v>43988</v>
      </c>
      <c r="P89" s="132">
        <f t="shared" si="35"/>
        <v>0</v>
      </c>
      <c r="Q89" s="132">
        <f t="shared" si="40"/>
        <v>3.1428571428571428</v>
      </c>
      <c r="S89" s="132">
        <f t="shared" si="36"/>
        <v>18</v>
      </c>
      <c r="T89" s="132">
        <f t="shared" si="41"/>
        <v>8.8571428571428577</v>
      </c>
      <c r="V89" s="132">
        <f t="shared" si="37"/>
        <v>19</v>
      </c>
      <c r="W89" s="132">
        <f t="shared" si="42"/>
        <v>10.857142857142858</v>
      </c>
      <c r="Y89" s="132">
        <f t="shared" si="38"/>
        <v>10</v>
      </c>
      <c r="Z89" s="132">
        <f t="shared" si="43"/>
        <v>11.428571428571429</v>
      </c>
      <c r="AB89" s="132">
        <f t="shared" si="39"/>
        <v>2</v>
      </c>
      <c r="AC89" s="132">
        <f t="shared" si="44"/>
        <v>2.5714285714285716</v>
      </c>
    </row>
    <row r="90" spans="1:29" x14ac:dyDescent="0.25">
      <c r="A90" s="132" t="s">
        <v>244</v>
      </c>
      <c r="B90" s="132">
        <v>2430</v>
      </c>
      <c r="C90" s="132">
        <f t="shared" si="30"/>
        <v>63</v>
      </c>
      <c r="D90" s="132">
        <v>2454</v>
      </c>
      <c r="E90" s="132">
        <f t="shared" si="31"/>
        <v>20</v>
      </c>
      <c r="F90" s="132">
        <v>1561</v>
      </c>
      <c r="G90" s="132">
        <f t="shared" si="32"/>
        <v>11</v>
      </c>
      <c r="H90" s="132">
        <v>1148</v>
      </c>
      <c r="I90" s="132">
        <f t="shared" si="33"/>
        <v>9</v>
      </c>
      <c r="J90" s="132">
        <v>776</v>
      </c>
      <c r="K90" s="132">
        <f t="shared" si="34"/>
        <v>2</v>
      </c>
      <c r="O90" s="1">
        <v>43989</v>
      </c>
      <c r="P90" s="132">
        <f t="shared" si="35"/>
        <v>63</v>
      </c>
      <c r="Q90" s="132">
        <f t="shared" si="40"/>
        <v>10.857142857142858</v>
      </c>
      <c r="S90" s="132">
        <f t="shared" si="36"/>
        <v>20</v>
      </c>
      <c r="T90" s="132">
        <f t="shared" si="41"/>
        <v>11.571428571428571</v>
      </c>
      <c r="V90" s="132">
        <f t="shared" si="37"/>
        <v>11</v>
      </c>
      <c r="W90" s="132">
        <f t="shared" si="42"/>
        <v>11.285714285714286</v>
      </c>
      <c r="Y90" s="132">
        <f t="shared" si="38"/>
        <v>9</v>
      </c>
      <c r="Z90" s="132">
        <f t="shared" si="43"/>
        <v>10.142857142857142</v>
      </c>
      <c r="AB90" s="132">
        <f t="shared" si="39"/>
        <v>2</v>
      </c>
      <c r="AC90" s="132">
        <f t="shared" si="44"/>
        <v>2.1428571428571428</v>
      </c>
    </row>
    <row r="91" spans="1:29" x14ac:dyDescent="0.25">
      <c r="A91" s="132" t="s">
        <v>243</v>
      </c>
      <c r="B91" s="132">
        <v>2447</v>
      </c>
      <c r="C91" s="132">
        <f t="shared" si="30"/>
        <v>17</v>
      </c>
      <c r="D91" s="132">
        <v>2465</v>
      </c>
      <c r="E91" s="132">
        <f t="shared" si="31"/>
        <v>11</v>
      </c>
      <c r="F91" s="132">
        <v>1567</v>
      </c>
      <c r="G91" s="132">
        <f t="shared" si="32"/>
        <v>6</v>
      </c>
      <c r="H91" s="132">
        <v>1156</v>
      </c>
      <c r="I91" s="132">
        <f t="shared" si="33"/>
        <v>8</v>
      </c>
      <c r="J91" s="132">
        <v>778</v>
      </c>
      <c r="K91" s="132">
        <f t="shared" si="34"/>
        <v>2</v>
      </c>
      <c r="O91" s="1">
        <v>43990</v>
      </c>
      <c r="P91" s="132">
        <f t="shared" si="35"/>
        <v>17</v>
      </c>
      <c r="Q91" s="132">
        <f t="shared" si="40"/>
        <v>12</v>
      </c>
      <c r="S91" s="132">
        <f t="shared" si="36"/>
        <v>11</v>
      </c>
      <c r="T91" s="132">
        <f t="shared" si="41"/>
        <v>12.714285714285714</v>
      </c>
      <c r="V91" s="132">
        <f t="shared" si="37"/>
        <v>6</v>
      </c>
      <c r="W91" s="132">
        <f t="shared" si="42"/>
        <v>10.857142857142858</v>
      </c>
      <c r="Y91" s="132">
        <f t="shared" si="38"/>
        <v>8</v>
      </c>
      <c r="Z91" s="132">
        <f t="shared" si="43"/>
        <v>10.285714285714286</v>
      </c>
      <c r="AB91" s="132">
        <f t="shared" si="39"/>
        <v>2</v>
      </c>
      <c r="AC91" s="132">
        <f t="shared" si="44"/>
        <v>2</v>
      </c>
    </row>
    <row r="92" spans="1:29" x14ac:dyDescent="0.25">
      <c r="A92" s="132" t="s">
        <v>242</v>
      </c>
      <c r="B92" s="132">
        <v>2458</v>
      </c>
      <c r="C92" s="132">
        <f t="shared" si="30"/>
        <v>11</v>
      </c>
      <c r="D92" s="132">
        <v>2479</v>
      </c>
      <c r="E92" s="132">
        <f t="shared" si="31"/>
        <v>14</v>
      </c>
      <c r="F92" s="132">
        <v>1588</v>
      </c>
      <c r="G92" s="132">
        <f t="shared" si="32"/>
        <v>21</v>
      </c>
      <c r="H92" s="132">
        <v>1163</v>
      </c>
      <c r="I92" s="132">
        <f t="shared" si="33"/>
        <v>7</v>
      </c>
      <c r="J92" s="132">
        <v>780</v>
      </c>
      <c r="K92" s="132">
        <f t="shared" si="34"/>
        <v>2</v>
      </c>
      <c r="O92" s="1">
        <v>43991</v>
      </c>
      <c r="P92" s="132">
        <f t="shared" si="35"/>
        <v>11</v>
      </c>
      <c r="Q92" s="132">
        <f t="shared" si="40"/>
        <v>13.428571428571429</v>
      </c>
      <c r="S92" s="132">
        <f t="shared" si="36"/>
        <v>14</v>
      </c>
      <c r="T92" s="132">
        <f t="shared" si="41"/>
        <v>14.428571428571429</v>
      </c>
      <c r="V92" s="132">
        <f t="shared" si="37"/>
        <v>21</v>
      </c>
      <c r="W92" s="132">
        <f t="shared" si="42"/>
        <v>11.857142857142858</v>
      </c>
      <c r="Y92" s="132">
        <f t="shared" si="38"/>
        <v>7</v>
      </c>
      <c r="Z92" s="132">
        <f t="shared" si="43"/>
        <v>10.142857142857142</v>
      </c>
      <c r="AB92" s="132">
        <f t="shared" si="39"/>
        <v>2</v>
      </c>
      <c r="AC92" s="132">
        <f t="shared" si="44"/>
        <v>2.2857142857142856</v>
      </c>
    </row>
    <row r="93" spans="1:29" x14ac:dyDescent="0.25">
      <c r="A93" s="132" t="s">
        <v>241</v>
      </c>
      <c r="B93" s="132">
        <v>2482</v>
      </c>
      <c r="C93" s="132">
        <f t="shared" si="30"/>
        <v>24</v>
      </c>
      <c r="D93" s="132">
        <v>2493</v>
      </c>
      <c r="E93" s="132">
        <f t="shared" si="31"/>
        <v>14</v>
      </c>
      <c r="F93" s="132">
        <v>1600</v>
      </c>
      <c r="G93" s="132">
        <f t="shared" si="32"/>
        <v>12</v>
      </c>
      <c r="H93" s="132">
        <v>1173</v>
      </c>
      <c r="I93" s="132">
        <f t="shared" si="33"/>
        <v>10</v>
      </c>
      <c r="J93" s="132">
        <v>782</v>
      </c>
      <c r="K93" s="132">
        <f t="shared" si="34"/>
        <v>2</v>
      </c>
      <c r="O93" s="1">
        <v>43992</v>
      </c>
      <c r="P93" s="132">
        <f t="shared" si="35"/>
        <v>24</v>
      </c>
      <c r="Q93" s="132">
        <f t="shared" si="40"/>
        <v>16.428571428571427</v>
      </c>
      <c r="S93" s="132">
        <f t="shared" si="36"/>
        <v>14</v>
      </c>
      <c r="T93" s="132">
        <f t="shared" si="41"/>
        <v>15.571428571428571</v>
      </c>
      <c r="V93" s="132">
        <f t="shared" si="37"/>
        <v>12</v>
      </c>
      <c r="W93" s="132">
        <f t="shared" si="42"/>
        <v>13.428571428571429</v>
      </c>
      <c r="Y93" s="132">
        <f t="shared" si="38"/>
        <v>10</v>
      </c>
      <c r="Z93" s="132">
        <f t="shared" si="43"/>
        <v>10.571428571428571</v>
      </c>
      <c r="AB93" s="132">
        <f t="shared" si="39"/>
        <v>2</v>
      </c>
      <c r="AC93" s="132">
        <f t="shared" si="44"/>
        <v>2.2857142857142856</v>
      </c>
    </row>
    <row r="94" spans="1:29" x14ac:dyDescent="0.25">
      <c r="A94" s="132" t="s">
        <v>240</v>
      </c>
      <c r="B94" s="132">
        <v>2498</v>
      </c>
      <c r="C94" s="132">
        <f t="shared" si="30"/>
        <v>16</v>
      </c>
      <c r="D94" s="132">
        <v>2505</v>
      </c>
      <c r="E94" s="132">
        <f t="shared" si="31"/>
        <v>12</v>
      </c>
      <c r="F94" s="132">
        <v>1618</v>
      </c>
      <c r="G94" s="132">
        <f t="shared" si="32"/>
        <v>18</v>
      </c>
      <c r="H94" s="132">
        <v>1181</v>
      </c>
      <c r="I94" s="132">
        <f t="shared" si="33"/>
        <v>8</v>
      </c>
      <c r="J94" s="132">
        <v>784</v>
      </c>
      <c r="K94" s="132">
        <f t="shared" si="34"/>
        <v>2</v>
      </c>
      <c r="O94" s="1">
        <v>43993</v>
      </c>
      <c r="P94" s="132">
        <f t="shared" si="35"/>
        <v>16</v>
      </c>
      <c r="Q94" s="132">
        <f t="shared" si="40"/>
        <v>18.714285714285715</v>
      </c>
      <c r="S94" s="132">
        <f t="shared" si="36"/>
        <v>12</v>
      </c>
      <c r="T94" s="132">
        <f t="shared" si="41"/>
        <v>15.714285714285714</v>
      </c>
      <c r="V94" s="132">
        <f t="shared" si="37"/>
        <v>18</v>
      </c>
      <c r="W94" s="132">
        <f t="shared" si="42"/>
        <v>14.142857142857142</v>
      </c>
      <c r="Y94" s="132">
        <f t="shared" si="38"/>
        <v>8</v>
      </c>
      <c r="Z94" s="132">
        <f t="shared" si="43"/>
        <v>9.8571428571428577</v>
      </c>
      <c r="AB94" s="132">
        <f t="shared" si="39"/>
        <v>2</v>
      </c>
      <c r="AC94" s="132">
        <f t="shared" si="44"/>
        <v>2.2857142857142856</v>
      </c>
    </row>
    <row r="95" spans="1:29" x14ac:dyDescent="0.25">
      <c r="A95" s="132" t="s">
        <v>239</v>
      </c>
      <c r="B95" s="132">
        <v>2506</v>
      </c>
      <c r="C95" s="132">
        <f t="shared" si="30"/>
        <v>8</v>
      </c>
      <c r="D95" s="132">
        <v>2532</v>
      </c>
      <c r="E95" s="132">
        <f t="shared" si="31"/>
        <v>27</v>
      </c>
      <c r="F95" s="132">
        <v>1640</v>
      </c>
      <c r="G95" s="132">
        <f t="shared" si="32"/>
        <v>22</v>
      </c>
      <c r="H95" s="132">
        <v>1191</v>
      </c>
      <c r="I95" s="132">
        <f t="shared" si="33"/>
        <v>10</v>
      </c>
      <c r="J95" s="132">
        <v>785</v>
      </c>
      <c r="K95" s="132">
        <f t="shared" si="34"/>
        <v>1</v>
      </c>
      <c r="O95" s="1">
        <v>43994</v>
      </c>
      <c r="P95" s="132">
        <f t="shared" si="35"/>
        <v>8</v>
      </c>
      <c r="Q95" s="132">
        <f t="shared" si="40"/>
        <v>19.857142857142858</v>
      </c>
      <c r="S95" s="132">
        <f t="shared" si="36"/>
        <v>27</v>
      </c>
      <c r="T95" s="132">
        <f t="shared" si="41"/>
        <v>16.571428571428573</v>
      </c>
      <c r="V95" s="132">
        <f t="shared" si="37"/>
        <v>22</v>
      </c>
      <c r="W95" s="132">
        <f t="shared" si="42"/>
        <v>15.571428571428571</v>
      </c>
      <c r="Y95" s="132">
        <f t="shared" si="38"/>
        <v>10</v>
      </c>
      <c r="Z95" s="132">
        <f t="shared" si="43"/>
        <v>8.8571428571428577</v>
      </c>
      <c r="AB95" s="132">
        <f t="shared" si="39"/>
        <v>1</v>
      </c>
      <c r="AC95" s="132">
        <f t="shared" si="44"/>
        <v>1.8571428571428572</v>
      </c>
    </row>
    <row r="96" spans="1:29" x14ac:dyDescent="0.25">
      <c r="A96" s="132" t="s">
        <v>238</v>
      </c>
      <c r="B96" s="132">
        <v>2528</v>
      </c>
      <c r="C96" s="132">
        <f t="shared" si="30"/>
        <v>22</v>
      </c>
      <c r="D96" s="132">
        <v>2550</v>
      </c>
      <c r="E96" s="132">
        <f t="shared" si="31"/>
        <v>18</v>
      </c>
      <c r="F96" s="132">
        <v>1651</v>
      </c>
      <c r="G96" s="132">
        <f t="shared" si="32"/>
        <v>11</v>
      </c>
      <c r="H96" s="132">
        <v>1194</v>
      </c>
      <c r="I96" s="132">
        <f t="shared" si="33"/>
        <v>3</v>
      </c>
      <c r="J96" s="132">
        <v>789</v>
      </c>
      <c r="K96" s="132">
        <f t="shared" si="34"/>
        <v>4</v>
      </c>
      <c r="O96" s="1">
        <v>43995</v>
      </c>
      <c r="P96" s="132">
        <f t="shared" si="35"/>
        <v>22</v>
      </c>
      <c r="Q96" s="132">
        <f t="shared" si="40"/>
        <v>23</v>
      </c>
      <c r="S96" s="132">
        <f t="shared" si="36"/>
        <v>18</v>
      </c>
      <c r="T96" s="132">
        <f t="shared" si="41"/>
        <v>16.571428571428573</v>
      </c>
      <c r="V96" s="132">
        <f t="shared" si="37"/>
        <v>11</v>
      </c>
      <c r="W96" s="132">
        <f t="shared" si="42"/>
        <v>14.428571428571429</v>
      </c>
      <c r="Y96" s="132">
        <f t="shared" si="38"/>
        <v>3</v>
      </c>
      <c r="Z96" s="132">
        <f t="shared" si="43"/>
        <v>7.8571428571428568</v>
      </c>
      <c r="AB96" s="132">
        <f t="shared" si="39"/>
        <v>4</v>
      </c>
      <c r="AC96" s="132">
        <f t="shared" si="44"/>
        <v>2.1428571428571428</v>
      </c>
    </row>
    <row r="97" spans="1:29" x14ac:dyDescent="0.25">
      <c r="A97" s="132" t="s">
        <v>237</v>
      </c>
      <c r="B97" s="132">
        <v>2539</v>
      </c>
      <c r="C97" s="132">
        <f t="shared" si="30"/>
        <v>11</v>
      </c>
      <c r="D97" s="132">
        <v>2559</v>
      </c>
      <c r="E97" s="132">
        <f t="shared" si="31"/>
        <v>9</v>
      </c>
      <c r="F97" s="132">
        <v>1660</v>
      </c>
      <c r="G97" s="132">
        <f t="shared" si="32"/>
        <v>9</v>
      </c>
      <c r="H97" s="132">
        <v>1203</v>
      </c>
      <c r="I97" s="132">
        <f t="shared" si="33"/>
        <v>9</v>
      </c>
      <c r="J97" s="132">
        <v>793</v>
      </c>
      <c r="K97" s="132">
        <f t="shared" si="34"/>
        <v>4</v>
      </c>
      <c r="O97" s="1">
        <v>43996</v>
      </c>
      <c r="P97" s="132">
        <f t="shared" si="35"/>
        <v>11</v>
      </c>
      <c r="Q97" s="132">
        <f t="shared" si="40"/>
        <v>15.571428571428571</v>
      </c>
      <c r="S97" s="132">
        <f t="shared" si="36"/>
        <v>9</v>
      </c>
      <c r="T97" s="132">
        <f t="shared" si="41"/>
        <v>15</v>
      </c>
      <c r="V97" s="132">
        <f t="shared" si="37"/>
        <v>9</v>
      </c>
      <c r="W97" s="132">
        <f t="shared" si="42"/>
        <v>14.142857142857142</v>
      </c>
      <c r="Y97" s="132">
        <f t="shared" si="38"/>
        <v>9</v>
      </c>
      <c r="Z97" s="132">
        <f t="shared" si="43"/>
        <v>7.8571428571428568</v>
      </c>
      <c r="AB97" s="132">
        <f t="shared" si="39"/>
        <v>4</v>
      </c>
      <c r="AC97" s="132">
        <f t="shared" si="44"/>
        <v>2.4285714285714284</v>
      </c>
    </row>
    <row r="98" spans="1:29" x14ac:dyDescent="0.25">
      <c r="A98" s="132" t="s">
        <v>236</v>
      </c>
      <c r="B98" s="132">
        <v>2552</v>
      </c>
      <c r="C98" s="132">
        <f t="shared" si="30"/>
        <v>13</v>
      </c>
      <c r="D98" s="132">
        <v>2568</v>
      </c>
      <c r="E98" s="132">
        <f t="shared" si="31"/>
        <v>9</v>
      </c>
      <c r="F98" s="132">
        <v>1679</v>
      </c>
      <c r="G98" s="132">
        <f t="shared" si="32"/>
        <v>19</v>
      </c>
      <c r="H98" s="132">
        <v>1211</v>
      </c>
      <c r="I98" s="132">
        <f t="shared" si="33"/>
        <v>8</v>
      </c>
      <c r="J98" s="132">
        <v>794</v>
      </c>
      <c r="K98" s="132">
        <f t="shared" si="34"/>
        <v>1</v>
      </c>
      <c r="O98" s="1">
        <v>43997</v>
      </c>
      <c r="P98" s="132">
        <f t="shared" si="35"/>
        <v>13</v>
      </c>
      <c r="Q98" s="132">
        <f t="shared" si="40"/>
        <v>15</v>
      </c>
      <c r="S98" s="132">
        <f t="shared" si="36"/>
        <v>9</v>
      </c>
      <c r="T98" s="132">
        <f t="shared" si="41"/>
        <v>14.714285714285714</v>
      </c>
      <c r="V98" s="132">
        <f t="shared" si="37"/>
        <v>19</v>
      </c>
      <c r="W98" s="132">
        <f t="shared" si="42"/>
        <v>16</v>
      </c>
      <c r="Y98" s="132">
        <f t="shared" si="38"/>
        <v>8</v>
      </c>
      <c r="Z98" s="132">
        <f t="shared" si="43"/>
        <v>7.8571428571428568</v>
      </c>
      <c r="AB98" s="132">
        <f t="shared" si="39"/>
        <v>1</v>
      </c>
      <c r="AC98" s="132">
        <f t="shared" si="44"/>
        <v>2.2857142857142856</v>
      </c>
    </row>
    <row r="99" spans="1:29" x14ac:dyDescent="0.25">
      <c r="A99" s="132" t="s">
        <v>235</v>
      </c>
      <c r="B99" s="132">
        <v>2571</v>
      </c>
      <c r="C99" s="132">
        <f t="shared" si="30"/>
        <v>19</v>
      </c>
      <c r="D99" s="132">
        <v>2585</v>
      </c>
      <c r="E99" s="132">
        <f t="shared" si="31"/>
        <v>17</v>
      </c>
      <c r="F99" s="132">
        <v>1684</v>
      </c>
      <c r="G99" s="132">
        <f t="shared" si="32"/>
        <v>5</v>
      </c>
      <c r="H99" s="132">
        <v>1221</v>
      </c>
      <c r="I99" s="132">
        <f t="shared" si="33"/>
        <v>10</v>
      </c>
      <c r="J99" s="132">
        <v>797</v>
      </c>
      <c r="K99" s="132">
        <f t="shared" si="34"/>
        <v>3</v>
      </c>
      <c r="O99" s="1">
        <v>43998</v>
      </c>
      <c r="P99" s="132">
        <f t="shared" si="35"/>
        <v>19</v>
      </c>
      <c r="Q99" s="132">
        <f t="shared" si="40"/>
        <v>16.142857142857142</v>
      </c>
      <c r="S99" s="132">
        <f t="shared" si="36"/>
        <v>17</v>
      </c>
      <c r="T99" s="132">
        <f t="shared" si="41"/>
        <v>15.142857142857142</v>
      </c>
      <c r="V99" s="132">
        <f t="shared" si="37"/>
        <v>5</v>
      </c>
      <c r="W99" s="132">
        <f t="shared" si="42"/>
        <v>13.714285714285714</v>
      </c>
      <c r="Y99" s="132">
        <f t="shared" si="38"/>
        <v>10</v>
      </c>
      <c r="Z99" s="132">
        <f t="shared" si="43"/>
        <v>8.2857142857142865</v>
      </c>
      <c r="AB99" s="132">
        <f t="shared" si="39"/>
        <v>3</v>
      </c>
      <c r="AC99" s="132">
        <f t="shared" si="44"/>
        <v>2.4285714285714284</v>
      </c>
    </row>
    <row r="100" spans="1:29" x14ac:dyDescent="0.25">
      <c r="A100" s="132" t="s">
        <v>234</v>
      </c>
      <c r="B100" s="132">
        <v>2582</v>
      </c>
      <c r="C100" s="132">
        <f t="shared" si="30"/>
        <v>11</v>
      </c>
      <c r="D100" s="132">
        <v>2594</v>
      </c>
      <c r="E100" s="132">
        <f t="shared" si="31"/>
        <v>9</v>
      </c>
      <c r="F100" s="132">
        <v>1692</v>
      </c>
      <c r="G100" s="132">
        <f t="shared" si="32"/>
        <v>8</v>
      </c>
      <c r="H100" s="132">
        <v>1228</v>
      </c>
      <c r="I100" s="132">
        <f t="shared" si="33"/>
        <v>7</v>
      </c>
      <c r="J100" s="132">
        <v>803</v>
      </c>
      <c r="K100" s="132">
        <f t="shared" si="34"/>
        <v>6</v>
      </c>
      <c r="O100" s="1">
        <v>43999</v>
      </c>
      <c r="P100" s="132">
        <f t="shared" si="35"/>
        <v>11</v>
      </c>
      <c r="Q100" s="132">
        <f t="shared" si="40"/>
        <v>14.285714285714286</v>
      </c>
      <c r="S100" s="132">
        <f t="shared" si="36"/>
        <v>9</v>
      </c>
      <c r="T100" s="132">
        <f t="shared" si="41"/>
        <v>14.428571428571429</v>
      </c>
      <c r="V100" s="132">
        <f t="shared" si="37"/>
        <v>8</v>
      </c>
      <c r="W100" s="132">
        <f t="shared" si="42"/>
        <v>13.142857142857142</v>
      </c>
      <c r="Y100" s="132">
        <f t="shared" si="38"/>
        <v>7</v>
      </c>
      <c r="Z100" s="132">
        <f t="shared" si="43"/>
        <v>7.8571428571428568</v>
      </c>
      <c r="AB100" s="132">
        <f t="shared" si="39"/>
        <v>6</v>
      </c>
      <c r="AC100" s="132">
        <f t="shared" si="44"/>
        <v>3</v>
      </c>
    </row>
    <row r="101" spans="1:29" x14ac:dyDescent="0.25">
      <c r="A101" s="132" t="s">
        <v>233</v>
      </c>
      <c r="B101" s="132">
        <v>2592</v>
      </c>
      <c r="C101" s="132">
        <f t="shared" ref="C101:C132" si="45">B101-B100</f>
        <v>10</v>
      </c>
      <c r="D101" s="132">
        <v>2602</v>
      </c>
      <c r="E101" s="132">
        <f t="shared" ref="E101:E132" si="46">D101-D100</f>
        <v>8</v>
      </c>
      <c r="F101" s="132">
        <v>1706</v>
      </c>
      <c r="G101" s="132">
        <f t="shared" ref="G101:G132" si="47">F101-F100</f>
        <v>14</v>
      </c>
      <c r="H101" s="132">
        <v>1232</v>
      </c>
      <c r="I101" s="132">
        <f t="shared" ref="I101:I132" si="48">H101-H100</f>
        <v>4</v>
      </c>
      <c r="J101" s="132">
        <v>806</v>
      </c>
      <c r="K101" s="132">
        <f t="shared" si="34"/>
        <v>3</v>
      </c>
      <c r="O101" s="1">
        <v>44000</v>
      </c>
      <c r="P101" s="132">
        <f t="shared" ref="P101:P132" si="49">C101</f>
        <v>10</v>
      </c>
      <c r="Q101" s="132">
        <f t="shared" si="40"/>
        <v>13.428571428571429</v>
      </c>
      <c r="S101" s="132">
        <f t="shared" ref="S101:S132" si="50">E101</f>
        <v>8</v>
      </c>
      <c r="T101" s="132">
        <f t="shared" si="41"/>
        <v>13.857142857142858</v>
      </c>
      <c r="V101" s="132">
        <f t="shared" ref="V101:V132" si="51">G101</f>
        <v>14</v>
      </c>
      <c r="W101" s="132">
        <f t="shared" si="42"/>
        <v>12.571428571428571</v>
      </c>
      <c r="Y101" s="132">
        <f t="shared" ref="Y101:Y132" si="52">I101</f>
        <v>4</v>
      </c>
      <c r="Z101" s="132">
        <f t="shared" si="43"/>
        <v>7.2857142857142856</v>
      </c>
      <c r="AB101" s="132">
        <f t="shared" ref="AB101:AB132" si="53">K101</f>
        <v>3</v>
      </c>
      <c r="AC101" s="132">
        <f t="shared" si="44"/>
        <v>3.1428571428571428</v>
      </c>
    </row>
    <row r="102" spans="1:29" x14ac:dyDescent="0.25">
      <c r="A102" s="132" t="s">
        <v>232</v>
      </c>
      <c r="B102" s="132">
        <v>2594</v>
      </c>
      <c r="C102" s="132">
        <f t="shared" si="45"/>
        <v>2</v>
      </c>
      <c r="D102" s="132">
        <v>2610</v>
      </c>
      <c r="E102" s="132">
        <f t="shared" si="46"/>
        <v>8</v>
      </c>
      <c r="F102" s="132">
        <v>1716</v>
      </c>
      <c r="G102" s="132">
        <f t="shared" si="47"/>
        <v>10</v>
      </c>
      <c r="H102" s="132">
        <v>1235</v>
      </c>
      <c r="I102" s="132">
        <f t="shared" si="48"/>
        <v>3</v>
      </c>
      <c r="J102" s="132">
        <v>806</v>
      </c>
      <c r="K102" s="132">
        <f t="shared" si="34"/>
        <v>0</v>
      </c>
      <c r="O102" s="1">
        <v>44001</v>
      </c>
      <c r="P102" s="132">
        <f t="shared" si="49"/>
        <v>2</v>
      </c>
      <c r="Q102" s="132">
        <f t="shared" si="40"/>
        <v>12.571428571428571</v>
      </c>
      <c r="S102" s="132">
        <f t="shared" si="50"/>
        <v>8</v>
      </c>
      <c r="T102" s="132">
        <f t="shared" si="41"/>
        <v>11.142857142857142</v>
      </c>
      <c r="V102" s="132">
        <f t="shared" si="51"/>
        <v>10</v>
      </c>
      <c r="W102" s="132">
        <f t="shared" si="42"/>
        <v>10.857142857142858</v>
      </c>
      <c r="Y102" s="132">
        <f t="shared" si="52"/>
        <v>3</v>
      </c>
      <c r="Z102" s="132">
        <f t="shared" si="43"/>
        <v>6.2857142857142856</v>
      </c>
      <c r="AB102" s="132">
        <f t="shared" si="53"/>
        <v>0</v>
      </c>
      <c r="AC102" s="132">
        <f t="shared" si="44"/>
        <v>3</v>
      </c>
    </row>
    <row r="103" spans="1:29" x14ac:dyDescent="0.25">
      <c r="A103" s="132" t="s">
        <v>231</v>
      </c>
      <c r="B103" s="132">
        <v>2602</v>
      </c>
      <c r="C103" s="132">
        <f t="shared" si="45"/>
        <v>8</v>
      </c>
      <c r="D103" s="132">
        <v>2622</v>
      </c>
      <c r="E103" s="132">
        <f t="shared" si="46"/>
        <v>12</v>
      </c>
      <c r="F103" s="132">
        <v>1724</v>
      </c>
      <c r="G103" s="132">
        <f t="shared" si="47"/>
        <v>8</v>
      </c>
      <c r="H103" s="132">
        <v>1240</v>
      </c>
      <c r="I103" s="132">
        <f t="shared" si="48"/>
        <v>5</v>
      </c>
      <c r="J103" s="132">
        <v>807</v>
      </c>
      <c r="K103" s="132">
        <f t="shared" si="34"/>
        <v>1</v>
      </c>
      <c r="O103" s="1">
        <v>44002</v>
      </c>
      <c r="P103" s="132">
        <f t="shared" si="49"/>
        <v>8</v>
      </c>
      <c r="Q103" s="132">
        <f t="shared" si="40"/>
        <v>10.571428571428571</v>
      </c>
      <c r="S103" s="132">
        <f t="shared" si="50"/>
        <v>12</v>
      </c>
      <c r="T103" s="132">
        <f t="shared" si="41"/>
        <v>10.285714285714286</v>
      </c>
      <c r="V103" s="132">
        <f t="shared" si="51"/>
        <v>8</v>
      </c>
      <c r="W103" s="132">
        <f t="shared" si="42"/>
        <v>10.428571428571429</v>
      </c>
      <c r="Y103" s="132">
        <f t="shared" si="52"/>
        <v>5</v>
      </c>
      <c r="Z103" s="132">
        <f t="shared" si="43"/>
        <v>6.5714285714285712</v>
      </c>
      <c r="AB103" s="132">
        <f t="shared" si="53"/>
        <v>1</v>
      </c>
      <c r="AC103" s="132">
        <f t="shared" si="44"/>
        <v>2.5714285714285716</v>
      </c>
    </row>
    <row r="104" spans="1:29" x14ac:dyDescent="0.25">
      <c r="A104" s="132" t="s">
        <v>230</v>
      </c>
      <c r="B104" s="132">
        <v>2608</v>
      </c>
      <c r="C104" s="132">
        <f t="shared" si="45"/>
        <v>6</v>
      </c>
      <c r="D104" s="132">
        <v>2628</v>
      </c>
      <c r="E104" s="132">
        <f t="shared" si="46"/>
        <v>6</v>
      </c>
      <c r="F104" s="132">
        <v>1729</v>
      </c>
      <c r="G104" s="132">
        <f t="shared" si="47"/>
        <v>5</v>
      </c>
      <c r="H104" s="132">
        <v>1246</v>
      </c>
      <c r="I104" s="132">
        <f t="shared" si="48"/>
        <v>6</v>
      </c>
      <c r="J104" s="132">
        <v>810</v>
      </c>
      <c r="K104" s="132">
        <f t="shared" si="34"/>
        <v>3</v>
      </c>
      <c r="O104" s="1">
        <v>44003</v>
      </c>
      <c r="P104" s="132">
        <f t="shared" si="49"/>
        <v>6</v>
      </c>
      <c r="Q104" s="132">
        <f t="shared" si="40"/>
        <v>9.8571428571428577</v>
      </c>
      <c r="S104" s="132">
        <f t="shared" si="50"/>
        <v>6</v>
      </c>
      <c r="T104" s="132">
        <f t="shared" si="41"/>
        <v>9.8571428571428577</v>
      </c>
      <c r="V104" s="132">
        <f t="shared" si="51"/>
        <v>5</v>
      </c>
      <c r="W104" s="132">
        <f t="shared" si="42"/>
        <v>9.8571428571428577</v>
      </c>
      <c r="Y104" s="132">
        <f t="shared" si="52"/>
        <v>6</v>
      </c>
      <c r="Z104" s="132">
        <f t="shared" si="43"/>
        <v>6.1428571428571432</v>
      </c>
      <c r="AB104" s="132">
        <f t="shared" si="53"/>
        <v>3</v>
      </c>
      <c r="AC104" s="132">
        <f t="shared" si="44"/>
        <v>2.4285714285714284</v>
      </c>
    </row>
    <row r="105" spans="1:29" x14ac:dyDescent="0.25">
      <c r="A105" s="132" t="s">
        <v>229</v>
      </c>
      <c r="B105" s="132">
        <v>2614</v>
      </c>
      <c r="C105" s="132">
        <f t="shared" si="45"/>
        <v>6</v>
      </c>
      <c r="D105" s="132">
        <v>2629</v>
      </c>
      <c r="E105" s="132">
        <f t="shared" si="46"/>
        <v>1</v>
      </c>
      <c r="F105" s="132">
        <v>1738</v>
      </c>
      <c r="G105" s="132">
        <f t="shared" si="47"/>
        <v>9</v>
      </c>
      <c r="H105" s="132">
        <v>1251</v>
      </c>
      <c r="I105" s="132">
        <f t="shared" si="48"/>
        <v>5</v>
      </c>
      <c r="J105" s="132">
        <v>811</v>
      </c>
      <c r="K105" s="132">
        <f t="shared" si="34"/>
        <v>1</v>
      </c>
      <c r="O105" s="1">
        <v>44004</v>
      </c>
      <c r="P105" s="132">
        <f t="shared" si="49"/>
        <v>6</v>
      </c>
      <c r="Q105" s="132">
        <f t="shared" si="40"/>
        <v>8.8571428571428577</v>
      </c>
      <c r="S105" s="132">
        <f t="shared" si="50"/>
        <v>1</v>
      </c>
      <c r="T105" s="132">
        <f t="shared" si="41"/>
        <v>8.7142857142857135</v>
      </c>
      <c r="V105" s="132">
        <f t="shared" si="51"/>
        <v>9</v>
      </c>
      <c r="W105" s="132">
        <f t="shared" si="42"/>
        <v>8.4285714285714288</v>
      </c>
      <c r="Y105" s="132">
        <f t="shared" si="52"/>
        <v>5</v>
      </c>
      <c r="Z105" s="132">
        <f t="shared" si="43"/>
        <v>5.7142857142857144</v>
      </c>
      <c r="AB105" s="132">
        <f t="shared" si="53"/>
        <v>1</v>
      </c>
      <c r="AC105" s="132">
        <f t="shared" si="44"/>
        <v>2.4285714285714284</v>
      </c>
    </row>
    <row r="106" spans="1:29" x14ac:dyDescent="0.25">
      <c r="A106" s="132" t="s">
        <v>228</v>
      </c>
      <c r="B106" s="132">
        <v>2623</v>
      </c>
      <c r="C106" s="132">
        <f t="shared" si="45"/>
        <v>9</v>
      </c>
      <c r="D106" s="132">
        <v>2632</v>
      </c>
      <c r="E106" s="132">
        <f t="shared" si="46"/>
        <v>3</v>
      </c>
      <c r="F106" s="132">
        <v>1741</v>
      </c>
      <c r="G106" s="132">
        <f t="shared" si="47"/>
        <v>3</v>
      </c>
      <c r="H106" s="132">
        <v>1261</v>
      </c>
      <c r="I106" s="132">
        <f t="shared" si="48"/>
        <v>10</v>
      </c>
      <c r="J106" s="132">
        <v>813</v>
      </c>
      <c r="K106" s="132">
        <f t="shared" si="34"/>
        <v>2</v>
      </c>
      <c r="O106" s="1">
        <v>44005</v>
      </c>
      <c r="P106" s="132">
        <f t="shared" si="49"/>
        <v>9</v>
      </c>
      <c r="Q106" s="132">
        <f t="shared" si="40"/>
        <v>7.4285714285714288</v>
      </c>
      <c r="S106" s="132">
        <f t="shared" si="50"/>
        <v>3</v>
      </c>
      <c r="T106" s="132">
        <f t="shared" si="41"/>
        <v>6.7142857142857144</v>
      </c>
      <c r="V106" s="132">
        <f t="shared" si="51"/>
        <v>3</v>
      </c>
      <c r="W106" s="132">
        <f t="shared" si="42"/>
        <v>8.1428571428571423</v>
      </c>
      <c r="Y106" s="132">
        <f t="shared" si="52"/>
        <v>10</v>
      </c>
      <c r="Z106" s="132">
        <f t="shared" si="43"/>
        <v>5.7142857142857144</v>
      </c>
      <c r="AB106" s="132">
        <f t="shared" si="53"/>
        <v>2</v>
      </c>
      <c r="AC106" s="132">
        <f t="shared" si="44"/>
        <v>2.2857142857142856</v>
      </c>
    </row>
    <row r="107" spans="1:29" x14ac:dyDescent="0.25">
      <c r="A107" s="132" t="s">
        <v>227</v>
      </c>
      <c r="B107" s="132">
        <v>2635</v>
      </c>
      <c r="C107" s="132">
        <f t="shared" si="45"/>
        <v>12</v>
      </c>
      <c r="D107" s="132">
        <v>2639</v>
      </c>
      <c r="E107" s="132">
        <f t="shared" si="46"/>
        <v>7</v>
      </c>
      <c r="F107" s="132">
        <v>1746</v>
      </c>
      <c r="G107" s="132">
        <f t="shared" si="47"/>
        <v>5</v>
      </c>
      <c r="H107" s="132">
        <v>1265</v>
      </c>
      <c r="I107" s="132">
        <f t="shared" si="48"/>
        <v>4</v>
      </c>
      <c r="J107" s="132">
        <v>820</v>
      </c>
      <c r="K107" s="132">
        <f t="shared" si="34"/>
        <v>7</v>
      </c>
      <c r="O107" s="1">
        <v>44006</v>
      </c>
      <c r="P107" s="132">
        <f t="shared" si="49"/>
        <v>12</v>
      </c>
      <c r="Q107" s="132">
        <f t="shared" ref="Q107:Q138" si="54">SUM(P101:P107)/7</f>
        <v>7.5714285714285712</v>
      </c>
      <c r="S107" s="132">
        <f t="shared" si="50"/>
        <v>7</v>
      </c>
      <c r="T107" s="132">
        <f t="shared" ref="T107:T138" si="55">SUM(S101:S107)/7</f>
        <v>6.4285714285714288</v>
      </c>
      <c r="V107" s="132">
        <f t="shared" si="51"/>
        <v>5</v>
      </c>
      <c r="W107" s="132">
        <f t="shared" ref="W107:W138" si="56">SUM(V101:V107)/7</f>
        <v>7.7142857142857144</v>
      </c>
      <c r="Y107" s="132">
        <f t="shared" si="52"/>
        <v>4</v>
      </c>
      <c r="Z107" s="132">
        <f t="shared" ref="Z107:Z138" si="57">SUM(Y101:Y107)/7</f>
        <v>5.2857142857142856</v>
      </c>
      <c r="AB107" s="132">
        <f t="shared" si="53"/>
        <v>7</v>
      </c>
      <c r="AC107" s="132">
        <f t="shared" ref="AC107:AC138" si="58">SUM(AB101:AB107)/7</f>
        <v>2.4285714285714284</v>
      </c>
    </row>
    <row r="108" spans="1:29" x14ac:dyDescent="0.25">
      <c r="A108" s="132" t="s">
        <v>226</v>
      </c>
      <c r="B108" s="132">
        <v>2640</v>
      </c>
      <c r="C108" s="132">
        <f t="shared" si="45"/>
        <v>5</v>
      </c>
      <c r="D108" s="132">
        <v>2646</v>
      </c>
      <c r="E108" s="132">
        <f t="shared" si="46"/>
        <v>7</v>
      </c>
      <c r="F108" s="132">
        <v>1760</v>
      </c>
      <c r="G108" s="132">
        <f t="shared" si="47"/>
        <v>14</v>
      </c>
      <c r="H108" s="132">
        <v>1280</v>
      </c>
      <c r="I108" s="132">
        <f t="shared" si="48"/>
        <v>15</v>
      </c>
      <c r="J108" s="132">
        <v>821</v>
      </c>
      <c r="K108" s="132">
        <f t="shared" si="34"/>
        <v>1</v>
      </c>
      <c r="O108" s="1">
        <v>44007</v>
      </c>
      <c r="P108" s="132">
        <f t="shared" si="49"/>
        <v>5</v>
      </c>
      <c r="Q108" s="132">
        <f t="shared" si="54"/>
        <v>6.8571428571428568</v>
      </c>
      <c r="S108" s="132">
        <f t="shared" si="50"/>
        <v>7</v>
      </c>
      <c r="T108" s="132">
        <f t="shared" si="55"/>
        <v>6.2857142857142856</v>
      </c>
      <c r="V108" s="132">
        <f t="shared" si="51"/>
        <v>14</v>
      </c>
      <c r="W108" s="132">
        <f t="shared" si="56"/>
        <v>7.7142857142857144</v>
      </c>
      <c r="Y108" s="132">
        <f t="shared" si="52"/>
        <v>15</v>
      </c>
      <c r="Z108" s="132">
        <f t="shared" si="57"/>
        <v>6.8571428571428568</v>
      </c>
      <c r="AB108" s="132">
        <f t="shared" si="53"/>
        <v>1</v>
      </c>
      <c r="AC108" s="132">
        <f t="shared" si="58"/>
        <v>2.1428571428571428</v>
      </c>
    </row>
    <row r="109" spans="1:29" x14ac:dyDescent="0.25">
      <c r="A109" s="132" t="s">
        <v>225</v>
      </c>
      <c r="B109" s="132">
        <v>2650</v>
      </c>
      <c r="C109" s="132">
        <f t="shared" si="45"/>
        <v>10</v>
      </c>
      <c r="D109" s="132">
        <v>2654</v>
      </c>
      <c r="E109" s="132">
        <f t="shared" si="46"/>
        <v>8</v>
      </c>
      <c r="F109" s="132">
        <v>1762</v>
      </c>
      <c r="G109" s="132">
        <f t="shared" si="47"/>
        <v>2</v>
      </c>
      <c r="H109" s="132">
        <v>1283</v>
      </c>
      <c r="I109" s="132">
        <f t="shared" si="48"/>
        <v>3</v>
      </c>
      <c r="J109" s="132">
        <v>821</v>
      </c>
      <c r="K109" s="132">
        <f t="shared" si="34"/>
        <v>0</v>
      </c>
      <c r="O109" s="1">
        <v>44008</v>
      </c>
      <c r="P109" s="132">
        <f t="shared" si="49"/>
        <v>10</v>
      </c>
      <c r="Q109" s="132">
        <f t="shared" si="54"/>
        <v>8</v>
      </c>
      <c r="S109" s="132">
        <f t="shared" si="50"/>
        <v>8</v>
      </c>
      <c r="T109" s="132">
        <f t="shared" si="55"/>
        <v>6.2857142857142856</v>
      </c>
      <c r="V109" s="132">
        <f t="shared" si="51"/>
        <v>2</v>
      </c>
      <c r="W109" s="132">
        <f t="shared" si="56"/>
        <v>6.5714285714285712</v>
      </c>
      <c r="Y109" s="132">
        <f t="shared" si="52"/>
        <v>3</v>
      </c>
      <c r="Z109" s="132">
        <f t="shared" si="57"/>
        <v>6.8571428571428568</v>
      </c>
      <c r="AB109" s="132">
        <f t="shared" si="53"/>
        <v>0</v>
      </c>
      <c r="AC109" s="132">
        <f t="shared" si="58"/>
        <v>2.1428571428571428</v>
      </c>
    </row>
    <row r="110" spans="1:29" x14ac:dyDescent="0.25">
      <c r="A110" s="132" t="s">
        <v>224</v>
      </c>
      <c r="B110" s="132">
        <v>2657</v>
      </c>
      <c r="C110" s="132">
        <f t="shared" si="45"/>
        <v>7</v>
      </c>
      <c r="D110" s="132">
        <v>2660</v>
      </c>
      <c r="E110" s="132">
        <f t="shared" si="46"/>
        <v>6</v>
      </c>
      <c r="F110" s="132">
        <v>1770</v>
      </c>
      <c r="G110" s="132">
        <f t="shared" si="47"/>
        <v>8</v>
      </c>
      <c r="H110" s="132">
        <v>1286</v>
      </c>
      <c r="I110" s="132">
        <f t="shared" si="48"/>
        <v>3</v>
      </c>
      <c r="J110" s="132">
        <v>821</v>
      </c>
      <c r="K110" s="132">
        <f t="shared" si="34"/>
        <v>0</v>
      </c>
      <c r="O110" s="1">
        <v>44009</v>
      </c>
      <c r="P110" s="132">
        <f t="shared" si="49"/>
        <v>7</v>
      </c>
      <c r="Q110" s="132">
        <f t="shared" si="54"/>
        <v>7.8571428571428568</v>
      </c>
      <c r="S110" s="132">
        <f t="shared" si="50"/>
        <v>6</v>
      </c>
      <c r="T110" s="132">
        <f t="shared" si="55"/>
        <v>5.4285714285714288</v>
      </c>
      <c r="V110" s="132">
        <f t="shared" si="51"/>
        <v>8</v>
      </c>
      <c r="W110" s="132">
        <f t="shared" si="56"/>
        <v>6.5714285714285712</v>
      </c>
      <c r="Y110" s="132">
        <f t="shared" si="52"/>
        <v>3</v>
      </c>
      <c r="Z110" s="132">
        <f t="shared" si="57"/>
        <v>6.5714285714285712</v>
      </c>
      <c r="AB110" s="132">
        <f t="shared" si="53"/>
        <v>0</v>
      </c>
      <c r="AC110" s="132">
        <f t="shared" si="58"/>
        <v>2</v>
      </c>
    </row>
    <row r="111" spans="1:29" x14ac:dyDescent="0.25">
      <c r="A111" s="132" t="s">
        <v>223</v>
      </c>
      <c r="B111" s="132">
        <v>2659</v>
      </c>
      <c r="C111" s="132">
        <f t="shared" si="45"/>
        <v>2</v>
      </c>
      <c r="D111" s="132">
        <v>2673</v>
      </c>
      <c r="E111" s="132">
        <f t="shared" si="46"/>
        <v>13</v>
      </c>
      <c r="F111" s="132">
        <v>1774</v>
      </c>
      <c r="G111" s="132">
        <f t="shared" si="47"/>
        <v>4</v>
      </c>
      <c r="H111" s="132">
        <v>1289</v>
      </c>
      <c r="I111" s="132">
        <f t="shared" si="48"/>
        <v>3</v>
      </c>
      <c r="J111" s="132">
        <v>821</v>
      </c>
      <c r="K111" s="132">
        <f t="shared" si="34"/>
        <v>0</v>
      </c>
      <c r="O111" s="1">
        <v>44010</v>
      </c>
      <c r="P111" s="132">
        <f t="shared" si="49"/>
        <v>2</v>
      </c>
      <c r="Q111" s="132">
        <f t="shared" si="54"/>
        <v>7.2857142857142856</v>
      </c>
      <c r="S111" s="132">
        <f t="shared" si="50"/>
        <v>13</v>
      </c>
      <c r="T111" s="132">
        <f t="shared" si="55"/>
        <v>6.4285714285714288</v>
      </c>
      <c r="V111" s="132">
        <f t="shared" si="51"/>
        <v>4</v>
      </c>
      <c r="W111" s="132">
        <f t="shared" si="56"/>
        <v>6.4285714285714288</v>
      </c>
      <c r="Y111" s="132">
        <f t="shared" si="52"/>
        <v>3</v>
      </c>
      <c r="Z111" s="132">
        <f t="shared" si="57"/>
        <v>6.1428571428571432</v>
      </c>
      <c r="AB111" s="132">
        <f t="shared" si="53"/>
        <v>0</v>
      </c>
      <c r="AC111" s="132">
        <f t="shared" si="58"/>
        <v>1.5714285714285714</v>
      </c>
    </row>
    <row r="112" spans="1:29" x14ac:dyDescent="0.25">
      <c r="A112" s="132" t="s">
        <v>222</v>
      </c>
      <c r="B112" s="132">
        <v>2666</v>
      </c>
      <c r="C112" s="132">
        <f t="shared" si="45"/>
        <v>7</v>
      </c>
      <c r="D112" s="132">
        <v>2681</v>
      </c>
      <c r="E112" s="132">
        <f t="shared" si="46"/>
        <v>8</v>
      </c>
      <c r="F112" s="132">
        <v>1784</v>
      </c>
      <c r="G112" s="132">
        <f t="shared" si="47"/>
        <v>10</v>
      </c>
      <c r="H112" s="132">
        <v>1296</v>
      </c>
      <c r="I112" s="132">
        <f t="shared" si="48"/>
        <v>7</v>
      </c>
      <c r="J112" s="132">
        <v>821</v>
      </c>
      <c r="K112" s="132">
        <f t="shared" si="34"/>
        <v>0</v>
      </c>
      <c r="O112" s="1">
        <v>44011</v>
      </c>
      <c r="P112" s="132">
        <f t="shared" si="49"/>
        <v>7</v>
      </c>
      <c r="Q112" s="132">
        <f t="shared" si="54"/>
        <v>7.4285714285714288</v>
      </c>
      <c r="S112" s="132">
        <f t="shared" si="50"/>
        <v>8</v>
      </c>
      <c r="T112" s="132">
        <f t="shared" si="55"/>
        <v>7.4285714285714288</v>
      </c>
      <c r="V112" s="132">
        <f t="shared" si="51"/>
        <v>10</v>
      </c>
      <c r="W112" s="132">
        <f t="shared" si="56"/>
        <v>6.5714285714285712</v>
      </c>
      <c r="Y112" s="132">
        <f t="shared" si="52"/>
        <v>7</v>
      </c>
      <c r="Z112" s="132">
        <f t="shared" si="57"/>
        <v>6.4285714285714288</v>
      </c>
      <c r="AB112" s="132">
        <f t="shared" si="53"/>
        <v>0</v>
      </c>
      <c r="AC112" s="132">
        <f t="shared" si="58"/>
        <v>1.4285714285714286</v>
      </c>
    </row>
    <row r="113" spans="1:29" x14ac:dyDescent="0.25">
      <c r="A113" s="132" t="s">
        <v>221</v>
      </c>
      <c r="B113" s="132">
        <v>2671</v>
      </c>
      <c r="C113" s="132">
        <f t="shared" si="45"/>
        <v>5</v>
      </c>
      <c r="D113" s="132">
        <v>2686</v>
      </c>
      <c r="E113" s="132">
        <f t="shared" si="46"/>
        <v>5</v>
      </c>
      <c r="F113" s="132">
        <v>1787</v>
      </c>
      <c r="G113" s="132">
        <f t="shared" si="47"/>
        <v>3</v>
      </c>
      <c r="H113" s="132">
        <v>1300</v>
      </c>
      <c r="I113" s="132">
        <f t="shared" si="48"/>
        <v>4</v>
      </c>
      <c r="J113" s="132">
        <v>821</v>
      </c>
      <c r="K113" s="132">
        <f t="shared" si="34"/>
        <v>0</v>
      </c>
      <c r="O113" s="1">
        <v>44012</v>
      </c>
      <c r="P113" s="132">
        <f t="shared" si="49"/>
        <v>5</v>
      </c>
      <c r="Q113" s="132">
        <f t="shared" si="54"/>
        <v>6.8571428571428568</v>
      </c>
      <c r="S113" s="132">
        <f t="shared" si="50"/>
        <v>5</v>
      </c>
      <c r="T113" s="132">
        <f t="shared" si="55"/>
        <v>7.7142857142857144</v>
      </c>
      <c r="V113" s="132">
        <f t="shared" si="51"/>
        <v>3</v>
      </c>
      <c r="W113" s="132">
        <f t="shared" si="56"/>
        <v>6.5714285714285712</v>
      </c>
      <c r="Y113" s="132">
        <f t="shared" si="52"/>
        <v>4</v>
      </c>
      <c r="Z113" s="132">
        <f t="shared" si="57"/>
        <v>5.5714285714285712</v>
      </c>
      <c r="AB113" s="132">
        <f t="shared" si="53"/>
        <v>0</v>
      </c>
      <c r="AC113" s="132">
        <f t="shared" si="58"/>
        <v>1.1428571428571428</v>
      </c>
    </row>
    <row r="114" spans="1:29" x14ac:dyDescent="0.25">
      <c r="A114" s="132" t="s">
        <v>147</v>
      </c>
      <c r="B114" s="132">
        <v>2674</v>
      </c>
      <c r="C114" s="132">
        <f t="shared" si="45"/>
        <v>3</v>
      </c>
      <c r="D114" s="132">
        <v>2694</v>
      </c>
      <c r="E114" s="132">
        <f t="shared" si="46"/>
        <v>8</v>
      </c>
      <c r="F114" s="132">
        <v>1792</v>
      </c>
      <c r="G114" s="132">
        <f t="shared" si="47"/>
        <v>5</v>
      </c>
      <c r="H114" s="132">
        <v>1302</v>
      </c>
      <c r="I114" s="132">
        <f t="shared" si="48"/>
        <v>2</v>
      </c>
      <c r="J114" s="132">
        <v>822</v>
      </c>
      <c r="K114" s="132">
        <f t="shared" si="34"/>
        <v>1</v>
      </c>
      <c r="O114" s="1">
        <v>44013</v>
      </c>
      <c r="P114" s="132">
        <f t="shared" si="49"/>
        <v>3</v>
      </c>
      <c r="Q114" s="132">
        <f t="shared" si="54"/>
        <v>5.5714285714285712</v>
      </c>
      <c r="S114" s="132">
        <f t="shared" si="50"/>
        <v>8</v>
      </c>
      <c r="T114" s="132">
        <f t="shared" si="55"/>
        <v>7.8571428571428568</v>
      </c>
      <c r="V114" s="132">
        <f t="shared" si="51"/>
        <v>5</v>
      </c>
      <c r="W114" s="132">
        <f t="shared" si="56"/>
        <v>6.5714285714285712</v>
      </c>
      <c r="Y114" s="132">
        <f t="shared" si="52"/>
        <v>2</v>
      </c>
      <c r="Z114" s="132">
        <f t="shared" si="57"/>
        <v>5.2857142857142856</v>
      </c>
      <c r="AB114" s="132">
        <f t="shared" si="53"/>
        <v>1</v>
      </c>
      <c r="AC114" s="132">
        <f t="shared" si="58"/>
        <v>0.2857142857142857</v>
      </c>
    </row>
    <row r="115" spans="1:29" x14ac:dyDescent="0.25">
      <c r="A115" s="132" t="s">
        <v>148</v>
      </c>
      <c r="B115" s="132">
        <v>2678</v>
      </c>
      <c r="C115" s="132">
        <f t="shared" si="45"/>
        <v>4</v>
      </c>
      <c r="D115" s="132">
        <v>2702</v>
      </c>
      <c r="E115" s="132">
        <f t="shared" si="46"/>
        <v>8</v>
      </c>
      <c r="F115" s="132">
        <v>1798</v>
      </c>
      <c r="G115" s="132">
        <f t="shared" si="47"/>
        <v>6</v>
      </c>
      <c r="H115" s="132">
        <v>1302</v>
      </c>
      <c r="I115" s="132">
        <f t="shared" si="48"/>
        <v>0</v>
      </c>
      <c r="J115" s="132">
        <v>823</v>
      </c>
      <c r="K115" s="132">
        <f t="shared" si="34"/>
        <v>1</v>
      </c>
      <c r="O115" s="1">
        <v>44014</v>
      </c>
      <c r="P115" s="132">
        <f t="shared" si="49"/>
        <v>4</v>
      </c>
      <c r="Q115" s="132">
        <f t="shared" si="54"/>
        <v>5.4285714285714288</v>
      </c>
      <c r="S115" s="132">
        <f t="shared" si="50"/>
        <v>8</v>
      </c>
      <c r="T115" s="132">
        <f t="shared" si="55"/>
        <v>8</v>
      </c>
      <c r="V115" s="132">
        <f t="shared" si="51"/>
        <v>6</v>
      </c>
      <c r="W115" s="132">
        <f t="shared" si="56"/>
        <v>5.4285714285714288</v>
      </c>
      <c r="Y115" s="132">
        <f t="shared" si="52"/>
        <v>0</v>
      </c>
      <c r="Z115" s="132">
        <f t="shared" si="57"/>
        <v>3.1428571428571428</v>
      </c>
      <c r="AB115" s="132">
        <f t="shared" si="53"/>
        <v>1</v>
      </c>
      <c r="AC115" s="132">
        <f t="shared" si="58"/>
        <v>0.2857142857142857</v>
      </c>
    </row>
    <row r="116" spans="1:29" x14ac:dyDescent="0.25">
      <c r="A116" s="132" t="s">
        <v>149</v>
      </c>
      <c r="B116" s="132">
        <v>2688</v>
      </c>
      <c r="C116" s="132">
        <f t="shared" si="45"/>
        <v>10</v>
      </c>
      <c r="D116" s="132">
        <v>2706</v>
      </c>
      <c r="E116" s="132">
        <f t="shared" si="46"/>
        <v>4</v>
      </c>
      <c r="F116" s="132">
        <v>1806</v>
      </c>
      <c r="G116" s="132">
        <f t="shared" si="47"/>
        <v>8</v>
      </c>
      <c r="H116" s="132">
        <v>1303</v>
      </c>
      <c r="I116" s="132">
        <f t="shared" si="48"/>
        <v>1</v>
      </c>
      <c r="J116" s="132">
        <v>823</v>
      </c>
      <c r="K116" s="132">
        <f t="shared" si="34"/>
        <v>0</v>
      </c>
      <c r="O116" s="1">
        <v>44015</v>
      </c>
      <c r="P116" s="132">
        <f t="shared" si="49"/>
        <v>10</v>
      </c>
      <c r="Q116" s="132">
        <f t="shared" si="54"/>
        <v>5.4285714285714288</v>
      </c>
      <c r="S116" s="132">
        <f t="shared" si="50"/>
        <v>4</v>
      </c>
      <c r="T116" s="132">
        <f t="shared" si="55"/>
        <v>7.4285714285714288</v>
      </c>
      <c r="V116" s="132">
        <f t="shared" si="51"/>
        <v>8</v>
      </c>
      <c r="W116" s="132">
        <f t="shared" si="56"/>
        <v>6.2857142857142856</v>
      </c>
      <c r="Y116" s="132">
        <f t="shared" si="52"/>
        <v>1</v>
      </c>
      <c r="Z116" s="132">
        <f t="shared" si="57"/>
        <v>2.8571428571428572</v>
      </c>
      <c r="AB116" s="132">
        <f t="shared" si="53"/>
        <v>0</v>
      </c>
      <c r="AC116" s="132">
        <f t="shared" si="58"/>
        <v>0.2857142857142857</v>
      </c>
    </row>
    <row r="117" spans="1:29" x14ac:dyDescent="0.25">
      <c r="A117" s="132" t="s">
        <v>150</v>
      </c>
      <c r="B117" s="132">
        <v>2695</v>
      </c>
      <c r="C117" s="132">
        <f t="shared" si="45"/>
        <v>7</v>
      </c>
      <c r="D117" s="132">
        <v>2713</v>
      </c>
      <c r="E117" s="132">
        <f t="shared" si="46"/>
        <v>7</v>
      </c>
      <c r="F117" s="132">
        <v>1808</v>
      </c>
      <c r="G117" s="132">
        <f t="shared" si="47"/>
        <v>2</v>
      </c>
      <c r="H117" s="132">
        <v>1313</v>
      </c>
      <c r="I117" s="132">
        <f t="shared" si="48"/>
        <v>10</v>
      </c>
      <c r="J117" s="132">
        <v>827</v>
      </c>
      <c r="K117" s="132">
        <f t="shared" si="34"/>
        <v>4</v>
      </c>
      <c r="O117" s="1">
        <v>44016</v>
      </c>
      <c r="P117" s="132">
        <f t="shared" si="49"/>
        <v>7</v>
      </c>
      <c r="Q117" s="132">
        <f t="shared" si="54"/>
        <v>5.4285714285714288</v>
      </c>
      <c r="S117" s="132">
        <f t="shared" si="50"/>
        <v>7</v>
      </c>
      <c r="T117" s="132">
        <f t="shared" si="55"/>
        <v>7.5714285714285712</v>
      </c>
      <c r="V117" s="132">
        <f t="shared" si="51"/>
        <v>2</v>
      </c>
      <c r="W117" s="132">
        <f t="shared" si="56"/>
        <v>5.4285714285714288</v>
      </c>
      <c r="Y117" s="132">
        <f t="shared" si="52"/>
        <v>10</v>
      </c>
      <c r="Z117" s="132">
        <f t="shared" si="57"/>
        <v>3.8571428571428572</v>
      </c>
      <c r="AB117" s="132">
        <f t="shared" si="53"/>
        <v>4</v>
      </c>
      <c r="AC117" s="132">
        <f t="shared" si="58"/>
        <v>0.8571428571428571</v>
      </c>
    </row>
    <row r="118" spans="1:29" x14ac:dyDescent="0.25">
      <c r="A118" s="132" t="s">
        <v>151</v>
      </c>
      <c r="B118" s="132">
        <v>2701</v>
      </c>
      <c r="C118" s="132">
        <f t="shared" si="45"/>
        <v>6</v>
      </c>
      <c r="D118" s="132">
        <v>2720</v>
      </c>
      <c r="E118" s="132">
        <f t="shared" si="46"/>
        <v>7</v>
      </c>
      <c r="F118" s="132">
        <v>1810</v>
      </c>
      <c r="G118" s="132">
        <f t="shared" si="47"/>
        <v>2</v>
      </c>
      <c r="H118" s="132">
        <v>1319</v>
      </c>
      <c r="I118" s="132">
        <f t="shared" si="48"/>
        <v>6</v>
      </c>
      <c r="J118" s="132">
        <v>827</v>
      </c>
      <c r="K118" s="132">
        <f t="shared" si="34"/>
        <v>0</v>
      </c>
      <c r="O118" s="1">
        <v>44017</v>
      </c>
      <c r="P118" s="132">
        <f t="shared" si="49"/>
        <v>6</v>
      </c>
      <c r="Q118" s="132">
        <f t="shared" si="54"/>
        <v>6</v>
      </c>
      <c r="S118" s="132">
        <f t="shared" si="50"/>
        <v>7</v>
      </c>
      <c r="T118" s="132">
        <f t="shared" si="55"/>
        <v>6.7142857142857144</v>
      </c>
      <c r="V118" s="132">
        <f t="shared" si="51"/>
        <v>2</v>
      </c>
      <c r="W118" s="132">
        <f t="shared" si="56"/>
        <v>5.1428571428571432</v>
      </c>
      <c r="Y118" s="132">
        <f t="shared" si="52"/>
        <v>6</v>
      </c>
      <c r="Z118" s="132">
        <f t="shared" si="57"/>
        <v>4.2857142857142856</v>
      </c>
      <c r="AB118" s="132">
        <f t="shared" si="53"/>
        <v>0</v>
      </c>
      <c r="AC118" s="132">
        <f t="shared" si="58"/>
        <v>0.8571428571428571</v>
      </c>
    </row>
    <row r="119" spans="1:29" x14ac:dyDescent="0.25">
      <c r="A119" s="132" t="s">
        <v>152</v>
      </c>
      <c r="B119" s="132">
        <v>2704</v>
      </c>
      <c r="C119" s="132">
        <f t="shared" si="45"/>
        <v>3</v>
      </c>
      <c r="D119" s="132">
        <v>2732</v>
      </c>
      <c r="E119" s="132">
        <f t="shared" si="46"/>
        <v>12</v>
      </c>
      <c r="F119" s="132">
        <v>1812</v>
      </c>
      <c r="G119" s="132">
        <f t="shared" si="47"/>
        <v>2</v>
      </c>
      <c r="H119" s="132">
        <v>1320</v>
      </c>
      <c r="I119" s="132">
        <f t="shared" si="48"/>
        <v>1</v>
      </c>
      <c r="J119" s="132">
        <v>827</v>
      </c>
      <c r="K119" s="132">
        <f t="shared" si="34"/>
        <v>0</v>
      </c>
      <c r="O119" s="1">
        <v>44018</v>
      </c>
      <c r="P119" s="132">
        <f t="shared" si="49"/>
        <v>3</v>
      </c>
      <c r="Q119" s="132">
        <f t="shared" si="54"/>
        <v>5.4285714285714288</v>
      </c>
      <c r="S119" s="132">
        <f t="shared" si="50"/>
        <v>12</v>
      </c>
      <c r="T119" s="132">
        <f t="shared" si="55"/>
        <v>7.2857142857142856</v>
      </c>
      <c r="V119" s="132">
        <f t="shared" si="51"/>
        <v>2</v>
      </c>
      <c r="W119" s="132">
        <f t="shared" si="56"/>
        <v>4</v>
      </c>
      <c r="Y119" s="132">
        <f t="shared" si="52"/>
        <v>1</v>
      </c>
      <c r="Z119" s="132">
        <f t="shared" si="57"/>
        <v>3.4285714285714284</v>
      </c>
      <c r="AB119" s="132">
        <f t="shared" si="53"/>
        <v>0</v>
      </c>
      <c r="AC119" s="132">
        <f t="shared" si="58"/>
        <v>0.8571428571428571</v>
      </c>
    </row>
    <row r="120" spans="1:29" x14ac:dyDescent="0.25">
      <c r="A120" s="132" t="s">
        <v>153</v>
      </c>
      <c r="B120" s="132">
        <v>2706</v>
      </c>
      <c r="C120" s="132">
        <f t="shared" si="45"/>
        <v>2</v>
      </c>
      <c r="D120" s="132">
        <v>2732</v>
      </c>
      <c r="E120" s="132">
        <f t="shared" si="46"/>
        <v>0</v>
      </c>
      <c r="F120" s="132">
        <v>1817</v>
      </c>
      <c r="G120" s="132">
        <f t="shared" si="47"/>
        <v>5</v>
      </c>
      <c r="H120" s="132">
        <v>1323</v>
      </c>
      <c r="I120" s="132">
        <f t="shared" si="48"/>
        <v>3</v>
      </c>
      <c r="J120" s="132">
        <v>827</v>
      </c>
      <c r="K120" s="132">
        <f t="shared" si="34"/>
        <v>0</v>
      </c>
      <c r="O120" s="1">
        <v>44019</v>
      </c>
      <c r="P120" s="132">
        <f t="shared" si="49"/>
        <v>2</v>
      </c>
      <c r="Q120" s="132">
        <f t="shared" si="54"/>
        <v>5</v>
      </c>
      <c r="S120" s="132">
        <f t="shared" si="50"/>
        <v>0</v>
      </c>
      <c r="T120" s="132">
        <f t="shared" si="55"/>
        <v>6.5714285714285712</v>
      </c>
      <c r="V120" s="132">
        <f t="shared" si="51"/>
        <v>5</v>
      </c>
      <c r="W120" s="132">
        <f t="shared" si="56"/>
        <v>4.2857142857142856</v>
      </c>
      <c r="Y120" s="132">
        <f t="shared" si="52"/>
        <v>3</v>
      </c>
      <c r="Z120" s="132">
        <f t="shared" si="57"/>
        <v>3.2857142857142856</v>
      </c>
      <c r="AB120" s="132">
        <f t="shared" si="53"/>
        <v>0</v>
      </c>
      <c r="AC120" s="132">
        <f t="shared" si="58"/>
        <v>0.8571428571428571</v>
      </c>
    </row>
    <row r="121" spans="1:29" x14ac:dyDescent="0.25">
      <c r="A121" s="132" t="s">
        <v>154</v>
      </c>
      <c r="B121" s="132">
        <v>2712</v>
      </c>
      <c r="C121" s="132">
        <f t="shared" si="45"/>
        <v>6</v>
      </c>
      <c r="D121" s="132">
        <v>2736</v>
      </c>
      <c r="E121" s="132">
        <f t="shared" si="46"/>
        <v>4</v>
      </c>
      <c r="F121" s="132">
        <v>1821</v>
      </c>
      <c r="G121" s="132">
        <f t="shared" si="47"/>
        <v>4</v>
      </c>
      <c r="H121" s="132">
        <v>1323</v>
      </c>
      <c r="I121" s="132">
        <f t="shared" si="48"/>
        <v>0</v>
      </c>
      <c r="J121" s="132">
        <v>827</v>
      </c>
      <c r="K121" s="132">
        <f t="shared" si="34"/>
        <v>0</v>
      </c>
      <c r="O121" s="1">
        <v>44020</v>
      </c>
      <c r="P121" s="132">
        <f t="shared" si="49"/>
        <v>6</v>
      </c>
      <c r="Q121" s="132">
        <f t="shared" si="54"/>
        <v>5.4285714285714288</v>
      </c>
      <c r="S121" s="132">
        <f t="shared" si="50"/>
        <v>4</v>
      </c>
      <c r="T121" s="132">
        <f t="shared" si="55"/>
        <v>6</v>
      </c>
      <c r="V121" s="132">
        <f t="shared" si="51"/>
        <v>4</v>
      </c>
      <c r="W121" s="132">
        <f t="shared" si="56"/>
        <v>4.1428571428571432</v>
      </c>
      <c r="Y121" s="132">
        <f t="shared" si="52"/>
        <v>0</v>
      </c>
      <c r="Z121" s="132">
        <f t="shared" si="57"/>
        <v>3</v>
      </c>
      <c r="AB121" s="132">
        <f t="shared" si="53"/>
        <v>0</v>
      </c>
      <c r="AC121" s="132">
        <f t="shared" si="58"/>
        <v>0.7142857142857143</v>
      </c>
    </row>
    <row r="122" spans="1:29" x14ac:dyDescent="0.25">
      <c r="A122" s="132" t="s">
        <v>155</v>
      </c>
      <c r="B122" s="132">
        <v>2714</v>
      </c>
      <c r="C122" s="132">
        <f t="shared" si="45"/>
        <v>2</v>
      </c>
      <c r="D122" s="132">
        <v>2746</v>
      </c>
      <c r="E122" s="132">
        <f t="shared" si="46"/>
        <v>10</v>
      </c>
      <c r="F122" s="132">
        <v>1823</v>
      </c>
      <c r="G122" s="132">
        <f t="shared" si="47"/>
        <v>2</v>
      </c>
      <c r="H122" s="132">
        <v>1330</v>
      </c>
      <c r="I122" s="132">
        <f t="shared" si="48"/>
        <v>7</v>
      </c>
      <c r="J122" s="132">
        <v>828</v>
      </c>
      <c r="K122" s="132">
        <f t="shared" si="34"/>
        <v>1</v>
      </c>
      <c r="O122" s="1">
        <v>44021</v>
      </c>
      <c r="P122" s="132">
        <f t="shared" si="49"/>
        <v>2</v>
      </c>
      <c r="Q122" s="132">
        <f t="shared" si="54"/>
        <v>5.1428571428571432</v>
      </c>
      <c r="S122" s="132">
        <f t="shared" si="50"/>
        <v>10</v>
      </c>
      <c r="T122" s="132">
        <f t="shared" si="55"/>
        <v>6.2857142857142856</v>
      </c>
      <c r="V122" s="132">
        <f t="shared" si="51"/>
        <v>2</v>
      </c>
      <c r="W122" s="132">
        <f t="shared" si="56"/>
        <v>3.5714285714285716</v>
      </c>
      <c r="Y122" s="132">
        <f t="shared" si="52"/>
        <v>7</v>
      </c>
      <c r="Z122" s="132">
        <f t="shared" si="57"/>
        <v>4</v>
      </c>
      <c r="AB122" s="132">
        <f t="shared" si="53"/>
        <v>1</v>
      </c>
      <c r="AC122" s="132">
        <f t="shared" si="58"/>
        <v>0.7142857142857143</v>
      </c>
    </row>
    <row r="123" spans="1:29" x14ac:dyDescent="0.25">
      <c r="A123" s="132" t="s">
        <v>156</v>
      </c>
      <c r="B123" s="132">
        <v>2724</v>
      </c>
      <c r="C123" s="132">
        <f t="shared" si="45"/>
        <v>10</v>
      </c>
      <c r="D123" s="132">
        <v>2753</v>
      </c>
      <c r="E123" s="132">
        <f t="shared" si="46"/>
        <v>7</v>
      </c>
      <c r="F123" s="132">
        <v>1830</v>
      </c>
      <c r="G123" s="132">
        <f t="shared" si="47"/>
        <v>7</v>
      </c>
      <c r="H123" s="132">
        <v>1332</v>
      </c>
      <c r="I123" s="132">
        <f t="shared" si="48"/>
        <v>2</v>
      </c>
      <c r="J123" s="132">
        <v>831</v>
      </c>
      <c r="K123" s="132">
        <f t="shared" si="34"/>
        <v>3</v>
      </c>
      <c r="O123" s="1">
        <v>44022</v>
      </c>
      <c r="P123" s="132">
        <f t="shared" si="49"/>
        <v>10</v>
      </c>
      <c r="Q123" s="132">
        <f t="shared" si="54"/>
        <v>5.1428571428571432</v>
      </c>
      <c r="S123" s="132">
        <f t="shared" si="50"/>
        <v>7</v>
      </c>
      <c r="T123" s="132">
        <f t="shared" si="55"/>
        <v>6.7142857142857144</v>
      </c>
      <c r="V123" s="132">
        <f t="shared" si="51"/>
        <v>7</v>
      </c>
      <c r="W123" s="132">
        <f t="shared" si="56"/>
        <v>3.4285714285714284</v>
      </c>
      <c r="Y123" s="132">
        <f t="shared" si="52"/>
        <v>2</v>
      </c>
      <c r="Z123" s="132">
        <f t="shared" si="57"/>
        <v>4.1428571428571432</v>
      </c>
      <c r="AB123" s="132">
        <f t="shared" si="53"/>
        <v>3</v>
      </c>
      <c r="AC123" s="132">
        <f t="shared" si="58"/>
        <v>1.1428571428571428</v>
      </c>
    </row>
    <row r="124" spans="1:29" x14ac:dyDescent="0.25">
      <c r="A124" s="132" t="s">
        <v>157</v>
      </c>
      <c r="B124" s="132">
        <v>2729</v>
      </c>
      <c r="C124" s="132">
        <f t="shared" si="45"/>
        <v>5</v>
      </c>
      <c r="D124" s="132">
        <v>2767</v>
      </c>
      <c r="E124" s="132">
        <f t="shared" si="46"/>
        <v>14</v>
      </c>
      <c r="F124" s="132">
        <v>1836</v>
      </c>
      <c r="G124" s="132">
        <f t="shared" si="47"/>
        <v>6</v>
      </c>
      <c r="H124" s="132">
        <v>1338</v>
      </c>
      <c r="I124" s="132">
        <f t="shared" si="48"/>
        <v>6</v>
      </c>
      <c r="J124" s="132">
        <v>835</v>
      </c>
      <c r="K124" s="132">
        <f t="shared" si="34"/>
        <v>4</v>
      </c>
      <c r="O124" s="1">
        <v>44023</v>
      </c>
      <c r="P124" s="132">
        <f t="shared" si="49"/>
        <v>5</v>
      </c>
      <c r="Q124" s="132">
        <f t="shared" si="54"/>
        <v>4.8571428571428568</v>
      </c>
      <c r="S124" s="132">
        <f t="shared" si="50"/>
        <v>14</v>
      </c>
      <c r="T124" s="132">
        <f t="shared" si="55"/>
        <v>7.7142857142857144</v>
      </c>
      <c r="V124" s="132">
        <f t="shared" si="51"/>
        <v>6</v>
      </c>
      <c r="W124" s="132">
        <f t="shared" si="56"/>
        <v>4</v>
      </c>
      <c r="Y124" s="132">
        <f t="shared" si="52"/>
        <v>6</v>
      </c>
      <c r="Z124" s="132">
        <f t="shared" si="57"/>
        <v>3.5714285714285716</v>
      </c>
      <c r="AB124" s="132">
        <f t="shared" si="53"/>
        <v>4</v>
      </c>
      <c r="AC124" s="132">
        <f t="shared" si="58"/>
        <v>1.1428571428571428</v>
      </c>
    </row>
    <row r="125" spans="1:29" x14ac:dyDescent="0.25">
      <c r="A125" s="132" t="s">
        <v>158</v>
      </c>
      <c r="B125" s="132">
        <v>2733</v>
      </c>
      <c r="C125" s="132">
        <f t="shared" si="45"/>
        <v>4</v>
      </c>
      <c r="D125" s="132">
        <v>2797</v>
      </c>
      <c r="E125" s="132">
        <f t="shared" si="46"/>
        <v>30</v>
      </c>
      <c r="F125" s="132">
        <v>1841</v>
      </c>
      <c r="G125" s="132">
        <f t="shared" si="47"/>
        <v>5</v>
      </c>
      <c r="H125" s="132">
        <v>1340</v>
      </c>
      <c r="I125" s="132">
        <f t="shared" si="48"/>
        <v>2</v>
      </c>
      <c r="J125" s="132">
        <v>840</v>
      </c>
      <c r="K125" s="132">
        <f t="shared" si="34"/>
        <v>5</v>
      </c>
      <c r="O125" s="1">
        <v>44024</v>
      </c>
      <c r="P125" s="132">
        <f t="shared" si="49"/>
        <v>4</v>
      </c>
      <c r="Q125" s="132">
        <f t="shared" si="54"/>
        <v>4.5714285714285712</v>
      </c>
      <c r="S125" s="132">
        <f t="shared" si="50"/>
        <v>30</v>
      </c>
      <c r="T125" s="132">
        <f t="shared" si="55"/>
        <v>11</v>
      </c>
      <c r="V125" s="132">
        <f t="shared" si="51"/>
        <v>5</v>
      </c>
      <c r="W125" s="132">
        <f t="shared" si="56"/>
        <v>4.4285714285714288</v>
      </c>
      <c r="Y125" s="132">
        <f t="shared" si="52"/>
        <v>2</v>
      </c>
      <c r="Z125" s="132">
        <f t="shared" si="57"/>
        <v>3</v>
      </c>
      <c r="AB125" s="132">
        <f t="shared" si="53"/>
        <v>5</v>
      </c>
      <c r="AC125" s="132">
        <f t="shared" si="58"/>
        <v>1.8571428571428572</v>
      </c>
    </row>
    <row r="126" spans="1:29" x14ac:dyDescent="0.25">
      <c r="A126" s="132" t="s">
        <v>159</v>
      </c>
      <c r="B126" s="132">
        <v>2744</v>
      </c>
      <c r="C126" s="132">
        <f t="shared" si="45"/>
        <v>11</v>
      </c>
      <c r="D126" s="132">
        <v>2804</v>
      </c>
      <c r="E126" s="132">
        <f t="shared" si="46"/>
        <v>7</v>
      </c>
      <c r="F126" s="132">
        <v>1850</v>
      </c>
      <c r="G126" s="132">
        <f t="shared" si="47"/>
        <v>9</v>
      </c>
      <c r="H126" s="132">
        <v>1347</v>
      </c>
      <c r="I126" s="132">
        <f t="shared" si="48"/>
        <v>7</v>
      </c>
      <c r="J126" s="132">
        <v>841</v>
      </c>
      <c r="K126" s="132">
        <f t="shared" si="34"/>
        <v>1</v>
      </c>
      <c r="O126" s="1">
        <v>44025</v>
      </c>
      <c r="P126" s="132">
        <f t="shared" si="49"/>
        <v>11</v>
      </c>
      <c r="Q126" s="132">
        <f t="shared" si="54"/>
        <v>5.7142857142857144</v>
      </c>
      <c r="S126" s="132">
        <f t="shared" si="50"/>
        <v>7</v>
      </c>
      <c r="T126" s="132">
        <f t="shared" si="55"/>
        <v>10.285714285714286</v>
      </c>
      <c r="V126" s="132">
        <f t="shared" si="51"/>
        <v>9</v>
      </c>
      <c r="W126" s="132">
        <f t="shared" si="56"/>
        <v>5.4285714285714288</v>
      </c>
      <c r="Y126" s="132">
        <f t="shared" si="52"/>
        <v>7</v>
      </c>
      <c r="Z126" s="132">
        <f t="shared" si="57"/>
        <v>3.8571428571428572</v>
      </c>
      <c r="AB126" s="132">
        <f t="shared" si="53"/>
        <v>1</v>
      </c>
      <c r="AC126" s="132">
        <f t="shared" si="58"/>
        <v>2</v>
      </c>
    </row>
    <row r="127" spans="1:29" x14ac:dyDescent="0.25">
      <c r="A127" s="132" t="s">
        <v>160</v>
      </c>
      <c r="B127" s="132">
        <v>2749</v>
      </c>
      <c r="C127" s="132">
        <f t="shared" si="45"/>
        <v>5</v>
      </c>
      <c r="D127" s="132">
        <v>2835</v>
      </c>
      <c r="E127" s="132">
        <f t="shared" si="46"/>
        <v>31</v>
      </c>
      <c r="F127" s="132">
        <v>1859</v>
      </c>
      <c r="G127" s="132">
        <f t="shared" si="47"/>
        <v>9</v>
      </c>
      <c r="H127" s="132">
        <v>1351</v>
      </c>
      <c r="I127" s="132">
        <f t="shared" si="48"/>
        <v>4</v>
      </c>
      <c r="J127" s="132">
        <v>833</v>
      </c>
      <c r="K127" s="132">
        <f t="shared" si="34"/>
        <v>-8</v>
      </c>
      <c r="O127" s="1">
        <v>44026</v>
      </c>
      <c r="P127" s="132">
        <f t="shared" si="49"/>
        <v>5</v>
      </c>
      <c r="Q127" s="132">
        <f t="shared" si="54"/>
        <v>6.1428571428571432</v>
      </c>
      <c r="S127" s="132">
        <f t="shared" si="50"/>
        <v>31</v>
      </c>
      <c r="T127" s="132">
        <f t="shared" si="55"/>
        <v>14.714285714285714</v>
      </c>
      <c r="V127" s="132">
        <f t="shared" si="51"/>
        <v>9</v>
      </c>
      <c r="W127" s="132">
        <f t="shared" si="56"/>
        <v>6</v>
      </c>
      <c r="Y127" s="132">
        <f t="shared" si="52"/>
        <v>4</v>
      </c>
      <c r="Z127" s="132">
        <f t="shared" si="57"/>
        <v>4</v>
      </c>
      <c r="AB127" s="132">
        <f t="shared" si="53"/>
        <v>-8</v>
      </c>
      <c r="AC127" s="132">
        <f t="shared" si="58"/>
        <v>0.8571428571428571</v>
      </c>
    </row>
    <row r="128" spans="1:29" x14ac:dyDescent="0.25">
      <c r="A128" s="132" t="s">
        <v>161</v>
      </c>
      <c r="B128" s="132">
        <v>2754</v>
      </c>
      <c r="C128" s="132">
        <f t="shared" si="45"/>
        <v>5</v>
      </c>
      <c r="D128" s="132">
        <v>2855</v>
      </c>
      <c r="E128" s="132">
        <f t="shared" si="46"/>
        <v>20</v>
      </c>
      <c r="F128" s="132">
        <v>1868</v>
      </c>
      <c r="G128" s="132">
        <f t="shared" si="47"/>
        <v>9</v>
      </c>
      <c r="H128" s="132">
        <v>1361</v>
      </c>
      <c r="I128" s="132">
        <f t="shared" si="48"/>
        <v>10</v>
      </c>
      <c r="J128" s="132">
        <v>835</v>
      </c>
      <c r="K128" s="132">
        <f t="shared" si="34"/>
        <v>2</v>
      </c>
      <c r="O128" s="1">
        <v>44027</v>
      </c>
      <c r="P128" s="132">
        <f t="shared" si="49"/>
        <v>5</v>
      </c>
      <c r="Q128" s="132">
        <f t="shared" si="54"/>
        <v>6</v>
      </c>
      <c r="S128" s="132">
        <f t="shared" si="50"/>
        <v>20</v>
      </c>
      <c r="T128" s="132">
        <f t="shared" si="55"/>
        <v>17</v>
      </c>
      <c r="V128" s="132">
        <f t="shared" si="51"/>
        <v>9</v>
      </c>
      <c r="W128" s="132">
        <f t="shared" si="56"/>
        <v>6.7142857142857144</v>
      </c>
      <c r="Y128" s="132">
        <f t="shared" si="52"/>
        <v>10</v>
      </c>
      <c r="Z128" s="132">
        <f t="shared" si="57"/>
        <v>5.4285714285714288</v>
      </c>
      <c r="AB128" s="132">
        <f t="shared" si="53"/>
        <v>2</v>
      </c>
      <c r="AC128" s="132">
        <f t="shared" si="58"/>
        <v>1.1428571428571428</v>
      </c>
    </row>
    <row r="129" spans="1:29" x14ac:dyDescent="0.25">
      <c r="A129" s="132" t="s">
        <v>162</v>
      </c>
      <c r="B129" s="132">
        <v>2774</v>
      </c>
      <c r="C129" s="132">
        <f t="shared" si="45"/>
        <v>20</v>
      </c>
      <c r="D129" s="132">
        <v>2870</v>
      </c>
      <c r="E129" s="132">
        <f t="shared" si="46"/>
        <v>15</v>
      </c>
      <c r="F129" s="132">
        <v>1879</v>
      </c>
      <c r="G129" s="132">
        <f t="shared" si="47"/>
        <v>11</v>
      </c>
      <c r="H129" s="132">
        <v>1366</v>
      </c>
      <c r="I129" s="132">
        <f t="shared" si="48"/>
        <v>5</v>
      </c>
      <c r="J129" s="132">
        <v>836</v>
      </c>
      <c r="K129" s="132">
        <f t="shared" si="34"/>
        <v>1</v>
      </c>
      <c r="O129" s="1">
        <v>44028</v>
      </c>
      <c r="P129" s="132">
        <f t="shared" si="49"/>
        <v>20</v>
      </c>
      <c r="Q129" s="132">
        <f t="shared" si="54"/>
        <v>8.5714285714285712</v>
      </c>
      <c r="S129" s="132">
        <f t="shared" si="50"/>
        <v>15</v>
      </c>
      <c r="T129" s="132">
        <f t="shared" si="55"/>
        <v>17.714285714285715</v>
      </c>
      <c r="V129" s="132">
        <f t="shared" si="51"/>
        <v>11</v>
      </c>
      <c r="W129" s="132">
        <f t="shared" si="56"/>
        <v>8</v>
      </c>
      <c r="Y129" s="132">
        <f t="shared" si="52"/>
        <v>5</v>
      </c>
      <c r="Z129" s="132">
        <f t="shared" si="57"/>
        <v>5.1428571428571432</v>
      </c>
      <c r="AB129" s="132">
        <f t="shared" si="53"/>
        <v>1</v>
      </c>
      <c r="AC129" s="132">
        <f t="shared" si="58"/>
        <v>1.1428571428571428</v>
      </c>
    </row>
    <row r="130" spans="1:29" x14ac:dyDescent="0.25">
      <c r="A130" s="132" t="s">
        <v>163</v>
      </c>
      <c r="B130" s="132">
        <v>2790</v>
      </c>
      <c r="C130" s="132">
        <f t="shared" si="45"/>
        <v>16</v>
      </c>
      <c r="D130" s="132">
        <v>2885</v>
      </c>
      <c r="E130" s="132">
        <f t="shared" si="46"/>
        <v>15</v>
      </c>
      <c r="F130" s="132">
        <v>1886</v>
      </c>
      <c r="G130" s="132">
        <f t="shared" si="47"/>
        <v>7</v>
      </c>
      <c r="H130" s="132">
        <v>1371</v>
      </c>
      <c r="I130" s="132">
        <f t="shared" si="48"/>
        <v>5</v>
      </c>
      <c r="J130" s="132">
        <v>837</v>
      </c>
      <c r="K130" s="132">
        <f t="shared" si="34"/>
        <v>1</v>
      </c>
      <c r="O130" s="1">
        <v>44029</v>
      </c>
      <c r="P130" s="132">
        <f t="shared" si="49"/>
        <v>16</v>
      </c>
      <c r="Q130" s="132">
        <f t="shared" si="54"/>
        <v>9.4285714285714288</v>
      </c>
      <c r="S130" s="132">
        <f t="shared" si="50"/>
        <v>15</v>
      </c>
      <c r="T130" s="132">
        <f t="shared" si="55"/>
        <v>18.857142857142858</v>
      </c>
      <c r="V130" s="132">
        <f t="shared" si="51"/>
        <v>7</v>
      </c>
      <c r="W130" s="132">
        <f t="shared" si="56"/>
        <v>8</v>
      </c>
      <c r="Y130" s="132">
        <f t="shared" si="52"/>
        <v>5</v>
      </c>
      <c r="Z130" s="132">
        <f t="shared" si="57"/>
        <v>5.5714285714285712</v>
      </c>
      <c r="AB130" s="132">
        <f t="shared" si="53"/>
        <v>1</v>
      </c>
      <c r="AC130" s="132">
        <f t="shared" si="58"/>
        <v>0.8571428571428571</v>
      </c>
    </row>
    <row r="131" spans="1:29" x14ac:dyDescent="0.25">
      <c r="A131" s="132" t="s">
        <v>164</v>
      </c>
      <c r="B131" s="132">
        <v>2791</v>
      </c>
      <c r="C131" s="132">
        <f t="shared" si="45"/>
        <v>1</v>
      </c>
      <c r="D131" s="132">
        <v>2895</v>
      </c>
      <c r="E131" s="132">
        <f t="shared" si="46"/>
        <v>10</v>
      </c>
      <c r="F131" s="132">
        <v>1901</v>
      </c>
      <c r="G131" s="132">
        <f t="shared" si="47"/>
        <v>15</v>
      </c>
      <c r="H131" s="132">
        <v>1379</v>
      </c>
      <c r="I131" s="132">
        <f t="shared" si="48"/>
        <v>8</v>
      </c>
      <c r="J131" s="132">
        <v>838</v>
      </c>
      <c r="K131" s="132">
        <f t="shared" si="34"/>
        <v>1</v>
      </c>
      <c r="O131" s="1">
        <v>44030</v>
      </c>
      <c r="P131" s="132">
        <f t="shared" si="49"/>
        <v>1</v>
      </c>
      <c r="Q131" s="132">
        <f t="shared" si="54"/>
        <v>8.8571428571428577</v>
      </c>
      <c r="S131" s="132">
        <f t="shared" si="50"/>
        <v>10</v>
      </c>
      <c r="T131" s="132">
        <f t="shared" si="55"/>
        <v>18.285714285714285</v>
      </c>
      <c r="V131" s="132">
        <f t="shared" si="51"/>
        <v>15</v>
      </c>
      <c r="W131" s="132">
        <f t="shared" si="56"/>
        <v>9.2857142857142865</v>
      </c>
      <c r="Y131" s="132">
        <f t="shared" si="52"/>
        <v>8</v>
      </c>
      <c r="Z131" s="132">
        <f t="shared" si="57"/>
        <v>5.8571428571428568</v>
      </c>
      <c r="AB131" s="132">
        <f t="shared" si="53"/>
        <v>1</v>
      </c>
      <c r="AC131" s="132">
        <f t="shared" si="58"/>
        <v>0.42857142857142855</v>
      </c>
    </row>
    <row r="132" spans="1:29" x14ac:dyDescent="0.25">
      <c r="A132" s="132" t="s">
        <v>165</v>
      </c>
      <c r="B132" s="132">
        <v>2824</v>
      </c>
      <c r="C132" s="132">
        <f t="shared" si="45"/>
        <v>33</v>
      </c>
      <c r="D132" s="132">
        <v>2917</v>
      </c>
      <c r="E132" s="132">
        <f t="shared" si="46"/>
        <v>22</v>
      </c>
      <c r="F132" s="132">
        <v>1904</v>
      </c>
      <c r="G132" s="132">
        <f t="shared" si="47"/>
        <v>3</v>
      </c>
      <c r="H132" s="132">
        <v>1387</v>
      </c>
      <c r="I132" s="132">
        <f t="shared" si="48"/>
        <v>8</v>
      </c>
      <c r="J132" s="132">
        <v>840</v>
      </c>
      <c r="K132" s="132">
        <f t="shared" si="34"/>
        <v>2</v>
      </c>
      <c r="O132" s="1">
        <v>44031</v>
      </c>
      <c r="P132" s="132">
        <f t="shared" si="49"/>
        <v>33</v>
      </c>
      <c r="Q132" s="132">
        <f t="shared" si="54"/>
        <v>13</v>
      </c>
      <c r="S132" s="132">
        <f t="shared" si="50"/>
        <v>22</v>
      </c>
      <c r="T132" s="132">
        <f t="shared" si="55"/>
        <v>17.142857142857142</v>
      </c>
      <c r="V132" s="132">
        <f t="shared" si="51"/>
        <v>3</v>
      </c>
      <c r="W132" s="132">
        <f t="shared" si="56"/>
        <v>9</v>
      </c>
      <c r="Y132" s="132">
        <f t="shared" si="52"/>
        <v>8</v>
      </c>
      <c r="Z132" s="132">
        <f t="shared" si="57"/>
        <v>6.7142857142857144</v>
      </c>
      <c r="AB132" s="132">
        <f t="shared" si="53"/>
        <v>2</v>
      </c>
      <c r="AC132" s="132">
        <f t="shared" si="58"/>
        <v>0</v>
      </c>
    </row>
    <row r="133" spans="1:29" x14ac:dyDescent="0.25">
      <c r="A133" s="132" t="s">
        <v>166</v>
      </c>
      <c r="B133" s="132">
        <v>2852</v>
      </c>
      <c r="C133" s="132">
        <f t="shared" ref="C133:C164" si="59">B133-B132</f>
        <v>28</v>
      </c>
      <c r="D133" s="132">
        <v>2950</v>
      </c>
      <c r="E133" s="132">
        <f t="shared" ref="E133:E164" si="60">D133-D132</f>
        <v>33</v>
      </c>
      <c r="F133" s="132">
        <v>1912</v>
      </c>
      <c r="G133" s="132">
        <f t="shared" ref="G133:G164" si="61">F133-F132</f>
        <v>8</v>
      </c>
      <c r="H133" s="132">
        <v>1399</v>
      </c>
      <c r="I133" s="132">
        <f t="shared" ref="I133:I178" si="62">H133-H132</f>
        <v>12</v>
      </c>
      <c r="J133" s="132">
        <v>840</v>
      </c>
      <c r="K133" s="132">
        <f t="shared" ref="K133:K195" si="63">J133-J132</f>
        <v>0</v>
      </c>
      <c r="O133" s="1">
        <v>44032</v>
      </c>
      <c r="P133" s="132">
        <f t="shared" ref="P133:P164" si="64">C133</f>
        <v>28</v>
      </c>
      <c r="Q133" s="132">
        <f t="shared" si="54"/>
        <v>15.428571428571429</v>
      </c>
      <c r="S133" s="132">
        <f t="shared" ref="S133:S164" si="65">E133</f>
        <v>33</v>
      </c>
      <c r="T133" s="132">
        <f t="shared" si="55"/>
        <v>20.857142857142858</v>
      </c>
      <c r="V133" s="132">
        <f t="shared" ref="V133:V164" si="66">G133</f>
        <v>8</v>
      </c>
      <c r="W133" s="132">
        <f t="shared" si="56"/>
        <v>8.8571428571428577</v>
      </c>
      <c r="Y133" s="132">
        <f t="shared" ref="Y133:Y164" si="67">I133</f>
        <v>12</v>
      </c>
      <c r="Z133" s="132">
        <f t="shared" si="57"/>
        <v>7.4285714285714288</v>
      </c>
      <c r="AB133" s="132">
        <f t="shared" ref="AB133:AB164" si="68">K133</f>
        <v>0</v>
      </c>
      <c r="AC133" s="132">
        <f t="shared" si="58"/>
        <v>-0.14285714285714285</v>
      </c>
    </row>
    <row r="134" spans="1:29" x14ac:dyDescent="0.25">
      <c r="A134" s="132" t="s">
        <v>167</v>
      </c>
      <c r="B134" s="132">
        <v>2873</v>
      </c>
      <c r="C134" s="132">
        <f t="shared" si="59"/>
        <v>21</v>
      </c>
      <c r="D134" s="132">
        <v>2973</v>
      </c>
      <c r="E134" s="132">
        <f t="shared" si="60"/>
        <v>23</v>
      </c>
      <c r="F134" s="132">
        <v>1921</v>
      </c>
      <c r="G134" s="132">
        <f t="shared" si="61"/>
        <v>9</v>
      </c>
      <c r="H134" s="132">
        <v>1405</v>
      </c>
      <c r="I134" s="132">
        <f t="shared" si="62"/>
        <v>6</v>
      </c>
      <c r="J134" s="132">
        <v>842</v>
      </c>
      <c r="K134" s="132">
        <f t="shared" si="63"/>
        <v>2</v>
      </c>
      <c r="O134" s="1">
        <v>44033</v>
      </c>
      <c r="P134" s="132">
        <f t="shared" si="64"/>
        <v>21</v>
      </c>
      <c r="Q134" s="132">
        <f t="shared" si="54"/>
        <v>17.714285714285715</v>
      </c>
      <c r="S134" s="132">
        <f t="shared" si="65"/>
        <v>23</v>
      </c>
      <c r="T134" s="132">
        <f t="shared" si="55"/>
        <v>19.714285714285715</v>
      </c>
      <c r="V134" s="132">
        <f t="shared" si="66"/>
        <v>9</v>
      </c>
      <c r="W134" s="132">
        <f t="shared" si="56"/>
        <v>8.8571428571428577</v>
      </c>
      <c r="Y134" s="132">
        <f t="shared" si="67"/>
        <v>6</v>
      </c>
      <c r="Z134" s="132">
        <f t="shared" si="57"/>
        <v>7.7142857142857144</v>
      </c>
      <c r="AB134" s="132">
        <f t="shared" si="68"/>
        <v>2</v>
      </c>
      <c r="AC134" s="132">
        <f t="shared" si="58"/>
        <v>1.2857142857142858</v>
      </c>
    </row>
    <row r="135" spans="1:29" x14ac:dyDescent="0.25">
      <c r="A135" s="132" t="s">
        <v>168</v>
      </c>
      <c r="B135" s="132">
        <v>2891</v>
      </c>
      <c r="C135" s="132">
        <f t="shared" si="59"/>
        <v>18</v>
      </c>
      <c r="D135" s="132">
        <v>3001</v>
      </c>
      <c r="E135" s="132">
        <f t="shared" si="60"/>
        <v>28</v>
      </c>
      <c r="F135" s="132">
        <v>1930</v>
      </c>
      <c r="G135" s="132">
        <f t="shared" si="61"/>
        <v>9</v>
      </c>
      <c r="H135" s="132">
        <v>1410</v>
      </c>
      <c r="I135" s="132">
        <f t="shared" si="62"/>
        <v>5</v>
      </c>
      <c r="J135" s="132">
        <v>845</v>
      </c>
      <c r="K135" s="132">
        <f t="shared" si="63"/>
        <v>3</v>
      </c>
      <c r="O135" s="1">
        <v>44034</v>
      </c>
      <c r="P135" s="132">
        <f t="shared" si="64"/>
        <v>18</v>
      </c>
      <c r="Q135" s="132">
        <f t="shared" si="54"/>
        <v>19.571428571428573</v>
      </c>
      <c r="S135" s="132">
        <f t="shared" si="65"/>
        <v>28</v>
      </c>
      <c r="T135" s="132">
        <f t="shared" si="55"/>
        <v>20.857142857142858</v>
      </c>
      <c r="V135" s="132">
        <f t="shared" si="66"/>
        <v>9</v>
      </c>
      <c r="W135" s="132">
        <f t="shared" si="56"/>
        <v>8.8571428571428577</v>
      </c>
      <c r="Y135" s="132">
        <f t="shared" si="67"/>
        <v>5</v>
      </c>
      <c r="Z135" s="132">
        <f t="shared" si="57"/>
        <v>7</v>
      </c>
      <c r="AB135" s="132">
        <f t="shared" si="68"/>
        <v>3</v>
      </c>
      <c r="AC135" s="132">
        <f t="shared" si="58"/>
        <v>1.4285714285714286</v>
      </c>
    </row>
    <row r="136" spans="1:29" x14ac:dyDescent="0.25">
      <c r="A136" s="132" t="s">
        <v>169</v>
      </c>
      <c r="B136" s="132">
        <v>2906</v>
      </c>
      <c r="C136" s="132">
        <f t="shared" si="59"/>
        <v>15</v>
      </c>
      <c r="D136" s="132">
        <v>3036</v>
      </c>
      <c r="E136" s="132">
        <f t="shared" si="60"/>
        <v>35</v>
      </c>
      <c r="F136" s="132">
        <v>1947</v>
      </c>
      <c r="G136" s="132">
        <f t="shared" si="61"/>
        <v>17</v>
      </c>
      <c r="H136" s="132">
        <v>1416</v>
      </c>
      <c r="I136" s="132">
        <f t="shared" si="62"/>
        <v>6</v>
      </c>
      <c r="J136" s="132">
        <v>845</v>
      </c>
      <c r="K136" s="132">
        <f t="shared" si="63"/>
        <v>0</v>
      </c>
      <c r="O136" s="1">
        <v>44035</v>
      </c>
      <c r="P136" s="132">
        <f t="shared" si="64"/>
        <v>15</v>
      </c>
      <c r="Q136" s="132">
        <f t="shared" si="54"/>
        <v>18.857142857142858</v>
      </c>
      <c r="S136" s="132">
        <f t="shared" si="65"/>
        <v>35</v>
      </c>
      <c r="T136" s="132">
        <f t="shared" si="55"/>
        <v>23.714285714285715</v>
      </c>
      <c r="V136" s="132">
        <f t="shared" si="66"/>
        <v>17</v>
      </c>
      <c r="W136" s="132">
        <f t="shared" si="56"/>
        <v>9.7142857142857135</v>
      </c>
      <c r="Y136" s="132">
        <f t="shared" si="67"/>
        <v>6</v>
      </c>
      <c r="Z136" s="132">
        <f t="shared" si="57"/>
        <v>7.1428571428571432</v>
      </c>
      <c r="AB136" s="132">
        <f t="shared" si="68"/>
        <v>0</v>
      </c>
      <c r="AC136" s="132">
        <f t="shared" si="58"/>
        <v>1.2857142857142858</v>
      </c>
    </row>
    <row r="137" spans="1:29" x14ac:dyDescent="0.25">
      <c r="A137" s="132" t="s">
        <v>170</v>
      </c>
      <c r="B137" s="132">
        <v>2925</v>
      </c>
      <c r="C137" s="132">
        <f t="shared" si="59"/>
        <v>19</v>
      </c>
      <c r="D137" s="132">
        <v>3085</v>
      </c>
      <c r="E137" s="132">
        <f t="shared" si="60"/>
        <v>49</v>
      </c>
      <c r="F137" s="132">
        <v>1959</v>
      </c>
      <c r="G137" s="132">
        <f t="shared" si="61"/>
        <v>12</v>
      </c>
      <c r="H137" s="132">
        <v>1417</v>
      </c>
      <c r="I137" s="132">
        <f t="shared" si="62"/>
        <v>1</v>
      </c>
      <c r="J137" s="132">
        <v>846</v>
      </c>
      <c r="K137" s="132">
        <f t="shared" si="63"/>
        <v>1</v>
      </c>
      <c r="O137" s="1">
        <v>44036</v>
      </c>
      <c r="P137" s="132">
        <f t="shared" si="64"/>
        <v>19</v>
      </c>
      <c r="Q137" s="132">
        <f t="shared" si="54"/>
        <v>19.285714285714285</v>
      </c>
      <c r="S137" s="132">
        <f t="shared" si="65"/>
        <v>49</v>
      </c>
      <c r="T137" s="132">
        <f t="shared" si="55"/>
        <v>28.571428571428573</v>
      </c>
      <c r="V137" s="132">
        <f t="shared" si="66"/>
        <v>12</v>
      </c>
      <c r="W137" s="132">
        <f t="shared" si="56"/>
        <v>10.428571428571429</v>
      </c>
      <c r="Y137" s="132">
        <f t="shared" si="67"/>
        <v>1</v>
      </c>
      <c r="Z137" s="132">
        <f t="shared" si="57"/>
        <v>6.5714285714285712</v>
      </c>
      <c r="AB137" s="132">
        <f t="shared" si="68"/>
        <v>1</v>
      </c>
      <c r="AC137" s="132">
        <f t="shared" si="58"/>
        <v>1.2857142857142858</v>
      </c>
    </row>
    <row r="138" spans="1:29" x14ac:dyDescent="0.25">
      <c r="A138" s="132" t="s">
        <v>171</v>
      </c>
      <c r="B138" s="132">
        <v>2945</v>
      </c>
      <c r="C138" s="132">
        <f t="shared" si="59"/>
        <v>20</v>
      </c>
      <c r="D138" s="132">
        <v>3108</v>
      </c>
      <c r="E138" s="132">
        <f t="shared" si="60"/>
        <v>23</v>
      </c>
      <c r="F138" s="132">
        <v>1961</v>
      </c>
      <c r="G138" s="132">
        <f t="shared" si="61"/>
        <v>2</v>
      </c>
      <c r="H138" s="132">
        <v>1422</v>
      </c>
      <c r="I138" s="132">
        <f t="shared" si="62"/>
        <v>5</v>
      </c>
      <c r="J138" s="132">
        <v>851</v>
      </c>
      <c r="K138" s="132">
        <f t="shared" si="63"/>
        <v>5</v>
      </c>
      <c r="O138" s="1">
        <v>44037</v>
      </c>
      <c r="P138" s="132">
        <f t="shared" si="64"/>
        <v>20</v>
      </c>
      <c r="Q138" s="132">
        <f t="shared" si="54"/>
        <v>22</v>
      </c>
      <c r="S138" s="132">
        <f t="shared" si="65"/>
        <v>23</v>
      </c>
      <c r="T138" s="132">
        <f t="shared" si="55"/>
        <v>30.428571428571427</v>
      </c>
      <c r="V138" s="132">
        <f t="shared" si="66"/>
        <v>2</v>
      </c>
      <c r="W138" s="132">
        <f t="shared" si="56"/>
        <v>8.5714285714285712</v>
      </c>
      <c r="Y138" s="132">
        <f t="shared" si="67"/>
        <v>5</v>
      </c>
      <c r="Z138" s="132">
        <f t="shared" si="57"/>
        <v>6.1428571428571432</v>
      </c>
      <c r="AB138" s="132">
        <f t="shared" si="68"/>
        <v>5</v>
      </c>
      <c r="AC138" s="132">
        <f t="shared" si="58"/>
        <v>1.8571428571428572</v>
      </c>
    </row>
    <row r="139" spans="1:29" x14ac:dyDescent="0.25">
      <c r="A139" s="132" t="s">
        <v>172</v>
      </c>
      <c r="B139" s="132">
        <v>2973</v>
      </c>
      <c r="C139" s="132">
        <f t="shared" si="59"/>
        <v>28</v>
      </c>
      <c r="D139" s="132">
        <v>3157</v>
      </c>
      <c r="E139" s="132">
        <f t="shared" si="60"/>
        <v>49</v>
      </c>
      <c r="F139" s="132">
        <v>1975</v>
      </c>
      <c r="G139" s="132">
        <f t="shared" si="61"/>
        <v>14</v>
      </c>
      <c r="H139" s="132">
        <v>1427</v>
      </c>
      <c r="I139" s="132">
        <f t="shared" si="62"/>
        <v>5</v>
      </c>
      <c r="J139" s="132">
        <v>851</v>
      </c>
      <c r="K139" s="132">
        <f t="shared" si="63"/>
        <v>0</v>
      </c>
      <c r="O139" s="1">
        <v>44038</v>
      </c>
      <c r="P139" s="132">
        <f t="shared" si="64"/>
        <v>28</v>
      </c>
      <c r="Q139" s="132">
        <f t="shared" ref="Q139:Q170" si="69">SUM(P133:P139)/7</f>
        <v>21.285714285714285</v>
      </c>
      <c r="S139" s="132">
        <f t="shared" si="65"/>
        <v>49</v>
      </c>
      <c r="T139" s="132">
        <f t="shared" ref="T139:T183" si="70">SUM(S133:S139)/7</f>
        <v>34.285714285714285</v>
      </c>
      <c r="V139" s="132">
        <f t="shared" si="66"/>
        <v>14</v>
      </c>
      <c r="W139" s="132">
        <f t="shared" ref="W139:W170" si="71">SUM(V133:V139)/7</f>
        <v>10.142857142857142</v>
      </c>
      <c r="Y139" s="132">
        <f t="shared" si="67"/>
        <v>5</v>
      </c>
      <c r="Z139" s="132">
        <f t="shared" ref="Z139:Z157" si="72">SUM(Y133:Y139)/7</f>
        <v>5.7142857142857144</v>
      </c>
      <c r="AB139" s="132">
        <f t="shared" si="68"/>
        <v>0</v>
      </c>
      <c r="AC139" s="132">
        <f t="shared" ref="AC139:AC157" si="73">SUM(AB133:AB139)/7</f>
        <v>1.5714285714285714</v>
      </c>
    </row>
    <row r="140" spans="1:29" x14ac:dyDescent="0.25">
      <c r="A140" s="132" t="s">
        <v>173</v>
      </c>
      <c r="B140" s="132">
        <v>3020</v>
      </c>
      <c r="C140" s="132">
        <f t="shared" si="59"/>
        <v>47</v>
      </c>
      <c r="D140" s="132">
        <v>3196</v>
      </c>
      <c r="E140" s="132">
        <f t="shared" si="60"/>
        <v>39</v>
      </c>
      <c r="F140" s="132">
        <v>1991</v>
      </c>
      <c r="G140" s="132">
        <f t="shared" si="61"/>
        <v>16</v>
      </c>
      <c r="H140" s="132">
        <v>1431</v>
      </c>
      <c r="I140" s="132">
        <f t="shared" si="62"/>
        <v>4</v>
      </c>
      <c r="J140" s="132">
        <v>851</v>
      </c>
      <c r="K140" s="132">
        <f t="shared" si="63"/>
        <v>0</v>
      </c>
      <c r="O140" s="1">
        <v>44039</v>
      </c>
      <c r="P140" s="132">
        <f t="shared" si="64"/>
        <v>47</v>
      </c>
      <c r="Q140" s="132">
        <f t="shared" si="69"/>
        <v>24</v>
      </c>
      <c r="S140" s="132">
        <f t="shared" si="65"/>
        <v>39</v>
      </c>
      <c r="T140" s="132">
        <f t="shared" si="70"/>
        <v>35.142857142857146</v>
      </c>
      <c r="V140" s="132">
        <f t="shared" si="66"/>
        <v>16</v>
      </c>
      <c r="W140" s="132">
        <f t="shared" si="71"/>
        <v>11.285714285714286</v>
      </c>
      <c r="Y140" s="132">
        <f t="shared" si="67"/>
        <v>4</v>
      </c>
      <c r="Z140" s="132">
        <f t="shared" si="72"/>
        <v>4.5714285714285712</v>
      </c>
      <c r="AB140" s="132">
        <f t="shared" si="68"/>
        <v>0</v>
      </c>
      <c r="AC140" s="132">
        <f t="shared" si="73"/>
        <v>1.5714285714285714</v>
      </c>
    </row>
    <row r="141" spans="1:29" x14ac:dyDescent="0.25">
      <c r="A141" s="132" t="s">
        <v>174</v>
      </c>
      <c r="B141" s="132">
        <v>3049</v>
      </c>
      <c r="C141" s="132">
        <f t="shared" si="59"/>
        <v>29</v>
      </c>
      <c r="D141" s="132">
        <v>3244</v>
      </c>
      <c r="E141" s="132">
        <f t="shared" si="60"/>
        <v>48</v>
      </c>
      <c r="F141" s="132">
        <v>2006</v>
      </c>
      <c r="G141" s="132">
        <f t="shared" si="61"/>
        <v>15</v>
      </c>
      <c r="H141" s="132">
        <v>1433</v>
      </c>
      <c r="I141" s="132">
        <f t="shared" si="62"/>
        <v>2</v>
      </c>
      <c r="J141" s="132">
        <v>854</v>
      </c>
      <c r="K141" s="132">
        <f t="shared" si="63"/>
        <v>3</v>
      </c>
      <c r="O141" s="1">
        <v>44040</v>
      </c>
      <c r="P141" s="132">
        <f t="shared" si="64"/>
        <v>29</v>
      </c>
      <c r="Q141" s="132">
        <f t="shared" si="69"/>
        <v>25.142857142857142</v>
      </c>
      <c r="S141" s="132">
        <f t="shared" si="65"/>
        <v>48</v>
      </c>
      <c r="T141" s="132">
        <f t="shared" si="70"/>
        <v>38.714285714285715</v>
      </c>
      <c r="V141" s="132">
        <f t="shared" si="66"/>
        <v>15</v>
      </c>
      <c r="W141" s="132">
        <f t="shared" si="71"/>
        <v>12.142857142857142</v>
      </c>
      <c r="Y141" s="132">
        <f t="shared" si="67"/>
        <v>2</v>
      </c>
      <c r="Z141" s="132">
        <f t="shared" si="72"/>
        <v>4</v>
      </c>
      <c r="AB141" s="132">
        <f t="shared" si="68"/>
        <v>3</v>
      </c>
      <c r="AC141" s="132">
        <f t="shared" si="73"/>
        <v>1.7142857142857142</v>
      </c>
    </row>
    <row r="142" spans="1:29" x14ac:dyDescent="0.25">
      <c r="A142" s="132" t="s">
        <v>175</v>
      </c>
      <c r="B142" s="132">
        <v>3076</v>
      </c>
      <c r="C142" s="132">
        <f t="shared" si="59"/>
        <v>27</v>
      </c>
      <c r="D142" s="132">
        <v>3287</v>
      </c>
      <c r="E142" s="132">
        <f t="shared" si="60"/>
        <v>43</v>
      </c>
      <c r="F142" s="132">
        <v>2014</v>
      </c>
      <c r="G142" s="132">
        <f t="shared" si="61"/>
        <v>8</v>
      </c>
      <c r="H142" s="132">
        <v>1444</v>
      </c>
      <c r="I142" s="132">
        <f t="shared" si="62"/>
        <v>11</v>
      </c>
      <c r="J142" s="132">
        <v>857</v>
      </c>
      <c r="K142" s="132">
        <f t="shared" si="63"/>
        <v>3</v>
      </c>
      <c r="O142" s="1">
        <v>44041</v>
      </c>
      <c r="P142" s="132">
        <f t="shared" si="64"/>
        <v>27</v>
      </c>
      <c r="Q142" s="132">
        <f t="shared" si="69"/>
        <v>26.428571428571427</v>
      </c>
      <c r="S142" s="132">
        <f t="shared" si="65"/>
        <v>43</v>
      </c>
      <c r="T142" s="132">
        <f t="shared" si="70"/>
        <v>40.857142857142854</v>
      </c>
      <c r="V142" s="132">
        <f t="shared" si="66"/>
        <v>8</v>
      </c>
      <c r="W142" s="132">
        <f t="shared" si="71"/>
        <v>12</v>
      </c>
      <c r="Y142" s="132">
        <f t="shared" si="67"/>
        <v>11</v>
      </c>
      <c r="Z142" s="132">
        <f t="shared" si="72"/>
        <v>4.8571428571428568</v>
      </c>
      <c r="AB142" s="132">
        <f t="shared" si="68"/>
        <v>3</v>
      </c>
      <c r="AC142" s="132">
        <f t="shared" si="73"/>
        <v>1.7142857142857142</v>
      </c>
    </row>
    <row r="143" spans="1:29" x14ac:dyDescent="0.25">
      <c r="A143" s="132" t="s">
        <v>176</v>
      </c>
      <c r="B143" s="132">
        <v>3144</v>
      </c>
      <c r="C143" s="132">
        <f t="shared" si="59"/>
        <v>68</v>
      </c>
      <c r="D143" s="132">
        <v>3363</v>
      </c>
      <c r="E143" s="132">
        <f t="shared" si="60"/>
        <v>76</v>
      </c>
      <c r="F143" s="132">
        <v>2026</v>
      </c>
      <c r="G143" s="132">
        <f t="shared" si="61"/>
        <v>12</v>
      </c>
      <c r="H143" s="132">
        <v>1458</v>
      </c>
      <c r="I143" s="132">
        <f t="shared" si="62"/>
        <v>14</v>
      </c>
      <c r="J143" s="132">
        <v>864</v>
      </c>
      <c r="K143" s="132">
        <f t="shared" si="63"/>
        <v>7</v>
      </c>
      <c r="O143" s="1">
        <v>44042</v>
      </c>
      <c r="P143" s="132">
        <f t="shared" si="64"/>
        <v>68</v>
      </c>
      <c r="Q143" s="132">
        <f t="shared" si="69"/>
        <v>34</v>
      </c>
      <c r="S143" s="132">
        <f t="shared" si="65"/>
        <v>76</v>
      </c>
      <c r="T143" s="132">
        <f t="shared" si="70"/>
        <v>46.714285714285715</v>
      </c>
      <c r="V143" s="132">
        <f t="shared" si="66"/>
        <v>12</v>
      </c>
      <c r="W143" s="132">
        <f t="shared" si="71"/>
        <v>11.285714285714286</v>
      </c>
      <c r="Y143" s="132">
        <f t="shared" si="67"/>
        <v>14</v>
      </c>
      <c r="Z143" s="132">
        <f t="shared" si="72"/>
        <v>6</v>
      </c>
      <c r="AB143" s="132">
        <f t="shared" si="68"/>
        <v>7</v>
      </c>
      <c r="AC143" s="132">
        <f t="shared" si="73"/>
        <v>2.7142857142857144</v>
      </c>
    </row>
    <row r="144" spans="1:29" x14ac:dyDescent="0.25">
      <c r="A144" s="132" t="s">
        <v>177</v>
      </c>
      <c r="B144" s="132">
        <v>3187</v>
      </c>
      <c r="C144" s="132">
        <f t="shared" si="59"/>
        <v>43</v>
      </c>
      <c r="D144" s="132">
        <v>3427</v>
      </c>
      <c r="E144" s="132">
        <f t="shared" si="60"/>
        <v>64</v>
      </c>
      <c r="F144" s="132">
        <v>2068</v>
      </c>
      <c r="G144" s="132">
        <f t="shared" si="61"/>
        <v>42</v>
      </c>
      <c r="H144" s="132">
        <v>1483</v>
      </c>
      <c r="I144" s="132">
        <f t="shared" si="62"/>
        <v>25</v>
      </c>
      <c r="J144" s="132">
        <v>867</v>
      </c>
      <c r="K144" s="132">
        <f t="shared" si="63"/>
        <v>3</v>
      </c>
      <c r="O144" s="1">
        <v>44043</v>
      </c>
      <c r="P144" s="132">
        <f t="shared" si="64"/>
        <v>43</v>
      </c>
      <c r="Q144" s="132">
        <f t="shared" si="69"/>
        <v>37.428571428571431</v>
      </c>
      <c r="S144" s="132">
        <f t="shared" si="65"/>
        <v>64</v>
      </c>
      <c r="T144" s="132">
        <f t="shared" si="70"/>
        <v>48.857142857142854</v>
      </c>
      <c r="V144" s="132">
        <f t="shared" si="66"/>
        <v>42</v>
      </c>
      <c r="W144" s="132">
        <f t="shared" si="71"/>
        <v>15.571428571428571</v>
      </c>
      <c r="Y144" s="132">
        <f t="shared" si="67"/>
        <v>25</v>
      </c>
      <c r="Z144" s="132">
        <f t="shared" si="72"/>
        <v>9.4285714285714288</v>
      </c>
      <c r="AB144" s="132">
        <f t="shared" si="68"/>
        <v>3</v>
      </c>
      <c r="AC144" s="132">
        <f t="shared" si="73"/>
        <v>3</v>
      </c>
    </row>
    <row r="145" spans="1:29" x14ac:dyDescent="0.25">
      <c r="A145" s="132" t="s">
        <v>178</v>
      </c>
      <c r="B145" s="132">
        <v>3248</v>
      </c>
      <c r="C145" s="132">
        <f t="shared" si="59"/>
        <v>61</v>
      </c>
      <c r="D145" s="132">
        <v>3522</v>
      </c>
      <c r="E145" s="132">
        <f t="shared" si="60"/>
        <v>95</v>
      </c>
      <c r="F145" s="132">
        <v>2107</v>
      </c>
      <c r="G145" s="132">
        <f t="shared" si="61"/>
        <v>39</v>
      </c>
      <c r="H145" s="132">
        <v>1489</v>
      </c>
      <c r="I145" s="132">
        <f t="shared" si="62"/>
        <v>6</v>
      </c>
      <c r="J145" s="132">
        <v>871</v>
      </c>
      <c r="K145" s="132">
        <f t="shared" si="63"/>
        <v>4</v>
      </c>
      <c r="O145" s="1">
        <v>44044</v>
      </c>
      <c r="P145" s="132">
        <f t="shared" si="64"/>
        <v>61</v>
      </c>
      <c r="Q145" s="132">
        <f t="shared" si="69"/>
        <v>43.285714285714285</v>
      </c>
      <c r="S145" s="132">
        <f t="shared" si="65"/>
        <v>95</v>
      </c>
      <c r="T145" s="132">
        <f t="shared" si="70"/>
        <v>59.142857142857146</v>
      </c>
      <c r="V145" s="132">
        <f t="shared" si="66"/>
        <v>39</v>
      </c>
      <c r="W145" s="132">
        <f t="shared" si="71"/>
        <v>20.857142857142858</v>
      </c>
      <c r="Y145" s="132">
        <f t="shared" si="67"/>
        <v>6</v>
      </c>
      <c r="Z145" s="132">
        <f t="shared" si="72"/>
        <v>9.5714285714285712</v>
      </c>
      <c r="AB145" s="132">
        <f t="shared" si="68"/>
        <v>4</v>
      </c>
      <c r="AC145" s="132">
        <f t="shared" si="73"/>
        <v>2.8571428571428572</v>
      </c>
    </row>
    <row r="146" spans="1:29" x14ac:dyDescent="0.25">
      <c r="A146" s="132" t="s">
        <v>179</v>
      </c>
      <c r="B146" s="132">
        <v>3270</v>
      </c>
      <c r="C146" s="132">
        <f t="shared" si="59"/>
        <v>22</v>
      </c>
      <c r="D146" s="132">
        <v>3599</v>
      </c>
      <c r="E146" s="132">
        <f t="shared" si="60"/>
        <v>77</v>
      </c>
      <c r="F146" s="132">
        <v>2148</v>
      </c>
      <c r="G146" s="132">
        <f t="shared" si="61"/>
        <v>41</v>
      </c>
      <c r="H146" s="132">
        <v>1503</v>
      </c>
      <c r="I146" s="132">
        <f t="shared" si="62"/>
        <v>14</v>
      </c>
      <c r="J146" s="132">
        <v>878</v>
      </c>
      <c r="K146" s="132">
        <f t="shared" si="63"/>
        <v>7</v>
      </c>
      <c r="O146" s="1">
        <v>44045</v>
      </c>
      <c r="P146" s="132">
        <f t="shared" si="64"/>
        <v>22</v>
      </c>
      <c r="Q146" s="132">
        <f t="shared" si="69"/>
        <v>42.428571428571431</v>
      </c>
      <c r="S146" s="132">
        <f t="shared" si="65"/>
        <v>77</v>
      </c>
      <c r="T146" s="132">
        <f t="shared" si="70"/>
        <v>63.142857142857146</v>
      </c>
      <c r="V146" s="132">
        <f t="shared" si="66"/>
        <v>41</v>
      </c>
      <c r="W146" s="132">
        <f t="shared" si="71"/>
        <v>24.714285714285715</v>
      </c>
      <c r="Y146" s="132">
        <f t="shared" si="67"/>
        <v>14</v>
      </c>
      <c r="Z146" s="132">
        <f t="shared" si="72"/>
        <v>10.857142857142858</v>
      </c>
      <c r="AB146" s="132">
        <f t="shared" si="68"/>
        <v>7</v>
      </c>
      <c r="AC146" s="132">
        <f t="shared" si="73"/>
        <v>3.8571428571428572</v>
      </c>
    </row>
    <row r="147" spans="1:29" x14ac:dyDescent="0.25">
      <c r="A147" s="132" t="s">
        <v>180</v>
      </c>
      <c r="B147" s="132">
        <v>3314</v>
      </c>
      <c r="C147" s="132">
        <f t="shared" si="59"/>
        <v>44</v>
      </c>
      <c r="D147" s="132">
        <v>3692</v>
      </c>
      <c r="E147" s="132">
        <f t="shared" si="60"/>
        <v>93</v>
      </c>
      <c r="F147" s="132">
        <v>2179</v>
      </c>
      <c r="G147" s="132">
        <f t="shared" si="61"/>
        <v>31</v>
      </c>
      <c r="H147" s="132">
        <v>1515</v>
      </c>
      <c r="I147" s="132">
        <f t="shared" si="62"/>
        <v>12</v>
      </c>
      <c r="J147" s="132">
        <v>880</v>
      </c>
      <c r="K147" s="132">
        <f t="shared" si="63"/>
        <v>2</v>
      </c>
      <c r="O147" s="1">
        <v>44046</v>
      </c>
      <c r="P147" s="132">
        <f t="shared" si="64"/>
        <v>44</v>
      </c>
      <c r="Q147" s="132">
        <f t="shared" si="69"/>
        <v>42</v>
      </c>
      <c r="S147" s="132">
        <f t="shared" si="65"/>
        <v>93</v>
      </c>
      <c r="T147" s="132">
        <f t="shared" si="70"/>
        <v>70.857142857142861</v>
      </c>
      <c r="V147" s="132">
        <f t="shared" si="66"/>
        <v>31</v>
      </c>
      <c r="W147" s="132">
        <f t="shared" si="71"/>
        <v>26.857142857142858</v>
      </c>
      <c r="Y147" s="132">
        <f t="shared" si="67"/>
        <v>12</v>
      </c>
      <c r="Z147" s="132">
        <f t="shared" si="72"/>
        <v>12</v>
      </c>
      <c r="AB147" s="132">
        <f t="shared" si="68"/>
        <v>2</v>
      </c>
      <c r="AC147" s="132">
        <f t="shared" si="73"/>
        <v>4.1428571428571432</v>
      </c>
    </row>
    <row r="148" spans="1:29" x14ac:dyDescent="0.25">
      <c r="A148" s="132" t="s">
        <v>181</v>
      </c>
      <c r="B148" s="132">
        <v>3449</v>
      </c>
      <c r="C148" s="132">
        <f t="shared" si="59"/>
        <v>135</v>
      </c>
      <c r="D148" s="132">
        <v>3785</v>
      </c>
      <c r="E148" s="132">
        <f t="shared" si="60"/>
        <v>93</v>
      </c>
      <c r="F148" s="132">
        <v>2216</v>
      </c>
      <c r="G148" s="132">
        <f t="shared" si="61"/>
        <v>37</v>
      </c>
      <c r="H148" s="132">
        <v>1532</v>
      </c>
      <c r="I148" s="132">
        <f t="shared" si="62"/>
        <v>17</v>
      </c>
      <c r="J148" s="132">
        <v>882</v>
      </c>
      <c r="K148" s="132">
        <f t="shared" si="63"/>
        <v>2</v>
      </c>
      <c r="O148" s="1">
        <v>44047</v>
      </c>
      <c r="P148" s="132">
        <f t="shared" si="64"/>
        <v>135</v>
      </c>
      <c r="Q148" s="132">
        <f t="shared" si="69"/>
        <v>57.142857142857146</v>
      </c>
      <c r="S148" s="132">
        <f t="shared" si="65"/>
        <v>93</v>
      </c>
      <c r="T148" s="132">
        <f t="shared" si="70"/>
        <v>77.285714285714292</v>
      </c>
      <c r="V148" s="132">
        <f t="shared" si="66"/>
        <v>37</v>
      </c>
      <c r="W148" s="132">
        <f t="shared" si="71"/>
        <v>30</v>
      </c>
      <c r="Y148" s="132">
        <f t="shared" si="67"/>
        <v>17</v>
      </c>
      <c r="Z148" s="132">
        <f t="shared" si="72"/>
        <v>14.142857142857142</v>
      </c>
      <c r="AB148" s="132">
        <f t="shared" si="68"/>
        <v>2</v>
      </c>
      <c r="AC148" s="132">
        <f t="shared" si="73"/>
        <v>4</v>
      </c>
    </row>
    <row r="149" spans="1:29" x14ac:dyDescent="0.25">
      <c r="A149" s="132" t="s">
        <v>182</v>
      </c>
      <c r="B149" s="132">
        <v>3512</v>
      </c>
      <c r="C149" s="132">
        <f t="shared" si="59"/>
        <v>63</v>
      </c>
      <c r="D149" s="132">
        <v>3874</v>
      </c>
      <c r="E149" s="132">
        <f t="shared" si="60"/>
        <v>89</v>
      </c>
      <c r="F149" s="132">
        <v>2240</v>
      </c>
      <c r="G149" s="132">
        <f t="shared" si="61"/>
        <v>24</v>
      </c>
      <c r="H149" s="132">
        <v>1544</v>
      </c>
      <c r="I149" s="132">
        <f t="shared" si="62"/>
        <v>12</v>
      </c>
      <c r="J149" s="132">
        <v>891</v>
      </c>
      <c r="K149" s="132">
        <f t="shared" si="63"/>
        <v>9</v>
      </c>
      <c r="O149" s="1">
        <v>44048</v>
      </c>
      <c r="P149" s="132">
        <f t="shared" si="64"/>
        <v>63</v>
      </c>
      <c r="Q149" s="132">
        <f t="shared" si="69"/>
        <v>62.285714285714285</v>
      </c>
      <c r="S149" s="132">
        <f t="shared" si="65"/>
        <v>89</v>
      </c>
      <c r="T149" s="132">
        <f t="shared" si="70"/>
        <v>83.857142857142861</v>
      </c>
      <c r="V149" s="132">
        <f t="shared" si="66"/>
        <v>24</v>
      </c>
      <c r="W149" s="132">
        <f t="shared" si="71"/>
        <v>32.285714285714285</v>
      </c>
      <c r="Y149" s="132">
        <f t="shared" si="67"/>
        <v>12</v>
      </c>
      <c r="Z149" s="132">
        <f t="shared" si="72"/>
        <v>14.285714285714286</v>
      </c>
      <c r="AB149" s="132">
        <f t="shared" si="68"/>
        <v>9</v>
      </c>
      <c r="AC149" s="132">
        <f t="shared" si="73"/>
        <v>4.8571428571428568</v>
      </c>
    </row>
    <row r="150" spans="1:29" x14ac:dyDescent="0.25">
      <c r="A150" s="132" t="s">
        <v>183</v>
      </c>
      <c r="B150" s="132">
        <v>3659</v>
      </c>
      <c r="C150" s="132">
        <f t="shared" si="59"/>
        <v>147</v>
      </c>
      <c r="D150" s="132">
        <v>3963</v>
      </c>
      <c r="E150" s="132">
        <f t="shared" si="60"/>
        <v>89</v>
      </c>
      <c r="F150" s="132">
        <v>2299</v>
      </c>
      <c r="G150" s="132">
        <f t="shared" si="61"/>
        <v>59</v>
      </c>
      <c r="H150" s="132">
        <v>1571</v>
      </c>
      <c r="I150" s="132">
        <f t="shared" si="62"/>
        <v>27</v>
      </c>
      <c r="J150" s="132">
        <v>895</v>
      </c>
      <c r="K150" s="132">
        <f t="shared" si="63"/>
        <v>4</v>
      </c>
      <c r="O150" s="1">
        <v>44049</v>
      </c>
      <c r="P150" s="132">
        <f t="shared" si="64"/>
        <v>147</v>
      </c>
      <c r="Q150" s="132">
        <f t="shared" si="69"/>
        <v>73.571428571428569</v>
      </c>
      <c r="S150" s="132">
        <f t="shared" si="65"/>
        <v>89</v>
      </c>
      <c r="T150" s="132">
        <f t="shared" si="70"/>
        <v>85.714285714285708</v>
      </c>
      <c r="V150" s="132">
        <f t="shared" si="66"/>
        <v>59</v>
      </c>
      <c r="W150" s="132">
        <f t="shared" si="71"/>
        <v>39</v>
      </c>
      <c r="Y150" s="132">
        <f t="shared" si="67"/>
        <v>27</v>
      </c>
      <c r="Z150" s="132">
        <f t="shared" si="72"/>
        <v>16.142857142857142</v>
      </c>
      <c r="AB150" s="132">
        <f t="shared" si="68"/>
        <v>4</v>
      </c>
      <c r="AC150" s="132">
        <f t="shared" si="73"/>
        <v>4.4285714285714288</v>
      </c>
    </row>
    <row r="151" spans="1:29" x14ac:dyDescent="0.25">
      <c r="A151" s="132" t="s">
        <v>184</v>
      </c>
      <c r="B151" s="132">
        <v>3733</v>
      </c>
      <c r="C151" s="132">
        <f t="shared" si="59"/>
        <v>74</v>
      </c>
      <c r="D151" s="132">
        <v>4046</v>
      </c>
      <c r="E151" s="132">
        <f t="shared" si="60"/>
        <v>83</v>
      </c>
      <c r="F151" s="132">
        <v>2337</v>
      </c>
      <c r="G151" s="132">
        <f t="shared" si="61"/>
        <v>38</v>
      </c>
      <c r="H151" s="132">
        <v>1604</v>
      </c>
      <c r="I151" s="132">
        <f t="shared" si="62"/>
        <v>33</v>
      </c>
      <c r="J151" s="132">
        <v>898</v>
      </c>
      <c r="K151" s="132">
        <f t="shared" si="63"/>
        <v>3</v>
      </c>
      <c r="O151" s="1">
        <v>44050</v>
      </c>
      <c r="P151" s="132">
        <f t="shared" si="64"/>
        <v>74</v>
      </c>
      <c r="Q151" s="132">
        <f t="shared" si="69"/>
        <v>78</v>
      </c>
      <c r="S151" s="132">
        <f t="shared" si="65"/>
        <v>83</v>
      </c>
      <c r="T151" s="132">
        <f t="shared" si="70"/>
        <v>88.428571428571431</v>
      </c>
      <c r="V151" s="132">
        <f t="shared" si="66"/>
        <v>38</v>
      </c>
      <c r="W151" s="132">
        <f t="shared" si="71"/>
        <v>38.428571428571431</v>
      </c>
      <c r="Y151" s="132">
        <f t="shared" si="67"/>
        <v>33</v>
      </c>
      <c r="Z151" s="132">
        <f t="shared" si="72"/>
        <v>17.285714285714285</v>
      </c>
      <c r="AB151" s="132">
        <f t="shared" si="68"/>
        <v>3</v>
      </c>
      <c r="AC151" s="132">
        <f t="shared" si="73"/>
        <v>4.4285714285714288</v>
      </c>
    </row>
    <row r="152" spans="1:29" x14ac:dyDescent="0.25">
      <c r="A152" s="132" t="s">
        <v>185</v>
      </c>
      <c r="B152" s="132">
        <v>3830</v>
      </c>
      <c r="C152" s="132">
        <f t="shared" si="59"/>
        <v>97</v>
      </c>
      <c r="D152" s="132">
        <v>4099</v>
      </c>
      <c r="E152" s="132">
        <f t="shared" si="60"/>
        <v>53</v>
      </c>
      <c r="F152" s="132">
        <v>2382</v>
      </c>
      <c r="G152" s="132">
        <f t="shared" si="61"/>
        <v>45</v>
      </c>
      <c r="H152" s="132">
        <v>1621</v>
      </c>
      <c r="I152" s="132">
        <f t="shared" si="62"/>
        <v>17</v>
      </c>
      <c r="J152" s="132">
        <v>903</v>
      </c>
      <c r="K152" s="132">
        <f t="shared" si="63"/>
        <v>5</v>
      </c>
      <c r="O152" s="1">
        <v>44051</v>
      </c>
      <c r="P152" s="132">
        <f t="shared" si="64"/>
        <v>97</v>
      </c>
      <c r="Q152" s="132">
        <f t="shared" si="69"/>
        <v>83.142857142857139</v>
      </c>
      <c r="S152" s="132">
        <f t="shared" si="65"/>
        <v>53</v>
      </c>
      <c r="T152" s="132">
        <f t="shared" si="70"/>
        <v>82.428571428571431</v>
      </c>
      <c r="V152" s="132">
        <f t="shared" si="66"/>
        <v>45</v>
      </c>
      <c r="W152" s="132">
        <f t="shared" si="71"/>
        <v>39.285714285714285</v>
      </c>
      <c r="Y152" s="132">
        <f t="shared" si="67"/>
        <v>17</v>
      </c>
      <c r="Z152" s="132">
        <f t="shared" si="72"/>
        <v>18.857142857142858</v>
      </c>
      <c r="AB152" s="132">
        <f t="shared" si="68"/>
        <v>5</v>
      </c>
      <c r="AC152" s="132">
        <f t="shared" si="73"/>
        <v>4.5714285714285712</v>
      </c>
    </row>
    <row r="153" spans="1:29" x14ac:dyDescent="0.25">
      <c r="A153" s="132" t="s">
        <v>186</v>
      </c>
      <c r="B153" s="132">
        <v>3912</v>
      </c>
      <c r="C153" s="132">
        <f t="shared" si="59"/>
        <v>82</v>
      </c>
      <c r="D153" s="132">
        <v>4206</v>
      </c>
      <c r="E153" s="132">
        <f t="shared" si="60"/>
        <v>107</v>
      </c>
      <c r="F153" s="132">
        <v>2412</v>
      </c>
      <c r="G153" s="132">
        <f t="shared" si="61"/>
        <v>30</v>
      </c>
      <c r="H153" s="132">
        <v>1641</v>
      </c>
      <c r="I153" s="132">
        <f t="shared" si="62"/>
        <v>20</v>
      </c>
      <c r="J153" s="132">
        <v>912</v>
      </c>
      <c r="K153" s="132">
        <f t="shared" si="63"/>
        <v>9</v>
      </c>
      <c r="O153" s="1">
        <v>44052</v>
      </c>
      <c r="P153" s="132">
        <f t="shared" si="64"/>
        <v>82</v>
      </c>
      <c r="Q153" s="132">
        <f t="shared" si="69"/>
        <v>91.714285714285708</v>
      </c>
      <c r="S153" s="132">
        <f t="shared" si="65"/>
        <v>107</v>
      </c>
      <c r="T153" s="132">
        <f t="shared" si="70"/>
        <v>86.714285714285708</v>
      </c>
      <c r="V153" s="132">
        <f t="shared" si="66"/>
        <v>30</v>
      </c>
      <c r="W153" s="132">
        <f t="shared" si="71"/>
        <v>37.714285714285715</v>
      </c>
      <c r="Y153" s="132">
        <f t="shared" si="67"/>
        <v>20</v>
      </c>
      <c r="Z153" s="132">
        <f t="shared" si="72"/>
        <v>19.714285714285715</v>
      </c>
      <c r="AB153" s="132">
        <f t="shared" si="68"/>
        <v>9</v>
      </c>
      <c r="AC153" s="132">
        <f t="shared" si="73"/>
        <v>4.8571428571428568</v>
      </c>
    </row>
    <row r="154" spans="1:29" x14ac:dyDescent="0.25">
      <c r="A154" s="14" t="s">
        <v>187</v>
      </c>
      <c r="B154" s="132">
        <v>4089</v>
      </c>
      <c r="C154" s="132">
        <f t="shared" si="59"/>
        <v>177</v>
      </c>
      <c r="D154" s="132">
        <v>4311</v>
      </c>
      <c r="E154" s="132">
        <f t="shared" si="60"/>
        <v>105</v>
      </c>
      <c r="F154" s="132">
        <v>2458</v>
      </c>
      <c r="G154" s="132">
        <f t="shared" si="61"/>
        <v>46</v>
      </c>
      <c r="H154" s="132">
        <v>1657</v>
      </c>
      <c r="I154" s="132">
        <f t="shared" si="62"/>
        <v>16</v>
      </c>
      <c r="J154" s="132">
        <v>915</v>
      </c>
      <c r="K154" s="132">
        <f t="shared" si="63"/>
        <v>3</v>
      </c>
      <c r="O154" s="1">
        <v>44053</v>
      </c>
      <c r="P154" s="132">
        <f t="shared" si="64"/>
        <v>177</v>
      </c>
      <c r="Q154" s="132">
        <f t="shared" si="69"/>
        <v>110.71428571428571</v>
      </c>
      <c r="S154" s="132">
        <f t="shared" si="65"/>
        <v>105</v>
      </c>
      <c r="T154" s="132">
        <f t="shared" si="70"/>
        <v>88.428571428571431</v>
      </c>
      <c r="V154" s="132">
        <f t="shared" si="66"/>
        <v>46</v>
      </c>
      <c r="W154" s="132">
        <f t="shared" si="71"/>
        <v>39.857142857142854</v>
      </c>
      <c r="Y154" s="132">
        <f t="shared" si="67"/>
        <v>16</v>
      </c>
      <c r="Z154" s="132">
        <f t="shared" si="72"/>
        <v>20.285714285714285</v>
      </c>
      <c r="AB154" s="132">
        <f t="shared" si="68"/>
        <v>3</v>
      </c>
      <c r="AC154" s="132">
        <f t="shared" si="73"/>
        <v>5</v>
      </c>
    </row>
    <row r="155" spans="1:29" x14ac:dyDescent="0.25">
      <c r="A155" s="132" t="s">
        <v>188</v>
      </c>
      <c r="B155" s="132">
        <v>4200</v>
      </c>
      <c r="C155" s="132">
        <f t="shared" si="59"/>
        <v>111</v>
      </c>
      <c r="D155" s="132">
        <v>4426</v>
      </c>
      <c r="E155" s="132">
        <f t="shared" si="60"/>
        <v>115</v>
      </c>
      <c r="F155" s="132">
        <v>2502</v>
      </c>
      <c r="G155" s="132">
        <f t="shared" si="61"/>
        <v>44</v>
      </c>
      <c r="H155" s="132">
        <v>1674</v>
      </c>
      <c r="I155" s="132">
        <f t="shared" si="62"/>
        <v>17</v>
      </c>
      <c r="J155" s="132">
        <v>922</v>
      </c>
      <c r="K155" s="132">
        <f t="shared" si="63"/>
        <v>7</v>
      </c>
      <c r="O155" s="1">
        <v>44054</v>
      </c>
      <c r="P155" s="132">
        <f t="shared" si="64"/>
        <v>111</v>
      </c>
      <c r="Q155" s="132">
        <f t="shared" si="69"/>
        <v>107.28571428571429</v>
      </c>
      <c r="S155" s="132">
        <f t="shared" si="65"/>
        <v>115</v>
      </c>
      <c r="T155" s="132">
        <f t="shared" si="70"/>
        <v>91.571428571428569</v>
      </c>
      <c r="V155" s="132">
        <f t="shared" si="66"/>
        <v>44</v>
      </c>
      <c r="W155" s="132">
        <f t="shared" si="71"/>
        <v>40.857142857142854</v>
      </c>
      <c r="Y155" s="132">
        <f t="shared" si="67"/>
        <v>17</v>
      </c>
      <c r="Z155" s="132">
        <f t="shared" si="72"/>
        <v>20.285714285714285</v>
      </c>
      <c r="AB155" s="132">
        <f t="shared" si="68"/>
        <v>7</v>
      </c>
      <c r="AC155" s="132">
        <f t="shared" si="73"/>
        <v>5.7142857142857144</v>
      </c>
    </row>
    <row r="156" spans="1:29" x14ac:dyDescent="0.25">
      <c r="A156" s="14" t="s">
        <v>337</v>
      </c>
      <c r="B156" s="132">
        <v>4300</v>
      </c>
      <c r="C156" s="132">
        <f t="shared" si="59"/>
        <v>100</v>
      </c>
      <c r="D156" s="132">
        <v>4553</v>
      </c>
      <c r="E156" s="132">
        <f t="shared" si="60"/>
        <v>127</v>
      </c>
      <c r="F156" s="132">
        <v>2541</v>
      </c>
      <c r="G156" s="132">
        <f t="shared" si="61"/>
        <v>39</v>
      </c>
      <c r="H156" s="132">
        <v>1694</v>
      </c>
      <c r="I156" s="132">
        <f t="shared" si="62"/>
        <v>20</v>
      </c>
      <c r="J156" s="132">
        <v>928</v>
      </c>
      <c r="K156" s="132">
        <f t="shared" si="63"/>
        <v>6</v>
      </c>
      <c r="O156" s="1">
        <v>44055</v>
      </c>
      <c r="P156" s="132">
        <f t="shared" si="64"/>
        <v>100</v>
      </c>
      <c r="Q156" s="132">
        <f t="shared" si="69"/>
        <v>112.57142857142857</v>
      </c>
      <c r="S156" s="132">
        <f t="shared" si="65"/>
        <v>127</v>
      </c>
      <c r="T156" s="132">
        <f t="shared" si="70"/>
        <v>97</v>
      </c>
      <c r="V156" s="132">
        <f t="shared" si="66"/>
        <v>39</v>
      </c>
      <c r="W156" s="132">
        <f t="shared" si="71"/>
        <v>43</v>
      </c>
      <c r="Y156" s="132">
        <f t="shared" si="67"/>
        <v>20</v>
      </c>
      <c r="Z156" s="132">
        <f>SUM(Y150:Y156)/7</f>
        <v>21.428571428571427</v>
      </c>
      <c r="AB156" s="132">
        <f t="shared" si="68"/>
        <v>6</v>
      </c>
      <c r="AC156" s="132">
        <f t="shared" si="73"/>
        <v>5.2857142857142856</v>
      </c>
    </row>
    <row r="157" spans="1:29" x14ac:dyDescent="0.25">
      <c r="A157" s="132" t="s">
        <v>189</v>
      </c>
      <c r="B157" s="132">
        <v>4369</v>
      </c>
      <c r="C157" s="132">
        <f t="shared" si="59"/>
        <v>69</v>
      </c>
      <c r="D157" s="132">
        <v>4630</v>
      </c>
      <c r="E157" s="132">
        <f t="shared" si="60"/>
        <v>77</v>
      </c>
      <c r="F157" s="132">
        <v>2588</v>
      </c>
      <c r="G157" s="132">
        <f t="shared" si="61"/>
        <v>47</v>
      </c>
      <c r="H157" s="132">
        <v>1712</v>
      </c>
      <c r="I157" s="132">
        <f t="shared" si="62"/>
        <v>18</v>
      </c>
      <c r="J157" s="132">
        <v>932</v>
      </c>
      <c r="K157" s="132">
        <f t="shared" si="63"/>
        <v>4</v>
      </c>
      <c r="O157" s="1">
        <v>44056</v>
      </c>
      <c r="P157" s="132">
        <f t="shared" si="64"/>
        <v>69</v>
      </c>
      <c r="Q157" s="132">
        <f t="shared" si="69"/>
        <v>101.42857142857143</v>
      </c>
      <c r="S157" s="132">
        <f t="shared" si="65"/>
        <v>77</v>
      </c>
      <c r="T157" s="132">
        <f t="shared" si="70"/>
        <v>95.285714285714292</v>
      </c>
      <c r="V157" s="132">
        <f t="shared" si="66"/>
        <v>47</v>
      </c>
      <c r="W157" s="132">
        <f t="shared" si="71"/>
        <v>41.285714285714285</v>
      </c>
      <c r="Y157" s="132">
        <f t="shared" si="67"/>
        <v>18</v>
      </c>
      <c r="Z157" s="132">
        <f t="shared" si="72"/>
        <v>20.142857142857142</v>
      </c>
      <c r="AB157" s="132">
        <f t="shared" si="68"/>
        <v>4</v>
      </c>
      <c r="AC157" s="132">
        <f t="shared" si="73"/>
        <v>5.2857142857142856</v>
      </c>
    </row>
    <row r="158" spans="1:29" x14ac:dyDescent="0.25">
      <c r="A158" s="14" t="s">
        <v>190</v>
      </c>
      <c r="B158" s="132">
        <v>4489</v>
      </c>
      <c r="C158" s="132">
        <f t="shared" si="59"/>
        <v>120</v>
      </c>
      <c r="D158" s="132">
        <v>4704</v>
      </c>
      <c r="E158" s="132">
        <f t="shared" si="60"/>
        <v>74</v>
      </c>
      <c r="F158" s="132">
        <v>2642</v>
      </c>
      <c r="G158" s="132">
        <f t="shared" si="61"/>
        <v>54</v>
      </c>
      <c r="H158" s="132">
        <v>1729</v>
      </c>
      <c r="I158" s="132">
        <f t="shared" si="62"/>
        <v>17</v>
      </c>
      <c r="J158" s="132">
        <v>947</v>
      </c>
      <c r="K158" s="132">
        <f t="shared" si="63"/>
        <v>15</v>
      </c>
      <c r="O158" s="1">
        <v>44057</v>
      </c>
      <c r="P158" s="132">
        <f t="shared" si="64"/>
        <v>120</v>
      </c>
      <c r="Q158" s="132">
        <f t="shared" si="69"/>
        <v>108</v>
      </c>
      <c r="S158" s="132">
        <f t="shared" si="65"/>
        <v>74</v>
      </c>
      <c r="T158" s="132">
        <f t="shared" si="70"/>
        <v>94</v>
      </c>
      <c r="V158" s="132">
        <f t="shared" si="66"/>
        <v>54</v>
      </c>
      <c r="W158" s="132">
        <f t="shared" si="71"/>
        <v>43.571428571428569</v>
      </c>
      <c r="Y158" s="132">
        <f t="shared" si="67"/>
        <v>17</v>
      </c>
      <c r="Z158" s="132">
        <f t="shared" ref="Z158:Z173" si="74">SUM(Y152:Y158)/7</f>
        <v>17.857142857142858</v>
      </c>
      <c r="AB158" s="132">
        <f t="shared" si="68"/>
        <v>15</v>
      </c>
      <c r="AC158" s="132">
        <f t="shared" ref="AC158:AC173" si="75">SUM(AB152:AB158)/7</f>
        <v>7</v>
      </c>
    </row>
    <row r="159" spans="1:29" x14ac:dyDescent="0.25">
      <c r="A159" s="132" t="s">
        <v>191</v>
      </c>
      <c r="B159" s="132">
        <v>4620</v>
      </c>
      <c r="C159" s="132">
        <f t="shared" si="59"/>
        <v>131</v>
      </c>
      <c r="D159" s="132">
        <v>4814</v>
      </c>
      <c r="E159" s="132">
        <f t="shared" si="60"/>
        <v>110</v>
      </c>
      <c r="F159" s="132">
        <v>2689</v>
      </c>
      <c r="G159" s="132">
        <f t="shared" si="61"/>
        <v>47</v>
      </c>
      <c r="H159" s="132">
        <v>1748</v>
      </c>
      <c r="I159" s="132">
        <f t="shared" si="62"/>
        <v>19</v>
      </c>
      <c r="J159" s="132">
        <v>955</v>
      </c>
      <c r="K159" s="132">
        <f t="shared" si="63"/>
        <v>8</v>
      </c>
      <c r="O159" s="1">
        <v>44058</v>
      </c>
      <c r="P159" s="132">
        <f t="shared" si="64"/>
        <v>131</v>
      </c>
      <c r="Q159" s="132">
        <f t="shared" si="69"/>
        <v>112.85714285714286</v>
      </c>
      <c r="S159" s="132">
        <f t="shared" si="65"/>
        <v>110</v>
      </c>
      <c r="T159" s="132">
        <f t="shared" si="70"/>
        <v>102.14285714285714</v>
      </c>
      <c r="V159" s="132">
        <f t="shared" si="66"/>
        <v>47</v>
      </c>
      <c r="W159" s="132">
        <f t="shared" si="71"/>
        <v>43.857142857142854</v>
      </c>
      <c r="Y159" s="132">
        <f t="shared" si="67"/>
        <v>19</v>
      </c>
      <c r="Z159" s="132">
        <f t="shared" si="74"/>
        <v>18.142857142857142</v>
      </c>
      <c r="AB159" s="132">
        <f t="shared" si="68"/>
        <v>8</v>
      </c>
      <c r="AC159" s="132">
        <f t="shared" si="75"/>
        <v>7.4285714285714288</v>
      </c>
    </row>
    <row r="160" spans="1:29" x14ac:dyDescent="0.25">
      <c r="A160" s="14" t="s">
        <v>192</v>
      </c>
      <c r="B160" s="132">
        <v>4717</v>
      </c>
      <c r="C160" s="132">
        <f t="shared" si="59"/>
        <v>97</v>
      </c>
      <c r="D160" s="132">
        <v>4872</v>
      </c>
      <c r="E160" s="132">
        <f t="shared" si="60"/>
        <v>58</v>
      </c>
      <c r="F160" s="132">
        <v>2717</v>
      </c>
      <c r="G160" s="132">
        <f t="shared" si="61"/>
        <v>28</v>
      </c>
      <c r="H160" s="132">
        <v>1761</v>
      </c>
      <c r="I160" s="132">
        <f t="shared" si="62"/>
        <v>13</v>
      </c>
      <c r="J160" s="132">
        <v>958</v>
      </c>
      <c r="K160" s="132">
        <f t="shared" si="63"/>
        <v>3</v>
      </c>
      <c r="O160" s="1">
        <v>44059</v>
      </c>
      <c r="P160" s="132">
        <f t="shared" si="64"/>
        <v>97</v>
      </c>
      <c r="Q160" s="132">
        <f t="shared" si="69"/>
        <v>115</v>
      </c>
      <c r="S160" s="132">
        <f t="shared" si="65"/>
        <v>58</v>
      </c>
      <c r="T160" s="132">
        <f t="shared" si="70"/>
        <v>95.142857142857139</v>
      </c>
      <c r="V160" s="132">
        <f t="shared" si="66"/>
        <v>28</v>
      </c>
      <c r="W160" s="132">
        <f t="shared" si="71"/>
        <v>43.571428571428569</v>
      </c>
      <c r="Y160" s="132">
        <f t="shared" si="67"/>
        <v>13</v>
      </c>
      <c r="Z160" s="132">
        <f t="shared" si="74"/>
        <v>17.142857142857142</v>
      </c>
      <c r="AB160" s="132">
        <f t="shared" si="68"/>
        <v>3</v>
      </c>
      <c r="AC160" s="132">
        <f t="shared" si="75"/>
        <v>6.5714285714285712</v>
      </c>
    </row>
    <row r="161" spans="1:29" x14ac:dyDescent="0.25">
      <c r="A161" s="132" t="s">
        <v>144</v>
      </c>
      <c r="B161" s="132">
        <v>4823</v>
      </c>
      <c r="C161" s="132">
        <f t="shared" si="59"/>
        <v>106</v>
      </c>
      <c r="D161" s="132">
        <v>4917</v>
      </c>
      <c r="E161" s="132">
        <f t="shared" si="60"/>
        <v>45</v>
      </c>
      <c r="F161" s="132">
        <v>2762</v>
      </c>
      <c r="G161" s="132">
        <f t="shared" si="61"/>
        <v>45</v>
      </c>
      <c r="H161" s="132">
        <v>1774</v>
      </c>
      <c r="I161" s="132">
        <f t="shared" si="62"/>
        <v>13</v>
      </c>
      <c r="J161" s="132">
        <v>961</v>
      </c>
      <c r="K161" s="132">
        <f t="shared" si="63"/>
        <v>3</v>
      </c>
      <c r="O161" s="1">
        <v>44060</v>
      </c>
      <c r="P161" s="132">
        <f t="shared" si="64"/>
        <v>106</v>
      </c>
      <c r="Q161" s="132">
        <f t="shared" si="69"/>
        <v>104.85714285714286</v>
      </c>
      <c r="S161" s="132">
        <f t="shared" si="65"/>
        <v>45</v>
      </c>
      <c r="T161" s="132">
        <f t="shared" si="70"/>
        <v>86.571428571428569</v>
      </c>
      <c r="V161" s="132">
        <f t="shared" si="66"/>
        <v>45</v>
      </c>
      <c r="W161" s="132">
        <f t="shared" si="71"/>
        <v>43.428571428571431</v>
      </c>
      <c r="Y161" s="132">
        <f t="shared" si="67"/>
        <v>13</v>
      </c>
      <c r="Z161" s="132">
        <f t="shared" si="74"/>
        <v>16.714285714285715</v>
      </c>
      <c r="AB161" s="132">
        <f t="shared" si="68"/>
        <v>3</v>
      </c>
      <c r="AC161" s="132">
        <f t="shared" si="75"/>
        <v>6.5714285714285712</v>
      </c>
    </row>
    <row r="162" spans="1:29" x14ac:dyDescent="0.25">
      <c r="A162" s="14" t="s">
        <v>145</v>
      </c>
      <c r="B162" s="132">
        <v>4944</v>
      </c>
      <c r="C162" s="132">
        <f t="shared" si="59"/>
        <v>121</v>
      </c>
      <c r="D162" s="132">
        <v>4975</v>
      </c>
      <c r="E162" s="132">
        <f t="shared" si="60"/>
        <v>58</v>
      </c>
      <c r="F162" s="132">
        <v>2801</v>
      </c>
      <c r="G162" s="132">
        <f t="shared" si="61"/>
        <v>39</v>
      </c>
      <c r="H162" s="132">
        <v>1784</v>
      </c>
      <c r="I162" s="132">
        <f t="shared" si="62"/>
        <v>10</v>
      </c>
      <c r="J162" s="132">
        <v>974</v>
      </c>
      <c r="K162" s="132">
        <f t="shared" si="63"/>
        <v>13</v>
      </c>
      <c r="O162" s="1">
        <v>44061</v>
      </c>
      <c r="P162" s="132">
        <f t="shared" si="64"/>
        <v>121</v>
      </c>
      <c r="Q162" s="132">
        <f t="shared" si="69"/>
        <v>106.28571428571429</v>
      </c>
      <c r="S162" s="132">
        <f t="shared" si="65"/>
        <v>58</v>
      </c>
      <c r="T162" s="132">
        <f t="shared" si="70"/>
        <v>78.428571428571431</v>
      </c>
      <c r="V162" s="132">
        <f t="shared" si="66"/>
        <v>39</v>
      </c>
      <c r="W162" s="132">
        <f t="shared" si="71"/>
        <v>42.714285714285715</v>
      </c>
      <c r="Y162" s="132">
        <f t="shared" si="67"/>
        <v>10</v>
      </c>
      <c r="Z162" s="132">
        <f t="shared" si="74"/>
        <v>15.714285714285714</v>
      </c>
      <c r="AB162" s="132">
        <f t="shared" si="68"/>
        <v>13</v>
      </c>
      <c r="AC162" s="132">
        <f t="shared" si="75"/>
        <v>7.4285714285714288</v>
      </c>
    </row>
    <row r="163" spans="1:29" x14ac:dyDescent="0.25">
      <c r="A163" s="132" t="s">
        <v>146</v>
      </c>
      <c r="B163" s="132">
        <v>5037</v>
      </c>
      <c r="C163" s="132">
        <f t="shared" si="59"/>
        <v>93</v>
      </c>
      <c r="D163" s="132">
        <v>5036</v>
      </c>
      <c r="E163" s="132">
        <f t="shared" si="60"/>
        <v>61</v>
      </c>
      <c r="F163" s="132">
        <v>2838</v>
      </c>
      <c r="G163" s="132">
        <f t="shared" si="61"/>
        <v>37</v>
      </c>
      <c r="H163" s="132">
        <v>1800</v>
      </c>
      <c r="I163" s="132">
        <f t="shared" si="62"/>
        <v>16</v>
      </c>
      <c r="J163" s="132">
        <v>984</v>
      </c>
      <c r="K163" s="132">
        <f t="shared" si="63"/>
        <v>10</v>
      </c>
      <c r="O163" s="1">
        <v>44062</v>
      </c>
      <c r="P163" s="132">
        <f t="shared" si="64"/>
        <v>93</v>
      </c>
      <c r="Q163" s="132">
        <f t="shared" si="69"/>
        <v>105.28571428571429</v>
      </c>
      <c r="S163" s="132">
        <f t="shared" si="65"/>
        <v>61</v>
      </c>
      <c r="T163" s="132">
        <f t="shared" si="70"/>
        <v>69</v>
      </c>
      <c r="V163" s="132">
        <f t="shared" si="66"/>
        <v>37</v>
      </c>
      <c r="W163" s="132">
        <f t="shared" si="71"/>
        <v>42.428571428571431</v>
      </c>
      <c r="Y163" s="132">
        <f t="shared" si="67"/>
        <v>16</v>
      </c>
      <c r="Z163" s="132">
        <f t="shared" si="74"/>
        <v>15.142857142857142</v>
      </c>
      <c r="AB163" s="132">
        <f t="shared" si="68"/>
        <v>10</v>
      </c>
      <c r="AC163" s="132">
        <f t="shared" si="75"/>
        <v>8</v>
      </c>
    </row>
    <row r="164" spans="1:29" x14ac:dyDescent="0.25">
      <c r="A164" s="14" t="s">
        <v>200</v>
      </c>
      <c r="B164" s="132">
        <v>5141</v>
      </c>
      <c r="C164" s="132">
        <f t="shared" si="59"/>
        <v>104</v>
      </c>
      <c r="D164" s="132">
        <v>5106</v>
      </c>
      <c r="E164" s="132">
        <f t="shared" si="60"/>
        <v>70</v>
      </c>
      <c r="F164" s="132">
        <v>2876</v>
      </c>
      <c r="G164" s="132">
        <f t="shared" si="61"/>
        <v>38</v>
      </c>
      <c r="H164" s="132">
        <v>1814</v>
      </c>
      <c r="I164" s="132">
        <f t="shared" si="62"/>
        <v>14</v>
      </c>
      <c r="J164" s="132">
        <v>990</v>
      </c>
      <c r="K164" s="132">
        <f t="shared" si="63"/>
        <v>6</v>
      </c>
      <c r="O164" s="1">
        <v>44063</v>
      </c>
      <c r="P164" s="132">
        <f t="shared" si="64"/>
        <v>104</v>
      </c>
      <c r="Q164" s="132">
        <f t="shared" si="69"/>
        <v>110.28571428571429</v>
      </c>
      <c r="S164" s="132">
        <f t="shared" si="65"/>
        <v>70</v>
      </c>
      <c r="T164" s="132">
        <f t="shared" si="70"/>
        <v>68</v>
      </c>
      <c r="V164" s="132">
        <f t="shared" si="66"/>
        <v>38</v>
      </c>
      <c r="W164" s="132">
        <f t="shared" si="71"/>
        <v>41.142857142857146</v>
      </c>
      <c r="Y164" s="132">
        <f t="shared" si="67"/>
        <v>14</v>
      </c>
      <c r="Z164" s="132">
        <f t="shared" si="74"/>
        <v>14.571428571428571</v>
      </c>
      <c r="AB164" s="132">
        <f t="shared" si="68"/>
        <v>6</v>
      </c>
      <c r="AC164" s="132">
        <f t="shared" si="75"/>
        <v>8.2857142857142865</v>
      </c>
    </row>
    <row r="165" spans="1:29" x14ac:dyDescent="0.25">
      <c r="A165" s="132" t="s">
        <v>201</v>
      </c>
      <c r="B165" s="132">
        <v>5222</v>
      </c>
      <c r="C165" s="132">
        <f t="shared" ref="C165:C177" si="76">B165-B164</f>
        <v>81</v>
      </c>
      <c r="D165" s="132">
        <v>5157</v>
      </c>
      <c r="E165" s="132">
        <f t="shared" ref="E165:E177" si="77">D165-D164</f>
        <v>51</v>
      </c>
      <c r="F165" s="132">
        <v>2907</v>
      </c>
      <c r="G165" s="132">
        <f t="shared" ref="G165:G178" si="78">F165-F164</f>
        <v>31</v>
      </c>
      <c r="H165" s="132">
        <v>1831</v>
      </c>
      <c r="I165" s="132">
        <f t="shared" si="62"/>
        <v>17</v>
      </c>
      <c r="J165" s="132">
        <v>1001</v>
      </c>
      <c r="K165" s="132">
        <f t="shared" si="63"/>
        <v>11</v>
      </c>
      <c r="O165" s="1">
        <v>44064</v>
      </c>
      <c r="P165" s="132">
        <f t="shared" ref="P165:P195" si="79">C165</f>
        <v>81</v>
      </c>
      <c r="Q165" s="132">
        <f t="shared" si="69"/>
        <v>104.71428571428571</v>
      </c>
      <c r="S165" s="132">
        <f t="shared" ref="S165:S195" si="80">E165</f>
        <v>51</v>
      </c>
      <c r="T165" s="132">
        <f t="shared" si="70"/>
        <v>64.714285714285708</v>
      </c>
      <c r="V165" s="132">
        <f t="shared" ref="V165:V173" si="81">G165</f>
        <v>31</v>
      </c>
      <c r="W165" s="132">
        <f t="shared" si="71"/>
        <v>37.857142857142854</v>
      </c>
      <c r="Y165" s="132">
        <f t="shared" ref="Y165:Y195" si="82">I165</f>
        <v>17</v>
      </c>
      <c r="Z165" s="132">
        <f t="shared" si="74"/>
        <v>14.571428571428571</v>
      </c>
      <c r="AB165" s="132">
        <f t="shared" ref="AB165:AB195" si="83">K165</f>
        <v>11</v>
      </c>
      <c r="AC165" s="132">
        <f t="shared" si="75"/>
        <v>7.7142857142857144</v>
      </c>
    </row>
    <row r="166" spans="1:29" x14ac:dyDescent="0.25">
      <c r="A166" s="14" t="s">
        <v>202</v>
      </c>
      <c r="B166" s="132">
        <v>5271</v>
      </c>
      <c r="C166" s="132">
        <f t="shared" si="76"/>
        <v>49</v>
      </c>
      <c r="D166" s="132">
        <v>5217</v>
      </c>
      <c r="E166" s="132">
        <f t="shared" si="77"/>
        <v>60</v>
      </c>
      <c r="F166" s="132">
        <v>2965</v>
      </c>
      <c r="G166" s="132">
        <f t="shared" si="78"/>
        <v>58</v>
      </c>
      <c r="H166" s="132">
        <v>1856</v>
      </c>
      <c r="I166" s="132">
        <f t="shared" si="62"/>
        <v>25</v>
      </c>
      <c r="J166" s="132">
        <v>1009</v>
      </c>
      <c r="K166" s="132">
        <f t="shared" si="63"/>
        <v>8</v>
      </c>
      <c r="O166" s="1">
        <v>44065</v>
      </c>
      <c r="P166" s="132">
        <f t="shared" si="79"/>
        <v>49</v>
      </c>
      <c r="Q166" s="132">
        <f t="shared" si="69"/>
        <v>93</v>
      </c>
      <c r="S166" s="132">
        <f t="shared" si="80"/>
        <v>60</v>
      </c>
      <c r="T166" s="132">
        <f t="shared" si="70"/>
        <v>57.571428571428569</v>
      </c>
      <c r="V166" s="132">
        <f t="shared" si="81"/>
        <v>58</v>
      </c>
      <c r="W166" s="132">
        <f t="shared" si="71"/>
        <v>39.428571428571431</v>
      </c>
      <c r="Y166" s="132">
        <f t="shared" si="82"/>
        <v>25</v>
      </c>
      <c r="Z166" s="132">
        <f t="shared" si="74"/>
        <v>15.428571428571429</v>
      </c>
      <c r="AB166" s="132">
        <f t="shared" si="83"/>
        <v>8</v>
      </c>
      <c r="AC166" s="132">
        <f t="shared" si="75"/>
        <v>7.7142857142857144</v>
      </c>
    </row>
    <row r="167" spans="1:29" x14ac:dyDescent="0.25">
      <c r="A167" s="132" t="s">
        <v>213</v>
      </c>
      <c r="B167" s="132">
        <v>5347</v>
      </c>
      <c r="C167" s="132">
        <f t="shared" si="76"/>
        <v>76</v>
      </c>
      <c r="D167" s="132">
        <v>5268</v>
      </c>
      <c r="E167" s="132">
        <f t="shared" si="77"/>
        <v>51</v>
      </c>
      <c r="F167" s="132">
        <v>2996</v>
      </c>
      <c r="G167" s="132">
        <f t="shared" si="78"/>
        <v>31</v>
      </c>
      <c r="H167" s="132">
        <v>1872</v>
      </c>
      <c r="I167" s="132">
        <f t="shared" si="62"/>
        <v>16</v>
      </c>
      <c r="J167" s="132">
        <v>1016</v>
      </c>
      <c r="K167" s="132">
        <f t="shared" si="63"/>
        <v>7</v>
      </c>
      <c r="O167" s="1">
        <v>44066</v>
      </c>
      <c r="P167" s="132">
        <f t="shared" si="79"/>
        <v>76</v>
      </c>
      <c r="Q167" s="132">
        <f t="shared" si="69"/>
        <v>90</v>
      </c>
      <c r="S167" s="132">
        <f t="shared" si="80"/>
        <v>51</v>
      </c>
      <c r="T167" s="132">
        <f t="shared" si="70"/>
        <v>56.571428571428569</v>
      </c>
      <c r="V167" s="132">
        <f t="shared" si="81"/>
        <v>31</v>
      </c>
      <c r="W167" s="132">
        <f t="shared" si="71"/>
        <v>39.857142857142854</v>
      </c>
      <c r="Y167" s="132">
        <f t="shared" si="82"/>
        <v>16</v>
      </c>
      <c r="Z167" s="132">
        <f t="shared" si="74"/>
        <v>15.857142857142858</v>
      </c>
      <c r="AB167" s="132">
        <f t="shared" si="83"/>
        <v>7</v>
      </c>
      <c r="AC167" s="132">
        <f t="shared" si="75"/>
        <v>8.2857142857142865</v>
      </c>
    </row>
    <row r="168" spans="1:29" x14ac:dyDescent="0.25">
      <c r="A168" s="14" t="s">
        <v>219</v>
      </c>
      <c r="B168" s="132">
        <v>5471</v>
      </c>
      <c r="C168" s="132">
        <f t="shared" si="76"/>
        <v>124</v>
      </c>
      <c r="D168" s="132">
        <v>5324</v>
      </c>
      <c r="E168" s="132">
        <f t="shared" si="77"/>
        <v>56</v>
      </c>
      <c r="F168" s="132">
        <v>3056</v>
      </c>
      <c r="G168" s="132">
        <f t="shared" si="78"/>
        <v>60</v>
      </c>
      <c r="H168" s="132">
        <v>1886</v>
      </c>
      <c r="I168" s="132">
        <f t="shared" si="62"/>
        <v>14</v>
      </c>
      <c r="J168" s="132">
        <v>1029</v>
      </c>
      <c r="K168" s="132">
        <f t="shared" si="63"/>
        <v>13</v>
      </c>
      <c r="O168" s="1">
        <v>44067</v>
      </c>
      <c r="P168" s="132">
        <f t="shared" si="79"/>
        <v>124</v>
      </c>
      <c r="Q168" s="132">
        <f t="shared" si="69"/>
        <v>92.571428571428569</v>
      </c>
      <c r="S168" s="132">
        <f t="shared" si="80"/>
        <v>56</v>
      </c>
      <c r="T168" s="132">
        <f t="shared" si="70"/>
        <v>58.142857142857146</v>
      </c>
      <c r="V168" s="132">
        <f t="shared" si="81"/>
        <v>60</v>
      </c>
      <c r="W168" s="132">
        <f t="shared" si="71"/>
        <v>42</v>
      </c>
      <c r="Y168" s="132">
        <f t="shared" si="82"/>
        <v>14</v>
      </c>
      <c r="Z168" s="132">
        <f t="shared" si="74"/>
        <v>16</v>
      </c>
      <c r="AB168" s="132">
        <f t="shared" si="83"/>
        <v>13</v>
      </c>
      <c r="AC168" s="132">
        <f t="shared" si="75"/>
        <v>9.7142857142857135</v>
      </c>
    </row>
    <row r="169" spans="1:29" x14ac:dyDescent="0.25">
      <c r="A169" s="132" t="s">
        <v>336</v>
      </c>
      <c r="B169" s="132">
        <v>5559</v>
      </c>
      <c r="C169" s="132">
        <f t="shared" si="76"/>
        <v>88</v>
      </c>
      <c r="D169" s="132">
        <v>5358</v>
      </c>
      <c r="E169" s="132">
        <f t="shared" si="77"/>
        <v>34</v>
      </c>
      <c r="F169" s="132">
        <v>3079</v>
      </c>
      <c r="G169" s="132">
        <f t="shared" si="78"/>
        <v>23</v>
      </c>
      <c r="H169" s="132">
        <v>1899</v>
      </c>
      <c r="I169" s="132">
        <f t="shared" si="62"/>
        <v>13</v>
      </c>
      <c r="J169" s="132">
        <v>1034</v>
      </c>
      <c r="K169" s="132">
        <f t="shared" si="63"/>
        <v>5</v>
      </c>
      <c r="O169" s="1">
        <v>44068</v>
      </c>
      <c r="P169" s="132">
        <f t="shared" si="79"/>
        <v>88</v>
      </c>
      <c r="Q169" s="132">
        <f t="shared" si="69"/>
        <v>87.857142857142861</v>
      </c>
      <c r="S169" s="132">
        <f t="shared" si="80"/>
        <v>34</v>
      </c>
      <c r="T169" s="132">
        <f t="shared" si="70"/>
        <v>54.714285714285715</v>
      </c>
      <c r="V169" s="132">
        <f t="shared" si="81"/>
        <v>23</v>
      </c>
      <c r="W169" s="132">
        <f t="shared" si="71"/>
        <v>39.714285714285715</v>
      </c>
      <c r="Y169" s="132">
        <f t="shared" si="82"/>
        <v>13</v>
      </c>
      <c r="Z169" s="132">
        <f t="shared" si="74"/>
        <v>16.428571428571427</v>
      </c>
      <c r="AB169" s="132">
        <f t="shared" si="83"/>
        <v>5</v>
      </c>
      <c r="AC169" s="132">
        <f t="shared" si="75"/>
        <v>8.5714285714285712</v>
      </c>
    </row>
    <row r="170" spans="1:29" x14ac:dyDescent="0.25">
      <c r="A170" s="14" t="s">
        <v>378</v>
      </c>
      <c r="B170" s="132">
        <v>5642</v>
      </c>
      <c r="C170" s="132">
        <f t="shared" si="76"/>
        <v>83</v>
      </c>
      <c r="D170" s="132">
        <v>5423</v>
      </c>
      <c r="E170" s="132">
        <f t="shared" si="77"/>
        <v>65</v>
      </c>
      <c r="F170" s="132">
        <v>3132</v>
      </c>
      <c r="G170" s="132">
        <f t="shared" si="78"/>
        <v>53</v>
      </c>
      <c r="H170" s="132">
        <v>1909</v>
      </c>
      <c r="I170" s="132">
        <f t="shared" si="62"/>
        <v>10</v>
      </c>
      <c r="J170" s="132">
        <v>1046</v>
      </c>
      <c r="K170" s="132">
        <f t="shared" si="63"/>
        <v>12</v>
      </c>
      <c r="O170" s="1">
        <v>44069</v>
      </c>
      <c r="P170" s="132">
        <f t="shared" si="79"/>
        <v>83</v>
      </c>
      <c r="Q170" s="132">
        <f t="shared" si="69"/>
        <v>86.428571428571431</v>
      </c>
      <c r="S170" s="132">
        <f t="shared" si="80"/>
        <v>65</v>
      </c>
      <c r="T170" s="132">
        <f t="shared" si="70"/>
        <v>55.285714285714285</v>
      </c>
      <c r="V170" s="132">
        <f t="shared" si="81"/>
        <v>53</v>
      </c>
      <c r="W170" s="132">
        <f t="shared" si="71"/>
        <v>42</v>
      </c>
      <c r="Y170" s="132">
        <f t="shared" si="82"/>
        <v>10</v>
      </c>
      <c r="Z170" s="132">
        <f t="shared" si="74"/>
        <v>15.571428571428571</v>
      </c>
      <c r="AB170" s="132">
        <f t="shared" si="83"/>
        <v>12</v>
      </c>
      <c r="AC170" s="132">
        <f t="shared" si="75"/>
        <v>8.8571428571428577</v>
      </c>
    </row>
    <row r="171" spans="1:29" x14ac:dyDescent="0.25">
      <c r="A171" s="132" t="s">
        <v>379</v>
      </c>
      <c r="B171" s="132">
        <v>5732</v>
      </c>
      <c r="C171" s="132">
        <f t="shared" si="76"/>
        <v>90</v>
      </c>
      <c r="D171" s="132">
        <v>5483</v>
      </c>
      <c r="E171" s="132">
        <f t="shared" si="77"/>
        <v>60</v>
      </c>
      <c r="F171" s="132">
        <v>3172</v>
      </c>
      <c r="G171" s="132">
        <f t="shared" si="78"/>
        <v>40</v>
      </c>
      <c r="H171" s="132">
        <v>1937</v>
      </c>
      <c r="I171" s="132">
        <f t="shared" si="62"/>
        <v>28</v>
      </c>
      <c r="J171" s="132">
        <v>1059</v>
      </c>
      <c r="K171" s="132">
        <f t="shared" si="63"/>
        <v>13</v>
      </c>
      <c r="O171" s="1">
        <v>44070</v>
      </c>
      <c r="P171" s="132">
        <f t="shared" si="79"/>
        <v>90</v>
      </c>
      <c r="Q171" s="132">
        <f>SUM(P165:P171)/7</f>
        <v>84.428571428571431</v>
      </c>
      <c r="S171" s="132">
        <f t="shared" si="80"/>
        <v>60</v>
      </c>
      <c r="T171" s="132">
        <f t="shared" si="70"/>
        <v>53.857142857142854</v>
      </c>
      <c r="V171" s="132">
        <f t="shared" si="81"/>
        <v>40</v>
      </c>
      <c r="W171" s="132">
        <f>SUM(V165:V171)/7</f>
        <v>42.285714285714285</v>
      </c>
      <c r="Y171" s="132">
        <f t="shared" si="82"/>
        <v>28</v>
      </c>
      <c r="Z171" s="132">
        <f t="shared" si="74"/>
        <v>17.571428571428573</v>
      </c>
      <c r="AB171" s="132">
        <f t="shared" si="83"/>
        <v>13</v>
      </c>
      <c r="AC171" s="132">
        <f t="shared" si="75"/>
        <v>9.8571428571428577</v>
      </c>
    </row>
    <row r="172" spans="1:29" x14ac:dyDescent="0.25">
      <c r="A172" s="14" t="s">
        <v>380</v>
      </c>
      <c r="B172" s="132">
        <v>5813</v>
      </c>
      <c r="C172" s="132">
        <f t="shared" si="76"/>
        <v>81</v>
      </c>
      <c r="D172" s="132">
        <v>5539</v>
      </c>
      <c r="E172" s="132">
        <f t="shared" si="77"/>
        <v>56</v>
      </c>
      <c r="F172" s="132">
        <v>3200</v>
      </c>
      <c r="G172" s="132">
        <f t="shared" si="78"/>
        <v>28</v>
      </c>
      <c r="H172" s="132">
        <v>1949</v>
      </c>
      <c r="I172" s="132">
        <f t="shared" si="62"/>
        <v>12</v>
      </c>
      <c r="J172" s="132">
        <v>1064</v>
      </c>
      <c r="K172" s="132">
        <f t="shared" si="63"/>
        <v>5</v>
      </c>
      <c r="O172" s="1">
        <v>44071</v>
      </c>
      <c r="P172" s="132">
        <f t="shared" si="79"/>
        <v>81</v>
      </c>
      <c r="Q172" s="132">
        <f>SUM(P166:P172)/7</f>
        <v>84.428571428571431</v>
      </c>
      <c r="S172" s="132">
        <f t="shared" si="80"/>
        <v>56</v>
      </c>
      <c r="T172" s="132">
        <f t="shared" si="70"/>
        <v>54.571428571428569</v>
      </c>
      <c r="V172" s="132">
        <f t="shared" si="81"/>
        <v>28</v>
      </c>
      <c r="W172" s="132">
        <f>SUM(V166:V172)/7</f>
        <v>41.857142857142854</v>
      </c>
      <c r="Y172" s="132">
        <f t="shared" si="82"/>
        <v>12</v>
      </c>
      <c r="Z172" s="132">
        <f t="shared" si="74"/>
        <v>16.857142857142858</v>
      </c>
      <c r="AB172" s="132">
        <f t="shared" si="83"/>
        <v>5</v>
      </c>
      <c r="AC172" s="132">
        <f t="shared" si="75"/>
        <v>9</v>
      </c>
    </row>
    <row r="173" spans="1:29" x14ac:dyDescent="0.25">
      <c r="A173" s="132" t="s">
        <v>401</v>
      </c>
      <c r="B173" s="132">
        <v>5877</v>
      </c>
      <c r="C173" s="132">
        <f t="shared" si="76"/>
        <v>64</v>
      </c>
      <c r="D173" s="132">
        <v>5587</v>
      </c>
      <c r="E173" s="132">
        <f t="shared" si="77"/>
        <v>48</v>
      </c>
      <c r="F173" s="132">
        <v>3242</v>
      </c>
      <c r="G173" s="132">
        <f t="shared" si="78"/>
        <v>42</v>
      </c>
      <c r="H173" s="132">
        <v>1970</v>
      </c>
      <c r="I173" s="132">
        <f t="shared" si="62"/>
        <v>21</v>
      </c>
      <c r="J173" s="132">
        <v>1084</v>
      </c>
      <c r="K173" s="132">
        <f t="shared" si="63"/>
        <v>20</v>
      </c>
      <c r="O173" s="1">
        <v>44072</v>
      </c>
      <c r="P173" s="132">
        <f t="shared" si="79"/>
        <v>64</v>
      </c>
      <c r="Q173" s="132">
        <f>SUM(P167:P173)/7</f>
        <v>86.571428571428569</v>
      </c>
      <c r="S173" s="132">
        <f t="shared" si="80"/>
        <v>48</v>
      </c>
      <c r="T173" s="132">
        <f t="shared" si="70"/>
        <v>52.857142857142854</v>
      </c>
      <c r="V173" s="132">
        <f t="shared" si="81"/>
        <v>42</v>
      </c>
      <c r="W173" s="132">
        <f>SUM(V167:V173)/7</f>
        <v>39.571428571428569</v>
      </c>
      <c r="Y173" s="132">
        <f t="shared" si="82"/>
        <v>21</v>
      </c>
      <c r="Z173" s="132">
        <f t="shared" si="74"/>
        <v>16.285714285714285</v>
      </c>
      <c r="AB173" s="132">
        <f t="shared" si="83"/>
        <v>20</v>
      </c>
      <c r="AC173" s="132">
        <f t="shared" si="75"/>
        <v>10.714285714285714</v>
      </c>
    </row>
    <row r="174" spans="1:29" x14ac:dyDescent="0.25">
      <c r="A174" s="14" t="s">
        <v>402</v>
      </c>
      <c r="B174" s="132">
        <v>5939</v>
      </c>
      <c r="C174" s="132">
        <f t="shared" si="76"/>
        <v>62</v>
      </c>
      <c r="D174" s="132">
        <v>5637</v>
      </c>
      <c r="E174" s="132">
        <f t="shared" si="77"/>
        <v>50</v>
      </c>
      <c r="F174" s="132">
        <v>3301</v>
      </c>
      <c r="G174" s="132">
        <f t="shared" si="78"/>
        <v>59</v>
      </c>
      <c r="H174" s="132">
        <v>1996</v>
      </c>
      <c r="I174" s="132">
        <f t="shared" si="62"/>
        <v>26</v>
      </c>
      <c r="J174" s="132">
        <v>1101</v>
      </c>
      <c r="K174" s="132">
        <f t="shared" si="63"/>
        <v>17</v>
      </c>
      <c r="O174" s="1">
        <v>44073</v>
      </c>
      <c r="P174" s="132">
        <f t="shared" si="79"/>
        <v>62</v>
      </c>
      <c r="Q174" s="132">
        <f t="shared" ref="Q174:Q183" si="84">SUM(P168:P174)/7</f>
        <v>84.571428571428569</v>
      </c>
      <c r="S174" s="132">
        <f t="shared" si="80"/>
        <v>50</v>
      </c>
      <c r="T174" s="132">
        <f t="shared" si="70"/>
        <v>52.714285714285715</v>
      </c>
      <c r="V174" s="132">
        <f t="shared" ref="V174:V183" si="85">G174</f>
        <v>59</v>
      </c>
      <c r="W174" s="132">
        <f t="shared" ref="W174:W183" si="86">SUM(V168:V174)/7</f>
        <v>43.571428571428569</v>
      </c>
      <c r="Y174" s="132">
        <f t="shared" si="82"/>
        <v>26</v>
      </c>
      <c r="Z174" s="132">
        <f t="shared" ref="Z174:Z183" si="87">SUM(Y168:Y174)/7</f>
        <v>17.714285714285715</v>
      </c>
      <c r="AB174" s="132">
        <f t="shared" si="83"/>
        <v>17</v>
      </c>
      <c r="AC174" s="132">
        <f t="shared" ref="AC174:AC195" si="88">SUM(AB168:AB174)/7</f>
        <v>12.142857142857142</v>
      </c>
    </row>
    <row r="175" spans="1:29" x14ac:dyDescent="0.25">
      <c r="A175" s="132" t="s">
        <v>403</v>
      </c>
      <c r="B175" s="132">
        <v>6046</v>
      </c>
      <c r="C175" s="132">
        <f t="shared" si="76"/>
        <v>107</v>
      </c>
      <c r="D175" s="132">
        <v>5668</v>
      </c>
      <c r="E175" s="132">
        <f t="shared" si="77"/>
        <v>31</v>
      </c>
      <c r="F175" s="132">
        <v>3361</v>
      </c>
      <c r="G175" s="132">
        <f t="shared" si="78"/>
        <v>60</v>
      </c>
      <c r="H175" s="132">
        <v>2014</v>
      </c>
      <c r="I175" s="132">
        <f t="shared" si="62"/>
        <v>18</v>
      </c>
      <c r="J175" s="132">
        <v>1116</v>
      </c>
      <c r="K175" s="132">
        <f t="shared" si="63"/>
        <v>15</v>
      </c>
      <c r="O175" s="1">
        <v>44074</v>
      </c>
      <c r="P175" s="132">
        <f t="shared" si="79"/>
        <v>107</v>
      </c>
      <c r="Q175" s="132">
        <f t="shared" si="84"/>
        <v>82.142857142857139</v>
      </c>
      <c r="S175" s="132">
        <f t="shared" si="80"/>
        <v>31</v>
      </c>
      <c r="T175" s="132">
        <f t="shared" si="70"/>
        <v>49.142857142857146</v>
      </c>
      <c r="V175" s="132">
        <f t="shared" si="85"/>
        <v>60</v>
      </c>
      <c r="W175" s="132">
        <f t="shared" si="86"/>
        <v>43.571428571428569</v>
      </c>
      <c r="Y175" s="132">
        <f t="shared" si="82"/>
        <v>18</v>
      </c>
      <c r="Z175" s="132">
        <f t="shared" si="87"/>
        <v>18.285714285714285</v>
      </c>
      <c r="AB175" s="132">
        <f t="shared" si="83"/>
        <v>15</v>
      </c>
      <c r="AC175" s="132">
        <f t="shared" si="88"/>
        <v>12.428571428571429</v>
      </c>
    </row>
    <row r="176" spans="1:29" x14ac:dyDescent="0.25">
      <c r="A176" s="14" t="s">
        <v>406</v>
      </c>
      <c r="B176" s="132">
        <v>6117</v>
      </c>
      <c r="C176" s="132">
        <f t="shared" si="76"/>
        <v>71</v>
      </c>
      <c r="D176" s="132">
        <v>5732</v>
      </c>
      <c r="E176" s="132">
        <f t="shared" si="77"/>
        <v>64</v>
      </c>
      <c r="F176" s="132">
        <v>3410</v>
      </c>
      <c r="G176" s="132">
        <f t="shared" si="78"/>
        <v>49</v>
      </c>
      <c r="H176" s="132">
        <v>2031</v>
      </c>
      <c r="I176" s="132">
        <f t="shared" si="62"/>
        <v>17</v>
      </c>
      <c r="J176" s="132">
        <v>1129</v>
      </c>
      <c r="K176" s="132">
        <f t="shared" si="63"/>
        <v>13</v>
      </c>
      <c r="O176" s="1">
        <v>44075</v>
      </c>
      <c r="P176" s="132">
        <f t="shared" si="79"/>
        <v>71</v>
      </c>
      <c r="Q176" s="132">
        <f t="shared" si="84"/>
        <v>79.714285714285708</v>
      </c>
      <c r="S176" s="132">
        <f t="shared" si="80"/>
        <v>64</v>
      </c>
      <c r="T176" s="132">
        <f t="shared" si="70"/>
        <v>53.428571428571431</v>
      </c>
      <c r="V176" s="132">
        <f t="shared" si="85"/>
        <v>49</v>
      </c>
      <c r="W176" s="132">
        <f t="shared" si="86"/>
        <v>47.285714285714285</v>
      </c>
      <c r="Y176" s="132">
        <f t="shared" si="82"/>
        <v>17</v>
      </c>
      <c r="Z176" s="132">
        <f t="shared" si="87"/>
        <v>18.857142857142858</v>
      </c>
      <c r="AB176" s="132">
        <f t="shared" si="83"/>
        <v>13</v>
      </c>
      <c r="AC176" s="132">
        <f t="shared" si="88"/>
        <v>13.571428571428571</v>
      </c>
    </row>
    <row r="177" spans="1:29" x14ac:dyDescent="0.25">
      <c r="A177" s="132" t="s">
        <v>408</v>
      </c>
      <c r="B177" s="132">
        <v>6235</v>
      </c>
      <c r="C177" s="132">
        <f t="shared" si="76"/>
        <v>118</v>
      </c>
      <c r="D177" s="132">
        <v>5840</v>
      </c>
      <c r="E177" s="132">
        <f t="shared" si="77"/>
        <v>108</v>
      </c>
      <c r="F177" s="132">
        <v>3475</v>
      </c>
      <c r="G177" s="132">
        <f t="shared" si="78"/>
        <v>65</v>
      </c>
      <c r="H177" s="132">
        <v>2057</v>
      </c>
      <c r="I177" s="132">
        <f t="shared" si="62"/>
        <v>26</v>
      </c>
      <c r="J177" s="132">
        <v>1142</v>
      </c>
      <c r="K177" s="132">
        <f t="shared" si="63"/>
        <v>13</v>
      </c>
      <c r="O177" s="1">
        <v>44076</v>
      </c>
      <c r="P177" s="132">
        <f t="shared" si="79"/>
        <v>118</v>
      </c>
      <c r="Q177" s="132">
        <f t="shared" si="84"/>
        <v>84.714285714285708</v>
      </c>
      <c r="S177" s="132">
        <f t="shared" si="80"/>
        <v>108</v>
      </c>
      <c r="T177" s="132">
        <f t="shared" si="70"/>
        <v>59.571428571428569</v>
      </c>
      <c r="V177" s="132">
        <f t="shared" si="85"/>
        <v>65</v>
      </c>
      <c r="W177" s="132">
        <f t="shared" si="86"/>
        <v>49</v>
      </c>
      <c r="Y177" s="132">
        <f t="shared" si="82"/>
        <v>26</v>
      </c>
      <c r="Z177" s="132">
        <f t="shared" si="87"/>
        <v>21.142857142857142</v>
      </c>
      <c r="AB177" s="132">
        <f t="shared" si="83"/>
        <v>13</v>
      </c>
      <c r="AC177" s="132">
        <f t="shared" si="88"/>
        <v>13.714285714285714</v>
      </c>
    </row>
    <row r="178" spans="1:29" x14ac:dyDescent="0.25">
      <c r="A178" s="132" t="s">
        <v>409</v>
      </c>
      <c r="B178" s="132">
        <v>6309</v>
      </c>
      <c r="C178" s="132">
        <f>B178-B177</f>
        <v>74</v>
      </c>
      <c r="D178" s="132">
        <v>5913</v>
      </c>
      <c r="E178" s="132">
        <f>D178-D177</f>
        <v>73</v>
      </c>
      <c r="F178" s="132">
        <v>3536</v>
      </c>
      <c r="G178" s="132">
        <f t="shared" si="78"/>
        <v>61</v>
      </c>
      <c r="H178" s="132">
        <v>2074</v>
      </c>
      <c r="I178" s="132">
        <f t="shared" si="62"/>
        <v>17</v>
      </c>
      <c r="J178" s="132">
        <v>1158</v>
      </c>
      <c r="K178" s="132">
        <f t="shared" si="63"/>
        <v>16</v>
      </c>
      <c r="O178" s="1">
        <v>44077</v>
      </c>
      <c r="P178" s="132">
        <f t="shared" si="79"/>
        <v>74</v>
      </c>
      <c r="Q178" s="132">
        <f t="shared" si="84"/>
        <v>82.428571428571431</v>
      </c>
      <c r="S178" s="132">
        <f t="shared" si="80"/>
        <v>73</v>
      </c>
      <c r="T178" s="132">
        <f t="shared" si="70"/>
        <v>61.428571428571431</v>
      </c>
      <c r="V178" s="132">
        <f t="shared" si="85"/>
        <v>61</v>
      </c>
      <c r="W178" s="132">
        <f t="shared" si="86"/>
        <v>52</v>
      </c>
      <c r="Y178" s="132">
        <f t="shared" si="82"/>
        <v>17</v>
      </c>
      <c r="Z178" s="132">
        <f t="shared" si="87"/>
        <v>19.571428571428573</v>
      </c>
      <c r="AB178" s="132">
        <f t="shared" si="83"/>
        <v>16</v>
      </c>
      <c r="AC178" s="132">
        <f t="shared" si="88"/>
        <v>14.142857142857142</v>
      </c>
    </row>
    <row r="179" spans="1:29" x14ac:dyDescent="0.25">
      <c r="A179" s="132" t="s">
        <v>430</v>
      </c>
      <c r="B179" s="132">
        <v>6444</v>
      </c>
      <c r="C179" s="132">
        <f t="shared" ref="C179:C195" si="89">B179-B178</f>
        <v>135</v>
      </c>
      <c r="D179" s="132">
        <v>5970</v>
      </c>
      <c r="E179" s="132">
        <f t="shared" ref="E179:E195" si="90">D179-D178</f>
        <v>57</v>
      </c>
      <c r="F179" s="132">
        <v>3635</v>
      </c>
      <c r="G179" s="132">
        <f t="shared" ref="G179:G195" si="91">F179-F178</f>
        <v>99</v>
      </c>
      <c r="H179" s="132">
        <v>2103</v>
      </c>
      <c r="I179" s="132">
        <f t="shared" ref="I179:I195" si="92">H179-H178</f>
        <v>29</v>
      </c>
      <c r="J179" s="132">
        <v>1178</v>
      </c>
      <c r="K179" s="132">
        <f t="shared" si="63"/>
        <v>20</v>
      </c>
      <c r="O179" s="1">
        <v>44078</v>
      </c>
      <c r="P179" s="132">
        <f t="shared" si="79"/>
        <v>135</v>
      </c>
      <c r="Q179" s="132">
        <f t="shared" si="84"/>
        <v>90.142857142857139</v>
      </c>
      <c r="S179" s="132">
        <f t="shared" si="80"/>
        <v>57</v>
      </c>
      <c r="T179" s="132">
        <f t="shared" si="70"/>
        <v>61.571428571428569</v>
      </c>
      <c r="V179" s="132">
        <f t="shared" si="85"/>
        <v>99</v>
      </c>
      <c r="W179" s="132">
        <f t="shared" si="86"/>
        <v>62.142857142857146</v>
      </c>
      <c r="Y179" s="132">
        <f t="shared" si="82"/>
        <v>29</v>
      </c>
      <c r="Z179" s="132">
        <f t="shared" si="87"/>
        <v>22</v>
      </c>
      <c r="AB179" s="132">
        <f t="shared" si="83"/>
        <v>20</v>
      </c>
      <c r="AC179" s="132">
        <f t="shared" si="88"/>
        <v>16.285714285714285</v>
      </c>
    </row>
    <row r="180" spans="1:29" x14ac:dyDescent="0.25">
      <c r="A180" s="132" t="s">
        <v>434</v>
      </c>
      <c r="B180" s="132">
        <v>6552</v>
      </c>
      <c r="C180" s="132">
        <f t="shared" si="89"/>
        <v>108</v>
      </c>
      <c r="D180" s="132">
        <v>6013</v>
      </c>
      <c r="E180" s="132">
        <f t="shared" si="90"/>
        <v>43</v>
      </c>
      <c r="F180" s="132">
        <v>3685</v>
      </c>
      <c r="G180" s="132">
        <f t="shared" si="91"/>
        <v>50</v>
      </c>
      <c r="H180" s="132">
        <v>2131</v>
      </c>
      <c r="I180" s="132">
        <f t="shared" si="92"/>
        <v>28</v>
      </c>
      <c r="J180" s="132">
        <v>1199</v>
      </c>
      <c r="K180" s="132">
        <f t="shared" si="63"/>
        <v>21</v>
      </c>
      <c r="O180" s="1">
        <v>44079</v>
      </c>
      <c r="P180" s="132">
        <f t="shared" si="79"/>
        <v>108</v>
      </c>
      <c r="Q180" s="132">
        <f t="shared" si="84"/>
        <v>96.428571428571431</v>
      </c>
      <c r="S180" s="132">
        <f t="shared" si="80"/>
        <v>43</v>
      </c>
      <c r="T180" s="132">
        <f t="shared" si="70"/>
        <v>60.857142857142854</v>
      </c>
      <c r="V180" s="132">
        <f t="shared" si="85"/>
        <v>50</v>
      </c>
      <c r="W180" s="132">
        <f t="shared" si="86"/>
        <v>63.285714285714285</v>
      </c>
      <c r="Y180" s="132">
        <f t="shared" si="82"/>
        <v>28</v>
      </c>
      <c r="Z180" s="132">
        <f t="shared" si="87"/>
        <v>23</v>
      </c>
      <c r="AB180" s="132">
        <f t="shared" si="83"/>
        <v>21</v>
      </c>
      <c r="AC180" s="132">
        <f t="shared" si="88"/>
        <v>16.428571428571427</v>
      </c>
    </row>
    <row r="181" spans="1:29" x14ac:dyDescent="0.25">
      <c r="A181" s="132" t="s">
        <v>435</v>
      </c>
      <c r="B181" s="132">
        <v>6684</v>
      </c>
      <c r="C181" s="132">
        <f t="shared" si="89"/>
        <v>132</v>
      </c>
      <c r="D181" s="132">
        <v>6091</v>
      </c>
      <c r="E181" s="132">
        <f t="shared" si="90"/>
        <v>78</v>
      </c>
      <c r="F181" s="132">
        <v>3800</v>
      </c>
      <c r="G181" s="132">
        <f t="shared" si="91"/>
        <v>115</v>
      </c>
      <c r="H181" s="132">
        <v>2159</v>
      </c>
      <c r="I181" s="132">
        <f t="shared" si="92"/>
        <v>28</v>
      </c>
      <c r="J181" s="132">
        <v>1218</v>
      </c>
      <c r="K181" s="132">
        <f t="shared" si="63"/>
        <v>19</v>
      </c>
      <c r="O181" s="1">
        <v>44080</v>
      </c>
      <c r="P181" s="132">
        <f t="shared" si="79"/>
        <v>132</v>
      </c>
      <c r="Q181" s="132">
        <f t="shared" si="84"/>
        <v>106.42857142857143</v>
      </c>
      <c r="S181" s="132">
        <f t="shared" si="80"/>
        <v>78</v>
      </c>
      <c r="T181" s="132">
        <f t="shared" si="70"/>
        <v>64.857142857142861</v>
      </c>
      <c r="V181" s="132">
        <f t="shared" si="85"/>
        <v>115</v>
      </c>
      <c r="W181" s="132">
        <f t="shared" si="86"/>
        <v>71.285714285714292</v>
      </c>
      <c r="Y181" s="132">
        <f t="shared" si="82"/>
        <v>28</v>
      </c>
      <c r="Z181" s="132">
        <f t="shared" si="87"/>
        <v>23.285714285714285</v>
      </c>
      <c r="AB181" s="132">
        <f t="shared" si="83"/>
        <v>19</v>
      </c>
      <c r="AC181" s="132">
        <f t="shared" si="88"/>
        <v>16.714285714285715</v>
      </c>
    </row>
    <row r="182" spans="1:29" x14ac:dyDescent="0.25">
      <c r="A182" s="132" t="s">
        <v>455</v>
      </c>
      <c r="B182" s="132">
        <v>6819</v>
      </c>
      <c r="C182" s="132">
        <f t="shared" si="89"/>
        <v>135</v>
      </c>
      <c r="D182" s="132">
        <v>6168</v>
      </c>
      <c r="E182" s="132">
        <f t="shared" si="90"/>
        <v>77</v>
      </c>
      <c r="F182" s="132">
        <v>3844</v>
      </c>
      <c r="G182" s="132">
        <f t="shared" si="91"/>
        <v>44</v>
      </c>
      <c r="H182" s="132">
        <v>2190</v>
      </c>
      <c r="I182" s="132">
        <f t="shared" si="92"/>
        <v>31</v>
      </c>
      <c r="J182" s="132">
        <v>1226</v>
      </c>
      <c r="K182" s="132">
        <f t="shared" si="63"/>
        <v>8</v>
      </c>
      <c r="O182" s="1">
        <v>44081</v>
      </c>
      <c r="P182" s="132">
        <f t="shared" si="79"/>
        <v>135</v>
      </c>
      <c r="Q182" s="132">
        <f t="shared" si="84"/>
        <v>110.42857142857143</v>
      </c>
      <c r="S182" s="132">
        <f t="shared" si="80"/>
        <v>77</v>
      </c>
      <c r="T182" s="132">
        <f t="shared" si="70"/>
        <v>71.428571428571431</v>
      </c>
      <c r="V182" s="132">
        <f t="shared" si="85"/>
        <v>44</v>
      </c>
      <c r="W182" s="132">
        <f t="shared" si="86"/>
        <v>69</v>
      </c>
      <c r="Y182" s="132">
        <f t="shared" si="82"/>
        <v>31</v>
      </c>
      <c r="Z182" s="132">
        <f t="shared" si="87"/>
        <v>25.142857142857142</v>
      </c>
      <c r="AB182" s="132">
        <f t="shared" si="83"/>
        <v>8</v>
      </c>
      <c r="AC182" s="132">
        <f t="shared" si="88"/>
        <v>15.714285714285714</v>
      </c>
    </row>
    <row r="183" spans="1:29" x14ac:dyDescent="0.25">
      <c r="A183" s="132" t="s">
        <v>486</v>
      </c>
      <c r="B183" s="132">
        <v>7009</v>
      </c>
      <c r="C183" s="132">
        <f t="shared" si="89"/>
        <v>190</v>
      </c>
      <c r="D183" s="132">
        <v>6243</v>
      </c>
      <c r="E183" s="132">
        <f t="shared" si="90"/>
        <v>75</v>
      </c>
      <c r="F183" s="132">
        <v>3935</v>
      </c>
      <c r="G183" s="132">
        <f t="shared" si="91"/>
        <v>91</v>
      </c>
      <c r="H183" s="132">
        <v>2230</v>
      </c>
      <c r="I183" s="132">
        <f t="shared" si="92"/>
        <v>40</v>
      </c>
      <c r="J183" s="132">
        <v>1237</v>
      </c>
      <c r="K183" s="132">
        <f t="shared" si="63"/>
        <v>11</v>
      </c>
      <c r="O183" s="1">
        <v>44082</v>
      </c>
      <c r="P183" s="132">
        <f t="shared" si="79"/>
        <v>190</v>
      </c>
      <c r="Q183" s="132">
        <f t="shared" si="84"/>
        <v>127.42857142857143</v>
      </c>
      <c r="S183" s="132">
        <f t="shared" si="80"/>
        <v>75</v>
      </c>
      <c r="T183" s="132">
        <f t="shared" si="70"/>
        <v>73</v>
      </c>
      <c r="V183" s="132">
        <f t="shared" si="85"/>
        <v>91</v>
      </c>
      <c r="W183" s="132">
        <f t="shared" si="86"/>
        <v>75</v>
      </c>
      <c r="Y183" s="132">
        <f t="shared" si="82"/>
        <v>40</v>
      </c>
      <c r="Z183" s="132">
        <f t="shared" si="87"/>
        <v>28.428571428571427</v>
      </c>
      <c r="AB183" s="132">
        <f t="shared" si="83"/>
        <v>11</v>
      </c>
      <c r="AC183" s="132">
        <f t="shared" si="88"/>
        <v>15.428571428571429</v>
      </c>
    </row>
    <row r="184" spans="1:29" x14ac:dyDescent="0.25">
      <c r="A184" s="132" t="s">
        <v>487</v>
      </c>
      <c r="B184" s="132">
        <v>7141</v>
      </c>
      <c r="C184" s="132">
        <f t="shared" si="89"/>
        <v>132</v>
      </c>
      <c r="D184" s="132">
        <v>6328</v>
      </c>
      <c r="E184" s="132">
        <f t="shared" si="90"/>
        <v>85</v>
      </c>
      <c r="F184" s="132">
        <v>4055</v>
      </c>
      <c r="G184" s="132">
        <f t="shared" si="91"/>
        <v>120</v>
      </c>
      <c r="H184" s="132">
        <v>2274</v>
      </c>
      <c r="I184" s="132">
        <f t="shared" si="92"/>
        <v>44</v>
      </c>
      <c r="J184" s="132">
        <v>1260</v>
      </c>
      <c r="K184" s="132">
        <f t="shared" si="63"/>
        <v>23</v>
      </c>
      <c r="O184" s="1">
        <v>44083</v>
      </c>
      <c r="P184" s="132">
        <f t="shared" si="79"/>
        <v>132</v>
      </c>
      <c r="Q184" s="132">
        <f t="shared" ref="Q184:Q195" si="93">SUM(P178:P184)/7</f>
        <v>129.42857142857142</v>
      </c>
      <c r="S184" s="132">
        <f t="shared" si="80"/>
        <v>85</v>
      </c>
      <c r="T184" s="132">
        <f t="shared" ref="T184:T195" si="94">SUM(S178:S184)/7</f>
        <v>69.714285714285708</v>
      </c>
      <c r="V184" s="132">
        <f t="shared" ref="V184:V195" si="95">G184</f>
        <v>120</v>
      </c>
      <c r="W184" s="132">
        <f t="shared" ref="W184:W195" si="96">SUM(V178:V184)/7</f>
        <v>82.857142857142861</v>
      </c>
      <c r="Y184" s="132">
        <f t="shared" si="82"/>
        <v>44</v>
      </c>
      <c r="Z184" s="132">
        <f t="shared" ref="Z184:Z195" si="97">SUM(Y178:Y184)/7</f>
        <v>31</v>
      </c>
      <c r="AB184" s="132">
        <f t="shared" si="83"/>
        <v>23</v>
      </c>
      <c r="AC184" s="132">
        <f t="shared" si="88"/>
        <v>16.857142857142858</v>
      </c>
    </row>
    <row r="185" spans="1:29" x14ac:dyDescent="0.25">
      <c r="A185" s="132" t="s">
        <v>491</v>
      </c>
      <c r="B185" s="132">
        <v>7267</v>
      </c>
      <c r="C185" s="132">
        <f t="shared" si="89"/>
        <v>126</v>
      </c>
      <c r="D185" s="132">
        <v>6434</v>
      </c>
      <c r="E185" s="132">
        <f t="shared" si="90"/>
        <v>106</v>
      </c>
      <c r="F185" s="132">
        <v>4102</v>
      </c>
      <c r="G185" s="132">
        <f t="shared" si="91"/>
        <v>47</v>
      </c>
      <c r="H185" s="132">
        <v>2290</v>
      </c>
      <c r="I185" s="132">
        <f t="shared" si="92"/>
        <v>16</v>
      </c>
      <c r="K185" s="132">
        <f t="shared" si="63"/>
        <v>-1260</v>
      </c>
      <c r="O185" s="1">
        <v>44084</v>
      </c>
      <c r="P185" s="132">
        <f t="shared" si="79"/>
        <v>126</v>
      </c>
      <c r="Q185" s="132">
        <f t="shared" si="93"/>
        <v>136.85714285714286</v>
      </c>
      <c r="S185" s="132">
        <f t="shared" si="80"/>
        <v>106</v>
      </c>
      <c r="T185" s="132">
        <f t="shared" si="94"/>
        <v>74.428571428571431</v>
      </c>
      <c r="V185" s="132">
        <f t="shared" si="95"/>
        <v>47</v>
      </c>
      <c r="W185" s="132">
        <f t="shared" si="96"/>
        <v>80.857142857142861</v>
      </c>
      <c r="Y185" s="132">
        <f t="shared" si="82"/>
        <v>16</v>
      </c>
      <c r="Z185" s="132">
        <f t="shared" si="97"/>
        <v>30.857142857142858</v>
      </c>
      <c r="AB185" s="132">
        <f t="shared" si="83"/>
        <v>-1260</v>
      </c>
      <c r="AC185" s="132">
        <f t="shared" si="88"/>
        <v>-165.42857142857142</v>
      </c>
    </row>
    <row r="186" spans="1:29" x14ac:dyDescent="0.25">
      <c r="A186" s="132" t="s">
        <v>492</v>
      </c>
      <c r="B186" s="132">
        <v>7453</v>
      </c>
      <c r="C186" s="132">
        <f t="shared" si="89"/>
        <v>186</v>
      </c>
      <c r="D186" s="132">
        <v>6555</v>
      </c>
      <c r="E186" s="132">
        <f t="shared" si="90"/>
        <v>121</v>
      </c>
      <c r="F186" s="132">
        <v>4225</v>
      </c>
      <c r="G186" s="132">
        <f t="shared" si="91"/>
        <v>123</v>
      </c>
      <c r="H186" s="132">
        <v>2323</v>
      </c>
      <c r="I186" s="132">
        <f t="shared" si="92"/>
        <v>33</v>
      </c>
      <c r="K186" s="132">
        <f t="shared" si="63"/>
        <v>0</v>
      </c>
      <c r="O186" s="1">
        <v>44085</v>
      </c>
      <c r="P186" s="132">
        <f t="shared" si="79"/>
        <v>186</v>
      </c>
      <c r="Q186" s="132">
        <f t="shared" si="93"/>
        <v>144.14285714285714</v>
      </c>
      <c r="S186" s="132">
        <f t="shared" si="80"/>
        <v>121</v>
      </c>
      <c r="T186" s="132">
        <f t="shared" si="94"/>
        <v>83.571428571428569</v>
      </c>
      <c r="V186" s="132">
        <f t="shared" si="95"/>
        <v>123</v>
      </c>
      <c r="W186" s="132">
        <f t="shared" si="96"/>
        <v>84.285714285714292</v>
      </c>
      <c r="Y186" s="132">
        <f t="shared" si="82"/>
        <v>33</v>
      </c>
      <c r="Z186" s="132">
        <f t="shared" si="97"/>
        <v>31.428571428571427</v>
      </c>
      <c r="AB186" s="132">
        <f t="shared" si="83"/>
        <v>0</v>
      </c>
      <c r="AC186" s="132">
        <f t="shared" si="88"/>
        <v>-168.28571428571428</v>
      </c>
    </row>
    <row r="187" spans="1:29" x14ac:dyDescent="0.25">
      <c r="A187" s="132" t="s">
        <v>509</v>
      </c>
      <c r="B187" s="132">
        <v>7619</v>
      </c>
      <c r="C187" s="132">
        <f t="shared" si="89"/>
        <v>166</v>
      </c>
      <c r="D187" s="132">
        <v>6643</v>
      </c>
      <c r="E187" s="132">
        <f t="shared" si="90"/>
        <v>88</v>
      </c>
      <c r="F187" s="132">
        <v>4347</v>
      </c>
      <c r="G187" s="132">
        <f t="shared" si="91"/>
        <v>122</v>
      </c>
      <c r="H187" s="132">
        <v>2368</v>
      </c>
      <c r="I187" s="132">
        <f t="shared" si="92"/>
        <v>45</v>
      </c>
      <c r="K187" s="132">
        <f t="shared" si="63"/>
        <v>0</v>
      </c>
      <c r="O187" s="1">
        <v>44086</v>
      </c>
      <c r="P187" s="132">
        <f t="shared" si="79"/>
        <v>166</v>
      </c>
      <c r="Q187" s="132">
        <f t="shared" si="93"/>
        <v>152.42857142857142</v>
      </c>
      <c r="S187" s="132">
        <f t="shared" si="80"/>
        <v>88</v>
      </c>
      <c r="T187" s="132">
        <f t="shared" si="94"/>
        <v>90</v>
      </c>
      <c r="V187" s="132">
        <f t="shared" si="95"/>
        <v>122</v>
      </c>
      <c r="W187" s="132">
        <f t="shared" si="96"/>
        <v>94.571428571428569</v>
      </c>
      <c r="Y187" s="132">
        <f t="shared" si="82"/>
        <v>45</v>
      </c>
      <c r="Z187" s="132">
        <f t="shared" si="97"/>
        <v>33.857142857142854</v>
      </c>
      <c r="AB187" s="132">
        <f t="shared" si="83"/>
        <v>0</v>
      </c>
      <c r="AC187" s="132">
        <f t="shared" si="88"/>
        <v>-171.28571428571428</v>
      </c>
    </row>
    <row r="188" spans="1:29" x14ac:dyDescent="0.25">
      <c r="A188" s="132" t="s">
        <v>409</v>
      </c>
      <c r="B188" s="132">
        <v>7812</v>
      </c>
      <c r="C188" s="132">
        <f t="shared" si="89"/>
        <v>193</v>
      </c>
      <c r="D188" s="132">
        <v>6751</v>
      </c>
      <c r="E188" s="132">
        <f t="shared" si="90"/>
        <v>108</v>
      </c>
      <c r="F188" s="132">
        <v>4430</v>
      </c>
      <c r="G188" s="132">
        <f t="shared" si="91"/>
        <v>83</v>
      </c>
      <c r="H188" s="132">
        <v>2398</v>
      </c>
      <c r="I188" s="132">
        <f t="shared" si="92"/>
        <v>30</v>
      </c>
      <c r="K188" s="132">
        <f t="shared" si="63"/>
        <v>0</v>
      </c>
      <c r="O188" s="1">
        <v>44087</v>
      </c>
      <c r="P188" s="132">
        <f t="shared" si="79"/>
        <v>193</v>
      </c>
      <c r="Q188" s="132">
        <f t="shared" si="93"/>
        <v>161.14285714285714</v>
      </c>
      <c r="S188" s="132">
        <f t="shared" si="80"/>
        <v>108</v>
      </c>
      <c r="T188" s="132">
        <f t="shared" si="94"/>
        <v>94.285714285714292</v>
      </c>
      <c r="V188" s="132">
        <f t="shared" si="95"/>
        <v>83</v>
      </c>
      <c r="W188" s="132">
        <f t="shared" si="96"/>
        <v>90</v>
      </c>
      <c r="Y188" s="132">
        <f t="shared" si="82"/>
        <v>30</v>
      </c>
      <c r="Z188" s="132">
        <f t="shared" si="97"/>
        <v>34.142857142857146</v>
      </c>
      <c r="AB188" s="132">
        <f t="shared" si="83"/>
        <v>0</v>
      </c>
      <c r="AC188" s="132">
        <f t="shared" si="88"/>
        <v>-174</v>
      </c>
    </row>
    <row r="189" spans="1:29" x14ac:dyDescent="0.25">
      <c r="A189" s="132" t="s">
        <v>511</v>
      </c>
      <c r="B189" s="132">
        <v>8011</v>
      </c>
      <c r="C189" s="132">
        <f t="shared" si="89"/>
        <v>199</v>
      </c>
      <c r="D189" s="132">
        <v>6841</v>
      </c>
      <c r="E189" s="132">
        <f t="shared" si="90"/>
        <v>90</v>
      </c>
      <c r="F189" s="132">
        <v>4562</v>
      </c>
      <c r="G189" s="132">
        <f t="shared" si="91"/>
        <v>132</v>
      </c>
      <c r="H189" s="132">
        <v>2440</v>
      </c>
      <c r="I189" s="132">
        <f t="shared" si="92"/>
        <v>42</v>
      </c>
      <c r="K189" s="132">
        <f t="shared" si="63"/>
        <v>0</v>
      </c>
      <c r="O189" s="1">
        <v>44088</v>
      </c>
      <c r="P189" s="132">
        <f t="shared" si="79"/>
        <v>199</v>
      </c>
      <c r="Q189" s="132">
        <f t="shared" si="93"/>
        <v>170.28571428571428</v>
      </c>
      <c r="S189" s="132">
        <f t="shared" si="80"/>
        <v>90</v>
      </c>
      <c r="T189" s="132">
        <f t="shared" si="94"/>
        <v>96.142857142857139</v>
      </c>
      <c r="V189" s="132">
        <f t="shared" si="95"/>
        <v>132</v>
      </c>
      <c r="W189" s="132">
        <f t="shared" si="96"/>
        <v>102.57142857142857</v>
      </c>
      <c r="Y189" s="132">
        <f t="shared" si="82"/>
        <v>42</v>
      </c>
      <c r="Z189" s="132">
        <f t="shared" si="97"/>
        <v>35.714285714285715</v>
      </c>
      <c r="AB189" s="132">
        <f t="shared" si="83"/>
        <v>0</v>
      </c>
      <c r="AC189" s="132">
        <f t="shared" si="88"/>
        <v>-175.14285714285714</v>
      </c>
    </row>
    <row r="190" spans="1:29" x14ac:dyDescent="0.25">
      <c r="A190" s="132" t="s">
        <v>514</v>
      </c>
      <c r="B190" s="132">
        <v>8260</v>
      </c>
      <c r="C190" s="132">
        <f t="shared" si="89"/>
        <v>249</v>
      </c>
      <c r="D190" s="132">
        <v>6944</v>
      </c>
      <c r="E190" s="132">
        <f t="shared" si="90"/>
        <v>103</v>
      </c>
      <c r="F190" s="132">
        <v>4696</v>
      </c>
      <c r="G190" s="132">
        <f t="shared" si="91"/>
        <v>134</v>
      </c>
      <c r="H190" s="132">
        <v>2482</v>
      </c>
      <c r="I190" s="132">
        <f t="shared" si="92"/>
        <v>42</v>
      </c>
      <c r="K190" s="132">
        <f t="shared" si="63"/>
        <v>0</v>
      </c>
      <c r="O190" s="1">
        <v>44089</v>
      </c>
      <c r="P190" s="132">
        <f t="shared" si="79"/>
        <v>249</v>
      </c>
      <c r="Q190" s="132">
        <f t="shared" si="93"/>
        <v>178.71428571428572</v>
      </c>
      <c r="S190" s="132">
        <f t="shared" si="80"/>
        <v>103</v>
      </c>
      <c r="T190" s="132">
        <f t="shared" si="94"/>
        <v>100.14285714285714</v>
      </c>
      <c r="V190" s="132">
        <f t="shared" si="95"/>
        <v>134</v>
      </c>
      <c r="W190" s="132">
        <f t="shared" si="96"/>
        <v>108.71428571428571</v>
      </c>
      <c r="Y190" s="132">
        <f t="shared" si="82"/>
        <v>42</v>
      </c>
      <c r="Z190" s="132">
        <f t="shared" si="97"/>
        <v>36</v>
      </c>
      <c r="AB190" s="132">
        <f t="shared" si="83"/>
        <v>0</v>
      </c>
      <c r="AC190" s="132">
        <f t="shared" si="88"/>
        <v>-176.71428571428572</v>
      </c>
    </row>
    <row r="191" spans="1:29" x14ac:dyDescent="0.25">
      <c r="A191" s="132" t="s">
        <v>693</v>
      </c>
      <c r="B191" s="132">
        <v>8500</v>
      </c>
      <c r="C191" s="132">
        <f t="shared" si="89"/>
        <v>240</v>
      </c>
      <c r="D191" s="132">
        <v>7107</v>
      </c>
      <c r="E191" s="132">
        <f t="shared" si="90"/>
        <v>163</v>
      </c>
      <c r="F191" s="132">
        <v>4813</v>
      </c>
      <c r="G191" s="132">
        <f t="shared" si="91"/>
        <v>117</v>
      </c>
      <c r="H191" s="132">
        <v>2528</v>
      </c>
      <c r="I191" s="132">
        <f t="shared" si="92"/>
        <v>46</v>
      </c>
      <c r="K191" s="132">
        <f t="shared" si="63"/>
        <v>0</v>
      </c>
      <c r="O191" s="1">
        <v>44090</v>
      </c>
      <c r="P191" s="132">
        <f t="shared" si="79"/>
        <v>240</v>
      </c>
      <c r="Q191" s="132">
        <f t="shared" si="93"/>
        <v>194.14285714285714</v>
      </c>
      <c r="S191" s="132">
        <f t="shared" si="80"/>
        <v>163</v>
      </c>
      <c r="T191" s="132">
        <f t="shared" si="94"/>
        <v>111.28571428571429</v>
      </c>
      <c r="V191" s="132">
        <f t="shared" si="95"/>
        <v>117</v>
      </c>
      <c r="W191" s="132">
        <f t="shared" si="96"/>
        <v>108.28571428571429</v>
      </c>
      <c r="Y191" s="132">
        <f t="shared" si="82"/>
        <v>46</v>
      </c>
      <c r="Z191" s="132">
        <f t="shared" si="97"/>
        <v>36.285714285714285</v>
      </c>
      <c r="AB191" s="132">
        <f t="shared" si="83"/>
        <v>0</v>
      </c>
      <c r="AC191" s="132">
        <f t="shared" si="88"/>
        <v>-180</v>
      </c>
    </row>
    <row r="192" spans="1:29" x14ac:dyDescent="0.25">
      <c r="A192" s="132" t="s">
        <v>721</v>
      </c>
      <c r="B192" s="132">
        <v>8747</v>
      </c>
      <c r="C192" s="132">
        <f t="shared" si="89"/>
        <v>247</v>
      </c>
      <c r="D192" s="132">
        <v>7268</v>
      </c>
      <c r="E192" s="132">
        <f t="shared" si="90"/>
        <v>161</v>
      </c>
      <c r="F192" s="132">
        <v>4915</v>
      </c>
      <c r="G192" s="132">
        <f t="shared" si="91"/>
        <v>102</v>
      </c>
      <c r="H192" s="132">
        <v>2609</v>
      </c>
      <c r="I192" s="132">
        <f t="shared" si="92"/>
        <v>81</v>
      </c>
      <c r="K192" s="132">
        <f t="shared" si="63"/>
        <v>0</v>
      </c>
      <c r="O192" s="1">
        <v>44091</v>
      </c>
      <c r="P192" s="132">
        <f t="shared" si="79"/>
        <v>247</v>
      </c>
      <c r="Q192" s="132">
        <f t="shared" si="93"/>
        <v>211.42857142857142</v>
      </c>
      <c r="S192" s="132">
        <f t="shared" si="80"/>
        <v>161</v>
      </c>
      <c r="T192" s="132">
        <f t="shared" si="94"/>
        <v>119.14285714285714</v>
      </c>
      <c r="V192" s="132">
        <f t="shared" si="95"/>
        <v>102</v>
      </c>
      <c r="W192" s="132">
        <f t="shared" si="96"/>
        <v>116.14285714285714</v>
      </c>
      <c r="Y192" s="132">
        <f t="shared" si="82"/>
        <v>81</v>
      </c>
      <c r="Z192" s="132">
        <f t="shared" si="97"/>
        <v>45.571428571428569</v>
      </c>
      <c r="AB192" s="132">
        <f t="shared" si="83"/>
        <v>0</v>
      </c>
      <c r="AC192" s="132">
        <f t="shared" si="88"/>
        <v>0</v>
      </c>
    </row>
    <row r="193" spans="1:29" x14ac:dyDescent="0.25">
      <c r="A193" s="132">
        <v>18</v>
      </c>
      <c r="C193" s="132">
        <f t="shared" si="89"/>
        <v>-8747</v>
      </c>
      <c r="E193" s="132">
        <f t="shared" si="90"/>
        <v>-7268</v>
      </c>
      <c r="G193" s="132">
        <f t="shared" si="91"/>
        <v>-4915</v>
      </c>
      <c r="I193" s="132">
        <f t="shared" si="92"/>
        <v>-2609</v>
      </c>
      <c r="K193" s="132">
        <f t="shared" si="63"/>
        <v>0</v>
      </c>
      <c r="O193" s="1">
        <v>44092</v>
      </c>
      <c r="P193" s="132">
        <f t="shared" si="79"/>
        <v>-8747</v>
      </c>
      <c r="Q193" s="132">
        <f t="shared" si="93"/>
        <v>-1064.7142857142858</v>
      </c>
      <c r="S193" s="132">
        <f t="shared" si="80"/>
        <v>-7268</v>
      </c>
      <c r="T193" s="132">
        <f t="shared" si="94"/>
        <v>-936.42857142857144</v>
      </c>
      <c r="V193" s="132">
        <f t="shared" si="95"/>
        <v>-4915</v>
      </c>
      <c r="W193" s="132">
        <f t="shared" si="96"/>
        <v>-603.57142857142856</v>
      </c>
      <c r="Y193" s="132">
        <f t="shared" si="82"/>
        <v>-2609</v>
      </c>
      <c r="Z193" s="132">
        <f t="shared" si="97"/>
        <v>-331.85714285714283</v>
      </c>
      <c r="AB193" s="132">
        <f t="shared" si="83"/>
        <v>0</v>
      </c>
      <c r="AC193" s="132">
        <f t="shared" si="88"/>
        <v>0</v>
      </c>
    </row>
    <row r="194" spans="1:29" x14ac:dyDescent="0.25">
      <c r="A194" s="132">
        <v>19</v>
      </c>
      <c r="C194" s="132">
        <f t="shared" si="89"/>
        <v>0</v>
      </c>
      <c r="E194" s="132">
        <f t="shared" si="90"/>
        <v>0</v>
      </c>
      <c r="G194" s="132">
        <f t="shared" si="91"/>
        <v>0</v>
      </c>
      <c r="I194" s="132">
        <f t="shared" si="92"/>
        <v>0</v>
      </c>
      <c r="K194" s="132">
        <f t="shared" si="63"/>
        <v>0</v>
      </c>
      <c r="O194" s="1">
        <v>44093</v>
      </c>
      <c r="P194" s="132">
        <f t="shared" si="79"/>
        <v>0</v>
      </c>
      <c r="Q194" s="132">
        <f t="shared" si="93"/>
        <v>-1088.4285714285713</v>
      </c>
      <c r="S194" s="132">
        <f t="shared" si="80"/>
        <v>0</v>
      </c>
      <c r="T194" s="132">
        <f t="shared" si="94"/>
        <v>-949</v>
      </c>
      <c r="V194" s="132">
        <f t="shared" si="95"/>
        <v>0</v>
      </c>
      <c r="W194" s="132">
        <f t="shared" si="96"/>
        <v>-621</v>
      </c>
      <c r="Y194" s="132">
        <f t="shared" si="82"/>
        <v>0</v>
      </c>
      <c r="Z194" s="132">
        <f t="shared" si="97"/>
        <v>-338.28571428571428</v>
      </c>
      <c r="AB194" s="132">
        <f t="shared" si="83"/>
        <v>0</v>
      </c>
      <c r="AC194" s="132">
        <f t="shared" si="88"/>
        <v>0</v>
      </c>
    </row>
    <row r="195" spans="1:29" x14ac:dyDescent="0.25">
      <c r="A195" s="132">
        <v>20</v>
      </c>
      <c r="C195" s="132">
        <f t="shared" si="89"/>
        <v>0</v>
      </c>
      <c r="E195" s="132">
        <f t="shared" si="90"/>
        <v>0</v>
      </c>
      <c r="G195" s="132">
        <f t="shared" si="91"/>
        <v>0</v>
      </c>
      <c r="I195" s="132">
        <f t="shared" si="92"/>
        <v>0</v>
      </c>
      <c r="K195" s="132">
        <f t="shared" si="63"/>
        <v>0</v>
      </c>
      <c r="O195" s="1">
        <v>44094</v>
      </c>
      <c r="P195" s="132">
        <f t="shared" si="79"/>
        <v>0</v>
      </c>
      <c r="Q195" s="132">
        <f t="shared" si="93"/>
        <v>-1116</v>
      </c>
      <c r="S195" s="132">
        <f t="shared" si="80"/>
        <v>0</v>
      </c>
      <c r="T195" s="132">
        <f t="shared" si="94"/>
        <v>-964.42857142857144</v>
      </c>
      <c r="V195" s="132">
        <f t="shared" si="95"/>
        <v>0</v>
      </c>
      <c r="W195" s="132">
        <f t="shared" si="96"/>
        <v>-632.85714285714289</v>
      </c>
      <c r="Y195" s="132">
        <f t="shared" si="82"/>
        <v>0</v>
      </c>
      <c r="Z195" s="132">
        <f t="shared" si="97"/>
        <v>-342.57142857142856</v>
      </c>
      <c r="AB195" s="132">
        <f t="shared" si="83"/>
        <v>0</v>
      </c>
      <c r="AC195" s="132">
        <f t="shared" si="88"/>
        <v>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CEBF4-B9AC-436D-A9B9-740F60E5AFD6}">
  <sheetPr codeName="Sheet7"/>
  <dimension ref="A16:HQ243"/>
  <sheetViews>
    <sheetView topLeftCell="FG13" zoomScaleNormal="100" workbookViewId="0">
      <selection activeCell="GV59" sqref="GV59"/>
    </sheetView>
  </sheetViews>
  <sheetFormatPr defaultRowHeight="15" x14ac:dyDescent="0.25"/>
  <cols>
    <col min="2" max="2" width="17" bestFit="1" customWidth="1"/>
    <col min="3" max="3" width="17.140625" bestFit="1" customWidth="1"/>
    <col min="4" max="225" width="10" customWidth="1"/>
  </cols>
  <sheetData>
    <row r="16" spans="203:203" x14ac:dyDescent="0.25">
      <c r="GU16" t="s">
        <v>7</v>
      </c>
    </row>
    <row r="17" spans="2:203" x14ac:dyDescent="0.25">
      <c r="GU17" t="s">
        <v>10</v>
      </c>
    </row>
    <row r="18" spans="2:203" x14ac:dyDescent="0.25">
      <c r="GU18" t="s">
        <v>5</v>
      </c>
    </row>
    <row r="19" spans="2:203" x14ac:dyDescent="0.25">
      <c r="GU19" t="s">
        <v>8</v>
      </c>
    </row>
    <row r="20" spans="2:203" x14ac:dyDescent="0.25">
      <c r="GU20" t="s">
        <v>6</v>
      </c>
    </row>
    <row r="21" spans="2:203" x14ac:dyDescent="0.25">
      <c r="GU21" t="s">
        <v>9</v>
      </c>
    </row>
    <row r="22" spans="2:203" x14ac:dyDescent="0.25">
      <c r="GU22" t="s">
        <v>11</v>
      </c>
    </row>
    <row r="23" spans="2:203" x14ac:dyDescent="0.25">
      <c r="GU23" t="s">
        <v>14</v>
      </c>
    </row>
    <row r="24" spans="2:203" x14ac:dyDescent="0.25">
      <c r="GU24" t="s">
        <v>13</v>
      </c>
    </row>
    <row r="25" spans="2:203" x14ac:dyDescent="0.25">
      <c r="GU25" t="s">
        <v>17</v>
      </c>
    </row>
    <row r="26" spans="2:203" x14ac:dyDescent="0.25">
      <c r="B26" s="17"/>
      <c r="C26" s="17"/>
      <c r="D26" s="17"/>
      <c r="GU26" t="s">
        <v>15</v>
      </c>
    </row>
    <row r="27" spans="2:203" x14ac:dyDescent="0.25">
      <c r="B27" s="17"/>
      <c r="C27" s="17"/>
      <c r="D27" s="17"/>
      <c r="GU27" t="s">
        <v>12</v>
      </c>
    </row>
    <row r="28" spans="2:203" x14ac:dyDescent="0.25">
      <c r="B28" s="17"/>
      <c r="C28" s="17"/>
      <c r="D28" s="17"/>
    </row>
    <row r="29" spans="2:203" x14ac:dyDescent="0.25">
      <c r="B29" s="17"/>
      <c r="C29" s="17"/>
      <c r="D29" s="17"/>
    </row>
    <row r="30" spans="2:203" x14ac:dyDescent="0.25">
      <c r="B30" s="17"/>
      <c r="C30" s="16"/>
      <c r="D30" s="17"/>
    </row>
    <row r="31" spans="2:203" x14ac:dyDescent="0.25">
      <c r="B31" s="17"/>
      <c r="C31" s="16"/>
      <c r="D31" s="17"/>
    </row>
    <row r="32" spans="2:203" ht="15.75" thickBot="1" x14ac:dyDescent="0.3">
      <c r="B32" s="17"/>
      <c r="C32" s="17"/>
      <c r="D32" s="17"/>
    </row>
    <row r="33" spans="2:214" ht="15.75" thickBot="1" x14ac:dyDescent="0.3">
      <c r="B33" s="17"/>
      <c r="C33" s="17" t="s">
        <v>720</v>
      </c>
      <c r="D33" t="s">
        <v>330</v>
      </c>
      <c r="E33" t="s">
        <v>329</v>
      </c>
      <c r="F33" t="s">
        <v>328</v>
      </c>
      <c r="G33" t="s">
        <v>327</v>
      </c>
      <c r="H33" t="s">
        <v>326</v>
      </c>
      <c r="I33" t="s">
        <v>325</v>
      </c>
      <c r="J33" t="s">
        <v>324</v>
      </c>
      <c r="K33" t="s">
        <v>323</v>
      </c>
      <c r="L33" t="s">
        <v>322</v>
      </c>
      <c r="M33" t="s">
        <v>321</v>
      </c>
      <c r="N33" t="s">
        <v>320</v>
      </c>
      <c r="O33" t="s">
        <v>319</v>
      </c>
      <c r="P33" t="s">
        <v>318</v>
      </c>
      <c r="Q33" t="s">
        <v>317</v>
      </c>
      <c r="R33" t="s">
        <v>316</v>
      </c>
      <c r="S33" t="s">
        <v>315</v>
      </c>
      <c r="T33" t="s">
        <v>314</v>
      </c>
      <c r="U33" t="s">
        <v>313</v>
      </c>
      <c r="V33" t="s">
        <v>312</v>
      </c>
      <c r="W33" t="s">
        <v>311</v>
      </c>
      <c r="X33" t="s">
        <v>310</v>
      </c>
      <c r="Y33" t="s">
        <v>309</v>
      </c>
      <c r="Z33" t="s">
        <v>308</v>
      </c>
      <c r="AA33" t="s">
        <v>307</v>
      </c>
      <c r="AB33" t="s">
        <v>306</v>
      </c>
      <c r="AC33" t="s">
        <v>305</v>
      </c>
      <c r="AD33" t="s">
        <v>304</v>
      </c>
      <c r="AE33" t="s">
        <v>303</v>
      </c>
      <c r="AF33" t="s">
        <v>302</v>
      </c>
      <c r="AG33" t="s">
        <v>301</v>
      </c>
      <c r="AH33" t="s">
        <v>300</v>
      </c>
      <c r="AI33" t="s">
        <v>299</v>
      </c>
      <c r="AJ33" t="s">
        <v>298</v>
      </c>
      <c r="AK33" t="s">
        <v>297</v>
      </c>
      <c r="AL33" t="s">
        <v>296</v>
      </c>
      <c r="AM33" t="s">
        <v>295</v>
      </c>
      <c r="AN33" t="s">
        <v>294</v>
      </c>
      <c r="AO33" t="s">
        <v>293</v>
      </c>
      <c r="AP33" t="s">
        <v>292</v>
      </c>
      <c r="AQ33" t="s">
        <v>291</v>
      </c>
      <c r="AR33" t="s">
        <v>290</v>
      </c>
      <c r="AS33" t="s">
        <v>289</v>
      </c>
      <c r="AT33" t="s">
        <v>288</v>
      </c>
      <c r="AU33" t="s">
        <v>287</v>
      </c>
      <c r="AV33" t="s">
        <v>286</v>
      </c>
      <c r="AW33" t="s">
        <v>285</v>
      </c>
      <c r="AX33" t="s">
        <v>284</v>
      </c>
      <c r="AY33" t="s">
        <v>283</v>
      </c>
      <c r="AZ33" t="s">
        <v>282</v>
      </c>
      <c r="BA33" t="s">
        <v>281</v>
      </c>
      <c r="BB33" t="s">
        <v>280</v>
      </c>
      <c r="BC33" t="s">
        <v>279</v>
      </c>
      <c r="BD33" t="s">
        <v>278</v>
      </c>
      <c r="BE33" t="s">
        <v>277</v>
      </c>
      <c r="BF33" t="s">
        <v>276</v>
      </c>
      <c r="BG33" t="s">
        <v>275</v>
      </c>
      <c r="BH33" t="s">
        <v>274</v>
      </c>
      <c r="BI33" t="s">
        <v>273</v>
      </c>
      <c r="BJ33" t="s">
        <v>272</v>
      </c>
      <c r="BK33" t="s">
        <v>271</v>
      </c>
      <c r="BL33" t="s">
        <v>270</v>
      </c>
      <c r="BM33" t="s">
        <v>269</v>
      </c>
      <c r="BN33" t="s">
        <v>268</v>
      </c>
      <c r="BO33" t="s">
        <v>267</v>
      </c>
      <c r="BP33" t="s">
        <v>266</v>
      </c>
      <c r="BQ33" t="s">
        <v>265</v>
      </c>
      <c r="BR33" t="s">
        <v>264</v>
      </c>
      <c r="BS33" t="s">
        <v>263</v>
      </c>
      <c r="BT33" t="s">
        <v>262</v>
      </c>
      <c r="BU33" t="s">
        <v>261</v>
      </c>
      <c r="BV33" t="s">
        <v>260</v>
      </c>
      <c r="BW33" t="s">
        <v>259</v>
      </c>
      <c r="BX33" t="s">
        <v>258</v>
      </c>
      <c r="BY33" t="s">
        <v>257</v>
      </c>
      <c r="BZ33" t="s">
        <v>256</v>
      </c>
      <c r="CA33" t="s">
        <v>255</v>
      </c>
      <c r="CB33" t="s">
        <v>254</v>
      </c>
      <c r="CC33" t="s">
        <v>253</v>
      </c>
      <c r="CD33" t="s">
        <v>252</v>
      </c>
      <c r="CE33" t="s">
        <v>251</v>
      </c>
      <c r="CF33" t="s">
        <v>250</v>
      </c>
      <c r="CG33" t="s">
        <v>249</v>
      </c>
      <c r="CH33" t="s">
        <v>248</v>
      </c>
      <c r="CI33" t="s">
        <v>247</v>
      </c>
      <c r="CJ33" t="s">
        <v>246</v>
      </c>
      <c r="CK33" t="s">
        <v>245</v>
      </c>
      <c r="CL33" t="s">
        <v>244</v>
      </c>
      <c r="CM33" t="s">
        <v>243</v>
      </c>
      <c r="CN33" t="s">
        <v>242</v>
      </c>
      <c r="CO33" t="s">
        <v>241</v>
      </c>
      <c r="CP33" t="s">
        <v>240</v>
      </c>
      <c r="CQ33" t="s">
        <v>239</v>
      </c>
      <c r="CR33" t="s">
        <v>238</v>
      </c>
      <c r="CS33" t="s">
        <v>237</v>
      </c>
      <c r="CT33" t="s">
        <v>236</v>
      </c>
      <c r="CU33" t="s">
        <v>235</v>
      </c>
      <c r="CV33" t="s">
        <v>234</v>
      </c>
      <c r="CW33" t="s">
        <v>233</v>
      </c>
      <c r="CX33" t="s">
        <v>232</v>
      </c>
      <c r="CY33" t="s">
        <v>231</v>
      </c>
      <c r="CZ33" t="s">
        <v>230</v>
      </c>
      <c r="DA33" t="s">
        <v>229</v>
      </c>
      <c r="DB33" t="s">
        <v>228</v>
      </c>
      <c r="DC33" t="s">
        <v>227</v>
      </c>
      <c r="DD33" t="s">
        <v>226</v>
      </c>
      <c r="DE33" t="s">
        <v>225</v>
      </c>
      <c r="DF33" t="s">
        <v>224</v>
      </c>
      <c r="DG33" t="s">
        <v>223</v>
      </c>
      <c r="DH33" t="s">
        <v>222</v>
      </c>
      <c r="DI33" t="s">
        <v>221</v>
      </c>
      <c r="DJ33" t="s">
        <v>147</v>
      </c>
      <c r="DK33" t="s">
        <v>148</v>
      </c>
      <c r="DL33" t="s">
        <v>149</v>
      </c>
      <c r="DM33" t="s">
        <v>150</v>
      </c>
      <c r="DN33" t="s">
        <v>151</v>
      </c>
      <c r="DO33" t="s">
        <v>152</v>
      </c>
      <c r="DP33" t="s">
        <v>153</v>
      </c>
      <c r="DQ33" t="s">
        <v>154</v>
      </c>
      <c r="DR33" t="s">
        <v>155</v>
      </c>
      <c r="DS33" t="s">
        <v>156</v>
      </c>
      <c r="DT33" t="s">
        <v>157</v>
      </c>
      <c r="DU33" t="s">
        <v>158</v>
      </c>
      <c r="DV33" t="s">
        <v>159</v>
      </c>
      <c r="DW33" t="s">
        <v>160</v>
      </c>
      <c r="DX33" t="s">
        <v>161</v>
      </c>
      <c r="DY33" t="s">
        <v>162</v>
      </c>
      <c r="DZ33" t="s">
        <v>163</v>
      </c>
      <c r="EA33" t="s">
        <v>164</v>
      </c>
      <c r="EB33" t="s">
        <v>165</v>
      </c>
      <c r="EC33" t="s">
        <v>166</v>
      </c>
      <c r="ED33" t="s">
        <v>167</v>
      </c>
      <c r="EE33" t="s">
        <v>168</v>
      </c>
      <c r="EF33" t="s">
        <v>169</v>
      </c>
      <c r="EG33" t="s">
        <v>170</v>
      </c>
      <c r="EH33" t="s">
        <v>171</v>
      </c>
      <c r="EI33" t="s">
        <v>172</v>
      </c>
      <c r="EJ33" t="s">
        <v>173</v>
      </c>
      <c r="EK33" t="s">
        <v>174</v>
      </c>
      <c r="EL33" t="s">
        <v>175</v>
      </c>
      <c r="EM33" t="s">
        <v>176</v>
      </c>
      <c r="EN33" t="s">
        <v>177</v>
      </c>
      <c r="EO33" t="s">
        <v>178</v>
      </c>
      <c r="EP33" t="s">
        <v>179</v>
      </c>
      <c r="EQ33" t="s">
        <v>180</v>
      </c>
      <c r="ER33" t="s">
        <v>181</v>
      </c>
      <c r="ES33" t="s">
        <v>182</v>
      </c>
      <c r="ET33" t="s">
        <v>183</v>
      </c>
      <c r="EU33" t="s">
        <v>184</v>
      </c>
      <c r="EV33" t="s">
        <v>185</v>
      </c>
      <c r="EW33" t="s">
        <v>186</v>
      </c>
      <c r="EX33" t="s">
        <v>187</v>
      </c>
      <c r="EY33" t="s">
        <v>188</v>
      </c>
      <c r="EZ33" t="s">
        <v>337</v>
      </c>
      <c r="FA33" t="s">
        <v>189</v>
      </c>
      <c r="FB33" t="s">
        <v>190</v>
      </c>
      <c r="FC33" t="s">
        <v>191</v>
      </c>
      <c r="FD33" t="s">
        <v>192</v>
      </c>
      <c r="FE33" t="s">
        <v>144</v>
      </c>
      <c r="FF33" t="s">
        <v>145</v>
      </c>
      <c r="FG33" t="s">
        <v>146</v>
      </c>
      <c r="FH33" t="s">
        <v>200</v>
      </c>
      <c r="FI33" t="s">
        <v>201</v>
      </c>
      <c r="FJ33" t="s">
        <v>202</v>
      </c>
      <c r="FK33" t="s">
        <v>213</v>
      </c>
      <c r="FL33" t="s">
        <v>219</v>
      </c>
      <c r="FM33" t="s">
        <v>336</v>
      </c>
      <c r="FN33" t="s">
        <v>378</v>
      </c>
      <c r="FO33" t="s">
        <v>379</v>
      </c>
      <c r="FP33" t="s">
        <v>380</v>
      </c>
      <c r="FQ33" t="s">
        <v>401</v>
      </c>
      <c r="FR33" t="s">
        <v>402</v>
      </c>
      <c r="FS33" t="s">
        <v>403</v>
      </c>
      <c r="FT33" t="s">
        <v>406</v>
      </c>
      <c r="FU33" t="s">
        <v>408</v>
      </c>
      <c r="FV33" t="s">
        <v>409</v>
      </c>
      <c r="FW33" t="s">
        <v>430</v>
      </c>
      <c r="FX33" t="s">
        <v>434</v>
      </c>
      <c r="FY33" t="s">
        <v>435</v>
      </c>
      <c r="FZ33" t="s">
        <v>455</v>
      </c>
      <c r="GA33" t="s">
        <v>486</v>
      </c>
      <c r="GB33" t="s">
        <v>487</v>
      </c>
      <c r="GC33" t="s">
        <v>491</v>
      </c>
      <c r="GD33" t="s">
        <v>492</v>
      </c>
      <c r="GE33" t="s">
        <v>509</v>
      </c>
      <c r="GF33" t="s">
        <v>510</v>
      </c>
      <c r="GG33" t="s">
        <v>511</v>
      </c>
      <c r="GH33" t="s">
        <v>514</v>
      </c>
      <c r="GI33" t="s">
        <v>693</v>
      </c>
      <c r="GJ33" s="241">
        <v>44091</v>
      </c>
      <c r="GK33" s="241">
        <v>44092</v>
      </c>
      <c r="GL33" s="241">
        <v>44093</v>
      </c>
      <c r="GM33" s="241">
        <v>44094</v>
      </c>
      <c r="GN33" s="241">
        <v>44095</v>
      </c>
      <c r="GO33" s="241">
        <v>44096</v>
      </c>
      <c r="GP33" s="241">
        <v>44097</v>
      </c>
      <c r="GQ33" s="241">
        <v>44098</v>
      </c>
      <c r="GR33" s="241">
        <v>44099</v>
      </c>
      <c r="GS33" s="241">
        <v>44100</v>
      </c>
      <c r="GT33" s="241">
        <v>44101</v>
      </c>
      <c r="GU33" s="241">
        <v>44102</v>
      </c>
      <c r="GV33" s="241">
        <v>44103</v>
      </c>
      <c r="GW33" s="241">
        <v>44104</v>
      </c>
      <c r="GX33" s="241">
        <v>44105</v>
      </c>
      <c r="GY33" s="241">
        <v>44106</v>
      </c>
      <c r="GZ33" s="241">
        <v>44107</v>
      </c>
      <c r="HA33" s="241">
        <v>44108</v>
      </c>
      <c r="HB33" s="241">
        <v>44109</v>
      </c>
      <c r="HC33" s="241">
        <v>44110</v>
      </c>
      <c r="HD33" s="241">
        <v>44111</v>
      </c>
      <c r="HE33" s="241">
        <v>44112</v>
      </c>
      <c r="HF33" s="241">
        <v>44113</v>
      </c>
    </row>
    <row r="34" spans="2:214" x14ac:dyDescent="0.25">
      <c r="B34" s="17" t="s">
        <v>12</v>
      </c>
      <c r="C34" s="17"/>
      <c r="D34">
        <v>14</v>
      </c>
      <c r="E34">
        <v>16</v>
      </c>
      <c r="F34">
        <v>16</v>
      </c>
      <c r="G34">
        <v>17</v>
      </c>
      <c r="H34">
        <v>19</v>
      </c>
      <c r="I34">
        <v>24</v>
      </c>
      <c r="J34">
        <v>27</v>
      </c>
      <c r="K34">
        <v>39</v>
      </c>
      <c r="L34">
        <v>39</v>
      </c>
      <c r="M34">
        <v>43</v>
      </c>
      <c r="N34">
        <v>50</v>
      </c>
      <c r="O34">
        <v>56</v>
      </c>
      <c r="P34">
        <v>61</v>
      </c>
      <c r="Q34">
        <v>73</v>
      </c>
      <c r="R34">
        <v>82</v>
      </c>
      <c r="S34">
        <v>99</v>
      </c>
      <c r="T34">
        <v>114</v>
      </c>
      <c r="U34">
        <v>118</v>
      </c>
      <c r="V34">
        <v>127</v>
      </c>
      <c r="W34">
        <v>148</v>
      </c>
      <c r="X34">
        <v>163</v>
      </c>
      <c r="Y34">
        <v>174</v>
      </c>
      <c r="Z34">
        <v>194</v>
      </c>
      <c r="AA34">
        <v>210</v>
      </c>
      <c r="AB34">
        <v>218</v>
      </c>
      <c r="AC34">
        <v>221</v>
      </c>
      <c r="AD34">
        <v>235</v>
      </c>
      <c r="AE34">
        <v>253</v>
      </c>
      <c r="AF34">
        <v>277</v>
      </c>
      <c r="AG34">
        <v>298</v>
      </c>
      <c r="AH34">
        <v>313</v>
      </c>
      <c r="AI34">
        <v>322</v>
      </c>
      <c r="AJ34">
        <v>328</v>
      </c>
      <c r="AK34">
        <v>335</v>
      </c>
      <c r="AL34">
        <v>346</v>
      </c>
      <c r="AM34">
        <v>359</v>
      </c>
      <c r="AN34">
        <v>377</v>
      </c>
      <c r="AO34">
        <v>389</v>
      </c>
      <c r="AP34">
        <v>398</v>
      </c>
      <c r="AQ34">
        <v>403</v>
      </c>
      <c r="AR34">
        <v>408</v>
      </c>
      <c r="AS34">
        <v>424</v>
      </c>
      <c r="AT34">
        <v>440</v>
      </c>
      <c r="AU34">
        <v>452</v>
      </c>
      <c r="AV34">
        <v>452</v>
      </c>
      <c r="AW34">
        <v>464</v>
      </c>
      <c r="AX34">
        <v>464</v>
      </c>
      <c r="AY34">
        <v>468</v>
      </c>
      <c r="AZ34">
        <v>474</v>
      </c>
      <c r="BA34">
        <v>476</v>
      </c>
      <c r="BB34">
        <v>482</v>
      </c>
      <c r="BC34">
        <v>483</v>
      </c>
      <c r="BD34">
        <v>487</v>
      </c>
      <c r="BE34">
        <v>491</v>
      </c>
      <c r="BF34">
        <v>493</v>
      </c>
      <c r="BG34">
        <v>493</v>
      </c>
      <c r="BH34">
        <v>494</v>
      </c>
      <c r="BI34">
        <v>495</v>
      </c>
      <c r="BJ34">
        <v>496</v>
      </c>
      <c r="BK34">
        <v>497</v>
      </c>
      <c r="BL34">
        <v>498</v>
      </c>
      <c r="BM34">
        <v>499</v>
      </c>
      <c r="BN34">
        <v>499</v>
      </c>
      <c r="BO34">
        <v>500</v>
      </c>
      <c r="BP34">
        <v>500</v>
      </c>
      <c r="BQ34">
        <v>500</v>
      </c>
      <c r="BR34">
        <v>501</v>
      </c>
      <c r="BS34">
        <v>501</v>
      </c>
      <c r="BT34">
        <v>503</v>
      </c>
      <c r="BU34">
        <v>503</v>
      </c>
      <c r="BV34">
        <v>505</v>
      </c>
      <c r="BW34">
        <v>508</v>
      </c>
      <c r="BX34">
        <v>508</v>
      </c>
      <c r="BY34">
        <v>509</v>
      </c>
      <c r="BZ34">
        <v>509</v>
      </c>
      <c r="CA34">
        <v>509</v>
      </c>
      <c r="CB34">
        <v>509</v>
      </c>
      <c r="CC34">
        <v>509</v>
      </c>
      <c r="CD34">
        <v>509</v>
      </c>
      <c r="CE34">
        <v>513</v>
      </c>
      <c r="CF34">
        <v>513</v>
      </c>
      <c r="CG34">
        <v>515</v>
      </c>
      <c r="CH34">
        <v>515</v>
      </c>
      <c r="CI34">
        <v>517</v>
      </c>
      <c r="CJ34">
        <v>520</v>
      </c>
      <c r="CK34">
        <v>521</v>
      </c>
      <c r="CL34">
        <v>525</v>
      </c>
      <c r="CM34">
        <v>525</v>
      </c>
      <c r="CN34">
        <v>525</v>
      </c>
      <c r="CO34">
        <v>526</v>
      </c>
      <c r="CP34">
        <v>528</v>
      </c>
      <c r="CQ34">
        <v>527</v>
      </c>
      <c r="CR34">
        <v>527</v>
      </c>
      <c r="CS34">
        <v>530</v>
      </c>
      <c r="CT34">
        <v>531</v>
      </c>
      <c r="CU34">
        <v>531</v>
      </c>
      <c r="CV34">
        <v>533</v>
      </c>
      <c r="CW34">
        <v>534</v>
      </c>
      <c r="CX34">
        <v>534</v>
      </c>
      <c r="CY34">
        <v>535</v>
      </c>
      <c r="CZ34">
        <v>535</v>
      </c>
      <c r="DA34">
        <v>535</v>
      </c>
      <c r="DB34">
        <v>535</v>
      </c>
      <c r="DC34">
        <v>535</v>
      </c>
      <c r="DD34">
        <v>535</v>
      </c>
      <c r="DE34">
        <v>535</v>
      </c>
      <c r="DF34">
        <v>535</v>
      </c>
      <c r="DG34">
        <v>535</v>
      </c>
      <c r="DH34">
        <v>535</v>
      </c>
      <c r="DI34">
        <v>535</v>
      </c>
      <c r="DJ34">
        <v>535</v>
      </c>
      <c r="DK34">
        <v>536</v>
      </c>
      <c r="DL34">
        <v>536</v>
      </c>
      <c r="DM34">
        <v>534</v>
      </c>
      <c r="DN34">
        <v>534</v>
      </c>
      <c r="DO34">
        <v>533</v>
      </c>
      <c r="DP34">
        <v>533</v>
      </c>
      <c r="DQ34">
        <v>534</v>
      </c>
      <c r="DR34">
        <v>533</v>
      </c>
      <c r="DS34">
        <v>534</v>
      </c>
      <c r="DT34">
        <v>534</v>
      </c>
      <c r="DU34">
        <v>534</v>
      </c>
      <c r="DV34">
        <v>534</v>
      </c>
      <c r="DW34">
        <v>534</v>
      </c>
      <c r="DX34">
        <v>536</v>
      </c>
      <c r="DY34">
        <v>536</v>
      </c>
      <c r="DZ34">
        <v>538</v>
      </c>
      <c r="EA34">
        <v>541</v>
      </c>
      <c r="EB34">
        <v>541</v>
      </c>
      <c r="EC34">
        <v>541</v>
      </c>
      <c r="ED34">
        <v>542</v>
      </c>
      <c r="EE34">
        <v>544</v>
      </c>
      <c r="EF34">
        <v>547</v>
      </c>
      <c r="EG34">
        <v>548</v>
      </c>
      <c r="EH34">
        <v>550</v>
      </c>
      <c r="EI34">
        <v>551</v>
      </c>
      <c r="EJ34">
        <v>551</v>
      </c>
      <c r="EK34">
        <v>551</v>
      </c>
      <c r="EL34">
        <v>551</v>
      </c>
      <c r="EM34">
        <v>552</v>
      </c>
      <c r="EN34">
        <v>553</v>
      </c>
      <c r="EO34">
        <v>554</v>
      </c>
      <c r="EP34">
        <v>555</v>
      </c>
      <c r="EQ34">
        <v>556</v>
      </c>
      <c r="ER34">
        <v>556</v>
      </c>
      <c r="ES34">
        <v>561</v>
      </c>
      <c r="ET34">
        <v>564</v>
      </c>
      <c r="EU34">
        <v>565</v>
      </c>
      <c r="EV34">
        <v>568</v>
      </c>
      <c r="EW34">
        <v>573</v>
      </c>
      <c r="EX34">
        <v>573</v>
      </c>
      <c r="EY34">
        <v>575</v>
      </c>
      <c r="EZ34">
        <v>577</v>
      </c>
      <c r="FA34">
        <v>580</v>
      </c>
      <c r="FB34">
        <v>581</v>
      </c>
      <c r="FC34">
        <v>583</v>
      </c>
      <c r="FD34">
        <v>584</v>
      </c>
      <c r="FE34">
        <v>587</v>
      </c>
      <c r="FF34">
        <v>588</v>
      </c>
      <c r="FG34">
        <v>589</v>
      </c>
      <c r="FH34">
        <v>592</v>
      </c>
      <c r="FI34">
        <v>594</v>
      </c>
      <c r="FJ34">
        <v>597</v>
      </c>
      <c r="FK34">
        <v>601</v>
      </c>
      <c r="FL34">
        <v>601</v>
      </c>
      <c r="FM34">
        <v>604</v>
      </c>
      <c r="FN34">
        <v>605</v>
      </c>
      <c r="FO34">
        <v>607</v>
      </c>
      <c r="FP34">
        <v>608</v>
      </c>
      <c r="FQ34">
        <v>609</v>
      </c>
      <c r="FR34">
        <v>611</v>
      </c>
      <c r="FS34">
        <v>612</v>
      </c>
      <c r="FT34">
        <v>612</v>
      </c>
      <c r="FU34">
        <v>612</v>
      </c>
      <c r="FV34">
        <v>614</v>
      </c>
      <c r="FW34">
        <v>617</v>
      </c>
      <c r="FX34">
        <v>619</v>
      </c>
      <c r="FY34">
        <v>622</v>
      </c>
      <c r="FZ34">
        <v>628</v>
      </c>
      <c r="GA34">
        <v>628</v>
      </c>
      <c r="GB34">
        <v>631</v>
      </c>
      <c r="GC34">
        <v>638</v>
      </c>
      <c r="GD34">
        <v>639</v>
      </c>
      <c r="GE34">
        <v>644</v>
      </c>
      <c r="GF34">
        <v>652</v>
      </c>
      <c r="GG34">
        <v>657</v>
      </c>
      <c r="GH34">
        <v>665</v>
      </c>
      <c r="GI34">
        <v>675</v>
      </c>
      <c r="GJ34">
        <v>690</v>
      </c>
    </row>
    <row r="35" spans="2:214" x14ac:dyDescent="0.25">
      <c r="B35" s="17" t="s">
        <v>14</v>
      </c>
      <c r="C35" s="17"/>
      <c r="D35">
        <v>7</v>
      </c>
      <c r="E35">
        <v>14</v>
      </c>
      <c r="F35">
        <v>21</v>
      </c>
      <c r="G35">
        <v>23</v>
      </c>
      <c r="H35">
        <v>25</v>
      </c>
      <c r="I35">
        <v>31</v>
      </c>
      <c r="J35">
        <v>38</v>
      </c>
      <c r="K35">
        <v>52</v>
      </c>
      <c r="L35">
        <v>52</v>
      </c>
      <c r="M35">
        <v>59</v>
      </c>
      <c r="N35">
        <v>66</v>
      </c>
      <c r="O35">
        <v>73</v>
      </c>
      <c r="P35">
        <v>84</v>
      </c>
      <c r="Q35">
        <v>94</v>
      </c>
      <c r="R35">
        <v>107</v>
      </c>
      <c r="S35">
        <v>119</v>
      </c>
      <c r="T35">
        <v>137</v>
      </c>
      <c r="U35">
        <v>144</v>
      </c>
      <c r="V35">
        <v>163</v>
      </c>
      <c r="W35">
        <v>186</v>
      </c>
      <c r="X35">
        <v>200</v>
      </c>
      <c r="Y35">
        <v>222</v>
      </c>
      <c r="Z35">
        <v>231</v>
      </c>
      <c r="AA35">
        <v>250</v>
      </c>
      <c r="AB35">
        <v>260</v>
      </c>
      <c r="AC35">
        <v>271</v>
      </c>
      <c r="AD35">
        <v>290</v>
      </c>
      <c r="AE35">
        <v>303</v>
      </c>
      <c r="AF35">
        <v>331</v>
      </c>
      <c r="AG35">
        <v>369</v>
      </c>
      <c r="AH35">
        <v>385</v>
      </c>
      <c r="AI35">
        <v>419</v>
      </c>
      <c r="AJ35">
        <v>427</v>
      </c>
      <c r="AK35">
        <v>440</v>
      </c>
      <c r="AL35">
        <v>461</v>
      </c>
      <c r="AM35">
        <v>510</v>
      </c>
      <c r="AN35">
        <v>556</v>
      </c>
      <c r="AO35">
        <v>577</v>
      </c>
      <c r="AP35">
        <v>583</v>
      </c>
      <c r="AQ35">
        <v>606</v>
      </c>
      <c r="AR35">
        <v>625</v>
      </c>
      <c r="AS35">
        <v>653</v>
      </c>
      <c r="AT35">
        <v>665</v>
      </c>
      <c r="AU35">
        <v>690</v>
      </c>
      <c r="AV35">
        <v>711</v>
      </c>
      <c r="AW35">
        <v>716</v>
      </c>
      <c r="AX35">
        <v>719</v>
      </c>
      <c r="AY35">
        <v>726</v>
      </c>
      <c r="AZ35">
        <v>735</v>
      </c>
      <c r="BA35">
        <v>749</v>
      </c>
      <c r="BB35">
        <v>764</v>
      </c>
      <c r="BC35">
        <v>766</v>
      </c>
      <c r="BD35">
        <v>772</v>
      </c>
      <c r="BE35">
        <v>787</v>
      </c>
      <c r="BF35">
        <v>804</v>
      </c>
      <c r="BG35">
        <v>809</v>
      </c>
      <c r="BH35">
        <v>821</v>
      </c>
      <c r="BI35">
        <v>835</v>
      </c>
      <c r="BJ35">
        <v>850</v>
      </c>
      <c r="BK35">
        <v>851</v>
      </c>
      <c r="BL35">
        <v>859</v>
      </c>
      <c r="BM35">
        <v>862</v>
      </c>
      <c r="BN35">
        <v>864</v>
      </c>
      <c r="BO35">
        <v>870</v>
      </c>
      <c r="BP35">
        <v>874</v>
      </c>
      <c r="BQ35">
        <v>880</v>
      </c>
      <c r="BR35">
        <v>882</v>
      </c>
      <c r="BS35">
        <v>883</v>
      </c>
      <c r="BT35">
        <v>889</v>
      </c>
      <c r="BU35">
        <v>894</v>
      </c>
      <c r="BV35">
        <v>898</v>
      </c>
      <c r="BW35">
        <v>898</v>
      </c>
      <c r="BX35">
        <v>900</v>
      </c>
      <c r="BY35">
        <v>901</v>
      </c>
      <c r="BZ35">
        <v>907</v>
      </c>
      <c r="CA35">
        <v>912</v>
      </c>
      <c r="CB35">
        <v>916</v>
      </c>
      <c r="CC35">
        <v>919</v>
      </c>
      <c r="CD35">
        <v>921</v>
      </c>
      <c r="CE35">
        <v>927</v>
      </c>
      <c r="CF35">
        <v>929</v>
      </c>
      <c r="CG35">
        <v>929</v>
      </c>
      <c r="CH35">
        <v>931</v>
      </c>
      <c r="CI35">
        <v>939</v>
      </c>
      <c r="CJ35">
        <v>942</v>
      </c>
      <c r="CK35">
        <v>946</v>
      </c>
      <c r="CL35">
        <v>948</v>
      </c>
      <c r="CM35">
        <v>948</v>
      </c>
      <c r="CN35">
        <v>949</v>
      </c>
      <c r="CO35">
        <v>952</v>
      </c>
      <c r="CP35">
        <v>953</v>
      </c>
      <c r="CQ35">
        <v>956</v>
      </c>
      <c r="CR35">
        <v>957</v>
      </c>
      <c r="CS35">
        <v>959</v>
      </c>
      <c r="CT35">
        <v>966</v>
      </c>
      <c r="CU35">
        <v>967</v>
      </c>
      <c r="CV35">
        <v>969</v>
      </c>
      <c r="CW35">
        <v>972</v>
      </c>
      <c r="CX35">
        <v>975</v>
      </c>
      <c r="CY35">
        <v>975</v>
      </c>
      <c r="CZ35">
        <v>975</v>
      </c>
      <c r="DA35">
        <v>975</v>
      </c>
      <c r="DB35">
        <v>973</v>
      </c>
      <c r="DC35">
        <v>977</v>
      </c>
      <c r="DD35">
        <v>978</v>
      </c>
      <c r="DE35">
        <v>978</v>
      </c>
      <c r="DF35">
        <v>980</v>
      </c>
      <c r="DG35">
        <v>982</v>
      </c>
      <c r="DH35">
        <v>982</v>
      </c>
      <c r="DI35">
        <v>985</v>
      </c>
      <c r="DJ35">
        <v>986</v>
      </c>
      <c r="DK35">
        <v>986</v>
      </c>
      <c r="DL35">
        <v>987</v>
      </c>
      <c r="DM35">
        <v>989</v>
      </c>
      <c r="DN35">
        <v>989</v>
      </c>
      <c r="DO35">
        <v>989</v>
      </c>
      <c r="DP35">
        <v>989</v>
      </c>
      <c r="DQ35">
        <v>989</v>
      </c>
      <c r="DR35">
        <v>989</v>
      </c>
      <c r="DS35">
        <v>983</v>
      </c>
      <c r="DT35">
        <v>983</v>
      </c>
      <c r="DU35">
        <v>983</v>
      </c>
      <c r="DV35">
        <v>983</v>
      </c>
      <c r="DW35">
        <v>983</v>
      </c>
      <c r="DX35">
        <v>983</v>
      </c>
      <c r="DY35">
        <v>983</v>
      </c>
      <c r="DZ35">
        <v>982</v>
      </c>
      <c r="EA35">
        <v>982</v>
      </c>
      <c r="EB35">
        <v>982</v>
      </c>
      <c r="EC35">
        <v>983</v>
      </c>
      <c r="ED35">
        <v>984</v>
      </c>
      <c r="EE35">
        <v>984</v>
      </c>
      <c r="EF35">
        <v>985</v>
      </c>
      <c r="EG35">
        <v>987</v>
      </c>
      <c r="EH35">
        <v>990</v>
      </c>
      <c r="EI35">
        <v>991</v>
      </c>
      <c r="EJ35">
        <v>992</v>
      </c>
      <c r="EK35">
        <v>994</v>
      </c>
      <c r="EL35">
        <v>998</v>
      </c>
      <c r="EM35">
        <v>999</v>
      </c>
      <c r="EN35">
        <v>1008</v>
      </c>
      <c r="EO35">
        <v>1016</v>
      </c>
      <c r="EP35">
        <v>1020</v>
      </c>
      <c r="EQ35">
        <v>1028</v>
      </c>
      <c r="ER35">
        <v>1034</v>
      </c>
      <c r="ES35">
        <v>1037</v>
      </c>
      <c r="ET35">
        <v>1042</v>
      </c>
      <c r="EU35">
        <v>1047</v>
      </c>
      <c r="EV35">
        <v>1051</v>
      </c>
      <c r="EW35">
        <v>1056</v>
      </c>
      <c r="EX35">
        <v>1058</v>
      </c>
      <c r="EY35">
        <v>1104</v>
      </c>
      <c r="EZ35">
        <v>1114</v>
      </c>
      <c r="FA35">
        <v>1123</v>
      </c>
      <c r="FB35">
        <v>1142</v>
      </c>
      <c r="FC35">
        <v>1148</v>
      </c>
      <c r="FD35">
        <v>1158</v>
      </c>
      <c r="FE35">
        <v>1171</v>
      </c>
      <c r="FF35">
        <v>1178</v>
      </c>
      <c r="FG35">
        <v>1193</v>
      </c>
      <c r="FH35">
        <v>1206</v>
      </c>
      <c r="FI35">
        <v>1220</v>
      </c>
      <c r="FJ35">
        <v>1236</v>
      </c>
      <c r="FK35">
        <v>1247</v>
      </c>
      <c r="FL35">
        <v>1253</v>
      </c>
      <c r="FM35">
        <v>1265</v>
      </c>
      <c r="FN35">
        <v>1273</v>
      </c>
      <c r="FO35">
        <v>1282</v>
      </c>
      <c r="FP35">
        <v>1294</v>
      </c>
      <c r="FQ35">
        <v>1310</v>
      </c>
      <c r="FR35">
        <v>1318</v>
      </c>
      <c r="FS35">
        <v>1321</v>
      </c>
      <c r="FT35">
        <v>1334</v>
      </c>
      <c r="FU35">
        <v>1348</v>
      </c>
      <c r="FV35">
        <v>1365</v>
      </c>
      <c r="FW35">
        <v>1373</v>
      </c>
      <c r="FX35">
        <v>1390</v>
      </c>
      <c r="FY35">
        <v>1414</v>
      </c>
      <c r="FZ35">
        <v>1432</v>
      </c>
      <c r="GA35">
        <v>1451</v>
      </c>
      <c r="GB35">
        <v>1478</v>
      </c>
      <c r="GC35">
        <v>1494</v>
      </c>
      <c r="GD35">
        <v>1519</v>
      </c>
      <c r="GE35">
        <v>1541</v>
      </c>
      <c r="GF35">
        <v>1564</v>
      </c>
      <c r="GG35">
        <v>1591</v>
      </c>
      <c r="GH35">
        <v>1616</v>
      </c>
      <c r="GI35">
        <v>1656</v>
      </c>
      <c r="GJ35">
        <v>1686</v>
      </c>
    </row>
    <row r="36" spans="2:214" x14ac:dyDescent="0.25">
      <c r="B36" s="17" t="s">
        <v>17</v>
      </c>
      <c r="C36" s="17"/>
      <c r="D36">
        <v>8</v>
      </c>
      <c r="E36">
        <v>9</v>
      </c>
      <c r="F36">
        <v>11</v>
      </c>
      <c r="G36">
        <v>14</v>
      </c>
      <c r="H36">
        <v>15</v>
      </c>
      <c r="I36">
        <v>19</v>
      </c>
      <c r="J36">
        <v>21</v>
      </c>
      <c r="K36">
        <v>39</v>
      </c>
      <c r="L36">
        <v>33</v>
      </c>
      <c r="M36">
        <v>34</v>
      </c>
      <c r="N36">
        <v>39</v>
      </c>
      <c r="O36">
        <v>42</v>
      </c>
      <c r="P36">
        <v>52</v>
      </c>
      <c r="Q36">
        <v>70</v>
      </c>
      <c r="R36">
        <v>82</v>
      </c>
      <c r="S36">
        <v>96</v>
      </c>
      <c r="T36">
        <v>119</v>
      </c>
      <c r="U36">
        <v>124</v>
      </c>
      <c r="V36">
        <v>131</v>
      </c>
      <c r="W36">
        <v>145</v>
      </c>
      <c r="X36">
        <v>166</v>
      </c>
      <c r="Y36">
        <v>182</v>
      </c>
      <c r="Z36">
        <v>199</v>
      </c>
      <c r="AA36">
        <v>217</v>
      </c>
      <c r="AB36">
        <v>225</v>
      </c>
      <c r="AC36">
        <v>230</v>
      </c>
      <c r="AD36">
        <v>263</v>
      </c>
      <c r="AE36">
        <v>300</v>
      </c>
      <c r="AF36">
        <v>332</v>
      </c>
      <c r="AG36">
        <v>347</v>
      </c>
      <c r="AH36">
        <v>365</v>
      </c>
      <c r="AI36">
        <v>378</v>
      </c>
      <c r="AJ36">
        <v>386</v>
      </c>
      <c r="AK36">
        <v>396</v>
      </c>
      <c r="AL36">
        <v>426</v>
      </c>
      <c r="AM36">
        <v>448</v>
      </c>
      <c r="AN36">
        <v>458</v>
      </c>
      <c r="AO36">
        <v>472</v>
      </c>
      <c r="AP36">
        <v>475</v>
      </c>
      <c r="AQ36">
        <v>481</v>
      </c>
      <c r="AR36">
        <v>493</v>
      </c>
      <c r="AS36">
        <v>501</v>
      </c>
      <c r="AT36">
        <v>513</v>
      </c>
      <c r="AU36">
        <v>517</v>
      </c>
      <c r="AV36">
        <v>521</v>
      </c>
      <c r="AW36">
        <v>522</v>
      </c>
      <c r="AX36">
        <v>525</v>
      </c>
      <c r="AY36">
        <v>528</v>
      </c>
      <c r="AZ36">
        <v>531</v>
      </c>
      <c r="BA36">
        <v>534</v>
      </c>
      <c r="BB36">
        <v>539</v>
      </c>
      <c r="BC36">
        <v>539</v>
      </c>
      <c r="BD36">
        <v>541</v>
      </c>
      <c r="BE36">
        <v>541</v>
      </c>
      <c r="BF36">
        <v>546</v>
      </c>
      <c r="BG36">
        <v>549</v>
      </c>
      <c r="BH36">
        <v>568</v>
      </c>
      <c r="BI36">
        <v>572</v>
      </c>
      <c r="BJ36">
        <v>577</v>
      </c>
      <c r="BK36">
        <v>583</v>
      </c>
      <c r="BL36">
        <v>589</v>
      </c>
      <c r="BM36">
        <v>591</v>
      </c>
      <c r="BN36">
        <v>593</v>
      </c>
      <c r="BO36">
        <v>595</v>
      </c>
      <c r="BP36">
        <v>597</v>
      </c>
      <c r="BQ36">
        <v>598</v>
      </c>
      <c r="BR36">
        <v>600</v>
      </c>
      <c r="BS36">
        <v>600</v>
      </c>
      <c r="BT36">
        <v>602</v>
      </c>
      <c r="BU36">
        <v>604</v>
      </c>
      <c r="BV36">
        <v>606</v>
      </c>
      <c r="BW36">
        <v>606</v>
      </c>
      <c r="BX36">
        <v>607</v>
      </c>
      <c r="BY36">
        <v>607</v>
      </c>
      <c r="BZ36">
        <v>607</v>
      </c>
      <c r="CA36">
        <v>608</v>
      </c>
      <c r="CB36">
        <v>608</v>
      </c>
      <c r="CC36">
        <v>610</v>
      </c>
      <c r="CD36">
        <v>611</v>
      </c>
      <c r="CE36">
        <v>611</v>
      </c>
      <c r="CF36">
        <v>611</v>
      </c>
      <c r="CG36">
        <v>611</v>
      </c>
      <c r="CH36">
        <v>611</v>
      </c>
      <c r="CI36">
        <v>614</v>
      </c>
      <c r="CJ36">
        <v>615</v>
      </c>
      <c r="CK36">
        <v>615</v>
      </c>
      <c r="CL36">
        <v>616</v>
      </c>
      <c r="CM36">
        <v>616</v>
      </c>
      <c r="CN36">
        <v>618</v>
      </c>
      <c r="CO36">
        <v>619</v>
      </c>
      <c r="CP36">
        <v>621</v>
      </c>
      <c r="CQ36">
        <v>625</v>
      </c>
      <c r="CR36">
        <v>629</v>
      </c>
      <c r="CS36">
        <v>629</v>
      </c>
      <c r="CT36">
        <v>630</v>
      </c>
      <c r="CU36">
        <v>630</v>
      </c>
      <c r="CV36">
        <v>632</v>
      </c>
      <c r="CW36">
        <v>632</v>
      </c>
      <c r="CX36">
        <v>633</v>
      </c>
      <c r="CY36">
        <v>632</v>
      </c>
      <c r="CZ36">
        <v>632</v>
      </c>
      <c r="DA36">
        <v>632</v>
      </c>
      <c r="DB36">
        <v>632</v>
      </c>
      <c r="DC36">
        <v>633</v>
      </c>
      <c r="DD36">
        <v>635</v>
      </c>
      <c r="DE36">
        <v>635</v>
      </c>
      <c r="DF36">
        <v>636</v>
      </c>
      <c r="DG36">
        <v>636</v>
      </c>
      <c r="DH36">
        <v>636</v>
      </c>
      <c r="DI36">
        <v>633</v>
      </c>
      <c r="DJ36">
        <v>633</v>
      </c>
      <c r="DK36">
        <v>635</v>
      </c>
      <c r="DL36">
        <v>635</v>
      </c>
      <c r="DM36">
        <v>636</v>
      </c>
      <c r="DN36">
        <v>637</v>
      </c>
      <c r="DO36">
        <v>637</v>
      </c>
      <c r="DP36">
        <v>637</v>
      </c>
      <c r="DQ36">
        <v>638</v>
      </c>
      <c r="DR36">
        <v>638</v>
      </c>
      <c r="DS36">
        <v>639</v>
      </c>
      <c r="DT36">
        <v>639</v>
      </c>
      <c r="DU36">
        <v>640</v>
      </c>
      <c r="DV36">
        <v>640</v>
      </c>
      <c r="DW36">
        <v>641</v>
      </c>
      <c r="DX36">
        <v>641</v>
      </c>
      <c r="DY36">
        <v>643</v>
      </c>
      <c r="DZ36">
        <v>644</v>
      </c>
      <c r="EA36">
        <v>645</v>
      </c>
      <c r="EB36">
        <v>645</v>
      </c>
      <c r="EC36">
        <v>645</v>
      </c>
      <c r="ED36">
        <v>645</v>
      </c>
      <c r="EE36">
        <v>647</v>
      </c>
      <c r="EF36">
        <v>647</v>
      </c>
      <c r="EG36">
        <v>649</v>
      </c>
      <c r="EH36">
        <v>649</v>
      </c>
      <c r="EI36">
        <v>649</v>
      </c>
      <c r="EJ36">
        <v>650</v>
      </c>
      <c r="EK36">
        <v>650</v>
      </c>
      <c r="EL36">
        <v>651</v>
      </c>
      <c r="EM36">
        <v>652</v>
      </c>
      <c r="EN36">
        <v>654</v>
      </c>
      <c r="EO36">
        <v>655</v>
      </c>
      <c r="EP36">
        <v>659</v>
      </c>
      <c r="EQ36">
        <v>660</v>
      </c>
      <c r="ER36">
        <v>659</v>
      </c>
      <c r="ES36">
        <v>659</v>
      </c>
      <c r="ET36">
        <v>659</v>
      </c>
      <c r="EU36">
        <v>660</v>
      </c>
      <c r="EV36">
        <v>663</v>
      </c>
      <c r="EW36">
        <v>665</v>
      </c>
      <c r="EX36">
        <v>679</v>
      </c>
      <c r="EY36">
        <v>693</v>
      </c>
      <c r="EZ36">
        <v>704</v>
      </c>
      <c r="FA36">
        <v>713</v>
      </c>
      <c r="FB36">
        <v>723</v>
      </c>
      <c r="FC36">
        <v>728</v>
      </c>
      <c r="FD36">
        <v>734</v>
      </c>
      <c r="FE36">
        <v>745</v>
      </c>
      <c r="FF36">
        <v>757</v>
      </c>
      <c r="FG36">
        <v>765</v>
      </c>
      <c r="FH36">
        <v>769</v>
      </c>
      <c r="FI36">
        <v>773</v>
      </c>
      <c r="FJ36">
        <v>779</v>
      </c>
      <c r="FK36">
        <v>786</v>
      </c>
      <c r="FL36">
        <v>791</v>
      </c>
      <c r="FM36">
        <v>795</v>
      </c>
      <c r="FN36">
        <v>803</v>
      </c>
      <c r="FO36">
        <v>806</v>
      </c>
      <c r="FP36">
        <v>809</v>
      </c>
      <c r="FQ36">
        <v>816</v>
      </c>
      <c r="FR36">
        <v>821</v>
      </c>
      <c r="FS36">
        <v>826</v>
      </c>
      <c r="FT36">
        <v>827</v>
      </c>
      <c r="FU36">
        <v>829</v>
      </c>
      <c r="FV36">
        <v>834</v>
      </c>
      <c r="FW36">
        <v>840</v>
      </c>
      <c r="FX36">
        <v>842</v>
      </c>
      <c r="FY36">
        <v>848</v>
      </c>
      <c r="FZ36">
        <v>856</v>
      </c>
      <c r="GA36">
        <v>857</v>
      </c>
      <c r="GB36">
        <v>866</v>
      </c>
      <c r="GC36">
        <v>871</v>
      </c>
      <c r="GD36">
        <v>877</v>
      </c>
      <c r="GE36">
        <v>882</v>
      </c>
      <c r="GF36">
        <v>892</v>
      </c>
      <c r="GG36">
        <v>904</v>
      </c>
      <c r="GH36">
        <v>923</v>
      </c>
      <c r="GI36">
        <v>940</v>
      </c>
      <c r="GJ36">
        <v>964</v>
      </c>
    </row>
    <row r="37" spans="2:214" x14ac:dyDescent="0.25">
      <c r="B37" s="17" t="s">
        <v>8</v>
      </c>
      <c r="C37" s="17"/>
      <c r="D37">
        <v>64</v>
      </c>
      <c r="E37">
        <v>77</v>
      </c>
      <c r="F37">
        <v>101</v>
      </c>
      <c r="G37">
        <v>136</v>
      </c>
      <c r="H37">
        <v>176</v>
      </c>
      <c r="I37">
        <v>216</v>
      </c>
      <c r="J37">
        <v>250</v>
      </c>
      <c r="K37">
        <v>374</v>
      </c>
      <c r="L37">
        <v>377</v>
      </c>
      <c r="M37">
        <v>439</v>
      </c>
      <c r="N37">
        <v>522</v>
      </c>
      <c r="O37">
        <v>595</v>
      </c>
      <c r="P37">
        <v>701</v>
      </c>
      <c r="Q37">
        <v>826</v>
      </c>
      <c r="R37">
        <v>958</v>
      </c>
      <c r="S37">
        <v>1091</v>
      </c>
      <c r="T37">
        <v>1274</v>
      </c>
      <c r="U37">
        <v>1378</v>
      </c>
      <c r="V37">
        <v>1478</v>
      </c>
      <c r="W37">
        <v>1618</v>
      </c>
      <c r="X37">
        <v>1732</v>
      </c>
      <c r="Y37">
        <v>1884</v>
      </c>
      <c r="Z37">
        <v>1985</v>
      </c>
      <c r="AA37">
        <v>2114</v>
      </c>
      <c r="AB37">
        <v>2210</v>
      </c>
      <c r="AC37">
        <v>2301</v>
      </c>
      <c r="AD37">
        <v>2392</v>
      </c>
      <c r="AE37">
        <v>2530</v>
      </c>
      <c r="AF37">
        <v>2692</v>
      </c>
      <c r="AG37">
        <v>2847</v>
      </c>
      <c r="AH37">
        <v>3015</v>
      </c>
      <c r="AI37">
        <v>3225</v>
      </c>
      <c r="AJ37">
        <v>3341</v>
      </c>
      <c r="AK37">
        <v>3457</v>
      </c>
      <c r="AL37">
        <v>3579</v>
      </c>
      <c r="AM37">
        <v>3742</v>
      </c>
      <c r="AN37">
        <v>3902</v>
      </c>
      <c r="AO37">
        <v>4106</v>
      </c>
      <c r="AP37">
        <v>4253</v>
      </c>
      <c r="AQ37">
        <v>4351</v>
      </c>
      <c r="AR37">
        <v>4438</v>
      </c>
      <c r="AS37">
        <v>4574</v>
      </c>
      <c r="AT37">
        <v>4685</v>
      </c>
      <c r="AU37">
        <v>4779</v>
      </c>
      <c r="AV37">
        <v>4853</v>
      </c>
      <c r="AW37">
        <v>4894</v>
      </c>
      <c r="AX37">
        <v>4916</v>
      </c>
      <c r="AY37">
        <v>4990</v>
      </c>
      <c r="AZ37">
        <v>5048</v>
      </c>
      <c r="BA37">
        <v>5119</v>
      </c>
      <c r="BB37">
        <v>5188</v>
      </c>
      <c r="BC37">
        <v>5249</v>
      </c>
      <c r="BD37">
        <v>5273</v>
      </c>
      <c r="BE37">
        <v>5303</v>
      </c>
      <c r="BF37">
        <v>5336</v>
      </c>
      <c r="BG37">
        <v>5362</v>
      </c>
      <c r="BH37">
        <v>5397</v>
      </c>
      <c r="BI37">
        <v>5413</v>
      </c>
      <c r="BJ37">
        <v>5438</v>
      </c>
      <c r="BK37">
        <v>5462</v>
      </c>
      <c r="BL37">
        <v>5486</v>
      </c>
      <c r="BM37">
        <v>5505</v>
      </c>
      <c r="BN37">
        <v>5529</v>
      </c>
      <c r="BO37">
        <v>5544</v>
      </c>
      <c r="BP37">
        <v>5560</v>
      </c>
      <c r="BQ37">
        <v>5586</v>
      </c>
      <c r="BR37">
        <v>5598</v>
      </c>
      <c r="BS37">
        <v>5613</v>
      </c>
      <c r="BT37">
        <v>5651</v>
      </c>
      <c r="BU37">
        <v>5692</v>
      </c>
      <c r="BV37">
        <v>5722</v>
      </c>
      <c r="BW37">
        <v>5741</v>
      </c>
      <c r="BX37">
        <v>5793</v>
      </c>
      <c r="BY37">
        <v>5869</v>
      </c>
      <c r="BZ37">
        <v>5910</v>
      </c>
      <c r="CA37">
        <v>5944</v>
      </c>
      <c r="CB37">
        <v>5982</v>
      </c>
      <c r="CC37">
        <v>6027</v>
      </c>
      <c r="CD37">
        <v>6058</v>
      </c>
      <c r="CE37">
        <v>6085</v>
      </c>
      <c r="CF37">
        <v>6109</v>
      </c>
      <c r="CG37">
        <v>6125</v>
      </c>
      <c r="CH37">
        <v>6134</v>
      </c>
      <c r="CI37">
        <v>6155</v>
      </c>
      <c r="CJ37">
        <v>6191</v>
      </c>
      <c r="CK37">
        <v>6217</v>
      </c>
      <c r="CL37">
        <v>6246</v>
      </c>
      <c r="CM37">
        <v>6283</v>
      </c>
      <c r="CN37">
        <v>6303</v>
      </c>
      <c r="CO37">
        <v>6334</v>
      </c>
      <c r="CP37">
        <v>6353</v>
      </c>
      <c r="CQ37">
        <v>6384</v>
      </c>
      <c r="CR37">
        <v>6405</v>
      </c>
      <c r="CS37">
        <v>6423</v>
      </c>
      <c r="CT37">
        <v>6463</v>
      </c>
      <c r="CU37">
        <v>6467</v>
      </c>
      <c r="CV37">
        <v>6476</v>
      </c>
      <c r="CW37">
        <v>6490</v>
      </c>
      <c r="CX37">
        <v>6507</v>
      </c>
      <c r="CY37">
        <v>6517</v>
      </c>
      <c r="CZ37">
        <v>6530</v>
      </c>
      <c r="DA37">
        <v>6541</v>
      </c>
      <c r="DB37">
        <v>6546</v>
      </c>
      <c r="DC37">
        <v>6549</v>
      </c>
      <c r="DD37">
        <v>6564</v>
      </c>
      <c r="DE37">
        <v>6573</v>
      </c>
      <c r="DF37">
        <v>6589</v>
      </c>
      <c r="DG37">
        <v>6595</v>
      </c>
      <c r="DH37">
        <v>6604</v>
      </c>
      <c r="DI37">
        <v>6605</v>
      </c>
      <c r="DJ37">
        <v>6611</v>
      </c>
      <c r="DK37">
        <v>6617</v>
      </c>
      <c r="DL37">
        <v>6619</v>
      </c>
      <c r="DM37">
        <v>6620</v>
      </c>
      <c r="DN37">
        <v>6624</v>
      </c>
      <c r="DO37">
        <v>6626</v>
      </c>
      <c r="DP37">
        <v>6627</v>
      </c>
      <c r="DQ37">
        <v>6632</v>
      </c>
      <c r="DR37">
        <v>6634</v>
      </c>
      <c r="DS37">
        <v>6638</v>
      </c>
      <c r="DT37">
        <v>6640</v>
      </c>
      <c r="DU37">
        <v>6645</v>
      </c>
      <c r="DV37">
        <v>6649</v>
      </c>
      <c r="DW37">
        <v>6657</v>
      </c>
      <c r="DX37">
        <v>6662</v>
      </c>
      <c r="DY37">
        <v>6651</v>
      </c>
      <c r="DZ37">
        <v>6649</v>
      </c>
      <c r="EA37">
        <v>6655</v>
      </c>
      <c r="EB37">
        <v>6658</v>
      </c>
      <c r="EC37">
        <v>6665</v>
      </c>
      <c r="ED37">
        <v>6675</v>
      </c>
      <c r="EE37">
        <v>6681</v>
      </c>
      <c r="EF37">
        <v>6684</v>
      </c>
      <c r="EG37">
        <v>6690</v>
      </c>
      <c r="EH37">
        <v>6696</v>
      </c>
      <c r="EI37">
        <v>6708</v>
      </c>
      <c r="EJ37">
        <v>6714</v>
      </c>
      <c r="EK37">
        <v>6719</v>
      </c>
      <c r="EL37">
        <v>6724</v>
      </c>
      <c r="EM37">
        <v>6736</v>
      </c>
      <c r="EN37">
        <v>6751</v>
      </c>
      <c r="EO37">
        <v>6775</v>
      </c>
      <c r="EP37">
        <v>6789</v>
      </c>
      <c r="EQ37">
        <v>6790</v>
      </c>
      <c r="ER37">
        <v>6798</v>
      </c>
      <c r="ES37">
        <v>6805</v>
      </c>
      <c r="ET37">
        <v>6824</v>
      </c>
      <c r="EU37">
        <v>6847</v>
      </c>
      <c r="EV37">
        <v>6866</v>
      </c>
      <c r="EW37">
        <v>6905</v>
      </c>
      <c r="EX37">
        <v>6926</v>
      </c>
      <c r="EY37">
        <v>6961</v>
      </c>
      <c r="EZ37">
        <v>6993</v>
      </c>
      <c r="FA37">
        <v>7018</v>
      </c>
      <c r="FB37">
        <v>7044</v>
      </c>
      <c r="FC37">
        <v>7066</v>
      </c>
      <c r="FD37">
        <v>7097</v>
      </c>
      <c r="FE37">
        <v>7116</v>
      </c>
      <c r="FF37">
        <v>7137</v>
      </c>
      <c r="FG37">
        <v>7170</v>
      </c>
      <c r="FH37">
        <v>7196</v>
      </c>
      <c r="FI37">
        <v>7233</v>
      </c>
      <c r="FJ37">
        <v>7263</v>
      </c>
      <c r="FK37">
        <v>7305</v>
      </c>
      <c r="FL37">
        <v>7356</v>
      </c>
      <c r="FM37">
        <v>7394</v>
      </c>
      <c r="FN37">
        <v>7428</v>
      </c>
      <c r="FO37">
        <v>7463</v>
      </c>
      <c r="FP37">
        <v>7507</v>
      </c>
      <c r="FQ37">
        <v>7539</v>
      </c>
      <c r="FR37">
        <v>7574</v>
      </c>
      <c r="FS37">
        <v>7602</v>
      </c>
      <c r="FT37">
        <v>7630</v>
      </c>
      <c r="FU37">
        <v>7671</v>
      </c>
      <c r="FV37">
        <v>7704</v>
      </c>
      <c r="FW37">
        <v>7743</v>
      </c>
      <c r="FX37">
        <v>7788</v>
      </c>
      <c r="FY37">
        <v>7861</v>
      </c>
      <c r="FZ37">
        <v>7930</v>
      </c>
      <c r="GA37">
        <v>7999</v>
      </c>
      <c r="GB37">
        <v>8087</v>
      </c>
      <c r="GC37">
        <v>8180</v>
      </c>
      <c r="GD37">
        <v>8270</v>
      </c>
      <c r="GE37">
        <v>8382</v>
      </c>
      <c r="GF37">
        <v>8454</v>
      </c>
      <c r="GG37">
        <v>8585</v>
      </c>
      <c r="GH37">
        <v>8703</v>
      </c>
      <c r="GI37">
        <v>8845</v>
      </c>
      <c r="GJ37">
        <v>8984</v>
      </c>
    </row>
    <row r="38" spans="2:214" x14ac:dyDescent="0.25">
      <c r="B38" s="17" t="s">
        <v>15</v>
      </c>
      <c r="C38" s="17"/>
      <c r="D38">
        <v>4</v>
      </c>
      <c r="E38">
        <v>5</v>
      </c>
      <c r="F38">
        <v>10</v>
      </c>
      <c r="G38">
        <v>11</v>
      </c>
      <c r="H38">
        <v>11</v>
      </c>
      <c r="I38">
        <v>15</v>
      </c>
      <c r="J38">
        <v>29</v>
      </c>
      <c r="K38">
        <v>44</v>
      </c>
      <c r="L38">
        <v>48</v>
      </c>
      <c r="M38">
        <v>58</v>
      </c>
      <c r="N38">
        <v>69</v>
      </c>
      <c r="O38">
        <v>69</v>
      </c>
      <c r="P38">
        <v>83</v>
      </c>
      <c r="Q38">
        <v>113</v>
      </c>
      <c r="R38">
        <v>124</v>
      </c>
      <c r="S38">
        <v>135</v>
      </c>
      <c r="T38">
        <v>143</v>
      </c>
      <c r="U38">
        <v>148</v>
      </c>
      <c r="V38">
        <v>159</v>
      </c>
      <c r="W38">
        <v>167</v>
      </c>
      <c r="X38">
        <v>173</v>
      </c>
      <c r="Y38">
        <v>179</v>
      </c>
      <c r="Z38">
        <v>186</v>
      </c>
      <c r="AA38">
        <v>199</v>
      </c>
      <c r="AB38">
        <v>203</v>
      </c>
      <c r="AC38">
        <v>210</v>
      </c>
      <c r="AD38">
        <v>223</v>
      </c>
      <c r="AE38">
        <v>231</v>
      </c>
      <c r="AF38">
        <v>243</v>
      </c>
      <c r="AG38">
        <v>257</v>
      </c>
      <c r="AH38">
        <v>267</v>
      </c>
      <c r="AI38">
        <v>275</v>
      </c>
      <c r="AJ38">
        <v>276</v>
      </c>
      <c r="AK38">
        <v>281</v>
      </c>
      <c r="AL38">
        <v>286</v>
      </c>
      <c r="AM38">
        <v>292</v>
      </c>
      <c r="AN38">
        <v>295</v>
      </c>
      <c r="AO38">
        <v>300</v>
      </c>
      <c r="AP38">
        <v>304</v>
      </c>
      <c r="AQ38">
        <v>308</v>
      </c>
      <c r="AR38">
        <v>311</v>
      </c>
      <c r="AS38">
        <v>315</v>
      </c>
      <c r="AT38">
        <v>324</v>
      </c>
      <c r="AU38">
        <v>327</v>
      </c>
      <c r="AV38">
        <v>327</v>
      </c>
      <c r="AW38">
        <v>327</v>
      </c>
      <c r="AX38">
        <v>327</v>
      </c>
      <c r="AY38">
        <v>328</v>
      </c>
      <c r="AZ38">
        <v>331</v>
      </c>
      <c r="BA38">
        <v>334</v>
      </c>
      <c r="BB38">
        <v>334</v>
      </c>
      <c r="BC38">
        <v>334</v>
      </c>
      <c r="BD38">
        <v>335</v>
      </c>
      <c r="BE38">
        <v>338</v>
      </c>
      <c r="BF38">
        <v>339</v>
      </c>
      <c r="BG38">
        <v>340</v>
      </c>
      <c r="BH38">
        <v>340</v>
      </c>
      <c r="BI38">
        <v>340</v>
      </c>
      <c r="BJ38">
        <v>341</v>
      </c>
      <c r="BK38">
        <v>344</v>
      </c>
      <c r="BL38">
        <v>344</v>
      </c>
      <c r="BM38">
        <v>344</v>
      </c>
      <c r="BN38">
        <v>345</v>
      </c>
      <c r="BO38">
        <v>345</v>
      </c>
      <c r="BP38">
        <v>345</v>
      </c>
      <c r="BQ38">
        <v>345</v>
      </c>
      <c r="BR38">
        <v>345</v>
      </c>
      <c r="BS38">
        <v>345</v>
      </c>
      <c r="BT38">
        <v>345</v>
      </c>
      <c r="BU38">
        <v>347</v>
      </c>
      <c r="BV38">
        <v>347</v>
      </c>
      <c r="BW38">
        <v>347</v>
      </c>
      <c r="BX38">
        <v>347</v>
      </c>
      <c r="BY38">
        <v>347</v>
      </c>
      <c r="BZ38">
        <v>347</v>
      </c>
      <c r="CA38">
        <v>347</v>
      </c>
      <c r="CB38">
        <v>348</v>
      </c>
      <c r="CC38">
        <v>348</v>
      </c>
      <c r="CD38">
        <v>349</v>
      </c>
      <c r="CE38">
        <v>350</v>
      </c>
      <c r="CF38">
        <v>350</v>
      </c>
      <c r="CG38">
        <v>350</v>
      </c>
      <c r="CH38">
        <v>350</v>
      </c>
      <c r="CI38">
        <v>351</v>
      </c>
      <c r="CJ38">
        <v>351</v>
      </c>
      <c r="CK38">
        <v>353</v>
      </c>
      <c r="CL38">
        <v>353</v>
      </c>
      <c r="CM38">
        <v>353</v>
      </c>
      <c r="CN38">
        <v>353</v>
      </c>
      <c r="CO38">
        <v>353</v>
      </c>
      <c r="CP38">
        <v>354</v>
      </c>
      <c r="CQ38">
        <v>355</v>
      </c>
      <c r="CR38">
        <v>355</v>
      </c>
      <c r="CS38">
        <v>357</v>
      </c>
      <c r="CT38">
        <v>357</v>
      </c>
      <c r="CU38">
        <v>357</v>
      </c>
      <c r="CV38">
        <v>358</v>
      </c>
      <c r="CW38">
        <v>360</v>
      </c>
      <c r="CX38">
        <v>360</v>
      </c>
      <c r="CY38">
        <v>360</v>
      </c>
      <c r="CZ38">
        <v>360</v>
      </c>
      <c r="DA38">
        <v>360</v>
      </c>
      <c r="DB38">
        <v>360</v>
      </c>
      <c r="DC38">
        <v>363</v>
      </c>
      <c r="DD38">
        <v>363</v>
      </c>
      <c r="DE38">
        <v>363</v>
      </c>
      <c r="DF38">
        <v>363</v>
      </c>
      <c r="DG38">
        <v>363</v>
      </c>
      <c r="DH38">
        <v>363</v>
      </c>
      <c r="DI38">
        <v>363</v>
      </c>
      <c r="DJ38">
        <v>363</v>
      </c>
      <c r="DK38">
        <v>363</v>
      </c>
      <c r="DL38">
        <v>363</v>
      </c>
      <c r="DM38">
        <v>363</v>
      </c>
      <c r="DN38">
        <v>365</v>
      </c>
      <c r="DO38">
        <v>365</v>
      </c>
      <c r="DP38">
        <v>365</v>
      </c>
      <c r="DQ38">
        <v>366</v>
      </c>
      <c r="DR38">
        <v>367</v>
      </c>
      <c r="DS38">
        <v>367</v>
      </c>
      <c r="DT38">
        <v>368</v>
      </c>
      <c r="DU38">
        <v>368</v>
      </c>
      <c r="DV38">
        <v>368</v>
      </c>
      <c r="DW38">
        <v>368</v>
      </c>
      <c r="DX38">
        <v>368</v>
      </c>
      <c r="DY38">
        <v>368</v>
      </c>
      <c r="DZ38">
        <v>368</v>
      </c>
      <c r="EA38">
        <v>368</v>
      </c>
      <c r="EB38">
        <v>369</v>
      </c>
      <c r="EC38">
        <v>369</v>
      </c>
      <c r="ED38">
        <v>370</v>
      </c>
      <c r="EE38">
        <v>370</v>
      </c>
      <c r="EF38">
        <v>370</v>
      </c>
      <c r="EG38">
        <v>371</v>
      </c>
      <c r="EH38">
        <v>373</v>
      </c>
      <c r="EI38">
        <v>376</v>
      </c>
      <c r="EJ38">
        <v>378</v>
      </c>
      <c r="EK38">
        <v>380</v>
      </c>
      <c r="EL38">
        <v>381</v>
      </c>
      <c r="EM38">
        <v>383</v>
      </c>
      <c r="EN38">
        <v>386</v>
      </c>
      <c r="EO38">
        <v>389</v>
      </c>
      <c r="EP38">
        <v>394</v>
      </c>
      <c r="EQ38">
        <v>397</v>
      </c>
      <c r="ER38">
        <v>404</v>
      </c>
      <c r="ES38">
        <v>409</v>
      </c>
      <c r="ET38">
        <v>415</v>
      </c>
      <c r="EU38">
        <v>422</v>
      </c>
      <c r="EV38">
        <v>429</v>
      </c>
      <c r="EW38">
        <v>436</v>
      </c>
      <c r="EX38">
        <v>445</v>
      </c>
      <c r="EY38">
        <v>450</v>
      </c>
      <c r="EZ38">
        <v>460</v>
      </c>
      <c r="FA38">
        <v>473</v>
      </c>
      <c r="FB38">
        <v>485</v>
      </c>
      <c r="FC38">
        <v>493</v>
      </c>
      <c r="FD38">
        <v>503</v>
      </c>
      <c r="FE38">
        <v>513</v>
      </c>
      <c r="FF38">
        <v>524</v>
      </c>
      <c r="FG38">
        <v>529</v>
      </c>
      <c r="FH38">
        <v>537</v>
      </c>
      <c r="FI38">
        <v>544</v>
      </c>
      <c r="FJ38">
        <v>553</v>
      </c>
      <c r="FK38">
        <v>559</v>
      </c>
      <c r="FL38">
        <v>562</v>
      </c>
      <c r="FM38">
        <v>567</v>
      </c>
      <c r="FN38">
        <v>572</v>
      </c>
      <c r="FO38">
        <v>578</v>
      </c>
      <c r="FP38">
        <v>588</v>
      </c>
      <c r="FQ38">
        <v>592</v>
      </c>
      <c r="FR38">
        <v>594</v>
      </c>
      <c r="FS38">
        <v>602</v>
      </c>
      <c r="FT38">
        <v>604</v>
      </c>
      <c r="FU38">
        <v>608</v>
      </c>
      <c r="FV38">
        <v>616</v>
      </c>
      <c r="FW38">
        <v>623</v>
      </c>
      <c r="FX38">
        <v>630</v>
      </c>
      <c r="FY38">
        <v>636</v>
      </c>
      <c r="FZ38">
        <v>648</v>
      </c>
      <c r="GA38">
        <v>661</v>
      </c>
      <c r="GB38">
        <v>677</v>
      </c>
      <c r="GC38">
        <v>694</v>
      </c>
      <c r="GD38">
        <v>723</v>
      </c>
      <c r="GE38">
        <v>758</v>
      </c>
      <c r="GF38">
        <v>782</v>
      </c>
      <c r="GG38">
        <v>817</v>
      </c>
      <c r="GH38">
        <v>859</v>
      </c>
      <c r="GI38">
        <v>893</v>
      </c>
      <c r="GJ38">
        <v>930</v>
      </c>
    </row>
    <row r="39" spans="2:214" x14ac:dyDescent="0.25">
      <c r="B39" s="17" t="s">
        <v>9</v>
      </c>
      <c r="C39" s="17"/>
      <c r="D39">
        <v>71</v>
      </c>
      <c r="E39">
        <v>106</v>
      </c>
      <c r="F39">
        <v>131</v>
      </c>
      <c r="G39">
        <v>153</v>
      </c>
      <c r="H39">
        <v>203</v>
      </c>
      <c r="I39">
        <v>265</v>
      </c>
      <c r="J39">
        <v>301</v>
      </c>
      <c r="K39">
        <v>405</v>
      </c>
      <c r="L39">
        <v>418</v>
      </c>
      <c r="M39">
        <v>449</v>
      </c>
      <c r="N39">
        <v>501</v>
      </c>
      <c r="O39">
        <v>687</v>
      </c>
      <c r="P39">
        <v>782</v>
      </c>
      <c r="Q39">
        <v>876</v>
      </c>
      <c r="R39">
        <v>967</v>
      </c>
      <c r="S39">
        <v>1094</v>
      </c>
      <c r="T39">
        <v>1191</v>
      </c>
      <c r="U39">
        <v>1306</v>
      </c>
      <c r="V39">
        <v>1424</v>
      </c>
      <c r="W39">
        <v>1511</v>
      </c>
      <c r="X39">
        <v>1597</v>
      </c>
      <c r="Y39">
        <v>1709</v>
      </c>
      <c r="Z39">
        <v>1760</v>
      </c>
      <c r="AA39">
        <v>1903</v>
      </c>
      <c r="AB39">
        <v>2010</v>
      </c>
      <c r="AC39">
        <v>2100</v>
      </c>
      <c r="AD39">
        <v>2181</v>
      </c>
      <c r="AE39">
        <v>2305</v>
      </c>
      <c r="AF39">
        <v>2408</v>
      </c>
      <c r="AG39">
        <v>2533</v>
      </c>
      <c r="AH39">
        <v>2650</v>
      </c>
      <c r="AI39">
        <v>2694</v>
      </c>
      <c r="AJ39">
        <v>2880</v>
      </c>
      <c r="AK39">
        <v>2922</v>
      </c>
      <c r="AL39">
        <v>3020</v>
      </c>
      <c r="AM39">
        <v>3156</v>
      </c>
      <c r="AN39">
        <v>3271</v>
      </c>
      <c r="AO39">
        <v>3371</v>
      </c>
      <c r="AP39">
        <v>3455</v>
      </c>
      <c r="AQ39">
        <v>3541</v>
      </c>
      <c r="AR39">
        <v>3634</v>
      </c>
      <c r="AS39">
        <v>3711</v>
      </c>
      <c r="AT39">
        <v>3814</v>
      </c>
      <c r="AU39">
        <v>3861</v>
      </c>
      <c r="AV39">
        <v>3914</v>
      </c>
      <c r="AW39">
        <v>3979</v>
      </c>
      <c r="AX39">
        <v>3997</v>
      </c>
      <c r="AY39">
        <v>4045</v>
      </c>
      <c r="AZ39">
        <v>4105</v>
      </c>
      <c r="BA39">
        <v>4144</v>
      </c>
      <c r="BB39">
        <v>4193</v>
      </c>
      <c r="BC39">
        <v>4219</v>
      </c>
      <c r="BD39">
        <v>4263</v>
      </c>
      <c r="BE39">
        <v>4278</v>
      </c>
      <c r="BF39">
        <v>4298</v>
      </c>
      <c r="BG39">
        <v>4322</v>
      </c>
      <c r="BH39">
        <v>4366</v>
      </c>
      <c r="BI39">
        <v>4389</v>
      </c>
      <c r="BJ39">
        <v>4416</v>
      </c>
      <c r="BK39">
        <v>4434</v>
      </c>
      <c r="BL39">
        <v>4444</v>
      </c>
      <c r="BM39">
        <v>4465</v>
      </c>
      <c r="BN39">
        <v>4484</v>
      </c>
      <c r="BO39">
        <v>4520</v>
      </c>
      <c r="BP39">
        <v>4536</v>
      </c>
      <c r="BQ39">
        <v>4544</v>
      </c>
      <c r="BR39">
        <v>4555</v>
      </c>
      <c r="BS39">
        <v>4558</v>
      </c>
      <c r="BT39">
        <v>4562</v>
      </c>
      <c r="BU39">
        <v>4579</v>
      </c>
      <c r="BV39">
        <v>4597</v>
      </c>
      <c r="BW39">
        <v>4627</v>
      </c>
      <c r="BX39">
        <v>4634</v>
      </c>
      <c r="BY39">
        <v>4651</v>
      </c>
      <c r="BZ39">
        <v>4658</v>
      </c>
      <c r="CA39">
        <v>4663</v>
      </c>
      <c r="CB39">
        <v>4677</v>
      </c>
      <c r="CC39">
        <v>4688</v>
      </c>
      <c r="CD39">
        <v>4694</v>
      </c>
      <c r="CE39">
        <v>4703</v>
      </c>
      <c r="CF39">
        <v>4712</v>
      </c>
      <c r="CG39">
        <v>4719</v>
      </c>
      <c r="CH39">
        <v>4728</v>
      </c>
      <c r="CI39">
        <v>4735</v>
      </c>
      <c r="CJ39">
        <v>4753</v>
      </c>
      <c r="CK39">
        <v>4768</v>
      </c>
      <c r="CL39">
        <v>4782</v>
      </c>
      <c r="CM39">
        <v>4791</v>
      </c>
      <c r="CN39">
        <v>4801</v>
      </c>
      <c r="CO39">
        <v>4807</v>
      </c>
      <c r="CP39">
        <v>4815</v>
      </c>
      <c r="CQ39">
        <v>4823</v>
      </c>
      <c r="CR39">
        <v>4835</v>
      </c>
      <c r="CS39">
        <v>4844</v>
      </c>
      <c r="CT39">
        <v>4847</v>
      </c>
      <c r="CU39">
        <v>4852</v>
      </c>
      <c r="CV39">
        <v>4857</v>
      </c>
      <c r="CW39">
        <v>4863</v>
      </c>
      <c r="CX39">
        <v>4866</v>
      </c>
      <c r="CY39">
        <v>4869</v>
      </c>
      <c r="CZ39">
        <v>4874</v>
      </c>
      <c r="DA39">
        <v>4876</v>
      </c>
      <c r="DB39">
        <v>4878</v>
      </c>
      <c r="DC39">
        <v>4881</v>
      </c>
      <c r="DD39">
        <v>4885</v>
      </c>
      <c r="DE39">
        <v>4886</v>
      </c>
      <c r="DF39">
        <v>4886</v>
      </c>
      <c r="DG39">
        <v>4887</v>
      </c>
      <c r="DH39">
        <v>4888</v>
      </c>
      <c r="DI39">
        <v>4888</v>
      </c>
      <c r="DJ39">
        <v>4891</v>
      </c>
      <c r="DK39">
        <v>4894</v>
      </c>
      <c r="DL39">
        <v>4899</v>
      </c>
      <c r="DM39">
        <v>4900</v>
      </c>
      <c r="DN39">
        <v>4901</v>
      </c>
      <c r="DO39">
        <v>4902</v>
      </c>
      <c r="DP39">
        <v>4903</v>
      </c>
      <c r="DQ39">
        <v>4904</v>
      </c>
      <c r="DR39">
        <v>4906</v>
      </c>
      <c r="DS39">
        <v>4907</v>
      </c>
      <c r="DT39">
        <v>4907</v>
      </c>
      <c r="DU39">
        <v>4910</v>
      </c>
      <c r="DV39">
        <v>4911</v>
      </c>
      <c r="DW39">
        <v>4902</v>
      </c>
      <c r="DX39">
        <v>4907</v>
      </c>
      <c r="DY39">
        <v>4908</v>
      </c>
      <c r="DZ39">
        <v>4909</v>
      </c>
      <c r="EA39">
        <v>4914</v>
      </c>
      <c r="EB39">
        <v>4915</v>
      </c>
      <c r="EC39">
        <v>4919</v>
      </c>
      <c r="ED39">
        <v>4922</v>
      </c>
      <c r="EE39">
        <v>4923</v>
      </c>
      <c r="EF39">
        <v>4923</v>
      </c>
      <c r="EG39">
        <v>4927</v>
      </c>
      <c r="EH39">
        <v>4930</v>
      </c>
      <c r="EI39">
        <v>4932</v>
      </c>
      <c r="EJ39">
        <v>4936</v>
      </c>
      <c r="EK39">
        <v>4938</v>
      </c>
      <c r="EL39">
        <v>4941</v>
      </c>
      <c r="EM39">
        <v>4945</v>
      </c>
      <c r="EN39">
        <v>4947</v>
      </c>
      <c r="EO39">
        <v>4954</v>
      </c>
      <c r="EP39">
        <v>4957</v>
      </c>
      <c r="EQ39">
        <v>4962</v>
      </c>
      <c r="ER39">
        <v>4966</v>
      </c>
      <c r="ES39">
        <v>4973</v>
      </c>
      <c r="ET39">
        <v>4975</v>
      </c>
      <c r="EU39">
        <v>4984</v>
      </c>
      <c r="EV39">
        <v>4991</v>
      </c>
      <c r="EW39">
        <v>5008</v>
      </c>
      <c r="EX39">
        <v>5020</v>
      </c>
      <c r="EY39">
        <v>5041</v>
      </c>
      <c r="EZ39">
        <v>5054</v>
      </c>
      <c r="FA39">
        <v>5071</v>
      </c>
      <c r="FB39">
        <v>5089</v>
      </c>
      <c r="FC39">
        <v>5125</v>
      </c>
      <c r="FD39">
        <v>5146</v>
      </c>
      <c r="FE39">
        <v>5152</v>
      </c>
      <c r="FF39">
        <v>5163</v>
      </c>
      <c r="FG39">
        <v>5176</v>
      </c>
      <c r="FH39">
        <v>5199</v>
      </c>
      <c r="FI39">
        <v>5222</v>
      </c>
      <c r="FJ39">
        <v>5245</v>
      </c>
      <c r="FK39">
        <v>5274</v>
      </c>
      <c r="FL39">
        <v>5294</v>
      </c>
      <c r="FM39">
        <v>5319</v>
      </c>
      <c r="FN39">
        <v>5342</v>
      </c>
      <c r="FO39">
        <v>5364</v>
      </c>
      <c r="FP39">
        <v>5383</v>
      </c>
      <c r="FQ39">
        <v>5409</v>
      </c>
      <c r="FR39">
        <v>5426</v>
      </c>
      <c r="FS39">
        <v>5450</v>
      </c>
      <c r="FT39">
        <v>5469</v>
      </c>
      <c r="FU39">
        <v>5492</v>
      </c>
      <c r="FV39">
        <v>5509</v>
      </c>
      <c r="FW39">
        <v>5537</v>
      </c>
      <c r="FX39">
        <v>5559</v>
      </c>
      <c r="FY39">
        <v>5585</v>
      </c>
      <c r="FZ39">
        <v>5603</v>
      </c>
      <c r="GA39">
        <v>5621</v>
      </c>
      <c r="GB39">
        <v>5647</v>
      </c>
      <c r="GC39">
        <v>5678</v>
      </c>
      <c r="GD39">
        <v>5714</v>
      </c>
      <c r="GE39">
        <v>5751</v>
      </c>
      <c r="GF39">
        <v>5789</v>
      </c>
      <c r="GG39">
        <v>5823</v>
      </c>
      <c r="GH39">
        <v>5848</v>
      </c>
      <c r="GI39">
        <v>5881</v>
      </c>
      <c r="GJ39">
        <v>5929</v>
      </c>
    </row>
    <row r="40" spans="2:214" x14ac:dyDescent="0.25">
      <c r="B40" s="16" t="s">
        <v>5</v>
      </c>
      <c r="C40" s="17"/>
      <c r="D40">
        <v>377</v>
      </c>
      <c r="E40">
        <v>424</v>
      </c>
      <c r="F40">
        <v>477</v>
      </c>
      <c r="G40">
        <v>589</v>
      </c>
      <c r="H40">
        <v>662</v>
      </c>
      <c r="I40">
        <v>759</v>
      </c>
      <c r="J40">
        <v>870</v>
      </c>
      <c r="K40">
        <v>1144</v>
      </c>
      <c r="L40">
        <v>1179</v>
      </c>
      <c r="M40">
        <v>1403</v>
      </c>
      <c r="N40">
        <v>1558</v>
      </c>
      <c r="O40">
        <v>1739</v>
      </c>
      <c r="P40">
        <v>1916</v>
      </c>
      <c r="Q40">
        <v>2163</v>
      </c>
      <c r="R40">
        <v>2490</v>
      </c>
      <c r="S40">
        <v>2750</v>
      </c>
      <c r="T40">
        <v>3020</v>
      </c>
      <c r="U40">
        <v>3235</v>
      </c>
      <c r="V40">
        <v>3415</v>
      </c>
      <c r="W40">
        <v>3563</v>
      </c>
      <c r="X40">
        <v>3792</v>
      </c>
      <c r="Y40">
        <v>3948</v>
      </c>
      <c r="Z40">
        <v>4085</v>
      </c>
      <c r="AA40">
        <v>4262</v>
      </c>
      <c r="AB40">
        <v>4455</v>
      </c>
      <c r="AC40">
        <v>4611</v>
      </c>
      <c r="AD40">
        <v>4795</v>
      </c>
      <c r="AE40">
        <v>5009</v>
      </c>
      <c r="AF40">
        <v>5261</v>
      </c>
      <c r="AG40">
        <v>5465</v>
      </c>
      <c r="AH40">
        <v>5718</v>
      </c>
      <c r="AI40">
        <v>5856</v>
      </c>
      <c r="AJ40">
        <v>6029</v>
      </c>
      <c r="AK40">
        <v>6144</v>
      </c>
      <c r="AL40">
        <v>6352</v>
      </c>
      <c r="AM40">
        <v>6527</v>
      </c>
      <c r="AN40">
        <v>6723</v>
      </c>
      <c r="AO40">
        <v>6898</v>
      </c>
      <c r="AP40">
        <v>7055</v>
      </c>
      <c r="AQ40">
        <v>7194</v>
      </c>
      <c r="AR40">
        <v>7315</v>
      </c>
      <c r="AS40">
        <v>7442</v>
      </c>
      <c r="AT40">
        <v>7599</v>
      </c>
      <c r="AU40">
        <v>7724</v>
      </c>
      <c r="AV40">
        <v>7871</v>
      </c>
      <c r="AW40">
        <v>7969</v>
      </c>
      <c r="AX40">
        <v>8003</v>
      </c>
      <c r="AY40">
        <v>8036</v>
      </c>
      <c r="AZ40">
        <v>8136</v>
      </c>
      <c r="BA40">
        <v>8225</v>
      </c>
      <c r="BB40">
        <v>8303</v>
      </c>
      <c r="BC40">
        <v>8376</v>
      </c>
      <c r="BD40">
        <v>8407</v>
      </c>
      <c r="BE40">
        <v>8440</v>
      </c>
      <c r="BF40">
        <v>8456</v>
      </c>
      <c r="BG40">
        <v>8508</v>
      </c>
      <c r="BH40">
        <v>8545</v>
      </c>
      <c r="BI40">
        <v>8599</v>
      </c>
      <c r="BJ40">
        <v>8628</v>
      </c>
      <c r="BK40">
        <v>8647</v>
      </c>
      <c r="BL40">
        <v>8685</v>
      </c>
      <c r="BM40">
        <v>8702</v>
      </c>
      <c r="BN40">
        <v>8748</v>
      </c>
      <c r="BO40">
        <v>8770</v>
      </c>
      <c r="BP40">
        <v>8803</v>
      </c>
      <c r="BQ40">
        <v>8813</v>
      </c>
      <c r="BR40">
        <v>8831</v>
      </c>
      <c r="BS40">
        <v>8851</v>
      </c>
      <c r="BT40">
        <v>8879</v>
      </c>
      <c r="BU40">
        <v>8900</v>
      </c>
      <c r="BV40">
        <v>8916</v>
      </c>
      <c r="BW40">
        <v>8949</v>
      </c>
      <c r="BX40">
        <v>8972</v>
      </c>
      <c r="BY40">
        <v>8992</v>
      </c>
      <c r="BZ40">
        <v>9017</v>
      </c>
      <c r="CA40">
        <v>9038</v>
      </c>
      <c r="CB40">
        <v>9083</v>
      </c>
      <c r="CC40">
        <v>9106</v>
      </c>
      <c r="CD40">
        <v>9130</v>
      </c>
      <c r="CE40">
        <v>9167</v>
      </c>
      <c r="CF40">
        <v>9173</v>
      </c>
      <c r="CG40">
        <v>9194</v>
      </c>
      <c r="CH40">
        <v>9212</v>
      </c>
      <c r="CI40">
        <v>9261</v>
      </c>
      <c r="CJ40">
        <v>9304</v>
      </c>
      <c r="CK40">
        <v>9333</v>
      </c>
      <c r="CL40">
        <v>9353</v>
      </c>
      <c r="CM40">
        <v>9390</v>
      </c>
      <c r="CN40">
        <v>9412</v>
      </c>
      <c r="CO40">
        <v>9439</v>
      </c>
      <c r="CP40">
        <v>9467</v>
      </c>
      <c r="CQ40">
        <v>9509</v>
      </c>
      <c r="CR40">
        <v>9551</v>
      </c>
      <c r="CS40">
        <v>9575</v>
      </c>
      <c r="CT40">
        <v>9586</v>
      </c>
      <c r="CU40">
        <v>9615</v>
      </c>
      <c r="CV40">
        <v>9637</v>
      </c>
      <c r="CW40">
        <v>9651</v>
      </c>
      <c r="CX40">
        <v>9671</v>
      </c>
      <c r="CY40">
        <v>9675</v>
      </c>
      <c r="CZ40">
        <v>9691</v>
      </c>
      <c r="DA40">
        <v>9699</v>
      </c>
      <c r="DB40">
        <v>9709</v>
      </c>
      <c r="DC40">
        <v>9726</v>
      </c>
      <c r="DD40">
        <v>9742</v>
      </c>
      <c r="DE40">
        <v>9753</v>
      </c>
      <c r="DF40">
        <v>9761</v>
      </c>
      <c r="DG40">
        <v>9763</v>
      </c>
      <c r="DH40">
        <v>9773</v>
      </c>
      <c r="DI40">
        <v>9778</v>
      </c>
      <c r="DJ40">
        <v>9786</v>
      </c>
      <c r="DK40">
        <v>9795</v>
      </c>
      <c r="DL40">
        <v>9802</v>
      </c>
      <c r="DM40">
        <v>9815</v>
      </c>
      <c r="DN40">
        <v>9824</v>
      </c>
      <c r="DO40">
        <v>9827</v>
      </c>
      <c r="DP40">
        <v>9838</v>
      </c>
      <c r="DQ40">
        <v>9848</v>
      </c>
      <c r="DR40">
        <v>9856</v>
      </c>
      <c r="DS40">
        <v>9868</v>
      </c>
      <c r="DT40">
        <v>9882</v>
      </c>
      <c r="DU40">
        <v>9903</v>
      </c>
      <c r="DV40">
        <v>9916</v>
      </c>
      <c r="DW40">
        <v>9895</v>
      </c>
      <c r="DX40">
        <v>9900</v>
      </c>
      <c r="DY40">
        <v>9914</v>
      </c>
      <c r="DZ40">
        <v>9931</v>
      </c>
      <c r="EA40">
        <v>9947</v>
      </c>
      <c r="EB40">
        <v>9966</v>
      </c>
      <c r="EC40">
        <v>9989</v>
      </c>
      <c r="ED40">
        <v>10003</v>
      </c>
      <c r="EE40">
        <v>10029</v>
      </c>
      <c r="EF40">
        <v>10039</v>
      </c>
      <c r="EG40">
        <v>10062</v>
      </c>
      <c r="EH40">
        <v>10076</v>
      </c>
      <c r="EI40">
        <v>10103</v>
      </c>
      <c r="EJ40">
        <v>10119</v>
      </c>
      <c r="EK40">
        <v>10154</v>
      </c>
      <c r="EL40">
        <v>10193</v>
      </c>
      <c r="EM40">
        <v>10238</v>
      </c>
      <c r="EN40">
        <v>10275</v>
      </c>
      <c r="EO40">
        <v>10325</v>
      </c>
      <c r="EP40">
        <v>10386</v>
      </c>
      <c r="EQ40">
        <v>10439</v>
      </c>
      <c r="ER40">
        <v>10490</v>
      </c>
      <c r="ES40">
        <v>10543</v>
      </c>
      <c r="ET40">
        <v>10603</v>
      </c>
      <c r="EU40">
        <v>10673</v>
      </c>
      <c r="EV40">
        <v>10745</v>
      </c>
      <c r="EW40">
        <v>10831</v>
      </c>
      <c r="EX40">
        <v>10896</v>
      </c>
      <c r="EY40">
        <v>11003</v>
      </c>
      <c r="EZ40">
        <v>11061</v>
      </c>
      <c r="FA40">
        <v>11117</v>
      </c>
      <c r="FB40">
        <v>11187</v>
      </c>
      <c r="FC40">
        <v>11257</v>
      </c>
      <c r="FD40">
        <v>11334</v>
      </c>
      <c r="FE40">
        <v>11394</v>
      </c>
      <c r="FF40">
        <v>11463</v>
      </c>
      <c r="FG40">
        <v>11529</v>
      </c>
      <c r="FH40">
        <v>11579</v>
      </c>
      <c r="FI40">
        <v>11660</v>
      </c>
      <c r="FJ40">
        <v>11722</v>
      </c>
      <c r="FK40">
        <v>11790</v>
      </c>
      <c r="FL40">
        <v>11876</v>
      </c>
      <c r="FM40">
        <v>11933</v>
      </c>
      <c r="FN40">
        <v>12032</v>
      </c>
      <c r="FO40">
        <v>12105</v>
      </c>
      <c r="FP40">
        <v>12193</v>
      </c>
      <c r="FQ40">
        <v>12279</v>
      </c>
      <c r="FR40">
        <v>12344</v>
      </c>
      <c r="FS40">
        <v>12414</v>
      </c>
      <c r="FT40">
        <v>12465</v>
      </c>
      <c r="FU40">
        <v>12534</v>
      </c>
      <c r="FV40">
        <v>12598</v>
      </c>
      <c r="FW40">
        <v>12676</v>
      </c>
      <c r="FX40">
        <v>12757</v>
      </c>
      <c r="FY40">
        <v>12853</v>
      </c>
      <c r="FZ40">
        <v>12939</v>
      </c>
      <c r="GA40">
        <v>13029</v>
      </c>
      <c r="GB40">
        <v>13145</v>
      </c>
      <c r="GC40">
        <v>13230</v>
      </c>
      <c r="GD40">
        <v>13330</v>
      </c>
      <c r="GE40">
        <v>13441</v>
      </c>
      <c r="GF40">
        <v>13561</v>
      </c>
      <c r="GG40">
        <v>13674</v>
      </c>
      <c r="GH40">
        <v>13786</v>
      </c>
      <c r="GI40">
        <v>13910</v>
      </c>
      <c r="GJ40">
        <v>14077</v>
      </c>
    </row>
    <row r="41" spans="2:214" x14ac:dyDescent="0.25">
      <c r="B41" s="16" t="s">
        <v>10</v>
      </c>
      <c r="C41" s="17"/>
      <c r="D41">
        <v>66</v>
      </c>
      <c r="E41">
        <v>89</v>
      </c>
      <c r="F41">
        <v>101</v>
      </c>
      <c r="G41">
        <v>129</v>
      </c>
      <c r="H41">
        <v>166</v>
      </c>
      <c r="I41">
        <v>194</v>
      </c>
      <c r="J41">
        <v>265</v>
      </c>
      <c r="K41">
        <v>492</v>
      </c>
      <c r="L41">
        <v>459</v>
      </c>
      <c r="M41">
        <v>533</v>
      </c>
      <c r="N41">
        <v>599</v>
      </c>
      <c r="O41">
        <v>738</v>
      </c>
      <c r="P41">
        <v>868</v>
      </c>
      <c r="Q41">
        <v>1027</v>
      </c>
      <c r="R41">
        <v>1232</v>
      </c>
      <c r="S41">
        <v>1399</v>
      </c>
      <c r="T41">
        <v>1552</v>
      </c>
      <c r="U41">
        <v>1699</v>
      </c>
      <c r="V41">
        <v>1844</v>
      </c>
      <c r="W41">
        <v>2015</v>
      </c>
      <c r="X41">
        <v>2199</v>
      </c>
      <c r="Y41">
        <v>2370</v>
      </c>
      <c r="Z41">
        <v>2543</v>
      </c>
      <c r="AA41">
        <v>2772</v>
      </c>
      <c r="AB41">
        <v>2888</v>
      </c>
      <c r="AC41">
        <v>3011</v>
      </c>
      <c r="AD41">
        <v>3141</v>
      </c>
      <c r="AE41">
        <v>3318</v>
      </c>
      <c r="AF41">
        <v>3550</v>
      </c>
      <c r="AG41">
        <v>3707</v>
      </c>
      <c r="AH41">
        <v>3891</v>
      </c>
      <c r="AI41">
        <v>3987</v>
      </c>
      <c r="AJ41">
        <v>4087</v>
      </c>
      <c r="AK41">
        <v>4194</v>
      </c>
      <c r="AL41">
        <v>4327</v>
      </c>
      <c r="AM41">
        <v>4533</v>
      </c>
      <c r="AN41">
        <v>4688</v>
      </c>
      <c r="AO41">
        <v>4818</v>
      </c>
      <c r="AP41">
        <v>4917</v>
      </c>
      <c r="AQ41">
        <v>5018</v>
      </c>
      <c r="AR41">
        <v>5125</v>
      </c>
      <c r="AS41">
        <v>5266</v>
      </c>
      <c r="AT41">
        <v>5350</v>
      </c>
      <c r="AU41">
        <v>5424</v>
      </c>
      <c r="AV41">
        <v>5514</v>
      </c>
      <c r="AW41">
        <v>5559</v>
      </c>
      <c r="AX41">
        <v>5594</v>
      </c>
      <c r="AY41">
        <v>5663</v>
      </c>
      <c r="AZ41">
        <v>5714</v>
      </c>
      <c r="BA41">
        <v>5793</v>
      </c>
      <c r="BB41">
        <v>5864</v>
      </c>
      <c r="BC41">
        <v>5898</v>
      </c>
      <c r="BD41">
        <v>5921</v>
      </c>
      <c r="BE41">
        <v>5991</v>
      </c>
      <c r="BF41">
        <v>6049</v>
      </c>
      <c r="BG41">
        <v>6099</v>
      </c>
      <c r="BH41">
        <v>6141</v>
      </c>
      <c r="BI41">
        <v>6190</v>
      </c>
      <c r="BJ41">
        <v>6230</v>
      </c>
      <c r="BK41">
        <v>6265</v>
      </c>
      <c r="BL41">
        <v>6290</v>
      </c>
      <c r="BM41">
        <v>6323</v>
      </c>
      <c r="BN41">
        <v>6377</v>
      </c>
      <c r="BO41">
        <v>6416</v>
      </c>
      <c r="BP41">
        <v>6442</v>
      </c>
      <c r="BQ41">
        <v>6456</v>
      </c>
      <c r="BR41">
        <v>6472</v>
      </c>
      <c r="BS41">
        <v>6489</v>
      </c>
      <c r="BT41">
        <v>6519</v>
      </c>
      <c r="BU41">
        <v>6551</v>
      </c>
      <c r="BV41">
        <v>6586</v>
      </c>
      <c r="BW41">
        <v>6608</v>
      </c>
      <c r="BX41">
        <v>6620</v>
      </c>
      <c r="BY41">
        <v>6630</v>
      </c>
      <c r="BZ41">
        <v>6637</v>
      </c>
      <c r="CA41">
        <v>6665</v>
      </c>
      <c r="CB41">
        <v>6676</v>
      </c>
      <c r="CC41">
        <v>6690</v>
      </c>
      <c r="CD41">
        <v>6711</v>
      </c>
      <c r="CE41">
        <v>6734</v>
      </c>
      <c r="CF41">
        <v>6743</v>
      </c>
      <c r="CG41">
        <v>6748</v>
      </c>
      <c r="CH41">
        <v>6756</v>
      </c>
      <c r="CI41">
        <v>6767</v>
      </c>
      <c r="CJ41">
        <v>6778</v>
      </c>
      <c r="CK41">
        <v>6787</v>
      </c>
      <c r="CL41">
        <v>6870</v>
      </c>
      <c r="CM41">
        <v>6898</v>
      </c>
      <c r="CN41">
        <v>6912</v>
      </c>
      <c r="CO41">
        <v>6945</v>
      </c>
      <c r="CP41">
        <v>6974</v>
      </c>
      <c r="CQ41">
        <v>6989</v>
      </c>
      <c r="CR41">
        <v>7020</v>
      </c>
      <c r="CS41">
        <v>7042</v>
      </c>
      <c r="CT41">
        <v>7067</v>
      </c>
      <c r="CU41">
        <v>7098</v>
      </c>
      <c r="CV41">
        <v>7119</v>
      </c>
      <c r="CW41">
        <v>7143</v>
      </c>
      <c r="CX41">
        <v>7155</v>
      </c>
      <c r="CY41">
        <v>7165</v>
      </c>
      <c r="CZ41">
        <v>7170</v>
      </c>
      <c r="DA41">
        <v>7177</v>
      </c>
      <c r="DB41">
        <v>7189</v>
      </c>
      <c r="DC41">
        <v>7206</v>
      </c>
      <c r="DD41">
        <v>7216</v>
      </c>
      <c r="DE41">
        <v>7234</v>
      </c>
      <c r="DF41">
        <v>7247</v>
      </c>
      <c r="DG41">
        <v>7258</v>
      </c>
      <c r="DH41">
        <v>7267</v>
      </c>
      <c r="DI41">
        <v>7276</v>
      </c>
      <c r="DJ41">
        <v>7288</v>
      </c>
      <c r="DK41">
        <v>7307</v>
      </c>
      <c r="DL41">
        <v>7327</v>
      </c>
      <c r="DM41">
        <v>7339</v>
      </c>
      <c r="DN41">
        <v>7349</v>
      </c>
      <c r="DO41">
        <v>7354</v>
      </c>
      <c r="DP41">
        <v>7361</v>
      </c>
      <c r="DQ41">
        <v>7373</v>
      </c>
      <c r="DR41">
        <v>7380</v>
      </c>
      <c r="DS41">
        <v>7393</v>
      </c>
      <c r="DT41">
        <v>7406</v>
      </c>
      <c r="DU41">
        <v>7415</v>
      </c>
      <c r="DV41">
        <v>7431</v>
      </c>
      <c r="DW41">
        <v>7439</v>
      </c>
      <c r="DX41">
        <v>7453</v>
      </c>
      <c r="DY41">
        <v>7477</v>
      </c>
      <c r="DZ41">
        <v>7496</v>
      </c>
      <c r="EA41">
        <v>7517</v>
      </c>
      <c r="EB41">
        <v>7560</v>
      </c>
      <c r="EC41">
        <v>7595</v>
      </c>
      <c r="ED41">
        <v>7631</v>
      </c>
      <c r="EE41">
        <v>7667</v>
      </c>
      <c r="EF41">
        <v>7699</v>
      </c>
      <c r="EG41">
        <v>7739</v>
      </c>
      <c r="EH41">
        <v>7770</v>
      </c>
      <c r="EI41">
        <v>7817</v>
      </c>
      <c r="EJ41">
        <v>7878</v>
      </c>
      <c r="EK41">
        <v>7927</v>
      </c>
      <c r="EL41">
        <v>7972</v>
      </c>
      <c r="EM41">
        <v>8067</v>
      </c>
      <c r="EN41">
        <v>8139</v>
      </c>
      <c r="EO41">
        <v>8234</v>
      </c>
      <c r="EP41">
        <v>8293</v>
      </c>
      <c r="EQ41">
        <v>8365</v>
      </c>
      <c r="ER41">
        <v>8543</v>
      </c>
      <c r="ES41">
        <v>8636</v>
      </c>
      <c r="ET41">
        <v>8834</v>
      </c>
      <c r="EU41">
        <v>8951</v>
      </c>
      <c r="EV41">
        <v>9086</v>
      </c>
      <c r="EW41">
        <v>9214</v>
      </c>
      <c r="EX41">
        <v>9425</v>
      </c>
      <c r="EY41">
        <v>9608</v>
      </c>
      <c r="EZ41">
        <v>9764</v>
      </c>
      <c r="FA41">
        <v>9885</v>
      </c>
      <c r="FB41">
        <v>10080</v>
      </c>
      <c r="FC41">
        <v>10274</v>
      </c>
      <c r="FD41">
        <v>10405</v>
      </c>
      <c r="FE41">
        <v>10567</v>
      </c>
      <c r="FF41">
        <v>10724</v>
      </c>
      <c r="FG41">
        <v>10886</v>
      </c>
      <c r="FH41">
        <v>11049</v>
      </c>
      <c r="FI41">
        <v>11190</v>
      </c>
      <c r="FJ41">
        <v>11278</v>
      </c>
      <c r="FK41">
        <v>11387</v>
      </c>
      <c r="FL41">
        <v>11553</v>
      </c>
      <c r="FM41">
        <v>11696</v>
      </c>
      <c r="FN41">
        <v>11828</v>
      </c>
      <c r="FO41">
        <v>11961</v>
      </c>
      <c r="FP41">
        <v>12094</v>
      </c>
      <c r="FQ41">
        <v>12221</v>
      </c>
      <c r="FR41">
        <v>12325</v>
      </c>
      <c r="FS41">
        <v>12485</v>
      </c>
      <c r="FT41">
        <v>12617</v>
      </c>
      <c r="FU41">
        <v>12817</v>
      </c>
      <c r="FV41">
        <v>12970</v>
      </c>
      <c r="FW41">
        <v>13178</v>
      </c>
      <c r="FX41">
        <v>13362</v>
      </c>
      <c r="FY41">
        <v>13571</v>
      </c>
      <c r="FZ41">
        <v>13788</v>
      </c>
      <c r="GA41">
        <v>14092</v>
      </c>
      <c r="GB41">
        <v>14359</v>
      </c>
      <c r="GC41">
        <v>14581</v>
      </c>
      <c r="GD41">
        <v>14888</v>
      </c>
      <c r="GE41">
        <v>15209</v>
      </c>
      <c r="GF41">
        <v>15540</v>
      </c>
      <c r="GG41">
        <v>15853</v>
      </c>
      <c r="GH41">
        <v>16266</v>
      </c>
      <c r="GI41">
        <v>16680</v>
      </c>
      <c r="GJ41">
        <v>17120</v>
      </c>
    </row>
    <row r="42" spans="2:214" x14ac:dyDescent="0.25">
      <c r="B42" s="17" t="s">
        <v>11</v>
      </c>
      <c r="C42" s="17"/>
      <c r="D42">
        <v>18</v>
      </c>
      <c r="E42">
        <v>24</v>
      </c>
      <c r="F42">
        <v>29</v>
      </c>
      <c r="G42">
        <v>37</v>
      </c>
      <c r="H42">
        <v>46</v>
      </c>
      <c r="I42">
        <v>60</v>
      </c>
      <c r="J42">
        <v>76</v>
      </c>
      <c r="K42">
        <v>136</v>
      </c>
      <c r="L42">
        <v>165</v>
      </c>
      <c r="M42">
        <v>192</v>
      </c>
      <c r="N42">
        <v>221</v>
      </c>
      <c r="O42">
        <v>252</v>
      </c>
      <c r="P42">
        <v>321</v>
      </c>
      <c r="Q42">
        <v>393</v>
      </c>
      <c r="R42">
        <v>453</v>
      </c>
      <c r="S42">
        <v>521</v>
      </c>
      <c r="T42">
        <v>595</v>
      </c>
      <c r="U42">
        <v>652</v>
      </c>
      <c r="V42">
        <v>693</v>
      </c>
      <c r="W42">
        <v>773</v>
      </c>
      <c r="X42">
        <v>860</v>
      </c>
      <c r="Y42">
        <v>939</v>
      </c>
      <c r="Z42">
        <v>1051</v>
      </c>
      <c r="AA42">
        <v>1133</v>
      </c>
      <c r="AB42">
        <v>1206</v>
      </c>
      <c r="AC42">
        <v>1271</v>
      </c>
      <c r="AD42">
        <v>1338</v>
      </c>
      <c r="AE42">
        <v>1416</v>
      </c>
      <c r="AF42">
        <v>1607</v>
      </c>
      <c r="AG42">
        <v>1703</v>
      </c>
      <c r="AH42">
        <v>1776</v>
      </c>
      <c r="AI42">
        <v>1832</v>
      </c>
      <c r="AJ42">
        <v>1889</v>
      </c>
      <c r="AK42">
        <v>1941</v>
      </c>
      <c r="AL42">
        <v>2032</v>
      </c>
      <c r="AM42">
        <v>2149</v>
      </c>
      <c r="AN42">
        <v>2202</v>
      </c>
      <c r="AO42">
        <v>2277</v>
      </c>
      <c r="AP42">
        <v>2325</v>
      </c>
      <c r="AQ42">
        <v>2389</v>
      </c>
      <c r="AR42">
        <v>2427</v>
      </c>
      <c r="AS42">
        <v>2488</v>
      </c>
      <c r="AT42">
        <v>2536</v>
      </c>
      <c r="AU42">
        <v>2574</v>
      </c>
      <c r="AV42">
        <v>2621</v>
      </c>
      <c r="AW42">
        <v>2630</v>
      </c>
      <c r="AX42">
        <v>2635</v>
      </c>
      <c r="AY42">
        <v>2665</v>
      </c>
      <c r="AZ42">
        <v>2702</v>
      </c>
      <c r="BA42">
        <v>2720</v>
      </c>
      <c r="BB42">
        <v>2746</v>
      </c>
      <c r="BC42">
        <v>2767</v>
      </c>
      <c r="BD42">
        <v>2779</v>
      </c>
      <c r="BE42">
        <v>2795</v>
      </c>
      <c r="BF42">
        <v>2804</v>
      </c>
      <c r="BG42">
        <v>2822</v>
      </c>
      <c r="BH42">
        <v>2843</v>
      </c>
      <c r="BI42">
        <v>2860</v>
      </c>
      <c r="BJ42">
        <v>2867</v>
      </c>
      <c r="BK42">
        <v>2861</v>
      </c>
      <c r="BL42">
        <v>2873</v>
      </c>
      <c r="BM42">
        <v>2886</v>
      </c>
      <c r="BN42">
        <v>2898</v>
      </c>
      <c r="BO42">
        <v>2903</v>
      </c>
      <c r="BP42">
        <v>2914</v>
      </c>
      <c r="BQ42">
        <v>2918</v>
      </c>
      <c r="BR42">
        <v>2919</v>
      </c>
      <c r="BS42">
        <v>2925</v>
      </c>
      <c r="BT42">
        <v>2933</v>
      </c>
      <c r="BU42">
        <v>2941</v>
      </c>
      <c r="BV42">
        <v>2948</v>
      </c>
      <c r="BW42">
        <v>2957</v>
      </c>
      <c r="BX42">
        <v>2964</v>
      </c>
      <c r="BY42">
        <v>2969</v>
      </c>
      <c r="BZ42">
        <v>2975</v>
      </c>
      <c r="CA42">
        <v>2981</v>
      </c>
      <c r="CB42">
        <v>2986</v>
      </c>
      <c r="CC42">
        <v>2988</v>
      </c>
      <c r="CD42">
        <v>2991</v>
      </c>
      <c r="CE42">
        <v>2995</v>
      </c>
      <c r="CF42">
        <v>2996</v>
      </c>
      <c r="CG42">
        <v>2996</v>
      </c>
      <c r="CH42">
        <v>2996</v>
      </c>
      <c r="CI42">
        <v>3001</v>
      </c>
      <c r="CJ42">
        <v>3005</v>
      </c>
      <c r="CK42">
        <v>3012</v>
      </c>
      <c r="CL42">
        <v>3016</v>
      </c>
      <c r="CM42">
        <v>3020</v>
      </c>
      <c r="CN42">
        <v>3024</v>
      </c>
      <c r="CO42">
        <v>3028</v>
      </c>
      <c r="CP42">
        <v>3030</v>
      </c>
      <c r="CQ42">
        <v>3031</v>
      </c>
      <c r="CR42">
        <v>3031</v>
      </c>
      <c r="CS42">
        <v>3040</v>
      </c>
      <c r="CT42">
        <v>3052</v>
      </c>
      <c r="CU42">
        <v>3058</v>
      </c>
      <c r="CV42">
        <v>3059</v>
      </c>
      <c r="CW42">
        <v>3062</v>
      </c>
      <c r="CX42">
        <v>3066</v>
      </c>
      <c r="CY42">
        <v>3070</v>
      </c>
      <c r="CZ42">
        <v>3083</v>
      </c>
      <c r="DA42">
        <v>3087</v>
      </c>
      <c r="DB42">
        <v>3088</v>
      </c>
      <c r="DC42">
        <v>3091</v>
      </c>
      <c r="DD42">
        <v>3093</v>
      </c>
      <c r="DE42">
        <v>3098</v>
      </c>
      <c r="DF42">
        <v>3099</v>
      </c>
      <c r="DG42">
        <v>3105</v>
      </c>
      <c r="DH42">
        <v>3109</v>
      </c>
      <c r="DI42">
        <v>3112</v>
      </c>
      <c r="DJ42">
        <v>3114</v>
      </c>
      <c r="DK42">
        <v>3116</v>
      </c>
      <c r="DL42">
        <v>3121</v>
      </c>
      <c r="DM42">
        <v>3121</v>
      </c>
      <c r="DN42">
        <v>3124</v>
      </c>
      <c r="DO42">
        <v>3125</v>
      </c>
      <c r="DP42">
        <v>3129</v>
      </c>
      <c r="DQ42">
        <v>3131</v>
      </c>
      <c r="DR42">
        <v>3128</v>
      </c>
      <c r="DS42">
        <v>3129</v>
      </c>
      <c r="DT42">
        <v>3133</v>
      </c>
      <c r="DU42">
        <v>3137</v>
      </c>
      <c r="DV42">
        <v>3138</v>
      </c>
      <c r="DW42">
        <v>3139</v>
      </c>
      <c r="DX42">
        <v>3144</v>
      </c>
      <c r="DY42">
        <v>3146</v>
      </c>
      <c r="DZ42">
        <v>3150</v>
      </c>
      <c r="EA42">
        <v>3152</v>
      </c>
      <c r="EB42">
        <v>3156</v>
      </c>
      <c r="EC42">
        <v>3166</v>
      </c>
      <c r="ED42">
        <v>3169</v>
      </c>
      <c r="EE42">
        <v>3173</v>
      </c>
      <c r="EF42">
        <v>3173</v>
      </c>
      <c r="EG42">
        <v>3174</v>
      </c>
      <c r="EH42">
        <v>3176</v>
      </c>
      <c r="EI42">
        <v>3177</v>
      </c>
      <c r="EJ42">
        <v>3181</v>
      </c>
      <c r="EK42">
        <v>3181</v>
      </c>
      <c r="EL42">
        <v>3187</v>
      </c>
      <c r="EM42">
        <v>3187</v>
      </c>
      <c r="EN42">
        <v>3190</v>
      </c>
      <c r="EO42">
        <v>3197</v>
      </c>
      <c r="EP42">
        <v>3200</v>
      </c>
      <c r="EQ42">
        <v>3207</v>
      </c>
      <c r="ER42">
        <v>3210</v>
      </c>
      <c r="ES42">
        <v>3215</v>
      </c>
      <c r="ET42">
        <v>3226</v>
      </c>
      <c r="EU42">
        <v>3238</v>
      </c>
      <c r="EV42">
        <v>3248</v>
      </c>
      <c r="EW42">
        <v>3253</v>
      </c>
      <c r="EX42">
        <v>3261</v>
      </c>
      <c r="EY42">
        <v>3268</v>
      </c>
      <c r="EZ42">
        <v>3282</v>
      </c>
      <c r="FA42">
        <v>3299</v>
      </c>
      <c r="FB42">
        <v>3316</v>
      </c>
      <c r="FC42">
        <v>3323</v>
      </c>
      <c r="FD42">
        <v>3334</v>
      </c>
      <c r="FE42">
        <v>3343</v>
      </c>
      <c r="FF42">
        <v>3356</v>
      </c>
      <c r="FG42">
        <v>3364</v>
      </c>
      <c r="FH42">
        <v>3382</v>
      </c>
      <c r="FI42">
        <v>3406</v>
      </c>
      <c r="FJ42">
        <v>3422</v>
      </c>
      <c r="FK42">
        <v>3435</v>
      </c>
      <c r="FL42">
        <v>3447</v>
      </c>
      <c r="FM42">
        <v>3452</v>
      </c>
      <c r="FN42">
        <v>3468</v>
      </c>
      <c r="FO42">
        <v>3474</v>
      </c>
      <c r="FP42">
        <v>3481</v>
      </c>
      <c r="FQ42">
        <v>3494</v>
      </c>
      <c r="FR42">
        <v>3506</v>
      </c>
      <c r="FS42">
        <v>3516</v>
      </c>
      <c r="FT42">
        <v>3519</v>
      </c>
      <c r="FU42">
        <v>3537</v>
      </c>
      <c r="FV42">
        <v>3553</v>
      </c>
      <c r="FW42">
        <v>3562</v>
      </c>
      <c r="FX42">
        <v>3579</v>
      </c>
      <c r="FY42">
        <v>3603</v>
      </c>
      <c r="FZ42">
        <v>3618</v>
      </c>
      <c r="GA42">
        <v>3631</v>
      </c>
      <c r="GB42">
        <v>3658</v>
      </c>
      <c r="GC42">
        <v>3682</v>
      </c>
      <c r="GD42">
        <v>3715</v>
      </c>
      <c r="GE42">
        <v>3732</v>
      </c>
      <c r="GF42">
        <v>3763</v>
      </c>
      <c r="GG42">
        <v>3807</v>
      </c>
      <c r="GH42">
        <v>3848</v>
      </c>
      <c r="GI42">
        <v>3892</v>
      </c>
      <c r="GJ42">
        <v>3953</v>
      </c>
    </row>
    <row r="43" spans="2:214" x14ac:dyDescent="0.25">
      <c r="B43" s="17" t="s">
        <v>6</v>
      </c>
      <c r="C43" s="17"/>
      <c r="D43">
        <v>83</v>
      </c>
      <c r="E43">
        <v>88</v>
      </c>
      <c r="F43">
        <v>111</v>
      </c>
      <c r="G43">
        <v>142</v>
      </c>
      <c r="H43">
        <v>176</v>
      </c>
      <c r="I43">
        <v>201</v>
      </c>
      <c r="J43">
        <v>240</v>
      </c>
      <c r="K43">
        <v>342</v>
      </c>
      <c r="L43">
        <v>323</v>
      </c>
      <c r="M43">
        <v>354</v>
      </c>
      <c r="N43">
        <v>416</v>
      </c>
      <c r="O43">
        <v>479</v>
      </c>
      <c r="P43">
        <v>572</v>
      </c>
      <c r="Q43">
        <v>655</v>
      </c>
      <c r="R43">
        <v>742</v>
      </c>
      <c r="S43">
        <v>822</v>
      </c>
      <c r="T43">
        <v>912</v>
      </c>
      <c r="U43">
        <v>981</v>
      </c>
      <c r="V43">
        <v>1044</v>
      </c>
      <c r="W43">
        <v>1106</v>
      </c>
      <c r="X43">
        <v>1195</v>
      </c>
      <c r="Y43">
        <v>1268</v>
      </c>
      <c r="Z43">
        <v>1330</v>
      </c>
      <c r="AA43">
        <v>1423</v>
      </c>
      <c r="AB43">
        <v>1476</v>
      </c>
      <c r="AC43">
        <v>1530</v>
      </c>
      <c r="AD43">
        <v>1604</v>
      </c>
      <c r="AE43">
        <v>1663</v>
      </c>
      <c r="AF43">
        <v>1726</v>
      </c>
      <c r="AG43">
        <v>1779</v>
      </c>
      <c r="AH43">
        <v>1860</v>
      </c>
      <c r="AI43">
        <v>1930</v>
      </c>
      <c r="AJ43">
        <v>1984</v>
      </c>
      <c r="AK43">
        <v>2051</v>
      </c>
      <c r="AL43">
        <v>2117</v>
      </c>
      <c r="AM43">
        <v>2185</v>
      </c>
      <c r="AN43">
        <v>2254</v>
      </c>
      <c r="AO43">
        <v>2310</v>
      </c>
      <c r="AP43">
        <v>2355</v>
      </c>
      <c r="AQ43">
        <v>2409</v>
      </c>
      <c r="AR43">
        <v>2459</v>
      </c>
      <c r="AS43">
        <v>2523</v>
      </c>
      <c r="AT43">
        <v>2592</v>
      </c>
      <c r="AU43">
        <v>2636</v>
      </c>
      <c r="AV43">
        <v>2709</v>
      </c>
      <c r="AW43">
        <v>2735</v>
      </c>
      <c r="AX43">
        <v>2757</v>
      </c>
      <c r="AY43">
        <v>2777</v>
      </c>
      <c r="AZ43">
        <v>2823</v>
      </c>
      <c r="BA43">
        <v>2859</v>
      </c>
      <c r="BB43">
        <v>2888</v>
      </c>
      <c r="BC43">
        <v>2913</v>
      </c>
      <c r="BD43">
        <v>2929</v>
      </c>
      <c r="BE43">
        <v>2980</v>
      </c>
      <c r="BF43">
        <v>2984</v>
      </c>
      <c r="BG43">
        <v>3155</v>
      </c>
      <c r="BH43">
        <v>3178</v>
      </c>
      <c r="BI43">
        <v>3205</v>
      </c>
      <c r="BJ43">
        <v>3228</v>
      </c>
      <c r="BK43">
        <v>3240</v>
      </c>
      <c r="BL43">
        <v>3250</v>
      </c>
      <c r="BM43">
        <v>3270</v>
      </c>
      <c r="BN43">
        <v>3291</v>
      </c>
      <c r="BO43">
        <v>3305</v>
      </c>
      <c r="BP43">
        <v>3330</v>
      </c>
      <c r="BQ43">
        <v>3346</v>
      </c>
      <c r="BR43">
        <v>3363</v>
      </c>
      <c r="BS43">
        <v>3373</v>
      </c>
      <c r="BT43">
        <v>3391</v>
      </c>
      <c r="BU43">
        <v>3416</v>
      </c>
      <c r="BV43">
        <v>3439</v>
      </c>
      <c r="BW43">
        <v>3458</v>
      </c>
      <c r="BX43">
        <v>3477</v>
      </c>
      <c r="BY43">
        <v>3500</v>
      </c>
      <c r="BZ43">
        <v>3509</v>
      </c>
      <c r="CA43">
        <v>3531</v>
      </c>
      <c r="CB43">
        <v>3553</v>
      </c>
      <c r="CC43">
        <v>3575</v>
      </c>
      <c r="CD43">
        <v>3588</v>
      </c>
      <c r="CE43">
        <v>3626</v>
      </c>
      <c r="CF43">
        <v>3642</v>
      </c>
      <c r="CG43">
        <v>3665</v>
      </c>
      <c r="CH43">
        <v>3677</v>
      </c>
      <c r="CI43">
        <v>3707</v>
      </c>
      <c r="CJ43">
        <v>3734</v>
      </c>
      <c r="CK43">
        <v>3753</v>
      </c>
      <c r="CL43">
        <v>3775</v>
      </c>
      <c r="CM43">
        <v>3787</v>
      </c>
      <c r="CN43">
        <v>3802</v>
      </c>
      <c r="CO43">
        <v>3825</v>
      </c>
      <c r="CP43">
        <v>3840</v>
      </c>
      <c r="CQ43">
        <v>3861</v>
      </c>
      <c r="CR43">
        <v>3871</v>
      </c>
      <c r="CS43">
        <v>3883</v>
      </c>
      <c r="CT43">
        <v>3901</v>
      </c>
      <c r="CU43">
        <v>3917</v>
      </c>
      <c r="CV43">
        <v>3929</v>
      </c>
      <c r="CW43">
        <v>3928</v>
      </c>
      <c r="CX43">
        <v>3936</v>
      </c>
      <c r="CY43">
        <v>3946</v>
      </c>
      <c r="CZ43">
        <v>3960</v>
      </c>
      <c r="DA43">
        <v>3967</v>
      </c>
      <c r="DB43">
        <v>3977</v>
      </c>
      <c r="DC43">
        <v>3982</v>
      </c>
      <c r="DD43">
        <v>3999</v>
      </c>
      <c r="DE43">
        <v>4007</v>
      </c>
      <c r="DF43">
        <v>4013</v>
      </c>
      <c r="DG43">
        <v>4021</v>
      </c>
      <c r="DH43">
        <v>4030</v>
      </c>
      <c r="DI43">
        <v>4035</v>
      </c>
      <c r="DJ43">
        <v>4039</v>
      </c>
      <c r="DK43">
        <v>4040</v>
      </c>
      <c r="DL43">
        <v>4042</v>
      </c>
      <c r="DM43">
        <v>4053</v>
      </c>
      <c r="DN43">
        <v>4066</v>
      </c>
      <c r="DO43">
        <v>4072</v>
      </c>
      <c r="DP43">
        <v>4075</v>
      </c>
      <c r="DQ43">
        <v>4075</v>
      </c>
      <c r="DR43">
        <v>4087</v>
      </c>
      <c r="DS43">
        <v>4084</v>
      </c>
      <c r="DT43">
        <v>4094</v>
      </c>
      <c r="DU43">
        <v>4102</v>
      </c>
      <c r="DV43">
        <v>4111</v>
      </c>
      <c r="DW43">
        <v>4117</v>
      </c>
      <c r="DX43">
        <v>4131</v>
      </c>
      <c r="DY43">
        <v>4145</v>
      </c>
      <c r="DZ43">
        <v>4154</v>
      </c>
      <c r="EA43">
        <v>4164</v>
      </c>
      <c r="EB43">
        <v>4179</v>
      </c>
      <c r="EC43">
        <v>4204</v>
      </c>
      <c r="ED43">
        <v>4215</v>
      </c>
      <c r="EE43">
        <v>4228</v>
      </c>
      <c r="EF43">
        <v>4244</v>
      </c>
      <c r="EG43">
        <v>4248</v>
      </c>
      <c r="EH43">
        <v>4268</v>
      </c>
      <c r="EI43">
        <v>4284</v>
      </c>
      <c r="EJ43">
        <v>4293</v>
      </c>
      <c r="EK43">
        <v>4302</v>
      </c>
      <c r="EL43">
        <v>4326</v>
      </c>
      <c r="EM43">
        <v>4350</v>
      </c>
      <c r="EN43">
        <v>4385</v>
      </c>
      <c r="EO43">
        <v>4409</v>
      </c>
      <c r="EP43">
        <v>4433</v>
      </c>
      <c r="EQ43">
        <v>4450</v>
      </c>
      <c r="ER43">
        <v>4477</v>
      </c>
      <c r="ES43">
        <v>4502</v>
      </c>
      <c r="ET43">
        <v>4553</v>
      </c>
      <c r="EU43">
        <v>4602</v>
      </c>
      <c r="EV43">
        <v>4638</v>
      </c>
      <c r="EW43">
        <v>4672</v>
      </c>
      <c r="EX43">
        <v>4705</v>
      </c>
      <c r="EY43">
        <v>4750</v>
      </c>
      <c r="EZ43">
        <v>4795</v>
      </c>
      <c r="FA43">
        <v>4847</v>
      </c>
      <c r="FB43">
        <v>4883</v>
      </c>
      <c r="FC43">
        <v>4913</v>
      </c>
      <c r="FD43">
        <v>4949</v>
      </c>
      <c r="FE43">
        <v>4980</v>
      </c>
      <c r="FF43">
        <v>5003</v>
      </c>
      <c r="FG43">
        <v>5047</v>
      </c>
      <c r="FH43">
        <v>5080</v>
      </c>
      <c r="FI43">
        <v>5114</v>
      </c>
      <c r="FJ43">
        <v>5162</v>
      </c>
      <c r="FK43">
        <v>5194</v>
      </c>
      <c r="FL43">
        <v>5227</v>
      </c>
      <c r="FM43">
        <v>5251</v>
      </c>
      <c r="FN43">
        <v>5289</v>
      </c>
      <c r="FO43">
        <v>5338</v>
      </c>
      <c r="FP43">
        <v>5373</v>
      </c>
      <c r="FQ43">
        <v>5412</v>
      </c>
      <c r="FR43">
        <v>5461</v>
      </c>
      <c r="FS43">
        <v>5511</v>
      </c>
      <c r="FT43">
        <v>5547</v>
      </c>
      <c r="FU43">
        <v>5620</v>
      </c>
      <c r="FV43">
        <v>5654</v>
      </c>
      <c r="FW43">
        <v>5727</v>
      </c>
      <c r="FX43">
        <v>5792</v>
      </c>
      <c r="FY43">
        <v>5862</v>
      </c>
      <c r="FZ43">
        <v>5947</v>
      </c>
      <c r="GA43">
        <v>6047</v>
      </c>
      <c r="GB43">
        <v>6149</v>
      </c>
      <c r="GC43">
        <v>6193</v>
      </c>
      <c r="GD43">
        <v>6290</v>
      </c>
      <c r="GE43">
        <v>6401</v>
      </c>
      <c r="GF43">
        <v>6470</v>
      </c>
      <c r="GG43">
        <v>6575</v>
      </c>
      <c r="GH43">
        <v>6688</v>
      </c>
      <c r="GI43">
        <v>6804</v>
      </c>
      <c r="GJ43">
        <v>6984</v>
      </c>
    </row>
    <row r="44" spans="2:214" x14ac:dyDescent="0.25">
      <c r="B44" s="17" t="s">
        <v>13</v>
      </c>
      <c r="C44" s="17"/>
      <c r="D44">
        <v>9</v>
      </c>
      <c r="E44">
        <v>10</v>
      </c>
      <c r="F44" s="9">
        <v>12</v>
      </c>
      <c r="G44">
        <v>17</v>
      </c>
      <c r="H44">
        <v>20</v>
      </c>
      <c r="I44">
        <v>26</v>
      </c>
      <c r="J44">
        <v>31</v>
      </c>
      <c r="K44">
        <v>45</v>
      </c>
      <c r="L44">
        <v>47</v>
      </c>
      <c r="M44">
        <v>49</v>
      </c>
      <c r="N44">
        <v>55</v>
      </c>
      <c r="O44">
        <v>63</v>
      </c>
      <c r="P44">
        <v>77</v>
      </c>
      <c r="Q44">
        <v>91</v>
      </c>
      <c r="R44">
        <v>109</v>
      </c>
      <c r="S44">
        <v>121</v>
      </c>
      <c r="T44">
        <v>134</v>
      </c>
      <c r="U44">
        <v>148</v>
      </c>
      <c r="V44">
        <v>161</v>
      </c>
      <c r="W44">
        <v>178</v>
      </c>
      <c r="X44">
        <v>194</v>
      </c>
      <c r="Y44">
        <v>217</v>
      </c>
      <c r="Z44">
        <v>236</v>
      </c>
      <c r="AA44">
        <v>243</v>
      </c>
      <c r="AB44">
        <v>280</v>
      </c>
      <c r="AC44">
        <v>313</v>
      </c>
      <c r="AD44">
        <v>332</v>
      </c>
      <c r="AE44">
        <v>362</v>
      </c>
      <c r="AF44">
        <v>388</v>
      </c>
      <c r="AG44">
        <v>415</v>
      </c>
      <c r="AH44">
        <v>430</v>
      </c>
      <c r="AI44">
        <v>456</v>
      </c>
      <c r="AJ44">
        <v>474</v>
      </c>
      <c r="AK44">
        <v>479</v>
      </c>
      <c r="AL44">
        <v>481</v>
      </c>
      <c r="AM44">
        <v>501</v>
      </c>
      <c r="AN44">
        <v>512</v>
      </c>
      <c r="AO44">
        <v>525</v>
      </c>
      <c r="AP44">
        <v>532</v>
      </c>
      <c r="AQ44">
        <v>536</v>
      </c>
      <c r="AR44">
        <v>544</v>
      </c>
      <c r="AS44">
        <v>558</v>
      </c>
      <c r="AT44">
        <v>561</v>
      </c>
      <c r="AU44">
        <v>564</v>
      </c>
      <c r="AV44">
        <v>568</v>
      </c>
      <c r="AW44">
        <v>570</v>
      </c>
      <c r="AX44">
        <v>580</v>
      </c>
      <c r="AY44">
        <v>581</v>
      </c>
      <c r="AZ44">
        <v>584</v>
      </c>
      <c r="BA44">
        <v>587</v>
      </c>
      <c r="BB44">
        <v>590</v>
      </c>
      <c r="BC44">
        <v>592</v>
      </c>
      <c r="BD44">
        <v>597</v>
      </c>
      <c r="BE44">
        <v>599</v>
      </c>
      <c r="BF44">
        <v>611</v>
      </c>
      <c r="BG44">
        <v>619</v>
      </c>
      <c r="BH44">
        <v>624</v>
      </c>
      <c r="BI44">
        <v>625</v>
      </c>
      <c r="BJ44">
        <v>628</v>
      </c>
      <c r="BK44">
        <v>630</v>
      </c>
      <c r="BL44">
        <v>631</v>
      </c>
      <c r="BM44">
        <v>632</v>
      </c>
      <c r="BN44">
        <v>634</v>
      </c>
      <c r="BO44">
        <v>638</v>
      </c>
      <c r="BP44">
        <v>638</v>
      </c>
      <c r="BQ44">
        <v>639</v>
      </c>
      <c r="BR44">
        <v>643</v>
      </c>
      <c r="BS44">
        <v>644</v>
      </c>
      <c r="BT44">
        <v>647</v>
      </c>
      <c r="BU44">
        <v>655</v>
      </c>
      <c r="BV44">
        <v>657</v>
      </c>
      <c r="BW44">
        <v>661</v>
      </c>
      <c r="BX44">
        <v>665</v>
      </c>
      <c r="BY44">
        <v>671</v>
      </c>
      <c r="BZ44">
        <v>672</v>
      </c>
      <c r="CA44">
        <v>675</v>
      </c>
      <c r="CB44">
        <v>678</v>
      </c>
      <c r="CC44">
        <v>690</v>
      </c>
      <c r="CD44">
        <v>691</v>
      </c>
      <c r="CE44">
        <v>696</v>
      </c>
      <c r="CF44">
        <v>697</v>
      </c>
      <c r="CG44">
        <v>701</v>
      </c>
      <c r="CH44">
        <v>703</v>
      </c>
      <c r="CI44">
        <v>709</v>
      </c>
      <c r="CJ44">
        <v>712</v>
      </c>
      <c r="CK44">
        <v>713</v>
      </c>
      <c r="CL44">
        <v>715</v>
      </c>
      <c r="CM44">
        <v>715</v>
      </c>
      <c r="CN44">
        <v>715</v>
      </c>
      <c r="CO44">
        <v>720</v>
      </c>
      <c r="CP44">
        <v>721</v>
      </c>
      <c r="CQ44">
        <v>722</v>
      </c>
      <c r="CR44">
        <v>725</v>
      </c>
      <c r="CS44">
        <v>726</v>
      </c>
      <c r="CT44">
        <v>728</v>
      </c>
      <c r="CU44">
        <v>728</v>
      </c>
      <c r="CV44">
        <v>728</v>
      </c>
      <c r="CW44">
        <v>730</v>
      </c>
      <c r="CX44">
        <v>730</v>
      </c>
      <c r="CY44">
        <v>731</v>
      </c>
      <c r="CZ44">
        <v>731</v>
      </c>
      <c r="DA44">
        <v>732</v>
      </c>
      <c r="DB44">
        <v>733</v>
      </c>
      <c r="DC44">
        <v>734</v>
      </c>
      <c r="DD44">
        <v>735</v>
      </c>
      <c r="DE44">
        <v>736</v>
      </c>
      <c r="DF44">
        <v>736</v>
      </c>
      <c r="DG44">
        <v>736</v>
      </c>
      <c r="DH44">
        <v>736</v>
      </c>
      <c r="DI44">
        <v>736</v>
      </c>
      <c r="DJ44">
        <v>736</v>
      </c>
      <c r="DK44">
        <v>738</v>
      </c>
      <c r="DL44">
        <v>739</v>
      </c>
      <c r="DM44">
        <v>740</v>
      </c>
      <c r="DN44">
        <v>743</v>
      </c>
      <c r="DO44">
        <v>743</v>
      </c>
      <c r="DP44">
        <v>743</v>
      </c>
      <c r="DQ44">
        <v>744</v>
      </c>
      <c r="DR44">
        <v>744</v>
      </c>
      <c r="DS44">
        <v>744</v>
      </c>
      <c r="DT44">
        <v>746</v>
      </c>
      <c r="DU44">
        <v>746</v>
      </c>
      <c r="DV44">
        <v>748</v>
      </c>
      <c r="DW44">
        <v>755</v>
      </c>
      <c r="DX44">
        <v>763</v>
      </c>
      <c r="DY44">
        <v>769</v>
      </c>
      <c r="DZ44">
        <v>775</v>
      </c>
      <c r="EA44">
        <v>789</v>
      </c>
      <c r="EB44">
        <v>795</v>
      </c>
      <c r="EC44">
        <v>801</v>
      </c>
      <c r="ED44">
        <v>804</v>
      </c>
      <c r="EE44">
        <v>807</v>
      </c>
      <c r="EF44">
        <v>813</v>
      </c>
      <c r="EG44">
        <v>819</v>
      </c>
      <c r="EH44">
        <v>826</v>
      </c>
      <c r="EI44">
        <v>831</v>
      </c>
      <c r="EJ44">
        <v>839</v>
      </c>
      <c r="EK44">
        <v>847</v>
      </c>
      <c r="EL44">
        <v>855</v>
      </c>
      <c r="EM44">
        <v>863</v>
      </c>
      <c r="EN44">
        <v>867</v>
      </c>
      <c r="EO44">
        <v>871</v>
      </c>
      <c r="EP44">
        <v>876</v>
      </c>
      <c r="EQ44">
        <v>884</v>
      </c>
      <c r="ER44">
        <v>894</v>
      </c>
      <c r="ES44">
        <v>900</v>
      </c>
      <c r="ET44">
        <v>905</v>
      </c>
      <c r="EU44">
        <v>909</v>
      </c>
      <c r="EV44">
        <v>916</v>
      </c>
      <c r="EW44">
        <v>922</v>
      </c>
      <c r="EX44">
        <v>922</v>
      </c>
      <c r="EY44">
        <v>948</v>
      </c>
      <c r="EZ44">
        <v>954</v>
      </c>
      <c r="FA44">
        <v>958</v>
      </c>
      <c r="FB44">
        <v>961</v>
      </c>
      <c r="FC44">
        <v>966</v>
      </c>
      <c r="FD44">
        <v>971</v>
      </c>
      <c r="FE44">
        <v>972</v>
      </c>
      <c r="FF44">
        <v>975</v>
      </c>
      <c r="FG44">
        <v>984</v>
      </c>
      <c r="FH44">
        <v>991</v>
      </c>
      <c r="FI44">
        <v>998</v>
      </c>
      <c r="FJ44">
        <v>1013</v>
      </c>
      <c r="FK44">
        <v>1022</v>
      </c>
      <c r="FL44">
        <v>1027</v>
      </c>
      <c r="FM44">
        <v>1029</v>
      </c>
      <c r="FN44">
        <v>1030</v>
      </c>
      <c r="FO44">
        <v>1037</v>
      </c>
      <c r="FP44">
        <v>1041</v>
      </c>
      <c r="FQ44">
        <v>1053</v>
      </c>
      <c r="FR44">
        <v>1056</v>
      </c>
      <c r="FS44">
        <v>1059</v>
      </c>
      <c r="FT44">
        <v>1059</v>
      </c>
      <c r="FU44">
        <v>1061</v>
      </c>
      <c r="FV44">
        <v>1064</v>
      </c>
      <c r="FW44">
        <v>1070</v>
      </c>
      <c r="FX44">
        <v>1080</v>
      </c>
      <c r="FY44">
        <v>1092</v>
      </c>
      <c r="FZ44">
        <v>1095</v>
      </c>
      <c r="GA44">
        <v>1102</v>
      </c>
      <c r="GB44">
        <v>1106</v>
      </c>
      <c r="GC44">
        <v>1107</v>
      </c>
      <c r="GD44">
        <v>1120</v>
      </c>
      <c r="GE44">
        <v>1130</v>
      </c>
      <c r="GF44">
        <v>1140</v>
      </c>
      <c r="GG44">
        <v>1144</v>
      </c>
      <c r="GH44">
        <v>1152</v>
      </c>
      <c r="GI44">
        <v>1160</v>
      </c>
      <c r="GJ44">
        <v>1182</v>
      </c>
    </row>
    <row r="45" spans="2:214" x14ac:dyDescent="0.25">
      <c r="B45" s="17" t="s">
        <v>7</v>
      </c>
      <c r="C45" s="17"/>
      <c r="D45">
        <v>83</v>
      </c>
      <c r="E45">
        <v>97</v>
      </c>
      <c r="F45">
        <v>115</v>
      </c>
      <c r="G45">
        <v>145</v>
      </c>
      <c r="H45">
        <v>186</v>
      </c>
      <c r="I45">
        <v>241</v>
      </c>
      <c r="J45">
        <v>312</v>
      </c>
      <c r="K45">
        <v>539</v>
      </c>
      <c r="L45">
        <v>491</v>
      </c>
      <c r="M45">
        <v>591</v>
      </c>
      <c r="N45">
        <v>653</v>
      </c>
      <c r="O45">
        <v>767</v>
      </c>
      <c r="P45">
        <v>895</v>
      </c>
      <c r="Q45">
        <v>1050</v>
      </c>
      <c r="R45">
        <v>1257</v>
      </c>
      <c r="S45">
        <v>1515</v>
      </c>
      <c r="T45">
        <v>1675</v>
      </c>
      <c r="U45">
        <v>1817</v>
      </c>
      <c r="V45">
        <v>1956</v>
      </c>
      <c r="W45">
        <v>2204</v>
      </c>
      <c r="X45">
        <v>2426</v>
      </c>
      <c r="Y45">
        <v>2631</v>
      </c>
      <c r="Z45">
        <v>2827</v>
      </c>
      <c r="AA45">
        <v>3125</v>
      </c>
      <c r="AB45">
        <v>3372</v>
      </c>
      <c r="AC45">
        <v>3511</v>
      </c>
      <c r="AD45">
        <v>3755</v>
      </c>
      <c r="AE45">
        <v>4072</v>
      </c>
      <c r="AF45">
        <v>4282</v>
      </c>
      <c r="AG45">
        <v>4693</v>
      </c>
      <c r="AH45">
        <v>4917</v>
      </c>
      <c r="AI45">
        <v>5177</v>
      </c>
      <c r="AJ45">
        <v>5318</v>
      </c>
      <c r="AK45">
        <v>5513</v>
      </c>
      <c r="AL45">
        <v>5787</v>
      </c>
      <c r="AM45">
        <v>6047</v>
      </c>
      <c r="AN45">
        <v>6351</v>
      </c>
      <c r="AO45">
        <v>6612</v>
      </c>
      <c r="AP45">
        <v>6753</v>
      </c>
      <c r="AQ45">
        <v>6898</v>
      </c>
      <c r="AR45">
        <v>7063</v>
      </c>
      <c r="AS45">
        <v>7274</v>
      </c>
      <c r="AT45">
        <v>7456</v>
      </c>
      <c r="AU45">
        <v>7642</v>
      </c>
      <c r="AV45">
        <v>7784</v>
      </c>
      <c r="AW45">
        <v>7880</v>
      </c>
      <c r="AX45">
        <v>7899</v>
      </c>
      <c r="AY45">
        <v>7995</v>
      </c>
      <c r="AZ45">
        <v>8133</v>
      </c>
      <c r="BA45">
        <v>8251</v>
      </c>
      <c r="BB45">
        <v>8345</v>
      </c>
      <c r="BC45">
        <v>8435</v>
      </c>
      <c r="BD45">
        <v>8466</v>
      </c>
      <c r="BE45">
        <v>8544</v>
      </c>
      <c r="BF45">
        <v>8599</v>
      </c>
      <c r="BG45">
        <v>8696</v>
      </c>
      <c r="BH45">
        <v>8776</v>
      </c>
      <c r="BI45">
        <v>8859</v>
      </c>
      <c r="BJ45">
        <v>8928</v>
      </c>
      <c r="BK45">
        <v>8974</v>
      </c>
      <c r="BL45">
        <v>9035</v>
      </c>
      <c r="BM45">
        <v>9132</v>
      </c>
      <c r="BN45">
        <v>9219</v>
      </c>
      <c r="BO45">
        <v>9275</v>
      </c>
      <c r="BP45">
        <v>9331</v>
      </c>
      <c r="BQ45">
        <v>9370</v>
      </c>
      <c r="BR45">
        <v>9432</v>
      </c>
      <c r="BS45">
        <v>9467</v>
      </c>
      <c r="BT45">
        <v>9526</v>
      </c>
      <c r="BU45">
        <v>9618</v>
      </c>
      <c r="BV45">
        <v>9667</v>
      </c>
      <c r="BW45">
        <v>9704</v>
      </c>
      <c r="BX45">
        <v>9749</v>
      </c>
      <c r="BY45">
        <v>9799</v>
      </c>
      <c r="BZ45">
        <v>9830</v>
      </c>
      <c r="CA45">
        <v>9895</v>
      </c>
      <c r="CB45">
        <v>9934</v>
      </c>
      <c r="CC45">
        <v>9976</v>
      </c>
      <c r="CD45">
        <v>10004</v>
      </c>
      <c r="CE45">
        <v>10035</v>
      </c>
      <c r="CF45">
        <v>10070</v>
      </c>
      <c r="CG45">
        <v>10094</v>
      </c>
      <c r="CH45">
        <v>10120</v>
      </c>
      <c r="CI45">
        <v>10186</v>
      </c>
      <c r="CJ45">
        <v>10247</v>
      </c>
      <c r="CK45">
        <v>10317</v>
      </c>
      <c r="CL45">
        <v>10375</v>
      </c>
      <c r="CM45">
        <v>10413</v>
      </c>
      <c r="CN45">
        <v>10489</v>
      </c>
      <c r="CO45">
        <v>10539</v>
      </c>
      <c r="CP45">
        <v>10595</v>
      </c>
      <c r="CQ45">
        <v>10679</v>
      </c>
      <c r="CR45">
        <v>10734</v>
      </c>
      <c r="CS45">
        <v>10775</v>
      </c>
      <c r="CT45">
        <v>10820</v>
      </c>
      <c r="CU45">
        <v>10867</v>
      </c>
      <c r="CV45">
        <v>10907</v>
      </c>
      <c r="CW45">
        <v>10954</v>
      </c>
      <c r="CX45">
        <v>10993</v>
      </c>
      <c r="CY45">
        <v>11027</v>
      </c>
      <c r="CZ45">
        <v>11052</v>
      </c>
      <c r="DA45">
        <v>11077</v>
      </c>
      <c r="DB45">
        <v>11102</v>
      </c>
      <c r="DC45">
        <v>11127</v>
      </c>
      <c r="DD45">
        <v>11169</v>
      </c>
      <c r="DE45">
        <v>11207</v>
      </c>
      <c r="DF45">
        <v>11229</v>
      </c>
      <c r="DG45">
        <v>11266</v>
      </c>
      <c r="DH45">
        <v>11300</v>
      </c>
      <c r="DI45">
        <v>11327</v>
      </c>
      <c r="DJ45">
        <v>11353</v>
      </c>
      <c r="DK45">
        <v>11385</v>
      </c>
      <c r="DL45">
        <v>11417</v>
      </c>
      <c r="DM45">
        <v>11438</v>
      </c>
      <c r="DN45">
        <v>11465</v>
      </c>
      <c r="DO45">
        <v>11484</v>
      </c>
      <c r="DP45">
        <v>11494</v>
      </c>
      <c r="DQ45">
        <v>11512</v>
      </c>
      <c r="DR45">
        <v>11536</v>
      </c>
      <c r="DS45">
        <v>11554</v>
      </c>
      <c r="DT45">
        <v>11589</v>
      </c>
      <c r="DU45">
        <v>11639</v>
      </c>
      <c r="DV45">
        <v>11664</v>
      </c>
      <c r="DW45">
        <v>11716</v>
      </c>
      <c r="DX45">
        <v>11764</v>
      </c>
      <c r="DY45">
        <v>11811</v>
      </c>
      <c r="DZ45">
        <v>11858</v>
      </c>
      <c r="EA45">
        <v>11907</v>
      </c>
      <c r="EB45">
        <v>11959</v>
      </c>
      <c r="EC45">
        <v>12033</v>
      </c>
      <c r="ED45">
        <v>12113</v>
      </c>
      <c r="EE45">
        <v>12188</v>
      </c>
      <c r="EF45">
        <v>12280</v>
      </c>
      <c r="EG45">
        <v>12381</v>
      </c>
      <c r="EH45">
        <v>12428</v>
      </c>
      <c r="EI45">
        <v>12527</v>
      </c>
      <c r="EJ45">
        <v>12620</v>
      </c>
      <c r="EK45">
        <v>12731</v>
      </c>
      <c r="EL45">
        <v>12842</v>
      </c>
      <c r="EM45">
        <v>12991</v>
      </c>
      <c r="EN45">
        <v>13146</v>
      </c>
      <c r="EO45">
        <v>13353</v>
      </c>
      <c r="EP45">
        <v>13536</v>
      </c>
      <c r="EQ45">
        <v>13732</v>
      </c>
      <c r="ER45">
        <v>13924</v>
      </c>
      <c r="ES45">
        <v>14141</v>
      </c>
      <c r="ET45">
        <v>14382</v>
      </c>
      <c r="EU45">
        <v>14603</v>
      </c>
      <c r="EV45">
        <v>14786</v>
      </c>
      <c r="EW45">
        <v>15029</v>
      </c>
      <c r="EX45">
        <v>15284</v>
      </c>
      <c r="EY45">
        <v>15572</v>
      </c>
      <c r="EZ45">
        <v>15869</v>
      </c>
      <c r="FA45">
        <v>16120</v>
      </c>
      <c r="FB45">
        <v>16349</v>
      </c>
      <c r="FC45">
        <v>16619</v>
      </c>
      <c r="FD45">
        <v>16787</v>
      </c>
      <c r="FE45">
        <v>16944</v>
      </c>
      <c r="FF45">
        <v>17105</v>
      </c>
      <c r="FG45">
        <v>17293</v>
      </c>
      <c r="FH45">
        <v>17474</v>
      </c>
      <c r="FI45">
        <v>17635</v>
      </c>
      <c r="FJ45">
        <v>17827</v>
      </c>
      <c r="FK45">
        <v>17954</v>
      </c>
      <c r="FL45">
        <v>18141</v>
      </c>
      <c r="FM45">
        <v>18238</v>
      </c>
      <c r="FN45">
        <v>18444</v>
      </c>
      <c r="FO45">
        <v>18609</v>
      </c>
      <c r="FP45">
        <v>18760</v>
      </c>
      <c r="FQ45">
        <v>18898</v>
      </c>
      <c r="FR45">
        <v>19104</v>
      </c>
      <c r="FS45">
        <v>19269</v>
      </c>
      <c r="FT45">
        <v>19446</v>
      </c>
      <c r="FU45">
        <v>19734</v>
      </c>
      <c r="FV45">
        <v>19983</v>
      </c>
      <c r="FW45">
        <v>20262</v>
      </c>
      <c r="FX45">
        <v>20464</v>
      </c>
      <c r="FY45">
        <v>20840</v>
      </c>
      <c r="FZ45">
        <v>21100</v>
      </c>
      <c r="GA45">
        <v>21430</v>
      </c>
      <c r="GB45">
        <v>21885</v>
      </c>
      <c r="GC45">
        <v>22163</v>
      </c>
      <c r="GD45">
        <v>22696</v>
      </c>
      <c r="GE45">
        <v>23141</v>
      </c>
      <c r="GF45">
        <v>23492</v>
      </c>
      <c r="GG45">
        <v>23969</v>
      </c>
      <c r="GH45">
        <v>24424</v>
      </c>
      <c r="GI45">
        <v>24984</v>
      </c>
      <c r="GJ45">
        <v>25574</v>
      </c>
    </row>
    <row r="46" spans="2:214" x14ac:dyDescent="0.25">
      <c r="B46" s="17"/>
      <c r="C46" s="17"/>
      <c r="D46" s="17"/>
      <c r="AL46" s="12"/>
    </row>
    <row r="47" spans="2:214" x14ac:dyDescent="0.25">
      <c r="AL47" s="12"/>
    </row>
    <row r="49" spans="1:225" s="100" customFormat="1" ht="15.75" thickBot="1" x14ac:dyDescent="0.3"/>
    <row r="50" spans="1:225" s="100" customFormat="1" ht="15.75" thickBot="1" x14ac:dyDescent="0.3">
      <c r="C50" s="341"/>
      <c r="D50" s="337">
        <v>0</v>
      </c>
      <c r="E50" s="337">
        <v>1</v>
      </c>
      <c r="F50" s="337">
        <v>2</v>
      </c>
      <c r="G50" s="337">
        <v>3</v>
      </c>
      <c r="H50" s="337">
        <v>4</v>
      </c>
      <c r="I50" s="337">
        <v>5</v>
      </c>
      <c r="J50" s="337">
        <v>6</v>
      </c>
      <c r="K50" s="337">
        <v>7</v>
      </c>
      <c r="L50" s="337">
        <v>8</v>
      </c>
      <c r="M50" s="337">
        <v>9</v>
      </c>
      <c r="N50" s="337">
        <v>10</v>
      </c>
      <c r="O50" s="337">
        <v>11</v>
      </c>
      <c r="P50" s="337">
        <v>12</v>
      </c>
      <c r="Q50" s="337">
        <v>13</v>
      </c>
      <c r="R50" s="337">
        <v>14</v>
      </c>
      <c r="S50" s="337">
        <v>15</v>
      </c>
      <c r="T50" s="337">
        <v>16</v>
      </c>
      <c r="U50" s="337">
        <v>17</v>
      </c>
      <c r="V50" s="337">
        <v>18</v>
      </c>
      <c r="W50" s="337">
        <v>19</v>
      </c>
      <c r="X50" s="337">
        <v>20</v>
      </c>
      <c r="Y50" s="337">
        <v>21</v>
      </c>
      <c r="Z50" s="337">
        <v>22</v>
      </c>
      <c r="AA50" s="337">
        <v>23</v>
      </c>
      <c r="AB50" s="337">
        <v>24</v>
      </c>
      <c r="AC50" s="337">
        <v>25</v>
      </c>
      <c r="AD50" s="337">
        <v>26</v>
      </c>
      <c r="AE50" s="337">
        <v>27</v>
      </c>
      <c r="AF50" s="337">
        <v>28</v>
      </c>
      <c r="AG50" s="337">
        <v>29</v>
      </c>
      <c r="AH50" s="337">
        <v>30</v>
      </c>
      <c r="AI50" s="337">
        <v>31</v>
      </c>
      <c r="AJ50" s="337">
        <v>32</v>
      </c>
      <c r="AK50" s="337">
        <v>33</v>
      </c>
      <c r="AL50" s="337">
        <v>34</v>
      </c>
      <c r="AM50" s="337">
        <v>35</v>
      </c>
      <c r="AN50" s="337">
        <v>36</v>
      </c>
      <c r="AO50" s="337">
        <v>37</v>
      </c>
      <c r="AP50" s="337">
        <v>38</v>
      </c>
      <c r="AQ50" s="337">
        <v>39</v>
      </c>
      <c r="AR50" s="337">
        <v>40</v>
      </c>
      <c r="AS50" s="337">
        <v>41</v>
      </c>
      <c r="AT50" s="337">
        <v>42</v>
      </c>
      <c r="AU50" s="337">
        <v>43</v>
      </c>
      <c r="AV50" s="337">
        <v>44</v>
      </c>
      <c r="AW50" s="337">
        <v>45</v>
      </c>
      <c r="AX50" s="337">
        <v>46</v>
      </c>
      <c r="AY50" s="337">
        <v>47</v>
      </c>
      <c r="AZ50" s="337">
        <v>48</v>
      </c>
      <c r="BA50" s="337">
        <v>49</v>
      </c>
      <c r="BB50" s="337">
        <v>50</v>
      </c>
      <c r="BC50" s="337">
        <v>51</v>
      </c>
      <c r="BD50" s="337">
        <v>52</v>
      </c>
      <c r="BE50" s="337">
        <v>53</v>
      </c>
      <c r="BF50" s="337">
        <v>54</v>
      </c>
      <c r="BG50" s="337">
        <v>55</v>
      </c>
      <c r="BH50" s="337">
        <v>56</v>
      </c>
      <c r="BI50" s="337">
        <v>57</v>
      </c>
      <c r="BJ50" s="337">
        <v>58</v>
      </c>
      <c r="BK50" s="337">
        <v>59</v>
      </c>
      <c r="BL50" s="337">
        <v>60</v>
      </c>
      <c r="BM50" s="337">
        <v>61</v>
      </c>
      <c r="BN50" s="337">
        <v>62</v>
      </c>
      <c r="BO50" s="337">
        <v>63</v>
      </c>
      <c r="BP50" s="337">
        <v>64</v>
      </c>
      <c r="BQ50" s="337">
        <v>65</v>
      </c>
      <c r="BR50" s="337">
        <v>66</v>
      </c>
      <c r="BS50" s="337">
        <v>67</v>
      </c>
      <c r="BT50" s="337">
        <v>68</v>
      </c>
      <c r="BU50" s="337">
        <v>69</v>
      </c>
      <c r="BV50" s="337">
        <v>70</v>
      </c>
      <c r="BW50" s="337">
        <v>71</v>
      </c>
      <c r="BX50" s="337">
        <v>72</v>
      </c>
      <c r="BY50" s="337">
        <v>73</v>
      </c>
      <c r="BZ50" s="337">
        <v>74</v>
      </c>
      <c r="CA50" s="337">
        <v>75</v>
      </c>
      <c r="CB50" s="337">
        <v>76</v>
      </c>
      <c r="CC50" s="337">
        <v>77</v>
      </c>
      <c r="CD50" s="337">
        <v>78</v>
      </c>
      <c r="CE50" s="337">
        <v>79</v>
      </c>
      <c r="CF50" s="337">
        <v>80</v>
      </c>
      <c r="CG50" s="337">
        <v>81</v>
      </c>
      <c r="CH50" s="337">
        <v>82</v>
      </c>
      <c r="CI50" s="337">
        <v>83</v>
      </c>
      <c r="CJ50" s="337">
        <v>84</v>
      </c>
      <c r="CK50" s="337">
        <v>85</v>
      </c>
      <c r="CL50" s="337">
        <v>86</v>
      </c>
      <c r="CM50" s="337">
        <v>87</v>
      </c>
      <c r="CN50" s="337">
        <v>88</v>
      </c>
      <c r="CO50" s="337">
        <v>89</v>
      </c>
      <c r="CP50" s="337">
        <v>90</v>
      </c>
      <c r="CQ50" s="337">
        <v>91</v>
      </c>
      <c r="CR50" s="337">
        <v>92</v>
      </c>
      <c r="CS50" s="337">
        <v>93</v>
      </c>
      <c r="CT50" s="337">
        <v>94</v>
      </c>
      <c r="CU50" s="337">
        <v>95</v>
      </c>
      <c r="CV50" s="337">
        <v>96</v>
      </c>
      <c r="CW50" s="337">
        <v>97</v>
      </c>
      <c r="CX50" s="337">
        <v>98</v>
      </c>
      <c r="CY50" s="337">
        <v>99</v>
      </c>
      <c r="CZ50" s="337">
        <v>100</v>
      </c>
      <c r="DA50" s="337">
        <v>101</v>
      </c>
      <c r="DB50" s="337">
        <v>102</v>
      </c>
      <c r="DC50" s="337">
        <v>103</v>
      </c>
      <c r="DD50" s="337">
        <v>104</v>
      </c>
      <c r="DE50" s="337">
        <v>105</v>
      </c>
      <c r="DF50" s="337">
        <v>106</v>
      </c>
      <c r="DG50" s="337">
        <v>107</v>
      </c>
      <c r="DH50" s="337">
        <v>108</v>
      </c>
      <c r="DI50" s="337">
        <v>109</v>
      </c>
      <c r="DJ50" s="337">
        <v>110</v>
      </c>
      <c r="DK50" s="337">
        <v>111</v>
      </c>
      <c r="DL50" s="337">
        <v>112</v>
      </c>
      <c r="DM50" s="337">
        <v>113</v>
      </c>
      <c r="DN50" s="337">
        <v>114</v>
      </c>
      <c r="DO50" s="337">
        <v>115</v>
      </c>
      <c r="DP50" s="337">
        <v>116</v>
      </c>
      <c r="DQ50" s="337">
        <v>117</v>
      </c>
      <c r="DR50" s="337">
        <v>118</v>
      </c>
      <c r="DS50" s="337">
        <v>119</v>
      </c>
      <c r="DT50" s="337">
        <v>120</v>
      </c>
      <c r="DU50" s="337">
        <v>121</v>
      </c>
      <c r="DV50" s="337">
        <v>122</v>
      </c>
      <c r="DW50" s="337">
        <v>123</v>
      </c>
      <c r="DX50" s="337">
        <v>124</v>
      </c>
      <c r="DY50" s="337">
        <v>125</v>
      </c>
      <c r="DZ50" s="337">
        <v>126</v>
      </c>
      <c r="EA50" s="337">
        <v>127</v>
      </c>
      <c r="EB50" s="337">
        <v>128</v>
      </c>
      <c r="EC50" s="337">
        <v>129</v>
      </c>
      <c r="ED50" s="337">
        <v>130</v>
      </c>
      <c r="EE50" s="337">
        <v>131</v>
      </c>
      <c r="EF50" s="337">
        <v>132</v>
      </c>
      <c r="EG50" s="337">
        <v>133</v>
      </c>
      <c r="EH50" s="337">
        <v>134</v>
      </c>
      <c r="EI50" s="337">
        <v>135</v>
      </c>
      <c r="EJ50" s="337">
        <v>136</v>
      </c>
      <c r="EK50" s="337">
        <v>137</v>
      </c>
      <c r="EL50" s="337">
        <v>138</v>
      </c>
      <c r="EM50" s="337">
        <v>139</v>
      </c>
      <c r="EN50" s="337">
        <v>140</v>
      </c>
      <c r="EO50" s="337">
        <v>141</v>
      </c>
      <c r="EP50" s="337">
        <v>142</v>
      </c>
      <c r="EQ50" s="337">
        <v>143</v>
      </c>
      <c r="ER50" s="337">
        <v>144</v>
      </c>
      <c r="ES50" s="337">
        <v>145</v>
      </c>
      <c r="ET50" s="337">
        <v>146</v>
      </c>
      <c r="EU50" s="337">
        <v>147</v>
      </c>
      <c r="EV50" s="337">
        <v>148</v>
      </c>
      <c r="EW50" s="337">
        <v>149</v>
      </c>
      <c r="EX50" s="337">
        <v>150</v>
      </c>
      <c r="EY50" s="337">
        <v>151</v>
      </c>
      <c r="EZ50" s="337">
        <v>152</v>
      </c>
      <c r="FA50" s="337">
        <v>153</v>
      </c>
      <c r="FB50" s="337">
        <v>154</v>
      </c>
      <c r="FC50" s="337">
        <v>155</v>
      </c>
      <c r="FD50" s="337">
        <v>156</v>
      </c>
      <c r="FE50" s="337">
        <v>157</v>
      </c>
      <c r="FF50" s="337">
        <v>158</v>
      </c>
      <c r="FG50" s="337">
        <v>159</v>
      </c>
      <c r="FH50" s="337">
        <v>160</v>
      </c>
      <c r="FI50" s="337">
        <v>161</v>
      </c>
      <c r="FJ50" s="337">
        <v>162</v>
      </c>
      <c r="FK50" s="337">
        <v>163</v>
      </c>
      <c r="FL50" s="337">
        <v>164</v>
      </c>
      <c r="FM50" s="337">
        <v>165</v>
      </c>
      <c r="FN50" s="337">
        <v>166</v>
      </c>
      <c r="FO50" s="337">
        <v>167</v>
      </c>
      <c r="FP50" s="337">
        <v>168</v>
      </c>
      <c r="FQ50" s="337">
        <v>169</v>
      </c>
      <c r="FR50" s="337">
        <v>170</v>
      </c>
      <c r="FS50" s="337">
        <v>171</v>
      </c>
      <c r="FT50" s="337">
        <v>172</v>
      </c>
      <c r="FU50" s="337">
        <v>173</v>
      </c>
      <c r="FV50" s="337">
        <v>174</v>
      </c>
      <c r="FW50" s="337">
        <v>175</v>
      </c>
      <c r="FX50" s="337">
        <v>176</v>
      </c>
      <c r="FY50" s="337">
        <v>177</v>
      </c>
      <c r="FZ50" s="337">
        <v>178</v>
      </c>
      <c r="GA50" s="337">
        <v>179</v>
      </c>
      <c r="GB50" s="337">
        <v>180</v>
      </c>
      <c r="GC50" s="337">
        <v>181</v>
      </c>
      <c r="GD50" s="337">
        <v>182</v>
      </c>
      <c r="GE50" s="337">
        <v>183</v>
      </c>
      <c r="GF50" s="337">
        <v>184</v>
      </c>
      <c r="GG50" s="337">
        <v>185</v>
      </c>
      <c r="GH50" s="337">
        <v>186</v>
      </c>
      <c r="GI50" s="337">
        <v>187</v>
      </c>
      <c r="GJ50" s="337">
        <v>188</v>
      </c>
      <c r="GK50" s="337">
        <v>189</v>
      </c>
      <c r="GL50" s="337">
        <v>190</v>
      </c>
      <c r="GM50" s="337">
        <v>191</v>
      </c>
      <c r="GN50" s="337">
        <v>192</v>
      </c>
      <c r="GO50" s="337">
        <v>193</v>
      </c>
      <c r="GP50" s="337">
        <v>194</v>
      </c>
      <c r="GQ50" s="337">
        <v>195</v>
      </c>
      <c r="GR50" s="337">
        <v>196</v>
      </c>
      <c r="GS50" s="337">
        <v>197</v>
      </c>
      <c r="GT50" s="337">
        <v>198</v>
      </c>
      <c r="GU50" s="337">
        <v>199</v>
      </c>
      <c r="GV50" s="337">
        <v>200</v>
      </c>
      <c r="GW50" s="337">
        <v>201</v>
      </c>
      <c r="GX50" s="337">
        <v>202</v>
      </c>
      <c r="GY50" s="337">
        <v>203</v>
      </c>
      <c r="GZ50" s="337">
        <v>204</v>
      </c>
      <c r="HA50" s="337">
        <v>205</v>
      </c>
      <c r="HB50" s="337">
        <v>206</v>
      </c>
      <c r="HC50" s="337">
        <v>207</v>
      </c>
      <c r="HD50" s="337">
        <v>208</v>
      </c>
      <c r="HE50" s="337">
        <v>209</v>
      </c>
      <c r="HF50" s="337">
        <v>210</v>
      </c>
      <c r="HG50" s="337">
        <v>211</v>
      </c>
      <c r="HH50" s="337">
        <v>212</v>
      </c>
      <c r="HI50" s="337">
        <v>213</v>
      </c>
      <c r="HJ50" s="337">
        <v>214</v>
      </c>
      <c r="HK50" s="337">
        <v>215</v>
      </c>
      <c r="HL50" s="337">
        <v>216</v>
      </c>
      <c r="HM50" s="337">
        <v>217</v>
      </c>
      <c r="HN50" s="337">
        <v>218</v>
      </c>
      <c r="HO50" s="337">
        <v>219</v>
      </c>
      <c r="HP50" s="337">
        <v>220</v>
      </c>
      <c r="HQ50" s="342">
        <v>221</v>
      </c>
    </row>
    <row r="51" spans="1:225" s="100" customFormat="1" ht="15.75" thickBot="1" x14ac:dyDescent="0.3">
      <c r="C51" s="240" t="s">
        <v>16</v>
      </c>
      <c r="D51" s="338">
        <v>43893</v>
      </c>
      <c r="E51" s="241">
        <v>43894</v>
      </c>
      <c r="F51" s="241">
        <v>43895</v>
      </c>
      <c r="G51" s="241">
        <v>43896</v>
      </c>
      <c r="H51" s="241">
        <v>43897</v>
      </c>
      <c r="I51" s="241">
        <v>43898</v>
      </c>
      <c r="J51" s="241">
        <v>43899</v>
      </c>
      <c r="K51" s="241">
        <v>43900</v>
      </c>
      <c r="L51" s="241">
        <v>43901</v>
      </c>
      <c r="M51" s="241">
        <v>43902</v>
      </c>
      <c r="N51" s="241">
        <v>43903</v>
      </c>
      <c r="O51" s="241">
        <v>43904</v>
      </c>
      <c r="P51" s="241">
        <v>43905</v>
      </c>
      <c r="Q51" s="241">
        <v>43906</v>
      </c>
      <c r="R51" s="241">
        <v>43907</v>
      </c>
      <c r="S51" s="241">
        <v>43908</v>
      </c>
      <c r="T51" s="241">
        <v>43909</v>
      </c>
      <c r="U51" s="241">
        <v>43910</v>
      </c>
      <c r="V51" s="241">
        <v>43911</v>
      </c>
      <c r="W51" s="241">
        <v>43912</v>
      </c>
      <c r="X51" s="241">
        <v>43913</v>
      </c>
      <c r="Y51" s="241">
        <v>43914</v>
      </c>
      <c r="Z51" s="241">
        <v>43915</v>
      </c>
      <c r="AA51" s="241">
        <v>43916</v>
      </c>
      <c r="AB51" s="241">
        <v>43917</v>
      </c>
      <c r="AC51" s="241">
        <v>43918</v>
      </c>
      <c r="AD51" s="241">
        <v>43919</v>
      </c>
      <c r="AE51" s="241">
        <v>43920</v>
      </c>
      <c r="AF51" s="241">
        <v>43921</v>
      </c>
      <c r="AG51" s="241">
        <v>43922</v>
      </c>
      <c r="AH51" s="241">
        <v>43923</v>
      </c>
      <c r="AI51" s="241">
        <v>43924</v>
      </c>
      <c r="AJ51" s="241">
        <v>43925</v>
      </c>
      <c r="AK51" s="241">
        <v>43926</v>
      </c>
      <c r="AL51" s="241">
        <v>43927</v>
      </c>
      <c r="AM51" s="241">
        <v>43928</v>
      </c>
      <c r="AN51" s="241">
        <v>43929</v>
      </c>
      <c r="AO51" s="241">
        <v>43930</v>
      </c>
      <c r="AP51" s="241">
        <v>43931</v>
      </c>
      <c r="AQ51" s="241">
        <v>43932</v>
      </c>
      <c r="AR51" s="241">
        <v>43933</v>
      </c>
      <c r="AS51" s="241">
        <v>43934</v>
      </c>
      <c r="AT51" s="241">
        <v>43935</v>
      </c>
      <c r="AU51" s="241">
        <v>43936</v>
      </c>
      <c r="AV51" s="241">
        <v>43937</v>
      </c>
      <c r="AW51" s="241">
        <v>43938</v>
      </c>
      <c r="AX51" s="241">
        <v>43939</v>
      </c>
      <c r="AY51" s="241">
        <v>43940</v>
      </c>
      <c r="AZ51" s="241">
        <v>43941</v>
      </c>
      <c r="BA51" s="241">
        <v>43942</v>
      </c>
      <c r="BB51" s="241">
        <v>43943</v>
      </c>
      <c r="BC51" s="241">
        <v>43944</v>
      </c>
      <c r="BD51" s="241">
        <v>43945</v>
      </c>
      <c r="BE51" s="241">
        <v>43946</v>
      </c>
      <c r="BF51" s="241">
        <v>43947</v>
      </c>
      <c r="BG51" s="241">
        <v>43948</v>
      </c>
      <c r="BH51" s="241">
        <v>43949</v>
      </c>
      <c r="BI51" s="241">
        <v>43950</v>
      </c>
      <c r="BJ51" s="241">
        <v>43951</v>
      </c>
      <c r="BK51" s="241">
        <v>43952</v>
      </c>
      <c r="BL51" s="241">
        <v>43953</v>
      </c>
      <c r="BM51" s="241">
        <v>43954</v>
      </c>
      <c r="BN51" s="241">
        <v>43955</v>
      </c>
      <c r="BO51" s="241">
        <v>43956</v>
      </c>
      <c r="BP51" s="241">
        <v>43957</v>
      </c>
      <c r="BQ51" s="241">
        <v>43958</v>
      </c>
      <c r="BR51" s="241">
        <v>43959</v>
      </c>
      <c r="BS51" s="241">
        <v>43960</v>
      </c>
      <c r="BT51" s="241">
        <v>43961</v>
      </c>
      <c r="BU51" s="241">
        <v>43962</v>
      </c>
      <c r="BV51" s="241">
        <v>43963</v>
      </c>
      <c r="BW51" s="241">
        <v>43964</v>
      </c>
      <c r="BX51" s="241">
        <v>43965</v>
      </c>
      <c r="BY51" s="241">
        <v>43966</v>
      </c>
      <c r="BZ51" s="241">
        <v>43967</v>
      </c>
      <c r="CA51" s="241">
        <v>43968</v>
      </c>
      <c r="CB51" s="241">
        <v>43969</v>
      </c>
      <c r="CC51" s="241">
        <v>43970</v>
      </c>
      <c r="CD51" s="241">
        <v>43971</v>
      </c>
      <c r="CE51" s="241">
        <v>43972</v>
      </c>
      <c r="CF51" s="241">
        <v>43973</v>
      </c>
      <c r="CG51" s="241">
        <v>43974</v>
      </c>
      <c r="CH51" s="241">
        <v>43975</v>
      </c>
      <c r="CI51" s="241">
        <v>43976</v>
      </c>
      <c r="CJ51" s="241">
        <v>43977</v>
      </c>
      <c r="CK51" s="241">
        <v>43978</v>
      </c>
      <c r="CL51" s="241">
        <v>43979</v>
      </c>
      <c r="CM51" s="241">
        <v>43980</v>
      </c>
      <c r="CN51" s="241">
        <v>43981</v>
      </c>
      <c r="CO51" s="241">
        <v>43982</v>
      </c>
      <c r="CP51" s="241">
        <v>43983</v>
      </c>
      <c r="CQ51" s="241">
        <v>43984</v>
      </c>
      <c r="CR51" s="241">
        <v>43985</v>
      </c>
      <c r="CS51" s="241">
        <v>43986</v>
      </c>
      <c r="CT51" s="241">
        <v>43987</v>
      </c>
      <c r="CU51" s="241">
        <v>43988</v>
      </c>
      <c r="CV51" s="241">
        <v>43989</v>
      </c>
      <c r="CW51" s="241">
        <v>43990</v>
      </c>
      <c r="CX51" s="241">
        <v>43991</v>
      </c>
      <c r="CY51" s="241">
        <v>43992</v>
      </c>
      <c r="CZ51" s="241">
        <v>43993</v>
      </c>
      <c r="DA51" s="241">
        <v>43994</v>
      </c>
      <c r="DB51" s="241">
        <v>43995</v>
      </c>
      <c r="DC51" s="241">
        <v>43996</v>
      </c>
      <c r="DD51" s="241">
        <v>43997</v>
      </c>
      <c r="DE51" s="241">
        <v>43998</v>
      </c>
      <c r="DF51" s="241">
        <v>43999</v>
      </c>
      <c r="DG51" s="241">
        <v>44000</v>
      </c>
      <c r="DH51" s="241">
        <v>44001</v>
      </c>
      <c r="DI51" s="241">
        <v>44002</v>
      </c>
      <c r="DJ51" s="241">
        <v>44003</v>
      </c>
      <c r="DK51" s="241">
        <v>44004</v>
      </c>
      <c r="DL51" s="241">
        <v>44005</v>
      </c>
      <c r="DM51" s="241">
        <v>44006</v>
      </c>
      <c r="DN51" s="241">
        <v>44007</v>
      </c>
      <c r="DO51" s="241">
        <v>44008</v>
      </c>
      <c r="DP51" s="241">
        <v>44009</v>
      </c>
      <c r="DQ51" s="241">
        <v>44010</v>
      </c>
      <c r="DR51" s="241">
        <v>44011</v>
      </c>
      <c r="DS51" s="241">
        <v>44012</v>
      </c>
      <c r="DT51" s="241">
        <v>44013</v>
      </c>
      <c r="DU51" s="241">
        <v>44014</v>
      </c>
      <c r="DV51" s="241">
        <v>44015</v>
      </c>
      <c r="DW51" s="241">
        <v>44016</v>
      </c>
      <c r="DX51" s="241">
        <v>44017</v>
      </c>
      <c r="DY51" s="241">
        <v>44018</v>
      </c>
      <c r="DZ51" s="241">
        <v>44019</v>
      </c>
      <c r="EA51" s="241">
        <v>44020</v>
      </c>
      <c r="EB51" s="241">
        <v>44021</v>
      </c>
      <c r="EC51" s="241">
        <v>44022</v>
      </c>
      <c r="ED51" s="241">
        <v>44023</v>
      </c>
      <c r="EE51" s="241">
        <v>44024</v>
      </c>
      <c r="EF51" s="241">
        <v>44025</v>
      </c>
      <c r="EG51" s="241">
        <v>44026</v>
      </c>
      <c r="EH51" s="241">
        <v>44027</v>
      </c>
      <c r="EI51" s="241">
        <v>44028</v>
      </c>
      <c r="EJ51" s="241">
        <v>44029</v>
      </c>
      <c r="EK51" s="241">
        <v>44030</v>
      </c>
      <c r="EL51" s="241">
        <v>44031</v>
      </c>
      <c r="EM51" s="241">
        <v>44032</v>
      </c>
      <c r="EN51" s="241">
        <v>44033</v>
      </c>
      <c r="EO51" s="241">
        <v>44034</v>
      </c>
      <c r="EP51" s="241">
        <v>44035</v>
      </c>
      <c r="EQ51" s="241">
        <v>44036</v>
      </c>
      <c r="ER51" s="241">
        <v>44037</v>
      </c>
      <c r="ES51" s="241">
        <v>44038</v>
      </c>
      <c r="ET51" s="241">
        <v>44039</v>
      </c>
      <c r="EU51" s="241">
        <v>44040</v>
      </c>
      <c r="EV51" s="241">
        <v>44041</v>
      </c>
      <c r="EW51" s="241">
        <v>44042</v>
      </c>
      <c r="EX51" s="241">
        <v>44043</v>
      </c>
      <c r="EY51" s="241">
        <v>44044</v>
      </c>
      <c r="EZ51" s="241">
        <v>44045</v>
      </c>
      <c r="FA51" s="241">
        <v>44046</v>
      </c>
      <c r="FB51" s="241">
        <v>44047</v>
      </c>
      <c r="FC51" s="241">
        <v>44048</v>
      </c>
      <c r="FD51" s="241">
        <v>44049</v>
      </c>
      <c r="FE51" s="241">
        <v>44050</v>
      </c>
      <c r="FF51" s="241">
        <v>44051</v>
      </c>
      <c r="FG51" s="241">
        <v>44052</v>
      </c>
      <c r="FH51" s="241">
        <v>44053</v>
      </c>
      <c r="FI51" s="241">
        <v>44054</v>
      </c>
      <c r="FJ51" s="241">
        <v>44055</v>
      </c>
      <c r="FK51" s="241">
        <v>44056</v>
      </c>
      <c r="FL51" s="241">
        <v>44057</v>
      </c>
      <c r="FM51" s="241">
        <v>44058</v>
      </c>
      <c r="FN51" s="241">
        <v>44059</v>
      </c>
      <c r="FO51" s="241">
        <v>44060</v>
      </c>
      <c r="FP51" s="241">
        <v>44061</v>
      </c>
      <c r="FQ51" s="241">
        <v>44062</v>
      </c>
      <c r="FR51" s="241">
        <v>44063</v>
      </c>
      <c r="FS51" s="241">
        <v>44064</v>
      </c>
      <c r="FT51" s="241">
        <v>44065</v>
      </c>
      <c r="FU51" s="241">
        <v>44066</v>
      </c>
      <c r="FV51" s="241">
        <v>44067</v>
      </c>
      <c r="FW51" s="241">
        <v>44068</v>
      </c>
      <c r="FX51" s="241">
        <v>44069</v>
      </c>
      <c r="FY51" s="241">
        <v>44070</v>
      </c>
      <c r="FZ51" s="241">
        <v>44071</v>
      </c>
      <c r="GA51" s="241">
        <v>44072</v>
      </c>
      <c r="GB51" s="241">
        <v>44073</v>
      </c>
      <c r="GC51" s="241">
        <v>44074</v>
      </c>
      <c r="GD51" s="241">
        <v>44075</v>
      </c>
      <c r="GE51" s="241">
        <v>44076</v>
      </c>
      <c r="GF51" s="241">
        <v>44077</v>
      </c>
      <c r="GG51" s="241">
        <v>44078</v>
      </c>
      <c r="GH51" s="241">
        <v>44079</v>
      </c>
      <c r="GI51" s="241">
        <v>44080</v>
      </c>
      <c r="GJ51" s="241">
        <v>44081</v>
      </c>
      <c r="GK51" s="241">
        <v>44082</v>
      </c>
      <c r="GL51" s="241">
        <v>44083</v>
      </c>
      <c r="GM51" s="241">
        <v>44084</v>
      </c>
      <c r="GN51" s="241">
        <v>44085</v>
      </c>
      <c r="GO51" s="241">
        <v>44086</v>
      </c>
      <c r="GP51" s="241">
        <v>44087</v>
      </c>
      <c r="GQ51" s="241">
        <v>44088</v>
      </c>
      <c r="GR51" s="241">
        <v>44089</v>
      </c>
      <c r="GS51" s="241">
        <v>44090</v>
      </c>
      <c r="GT51" s="241">
        <v>44091</v>
      </c>
      <c r="GU51" s="241">
        <v>44092</v>
      </c>
      <c r="GV51" s="241">
        <v>44093</v>
      </c>
      <c r="GW51" s="241">
        <v>44094</v>
      </c>
      <c r="GX51" s="241">
        <v>44095</v>
      </c>
      <c r="GY51" s="241">
        <v>44096</v>
      </c>
      <c r="GZ51" s="241">
        <v>44097</v>
      </c>
      <c r="HA51" s="241">
        <v>44098</v>
      </c>
      <c r="HB51" s="241">
        <v>44099</v>
      </c>
      <c r="HC51" s="241">
        <v>44100</v>
      </c>
      <c r="HD51" s="241">
        <v>44101</v>
      </c>
      <c r="HE51" s="241">
        <v>44102</v>
      </c>
      <c r="HF51" s="241">
        <v>44103</v>
      </c>
      <c r="HG51" s="241">
        <v>44104</v>
      </c>
      <c r="HH51" s="241">
        <v>44105</v>
      </c>
      <c r="HI51" s="241">
        <v>44106</v>
      </c>
      <c r="HJ51" s="241">
        <v>44107</v>
      </c>
      <c r="HK51" s="241">
        <v>44108</v>
      </c>
      <c r="HL51" s="241">
        <v>44109</v>
      </c>
      <c r="HM51" s="241">
        <v>44110</v>
      </c>
      <c r="HN51" s="241">
        <v>44111</v>
      </c>
      <c r="HO51" s="241">
        <v>44112</v>
      </c>
      <c r="HP51" s="241">
        <v>44113</v>
      </c>
      <c r="HQ51" s="343">
        <v>44114</v>
      </c>
    </row>
    <row r="52" spans="1:225" s="100" customFormat="1" x14ac:dyDescent="0.25">
      <c r="A52" s="243"/>
      <c r="B52" s="244"/>
      <c r="C52" s="245" t="s">
        <v>7</v>
      </c>
      <c r="D52" s="344">
        <v>3</v>
      </c>
      <c r="E52" s="344">
        <v>7</v>
      </c>
      <c r="F52" s="344">
        <v>12</v>
      </c>
      <c r="G52" s="344">
        <v>20</v>
      </c>
      <c r="H52" s="344">
        <v>29</v>
      </c>
      <c r="I52" s="344">
        <v>31</v>
      </c>
      <c r="J52" s="344">
        <v>36</v>
      </c>
      <c r="K52" s="344">
        <v>46</v>
      </c>
      <c r="L52" s="344">
        <v>50</v>
      </c>
      <c r="M52" s="344">
        <v>63</v>
      </c>
      <c r="N52" s="239">
        <f>D45</f>
        <v>83</v>
      </c>
      <c r="O52" s="239">
        <f t="shared" ref="O52:BZ52" si="0">E45</f>
        <v>97</v>
      </c>
      <c r="P52" s="239">
        <f t="shared" si="0"/>
        <v>115</v>
      </c>
      <c r="Q52" s="239">
        <f t="shared" si="0"/>
        <v>145</v>
      </c>
      <c r="R52" s="239">
        <f t="shared" si="0"/>
        <v>186</v>
      </c>
      <c r="S52" s="239">
        <f t="shared" si="0"/>
        <v>241</v>
      </c>
      <c r="T52" s="239">
        <f t="shared" si="0"/>
        <v>312</v>
      </c>
      <c r="U52" s="239">
        <f t="shared" si="0"/>
        <v>539</v>
      </c>
      <c r="V52" s="239">
        <f t="shared" si="0"/>
        <v>491</v>
      </c>
      <c r="W52" s="239">
        <f t="shared" si="0"/>
        <v>591</v>
      </c>
      <c r="X52" s="239">
        <f t="shared" si="0"/>
        <v>653</v>
      </c>
      <c r="Y52" s="239">
        <f t="shared" si="0"/>
        <v>767</v>
      </c>
      <c r="Z52" s="239">
        <f t="shared" si="0"/>
        <v>895</v>
      </c>
      <c r="AA52" s="239">
        <f t="shared" si="0"/>
        <v>1050</v>
      </c>
      <c r="AB52" s="239">
        <f t="shared" si="0"/>
        <v>1257</v>
      </c>
      <c r="AC52" s="239">
        <f t="shared" si="0"/>
        <v>1515</v>
      </c>
      <c r="AD52" s="239">
        <f t="shared" si="0"/>
        <v>1675</v>
      </c>
      <c r="AE52" s="239">
        <f t="shared" si="0"/>
        <v>1817</v>
      </c>
      <c r="AF52" s="239">
        <f t="shared" si="0"/>
        <v>1956</v>
      </c>
      <c r="AG52" s="239">
        <f t="shared" si="0"/>
        <v>2204</v>
      </c>
      <c r="AH52" s="239">
        <f t="shared" si="0"/>
        <v>2426</v>
      </c>
      <c r="AI52" s="239">
        <f t="shared" si="0"/>
        <v>2631</v>
      </c>
      <c r="AJ52" s="239">
        <f t="shared" si="0"/>
        <v>2827</v>
      </c>
      <c r="AK52" s="239">
        <f t="shared" si="0"/>
        <v>3125</v>
      </c>
      <c r="AL52" s="239">
        <f t="shared" si="0"/>
        <v>3372</v>
      </c>
      <c r="AM52" s="239">
        <f t="shared" si="0"/>
        <v>3511</v>
      </c>
      <c r="AN52" s="239">
        <f t="shared" si="0"/>
        <v>3755</v>
      </c>
      <c r="AO52" s="239">
        <f t="shared" si="0"/>
        <v>4072</v>
      </c>
      <c r="AP52" s="239">
        <f t="shared" si="0"/>
        <v>4282</v>
      </c>
      <c r="AQ52" s="239">
        <f t="shared" si="0"/>
        <v>4693</v>
      </c>
      <c r="AR52" s="239">
        <f t="shared" si="0"/>
        <v>4917</v>
      </c>
      <c r="AS52" s="239">
        <f t="shared" si="0"/>
        <v>5177</v>
      </c>
      <c r="AT52" s="239">
        <f t="shared" si="0"/>
        <v>5318</v>
      </c>
      <c r="AU52" s="239">
        <f t="shared" si="0"/>
        <v>5513</v>
      </c>
      <c r="AV52" s="239">
        <f t="shared" si="0"/>
        <v>5787</v>
      </c>
      <c r="AW52" s="239">
        <f t="shared" si="0"/>
        <v>6047</v>
      </c>
      <c r="AX52" s="239">
        <f t="shared" si="0"/>
        <v>6351</v>
      </c>
      <c r="AY52" s="239">
        <f t="shared" si="0"/>
        <v>6612</v>
      </c>
      <c r="AZ52" s="239">
        <f t="shared" si="0"/>
        <v>6753</v>
      </c>
      <c r="BA52" s="239">
        <f t="shared" si="0"/>
        <v>6898</v>
      </c>
      <c r="BB52" s="239">
        <f t="shared" si="0"/>
        <v>7063</v>
      </c>
      <c r="BC52" s="239">
        <f t="shared" si="0"/>
        <v>7274</v>
      </c>
      <c r="BD52" s="239">
        <f t="shared" si="0"/>
        <v>7456</v>
      </c>
      <c r="BE52" s="239">
        <f t="shared" si="0"/>
        <v>7642</v>
      </c>
      <c r="BF52" s="239">
        <f t="shared" si="0"/>
        <v>7784</v>
      </c>
      <c r="BG52" s="239">
        <f t="shared" si="0"/>
        <v>7880</v>
      </c>
      <c r="BH52" s="239">
        <f t="shared" si="0"/>
        <v>7899</v>
      </c>
      <c r="BI52" s="239">
        <f t="shared" si="0"/>
        <v>7995</v>
      </c>
      <c r="BJ52" s="239">
        <f t="shared" si="0"/>
        <v>8133</v>
      </c>
      <c r="BK52" s="239">
        <f t="shared" si="0"/>
        <v>8251</v>
      </c>
      <c r="BL52" s="239">
        <f t="shared" si="0"/>
        <v>8345</v>
      </c>
      <c r="BM52" s="239">
        <f t="shared" si="0"/>
        <v>8435</v>
      </c>
      <c r="BN52" s="239">
        <f t="shared" si="0"/>
        <v>8466</v>
      </c>
      <c r="BO52" s="239">
        <f t="shared" si="0"/>
        <v>8544</v>
      </c>
      <c r="BP52" s="239">
        <f t="shared" si="0"/>
        <v>8599</v>
      </c>
      <c r="BQ52" s="239">
        <f t="shared" si="0"/>
        <v>8696</v>
      </c>
      <c r="BR52" s="239">
        <f t="shared" si="0"/>
        <v>8776</v>
      </c>
      <c r="BS52" s="239">
        <f t="shared" si="0"/>
        <v>8859</v>
      </c>
      <c r="BT52" s="239">
        <f t="shared" si="0"/>
        <v>8928</v>
      </c>
      <c r="BU52" s="239">
        <f t="shared" si="0"/>
        <v>8974</v>
      </c>
      <c r="BV52" s="239">
        <f t="shared" si="0"/>
        <v>9035</v>
      </c>
      <c r="BW52" s="239">
        <f t="shared" si="0"/>
        <v>9132</v>
      </c>
      <c r="BX52" s="239">
        <f t="shared" si="0"/>
        <v>9219</v>
      </c>
      <c r="BY52" s="239">
        <f t="shared" si="0"/>
        <v>9275</v>
      </c>
      <c r="BZ52" s="239">
        <f t="shared" si="0"/>
        <v>9331</v>
      </c>
      <c r="CA52" s="239">
        <f t="shared" ref="CA52:EL52" si="1">BQ45</f>
        <v>9370</v>
      </c>
      <c r="CB52" s="239">
        <f t="shared" si="1"/>
        <v>9432</v>
      </c>
      <c r="CC52" s="239">
        <f t="shared" si="1"/>
        <v>9467</v>
      </c>
      <c r="CD52" s="239">
        <f t="shared" si="1"/>
        <v>9526</v>
      </c>
      <c r="CE52" s="239">
        <f t="shared" si="1"/>
        <v>9618</v>
      </c>
      <c r="CF52" s="239">
        <f t="shared" si="1"/>
        <v>9667</v>
      </c>
      <c r="CG52" s="239">
        <f t="shared" si="1"/>
        <v>9704</v>
      </c>
      <c r="CH52" s="239">
        <f t="shared" si="1"/>
        <v>9749</v>
      </c>
      <c r="CI52" s="239">
        <f t="shared" si="1"/>
        <v>9799</v>
      </c>
      <c r="CJ52" s="239">
        <f t="shared" si="1"/>
        <v>9830</v>
      </c>
      <c r="CK52" s="239">
        <f t="shared" si="1"/>
        <v>9895</v>
      </c>
      <c r="CL52" s="239">
        <f t="shared" si="1"/>
        <v>9934</v>
      </c>
      <c r="CM52" s="239">
        <f t="shared" si="1"/>
        <v>9976</v>
      </c>
      <c r="CN52" s="239">
        <f t="shared" si="1"/>
        <v>10004</v>
      </c>
      <c r="CO52" s="239">
        <f t="shared" si="1"/>
        <v>10035</v>
      </c>
      <c r="CP52" s="239">
        <f t="shared" si="1"/>
        <v>10070</v>
      </c>
      <c r="CQ52" s="239">
        <f t="shared" si="1"/>
        <v>10094</v>
      </c>
      <c r="CR52" s="239">
        <f t="shared" si="1"/>
        <v>10120</v>
      </c>
      <c r="CS52" s="239">
        <f t="shared" si="1"/>
        <v>10186</v>
      </c>
      <c r="CT52" s="239">
        <f t="shared" si="1"/>
        <v>10247</v>
      </c>
      <c r="CU52" s="239">
        <f t="shared" si="1"/>
        <v>10317</v>
      </c>
      <c r="CV52" s="239">
        <f t="shared" si="1"/>
        <v>10375</v>
      </c>
      <c r="CW52" s="239">
        <f t="shared" si="1"/>
        <v>10413</v>
      </c>
      <c r="CX52" s="239">
        <f t="shared" si="1"/>
        <v>10489</v>
      </c>
      <c r="CY52" s="239">
        <f t="shared" si="1"/>
        <v>10539</v>
      </c>
      <c r="CZ52" s="239">
        <f t="shared" si="1"/>
        <v>10595</v>
      </c>
      <c r="DA52" s="239">
        <f t="shared" si="1"/>
        <v>10679</v>
      </c>
      <c r="DB52" s="239">
        <f t="shared" si="1"/>
        <v>10734</v>
      </c>
      <c r="DC52" s="239">
        <f t="shared" si="1"/>
        <v>10775</v>
      </c>
      <c r="DD52" s="239">
        <f t="shared" si="1"/>
        <v>10820</v>
      </c>
      <c r="DE52" s="239">
        <f t="shared" si="1"/>
        <v>10867</v>
      </c>
      <c r="DF52" s="239">
        <f t="shared" si="1"/>
        <v>10907</v>
      </c>
      <c r="DG52" s="239">
        <f t="shared" si="1"/>
        <v>10954</v>
      </c>
      <c r="DH52" s="239">
        <f t="shared" si="1"/>
        <v>10993</v>
      </c>
      <c r="DI52" s="239">
        <f t="shared" si="1"/>
        <v>11027</v>
      </c>
      <c r="DJ52" s="239">
        <f t="shared" si="1"/>
        <v>11052</v>
      </c>
      <c r="DK52" s="239">
        <f t="shared" si="1"/>
        <v>11077</v>
      </c>
      <c r="DL52" s="239">
        <f t="shared" si="1"/>
        <v>11102</v>
      </c>
      <c r="DM52" s="239">
        <f t="shared" si="1"/>
        <v>11127</v>
      </c>
      <c r="DN52" s="239">
        <f t="shared" si="1"/>
        <v>11169</v>
      </c>
      <c r="DO52" s="239">
        <f t="shared" si="1"/>
        <v>11207</v>
      </c>
      <c r="DP52" s="239">
        <f t="shared" si="1"/>
        <v>11229</v>
      </c>
      <c r="DQ52" s="239">
        <f t="shared" si="1"/>
        <v>11266</v>
      </c>
      <c r="DR52" s="239">
        <f t="shared" si="1"/>
        <v>11300</v>
      </c>
      <c r="DS52" s="239">
        <f t="shared" si="1"/>
        <v>11327</v>
      </c>
      <c r="DT52" s="239">
        <f t="shared" si="1"/>
        <v>11353</v>
      </c>
      <c r="DU52" s="239">
        <f t="shared" si="1"/>
        <v>11385</v>
      </c>
      <c r="DV52" s="239">
        <f t="shared" si="1"/>
        <v>11417</v>
      </c>
      <c r="DW52" s="239">
        <f t="shared" si="1"/>
        <v>11438</v>
      </c>
      <c r="DX52" s="239">
        <f t="shared" si="1"/>
        <v>11465</v>
      </c>
      <c r="DY52" s="239">
        <f t="shared" si="1"/>
        <v>11484</v>
      </c>
      <c r="DZ52" s="239">
        <f t="shared" si="1"/>
        <v>11494</v>
      </c>
      <c r="EA52" s="239">
        <f t="shared" si="1"/>
        <v>11512</v>
      </c>
      <c r="EB52" s="239">
        <f t="shared" si="1"/>
        <v>11536</v>
      </c>
      <c r="EC52" s="239">
        <f t="shared" si="1"/>
        <v>11554</v>
      </c>
      <c r="ED52" s="239">
        <f t="shared" si="1"/>
        <v>11589</v>
      </c>
      <c r="EE52" s="239">
        <f t="shared" si="1"/>
        <v>11639</v>
      </c>
      <c r="EF52" s="239">
        <f t="shared" si="1"/>
        <v>11664</v>
      </c>
      <c r="EG52" s="239">
        <f t="shared" si="1"/>
        <v>11716</v>
      </c>
      <c r="EH52" s="239">
        <f t="shared" si="1"/>
        <v>11764</v>
      </c>
      <c r="EI52" s="239">
        <f t="shared" si="1"/>
        <v>11811</v>
      </c>
      <c r="EJ52" s="239">
        <f t="shared" si="1"/>
        <v>11858</v>
      </c>
      <c r="EK52" s="239">
        <f t="shared" si="1"/>
        <v>11907</v>
      </c>
      <c r="EL52" s="239">
        <f t="shared" si="1"/>
        <v>11959</v>
      </c>
      <c r="EM52" s="239">
        <f t="shared" ref="EM52:GT52" si="2">EC45</f>
        <v>12033</v>
      </c>
      <c r="EN52" s="239">
        <f t="shared" si="2"/>
        <v>12113</v>
      </c>
      <c r="EO52" s="239">
        <f t="shared" si="2"/>
        <v>12188</v>
      </c>
      <c r="EP52" s="239">
        <f t="shared" si="2"/>
        <v>12280</v>
      </c>
      <c r="EQ52" s="239">
        <f t="shared" si="2"/>
        <v>12381</v>
      </c>
      <c r="ER52" s="239">
        <f t="shared" si="2"/>
        <v>12428</v>
      </c>
      <c r="ES52" s="239">
        <f t="shared" si="2"/>
        <v>12527</v>
      </c>
      <c r="ET52" s="239">
        <f t="shared" si="2"/>
        <v>12620</v>
      </c>
      <c r="EU52" s="239">
        <f t="shared" si="2"/>
        <v>12731</v>
      </c>
      <c r="EV52" s="239">
        <f t="shared" si="2"/>
        <v>12842</v>
      </c>
      <c r="EW52" s="239">
        <f t="shared" si="2"/>
        <v>12991</v>
      </c>
      <c r="EX52" s="239">
        <f t="shared" si="2"/>
        <v>13146</v>
      </c>
      <c r="EY52" s="239">
        <f t="shared" si="2"/>
        <v>13353</v>
      </c>
      <c r="EZ52" s="239">
        <f t="shared" si="2"/>
        <v>13536</v>
      </c>
      <c r="FA52" s="239">
        <f t="shared" si="2"/>
        <v>13732</v>
      </c>
      <c r="FB52" s="239">
        <f t="shared" si="2"/>
        <v>13924</v>
      </c>
      <c r="FC52" s="239">
        <f t="shared" si="2"/>
        <v>14141</v>
      </c>
      <c r="FD52" s="239">
        <f t="shared" si="2"/>
        <v>14382</v>
      </c>
      <c r="FE52" s="239">
        <f t="shared" si="2"/>
        <v>14603</v>
      </c>
      <c r="FF52" s="239">
        <f t="shared" si="2"/>
        <v>14786</v>
      </c>
      <c r="FG52" s="239">
        <f t="shared" si="2"/>
        <v>15029</v>
      </c>
      <c r="FH52" s="239">
        <f t="shared" si="2"/>
        <v>15284</v>
      </c>
      <c r="FI52" s="239">
        <f t="shared" si="2"/>
        <v>15572</v>
      </c>
      <c r="FJ52" s="239">
        <f t="shared" si="2"/>
        <v>15869</v>
      </c>
      <c r="FK52" s="239">
        <f t="shared" si="2"/>
        <v>16120</v>
      </c>
      <c r="FL52" s="239">
        <f t="shared" si="2"/>
        <v>16349</v>
      </c>
      <c r="FM52" s="239">
        <f t="shared" si="2"/>
        <v>16619</v>
      </c>
      <c r="FN52" s="239">
        <f t="shared" si="2"/>
        <v>16787</v>
      </c>
      <c r="FO52" s="239">
        <f t="shared" si="2"/>
        <v>16944</v>
      </c>
      <c r="FP52" s="239">
        <f t="shared" si="2"/>
        <v>17105</v>
      </c>
      <c r="FQ52" s="239">
        <f t="shared" si="2"/>
        <v>17293</v>
      </c>
      <c r="FR52" s="239">
        <f t="shared" si="2"/>
        <v>17474</v>
      </c>
      <c r="FS52" s="239">
        <f t="shared" si="2"/>
        <v>17635</v>
      </c>
      <c r="FT52" s="239">
        <f t="shared" si="2"/>
        <v>17827</v>
      </c>
      <c r="FU52" s="239">
        <f t="shared" si="2"/>
        <v>17954</v>
      </c>
      <c r="FV52" s="239">
        <f t="shared" si="2"/>
        <v>18141</v>
      </c>
      <c r="FW52" s="239">
        <f t="shared" si="2"/>
        <v>18238</v>
      </c>
      <c r="FX52" s="239">
        <f t="shared" si="2"/>
        <v>18444</v>
      </c>
      <c r="FY52" s="239">
        <f t="shared" si="2"/>
        <v>18609</v>
      </c>
      <c r="FZ52" s="239">
        <f t="shared" si="2"/>
        <v>18760</v>
      </c>
      <c r="GA52" s="239">
        <f t="shared" si="2"/>
        <v>18898</v>
      </c>
      <c r="GB52" s="239">
        <f t="shared" si="2"/>
        <v>19104</v>
      </c>
      <c r="GC52" s="239">
        <f t="shared" si="2"/>
        <v>19269</v>
      </c>
      <c r="GD52" s="239">
        <f t="shared" si="2"/>
        <v>19446</v>
      </c>
      <c r="GE52" s="239">
        <f t="shared" si="2"/>
        <v>19734</v>
      </c>
      <c r="GF52" s="239">
        <f t="shared" si="2"/>
        <v>19983</v>
      </c>
      <c r="GG52" s="239">
        <f t="shared" si="2"/>
        <v>20262</v>
      </c>
      <c r="GH52" s="239">
        <f t="shared" si="2"/>
        <v>20464</v>
      </c>
      <c r="GI52" s="239">
        <f t="shared" si="2"/>
        <v>20840</v>
      </c>
      <c r="GJ52" s="239">
        <f t="shared" si="2"/>
        <v>21100</v>
      </c>
      <c r="GK52" s="239">
        <f t="shared" si="2"/>
        <v>21430</v>
      </c>
      <c r="GL52" s="239">
        <f t="shared" si="2"/>
        <v>21885</v>
      </c>
      <c r="GM52" s="239">
        <f t="shared" si="2"/>
        <v>22163</v>
      </c>
      <c r="GN52" s="239">
        <f t="shared" si="2"/>
        <v>22696</v>
      </c>
      <c r="GO52" s="239">
        <f t="shared" si="2"/>
        <v>23141</v>
      </c>
      <c r="GP52" s="239">
        <f t="shared" si="2"/>
        <v>23492</v>
      </c>
      <c r="GQ52" s="239">
        <f t="shared" si="2"/>
        <v>23969</v>
      </c>
      <c r="GR52" s="239">
        <f t="shared" si="2"/>
        <v>24424</v>
      </c>
      <c r="GS52" s="239">
        <f t="shared" si="2"/>
        <v>24984</v>
      </c>
      <c r="GT52" s="239">
        <f t="shared" si="2"/>
        <v>25574</v>
      </c>
      <c r="GU52" s="239"/>
      <c r="GV52" s="239"/>
      <c r="GW52" s="239"/>
      <c r="GX52" s="239"/>
      <c r="GY52" s="239"/>
      <c r="GZ52" s="239"/>
      <c r="HA52" s="239"/>
      <c r="HB52" s="239"/>
      <c r="HC52" s="239"/>
      <c r="HD52" s="239"/>
      <c r="HE52" s="239"/>
      <c r="HF52" s="239"/>
      <c r="HG52" s="239"/>
      <c r="HH52" s="239"/>
      <c r="HI52" s="239"/>
      <c r="HJ52" s="239"/>
      <c r="HK52" s="239"/>
      <c r="HL52" s="239"/>
      <c r="HM52" s="239"/>
      <c r="HN52" s="239"/>
      <c r="HO52" s="239"/>
      <c r="HP52" s="239"/>
      <c r="HQ52" s="250"/>
    </row>
    <row r="53" spans="1:225" s="100" customFormat="1" x14ac:dyDescent="0.25">
      <c r="A53" s="243"/>
      <c r="B53" s="244"/>
      <c r="C53" s="245" t="s">
        <v>10</v>
      </c>
      <c r="D53" s="344">
        <v>4</v>
      </c>
      <c r="E53" s="344">
        <v>7</v>
      </c>
      <c r="F53" s="344">
        <v>9</v>
      </c>
      <c r="G53" s="344">
        <v>10</v>
      </c>
      <c r="H53" s="344">
        <v>17</v>
      </c>
      <c r="I53" s="344">
        <v>22</v>
      </c>
      <c r="J53" s="344">
        <v>23</v>
      </c>
      <c r="K53" s="344">
        <v>29</v>
      </c>
      <c r="L53" s="344">
        <v>49</v>
      </c>
      <c r="M53" s="344">
        <v>42</v>
      </c>
      <c r="N53" s="239">
        <f>D41</f>
        <v>66</v>
      </c>
      <c r="O53" s="239">
        <f t="shared" ref="O53:BZ53" si="3">E41</f>
        <v>89</v>
      </c>
      <c r="P53" s="239">
        <f t="shared" si="3"/>
        <v>101</v>
      </c>
      <c r="Q53" s="239">
        <f t="shared" si="3"/>
        <v>129</v>
      </c>
      <c r="R53" s="239">
        <f t="shared" si="3"/>
        <v>166</v>
      </c>
      <c r="S53" s="239">
        <f t="shared" si="3"/>
        <v>194</v>
      </c>
      <c r="T53" s="239">
        <f t="shared" si="3"/>
        <v>265</v>
      </c>
      <c r="U53" s="239">
        <f t="shared" si="3"/>
        <v>492</v>
      </c>
      <c r="V53" s="239">
        <f t="shared" si="3"/>
        <v>459</v>
      </c>
      <c r="W53" s="239">
        <f t="shared" si="3"/>
        <v>533</v>
      </c>
      <c r="X53" s="239">
        <f t="shared" si="3"/>
        <v>599</v>
      </c>
      <c r="Y53" s="239">
        <f t="shared" si="3"/>
        <v>738</v>
      </c>
      <c r="Z53" s="239">
        <f t="shared" si="3"/>
        <v>868</v>
      </c>
      <c r="AA53" s="239">
        <f t="shared" si="3"/>
        <v>1027</v>
      </c>
      <c r="AB53" s="239">
        <f t="shared" si="3"/>
        <v>1232</v>
      </c>
      <c r="AC53" s="239">
        <f t="shared" si="3"/>
        <v>1399</v>
      </c>
      <c r="AD53" s="239">
        <f t="shared" si="3"/>
        <v>1552</v>
      </c>
      <c r="AE53" s="239">
        <f t="shared" si="3"/>
        <v>1699</v>
      </c>
      <c r="AF53" s="239">
        <f t="shared" si="3"/>
        <v>1844</v>
      </c>
      <c r="AG53" s="239">
        <f t="shared" si="3"/>
        <v>2015</v>
      </c>
      <c r="AH53" s="239">
        <f t="shared" si="3"/>
        <v>2199</v>
      </c>
      <c r="AI53" s="239">
        <f t="shared" si="3"/>
        <v>2370</v>
      </c>
      <c r="AJ53" s="239">
        <f t="shared" si="3"/>
        <v>2543</v>
      </c>
      <c r="AK53" s="239">
        <f t="shared" si="3"/>
        <v>2772</v>
      </c>
      <c r="AL53" s="239">
        <f t="shared" si="3"/>
        <v>2888</v>
      </c>
      <c r="AM53" s="239">
        <f t="shared" si="3"/>
        <v>3011</v>
      </c>
      <c r="AN53" s="239">
        <f t="shared" si="3"/>
        <v>3141</v>
      </c>
      <c r="AO53" s="239">
        <f t="shared" si="3"/>
        <v>3318</v>
      </c>
      <c r="AP53" s="239">
        <f t="shared" si="3"/>
        <v>3550</v>
      </c>
      <c r="AQ53" s="239">
        <f t="shared" si="3"/>
        <v>3707</v>
      </c>
      <c r="AR53" s="239">
        <f t="shared" si="3"/>
        <v>3891</v>
      </c>
      <c r="AS53" s="239">
        <f t="shared" si="3"/>
        <v>3987</v>
      </c>
      <c r="AT53" s="239">
        <f t="shared" si="3"/>
        <v>4087</v>
      </c>
      <c r="AU53" s="239">
        <f t="shared" si="3"/>
        <v>4194</v>
      </c>
      <c r="AV53" s="239">
        <f t="shared" si="3"/>
        <v>4327</v>
      </c>
      <c r="AW53" s="239">
        <f t="shared" si="3"/>
        <v>4533</v>
      </c>
      <c r="AX53" s="239">
        <f t="shared" si="3"/>
        <v>4688</v>
      </c>
      <c r="AY53" s="239">
        <f t="shared" si="3"/>
        <v>4818</v>
      </c>
      <c r="AZ53" s="239">
        <f t="shared" si="3"/>
        <v>4917</v>
      </c>
      <c r="BA53" s="239">
        <f t="shared" si="3"/>
        <v>5018</v>
      </c>
      <c r="BB53" s="239">
        <f t="shared" si="3"/>
        <v>5125</v>
      </c>
      <c r="BC53" s="239">
        <f t="shared" si="3"/>
        <v>5266</v>
      </c>
      <c r="BD53" s="239">
        <f t="shared" si="3"/>
        <v>5350</v>
      </c>
      <c r="BE53" s="239">
        <f t="shared" si="3"/>
        <v>5424</v>
      </c>
      <c r="BF53" s="239">
        <f t="shared" si="3"/>
        <v>5514</v>
      </c>
      <c r="BG53" s="239">
        <f t="shared" si="3"/>
        <v>5559</v>
      </c>
      <c r="BH53" s="239">
        <f t="shared" si="3"/>
        <v>5594</v>
      </c>
      <c r="BI53" s="239">
        <f t="shared" si="3"/>
        <v>5663</v>
      </c>
      <c r="BJ53" s="239">
        <f t="shared" si="3"/>
        <v>5714</v>
      </c>
      <c r="BK53" s="239">
        <f t="shared" si="3"/>
        <v>5793</v>
      </c>
      <c r="BL53" s="239">
        <f t="shared" si="3"/>
        <v>5864</v>
      </c>
      <c r="BM53" s="239">
        <f t="shared" si="3"/>
        <v>5898</v>
      </c>
      <c r="BN53" s="239">
        <f t="shared" si="3"/>
        <v>5921</v>
      </c>
      <c r="BO53" s="239">
        <f t="shared" si="3"/>
        <v>5991</v>
      </c>
      <c r="BP53" s="239">
        <f t="shared" si="3"/>
        <v>6049</v>
      </c>
      <c r="BQ53" s="239">
        <f t="shared" si="3"/>
        <v>6099</v>
      </c>
      <c r="BR53" s="239">
        <f t="shared" si="3"/>
        <v>6141</v>
      </c>
      <c r="BS53" s="239">
        <f t="shared" si="3"/>
        <v>6190</v>
      </c>
      <c r="BT53" s="239">
        <f t="shared" si="3"/>
        <v>6230</v>
      </c>
      <c r="BU53" s="239">
        <f t="shared" si="3"/>
        <v>6265</v>
      </c>
      <c r="BV53" s="239">
        <f t="shared" si="3"/>
        <v>6290</v>
      </c>
      <c r="BW53" s="239">
        <f t="shared" si="3"/>
        <v>6323</v>
      </c>
      <c r="BX53" s="239">
        <f t="shared" si="3"/>
        <v>6377</v>
      </c>
      <c r="BY53" s="239">
        <f t="shared" si="3"/>
        <v>6416</v>
      </c>
      <c r="BZ53" s="239">
        <f t="shared" si="3"/>
        <v>6442</v>
      </c>
      <c r="CA53" s="239">
        <f t="shared" ref="CA53:EL53" si="4">BQ41</f>
        <v>6456</v>
      </c>
      <c r="CB53" s="239">
        <f t="shared" si="4"/>
        <v>6472</v>
      </c>
      <c r="CC53" s="239">
        <f t="shared" si="4"/>
        <v>6489</v>
      </c>
      <c r="CD53" s="239">
        <f t="shared" si="4"/>
        <v>6519</v>
      </c>
      <c r="CE53" s="239">
        <f t="shared" si="4"/>
        <v>6551</v>
      </c>
      <c r="CF53" s="239">
        <f t="shared" si="4"/>
        <v>6586</v>
      </c>
      <c r="CG53" s="239">
        <f t="shared" si="4"/>
        <v>6608</v>
      </c>
      <c r="CH53" s="239">
        <f t="shared" si="4"/>
        <v>6620</v>
      </c>
      <c r="CI53" s="239">
        <f t="shared" si="4"/>
        <v>6630</v>
      </c>
      <c r="CJ53" s="239">
        <f t="shared" si="4"/>
        <v>6637</v>
      </c>
      <c r="CK53" s="239">
        <f t="shared" si="4"/>
        <v>6665</v>
      </c>
      <c r="CL53" s="239">
        <f t="shared" si="4"/>
        <v>6676</v>
      </c>
      <c r="CM53" s="239">
        <f t="shared" si="4"/>
        <v>6690</v>
      </c>
      <c r="CN53" s="239">
        <f t="shared" si="4"/>
        <v>6711</v>
      </c>
      <c r="CO53" s="239">
        <f t="shared" si="4"/>
        <v>6734</v>
      </c>
      <c r="CP53" s="239">
        <f t="shared" si="4"/>
        <v>6743</v>
      </c>
      <c r="CQ53" s="239">
        <f t="shared" si="4"/>
        <v>6748</v>
      </c>
      <c r="CR53" s="239">
        <f t="shared" si="4"/>
        <v>6756</v>
      </c>
      <c r="CS53" s="239">
        <f t="shared" si="4"/>
        <v>6767</v>
      </c>
      <c r="CT53" s="239">
        <f t="shared" si="4"/>
        <v>6778</v>
      </c>
      <c r="CU53" s="239">
        <f t="shared" si="4"/>
        <v>6787</v>
      </c>
      <c r="CV53" s="239">
        <f t="shared" si="4"/>
        <v>6870</v>
      </c>
      <c r="CW53" s="239">
        <f t="shared" si="4"/>
        <v>6898</v>
      </c>
      <c r="CX53" s="239">
        <f t="shared" si="4"/>
        <v>6912</v>
      </c>
      <c r="CY53" s="239">
        <f t="shared" si="4"/>
        <v>6945</v>
      </c>
      <c r="CZ53" s="239">
        <f t="shared" si="4"/>
        <v>6974</v>
      </c>
      <c r="DA53" s="239">
        <f t="shared" si="4"/>
        <v>6989</v>
      </c>
      <c r="DB53" s="239">
        <f t="shared" si="4"/>
        <v>7020</v>
      </c>
      <c r="DC53" s="239">
        <f t="shared" si="4"/>
        <v>7042</v>
      </c>
      <c r="DD53" s="239">
        <f t="shared" si="4"/>
        <v>7067</v>
      </c>
      <c r="DE53" s="239">
        <f t="shared" si="4"/>
        <v>7098</v>
      </c>
      <c r="DF53" s="239">
        <f t="shared" si="4"/>
        <v>7119</v>
      </c>
      <c r="DG53" s="239">
        <f t="shared" si="4"/>
        <v>7143</v>
      </c>
      <c r="DH53" s="239">
        <f t="shared" si="4"/>
        <v>7155</v>
      </c>
      <c r="DI53" s="239">
        <f t="shared" si="4"/>
        <v>7165</v>
      </c>
      <c r="DJ53" s="239">
        <f t="shared" si="4"/>
        <v>7170</v>
      </c>
      <c r="DK53" s="239">
        <f t="shared" si="4"/>
        <v>7177</v>
      </c>
      <c r="DL53" s="239">
        <f t="shared" si="4"/>
        <v>7189</v>
      </c>
      <c r="DM53" s="239">
        <f t="shared" si="4"/>
        <v>7206</v>
      </c>
      <c r="DN53" s="239">
        <f t="shared" si="4"/>
        <v>7216</v>
      </c>
      <c r="DO53" s="239">
        <f t="shared" si="4"/>
        <v>7234</v>
      </c>
      <c r="DP53" s="239">
        <f t="shared" si="4"/>
        <v>7247</v>
      </c>
      <c r="DQ53" s="239">
        <f t="shared" si="4"/>
        <v>7258</v>
      </c>
      <c r="DR53" s="239">
        <f t="shared" si="4"/>
        <v>7267</v>
      </c>
      <c r="DS53" s="239">
        <f t="shared" si="4"/>
        <v>7276</v>
      </c>
      <c r="DT53" s="239">
        <f t="shared" si="4"/>
        <v>7288</v>
      </c>
      <c r="DU53" s="239">
        <f t="shared" si="4"/>
        <v>7307</v>
      </c>
      <c r="DV53" s="239">
        <f t="shared" si="4"/>
        <v>7327</v>
      </c>
      <c r="DW53" s="239">
        <f t="shared" si="4"/>
        <v>7339</v>
      </c>
      <c r="DX53" s="239">
        <f t="shared" si="4"/>
        <v>7349</v>
      </c>
      <c r="DY53" s="239">
        <f t="shared" si="4"/>
        <v>7354</v>
      </c>
      <c r="DZ53" s="239">
        <f t="shared" si="4"/>
        <v>7361</v>
      </c>
      <c r="EA53" s="239">
        <f t="shared" si="4"/>
        <v>7373</v>
      </c>
      <c r="EB53" s="239">
        <f t="shared" si="4"/>
        <v>7380</v>
      </c>
      <c r="EC53" s="239">
        <f t="shared" si="4"/>
        <v>7393</v>
      </c>
      <c r="ED53" s="239">
        <f t="shared" si="4"/>
        <v>7406</v>
      </c>
      <c r="EE53" s="239">
        <f t="shared" si="4"/>
        <v>7415</v>
      </c>
      <c r="EF53" s="239">
        <f t="shared" si="4"/>
        <v>7431</v>
      </c>
      <c r="EG53" s="239">
        <f t="shared" si="4"/>
        <v>7439</v>
      </c>
      <c r="EH53" s="239">
        <f t="shared" si="4"/>
        <v>7453</v>
      </c>
      <c r="EI53" s="239">
        <f t="shared" si="4"/>
        <v>7477</v>
      </c>
      <c r="EJ53" s="239">
        <f t="shared" si="4"/>
        <v>7496</v>
      </c>
      <c r="EK53" s="239">
        <f t="shared" si="4"/>
        <v>7517</v>
      </c>
      <c r="EL53" s="239">
        <f t="shared" si="4"/>
        <v>7560</v>
      </c>
      <c r="EM53" s="239">
        <f t="shared" ref="EM53:GT53" si="5">EC41</f>
        <v>7595</v>
      </c>
      <c r="EN53" s="239">
        <f t="shared" si="5"/>
        <v>7631</v>
      </c>
      <c r="EO53" s="239">
        <f t="shared" si="5"/>
        <v>7667</v>
      </c>
      <c r="EP53" s="239">
        <f t="shared" si="5"/>
        <v>7699</v>
      </c>
      <c r="EQ53" s="239">
        <f t="shared" si="5"/>
        <v>7739</v>
      </c>
      <c r="ER53" s="239">
        <f t="shared" si="5"/>
        <v>7770</v>
      </c>
      <c r="ES53" s="239">
        <f t="shared" si="5"/>
        <v>7817</v>
      </c>
      <c r="ET53" s="239">
        <f t="shared" si="5"/>
        <v>7878</v>
      </c>
      <c r="EU53" s="239">
        <f t="shared" si="5"/>
        <v>7927</v>
      </c>
      <c r="EV53" s="239">
        <f t="shared" si="5"/>
        <v>7972</v>
      </c>
      <c r="EW53" s="239">
        <f t="shared" si="5"/>
        <v>8067</v>
      </c>
      <c r="EX53" s="239">
        <f t="shared" si="5"/>
        <v>8139</v>
      </c>
      <c r="EY53" s="239">
        <f t="shared" si="5"/>
        <v>8234</v>
      </c>
      <c r="EZ53" s="239">
        <f t="shared" si="5"/>
        <v>8293</v>
      </c>
      <c r="FA53" s="239">
        <f t="shared" si="5"/>
        <v>8365</v>
      </c>
      <c r="FB53" s="239">
        <f t="shared" si="5"/>
        <v>8543</v>
      </c>
      <c r="FC53" s="239">
        <f t="shared" si="5"/>
        <v>8636</v>
      </c>
      <c r="FD53" s="239">
        <f t="shared" si="5"/>
        <v>8834</v>
      </c>
      <c r="FE53" s="239">
        <f t="shared" si="5"/>
        <v>8951</v>
      </c>
      <c r="FF53" s="239">
        <f t="shared" si="5"/>
        <v>9086</v>
      </c>
      <c r="FG53" s="239">
        <f t="shared" si="5"/>
        <v>9214</v>
      </c>
      <c r="FH53" s="239">
        <f t="shared" si="5"/>
        <v>9425</v>
      </c>
      <c r="FI53" s="239">
        <f t="shared" si="5"/>
        <v>9608</v>
      </c>
      <c r="FJ53" s="239">
        <f t="shared" si="5"/>
        <v>9764</v>
      </c>
      <c r="FK53" s="239">
        <f t="shared" si="5"/>
        <v>9885</v>
      </c>
      <c r="FL53" s="239">
        <f t="shared" si="5"/>
        <v>10080</v>
      </c>
      <c r="FM53" s="239">
        <f t="shared" si="5"/>
        <v>10274</v>
      </c>
      <c r="FN53" s="239">
        <f t="shared" si="5"/>
        <v>10405</v>
      </c>
      <c r="FO53" s="239">
        <f t="shared" si="5"/>
        <v>10567</v>
      </c>
      <c r="FP53" s="239">
        <f t="shared" si="5"/>
        <v>10724</v>
      </c>
      <c r="FQ53" s="239">
        <f t="shared" si="5"/>
        <v>10886</v>
      </c>
      <c r="FR53" s="239">
        <f t="shared" si="5"/>
        <v>11049</v>
      </c>
      <c r="FS53" s="239">
        <f t="shared" si="5"/>
        <v>11190</v>
      </c>
      <c r="FT53" s="239">
        <f t="shared" si="5"/>
        <v>11278</v>
      </c>
      <c r="FU53" s="239">
        <f t="shared" si="5"/>
        <v>11387</v>
      </c>
      <c r="FV53" s="239">
        <f t="shared" si="5"/>
        <v>11553</v>
      </c>
      <c r="FW53" s="239">
        <f t="shared" si="5"/>
        <v>11696</v>
      </c>
      <c r="FX53" s="239">
        <f t="shared" si="5"/>
        <v>11828</v>
      </c>
      <c r="FY53" s="239">
        <f t="shared" si="5"/>
        <v>11961</v>
      </c>
      <c r="FZ53" s="239">
        <f t="shared" si="5"/>
        <v>12094</v>
      </c>
      <c r="GA53" s="239">
        <f t="shared" si="5"/>
        <v>12221</v>
      </c>
      <c r="GB53" s="239">
        <f t="shared" si="5"/>
        <v>12325</v>
      </c>
      <c r="GC53" s="239">
        <f t="shared" si="5"/>
        <v>12485</v>
      </c>
      <c r="GD53" s="239">
        <f t="shared" si="5"/>
        <v>12617</v>
      </c>
      <c r="GE53" s="239">
        <f t="shared" si="5"/>
        <v>12817</v>
      </c>
      <c r="GF53" s="239">
        <f t="shared" si="5"/>
        <v>12970</v>
      </c>
      <c r="GG53" s="239">
        <f t="shared" si="5"/>
        <v>13178</v>
      </c>
      <c r="GH53" s="239">
        <f t="shared" si="5"/>
        <v>13362</v>
      </c>
      <c r="GI53" s="239">
        <f t="shared" si="5"/>
        <v>13571</v>
      </c>
      <c r="GJ53" s="239">
        <f t="shared" si="5"/>
        <v>13788</v>
      </c>
      <c r="GK53" s="239">
        <f t="shared" si="5"/>
        <v>14092</v>
      </c>
      <c r="GL53" s="239">
        <f t="shared" si="5"/>
        <v>14359</v>
      </c>
      <c r="GM53" s="239">
        <f t="shared" si="5"/>
        <v>14581</v>
      </c>
      <c r="GN53" s="239">
        <f t="shared" si="5"/>
        <v>14888</v>
      </c>
      <c r="GO53" s="239">
        <f t="shared" si="5"/>
        <v>15209</v>
      </c>
      <c r="GP53" s="239">
        <f t="shared" si="5"/>
        <v>15540</v>
      </c>
      <c r="GQ53" s="239">
        <f t="shared" si="5"/>
        <v>15853</v>
      </c>
      <c r="GR53" s="239">
        <f t="shared" si="5"/>
        <v>16266</v>
      </c>
      <c r="GS53" s="239">
        <f t="shared" si="5"/>
        <v>16680</v>
      </c>
      <c r="GT53" s="239">
        <f t="shared" si="5"/>
        <v>17120</v>
      </c>
      <c r="GU53" s="239"/>
      <c r="GV53" s="239"/>
      <c r="GW53" s="239"/>
      <c r="GX53" s="239"/>
      <c r="GY53" s="239"/>
      <c r="GZ53" s="239"/>
      <c r="HA53" s="239"/>
      <c r="HB53" s="239"/>
      <c r="HC53" s="239"/>
      <c r="HD53" s="239"/>
      <c r="HE53" s="239"/>
      <c r="HF53" s="239"/>
      <c r="HG53" s="239"/>
      <c r="HH53" s="239"/>
      <c r="HI53" s="239"/>
      <c r="HJ53" s="239"/>
      <c r="HK53" s="239"/>
      <c r="HL53" s="239"/>
      <c r="HM53" s="239"/>
      <c r="HN53" s="239"/>
      <c r="HO53" s="239"/>
      <c r="HP53" s="239"/>
      <c r="HQ53" s="250"/>
    </row>
    <row r="54" spans="1:225" s="100" customFormat="1" x14ac:dyDescent="0.25">
      <c r="A54" s="243"/>
      <c r="B54" s="244"/>
      <c r="C54" s="245" t="s">
        <v>5</v>
      </c>
      <c r="D54" s="344">
        <v>12</v>
      </c>
      <c r="E54" s="344">
        <v>17</v>
      </c>
      <c r="F54" s="344">
        <v>26</v>
      </c>
      <c r="G54" s="344">
        <v>41</v>
      </c>
      <c r="H54" s="344">
        <v>61</v>
      </c>
      <c r="I54" s="344">
        <v>96</v>
      </c>
      <c r="J54" s="344">
        <v>141</v>
      </c>
      <c r="K54" s="344">
        <v>168</v>
      </c>
      <c r="L54" s="344">
        <v>212</v>
      </c>
      <c r="M54" s="344">
        <v>265</v>
      </c>
      <c r="N54" s="239">
        <f>D40</f>
        <v>377</v>
      </c>
      <c r="O54" s="239">
        <f t="shared" ref="O54:BZ54" si="6">E40</f>
        <v>424</v>
      </c>
      <c r="P54" s="239">
        <f t="shared" si="6"/>
        <v>477</v>
      </c>
      <c r="Q54" s="239">
        <f t="shared" si="6"/>
        <v>589</v>
      </c>
      <c r="R54" s="239">
        <f t="shared" si="6"/>
        <v>662</v>
      </c>
      <c r="S54" s="239">
        <f t="shared" si="6"/>
        <v>759</v>
      </c>
      <c r="T54" s="239">
        <f t="shared" si="6"/>
        <v>870</v>
      </c>
      <c r="U54" s="239">
        <f t="shared" si="6"/>
        <v>1144</v>
      </c>
      <c r="V54" s="239">
        <f t="shared" si="6"/>
        <v>1179</v>
      </c>
      <c r="W54" s="239">
        <f t="shared" si="6"/>
        <v>1403</v>
      </c>
      <c r="X54" s="239">
        <f t="shared" si="6"/>
        <v>1558</v>
      </c>
      <c r="Y54" s="239">
        <f t="shared" si="6"/>
        <v>1739</v>
      </c>
      <c r="Z54" s="239">
        <f t="shared" si="6"/>
        <v>1916</v>
      </c>
      <c r="AA54" s="239">
        <f t="shared" si="6"/>
        <v>2163</v>
      </c>
      <c r="AB54" s="239">
        <f t="shared" si="6"/>
        <v>2490</v>
      </c>
      <c r="AC54" s="239">
        <f t="shared" si="6"/>
        <v>2750</v>
      </c>
      <c r="AD54" s="239">
        <f t="shared" si="6"/>
        <v>3020</v>
      </c>
      <c r="AE54" s="239">
        <f t="shared" si="6"/>
        <v>3235</v>
      </c>
      <c r="AF54" s="239">
        <f t="shared" si="6"/>
        <v>3415</v>
      </c>
      <c r="AG54" s="239">
        <f t="shared" si="6"/>
        <v>3563</v>
      </c>
      <c r="AH54" s="239">
        <f t="shared" si="6"/>
        <v>3792</v>
      </c>
      <c r="AI54" s="239">
        <f t="shared" si="6"/>
        <v>3948</v>
      </c>
      <c r="AJ54" s="239">
        <f t="shared" si="6"/>
        <v>4085</v>
      </c>
      <c r="AK54" s="239">
        <f t="shared" si="6"/>
        <v>4262</v>
      </c>
      <c r="AL54" s="239">
        <f t="shared" si="6"/>
        <v>4455</v>
      </c>
      <c r="AM54" s="239">
        <f t="shared" si="6"/>
        <v>4611</v>
      </c>
      <c r="AN54" s="239">
        <f t="shared" si="6"/>
        <v>4795</v>
      </c>
      <c r="AO54" s="239">
        <f t="shared" si="6"/>
        <v>5009</v>
      </c>
      <c r="AP54" s="239">
        <f t="shared" si="6"/>
        <v>5261</v>
      </c>
      <c r="AQ54" s="239">
        <f t="shared" si="6"/>
        <v>5465</v>
      </c>
      <c r="AR54" s="239">
        <f t="shared" si="6"/>
        <v>5718</v>
      </c>
      <c r="AS54" s="239">
        <f t="shared" si="6"/>
        <v>5856</v>
      </c>
      <c r="AT54" s="239">
        <f t="shared" si="6"/>
        <v>6029</v>
      </c>
      <c r="AU54" s="239">
        <f t="shared" si="6"/>
        <v>6144</v>
      </c>
      <c r="AV54" s="239">
        <f t="shared" si="6"/>
        <v>6352</v>
      </c>
      <c r="AW54" s="239">
        <f t="shared" si="6"/>
        <v>6527</v>
      </c>
      <c r="AX54" s="239">
        <f t="shared" si="6"/>
        <v>6723</v>
      </c>
      <c r="AY54" s="239">
        <f t="shared" si="6"/>
        <v>6898</v>
      </c>
      <c r="AZ54" s="239">
        <f t="shared" si="6"/>
        <v>7055</v>
      </c>
      <c r="BA54" s="239">
        <f t="shared" si="6"/>
        <v>7194</v>
      </c>
      <c r="BB54" s="239">
        <f t="shared" si="6"/>
        <v>7315</v>
      </c>
      <c r="BC54" s="239">
        <f t="shared" si="6"/>
        <v>7442</v>
      </c>
      <c r="BD54" s="239">
        <f t="shared" si="6"/>
        <v>7599</v>
      </c>
      <c r="BE54" s="239">
        <f t="shared" si="6"/>
        <v>7724</v>
      </c>
      <c r="BF54" s="239">
        <f t="shared" si="6"/>
        <v>7871</v>
      </c>
      <c r="BG54" s="239">
        <f t="shared" si="6"/>
        <v>7969</v>
      </c>
      <c r="BH54" s="239">
        <f t="shared" si="6"/>
        <v>8003</v>
      </c>
      <c r="BI54" s="239">
        <f t="shared" si="6"/>
        <v>8036</v>
      </c>
      <c r="BJ54" s="239">
        <f t="shared" si="6"/>
        <v>8136</v>
      </c>
      <c r="BK54" s="239">
        <f t="shared" si="6"/>
        <v>8225</v>
      </c>
      <c r="BL54" s="239">
        <f t="shared" si="6"/>
        <v>8303</v>
      </c>
      <c r="BM54" s="239">
        <f t="shared" si="6"/>
        <v>8376</v>
      </c>
      <c r="BN54" s="239">
        <f t="shared" si="6"/>
        <v>8407</v>
      </c>
      <c r="BO54" s="239">
        <f t="shared" si="6"/>
        <v>8440</v>
      </c>
      <c r="BP54" s="239">
        <f t="shared" si="6"/>
        <v>8456</v>
      </c>
      <c r="BQ54" s="239">
        <f t="shared" si="6"/>
        <v>8508</v>
      </c>
      <c r="BR54" s="239">
        <f t="shared" si="6"/>
        <v>8545</v>
      </c>
      <c r="BS54" s="239">
        <f t="shared" si="6"/>
        <v>8599</v>
      </c>
      <c r="BT54" s="239">
        <f t="shared" si="6"/>
        <v>8628</v>
      </c>
      <c r="BU54" s="239">
        <f t="shared" si="6"/>
        <v>8647</v>
      </c>
      <c r="BV54" s="239">
        <f t="shared" si="6"/>
        <v>8685</v>
      </c>
      <c r="BW54" s="239">
        <f t="shared" si="6"/>
        <v>8702</v>
      </c>
      <c r="BX54" s="239">
        <f t="shared" si="6"/>
        <v>8748</v>
      </c>
      <c r="BY54" s="239">
        <f t="shared" si="6"/>
        <v>8770</v>
      </c>
      <c r="BZ54" s="239">
        <f t="shared" si="6"/>
        <v>8803</v>
      </c>
      <c r="CA54" s="239">
        <f t="shared" ref="CA54:EL54" si="7">BQ40</f>
        <v>8813</v>
      </c>
      <c r="CB54" s="239">
        <f t="shared" si="7"/>
        <v>8831</v>
      </c>
      <c r="CC54" s="239">
        <f t="shared" si="7"/>
        <v>8851</v>
      </c>
      <c r="CD54" s="239">
        <f t="shared" si="7"/>
        <v>8879</v>
      </c>
      <c r="CE54" s="239">
        <f t="shared" si="7"/>
        <v>8900</v>
      </c>
      <c r="CF54" s="239">
        <f t="shared" si="7"/>
        <v>8916</v>
      </c>
      <c r="CG54" s="239">
        <f t="shared" si="7"/>
        <v>8949</v>
      </c>
      <c r="CH54" s="239">
        <f t="shared" si="7"/>
        <v>8972</v>
      </c>
      <c r="CI54" s="239">
        <f t="shared" si="7"/>
        <v>8992</v>
      </c>
      <c r="CJ54" s="239">
        <f t="shared" si="7"/>
        <v>9017</v>
      </c>
      <c r="CK54" s="239">
        <f t="shared" si="7"/>
        <v>9038</v>
      </c>
      <c r="CL54" s="239">
        <f t="shared" si="7"/>
        <v>9083</v>
      </c>
      <c r="CM54" s="239">
        <f t="shared" si="7"/>
        <v>9106</v>
      </c>
      <c r="CN54" s="239">
        <f t="shared" si="7"/>
        <v>9130</v>
      </c>
      <c r="CO54" s="239">
        <f t="shared" si="7"/>
        <v>9167</v>
      </c>
      <c r="CP54" s="239">
        <f t="shared" si="7"/>
        <v>9173</v>
      </c>
      <c r="CQ54" s="239">
        <f t="shared" si="7"/>
        <v>9194</v>
      </c>
      <c r="CR54" s="239">
        <f t="shared" si="7"/>
        <v>9212</v>
      </c>
      <c r="CS54" s="239">
        <f t="shared" si="7"/>
        <v>9261</v>
      </c>
      <c r="CT54" s="239">
        <f t="shared" si="7"/>
        <v>9304</v>
      </c>
      <c r="CU54" s="239">
        <f t="shared" si="7"/>
        <v>9333</v>
      </c>
      <c r="CV54" s="239">
        <f t="shared" si="7"/>
        <v>9353</v>
      </c>
      <c r="CW54" s="239">
        <f t="shared" si="7"/>
        <v>9390</v>
      </c>
      <c r="CX54" s="239">
        <f t="shared" si="7"/>
        <v>9412</v>
      </c>
      <c r="CY54" s="239">
        <f t="shared" si="7"/>
        <v>9439</v>
      </c>
      <c r="CZ54" s="239">
        <f t="shared" si="7"/>
        <v>9467</v>
      </c>
      <c r="DA54" s="239">
        <f t="shared" si="7"/>
        <v>9509</v>
      </c>
      <c r="DB54" s="239">
        <f t="shared" si="7"/>
        <v>9551</v>
      </c>
      <c r="DC54" s="239">
        <f t="shared" si="7"/>
        <v>9575</v>
      </c>
      <c r="DD54" s="239">
        <f t="shared" si="7"/>
        <v>9586</v>
      </c>
      <c r="DE54" s="239">
        <f t="shared" si="7"/>
        <v>9615</v>
      </c>
      <c r="DF54" s="239">
        <f t="shared" si="7"/>
        <v>9637</v>
      </c>
      <c r="DG54" s="239">
        <f t="shared" si="7"/>
        <v>9651</v>
      </c>
      <c r="DH54" s="239">
        <f t="shared" si="7"/>
        <v>9671</v>
      </c>
      <c r="DI54" s="239">
        <f t="shared" si="7"/>
        <v>9675</v>
      </c>
      <c r="DJ54" s="239">
        <f t="shared" si="7"/>
        <v>9691</v>
      </c>
      <c r="DK54" s="239">
        <f t="shared" si="7"/>
        <v>9699</v>
      </c>
      <c r="DL54" s="239">
        <f t="shared" si="7"/>
        <v>9709</v>
      </c>
      <c r="DM54" s="239">
        <f t="shared" si="7"/>
        <v>9726</v>
      </c>
      <c r="DN54" s="239">
        <f t="shared" si="7"/>
        <v>9742</v>
      </c>
      <c r="DO54" s="239">
        <f t="shared" si="7"/>
        <v>9753</v>
      </c>
      <c r="DP54" s="239">
        <f t="shared" si="7"/>
        <v>9761</v>
      </c>
      <c r="DQ54" s="239">
        <f t="shared" si="7"/>
        <v>9763</v>
      </c>
      <c r="DR54" s="239">
        <f t="shared" si="7"/>
        <v>9773</v>
      </c>
      <c r="DS54" s="239">
        <f t="shared" si="7"/>
        <v>9778</v>
      </c>
      <c r="DT54" s="239">
        <f t="shared" si="7"/>
        <v>9786</v>
      </c>
      <c r="DU54" s="239">
        <f t="shared" si="7"/>
        <v>9795</v>
      </c>
      <c r="DV54" s="239">
        <f t="shared" si="7"/>
        <v>9802</v>
      </c>
      <c r="DW54" s="239">
        <f t="shared" si="7"/>
        <v>9815</v>
      </c>
      <c r="DX54" s="239">
        <f t="shared" si="7"/>
        <v>9824</v>
      </c>
      <c r="DY54" s="239">
        <f t="shared" si="7"/>
        <v>9827</v>
      </c>
      <c r="DZ54" s="239">
        <f t="shared" si="7"/>
        <v>9838</v>
      </c>
      <c r="EA54" s="239">
        <f t="shared" si="7"/>
        <v>9848</v>
      </c>
      <c r="EB54" s="239">
        <f t="shared" si="7"/>
        <v>9856</v>
      </c>
      <c r="EC54" s="239">
        <f t="shared" si="7"/>
        <v>9868</v>
      </c>
      <c r="ED54" s="239">
        <f t="shared" si="7"/>
        <v>9882</v>
      </c>
      <c r="EE54" s="239">
        <f t="shared" si="7"/>
        <v>9903</v>
      </c>
      <c r="EF54" s="239">
        <f t="shared" si="7"/>
        <v>9916</v>
      </c>
      <c r="EG54" s="239">
        <f t="shared" si="7"/>
        <v>9895</v>
      </c>
      <c r="EH54" s="239">
        <f t="shared" si="7"/>
        <v>9900</v>
      </c>
      <c r="EI54" s="239">
        <f t="shared" si="7"/>
        <v>9914</v>
      </c>
      <c r="EJ54" s="239">
        <f t="shared" si="7"/>
        <v>9931</v>
      </c>
      <c r="EK54" s="239">
        <f t="shared" si="7"/>
        <v>9947</v>
      </c>
      <c r="EL54" s="239">
        <f t="shared" si="7"/>
        <v>9966</v>
      </c>
      <c r="EM54" s="239">
        <f t="shared" ref="EM54:GT54" si="8">EC40</f>
        <v>9989</v>
      </c>
      <c r="EN54" s="239">
        <f t="shared" si="8"/>
        <v>10003</v>
      </c>
      <c r="EO54" s="239">
        <f t="shared" si="8"/>
        <v>10029</v>
      </c>
      <c r="EP54" s="239">
        <f t="shared" si="8"/>
        <v>10039</v>
      </c>
      <c r="EQ54" s="239">
        <f t="shared" si="8"/>
        <v>10062</v>
      </c>
      <c r="ER54" s="239">
        <f t="shared" si="8"/>
        <v>10076</v>
      </c>
      <c r="ES54" s="239">
        <f t="shared" si="8"/>
        <v>10103</v>
      </c>
      <c r="ET54" s="239">
        <f t="shared" si="8"/>
        <v>10119</v>
      </c>
      <c r="EU54" s="239">
        <f t="shared" si="8"/>
        <v>10154</v>
      </c>
      <c r="EV54" s="239">
        <f t="shared" si="8"/>
        <v>10193</v>
      </c>
      <c r="EW54" s="239">
        <f t="shared" si="8"/>
        <v>10238</v>
      </c>
      <c r="EX54" s="239">
        <f t="shared" si="8"/>
        <v>10275</v>
      </c>
      <c r="EY54" s="239">
        <f t="shared" si="8"/>
        <v>10325</v>
      </c>
      <c r="EZ54" s="239">
        <f t="shared" si="8"/>
        <v>10386</v>
      </c>
      <c r="FA54" s="239">
        <f t="shared" si="8"/>
        <v>10439</v>
      </c>
      <c r="FB54" s="239">
        <f t="shared" si="8"/>
        <v>10490</v>
      </c>
      <c r="FC54" s="239">
        <f t="shared" si="8"/>
        <v>10543</v>
      </c>
      <c r="FD54" s="239">
        <f t="shared" si="8"/>
        <v>10603</v>
      </c>
      <c r="FE54" s="239">
        <f t="shared" si="8"/>
        <v>10673</v>
      </c>
      <c r="FF54" s="239">
        <f t="shared" si="8"/>
        <v>10745</v>
      </c>
      <c r="FG54" s="239">
        <f t="shared" si="8"/>
        <v>10831</v>
      </c>
      <c r="FH54" s="239">
        <f t="shared" si="8"/>
        <v>10896</v>
      </c>
      <c r="FI54" s="239">
        <f t="shared" si="8"/>
        <v>11003</v>
      </c>
      <c r="FJ54" s="239">
        <f t="shared" si="8"/>
        <v>11061</v>
      </c>
      <c r="FK54" s="239">
        <f t="shared" si="8"/>
        <v>11117</v>
      </c>
      <c r="FL54" s="239">
        <f t="shared" si="8"/>
        <v>11187</v>
      </c>
      <c r="FM54" s="239">
        <f t="shared" si="8"/>
        <v>11257</v>
      </c>
      <c r="FN54" s="239">
        <f t="shared" si="8"/>
        <v>11334</v>
      </c>
      <c r="FO54" s="239">
        <f t="shared" si="8"/>
        <v>11394</v>
      </c>
      <c r="FP54" s="239">
        <f t="shared" si="8"/>
        <v>11463</v>
      </c>
      <c r="FQ54" s="239">
        <f t="shared" si="8"/>
        <v>11529</v>
      </c>
      <c r="FR54" s="239">
        <f t="shared" si="8"/>
        <v>11579</v>
      </c>
      <c r="FS54" s="239">
        <f t="shared" si="8"/>
        <v>11660</v>
      </c>
      <c r="FT54" s="239">
        <f t="shared" si="8"/>
        <v>11722</v>
      </c>
      <c r="FU54" s="239">
        <f t="shared" si="8"/>
        <v>11790</v>
      </c>
      <c r="FV54" s="239">
        <f t="shared" si="8"/>
        <v>11876</v>
      </c>
      <c r="FW54" s="239">
        <f t="shared" si="8"/>
        <v>11933</v>
      </c>
      <c r="FX54" s="239">
        <f t="shared" si="8"/>
        <v>12032</v>
      </c>
      <c r="FY54" s="239">
        <f t="shared" si="8"/>
        <v>12105</v>
      </c>
      <c r="FZ54" s="239">
        <f t="shared" si="8"/>
        <v>12193</v>
      </c>
      <c r="GA54" s="239">
        <f t="shared" si="8"/>
        <v>12279</v>
      </c>
      <c r="GB54" s="239">
        <f t="shared" si="8"/>
        <v>12344</v>
      </c>
      <c r="GC54" s="239">
        <f t="shared" si="8"/>
        <v>12414</v>
      </c>
      <c r="GD54" s="239">
        <f t="shared" si="8"/>
        <v>12465</v>
      </c>
      <c r="GE54" s="239">
        <f t="shared" si="8"/>
        <v>12534</v>
      </c>
      <c r="GF54" s="239">
        <f t="shared" si="8"/>
        <v>12598</v>
      </c>
      <c r="GG54" s="239">
        <f t="shared" si="8"/>
        <v>12676</v>
      </c>
      <c r="GH54" s="239">
        <f t="shared" si="8"/>
        <v>12757</v>
      </c>
      <c r="GI54" s="239">
        <f t="shared" si="8"/>
        <v>12853</v>
      </c>
      <c r="GJ54" s="239">
        <f t="shared" si="8"/>
        <v>12939</v>
      </c>
      <c r="GK54" s="239">
        <f t="shared" si="8"/>
        <v>13029</v>
      </c>
      <c r="GL54" s="239">
        <f t="shared" si="8"/>
        <v>13145</v>
      </c>
      <c r="GM54" s="239">
        <f t="shared" si="8"/>
        <v>13230</v>
      </c>
      <c r="GN54" s="239">
        <f t="shared" si="8"/>
        <v>13330</v>
      </c>
      <c r="GO54" s="239">
        <f t="shared" si="8"/>
        <v>13441</v>
      </c>
      <c r="GP54" s="239">
        <f t="shared" si="8"/>
        <v>13561</v>
      </c>
      <c r="GQ54" s="239">
        <f t="shared" si="8"/>
        <v>13674</v>
      </c>
      <c r="GR54" s="239">
        <f t="shared" si="8"/>
        <v>13786</v>
      </c>
      <c r="GS54" s="239">
        <f t="shared" si="8"/>
        <v>13910</v>
      </c>
      <c r="GT54" s="239">
        <f t="shared" si="8"/>
        <v>14077</v>
      </c>
      <c r="GU54" s="239"/>
      <c r="GV54" s="239"/>
      <c r="GW54" s="239"/>
      <c r="GX54" s="239"/>
      <c r="GY54" s="239"/>
      <c r="GZ54" s="239"/>
      <c r="HA54" s="239"/>
      <c r="HB54" s="239"/>
      <c r="HC54" s="239"/>
      <c r="HD54" s="239"/>
      <c r="HE54" s="239"/>
      <c r="HF54" s="239"/>
      <c r="HG54" s="239"/>
      <c r="HH54" s="239"/>
      <c r="HI54" s="239"/>
      <c r="HJ54" s="239"/>
      <c r="HK54" s="239"/>
      <c r="HL54" s="239"/>
      <c r="HM54" s="239"/>
      <c r="HN54" s="239"/>
      <c r="HO54" s="239"/>
      <c r="HP54" s="239"/>
      <c r="HQ54" s="250"/>
    </row>
    <row r="55" spans="1:225" s="100" customFormat="1" x14ac:dyDescent="0.25">
      <c r="A55" s="243"/>
      <c r="B55" s="244"/>
      <c r="C55" s="246" t="s">
        <v>8</v>
      </c>
      <c r="D55" s="344"/>
      <c r="E55" s="344">
        <v>1</v>
      </c>
      <c r="F55" s="344">
        <v>2</v>
      </c>
      <c r="G55" s="344">
        <v>10</v>
      </c>
      <c r="H55" s="344">
        <v>13</v>
      </c>
      <c r="I55" s="344">
        <v>23</v>
      </c>
      <c r="J55" s="344">
        <v>27</v>
      </c>
      <c r="K55" s="344">
        <v>30</v>
      </c>
      <c r="L55" s="344">
        <v>34</v>
      </c>
      <c r="M55" s="344">
        <v>54</v>
      </c>
      <c r="N55" s="239">
        <f>D37</f>
        <v>64</v>
      </c>
      <c r="O55" s="239">
        <f t="shared" ref="O55:BZ55" si="9">E37</f>
        <v>77</v>
      </c>
      <c r="P55" s="239">
        <f t="shared" si="9"/>
        <v>101</v>
      </c>
      <c r="Q55" s="239">
        <f t="shared" si="9"/>
        <v>136</v>
      </c>
      <c r="R55" s="239">
        <f t="shared" si="9"/>
        <v>176</v>
      </c>
      <c r="S55" s="239">
        <f t="shared" si="9"/>
        <v>216</v>
      </c>
      <c r="T55" s="239">
        <f t="shared" si="9"/>
        <v>250</v>
      </c>
      <c r="U55" s="239">
        <f t="shared" si="9"/>
        <v>374</v>
      </c>
      <c r="V55" s="239">
        <f t="shared" si="9"/>
        <v>377</v>
      </c>
      <c r="W55" s="239">
        <f t="shared" si="9"/>
        <v>439</v>
      </c>
      <c r="X55" s="239">
        <f t="shared" si="9"/>
        <v>522</v>
      </c>
      <c r="Y55" s="239">
        <f t="shared" si="9"/>
        <v>595</v>
      </c>
      <c r="Z55" s="239">
        <f t="shared" si="9"/>
        <v>701</v>
      </c>
      <c r="AA55" s="239">
        <f t="shared" si="9"/>
        <v>826</v>
      </c>
      <c r="AB55" s="239">
        <f t="shared" si="9"/>
        <v>958</v>
      </c>
      <c r="AC55" s="239">
        <f t="shared" si="9"/>
        <v>1091</v>
      </c>
      <c r="AD55" s="239">
        <f t="shared" si="9"/>
        <v>1274</v>
      </c>
      <c r="AE55" s="239">
        <f t="shared" si="9"/>
        <v>1378</v>
      </c>
      <c r="AF55" s="239">
        <f t="shared" si="9"/>
        <v>1478</v>
      </c>
      <c r="AG55" s="239">
        <f t="shared" si="9"/>
        <v>1618</v>
      </c>
      <c r="AH55" s="239">
        <f t="shared" si="9"/>
        <v>1732</v>
      </c>
      <c r="AI55" s="239">
        <f t="shared" si="9"/>
        <v>1884</v>
      </c>
      <c r="AJ55" s="239">
        <f t="shared" si="9"/>
        <v>1985</v>
      </c>
      <c r="AK55" s="239">
        <f t="shared" si="9"/>
        <v>2114</v>
      </c>
      <c r="AL55" s="239">
        <f t="shared" si="9"/>
        <v>2210</v>
      </c>
      <c r="AM55" s="239">
        <f t="shared" si="9"/>
        <v>2301</v>
      </c>
      <c r="AN55" s="239">
        <f t="shared" si="9"/>
        <v>2392</v>
      </c>
      <c r="AO55" s="239">
        <f t="shared" si="9"/>
        <v>2530</v>
      </c>
      <c r="AP55" s="239">
        <f t="shared" si="9"/>
        <v>2692</v>
      </c>
      <c r="AQ55" s="239">
        <f t="shared" si="9"/>
        <v>2847</v>
      </c>
      <c r="AR55" s="239">
        <f t="shared" si="9"/>
        <v>3015</v>
      </c>
      <c r="AS55" s="239">
        <f t="shared" si="9"/>
        <v>3225</v>
      </c>
      <c r="AT55" s="239">
        <f t="shared" si="9"/>
        <v>3341</v>
      </c>
      <c r="AU55" s="239">
        <f t="shared" si="9"/>
        <v>3457</v>
      </c>
      <c r="AV55" s="239">
        <f t="shared" si="9"/>
        <v>3579</v>
      </c>
      <c r="AW55" s="239">
        <f t="shared" si="9"/>
        <v>3742</v>
      </c>
      <c r="AX55" s="239">
        <f t="shared" si="9"/>
        <v>3902</v>
      </c>
      <c r="AY55" s="239">
        <f t="shared" si="9"/>
        <v>4106</v>
      </c>
      <c r="AZ55" s="239">
        <f t="shared" si="9"/>
        <v>4253</v>
      </c>
      <c r="BA55" s="239">
        <f t="shared" si="9"/>
        <v>4351</v>
      </c>
      <c r="BB55" s="239">
        <f t="shared" si="9"/>
        <v>4438</v>
      </c>
      <c r="BC55" s="239">
        <f t="shared" si="9"/>
        <v>4574</v>
      </c>
      <c r="BD55" s="239">
        <f t="shared" si="9"/>
        <v>4685</v>
      </c>
      <c r="BE55" s="239">
        <f t="shared" si="9"/>
        <v>4779</v>
      </c>
      <c r="BF55" s="239">
        <f t="shared" si="9"/>
        <v>4853</v>
      </c>
      <c r="BG55" s="239">
        <f t="shared" si="9"/>
        <v>4894</v>
      </c>
      <c r="BH55" s="239">
        <f t="shared" si="9"/>
        <v>4916</v>
      </c>
      <c r="BI55" s="239">
        <f t="shared" si="9"/>
        <v>4990</v>
      </c>
      <c r="BJ55" s="239">
        <f t="shared" si="9"/>
        <v>5048</v>
      </c>
      <c r="BK55" s="239">
        <f t="shared" si="9"/>
        <v>5119</v>
      </c>
      <c r="BL55" s="239">
        <f t="shared" si="9"/>
        <v>5188</v>
      </c>
      <c r="BM55" s="239">
        <f t="shared" si="9"/>
        <v>5249</v>
      </c>
      <c r="BN55" s="239">
        <f t="shared" si="9"/>
        <v>5273</v>
      </c>
      <c r="BO55" s="239">
        <f t="shared" si="9"/>
        <v>5303</v>
      </c>
      <c r="BP55" s="239">
        <f t="shared" si="9"/>
        <v>5336</v>
      </c>
      <c r="BQ55" s="239">
        <f t="shared" si="9"/>
        <v>5362</v>
      </c>
      <c r="BR55" s="239">
        <f t="shared" si="9"/>
        <v>5397</v>
      </c>
      <c r="BS55" s="239">
        <f t="shared" si="9"/>
        <v>5413</v>
      </c>
      <c r="BT55" s="239">
        <f t="shared" si="9"/>
        <v>5438</v>
      </c>
      <c r="BU55" s="239">
        <f t="shared" si="9"/>
        <v>5462</v>
      </c>
      <c r="BV55" s="239">
        <f t="shared" si="9"/>
        <v>5486</v>
      </c>
      <c r="BW55" s="239">
        <f t="shared" si="9"/>
        <v>5505</v>
      </c>
      <c r="BX55" s="239">
        <f t="shared" si="9"/>
        <v>5529</v>
      </c>
      <c r="BY55" s="239">
        <f t="shared" si="9"/>
        <v>5544</v>
      </c>
      <c r="BZ55" s="239">
        <f t="shared" si="9"/>
        <v>5560</v>
      </c>
      <c r="CA55" s="239">
        <f t="shared" ref="CA55:EL55" si="10">BQ37</f>
        <v>5586</v>
      </c>
      <c r="CB55" s="239">
        <f t="shared" si="10"/>
        <v>5598</v>
      </c>
      <c r="CC55" s="239">
        <f t="shared" si="10"/>
        <v>5613</v>
      </c>
      <c r="CD55" s="239">
        <f t="shared" si="10"/>
        <v>5651</v>
      </c>
      <c r="CE55" s="239">
        <f t="shared" si="10"/>
        <v>5692</v>
      </c>
      <c r="CF55" s="239">
        <f t="shared" si="10"/>
        <v>5722</v>
      </c>
      <c r="CG55" s="239">
        <f t="shared" si="10"/>
        <v>5741</v>
      </c>
      <c r="CH55" s="239">
        <f t="shared" si="10"/>
        <v>5793</v>
      </c>
      <c r="CI55" s="239">
        <f t="shared" si="10"/>
        <v>5869</v>
      </c>
      <c r="CJ55" s="239">
        <f t="shared" si="10"/>
        <v>5910</v>
      </c>
      <c r="CK55" s="239">
        <f t="shared" si="10"/>
        <v>5944</v>
      </c>
      <c r="CL55" s="239">
        <f t="shared" si="10"/>
        <v>5982</v>
      </c>
      <c r="CM55" s="239">
        <f t="shared" si="10"/>
        <v>6027</v>
      </c>
      <c r="CN55" s="239">
        <f t="shared" si="10"/>
        <v>6058</v>
      </c>
      <c r="CO55" s="239">
        <f t="shared" si="10"/>
        <v>6085</v>
      </c>
      <c r="CP55" s="239">
        <f t="shared" si="10"/>
        <v>6109</v>
      </c>
      <c r="CQ55" s="239">
        <f t="shared" si="10"/>
        <v>6125</v>
      </c>
      <c r="CR55" s="239">
        <f t="shared" si="10"/>
        <v>6134</v>
      </c>
      <c r="CS55" s="239">
        <f t="shared" si="10"/>
        <v>6155</v>
      </c>
      <c r="CT55" s="239">
        <f t="shared" si="10"/>
        <v>6191</v>
      </c>
      <c r="CU55" s="239">
        <f t="shared" si="10"/>
        <v>6217</v>
      </c>
      <c r="CV55" s="239">
        <f t="shared" si="10"/>
        <v>6246</v>
      </c>
      <c r="CW55" s="239">
        <f t="shared" si="10"/>
        <v>6283</v>
      </c>
      <c r="CX55" s="239">
        <f t="shared" si="10"/>
        <v>6303</v>
      </c>
      <c r="CY55" s="239">
        <f t="shared" si="10"/>
        <v>6334</v>
      </c>
      <c r="CZ55" s="239">
        <f t="shared" si="10"/>
        <v>6353</v>
      </c>
      <c r="DA55" s="239">
        <f t="shared" si="10"/>
        <v>6384</v>
      </c>
      <c r="DB55" s="239">
        <f t="shared" si="10"/>
        <v>6405</v>
      </c>
      <c r="DC55" s="239">
        <f t="shared" si="10"/>
        <v>6423</v>
      </c>
      <c r="DD55" s="239">
        <f t="shared" si="10"/>
        <v>6463</v>
      </c>
      <c r="DE55" s="239">
        <f t="shared" si="10"/>
        <v>6467</v>
      </c>
      <c r="DF55" s="239">
        <f t="shared" si="10"/>
        <v>6476</v>
      </c>
      <c r="DG55" s="239">
        <f t="shared" si="10"/>
        <v>6490</v>
      </c>
      <c r="DH55" s="239">
        <f t="shared" si="10"/>
        <v>6507</v>
      </c>
      <c r="DI55" s="239">
        <f t="shared" si="10"/>
        <v>6517</v>
      </c>
      <c r="DJ55" s="239">
        <f t="shared" si="10"/>
        <v>6530</v>
      </c>
      <c r="DK55" s="239">
        <f t="shared" si="10"/>
        <v>6541</v>
      </c>
      <c r="DL55" s="239">
        <f t="shared" si="10"/>
        <v>6546</v>
      </c>
      <c r="DM55" s="239">
        <f t="shared" si="10"/>
        <v>6549</v>
      </c>
      <c r="DN55" s="239">
        <f t="shared" si="10"/>
        <v>6564</v>
      </c>
      <c r="DO55" s="239">
        <f t="shared" si="10"/>
        <v>6573</v>
      </c>
      <c r="DP55" s="239">
        <f t="shared" si="10"/>
        <v>6589</v>
      </c>
      <c r="DQ55" s="239">
        <f t="shared" si="10"/>
        <v>6595</v>
      </c>
      <c r="DR55" s="239">
        <f t="shared" si="10"/>
        <v>6604</v>
      </c>
      <c r="DS55" s="239">
        <f t="shared" si="10"/>
        <v>6605</v>
      </c>
      <c r="DT55" s="239">
        <f t="shared" si="10"/>
        <v>6611</v>
      </c>
      <c r="DU55" s="239">
        <f t="shared" si="10"/>
        <v>6617</v>
      </c>
      <c r="DV55" s="239">
        <f t="shared" si="10"/>
        <v>6619</v>
      </c>
      <c r="DW55" s="239">
        <f t="shared" si="10"/>
        <v>6620</v>
      </c>
      <c r="DX55" s="239">
        <f t="shared" si="10"/>
        <v>6624</v>
      </c>
      <c r="DY55" s="239">
        <f t="shared" si="10"/>
        <v>6626</v>
      </c>
      <c r="DZ55" s="239">
        <f t="shared" si="10"/>
        <v>6627</v>
      </c>
      <c r="EA55" s="239">
        <f t="shared" si="10"/>
        <v>6632</v>
      </c>
      <c r="EB55" s="239">
        <f t="shared" si="10"/>
        <v>6634</v>
      </c>
      <c r="EC55" s="239">
        <f t="shared" si="10"/>
        <v>6638</v>
      </c>
      <c r="ED55" s="239">
        <f t="shared" si="10"/>
        <v>6640</v>
      </c>
      <c r="EE55" s="239">
        <f t="shared" si="10"/>
        <v>6645</v>
      </c>
      <c r="EF55" s="239">
        <f t="shared" si="10"/>
        <v>6649</v>
      </c>
      <c r="EG55" s="239">
        <f t="shared" si="10"/>
        <v>6657</v>
      </c>
      <c r="EH55" s="239">
        <f t="shared" si="10"/>
        <v>6662</v>
      </c>
      <c r="EI55" s="239">
        <f t="shared" si="10"/>
        <v>6651</v>
      </c>
      <c r="EJ55" s="239">
        <f t="shared" si="10"/>
        <v>6649</v>
      </c>
      <c r="EK55" s="239">
        <f t="shared" si="10"/>
        <v>6655</v>
      </c>
      <c r="EL55" s="239">
        <f t="shared" si="10"/>
        <v>6658</v>
      </c>
      <c r="EM55" s="239">
        <f t="shared" ref="EM55:GT55" si="11">EC37</f>
        <v>6665</v>
      </c>
      <c r="EN55" s="239">
        <f t="shared" si="11"/>
        <v>6675</v>
      </c>
      <c r="EO55" s="239">
        <f t="shared" si="11"/>
        <v>6681</v>
      </c>
      <c r="EP55" s="239">
        <f t="shared" si="11"/>
        <v>6684</v>
      </c>
      <c r="EQ55" s="239">
        <f t="shared" si="11"/>
        <v>6690</v>
      </c>
      <c r="ER55" s="239">
        <f t="shared" si="11"/>
        <v>6696</v>
      </c>
      <c r="ES55" s="239">
        <f t="shared" si="11"/>
        <v>6708</v>
      </c>
      <c r="ET55" s="239">
        <f t="shared" si="11"/>
        <v>6714</v>
      </c>
      <c r="EU55" s="239">
        <f t="shared" si="11"/>
        <v>6719</v>
      </c>
      <c r="EV55" s="239">
        <f t="shared" si="11"/>
        <v>6724</v>
      </c>
      <c r="EW55" s="239">
        <f t="shared" si="11"/>
        <v>6736</v>
      </c>
      <c r="EX55" s="239">
        <f t="shared" si="11"/>
        <v>6751</v>
      </c>
      <c r="EY55" s="239">
        <f t="shared" si="11"/>
        <v>6775</v>
      </c>
      <c r="EZ55" s="239">
        <f t="shared" si="11"/>
        <v>6789</v>
      </c>
      <c r="FA55" s="239">
        <f t="shared" si="11"/>
        <v>6790</v>
      </c>
      <c r="FB55" s="239">
        <f t="shared" si="11"/>
        <v>6798</v>
      </c>
      <c r="FC55" s="239">
        <f t="shared" si="11"/>
        <v>6805</v>
      </c>
      <c r="FD55" s="239">
        <f t="shared" si="11"/>
        <v>6824</v>
      </c>
      <c r="FE55" s="239">
        <f t="shared" si="11"/>
        <v>6847</v>
      </c>
      <c r="FF55" s="239">
        <f t="shared" si="11"/>
        <v>6866</v>
      </c>
      <c r="FG55" s="239">
        <f t="shared" si="11"/>
        <v>6905</v>
      </c>
      <c r="FH55" s="239">
        <f t="shared" si="11"/>
        <v>6926</v>
      </c>
      <c r="FI55" s="239">
        <f t="shared" si="11"/>
        <v>6961</v>
      </c>
      <c r="FJ55" s="239">
        <f t="shared" si="11"/>
        <v>6993</v>
      </c>
      <c r="FK55" s="239">
        <f t="shared" si="11"/>
        <v>7018</v>
      </c>
      <c r="FL55" s="239">
        <f t="shared" si="11"/>
        <v>7044</v>
      </c>
      <c r="FM55" s="239">
        <f t="shared" si="11"/>
        <v>7066</v>
      </c>
      <c r="FN55" s="239">
        <f t="shared" si="11"/>
        <v>7097</v>
      </c>
      <c r="FO55" s="239">
        <f t="shared" si="11"/>
        <v>7116</v>
      </c>
      <c r="FP55" s="239">
        <f t="shared" si="11"/>
        <v>7137</v>
      </c>
      <c r="FQ55" s="239">
        <f t="shared" si="11"/>
        <v>7170</v>
      </c>
      <c r="FR55" s="239">
        <f t="shared" si="11"/>
        <v>7196</v>
      </c>
      <c r="FS55" s="239">
        <f t="shared" si="11"/>
        <v>7233</v>
      </c>
      <c r="FT55" s="239">
        <f t="shared" si="11"/>
        <v>7263</v>
      </c>
      <c r="FU55" s="239">
        <f t="shared" si="11"/>
        <v>7305</v>
      </c>
      <c r="FV55" s="239">
        <f t="shared" si="11"/>
        <v>7356</v>
      </c>
      <c r="FW55" s="239">
        <f t="shared" si="11"/>
        <v>7394</v>
      </c>
      <c r="FX55" s="239">
        <f t="shared" si="11"/>
        <v>7428</v>
      </c>
      <c r="FY55" s="239">
        <f t="shared" si="11"/>
        <v>7463</v>
      </c>
      <c r="FZ55" s="239">
        <f t="shared" si="11"/>
        <v>7507</v>
      </c>
      <c r="GA55" s="239">
        <f t="shared" si="11"/>
        <v>7539</v>
      </c>
      <c r="GB55" s="239">
        <f t="shared" si="11"/>
        <v>7574</v>
      </c>
      <c r="GC55" s="239">
        <f t="shared" si="11"/>
        <v>7602</v>
      </c>
      <c r="GD55" s="239">
        <f t="shared" si="11"/>
        <v>7630</v>
      </c>
      <c r="GE55" s="239">
        <f t="shared" si="11"/>
        <v>7671</v>
      </c>
      <c r="GF55" s="239">
        <f t="shared" si="11"/>
        <v>7704</v>
      </c>
      <c r="GG55" s="239">
        <f t="shared" si="11"/>
        <v>7743</v>
      </c>
      <c r="GH55" s="239">
        <f t="shared" si="11"/>
        <v>7788</v>
      </c>
      <c r="GI55" s="239">
        <f t="shared" si="11"/>
        <v>7861</v>
      </c>
      <c r="GJ55" s="239">
        <f t="shared" si="11"/>
        <v>7930</v>
      </c>
      <c r="GK55" s="239">
        <f t="shared" si="11"/>
        <v>7999</v>
      </c>
      <c r="GL55" s="239">
        <f t="shared" si="11"/>
        <v>8087</v>
      </c>
      <c r="GM55" s="239">
        <f t="shared" si="11"/>
        <v>8180</v>
      </c>
      <c r="GN55" s="239">
        <f t="shared" si="11"/>
        <v>8270</v>
      </c>
      <c r="GO55" s="239">
        <f t="shared" si="11"/>
        <v>8382</v>
      </c>
      <c r="GP55" s="239">
        <f t="shared" si="11"/>
        <v>8454</v>
      </c>
      <c r="GQ55" s="239">
        <f t="shared" si="11"/>
        <v>8585</v>
      </c>
      <c r="GR55" s="239">
        <f t="shared" si="11"/>
        <v>8703</v>
      </c>
      <c r="GS55" s="239">
        <f t="shared" si="11"/>
        <v>8845</v>
      </c>
      <c r="GT55" s="239">
        <f t="shared" si="11"/>
        <v>8984</v>
      </c>
      <c r="GU55" s="239"/>
      <c r="GV55" s="239"/>
      <c r="GW55" s="239"/>
      <c r="GX55" s="239"/>
      <c r="GY55" s="239"/>
      <c r="GZ55" s="239"/>
      <c r="HA55" s="239"/>
      <c r="HB55" s="239"/>
      <c r="HC55" s="239"/>
      <c r="HD55" s="239"/>
      <c r="HE55" s="239"/>
      <c r="HF55" s="239"/>
      <c r="HG55" s="239"/>
      <c r="HH55" s="239"/>
      <c r="HI55" s="239"/>
      <c r="HJ55" s="239"/>
      <c r="HK55" s="239"/>
      <c r="HL55" s="239"/>
      <c r="HM55" s="239"/>
      <c r="HN55" s="239"/>
      <c r="HO55" s="239"/>
      <c r="HP55" s="239"/>
      <c r="HQ55" s="250"/>
    </row>
    <row r="56" spans="1:225" s="100" customFormat="1" x14ac:dyDescent="0.25">
      <c r="A56" s="243"/>
      <c r="B56" s="244"/>
      <c r="C56" s="246" t="s">
        <v>6</v>
      </c>
      <c r="D56" s="344"/>
      <c r="E56" s="344"/>
      <c r="F56" s="344">
        <v>2</v>
      </c>
      <c r="G56" s="344">
        <v>6</v>
      </c>
      <c r="H56" s="344">
        <v>9</v>
      </c>
      <c r="I56" s="344">
        <v>11</v>
      </c>
      <c r="J56" s="344">
        <v>18</v>
      </c>
      <c r="K56" s="344">
        <v>22</v>
      </c>
      <c r="L56" s="344">
        <v>48</v>
      </c>
      <c r="M56" s="344">
        <v>48</v>
      </c>
      <c r="N56" s="239">
        <f>D43</f>
        <v>83</v>
      </c>
      <c r="O56" s="239">
        <f t="shared" ref="O56:BZ56" si="12">E43</f>
        <v>88</v>
      </c>
      <c r="P56" s="239">
        <f t="shared" si="12"/>
        <v>111</v>
      </c>
      <c r="Q56" s="239">
        <f t="shared" si="12"/>
        <v>142</v>
      </c>
      <c r="R56" s="239">
        <f t="shared" si="12"/>
        <v>176</v>
      </c>
      <c r="S56" s="239">
        <f t="shared" si="12"/>
        <v>201</v>
      </c>
      <c r="T56" s="239">
        <f t="shared" si="12"/>
        <v>240</v>
      </c>
      <c r="U56" s="239">
        <f t="shared" si="12"/>
        <v>342</v>
      </c>
      <c r="V56" s="239">
        <f t="shared" si="12"/>
        <v>323</v>
      </c>
      <c r="W56" s="239">
        <f t="shared" si="12"/>
        <v>354</v>
      </c>
      <c r="X56" s="239">
        <f t="shared" si="12"/>
        <v>416</v>
      </c>
      <c r="Y56" s="239">
        <f t="shared" si="12"/>
        <v>479</v>
      </c>
      <c r="Z56" s="239">
        <f t="shared" si="12"/>
        <v>572</v>
      </c>
      <c r="AA56" s="239">
        <f t="shared" si="12"/>
        <v>655</v>
      </c>
      <c r="AB56" s="239">
        <f t="shared" si="12"/>
        <v>742</v>
      </c>
      <c r="AC56" s="239">
        <f t="shared" si="12"/>
        <v>822</v>
      </c>
      <c r="AD56" s="239">
        <f t="shared" si="12"/>
        <v>912</v>
      </c>
      <c r="AE56" s="239">
        <f t="shared" si="12"/>
        <v>981</v>
      </c>
      <c r="AF56" s="239">
        <f t="shared" si="12"/>
        <v>1044</v>
      </c>
      <c r="AG56" s="239">
        <f t="shared" si="12"/>
        <v>1106</v>
      </c>
      <c r="AH56" s="239">
        <f t="shared" si="12"/>
        <v>1195</v>
      </c>
      <c r="AI56" s="239">
        <f t="shared" si="12"/>
        <v>1268</v>
      </c>
      <c r="AJ56" s="239">
        <f t="shared" si="12"/>
        <v>1330</v>
      </c>
      <c r="AK56" s="239">
        <f t="shared" si="12"/>
        <v>1423</v>
      </c>
      <c r="AL56" s="239">
        <f t="shared" si="12"/>
        <v>1476</v>
      </c>
      <c r="AM56" s="239">
        <f t="shared" si="12"/>
        <v>1530</v>
      </c>
      <c r="AN56" s="239">
        <f t="shared" si="12"/>
        <v>1604</v>
      </c>
      <c r="AO56" s="239">
        <f t="shared" si="12"/>
        <v>1663</v>
      </c>
      <c r="AP56" s="239">
        <f t="shared" si="12"/>
        <v>1726</v>
      </c>
      <c r="AQ56" s="239">
        <f t="shared" si="12"/>
        <v>1779</v>
      </c>
      <c r="AR56" s="239">
        <f t="shared" si="12"/>
        <v>1860</v>
      </c>
      <c r="AS56" s="239">
        <f t="shared" si="12"/>
        <v>1930</v>
      </c>
      <c r="AT56" s="239">
        <f t="shared" si="12"/>
        <v>1984</v>
      </c>
      <c r="AU56" s="239">
        <f t="shared" si="12"/>
        <v>2051</v>
      </c>
      <c r="AV56" s="239">
        <f t="shared" si="12"/>
        <v>2117</v>
      </c>
      <c r="AW56" s="239">
        <f t="shared" si="12"/>
        <v>2185</v>
      </c>
      <c r="AX56" s="239">
        <f t="shared" si="12"/>
        <v>2254</v>
      </c>
      <c r="AY56" s="239">
        <f t="shared" si="12"/>
        <v>2310</v>
      </c>
      <c r="AZ56" s="239">
        <f t="shared" si="12"/>
        <v>2355</v>
      </c>
      <c r="BA56" s="239">
        <f t="shared" si="12"/>
        <v>2409</v>
      </c>
      <c r="BB56" s="239">
        <f t="shared" si="12"/>
        <v>2459</v>
      </c>
      <c r="BC56" s="239">
        <f t="shared" si="12"/>
        <v>2523</v>
      </c>
      <c r="BD56" s="239">
        <f t="shared" si="12"/>
        <v>2592</v>
      </c>
      <c r="BE56" s="239">
        <f t="shared" si="12"/>
        <v>2636</v>
      </c>
      <c r="BF56" s="239">
        <f t="shared" si="12"/>
        <v>2709</v>
      </c>
      <c r="BG56" s="239">
        <f t="shared" si="12"/>
        <v>2735</v>
      </c>
      <c r="BH56" s="239">
        <f t="shared" si="12"/>
        <v>2757</v>
      </c>
      <c r="BI56" s="239">
        <f t="shared" si="12"/>
        <v>2777</v>
      </c>
      <c r="BJ56" s="239">
        <f t="shared" si="12"/>
        <v>2823</v>
      </c>
      <c r="BK56" s="239">
        <f t="shared" si="12"/>
        <v>2859</v>
      </c>
      <c r="BL56" s="239">
        <f t="shared" si="12"/>
        <v>2888</v>
      </c>
      <c r="BM56" s="239">
        <f t="shared" si="12"/>
        <v>2913</v>
      </c>
      <c r="BN56" s="239">
        <f t="shared" si="12"/>
        <v>2929</v>
      </c>
      <c r="BO56" s="239">
        <f t="shared" si="12"/>
        <v>2980</v>
      </c>
      <c r="BP56" s="239">
        <f t="shared" si="12"/>
        <v>2984</v>
      </c>
      <c r="BQ56" s="239">
        <f t="shared" si="12"/>
        <v>3155</v>
      </c>
      <c r="BR56" s="239">
        <f t="shared" si="12"/>
        <v>3178</v>
      </c>
      <c r="BS56" s="239">
        <f t="shared" si="12"/>
        <v>3205</v>
      </c>
      <c r="BT56" s="239">
        <f t="shared" si="12"/>
        <v>3228</v>
      </c>
      <c r="BU56" s="239">
        <f t="shared" si="12"/>
        <v>3240</v>
      </c>
      <c r="BV56" s="239">
        <f t="shared" si="12"/>
        <v>3250</v>
      </c>
      <c r="BW56" s="239">
        <f t="shared" si="12"/>
        <v>3270</v>
      </c>
      <c r="BX56" s="239">
        <f t="shared" si="12"/>
        <v>3291</v>
      </c>
      <c r="BY56" s="239">
        <f t="shared" si="12"/>
        <v>3305</v>
      </c>
      <c r="BZ56" s="239">
        <f t="shared" si="12"/>
        <v>3330</v>
      </c>
      <c r="CA56" s="239">
        <f t="shared" ref="CA56:EL56" si="13">BQ43</f>
        <v>3346</v>
      </c>
      <c r="CB56" s="239">
        <f t="shared" si="13"/>
        <v>3363</v>
      </c>
      <c r="CC56" s="239">
        <f t="shared" si="13"/>
        <v>3373</v>
      </c>
      <c r="CD56" s="239">
        <f t="shared" si="13"/>
        <v>3391</v>
      </c>
      <c r="CE56" s="239">
        <f t="shared" si="13"/>
        <v>3416</v>
      </c>
      <c r="CF56" s="239">
        <f t="shared" si="13"/>
        <v>3439</v>
      </c>
      <c r="CG56" s="239">
        <f t="shared" si="13"/>
        <v>3458</v>
      </c>
      <c r="CH56" s="239">
        <f t="shared" si="13"/>
        <v>3477</v>
      </c>
      <c r="CI56" s="239">
        <f t="shared" si="13"/>
        <v>3500</v>
      </c>
      <c r="CJ56" s="239">
        <f t="shared" si="13"/>
        <v>3509</v>
      </c>
      <c r="CK56" s="239">
        <f t="shared" si="13"/>
        <v>3531</v>
      </c>
      <c r="CL56" s="239">
        <f t="shared" si="13"/>
        <v>3553</v>
      </c>
      <c r="CM56" s="239">
        <f t="shared" si="13"/>
        <v>3575</v>
      </c>
      <c r="CN56" s="239">
        <f t="shared" si="13"/>
        <v>3588</v>
      </c>
      <c r="CO56" s="239">
        <f t="shared" si="13"/>
        <v>3626</v>
      </c>
      <c r="CP56" s="239">
        <f t="shared" si="13"/>
        <v>3642</v>
      </c>
      <c r="CQ56" s="239">
        <f t="shared" si="13"/>
        <v>3665</v>
      </c>
      <c r="CR56" s="239">
        <f t="shared" si="13"/>
        <v>3677</v>
      </c>
      <c r="CS56" s="239">
        <f t="shared" si="13"/>
        <v>3707</v>
      </c>
      <c r="CT56" s="239">
        <f t="shared" si="13"/>
        <v>3734</v>
      </c>
      <c r="CU56" s="239">
        <f t="shared" si="13"/>
        <v>3753</v>
      </c>
      <c r="CV56" s="239">
        <f t="shared" si="13"/>
        <v>3775</v>
      </c>
      <c r="CW56" s="239">
        <f t="shared" si="13"/>
        <v>3787</v>
      </c>
      <c r="CX56" s="239">
        <f t="shared" si="13"/>
        <v>3802</v>
      </c>
      <c r="CY56" s="239">
        <f t="shared" si="13"/>
        <v>3825</v>
      </c>
      <c r="CZ56" s="239">
        <f t="shared" si="13"/>
        <v>3840</v>
      </c>
      <c r="DA56" s="239">
        <f t="shared" si="13"/>
        <v>3861</v>
      </c>
      <c r="DB56" s="239">
        <f t="shared" si="13"/>
        <v>3871</v>
      </c>
      <c r="DC56" s="239">
        <f t="shared" si="13"/>
        <v>3883</v>
      </c>
      <c r="DD56" s="239">
        <f t="shared" si="13"/>
        <v>3901</v>
      </c>
      <c r="DE56" s="239">
        <f t="shared" si="13"/>
        <v>3917</v>
      </c>
      <c r="DF56" s="239">
        <f t="shared" si="13"/>
        <v>3929</v>
      </c>
      <c r="DG56" s="239">
        <f t="shared" si="13"/>
        <v>3928</v>
      </c>
      <c r="DH56" s="239">
        <f t="shared" si="13"/>
        <v>3936</v>
      </c>
      <c r="DI56" s="239">
        <f t="shared" si="13"/>
        <v>3946</v>
      </c>
      <c r="DJ56" s="239">
        <f t="shared" si="13"/>
        <v>3960</v>
      </c>
      <c r="DK56" s="239">
        <f t="shared" si="13"/>
        <v>3967</v>
      </c>
      <c r="DL56" s="239">
        <f t="shared" si="13"/>
        <v>3977</v>
      </c>
      <c r="DM56" s="239">
        <f t="shared" si="13"/>
        <v>3982</v>
      </c>
      <c r="DN56" s="239">
        <f t="shared" si="13"/>
        <v>3999</v>
      </c>
      <c r="DO56" s="239">
        <f t="shared" si="13"/>
        <v>4007</v>
      </c>
      <c r="DP56" s="239">
        <f t="shared" si="13"/>
        <v>4013</v>
      </c>
      <c r="DQ56" s="239">
        <f t="shared" si="13"/>
        <v>4021</v>
      </c>
      <c r="DR56" s="239">
        <f t="shared" si="13"/>
        <v>4030</v>
      </c>
      <c r="DS56" s="239">
        <f t="shared" si="13"/>
        <v>4035</v>
      </c>
      <c r="DT56" s="239">
        <f t="shared" si="13"/>
        <v>4039</v>
      </c>
      <c r="DU56" s="239">
        <f t="shared" si="13"/>
        <v>4040</v>
      </c>
      <c r="DV56" s="239">
        <f t="shared" si="13"/>
        <v>4042</v>
      </c>
      <c r="DW56" s="239">
        <f t="shared" si="13"/>
        <v>4053</v>
      </c>
      <c r="DX56" s="239">
        <f t="shared" si="13"/>
        <v>4066</v>
      </c>
      <c r="DY56" s="239">
        <f t="shared" si="13"/>
        <v>4072</v>
      </c>
      <c r="DZ56" s="239">
        <f t="shared" si="13"/>
        <v>4075</v>
      </c>
      <c r="EA56" s="239">
        <f t="shared" si="13"/>
        <v>4075</v>
      </c>
      <c r="EB56" s="239">
        <f t="shared" si="13"/>
        <v>4087</v>
      </c>
      <c r="EC56" s="239">
        <f t="shared" si="13"/>
        <v>4084</v>
      </c>
      <c r="ED56" s="239">
        <f t="shared" si="13"/>
        <v>4094</v>
      </c>
      <c r="EE56" s="239">
        <f t="shared" si="13"/>
        <v>4102</v>
      </c>
      <c r="EF56" s="239">
        <f t="shared" si="13"/>
        <v>4111</v>
      </c>
      <c r="EG56" s="239">
        <f t="shared" si="13"/>
        <v>4117</v>
      </c>
      <c r="EH56" s="239">
        <f t="shared" si="13"/>
        <v>4131</v>
      </c>
      <c r="EI56" s="239">
        <f t="shared" si="13"/>
        <v>4145</v>
      </c>
      <c r="EJ56" s="239">
        <f t="shared" si="13"/>
        <v>4154</v>
      </c>
      <c r="EK56" s="239">
        <f t="shared" si="13"/>
        <v>4164</v>
      </c>
      <c r="EL56" s="239">
        <f t="shared" si="13"/>
        <v>4179</v>
      </c>
      <c r="EM56" s="239">
        <f t="shared" ref="EM56:GT56" si="14">EC43</f>
        <v>4204</v>
      </c>
      <c r="EN56" s="239">
        <f t="shared" si="14"/>
        <v>4215</v>
      </c>
      <c r="EO56" s="239">
        <f t="shared" si="14"/>
        <v>4228</v>
      </c>
      <c r="EP56" s="239">
        <f t="shared" si="14"/>
        <v>4244</v>
      </c>
      <c r="EQ56" s="239">
        <f t="shared" si="14"/>
        <v>4248</v>
      </c>
      <c r="ER56" s="239">
        <f t="shared" si="14"/>
        <v>4268</v>
      </c>
      <c r="ES56" s="239">
        <f t="shared" si="14"/>
        <v>4284</v>
      </c>
      <c r="ET56" s="239">
        <f t="shared" si="14"/>
        <v>4293</v>
      </c>
      <c r="EU56" s="239">
        <f t="shared" si="14"/>
        <v>4302</v>
      </c>
      <c r="EV56" s="239">
        <f t="shared" si="14"/>
        <v>4326</v>
      </c>
      <c r="EW56" s="239">
        <f t="shared" si="14"/>
        <v>4350</v>
      </c>
      <c r="EX56" s="239">
        <f t="shared" si="14"/>
        <v>4385</v>
      </c>
      <c r="EY56" s="239">
        <f t="shared" si="14"/>
        <v>4409</v>
      </c>
      <c r="EZ56" s="239">
        <f t="shared" si="14"/>
        <v>4433</v>
      </c>
      <c r="FA56" s="239">
        <f t="shared" si="14"/>
        <v>4450</v>
      </c>
      <c r="FB56" s="239">
        <f t="shared" si="14"/>
        <v>4477</v>
      </c>
      <c r="FC56" s="239">
        <f t="shared" si="14"/>
        <v>4502</v>
      </c>
      <c r="FD56" s="239">
        <f t="shared" si="14"/>
        <v>4553</v>
      </c>
      <c r="FE56" s="239">
        <f t="shared" si="14"/>
        <v>4602</v>
      </c>
      <c r="FF56" s="239">
        <f t="shared" si="14"/>
        <v>4638</v>
      </c>
      <c r="FG56" s="239">
        <f t="shared" si="14"/>
        <v>4672</v>
      </c>
      <c r="FH56" s="239">
        <f t="shared" si="14"/>
        <v>4705</v>
      </c>
      <c r="FI56" s="239">
        <f t="shared" si="14"/>
        <v>4750</v>
      </c>
      <c r="FJ56" s="239">
        <f t="shared" si="14"/>
        <v>4795</v>
      </c>
      <c r="FK56" s="239">
        <f t="shared" si="14"/>
        <v>4847</v>
      </c>
      <c r="FL56" s="239">
        <f t="shared" si="14"/>
        <v>4883</v>
      </c>
      <c r="FM56" s="239">
        <f t="shared" si="14"/>
        <v>4913</v>
      </c>
      <c r="FN56" s="239">
        <f t="shared" si="14"/>
        <v>4949</v>
      </c>
      <c r="FO56" s="239">
        <f t="shared" si="14"/>
        <v>4980</v>
      </c>
      <c r="FP56" s="239">
        <f t="shared" si="14"/>
        <v>5003</v>
      </c>
      <c r="FQ56" s="239">
        <f t="shared" si="14"/>
        <v>5047</v>
      </c>
      <c r="FR56" s="239">
        <f t="shared" si="14"/>
        <v>5080</v>
      </c>
      <c r="FS56" s="239">
        <f t="shared" si="14"/>
        <v>5114</v>
      </c>
      <c r="FT56" s="239">
        <f t="shared" si="14"/>
        <v>5162</v>
      </c>
      <c r="FU56" s="239">
        <f t="shared" si="14"/>
        <v>5194</v>
      </c>
      <c r="FV56" s="239">
        <f t="shared" si="14"/>
        <v>5227</v>
      </c>
      <c r="FW56" s="239">
        <f t="shared" si="14"/>
        <v>5251</v>
      </c>
      <c r="FX56" s="239">
        <f t="shared" si="14"/>
        <v>5289</v>
      </c>
      <c r="FY56" s="239">
        <f t="shared" si="14"/>
        <v>5338</v>
      </c>
      <c r="FZ56" s="239">
        <f t="shared" si="14"/>
        <v>5373</v>
      </c>
      <c r="GA56" s="239">
        <f t="shared" si="14"/>
        <v>5412</v>
      </c>
      <c r="GB56" s="239">
        <f t="shared" si="14"/>
        <v>5461</v>
      </c>
      <c r="GC56" s="239">
        <f t="shared" si="14"/>
        <v>5511</v>
      </c>
      <c r="GD56" s="239">
        <f t="shared" si="14"/>
        <v>5547</v>
      </c>
      <c r="GE56" s="239">
        <f t="shared" si="14"/>
        <v>5620</v>
      </c>
      <c r="GF56" s="239">
        <f t="shared" si="14"/>
        <v>5654</v>
      </c>
      <c r="GG56" s="239">
        <f t="shared" si="14"/>
        <v>5727</v>
      </c>
      <c r="GH56" s="239">
        <f t="shared" si="14"/>
        <v>5792</v>
      </c>
      <c r="GI56" s="239">
        <f t="shared" si="14"/>
        <v>5862</v>
      </c>
      <c r="GJ56" s="239">
        <f t="shared" si="14"/>
        <v>5947</v>
      </c>
      <c r="GK56" s="239">
        <f t="shared" si="14"/>
        <v>6047</v>
      </c>
      <c r="GL56" s="239">
        <f t="shared" si="14"/>
        <v>6149</v>
      </c>
      <c r="GM56" s="239">
        <f t="shared" si="14"/>
        <v>6193</v>
      </c>
      <c r="GN56" s="239">
        <f t="shared" si="14"/>
        <v>6290</v>
      </c>
      <c r="GO56" s="239">
        <f t="shared" si="14"/>
        <v>6401</v>
      </c>
      <c r="GP56" s="239">
        <f t="shared" si="14"/>
        <v>6470</v>
      </c>
      <c r="GQ56" s="239">
        <f t="shared" si="14"/>
        <v>6575</v>
      </c>
      <c r="GR56" s="239">
        <f t="shared" si="14"/>
        <v>6688</v>
      </c>
      <c r="GS56" s="239">
        <f t="shared" si="14"/>
        <v>6804</v>
      </c>
      <c r="GT56" s="239">
        <f t="shared" si="14"/>
        <v>6984</v>
      </c>
      <c r="GU56" s="239"/>
      <c r="GV56" s="239"/>
      <c r="GW56" s="239"/>
      <c r="GX56" s="239"/>
      <c r="GY56" s="239"/>
      <c r="GZ56" s="239"/>
      <c r="HA56" s="239"/>
      <c r="HB56" s="239"/>
      <c r="HC56" s="239"/>
      <c r="HD56" s="239"/>
      <c r="HE56" s="239"/>
      <c r="HF56" s="239"/>
      <c r="HG56" s="239"/>
      <c r="HH56" s="239"/>
      <c r="HI56" s="239"/>
      <c r="HJ56" s="239"/>
      <c r="HK56" s="239"/>
      <c r="HL56" s="239"/>
      <c r="HM56" s="239"/>
      <c r="HN56" s="239"/>
      <c r="HO56" s="239"/>
      <c r="HP56" s="239"/>
      <c r="HQ56" s="250"/>
    </row>
    <row r="57" spans="1:225" s="100" customFormat="1" x14ac:dyDescent="0.25">
      <c r="A57" s="243"/>
      <c r="B57" s="244"/>
      <c r="C57" s="246" t="s">
        <v>9</v>
      </c>
      <c r="D57" s="344">
        <v>3</v>
      </c>
      <c r="E57" s="344">
        <v>3</v>
      </c>
      <c r="F57" s="344">
        <v>17</v>
      </c>
      <c r="G57" s="344">
        <v>24</v>
      </c>
      <c r="H57" s="344">
        <v>36</v>
      </c>
      <c r="I57" s="344">
        <v>38</v>
      </c>
      <c r="J57" s="344">
        <v>40</v>
      </c>
      <c r="K57" s="344">
        <v>42</v>
      </c>
      <c r="L57" s="344">
        <v>63</v>
      </c>
      <c r="M57" s="344">
        <v>80</v>
      </c>
      <c r="N57" s="239">
        <f>D39</f>
        <v>71</v>
      </c>
      <c r="O57" s="239">
        <f t="shared" ref="O57:BZ57" si="15">E39</f>
        <v>106</v>
      </c>
      <c r="P57" s="239">
        <f t="shared" si="15"/>
        <v>131</v>
      </c>
      <c r="Q57" s="239">
        <f t="shared" si="15"/>
        <v>153</v>
      </c>
      <c r="R57" s="239">
        <f t="shared" si="15"/>
        <v>203</v>
      </c>
      <c r="S57" s="239">
        <f t="shared" si="15"/>
        <v>265</v>
      </c>
      <c r="T57" s="239">
        <f t="shared" si="15"/>
        <v>301</v>
      </c>
      <c r="U57" s="239">
        <f t="shared" si="15"/>
        <v>405</v>
      </c>
      <c r="V57" s="239">
        <f t="shared" si="15"/>
        <v>418</v>
      </c>
      <c r="W57" s="239">
        <f t="shared" si="15"/>
        <v>449</v>
      </c>
      <c r="X57" s="239">
        <f t="shared" si="15"/>
        <v>501</v>
      </c>
      <c r="Y57" s="239">
        <f t="shared" si="15"/>
        <v>687</v>
      </c>
      <c r="Z57" s="239">
        <f t="shared" si="15"/>
        <v>782</v>
      </c>
      <c r="AA57" s="239">
        <f t="shared" si="15"/>
        <v>876</v>
      </c>
      <c r="AB57" s="239">
        <f t="shared" si="15"/>
        <v>967</v>
      </c>
      <c r="AC57" s="239">
        <f t="shared" si="15"/>
        <v>1094</v>
      </c>
      <c r="AD57" s="239">
        <f t="shared" si="15"/>
        <v>1191</v>
      </c>
      <c r="AE57" s="239">
        <f t="shared" si="15"/>
        <v>1306</v>
      </c>
      <c r="AF57" s="239">
        <f t="shared" si="15"/>
        <v>1424</v>
      </c>
      <c r="AG57" s="239">
        <f t="shared" si="15"/>
        <v>1511</v>
      </c>
      <c r="AH57" s="239">
        <f t="shared" si="15"/>
        <v>1597</v>
      </c>
      <c r="AI57" s="239">
        <f t="shared" si="15"/>
        <v>1709</v>
      </c>
      <c r="AJ57" s="239">
        <f t="shared" si="15"/>
        <v>1760</v>
      </c>
      <c r="AK57" s="239">
        <f t="shared" si="15"/>
        <v>1903</v>
      </c>
      <c r="AL57" s="239">
        <f t="shared" si="15"/>
        <v>2010</v>
      </c>
      <c r="AM57" s="239">
        <f t="shared" si="15"/>
        <v>2100</v>
      </c>
      <c r="AN57" s="239">
        <f t="shared" si="15"/>
        <v>2181</v>
      </c>
      <c r="AO57" s="239">
        <f t="shared" si="15"/>
        <v>2305</v>
      </c>
      <c r="AP57" s="239">
        <f t="shared" si="15"/>
        <v>2408</v>
      </c>
      <c r="AQ57" s="239">
        <f t="shared" si="15"/>
        <v>2533</v>
      </c>
      <c r="AR57" s="239">
        <f t="shared" si="15"/>
        <v>2650</v>
      </c>
      <c r="AS57" s="239">
        <f t="shared" si="15"/>
        <v>2694</v>
      </c>
      <c r="AT57" s="239">
        <f t="shared" si="15"/>
        <v>2880</v>
      </c>
      <c r="AU57" s="239">
        <f t="shared" si="15"/>
        <v>2922</v>
      </c>
      <c r="AV57" s="239">
        <f t="shared" si="15"/>
        <v>3020</v>
      </c>
      <c r="AW57" s="239">
        <f t="shared" si="15"/>
        <v>3156</v>
      </c>
      <c r="AX57" s="239">
        <f t="shared" si="15"/>
        <v>3271</v>
      </c>
      <c r="AY57" s="239">
        <f t="shared" si="15"/>
        <v>3371</v>
      </c>
      <c r="AZ57" s="239">
        <f t="shared" si="15"/>
        <v>3455</v>
      </c>
      <c r="BA57" s="239">
        <f t="shared" si="15"/>
        <v>3541</v>
      </c>
      <c r="BB57" s="239">
        <f t="shared" si="15"/>
        <v>3634</v>
      </c>
      <c r="BC57" s="239">
        <f t="shared" si="15"/>
        <v>3711</v>
      </c>
      <c r="BD57" s="239">
        <f t="shared" si="15"/>
        <v>3814</v>
      </c>
      <c r="BE57" s="239">
        <f t="shared" si="15"/>
        <v>3861</v>
      </c>
      <c r="BF57" s="239">
        <f t="shared" si="15"/>
        <v>3914</v>
      </c>
      <c r="BG57" s="239">
        <f t="shared" si="15"/>
        <v>3979</v>
      </c>
      <c r="BH57" s="239">
        <f t="shared" si="15"/>
        <v>3997</v>
      </c>
      <c r="BI57" s="239">
        <f t="shared" si="15"/>
        <v>4045</v>
      </c>
      <c r="BJ57" s="239">
        <f t="shared" si="15"/>
        <v>4105</v>
      </c>
      <c r="BK57" s="239">
        <f t="shared" si="15"/>
        <v>4144</v>
      </c>
      <c r="BL57" s="239">
        <f t="shared" si="15"/>
        <v>4193</v>
      </c>
      <c r="BM57" s="239">
        <f t="shared" si="15"/>
        <v>4219</v>
      </c>
      <c r="BN57" s="239">
        <f t="shared" si="15"/>
        <v>4263</v>
      </c>
      <c r="BO57" s="239">
        <f t="shared" si="15"/>
        <v>4278</v>
      </c>
      <c r="BP57" s="239">
        <f t="shared" si="15"/>
        <v>4298</v>
      </c>
      <c r="BQ57" s="239">
        <f t="shared" si="15"/>
        <v>4322</v>
      </c>
      <c r="BR57" s="239">
        <f t="shared" si="15"/>
        <v>4366</v>
      </c>
      <c r="BS57" s="239">
        <f t="shared" si="15"/>
        <v>4389</v>
      </c>
      <c r="BT57" s="239">
        <f t="shared" si="15"/>
        <v>4416</v>
      </c>
      <c r="BU57" s="239">
        <f t="shared" si="15"/>
        <v>4434</v>
      </c>
      <c r="BV57" s="239">
        <f t="shared" si="15"/>
        <v>4444</v>
      </c>
      <c r="BW57" s="239">
        <f t="shared" si="15"/>
        <v>4465</v>
      </c>
      <c r="BX57" s="239">
        <f t="shared" si="15"/>
        <v>4484</v>
      </c>
      <c r="BY57" s="239">
        <f t="shared" si="15"/>
        <v>4520</v>
      </c>
      <c r="BZ57" s="239">
        <f t="shared" si="15"/>
        <v>4536</v>
      </c>
      <c r="CA57" s="239">
        <f t="shared" ref="CA57:EL57" si="16">BQ39</f>
        <v>4544</v>
      </c>
      <c r="CB57" s="239">
        <f t="shared" si="16"/>
        <v>4555</v>
      </c>
      <c r="CC57" s="239">
        <f t="shared" si="16"/>
        <v>4558</v>
      </c>
      <c r="CD57" s="239">
        <f t="shared" si="16"/>
        <v>4562</v>
      </c>
      <c r="CE57" s="239">
        <f t="shared" si="16"/>
        <v>4579</v>
      </c>
      <c r="CF57" s="239">
        <f t="shared" si="16"/>
        <v>4597</v>
      </c>
      <c r="CG57" s="239">
        <f t="shared" si="16"/>
        <v>4627</v>
      </c>
      <c r="CH57" s="239">
        <f t="shared" si="16"/>
        <v>4634</v>
      </c>
      <c r="CI57" s="239">
        <f t="shared" si="16"/>
        <v>4651</v>
      </c>
      <c r="CJ57" s="239">
        <f t="shared" si="16"/>
        <v>4658</v>
      </c>
      <c r="CK57" s="239">
        <f t="shared" si="16"/>
        <v>4663</v>
      </c>
      <c r="CL57" s="239">
        <f t="shared" si="16"/>
        <v>4677</v>
      </c>
      <c r="CM57" s="239">
        <f t="shared" si="16"/>
        <v>4688</v>
      </c>
      <c r="CN57" s="239">
        <f t="shared" si="16"/>
        <v>4694</v>
      </c>
      <c r="CO57" s="239">
        <f t="shared" si="16"/>
        <v>4703</v>
      </c>
      <c r="CP57" s="239">
        <f t="shared" si="16"/>
        <v>4712</v>
      </c>
      <c r="CQ57" s="239">
        <f t="shared" si="16"/>
        <v>4719</v>
      </c>
      <c r="CR57" s="239">
        <f t="shared" si="16"/>
        <v>4728</v>
      </c>
      <c r="CS57" s="239">
        <f t="shared" si="16"/>
        <v>4735</v>
      </c>
      <c r="CT57" s="239">
        <f t="shared" si="16"/>
        <v>4753</v>
      </c>
      <c r="CU57" s="239">
        <f t="shared" si="16"/>
        <v>4768</v>
      </c>
      <c r="CV57" s="239">
        <f t="shared" si="16"/>
        <v>4782</v>
      </c>
      <c r="CW57" s="239">
        <f t="shared" si="16"/>
        <v>4791</v>
      </c>
      <c r="CX57" s="239">
        <f t="shared" si="16"/>
        <v>4801</v>
      </c>
      <c r="CY57" s="239">
        <f t="shared" si="16"/>
        <v>4807</v>
      </c>
      <c r="CZ57" s="239">
        <f t="shared" si="16"/>
        <v>4815</v>
      </c>
      <c r="DA57" s="239">
        <f t="shared" si="16"/>
        <v>4823</v>
      </c>
      <c r="DB57" s="239">
        <f t="shared" si="16"/>
        <v>4835</v>
      </c>
      <c r="DC57" s="239">
        <f t="shared" si="16"/>
        <v>4844</v>
      </c>
      <c r="DD57" s="239">
        <f t="shared" si="16"/>
        <v>4847</v>
      </c>
      <c r="DE57" s="239">
        <f t="shared" si="16"/>
        <v>4852</v>
      </c>
      <c r="DF57" s="239">
        <f t="shared" si="16"/>
        <v>4857</v>
      </c>
      <c r="DG57" s="239">
        <f t="shared" si="16"/>
        <v>4863</v>
      </c>
      <c r="DH57" s="239">
        <f t="shared" si="16"/>
        <v>4866</v>
      </c>
      <c r="DI57" s="239">
        <f t="shared" si="16"/>
        <v>4869</v>
      </c>
      <c r="DJ57" s="239">
        <f t="shared" si="16"/>
        <v>4874</v>
      </c>
      <c r="DK57" s="239">
        <f t="shared" si="16"/>
        <v>4876</v>
      </c>
      <c r="DL57" s="239">
        <f t="shared" si="16"/>
        <v>4878</v>
      </c>
      <c r="DM57" s="239">
        <f t="shared" si="16"/>
        <v>4881</v>
      </c>
      <c r="DN57" s="239">
        <f t="shared" si="16"/>
        <v>4885</v>
      </c>
      <c r="DO57" s="239">
        <f t="shared" si="16"/>
        <v>4886</v>
      </c>
      <c r="DP57" s="239">
        <f t="shared" si="16"/>
        <v>4886</v>
      </c>
      <c r="DQ57" s="239">
        <f t="shared" si="16"/>
        <v>4887</v>
      </c>
      <c r="DR57" s="239">
        <f t="shared" si="16"/>
        <v>4888</v>
      </c>
      <c r="DS57" s="239">
        <f t="shared" si="16"/>
        <v>4888</v>
      </c>
      <c r="DT57" s="239">
        <f t="shared" si="16"/>
        <v>4891</v>
      </c>
      <c r="DU57" s="239">
        <f t="shared" si="16"/>
        <v>4894</v>
      </c>
      <c r="DV57" s="239">
        <f t="shared" si="16"/>
        <v>4899</v>
      </c>
      <c r="DW57" s="239">
        <f t="shared" si="16"/>
        <v>4900</v>
      </c>
      <c r="DX57" s="239">
        <f t="shared" si="16"/>
        <v>4901</v>
      </c>
      <c r="DY57" s="239">
        <f t="shared" si="16"/>
        <v>4902</v>
      </c>
      <c r="DZ57" s="239">
        <f t="shared" si="16"/>
        <v>4903</v>
      </c>
      <c r="EA57" s="239">
        <f t="shared" si="16"/>
        <v>4904</v>
      </c>
      <c r="EB57" s="239">
        <f t="shared" si="16"/>
        <v>4906</v>
      </c>
      <c r="EC57" s="239">
        <f t="shared" si="16"/>
        <v>4907</v>
      </c>
      <c r="ED57" s="239">
        <f t="shared" si="16"/>
        <v>4907</v>
      </c>
      <c r="EE57" s="239">
        <f t="shared" si="16"/>
        <v>4910</v>
      </c>
      <c r="EF57" s="239">
        <f t="shared" si="16"/>
        <v>4911</v>
      </c>
      <c r="EG57" s="239">
        <f t="shared" si="16"/>
        <v>4902</v>
      </c>
      <c r="EH57" s="239">
        <f t="shared" si="16"/>
        <v>4907</v>
      </c>
      <c r="EI57" s="239">
        <f t="shared" si="16"/>
        <v>4908</v>
      </c>
      <c r="EJ57" s="239">
        <f t="shared" si="16"/>
        <v>4909</v>
      </c>
      <c r="EK57" s="239">
        <f t="shared" si="16"/>
        <v>4914</v>
      </c>
      <c r="EL57" s="239">
        <f t="shared" si="16"/>
        <v>4915</v>
      </c>
      <c r="EM57" s="239">
        <f t="shared" ref="EM57:GT57" si="17">EC39</f>
        <v>4919</v>
      </c>
      <c r="EN57" s="239">
        <f t="shared" si="17"/>
        <v>4922</v>
      </c>
      <c r="EO57" s="239">
        <f t="shared" si="17"/>
        <v>4923</v>
      </c>
      <c r="EP57" s="239">
        <f t="shared" si="17"/>
        <v>4923</v>
      </c>
      <c r="EQ57" s="239">
        <f t="shared" si="17"/>
        <v>4927</v>
      </c>
      <c r="ER57" s="239">
        <f t="shared" si="17"/>
        <v>4930</v>
      </c>
      <c r="ES57" s="239">
        <f t="shared" si="17"/>
        <v>4932</v>
      </c>
      <c r="ET57" s="239">
        <f t="shared" si="17"/>
        <v>4936</v>
      </c>
      <c r="EU57" s="239">
        <f t="shared" si="17"/>
        <v>4938</v>
      </c>
      <c r="EV57" s="239">
        <f t="shared" si="17"/>
        <v>4941</v>
      </c>
      <c r="EW57" s="239">
        <f t="shared" si="17"/>
        <v>4945</v>
      </c>
      <c r="EX57" s="239">
        <f t="shared" si="17"/>
        <v>4947</v>
      </c>
      <c r="EY57" s="239">
        <f t="shared" si="17"/>
        <v>4954</v>
      </c>
      <c r="EZ57" s="239">
        <f t="shared" si="17"/>
        <v>4957</v>
      </c>
      <c r="FA57" s="239">
        <f t="shared" si="17"/>
        <v>4962</v>
      </c>
      <c r="FB57" s="239">
        <f t="shared" si="17"/>
        <v>4966</v>
      </c>
      <c r="FC57" s="239">
        <f t="shared" si="17"/>
        <v>4973</v>
      </c>
      <c r="FD57" s="239">
        <f t="shared" si="17"/>
        <v>4975</v>
      </c>
      <c r="FE57" s="239">
        <f t="shared" si="17"/>
        <v>4984</v>
      </c>
      <c r="FF57" s="239">
        <f t="shared" si="17"/>
        <v>4991</v>
      </c>
      <c r="FG57" s="239">
        <f t="shared" si="17"/>
        <v>5008</v>
      </c>
      <c r="FH57" s="239">
        <f t="shared" si="17"/>
        <v>5020</v>
      </c>
      <c r="FI57" s="239">
        <f t="shared" si="17"/>
        <v>5041</v>
      </c>
      <c r="FJ57" s="239">
        <f t="shared" si="17"/>
        <v>5054</v>
      </c>
      <c r="FK57" s="239">
        <f t="shared" si="17"/>
        <v>5071</v>
      </c>
      <c r="FL57" s="239">
        <f t="shared" si="17"/>
        <v>5089</v>
      </c>
      <c r="FM57" s="239">
        <f t="shared" si="17"/>
        <v>5125</v>
      </c>
      <c r="FN57" s="239">
        <f t="shared" si="17"/>
        <v>5146</v>
      </c>
      <c r="FO57" s="239">
        <f t="shared" si="17"/>
        <v>5152</v>
      </c>
      <c r="FP57" s="239">
        <f t="shared" si="17"/>
        <v>5163</v>
      </c>
      <c r="FQ57" s="239">
        <f t="shared" si="17"/>
        <v>5176</v>
      </c>
      <c r="FR57" s="239">
        <f t="shared" si="17"/>
        <v>5199</v>
      </c>
      <c r="FS57" s="239">
        <f t="shared" si="17"/>
        <v>5222</v>
      </c>
      <c r="FT57" s="239">
        <f t="shared" si="17"/>
        <v>5245</v>
      </c>
      <c r="FU57" s="239">
        <f t="shared" si="17"/>
        <v>5274</v>
      </c>
      <c r="FV57" s="239">
        <f t="shared" si="17"/>
        <v>5294</v>
      </c>
      <c r="FW57" s="239">
        <f t="shared" si="17"/>
        <v>5319</v>
      </c>
      <c r="FX57" s="239">
        <f t="shared" si="17"/>
        <v>5342</v>
      </c>
      <c r="FY57" s="239">
        <f t="shared" si="17"/>
        <v>5364</v>
      </c>
      <c r="FZ57" s="239">
        <f t="shared" si="17"/>
        <v>5383</v>
      </c>
      <c r="GA57" s="239">
        <f t="shared" si="17"/>
        <v>5409</v>
      </c>
      <c r="GB57" s="239">
        <f t="shared" si="17"/>
        <v>5426</v>
      </c>
      <c r="GC57" s="239">
        <f t="shared" si="17"/>
        <v>5450</v>
      </c>
      <c r="GD57" s="239">
        <f t="shared" si="17"/>
        <v>5469</v>
      </c>
      <c r="GE57" s="239">
        <f t="shared" si="17"/>
        <v>5492</v>
      </c>
      <c r="GF57" s="239">
        <f t="shared" si="17"/>
        <v>5509</v>
      </c>
      <c r="GG57" s="239">
        <f t="shared" si="17"/>
        <v>5537</v>
      </c>
      <c r="GH57" s="239">
        <f t="shared" si="17"/>
        <v>5559</v>
      </c>
      <c r="GI57" s="239">
        <f t="shared" si="17"/>
        <v>5585</v>
      </c>
      <c r="GJ57" s="239">
        <f t="shared" si="17"/>
        <v>5603</v>
      </c>
      <c r="GK57" s="239">
        <f t="shared" si="17"/>
        <v>5621</v>
      </c>
      <c r="GL57" s="239">
        <f t="shared" si="17"/>
        <v>5647</v>
      </c>
      <c r="GM57" s="239">
        <f t="shared" si="17"/>
        <v>5678</v>
      </c>
      <c r="GN57" s="239">
        <f t="shared" si="17"/>
        <v>5714</v>
      </c>
      <c r="GO57" s="239">
        <f t="shared" si="17"/>
        <v>5751</v>
      </c>
      <c r="GP57" s="239">
        <f t="shared" si="17"/>
        <v>5789</v>
      </c>
      <c r="GQ57" s="239">
        <f t="shared" si="17"/>
        <v>5823</v>
      </c>
      <c r="GR57" s="239">
        <f t="shared" si="17"/>
        <v>5848</v>
      </c>
      <c r="GS57" s="239">
        <f t="shared" si="17"/>
        <v>5881</v>
      </c>
      <c r="GT57" s="239">
        <f t="shared" si="17"/>
        <v>5929</v>
      </c>
      <c r="GU57" s="239"/>
      <c r="GV57" s="239"/>
      <c r="GW57" s="239"/>
      <c r="GX57" s="239"/>
      <c r="GY57" s="239"/>
      <c r="GZ57" s="239"/>
      <c r="HA57" s="239"/>
      <c r="HB57" s="239"/>
      <c r="HC57" s="239"/>
      <c r="HD57" s="239"/>
      <c r="HE57" s="239"/>
      <c r="HF57" s="239"/>
      <c r="HG57" s="239"/>
      <c r="HH57" s="239"/>
      <c r="HI57" s="239"/>
      <c r="HJ57" s="239"/>
      <c r="HK57" s="239"/>
      <c r="HL57" s="239"/>
      <c r="HM57" s="239"/>
      <c r="HN57" s="239"/>
      <c r="HO57" s="239"/>
      <c r="HP57" s="239"/>
      <c r="HQ57" s="250"/>
    </row>
    <row r="58" spans="1:225" s="100" customFormat="1" x14ac:dyDescent="0.25">
      <c r="A58" s="243"/>
      <c r="B58" s="244"/>
      <c r="C58" s="246" t="s">
        <v>11</v>
      </c>
      <c r="D58" s="344"/>
      <c r="E58" s="344"/>
      <c r="F58" s="344">
        <v>1</v>
      </c>
      <c r="G58" s="344">
        <v>1</v>
      </c>
      <c r="H58" s="344">
        <v>4</v>
      </c>
      <c r="I58" s="344">
        <v>9</v>
      </c>
      <c r="J58" s="344">
        <v>10</v>
      </c>
      <c r="K58" s="344">
        <v>10</v>
      </c>
      <c r="L58" s="344">
        <v>12</v>
      </c>
      <c r="M58" s="344">
        <v>13</v>
      </c>
      <c r="N58" s="239">
        <f>D42</f>
        <v>18</v>
      </c>
      <c r="O58" s="239">
        <f t="shared" ref="O58:BZ58" si="18">E42</f>
        <v>24</v>
      </c>
      <c r="P58" s="239">
        <f t="shared" si="18"/>
        <v>29</v>
      </c>
      <c r="Q58" s="239">
        <f t="shared" si="18"/>
        <v>37</v>
      </c>
      <c r="R58" s="239">
        <f t="shared" si="18"/>
        <v>46</v>
      </c>
      <c r="S58" s="239">
        <f t="shared" si="18"/>
        <v>60</v>
      </c>
      <c r="T58" s="239">
        <f t="shared" si="18"/>
        <v>76</v>
      </c>
      <c r="U58" s="239">
        <f t="shared" si="18"/>
        <v>136</v>
      </c>
      <c r="V58" s="239">
        <f t="shared" si="18"/>
        <v>165</v>
      </c>
      <c r="W58" s="239">
        <f t="shared" si="18"/>
        <v>192</v>
      </c>
      <c r="X58" s="239">
        <f t="shared" si="18"/>
        <v>221</v>
      </c>
      <c r="Y58" s="239">
        <f t="shared" si="18"/>
        <v>252</v>
      </c>
      <c r="Z58" s="239">
        <f t="shared" si="18"/>
        <v>321</v>
      </c>
      <c r="AA58" s="239">
        <f t="shared" si="18"/>
        <v>393</v>
      </c>
      <c r="AB58" s="239">
        <f t="shared" si="18"/>
        <v>453</v>
      </c>
      <c r="AC58" s="239">
        <f t="shared" si="18"/>
        <v>521</v>
      </c>
      <c r="AD58" s="239">
        <f t="shared" si="18"/>
        <v>595</v>
      </c>
      <c r="AE58" s="239">
        <f t="shared" si="18"/>
        <v>652</v>
      </c>
      <c r="AF58" s="239">
        <f t="shared" si="18"/>
        <v>693</v>
      </c>
      <c r="AG58" s="239">
        <f t="shared" si="18"/>
        <v>773</v>
      </c>
      <c r="AH58" s="239">
        <f t="shared" si="18"/>
        <v>860</v>
      </c>
      <c r="AI58" s="239">
        <f t="shared" si="18"/>
        <v>939</v>
      </c>
      <c r="AJ58" s="239">
        <f t="shared" si="18"/>
        <v>1051</v>
      </c>
      <c r="AK58" s="239">
        <f t="shared" si="18"/>
        <v>1133</v>
      </c>
      <c r="AL58" s="239">
        <f t="shared" si="18"/>
        <v>1206</v>
      </c>
      <c r="AM58" s="239">
        <f t="shared" si="18"/>
        <v>1271</v>
      </c>
      <c r="AN58" s="239">
        <f t="shared" si="18"/>
        <v>1338</v>
      </c>
      <c r="AO58" s="239">
        <f t="shared" si="18"/>
        <v>1416</v>
      </c>
      <c r="AP58" s="239">
        <f t="shared" si="18"/>
        <v>1607</v>
      </c>
      <c r="AQ58" s="239">
        <f t="shared" si="18"/>
        <v>1703</v>
      </c>
      <c r="AR58" s="239">
        <f t="shared" si="18"/>
        <v>1776</v>
      </c>
      <c r="AS58" s="239">
        <f t="shared" si="18"/>
        <v>1832</v>
      </c>
      <c r="AT58" s="239">
        <f t="shared" si="18"/>
        <v>1889</v>
      </c>
      <c r="AU58" s="239">
        <f t="shared" si="18"/>
        <v>1941</v>
      </c>
      <c r="AV58" s="239">
        <f t="shared" si="18"/>
        <v>2032</v>
      </c>
      <c r="AW58" s="239">
        <f t="shared" si="18"/>
        <v>2149</v>
      </c>
      <c r="AX58" s="239">
        <f t="shared" si="18"/>
        <v>2202</v>
      </c>
      <c r="AY58" s="239">
        <f t="shared" si="18"/>
        <v>2277</v>
      </c>
      <c r="AZ58" s="239">
        <f t="shared" si="18"/>
        <v>2325</v>
      </c>
      <c r="BA58" s="239">
        <f t="shared" si="18"/>
        <v>2389</v>
      </c>
      <c r="BB58" s="239">
        <f t="shared" si="18"/>
        <v>2427</v>
      </c>
      <c r="BC58" s="239">
        <f t="shared" si="18"/>
        <v>2488</v>
      </c>
      <c r="BD58" s="239">
        <f t="shared" si="18"/>
        <v>2536</v>
      </c>
      <c r="BE58" s="239">
        <f t="shared" si="18"/>
        <v>2574</v>
      </c>
      <c r="BF58" s="239">
        <f t="shared" si="18"/>
        <v>2621</v>
      </c>
      <c r="BG58" s="239">
        <f t="shared" si="18"/>
        <v>2630</v>
      </c>
      <c r="BH58" s="239">
        <f t="shared" si="18"/>
        <v>2635</v>
      </c>
      <c r="BI58" s="239">
        <f t="shared" si="18"/>
        <v>2665</v>
      </c>
      <c r="BJ58" s="239">
        <f t="shared" si="18"/>
        <v>2702</v>
      </c>
      <c r="BK58" s="239">
        <f t="shared" si="18"/>
        <v>2720</v>
      </c>
      <c r="BL58" s="239">
        <f t="shared" si="18"/>
        <v>2746</v>
      </c>
      <c r="BM58" s="239">
        <f t="shared" si="18"/>
        <v>2767</v>
      </c>
      <c r="BN58" s="239">
        <f t="shared" si="18"/>
        <v>2779</v>
      </c>
      <c r="BO58" s="239">
        <f t="shared" si="18"/>
        <v>2795</v>
      </c>
      <c r="BP58" s="239">
        <f t="shared" si="18"/>
        <v>2804</v>
      </c>
      <c r="BQ58" s="239">
        <f t="shared" si="18"/>
        <v>2822</v>
      </c>
      <c r="BR58" s="239">
        <f t="shared" si="18"/>
        <v>2843</v>
      </c>
      <c r="BS58" s="239">
        <f t="shared" si="18"/>
        <v>2860</v>
      </c>
      <c r="BT58" s="239">
        <f t="shared" si="18"/>
        <v>2867</v>
      </c>
      <c r="BU58" s="239">
        <f t="shared" si="18"/>
        <v>2861</v>
      </c>
      <c r="BV58" s="239">
        <f t="shared" si="18"/>
        <v>2873</v>
      </c>
      <c r="BW58" s="239">
        <f t="shared" si="18"/>
        <v>2886</v>
      </c>
      <c r="BX58" s="239">
        <f t="shared" si="18"/>
        <v>2898</v>
      </c>
      <c r="BY58" s="239">
        <f t="shared" si="18"/>
        <v>2903</v>
      </c>
      <c r="BZ58" s="239">
        <f t="shared" si="18"/>
        <v>2914</v>
      </c>
      <c r="CA58" s="239">
        <f t="shared" ref="CA58:EL58" si="19">BQ42</f>
        <v>2918</v>
      </c>
      <c r="CB58" s="239">
        <f t="shared" si="19"/>
        <v>2919</v>
      </c>
      <c r="CC58" s="239">
        <f t="shared" si="19"/>
        <v>2925</v>
      </c>
      <c r="CD58" s="239">
        <f t="shared" si="19"/>
        <v>2933</v>
      </c>
      <c r="CE58" s="239">
        <f t="shared" si="19"/>
        <v>2941</v>
      </c>
      <c r="CF58" s="239">
        <f t="shared" si="19"/>
        <v>2948</v>
      </c>
      <c r="CG58" s="239">
        <f t="shared" si="19"/>
        <v>2957</v>
      </c>
      <c r="CH58" s="239">
        <f t="shared" si="19"/>
        <v>2964</v>
      </c>
      <c r="CI58" s="239">
        <f t="shared" si="19"/>
        <v>2969</v>
      </c>
      <c r="CJ58" s="239">
        <f t="shared" si="19"/>
        <v>2975</v>
      </c>
      <c r="CK58" s="239">
        <f t="shared" si="19"/>
        <v>2981</v>
      </c>
      <c r="CL58" s="239">
        <f t="shared" si="19"/>
        <v>2986</v>
      </c>
      <c r="CM58" s="239">
        <f t="shared" si="19"/>
        <v>2988</v>
      </c>
      <c r="CN58" s="239">
        <f t="shared" si="19"/>
        <v>2991</v>
      </c>
      <c r="CO58" s="239">
        <f t="shared" si="19"/>
        <v>2995</v>
      </c>
      <c r="CP58" s="239">
        <f t="shared" si="19"/>
        <v>2996</v>
      </c>
      <c r="CQ58" s="239">
        <f t="shared" si="19"/>
        <v>2996</v>
      </c>
      <c r="CR58" s="239">
        <f t="shared" si="19"/>
        <v>2996</v>
      </c>
      <c r="CS58" s="239">
        <f t="shared" si="19"/>
        <v>3001</v>
      </c>
      <c r="CT58" s="239">
        <f t="shared" si="19"/>
        <v>3005</v>
      </c>
      <c r="CU58" s="239">
        <f t="shared" si="19"/>
        <v>3012</v>
      </c>
      <c r="CV58" s="239">
        <f t="shared" si="19"/>
        <v>3016</v>
      </c>
      <c r="CW58" s="239">
        <f t="shared" si="19"/>
        <v>3020</v>
      </c>
      <c r="CX58" s="239">
        <f t="shared" si="19"/>
        <v>3024</v>
      </c>
      <c r="CY58" s="239">
        <f t="shared" si="19"/>
        <v>3028</v>
      </c>
      <c r="CZ58" s="239">
        <f t="shared" si="19"/>
        <v>3030</v>
      </c>
      <c r="DA58" s="239">
        <f t="shared" si="19"/>
        <v>3031</v>
      </c>
      <c r="DB58" s="239">
        <f t="shared" si="19"/>
        <v>3031</v>
      </c>
      <c r="DC58" s="239">
        <f t="shared" si="19"/>
        <v>3040</v>
      </c>
      <c r="DD58" s="239">
        <f t="shared" si="19"/>
        <v>3052</v>
      </c>
      <c r="DE58" s="239">
        <f t="shared" si="19"/>
        <v>3058</v>
      </c>
      <c r="DF58" s="239">
        <f t="shared" si="19"/>
        <v>3059</v>
      </c>
      <c r="DG58" s="239">
        <f t="shared" si="19"/>
        <v>3062</v>
      </c>
      <c r="DH58" s="239">
        <f t="shared" si="19"/>
        <v>3066</v>
      </c>
      <c r="DI58" s="239">
        <f t="shared" si="19"/>
        <v>3070</v>
      </c>
      <c r="DJ58" s="239">
        <f t="shared" si="19"/>
        <v>3083</v>
      </c>
      <c r="DK58" s="239">
        <f t="shared" si="19"/>
        <v>3087</v>
      </c>
      <c r="DL58" s="239">
        <f t="shared" si="19"/>
        <v>3088</v>
      </c>
      <c r="DM58" s="239">
        <f t="shared" si="19"/>
        <v>3091</v>
      </c>
      <c r="DN58" s="239">
        <f t="shared" si="19"/>
        <v>3093</v>
      </c>
      <c r="DO58" s="239">
        <f t="shared" si="19"/>
        <v>3098</v>
      </c>
      <c r="DP58" s="239">
        <f t="shared" si="19"/>
        <v>3099</v>
      </c>
      <c r="DQ58" s="239">
        <f t="shared" si="19"/>
        <v>3105</v>
      </c>
      <c r="DR58" s="239">
        <f t="shared" si="19"/>
        <v>3109</v>
      </c>
      <c r="DS58" s="239">
        <f t="shared" si="19"/>
        <v>3112</v>
      </c>
      <c r="DT58" s="239">
        <f t="shared" si="19"/>
        <v>3114</v>
      </c>
      <c r="DU58" s="239">
        <f t="shared" si="19"/>
        <v>3116</v>
      </c>
      <c r="DV58" s="239">
        <f t="shared" si="19"/>
        <v>3121</v>
      </c>
      <c r="DW58" s="239">
        <f t="shared" si="19"/>
        <v>3121</v>
      </c>
      <c r="DX58" s="239">
        <f t="shared" si="19"/>
        <v>3124</v>
      </c>
      <c r="DY58" s="239">
        <f t="shared" si="19"/>
        <v>3125</v>
      </c>
      <c r="DZ58" s="239">
        <f t="shared" si="19"/>
        <v>3129</v>
      </c>
      <c r="EA58" s="239">
        <f t="shared" si="19"/>
        <v>3131</v>
      </c>
      <c r="EB58" s="239">
        <f t="shared" si="19"/>
        <v>3128</v>
      </c>
      <c r="EC58" s="239">
        <f t="shared" si="19"/>
        <v>3129</v>
      </c>
      <c r="ED58" s="239">
        <f t="shared" si="19"/>
        <v>3133</v>
      </c>
      <c r="EE58" s="239">
        <f t="shared" si="19"/>
        <v>3137</v>
      </c>
      <c r="EF58" s="239">
        <f t="shared" si="19"/>
        <v>3138</v>
      </c>
      <c r="EG58" s="239">
        <f t="shared" si="19"/>
        <v>3139</v>
      </c>
      <c r="EH58" s="239">
        <f t="shared" si="19"/>
        <v>3144</v>
      </c>
      <c r="EI58" s="239">
        <f t="shared" si="19"/>
        <v>3146</v>
      </c>
      <c r="EJ58" s="239">
        <f t="shared" si="19"/>
        <v>3150</v>
      </c>
      <c r="EK58" s="239">
        <f t="shared" si="19"/>
        <v>3152</v>
      </c>
      <c r="EL58" s="239">
        <f t="shared" si="19"/>
        <v>3156</v>
      </c>
      <c r="EM58" s="239">
        <f t="shared" ref="EM58:GT58" si="20">EC42</f>
        <v>3166</v>
      </c>
      <c r="EN58" s="239">
        <f t="shared" si="20"/>
        <v>3169</v>
      </c>
      <c r="EO58" s="239">
        <f t="shared" si="20"/>
        <v>3173</v>
      </c>
      <c r="EP58" s="239">
        <f t="shared" si="20"/>
        <v>3173</v>
      </c>
      <c r="EQ58" s="239">
        <f t="shared" si="20"/>
        <v>3174</v>
      </c>
      <c r="ER58" s="239">
        <f t="shared" si="20"/>
        <v>3176</v>
      </c>
      <c r="ES58" s="239">
        <f t="shared" si="20"/>
        <v>3177</v>
      </c>
      <c r="ET58" s="239">
        <f t="shared" si="20"/>
        <v>3181</v>
      </c>
      <c r="EU58" s="239">
        <f t="shared" si="20"/>
        <v>3181</v>
      </c>
      <c r="EV58" s="239">
        <f t="shared" si="20"/>
        <v>3187</v>
      </c>
      <c r="EW58" s="239">
        <f t="shared" si="20"/>
        <v>3187</v>
      </c>
      <c r="EX58" s="239">
        <f t="shared" si="20"/>
        <v>3190</v>
      </c>
      <c r="EY58" s="239">
        <f t="shared" si="20"/>
        <v>3197</v>
      </c>
      <c r="EZ58" s="239">
        <f t="shared" si="20"/>
        <v>3200</v>
      </c>
      <c r="FA58" s="239">
        <f t="shared" si="20"/>
        <v>3207</v>
      </c>
      <c r="FB58" s="239">
        <f t="shared" si="20"/>
        <v>3210</v>
      </c>
      <c r="FC58" s="239">
        <f t="shared" si="20"/>
        <v>3215</v>
      </c>
      <c r="FD58" s="239">
        <f t="shared" si="20"/>
        <v>3226</v>
      </c>
      <c r="FE58" s="239">
        <f t="shared" si="20"/>
        <v>3238</v>
      </c>
      <c r="FF58" s="239">
        <f t="shared" si="20"/>
        <v>3248</v>
      </c>
      <c r="FG58" s="239">
        <f t="shared" si="20"/>
        <v>3253</v>
      </c>
      <c r="FH58" s="239">
        <f t="shared" si="20"/>
        <v>3261</v>
      </c>
      <c r="FI58" s="239">
        <f t="shared" si="20"/>
        <v>3268</v>
      </c>
      <c r="FJ58" s="239">
        <f t="shared" si="20"/>
        <v>3282</v>
      </c>
      <c r="FK58" s="239">
        <f t="shared" si="20"/>
        <v>3299</v>
      </c>
      <c r="FL58" s="239">
        <f t="shared" si="20"/>
        <v>3316</v>
      </c>
      <c r="FM58" s="239">
        <f t="shared" si="20"/>
        <v>3323</v>
      </c>
      <c r="FN58" s="239">
        <f t="shared" si="20"/>
        <v>3334</v>
      </c>
      <c r="FO58" s="239">
        <f t="shared" si="20"/>
        <v>3343</v>
      </c>
      <c r="FP58" s="239">
        <f t="shared" si="20"/>
        <v>3356</v>
      </c>
      <c r="FQ58" s="239">
        <f t="shared" si="20"/>
        <v>3364</v>
      </c>
      <c r="FR58" s="239">
        <f t="shared" si="20"/>
        <v>3382</v>
      </c>
      <c r="FS58" s="239">
        <f t="shared" si="20"/>
        <v>3406</v>
      </c>
      <c r="FT58" s="239">
        <f t="shared" si="20"/>
        <v>3422</v>
      </c>
      <c r="FU58" s="239">
        <f t="shared" si="20"/>
        <v>3435</v>
      </c>
      <c r="FV58" s="239">
        <f t="shared" si="20"/>
        <v>3447</v>
      </c>
      <c r="FW58" s="239">
        <f t="shared" si="20"/>
        <v>3452</v>
      </c>
      <c r="FX58" s="239">
        <f t="shared" si="20"/>
        <v>3468</v>
      </c>
      <c r="FY58" s="239">
        <f t="shared" si="20"/>
        <v>3474</v>
      </c>
      <c r="FZ58" s="239">
        <f t="shared" si="20"/>
        <v>3481</v>
      </c>
      <c r="GA58" s="239">
        <f t="shared" si="20"/>
        <v>3494</v>
      </c>
      <c r="GB58" s="239">
        <f t="shared" si="20"/>
        <v>3506</v>
      </c>
      <c r="GC58" s="239">
        <f t="shared" si="20"/>
        <v>3516</v>
      </c>
      <c r="GD58" s="239">
        <f t="shared" si="20"/>
        <v>3519</v>
      </c>
      <c r="GE58" s="239">
        <f t="shared" si="20"/>
        <v>3537</v>
      </c>
      <c r="GF58" s="239">
        <f t="shared" si="20"/>
        <v>3553</v>
      </c>
      <c r="GG58" s="239">
        <f t="shared" si="20"/>
        <v>3562</v>
      </c>
      <c r="GH58" s="239">
        <f t="shared" si="20"/>
        <v>3579</v>
      </c>
      <c r="GI58" s="239">
        <f t="shared" si="20"/>
        <v>3603</v>
      </c>
      <c r="GJ58" s="239">
        <f t="shared" si="20"/>
        <v>3618</v>
      </c>
      <c r="GK58" s="239">
        <f t="shared" si="20"/>
        <v>3631</v>
      </c>
      <c r="GL58" s="239">
        <f t="shared" si="20"/>
        <v>3658</v>
      </c>
      <c r="GM58" s="239">
        <f t="shared" si="20"/>
        <v>3682</v>
      </c>
      <c r="GN58" s="239">
        <f t="shared" si="20"/>
        <v>3715</v>
      </c>
      <c r="GO58" s="239">
        <f t="shared" si="20"/>
        <v>3732</v>
      </c>
      <c r="GP58" s="239">
        <f t="shared" si="20"/>
        <v>3763</v>
      </c>
      <c r="GQ58" s="239">
        <f t="shared" si="20"/>
        <v>3807</v>
      </c>
      <c r="GR58" s="239">
        <f t="shared" si="20"/>
        <v>3848</v>
      </c>
      <c r="GS58" s="239">
        <f t="shared" si="20"/>
        <v>3892</v>
      </c>
      <c r="GT58" s="239">
        <f t="shared" si="20"/>
        <v>3953</v>
      </c>
      <c r="GU58" s="239"/>
      <c r="GV58" s="239"/>
      <c r="GW58" s="239"/>
      <c r="GX58" s="239"/>
      <c r="GY58" s="239"/>
      <c r="GZ58" s="239"/>
      <c r="HA58" s="239"/>
      <c r="HB58" s="239"/>
      <c r="HC58" s="239"/>
      <c r="HD58" s="239"/>
      <c r="HE58" s="239"/>
      <c r="HF58" s="239"/>
      <c r="HG58" s="239"/>
      <c r="HH58" s="239"/>
      <c r="HI58" s="239"/>
      <c r="HJ58" s="239"/>
      <c r="HK58" s="239"/>
      <c r="HL58" s="239"/>
      <c r="HM58" s="239"/>
      <c r="HN58" s="239"/>
      <c r="HO58" s="239"/>
      <c r="HP58" s="239"/>
      <c r="HQ58" s="250"/>
    </row>
    <row r="59" spans="1:225" s="100" customFormat="1" x14ac:dyDescent="0.25">
      <c r="A59" s="243"/>
      <c r="B59" s="244"/>
      <c r="C59" s="246" t="s">
        <v>14</v>
      </c>
      <c r="D59" s="344"/>
      <c r="E59" s="344"/>
      <c r="F59" s="344">
        <v>1</v>
      </c>
      <c r="G59" s="344">
        <v>2</v>
      </c>
      <c r="H59" s="344">
        <v>2</v>
      </c>
      <c r="I59" s="344">
        <v>2</v>
      </c>
      <c r="J59" s="344">
        <v>2</v>
      </c>
      <c r="K59" s="344">
        <v>2</v>
      </c>
      <c r="L59" s="344">
        <v>4</v>
      </c>
      <c r="M59" s="344">
        <v>3</v>
      </c>
      <c r="N59" s="239">
        <f>D35</f>
        <v>7</v>
      </c>
      <c r="O59" s="239">
        <f t="shared" ref="O59:BZ59" si="21">E35</f>
        <v>14</v>
      </c>
      <c r="P59" s="239">
        <f t="shared" si="21"/>
        <v>21</v>
      </c>
      <c r="Q59" s="239">
        <f t="shared" si="21"/>
        <v>23</v>
      </c>
      <c r="R59" s="239">
        <f t="shared" si="21"/>
        <v>25</v>
      </c>
      <c r="S59" s="239">
        <f t="shared" si="21"/>
        <v>31</v>
      </c>
      <c r="T59" s="239">
        <f t="shared" si="21"/>
        <v>38</v>
      </c>
      <c r="U59" s="239">
        <f t="shared" si="21"/>
        <v>52</v>
      </c>
      <c r="V59" s="239">
        <f t="shared" si="21"/>
        <v>52</v>
      </c>
      <c r="W59" s="239">
        <f t="shared" si="21"/>
        <v>59</v>
      </c>
      <c r="X59" s="239">
        <f t="shared" si="21"/>
        <v>66</v>
      </c>
      <c r="Y59" s="239">
        <f t="shared" si="21"/>
        <v>73</v>
      </c>
      <c r="Z59" s="239">
        <f t="shared" si="21"/>
        <v>84</v>
      </c>
      <c r="AA59" s="239">
        <f t="shared" si="21"/>
        <v>94</v>
      </c>
      <c r="AB59" s="239">
        <f t="shared" si="21"/>
        <v>107</v>
      </c>
      <c r="AC59" s="239">
        <f t="shared" si="21"/>
        <v>119</v>
      </c>
      <c r="AD59" s="239">
        <f t="shared" si="21"/>
        <v>137</v>
      </c>
      <c r="AE59" s="239">
        <f t="shared" si="21"/>
        <v>144</v>
      </c>
      <c r="AF59" s="239">
        <f t="shared" si="21"/>
        <v>163</v>
      </c>
      <c r="AG59" s="239">
        <f t="shared" si="21"/>
        <v>186</v>
      </c>
      <c r="AH59" s="239">
        <f t="shared" si="21"/>
        <v>200</v>
      </c>
      <c r="AI59" s="239">
        <f t="shared" si="21"/>
        <v>222</v>
      </c>
      <c r="AJ59" s="239">
        <f t="shared" si="21"/>
        <v>231</v>
      </c>
      <c r="AK59" s="239">
        <f t="shared" si="21"/>
        <v>250</v>
      </c>
      <c r="AL59" s="239">
        <f t="shared" si="21"/>
        <v>260</v>
      </c>
      <c r="AM59" s="239">
        <f t="shared" si="21"/>
        <v>271</v>
      </c>
      <c r="AN59" s="239">
        <f t="shared" si="21"/>
        <v>290</v>
      </c>
      <c r="AO59" s="239">
        <f t="shared" si="21"/>
        <v>303</v>
      </c>
      <c r="AP59" s="239">
        <f t="shared" si="21"/>
        <v>331</v>
      </c>
      <c r="AQ59" s="239">
        <f t="shared" si="21"/>
        <v>369</v>
      </c>
      <c r="AR59" s="239">
        <f t="shared" si="21"/>
        <v>385</v>
      </c>
      <c r="AS59" s="239">
        <f t="shared" si="21"/>
        <v>419</v>
      </c>
      <c r="AT59" s="239">
        <f t="shared" si="21"/>
        <v>427</v>
      </c>
      <c r="AU59" s="239">
        <f t="shared" si="21"/>
        <v>440</v>
      </c>
      <c r="AV59" s="239">
        <f t="shared" si="21"/>
        <v>461</v>
      </c>
      <c r="AW59" s="239">
        <f t="shared" si="21"/>
        <v>510</v>
      </c>
      <c r="AX59" s="239">
        <f t="shared" si="21"/>
        <v>556</v>
      </c>
      <c r="AY59" s="239">
        <f t="shared" si="21"/>
        <v>577</v>
      </c>
      <c r="AZ59" s="239">
        <f t="shared" si="21"/>
        <v>583</v>
      </c>
      <c r="BA59" s="239">
        <f t="shared" si="21"/>
        <v>606</v>
      </c>
      <c r="BB59" s="239">
        <f t="shared" si="21"/>
        <v>625</v>
      </c>
      <c r="BC59" s="239">
        <f t="shared" si="21"/>
        <v>653</v>
      </c>
      <c r="BD59" s="239">
        <f t="shared" si="21"/>
        <v>665</v>
      </c>
      <c r="BE59" s="239">
        <f t="shared" si="21"/>
        <v>690</v>
      </c>
      <c r="BF59" s="239">
        <f t="shared" si="21"/>
        <v>711</v>
      </c>
      <c r="BG59" s="239">
        <f t="shared" si="21"/>
        <v>716</v>
      </c>
      <c r="BH59" s="239">
        <f t="shared" si="21"/>
        <v>719</v>
      </c>
      <c r="BI59" s="239">
        <f t="shared" si="21"/>
        <v>726</v>
      </c>
      <c r="BJ59" s="239">
        <f t="shared" si="21"/>
        <v>735</v>
      </c>
      <c r="BK59" s="239">
        <f t="shared" si="21"/>
        <v>749</v>
      </c>
      <c r="BL59" s="239">
        <f t="shared" si="21"/>
        <v>764</v>
      </c>
      <c r="BM59" s="239">
        <f t="shared" si="21"/>
        <v>766</v>
      </c>
      <c r="BN59" s="239">
        <f t="shared" si="21"/>
        <v>772</v>
      </c>
      <c r="BO59" s="239">
        <f t="shared" si="21"/>
        <v>787</v>
      </c>
      <c r="BP59" s="239">
        <f t="shared" si="21"/>
        <v>804</v>
      </c>
      <c r="BQ59" s="239">
        <f t="shared" si="21"/>
        <v>809</v>
      </c>
      <c r="BR59" s="239">
        <f t="shared" si="21"/>
        <v>821</v>
      </c>
      <c r="BS59" s="239">
        <f t="shared" si="21"/>
        <v>835</v>
      </c>
      <c r="BT59" s="239">
        <f t="shared" si="21"/>
        <v>850</v>
      </c>
      <c r="BU59" s="239">
        <f t="shared" si="21"/>
        <v>851</v>
      </c>
      <c r="BV59" s="239">
        <f t="shared" si="21"/>
        <v>859</v>
      </c>
      <c r="BW59" s="239">
        <f t="shared" si="21"/>
        <v>862</v>
      </c>
      <c r="BX59" s="239">
        <f t="shared" si="21"/>
        <v>864</v>
      </c>
      <c r="BY59" s="239">
        <f t="shared" si="21"/>
        <v>870</v>
      </c>
      <c r="BZ59" s="239">
        <f t="shared" si="21"/>
        <v>874</v>
      </c>
      <c r="CA59" s="239">
        <f t="shared" ref="CA59:EL59" si="22">BQ35</f>
        <v>880</v>
      </c>
      <c r="CB59" s="239">
        <f t="shared" si="22"/>
        <v>882</v>
      </c>
      <c r="CC59" s="239">
        <f t="shared" si="22"/>
        <v>883</v>
      </c>
      <c r="CD59" s="239">
        <f t="shared" si="22"/>
        <v>889</v>
      </c>
      <c r="CE59" s="239">
        <f t="shared" si="22"/>
        <v>894</v>
      </c>
      <c r="CF59" s="239">
        <f t="shared" si="22"/>
        <v>898</v>
      </c>
      <c r="CG59" s="239">
        <f t="shared" si="22"/>
        <v>898</v>
      </c>
      <c r="CH59" s="239">
        <f t="shared" si="22"/>
        <v>900</v>
      </c>
      <c r="CI59" s="239">
        <f t="shared" si="22"/>
        <v>901</v>
      </c>
      <c r="CJ59" s="239">
        <f t="shared" si="22"/>
        <v>907</v>
      </c>
      <c r="CK59" s="239">
        <f t="shared" si="22"/>
        <v>912</v>
      </c>
      <c r="CL59" s="239">
        <f t="shared" si="22"/>
        <v>916</v>
      </c>
      <c r="CM59" s="239">
        <f t="shared" si="22"/>
        <v>919</v>
      </c>
      <c r="CN59" s="239">
        <f t="shared" si="22"/>
        <v>921</v>
      </c>
      <c r="CO59" s="239">
        <f t="shared" si="22"/>
        <v>927</v>
      </c>
      <c r="CP59" s="239">
        <f t="shared" si="22"/>
        <v>929</v>
      </c>
      <c r="CQ59" s="239">
        <f t="shared" si="22"/>
        <v>929</v>
      </c>
      <c r="CR59" s="239">
        <f t="shared" si="22"/>
        <v>931</v>
      </c>
      <c r="CS59" s="239">
        <f t="shared" si="22"/>
        <v>939</v>
      </c>
      <c r="CT59" s="239">
        <f t="shared" si="22"/>
        <v>942</v>
      </c>
      <c r="CU59" s="239">
        <f t="shared" si="22"/>
        <v>946</v>
      </c>
      <c r="CV59" s="239">
        <f t="shared" si="22"/>
        <v>948</v>
      </c>
      <c r="CW59" s="239">
        <f t="shared" si="22"/>
        <v>948</v>
      </c>
      <c r="CX59" s="239">
        <f t="shared" si="22"/>
        <v>949</v>
      </c>
      <c r="CY59" s="239">
        <f t="shared" si="22"/>
        <v>952</v>
      </c>
      <c r="CZ59" s="239">
        <f t="shared" si="22"/>
        <v>953</v>
      </c>
      <c r="DA59" s="239">
        <f t="shared" si="22"/>
        <v>956</v>
      </c>
      <c r="DB59" s="239">
        <f t="shared" si="22"/>
        <v>957</v>
      </c>
      <c r="DC59" s="239">
        <f t="shared" si="22"/>
        <v>959</v>
      </c>
      <c r="DD59" s="239">
        <f t="shared" si="22"/>
        <v>966</v>
      </c>
      <c r="DE59" s="239">
        <f t="shared" si="22"/>
        <v>967</v>
      </c>
      <c r="DF59" s="239">
        <f t="shared" si="22"/>
        <v>969</v>
      </c>
      <c r="DG59" s="239">
        <f t="shared" si="22"/>
        <v>972</v>
      </c>
      <c r="DH59" s="239">
        <f t="shared" si="22"/>
        <v>975</v>
      </c>
      <c r="DI59" s="239">
        <f t="shared" si="22"/>
        <v>975</v>
      </c>
      <c r="DJ59" s="239">
        <f t="shared" si="22"/>
        <v>975</v>
      </c>
      <c r="DK59" s="239">
        <f t="shared" si="22"/>
        <v>975</v>
      </c>
      <c r="DL59" s="239">
        <f t="shared" si="22"/>
        <v>973</v>
      </c>
      <c r="DM59" s="239">
        <f t="shared" si="22"/>
        <v>977</v>
      </c>
      <c r="DN59" s="239">
        <f t="shared" si="22"/>
        <v>978</v>
      </c>
      <c r="DO59" s="239">
        <f t="shared" si="22"/>
        <v>978</v>
      </c>
      <c r="DP59" s="239">
        <f t="shared" si="22"/>
        <v>980</v>
      </c>
      <c r="DQ59" s="239">
        <f t="shared" si="22"/>
        <v>982</v>
      </c>
      <c r="DR59" s="239">
        <f t="shared" si="22"/>
        <v>982</v>
      </c>
      <c r="DS59" s="239">
        <f t="shared" si="22"/>
        <v>985</v>
      </c>
      <c r="DT59" s="239">
        <f t="shared" si="22"/>
        <v>986</v>
      </c>
      <c r="DU59" s="239">
        <f t="shared" si="22"/>
        <v>986</v>
      </c>
      <c r="DV59" s="239">
        <f t="shared" si="22"/>
        <v>987</v>
      </c>
      <c r="DW59" s="239">
        <f t="shared" si="22"/>
        <v>989</v>
      </c>
      <c r="DX59" s="239">
        <f t="shared" si="22"/>
        <v>989</v>
      </c>
      <c r="DY59" s="239">
        <f t="shared" si="22"/>
        <v>989</v>
      </c>
      <c r="DZ59" s="239">
        <f t="shared" si="22"/>
        <v>989</v>
      </c>
      <c r="EA59" s="239">
        <f t="shared" si="22"/>
        <v>989</v>
      </c>
      <c r="EB59" s="239">
        <f t="shared" si="22"/>
        <v>989</v>
      </c>
      <c r="EC59" s="239">
        <f t="shared" si="22"/>
        <v>983</v>
      </c>
      <c r="ED59" s="239">
        <f t="shared" si="22"/>
        <v>983</v>
      </c>
      <c r="EE59" s="239">
        <f t="shared" si="22"/>
        <v>983</v>
      </c>
      <c r="EF59" s="239">
        <f t="shared" si="22"/>
        <v>983</v>
      </c>
      <c r="EG59" s="239">
        <f t="shared" si="22"/>
        <v>983</v>
      </c>
      <c r="EH59" s="239">
        <f t="shared" si="22"/>
        <v>983</v>
      </c>
      <c r="EI59" s="239">
        <f t="shared" si="22"/>
        <v>983</v>
      </c>
      <c r="EJ59" s="239">
        <f t="shared" si="22"/>
        <v>982</v>
      </c>
      <c r="EK59" s="239">
        <f t="shared" si="22"/>
        <v>982</v>
      </c>
      <c r="EL59" s="239">
        <f t="shared" si="22"/>
        <v>982</v>
      </c>
      <c r="EM59" s="239">
        <f t="shared" ref="EM59:GT59" si="23">EC35</f>
        <v>983</v>
      </c>
      <c r="EN59" s="239">
        <f t="shared" si="23"/>
        <v>984</v>
      </c>
      <c r="EO59" s="239">
        <f t="shared" si="23"/>
        <v>984</v>
      </c>
      <c r="EP59" s="239">
        <f t="shared" si="23"/>
        <v>985</v>
      </c>
      <c r="EQ59" s="239">
        <f t="shared" si="23"/>
        <v>987</v>
      </c>
      <c r="ER59" s="239">
        <f t="shared" si="23"/>
        <v>990</v>
      </c>
      <c r="ES59" s="239">
        <f t="shared" si="23"/>
        <v>991</v>
      </c>
      <c r="ET59" s="239">
        <f t="shared" si="23"/>
        <v>992</v>
      </c>
      <c r="EU59" s="239">
        <f t="shared" si="23"/>
        <v>994</v>
      </c>
      <c r="EV59" s="239">
        <f t="shared" si="23"/>
        <v>998</v>
      </c>
      <c r="EW59" s="239">
        <f t="shared" si="23"/>
        <v>999</v>
      </c>
      <c r="EX59" s="239">
        <f t="shared" si="23"/>
        <v>1008</v>
      </c>
      <c r="EY59" s="239">
        <f t="shared" si="23"/>
        <v>1016</v>
      </c>
      <c r="EZ59" s="239">
        <f t="shared" si="23"/>
        <v>1020</v>
      </c>
      <c r="FA59" s="239">
        <f t="shared" si="23"/>
        <v>1028</v>
      </c>
      <c r="FB59" s="239">
        <f t="shared" si="23"/>
        <v>1034</v>
      </c>
      <c r="FC59" s="239">
        <f t="shared" si="23"/>
        <v>1037</v>
      </c>
      <c r="FD59" s="239">
        <f t="shared" si="23"/>
        <v>1042</v>
      </c>
      <c r="FE59" s="239">
        <f t="shared" si="23"/>
        <v>1047</v>
      </c>
      <c r="FF59" s="239">
        <f t="shared" si="23"/>
        <v>1051</v>
      </c>
      <c r="FG59" s="239">
        <f t="shared" si="23"/>
        <v>1056</v>
      </c>
      <c r="FH59" s="239">
        <f t="shared" si="23"/>
        <v>1058</v>
      </c>
      <c r="FI59" s="239">
        <f t="shared" si="23"/>
        <v>1104</v>
      </c>
      <c r="FJ59" s="239">
        <f>EZ35</f>
        <v>1114</v>
      </c>
      <c r="FK59" s="239">
        <f t="shared" si="23"/>
        <v>1123</v>
      </c>
      <c r="FL59" s="239">
        <f t="shared" si="23"/>
        <v>1142</v>
      </c>
      <c r="FM59" s="239">
        <f t="shared" si="23"/>
        <v>1148</v>
      </c>
      <c r="FN59" s="239">
        <f t="shared" si="23"/>
        <v>1158</v>
      </c>
      <c r="FO59" s="239">
        <f t="shared" si="23"/>
        <v>1171</v>
      </c>
      <c r="FP59" s="239">
        <f t="shared" si="23"/>
        <v>1178</v>
      </c>
      <c r="FQ59" s="239">
        <f t="shared" si="23"/>
        <v>1193</v>
      </c>
      <c r="FR59" s="239">
        <f t="shared" si="23"/>
        <v>1206</v>
      </c>
      <c r="FS59" s="239">
        <f t="shared" si="23"/>
        <v>1220</v>
      </c>
      <c r="FT59" s="239">
        <f t="shared" si="23"/>
        <v>1236</v>
      </c>
      <c r="FU59" s="239">
        <f t="shared" si="23"/>
        <v>1247</v>
      </c>
      <c r="FV59" s="239">
        <f t="shared" si="23"/>
        <v>1253</v>
      </c>
      <c r="FW59" s="239">
        <f t="shared" si="23"/>
        <v>1265</v>
      </c>
      <c r="FX59" s="239">
        <f t="shared" si="23"/>
        <v>1273</v>
      </c>
      <c r="FY59" s="239">
        <f t="shared" si="23"/>
        <v>1282</v>
      </c>
      <c r="FZ59" s="239">
        <f t="shared" si="23"/>
        <v>1294</v>
      </c>
      <c r="GA59" s="239">
        <f t="shared" si="23"/>
        <v>1310</v>
      </c>
      <c r="GB59" s="239">
        <f t="shared" si="23"/>
        <v>1318</v>
      </c>
      <c r="GC59" s="239">
        <f t="shared" si="23"/>
        <v>1321</v>
      </c>
      <c r="GD59" s="239">
        <f t="shared" si="23"/>
        <v>1334</v>
      </c>
      <c r="GE59" s="239">
        <f t="shared" si="23"/>
        <v>1348</v>
      </c>
      <c r="GF59" s="239">
        <f t="shared" si="23"/>
        <v>1365</v>
      </c>
      <c r="GG59" s="239">
        <f t="shared" si="23"/>
        <v>1373</v>
      </c>
      <c r="GH59" s="239">
        <f t="shared" si="23"/>
        <v>1390</v>
      </c>
      <c r="GI59" s="239">
        <f t="shared" si="23"/>
        <v>1414</v>
      </c>
      <c r="GJ59" s="239">
        <f t="shared" si="23"/>
        <v>1432</v>
      </c>
      <c r="GK59" s="239">
        <f t="shared" si="23"/>
        <v>1451</v>
      </c>
      <c r="GL59" s="239">
        <f t="shared" si="23"/>
        <v>1478</v>
      </c>
      <c r="GM59" s="239">
        <f t="shared" si="23"/>
        <v>1494</v>
      </c>
      <c r="GN59" s="239">
        <f t="shared" si="23"/>
        <v>1519</v>
      </c>
      <c r="GO59" s="239">
        <f t="shared" si="23"/>
        <v>1541</v>
      </c>
      <c r="GP59" s="239">
        <f t="shared" si="23"/>
        <v>1564</v>
      </c>
      <c r="GQ59" s="239">
        <f t="shared" si="23"/>
        <v>1591</v>
      </c>
      <c r="GR59" s="239">
        <f t="shared" si="23"/>
        <v>1616</v>
      </c>
      <c r="GS59" s="239">
        <f t="shared" si="23"/>
        <v>1656</v>
      </c>
      <c r="GT59" s="239">
        <f t="shared" si="23"/>
        <v>1686</v>
      </c>
      <c r="GU59" s="239"/>
      <c r="GV59" s="239"/>
      <c r="GW59" s="239"/>
      <c r="GX59" s="239"/>
      <c r="GY59" s="239"/>
      <c r="GZ59" s="239"/>
      <c r="HA59" s="239"/>
      <c r="HB59" s="239"/>
      <c r="HC59" s="239"/>
      <c r="HD59" s="239"/>
      <c r="HE59" s="239"/>
      <c r="HF59" s="239"/>
      <c r="HG59" s="239"/>
      <c r="HH59" s="239"/>
      <c r="HI59" s="239"/>
      <c r="HJ59" s="239"/>
      <c r="HK59" s="239"/>
      <c r="HL59" s="239"/>
      <c r="HM59" s="239"/>
      <c r="HN59" s="239"/>
      <c r="HO59" s="239"/>
      <c r="HP59" s="239"/>
      <c r="HQ59" s="250"/>
    </row>
    <row r="60" spans="1:225" s="100" customFormat="1" x14ac:dyDescent="0.25">
      <c r="A60" s="243"/>
      <c r="B60" s="244"/>
      <c r="C60" s="246" t="s">
        <v>13</v>
      </c>
      <c r="D60" s="344"/>
      <c r="E60" s="344"/>
      <c r="F60" s="344"/>
      <c r="G60" s="344">
        <v>3</v>
      </c>
      <c r="H60" s="344">
        <v>2</v>
      </c>
      <c r="I60" s="344">
        <v>2</v>
      </c>
      <c r="J60" s="344">
        <v>2</v>
      </c>
      <c r="K60" s="344">
        <v>4</v>
      </c>
      <c r="L60" s="344">
        <v>8</v>
      </c>
      <c r="M60" s="344">
        <v>9</v>
      </c>
      <c r="N60" s="239">
        <f>D44</f>
        <v>9</v>
      </c>
      <c r="O60" s="239">
        <f t="shared" ref="O60:BZ60" si="24">E44</f>
        <v>10</v>
      </c>
      <c r="P60" s="239">
        <f t="shared" si="24"/>
        <v>12</v>
      </c>
      <c r="Q60" s="239">
        <f t="shared" si="24"/>
        <v>17</v>
      </c>
      <c r="R60" s="239">
        <f t="shared" si="24"/>
        <v>20</v>
      </c>
      <c r="S60" s="239">
        <f t="shared" si="24"/>
        <v>26</v>
      </c>
      <c r="T60" s="239">
        <f t="shared" si="24"/>
        <v>31</v>
      </c>
      <c r="U60" s="239">
        <f t="shared" si="24"/>
        <v>45</v>
      </c>
      <c r="V60" s="239">
        <f t="shared" si="24"/>
        <v>47</v>
      </c>
      <c r="W60" s="239">
        <f t="shared" si="24"/>
        <v>49</v>
      </c>
      <c r="X60" s="239">
        <f t="shared" si="24"/>
        <v>55</v>
      </c>
      <c r="Y60" s="239">
        <f t="shared" si="24"/>
        <v>63</v>
      </c>
      <c r="Z60" s="239">
        <f t="shared" si="24"/>
        <v>77</v>
      </c>
      <c r="AA60" s="239">
        <f t="shared" si="24"/>
        <v>91</v>
      </c>
      <c r="AB60" s="239">
        <f t="shared" si="24"/>
        <v>109</v>
      </c>
      <c r="AC60" s="239">
        <f t="shared" si="24"/>
        <v>121</v>
      </c>
      <c r="AD60" s="239">
        <f t="shared" si="24"/>
        <v>134</v>
      </c>
      <c r="AE60" s="239">
        <f t="shared" si="24"/>
        <v>148</v>
      </c>
      <c r="AF60" s="239">
        <f t="shared" si="24"/>
        <v>161</v>
      </c>
      <c r="AG60" s="239">
        <f t="shared" si="24"/>
        <v>178</v>
      </c>
      <c r="AH60" s="239">
        <f t="shared" si="24"/>
        <v>194</v>
      </c>
      <c r="AI60" s="239">
        <f t="shared" si="24"/>
        <v>217</v>
      </c>
      <c r="AJ60" s="239">
        <f t="shared" si="24"/>
        <v>236</v>
      </c>
      <c r="AK60" s="239">
        <f t="shared" si="24"/>
        <v>243</v>
      </c>
      <c r="AL60" s="239">
        <f t="shared" si="24"/>
        <v>280</v>
      </c>
      <c r="AM60" s="239">
        <f t="shared" si="24"/>
        <v>313</v>
      </c>
      <c r="AN60" s="239">
        <f t="shared" si="24"/>
        <v>332</v>
      </c>
      <c r="AO60" s="239">
        <f t="shared" si="24"/>
        <v>362</v>
      </c>
      <c r="AP60" s="239">
        <f t="shared" si="24"/>
        <v>388</v>
      </c>
      <c r="AQ60" s="239">
        <f t="shared" si="24"/>
        <v>415</v>
      </c>
      <c r="AR60" s="239">
        <f t="shared" si="24"/>
        <v>430</v>
      </c>
      <c r="AS60" s="239">
        <f t="shared" si="24"/>
        <v>456</v>
      </c>
      <c r="AT60" s="239">
        <f t="shared" si="24"/>
        <v>474</v>
      </c>
      <c r="AU60" s="239">
        <f t="shared" si="24"/>
        <v>479</v>
      </c>
      <c r="AV60" s="239">
        <f t="shared" si="24"/>
        <v>481</v>
      </c>
      <c r="AW60" s="239">
        <f t="shared" si="24"/>
        <v>501</v>
      </c>
      <c r="AX60" s="239">
        <f t="shared" si="24"/>
        <v>512</v>
      </c>
      <c r="AY60" s="239">
        <f t="shared" si="24"/>
        <v>525</v>
      </c>
      <c r="AZ60" s="239">
        <f t="shared" si="24"/>
        <v>532</v>
      </c>
      <c r="BA60" s="239">
        <f t="shared" si="24"/>
        <v>536</v>
      </c>
      <c r="BB60" s="239">
        <f t="shared" si="24"/>
        <v>544</v>
      </c>
      <c r="BC60" s="239">
        <f t="shared" si="24"/>
        <v>558</v>
      </c>
      <c r="BD60" s="239">
        <f t="shared" si="24"/>
        <v>561</v>
      </c>
      <c r="BE60" s="239">
        <f t="shared" si="24"/>
        <v>564</v>
      </c>
      <c r="BF60" s="239">
        <f t="shared" si="24"/>
        <v>568</v>
      </c>
      <c r="BG60" s="239">
        <f t="shared" si="24"/>
        <v>570</v>
      </c>
      <c r="BH60" s="239">
        <f t="shared" si="24"/>
        <v>580</v>
      </c>
      <c r="BI60" s="239">
        <f t="shared" si="24"/>
        <v>581</v>
      </c>
      <c r="BJ60" s="239">
        <f t="shared" si="24"/>
        <v>584</v>
      </c>
      <c r="BK60" s="239">
        <f t="shared" si="24"/>
        <v>587</v>
      </c>
      <c r="BL60" s="239">
        <f t="shared" si="24"/>
        <v>590</v>
      </c>
      <c r="BM60" s="239">
        <f t="shared" si="24"/>
        <v>592</v>
      </c>
      <c r="BN60" s="239">
        <f t="shared" si="24"/>
        <v>597</v>
      </c>
      <c r="BO60" s="239">
        <f t="shared" si="24"/>
        <v>599</v>
      </c>
      <c r="BP60" s="239">
        <f t="shared" si="24"/>
        <v>611</v>
      </c>
      <c r="BQ60" s="239">
        <f t="shared" si="24"/>
        <v>619</v>
      </c>
      <c r="BR60" s="239">
        <f t="shared" si="24"/>
        <v>624</v>
      </c>
      <c r="BS60" s="239">
        <f t="shared" si="24"/>
        <v>625</v>
      </c>
      <c r="BT60" s="239">
        <f t="shared" si="24"/>
        <v>628</v>
      </c>
      <c r="BU60" s="239">
        <f t="shared" si="24"/>
        <v>630</v>
      </c>
      <c r="BV60" s="239">
        <f t="shared" si="24"/>
        <v>631</v>
      </c>
      <c r="BW60" s="239">
        <f t="shared" si="24"/>
        <v>632</v>
      </c>
      <c r="BX60" s="239">
        <f t="shared" si="24"/>
        <v>634</v>
      </c>
      <c r="BY60" s="239">
        <f t="shared" si="24"/>
        <v>638</v>
      </c>
      <c r="BZ60" s="239">
        <f t="shared" si="24"/>
        <v>638</v>
      </c>
      <c r="CA60" s="239">
        <f t="shared" ref="CA60:EL60" si="25">BQ44</f>
        <v>639</v>
      </c>
      <c r="CB60" s="239">
        <f t="shared" si="25"/>
        <v>643</v>
      </c>
      <c r="CC60" s="239">
        <f t="shared" si="25"/>
        <v>644</v>
      </c>
      <c r="CD60" s="239">
        <f t="shared" si="25"/>
        <v>647</v>
      </c>
      <c r="CE60" s="239">
        <f t="shared" si="25"/>
        <v>655</v>
      </c>
      <c r="CF60" s="239">
        <f t="shared" si="25"/>
        <v>657</v>
      </c>
      <c r="CG60" s="239">
        <f t="shared" si="25"/>
        <v>661</v>
      </c>
      <c r="CH60" s="239">
        <f t="shared" si="25"/>
        <v>665</v>
      </c>
      <c r="CI60" s="239">
        <f t="shared" si="25"/>
        <v>671</v>
      </c>
      <c r="CJ60" s="239">
        <f t="shared" si="25"/>
        <v>672</v>
      </c>
      <c r="CK60" s="239">
        <f t="shared" si="25"/>
        <v>675</v>
      </c>
      <c r="CL60" s="239">
        <f t="shared" si="25"/>
        <v>678</v>
      </c>
      <c r="CM60" s="239">
        <f t="shared" si="25"/>
        <v>690</v>
      </c>
      <c r="CN60" s="239">
        <f t="shared" si="25"/>
        <v>691</v>
      </c>
      <c r="CO60" s="239">
        <f t="shared" si="25"/>
        <v>696</v>
      </c>
      <c r="CP60" s="239">
        <f t="shared" si="25"/>
        <v>697</v>
      </c>
      <c r="CQ60" s="239">
        <f t="shared" si="25"/>
        <v>701</v>
      </c>
      <c r="CR60" s="239">
        <f t="shared" si="25"/>
        <v>703</v>
      </c>
      <c r="CS60" s="239">
        <f t="shared" si="25"/>
        <v>709</v>
      </c>
      <c r="CT60" s="239">
        <f t="shared" si="25"/>
        <v>712</v>
      </c>
      <c r="CU60" s="239">
        <f t="shared" si="25"/>
        <v>713</v>
      </c>
      <c r="CV60" s="239">
        <f t="shared" si="25"/>
        <v>715</v>
      </c>
      <c r="CW60" s="239">
        <f t="shared" si="25"/>
        <v>715</v>
      </c>
      <c r="CX60" s="239">
        <f t="shared" si="25"/>
        <v>715</v>
      </c>
      <c r="CY60" s="239">
        <f t="shared" si="25"/>
        <v>720</v>
      </c>
      <c r="CZ60" s="239">
        <f t="shared" si="25"/>
        <v>721</v>
      </c>
      <c r="DA60" s="239">
        <f t="shared" si="25"/>
        <v>722</v>
      </c>
      <c r="DB60" s="239">
        <f t="shared" si="25"/>
        <v>725</v>
      </c>
      <c r="DC60" s="239">
        <f t="shared" si="25"/>
        <v>726</v>
      </c>
      <c r="DD60" s="239">
        <f t="shared" si="25"/>
        <v>728</v>
      </c>
      <c r="DE60" s="239">
        <f t="shared" si="25"/>
        <v>728</v>
      </c>
      <c r="DF60" s="239">
        <f t="shared" si="25"/>
        <v>728</v>
      </c>
      <c r="DG60" s="239">
        <f t="shared" si="25"/>
        <v>730</v>
      </c>
      <c r="DH60" s="239">
        <f t="shared" si="25"/>
        <v>730</v>
      </c>
      <c r="DI60" s="239">
        <f t="shared" si="25"/>
        <v>731</v>
      </c>
      <c r="DJ60" s="239">
        <f t="shared" si="25"/>
        <v>731</v>
      </c>
      <c r="DK60" s="239">
        <f t="shared" si="25"/>
        <v>732</v>
      </c>
      <c r="DL60" s="239">
        <f t="shared" si="25"/>
        <v>733</v>
      </c>
      <c r="DM60" s="239">
        <f t="shared" si="25"/>
        <v>734</v>
      </c>
      <c r="DN60" s="239">
        <f t="shared" si="25"/>
        <v>735</v>
      </c>
      <c r="DO60" s="239">
        <f t="shared" si="25"/>
        <v>736</v>
      </c>
      <c r="DP60" s="239">
        <f t="shared" si="25"/>
        <v>736</v>
      </c>
      <c r="DQ60" s="239">
        <f t="shared" si="25"/>
        <v>736</v>
      </c>
      <c r="DR60" s="239">
        <f t="shared" si="25"/>
        <v>736</v>
      </c>
      <c r="DS60" s="239">
        <f t="shared" si="25"/>
        <v>736</v>
      </c>
      <c r="DT60" s="239">
        <f t="shared" si="25"/>
        <v>736</v>
      </c>
      <c r="DU60" s="239">
        <f t="shared" si="25"/>
        <v>738</v>
      </c>
      <c r="DV60" s="239">
        <f t="shared" si="25"/>
        <v>739</v>
      </c>
      <c r="DW60" s="239">
        <f t="shared" si="25"/>
        <v>740</v>
      </c>
      <c r="DX60" s="239">
        <f t="shared" si="25"/>
        <v>743</v>
      </c>
      <c r="DY60" s="239">
        <f t="shared" si="25"/>
        <v>743</v>
      </c>
      <c r="DZ60" s="239">
        <f t="shared" si="25"/>
        <v>743</v>
      </c>
      <c r="EA60" s="239">
        <f t="shared" si="25"/>
        <v>744</v>
      </c>
      <c r="EB60" s="239">
        <f t="shared" si="25"/>
        <v>744</v>
      </c>
      <c r="EC60" s="239">
        <f t="shared" si="25"/>
        <v>744</v>
      </c>
      <c r="ED60" s="239">
        <f t="shared" si="25"/>
        <v>746</v>
      </c>
      <c r="EE60" s="239">
        <f t="shared" si="25"/>
        <v>746</v>
      </c>
      <c r="EF60" s="239">
        <f t="shared" si="25"/>
        <v>748</v>
      </c>
      <c r="EG60" s="239">
        <f t="shared" si="25"/>
        <v>755</v>
      </c>
      <c r="EH60" s="239">
        <f t="shared" si="25"/>
        <v>763</v>
      </c>
      <c r="EI60" s="239">
        <f t="shared" si="25"/>
        <v>769</v>
      </c>
      <c r="EJ60" s="239">
        <f t="shared" si="25"/>
        <v>775</v>
      </c>
      <c r="EK60" s="239">
        <f t="shared" si="25"/>
        <v>789</v>
      </c>
      <c r="EL60" s="239">
        <f t="shared" si="25"/>
        <v>795</v>
      </c>
      <c r="EM60" s="239">
        <f t="shared" ref="EM60:GT60" si="26">EC44</f>
        <v>801</v>
      </c>
      <c r="EN60" s="239">
        <f t="shared" si="26"/>
        <v>804</v>
      </c>
      <c r="EO60" s="239">
        <f t="shared" si="26"/>
        <v>807</v>
      </c>
      <c r="EP60" s="239">
        <f t="shared" si="26"/>
        <v>813</v>
      </c>
      <c r="EQ60" s="239">
        <f t="shared" si="26"/>
        <v>819</v>
      </c>
      <c r="ER60" s="239">
        <f t="shared" si="26"/>
        <v>826</v>
      </c>
      <c r="ES60" s="239">
        <f t="shared" si="26"/>
        <v>831</v>
      </c>
      <c r="ET60" s="239">
        <f t="shared" si="26"/>
        <v>839</v>
      </c>
      <c r="EU60" s="239">
        <f t="shared" si="26"/>
        <v>847</v>
      </c>
      <c r="EV60" s="239">
        <f t="shared" si="26"/>
        <v>855</v>
      </c>
      <c r="EW60" s="239">
        <f t="shared" si="26"/>
        <v>863</v>
      </c>
      <c r="EX60" s="239">
        <f t="shared" si="26"/>
        <v>867</v>
      </c>
      <c r="EY60" s="239">
        <f t="shared" si="26"/>
        <v>871</v>
      </c>
      <c r="EZ60" s="239">
        <f t="shared" si="26"/>
        <v>876</v>
      </c>
      <c r="FA60" s="239">
        <f t="shared" si="26"/>
        <v>884</v>
      </c>
      <c r="FB60" s="239">
        <f t="shared" si="26"/>
        <v>894</v>
      </c>
      <c r="FC60" s="239">
        <f t="shared" si="26"/>
        <v>900</v>
      </c>
      <c r="FD60" s="239">
        <f t="shared" si="26"/>
        <v>905</v>
      </c>
      <c r="FE60" s="239">
        <f t="shared" si="26"/>
        <v>909</v>
      </c>
      <c r="FF60" s="239">
        <f t="shared" si="26"/>
        <v>916</v>
      </c>
      <c r="FG60" s="239">
        <f t="shared" si="26"/>
        <v>922</v>
      </c>
      <c r="FH60" s="239">
        <f t="shared" si="26"/>
        <v>922</v>
      </c>
      <c r="FI60" s="239">
        <f t="shared" si="26"/>
        <v>948</v>
      </c>
      <c r="FJ60" s="239">
        <f t="shared" si="26"/>
        <v>954</v>
      </c>
      <c r="FK60" s="239">
        <f t="shared" si="26"/>
        <v>958</v>
      </c>
      <c r="FL60" s="239">
        <f t="shared" si="26"/>
        <v>961</v>
      </c>
      <c r="FM60" s="239">
        <f t="shared" si="26"/>
        <v>966</v>
      </c>
      <c r="FN60" s="239">
        <f t="shared" si="26"/>
        <v>971</v>
      </c>
      <c r="FO60" s="239">
        <f t="shared" si="26"/>
        <v>972</v>
      </c>
      <c r="FP60" s="239">
        <f t="shared" si="26"/>
        <v>975</v>
      </c>
      <c r="FQ60" s="239">
        <f t="shared" si="26"/>
        <v>984</v>
      </c>
      <c r="FR60" s="239">
        <f t="shared" si="26"/>
        <v>991</v>
      </c>
      <c r="FS60" s="239">
        <f t="shared" si="26"/>
        <v>998</v>
      </c>
      <c r="FT60" s="239">
        <f t="shared" si="26"/>
        <v>1013</v>
      </c>
      <c r="FU60" s="239">
        <f t="shared" si="26"/>
        <v>1022</v>
      </c>
      <c r="FV60" s="239">
        <f t="shared" si="26"/>
        <v>1027</v>
      </c>
      <c r="FW60" s="239">
        <f t="shared" si="26"/>
        <v>1029</v>
      </c>
      <c r="FX60" s="239">
        <f t="shared" si="26"/>
        <v>1030</v>
      </c>
      <c r="FY60" s="239">
        <f t="shared" si="26"/>
        <v>1037</v>
      </c>
      <c r="FZ60" s="239">
        <f t="shared" si="26"/>
        <v>1041</v>
      </c>
      <c r="GA60" s="239">
        <f t="shared" si="26"/>
        <v>1053</v>
      </c>
      <c r="GB60" s="239">
        <f t="shared" si="26"/>
        <v>1056</v>
      </c>
      <c r="GC60" s="239">
        <f t="shared" si="26"/>
        <v>1059</v>
      </c>
      <c r="GD60" s="239">
        <f t="shared" si="26"/>
        <v>1059</v>
      </c>
      <c r="GE60" s="239">
        <f t="shared" si="26"/>
        <v>1061</v>
      </c>
      <c r="GF60" s="239">
        <f t="shared" si="26"/>
        <v>1064</v>
      </c>
      <c r="GG60" s="239">
        <f t="shared" si="26"/>
        <v>1070</v>
      </c>
      <c r="GH60" s="239">
        <f t="shared" si="26"/>
        <v>1080</v>
      </c>
      <c r="GI60" s="239">
        <f t="shared" si="26"/>
        <v>1092</v>
      </c>
      <c r="GJ60" s="239">
        <f t="shared" si="26"/>
        <v>1095</v>
      </c>
      <c r="GK60" s="239">
        <f t="shared" si="26"/>
        <v>1102</v>
      </c>
      <c r="GL60" s="239">
        <f t="shared" si="26"/>
        <v>1106</v>
      </c>
      <c r="GM60" s="239">
        <f t="shared" si="26"/>
        <v>1107</v>
      </c>
      <c r="GN60" s="239">
        <f t="shared" si="26"/>
        <v>1120</v>
      </c>
      <c r="GO60" s="239">
        <f t="shared" si="26"/>
        <v>1130</v>
      </c>
      <c r="GP60" s="239">
        <f t="shared" si="26"/>
        <v>1140</v>
      </c>
      <c r="GQ60" s="239">
        <f t="shared" si="26"/>
        <v>1144</v>
      </c>
      <c r="GR60" s="239">
        <f t="shared" si="26"/>
        <v>1152</v>
      </c>
      <c r="GS60" s="239">
        <f t="shared" si="26"/>
        <v>1160</v>
      </c>
      <c r="GT60" s="239">
        <f t="shared" si="26"/>
        <v>1182</v>
      </c>
      <c r="GU60" s="239"/>
      <c r="GV60" s="239"/>
      <c r="GW60" s="239"/>
      <c r="GX60" s="239"/>
      <c r="GY60" s="239"/>
      <c r="GZ60" s="239"/>
      <c r="HA60" s="239"/>
      <c r="HB60" s="239"/>
      <c r="HC60" s="239"/>
      <c r="HD60" s="239"/>
      <c r="HE60" s="239"/>
      <c r="HF60" s="239"/>
      <c r="HG60" s="239"/>
      <c r="HH60" s="239"/>
      <c r="HI60" s="239"/>
      <c r="HJ60" s="239"/>
      <c r="HK60" s="239"/>
      <c r="HL60" s="239"/>
      <c r="HM60" s="239"/>
      <c r="HN60" s="239"/>
      <c r="HO60" s="239"/>
      <c r="HP60" s="239"/>
      <c r="HQ60" s="250"/>
    </row>
    <row r="61" spans="1:225" s="100" customFormat="1" x14ac:dyDescent="0.25">
      <c r="A61" s="243"/>
      <c r="C61" s="246" t="s">
        <v>17</v>
      </c>
      <c r="D61" s="344"/>
      <c r="E61" s="344"/>
      <c r="F61" s="344">
        <v>4</v>
      </c>
      <c r="G61" s="344">
        <v>6</v>
      </c>
      <c r="H61" s="344">
        <v>8</v>
      </c>
      <c r="I61" s="344">
        <v>9</v>
      </c>
      <c r="J61" s="344">
        <v>11</v>
      </c>
      <c r="K61" s="344">
        <v>15</v>
      </c>
      <c r="L61" s="344">
        <v>5</v>
      </c>
      <c r="M61" s="344">
        <v>8</v>
      </c>
      <c r="N61" s="239">
        <f>D36</f>
        <v>8</v>
      </c>
      <c r="O61" s="239">
        <f t="shared" ref="O61:BZ61" si="27">E36</f>
        <v>9</v>
      </c>
      <c r="P61" s="239">
        <f t="shared" si="27"/>
        <v>11</v>
      </c>
      <c r="Q61" s="239">
        <f t="shared" si="27"/>
        <v>14</v>
      </c>
      <c r="R61" s="239">
        <f t="shared" si="27"/>
        <v>15</v>
      </c>
      <c r="S61" s="239">
        <f t="shared" si="27"/>
        <v>19</v>
      </c>
      <c r="T61" s="239">
        <f t="shared" si="27"/>
        <v>21</v>
      </c>
      <c r="U61" s="239">
        <f t="shared" si="27"/>
        <v>39</v>
      </c>
      <c r="V61" s="239">
        <f t="shared" si="27"/>
        <v>33</v>
      </c>
      <c r="W61" s="239">
        <f t="shared" si="27"/>
        <v>34</v>
      </c>
      <c r="X61" s="239">
        <f t="shared" si="27"/>
        <v>39</v>
      </c>
      <c r="Y61" s="239">
        <f t="shared" si="27"/>
        <v>42</v>
      </c>
      <c r="Z61" s="239">
        <f t="shared" si="27"/>
        <v>52</v>
      </c>
      <c r="AA61" s="239">
        <f t="shared" si="27"/>
        <v>70</v>
      </c>
      <c r="AB61" s="239">
        <f t="shared" si="27"/>
        <v>82</v>
      </c>
      <c r="AC61" s="239">
        <f t="shared" si="27"/>
        <v>96</v>
      </c>
      <c r="AD61" s="239">
        <f t="shared" si="27"/>
        <v>119</v>
      </c>
      <c r="AE61" s="239">
        <f t="shared" si="27"/>
        <v>124</v>
      </c>
      <c r="AF61" s="239">
        <f t="shared" si="27"/>
        <v>131</v>
      </c>
      <c r="AG61" s="239">
        <f t="shared" si="27"/>
        <v>145</v>
      </c>
      <c r="AH61" s="239">
        <f t="shared" si="27"/>
        <v>166</v>
      </c>
      <c r="AI61" s="239">
        <f t="shared" si="27"/>
        <v>182</v>
      </c>
      <c r="AJ61" s="239">
        <f t="shared" si="27"/>
        <v>199</v>
      </c>
      <c r="AK61" s="239">
        <f t="shared" si="27"/>
        <v>217</v>
      </c>
      <c r="AL61" s="239">
        <f t="shared" si="27"/>
        <v>225</v>
      </c>
      <c r="AM61" s="239">
        <f t="shared" si="27"/>
        <v>230</v>
      </c>
      <c r="AN61" s="239">
        <f t="shared" si="27"/>
        <v>263</v>
      </c>
      <c r="AO61" s="239">
        <f t="shared" si="27"/>
        <v>300</v>
      </c>
      <c r="AP61" s="239">
        <f t="shared" si="27"/>
        <v>332</v>
      </c>
      <c r="AQ61" s="239">
        <f t="shared" si="27"/>
        <v>347</v>
      </c>
      <c r="AR61" s="239">
        <f t="shared" si="27"/>
        <v>365</v>
      </c>
      <c r="AS61" s="239">
        <f t="shared" si="27"/>
        <v>378</v>
      </c>
      <c r="AT61" s="239">
        <f t="shared" si="27"/>
        <v>386</v>
      </c>
      <c r="AU61" s="239">
        <f t="shared" si="27"/>
        <v>396</v>
      </c>
      <c r="AV61" s="239">
        <f t="shared" si="27"/>
        <v>426</v>
      </c>
      <c r="AW61" s="239">
        <f t="shared" si="27"/>
        <v>448</v>
      </c>
      <c r="AX61" s="239">
        <f t="shared" si="27"/>
        <v>458</v>
      </c>
      <c r="AY61" s="239">
        <f t="shared" si="27"/>
        <v>472</v>
      </c>
      <c r="AZ61" s="239">
        <f t="shared" si="27"/>
        <v>475</v>
      </c>
      <c r="BA61" s="239">
        <f t="shared" si="27"/>
        <v>481</v>
      </c>
      <c r="BB61" s="239">
        <f t="shared" si="27"/>
        <v>493</v>
      </c>
      <c r="BC61" s="239">
        <f t="shared" si="27"/>
        <v>501</v>
      </c>
      <c r="BD61" s="239">
        <f t="shared" si="27"/>
        <v>513</v>
      </c>
      <c r="BE61" s="239">
        <f t="shared" si="27"/>
        <v>517</v>
      </c>
      <c r="BF61" s="239">
        <f t="shared" si="27"/>
        <v>521</v>
      </c>
      <c r="BG61" s="239">
        <f t="shared" si="27"/>
        <v>522</v>
      </c>
      <c r="BH61" s="239">
        <f t="shared" si="27"/>
        <v>525</v>
      </c>
      <c r="BI61" s="239">
        <f t="shared" si="27"/>
        <v>528</v>
      </c>
      <c r="BJ61" s="239">
        <f t="shared" si="27"/>
        <v>531</v>
      </c>
      <c r="BK61" s="239">
        <f t="shared" si="27"/>
        <v>534</v>
      </c>
      <c r="BL61" s="239">
        <f t="shared" si="27"/>
        <v>539</v>
      </c>
      <c r="BM61" s="239">
        <f t="shared" si="27"/>
        <v>539</v>
      </c>
      <c r="BN61" s="239">
        <f t="shared" si="27"/>
        <v>541</v>
      </c>
      <c r="BO61" s="239">
        <f t="shared" si="27"/>
        <v>541</v>
      </c>
      <c r="BP61" s="239">
        <f t="shared" si="27"/>
        <v>546</v>
      </c>
      <c r="BQ61" s="239">
        <f t="shared" si="27"/>
        <v>549</v>
      </c>
      <c r="BR61" s="239">
        <f t="shared" si="27"/>
        <v>568</v>
      </c>
      <c r="BS61" s="239">
        <f t="shared" si="27"/>
        <v>572</v>
      </c>
      <c r="BT61" s="239">
        <f t="shared" si="27"/>
        <v>577</v>
      </c>
      <c r="BU61" s="239">
        <f t="shared" si="27"/>
        <v>583</v>
      </c>
      <c r="BV61" s="239">
        <f t="shared" si="27"/>
        <v>589</v>
      </c>
      <c r="BW61" s="239">
        <f t="shared" si="27"/>
        <v>591</v>
      </c>
      <c r="BX61" s="239">
        <f t="shared" si="27"/>
        <v>593</v>
      </c>
      <c r="BY61" s="239">
        <f t="shared" si="27"/>
        <v>595</v>
      </c>
      <c r="BZ61" s="239">
        <f t="shared" si="27"/>
        <v>597</v>
      </c>
      <c r="CA61" s="239">
        <f t="shared" ref="CA61:EL61" si="28">BQ36</f>
        <v>598</v>
      </c>
      <c r="CB61" s="239">
        <f t="shared" si="28"/>
        <v>600</v>
      </c>
      <c r="CC61" s="239">
        <f t="shared" si="28"/>
        <v>600</v>
      </c>
      <c r="CD61" s="239">
        <f t="shared" si="28"/>
        <v>602</v>
      </c>
      <c r="CE61" s="239">
        <f t="shared" si="28"/>
        <v>604</v>
      </c>
      <c r="CF61" s="239">
        <f t="shared" si="28"/>
        <v>606</v>
      </c>
      <c r="CG61" s="239">
        <f t="shared" si="28"/>
        <v>606</v>
      </c>
      <c r="CH61" s="239">
        <f t="shared" si="28"/>
        <v>607</v>
      </c>
      <c r="CI61" s="239">
        <f t="shared" si="28"/>
        <v>607</v>
      </c>
      <c r="CJ61" s="239">
        <f t="shared" si="28"/>
        <v>607</v>
      </c>
      <c r="CK61" s="239">
        <f t="shared" si="28"/>
        <v>608</v>
      </c>
      <c r="CL61" s="239">
        <f t="shared" si="28"/>
        <v>608</v>
      </c>
      <c r="CM61" s="239">
        <f t="shared" si="28"/>
        <v>610</v>
      </c>
      <c r="CN61" s="239">
        <f t="shared" si="28"/>
        <v>611</v>
      </c>
      <c r="CO61" s="239">
        <f t="shared" si="28"/>
        <v>611</v>
      </c>
      <c r="CP61" s="239">
        <f t="shared" si="28"/>
        <v>611</v>
      </c>
      <c r="CQ61" s="239">
        <f t="shared" si="28"/>
        <v>611</v>
      </c>
      <c r="CR61" s="239">
        <f t="shared" si="28"/>
        <v>611</v>
      </c>
      <c r="CS61" s="239">
        <f t="shared" si="28"/>
        <v>614</v>
      </c>
      <c r="CT61" s="239">
        <f t="shared" si="28"/>
        <v>615</v>
      </c>
      <c r="CU61" s="239">
        <f t="shared" si="28"/>
        <v>615</v>
      </c>
      <c r="CV61" s="239">
        <f t="shared" si="28"/>
        <v>616</v>
      </c>
      <c r="CW61" s="239">
        <f t="shared" si="28"/>
        <v>616</v>
      </c>
      <c r="CX61" s="239">
        <f t="shared" si="28"/>
        <v>618</v>
      </c>
      <c r="CY61" s="239">
        <f t="shared" si="28"/>
        <v>619</v>
      </c>
      <c r="CZ61" s="239">
        <f t="shared" si="28"/>
        <v>621</v>
      </c>
      <c r="DA61" s="239">
        <f t="shared" si="28"/>
        <v>625</v>
      </c>
      <c r="DB61" s="239">
        <f t="shared" si="28"/>
        <v>629</v>
      </c>
      <c r="DC61" s="239">
        <f t="shared" si="28"/>
        <v>629</v>
      </c>
      <c r="DD61" s="239">
        <f t="shared" si="28"/>
        <v>630</v>
      </c>
      <c r="DE61" s="239">
        <f t="shared" si="28"/>
        <v>630</v>
      </c>
      <c r="DF61" s="239">
        <f t="shared" si="28"/>
        <v>632</v>
      </c>
      <c r="DG61" s="239">
        <f t="shared" si="28"/>
        <v>632</v>
      </c>
      <c r="DH61" s="239">
        <f t="shared" si="28"/>
        <v>633</v>
      </c>
      <c r="DI61" s="239">
        <f t="shared" si="28"/>
        <v>632</v>
      </c>
      <c r="DJ61" s="239">
        <f t="shared" si="28"/>
        <v>632</v>
      </c>
      <c r="DK61" s="239">
        <f t="shared" si="28"/>
        <v>632</v>
      </c>
      <c r="DL61" s="239">
        <f t="shared" si="28"/>
        <v>632</v>
      </c>
      <c r="DM61" s="239">
        <f t="shared" si="28"/>
        <v>633</v>
      </c>
      <c r="DN61" s="239">
        <f t="shared" si="28"/>
        <v>635</v>
      </c>
      <c r="DO61" s="239">
        <f t="shared" si="28"/>
        <v>635</v>
      </c>
      <c r="DP61" s="239">
        <f t="shared" si="28"/>
        <v>636</v>
      </c>
      <c r="DQ61" s="239">
        <f t="shared" si="28"/>
        <v>636</v>
      </c>
      <c r="DR61" s="239">
        <f t="shared" si="28"/>
        <v>636</v>
      </c>
      <c r="DS61" s="239">
        <f t="shared" si="28"/>
        <v>633</v>
      </c>
      <c r="DT61" s="239">
        <f t="shared" si="28"/>
        <v>633</v>
      </c>
      <c r="DU61" s="239">
        <f t="shared" si="28"/>
        <v>635</v>
      </c>
      <c r="DV61" s="239">
        <f t="shared" si="28"/>
        <v>635</v>
      </c>
      <c r="DW61" s="239">
        <f t="shared" si="28"/>
        <v>636</v>
      </c>
      <c r="DX61" s="239">
        <f t="shared" si="28"/>
        <v>637</v>
      </c>
      <c r="DY61" s="239">
        <f t="shared" si="28"/>
        <v>637</v>
      </c>
      <c r="DZ61" s="239">
        <f t="shared" si="28"/>
        <v>637</v>
      </c>
      <c r="EA61" s="239">
        <f t="shared" si="28"/>
        <v>638</v>
      </c>
      <c r="EB61" s="239">
        <f t="shared" si="28"/>
        <v>638</v>
      </c>
      <c r="EC61" s="239">
        <f t="shared" si="28"/>
        <v>639</v>
      </c>
      <c r="ED61" s="239">
        <f t="shared" si="28"/>
        <v>639</v>
      </c>
      <c r="EE61" s="239">
        <f t="shared" si="28"/>
        <v>640</v>
      </c>
      <c r="EF61" s="239">
        <f t="shared" si="28"/>
        <v>640</v>
      </c>
      <c r="EG61" s="239">
        <f t="shared" si="28"/>
        <v>641</v>
      </c>
      <c r="EH61" s="239">
        <f t="shared" si="28"/>
        <v>641</v>
      </c>
      <c r="EI61" s="239">
        <f t="shared" si="28"/>
        <v>643</v>
      </c>
      <c r="EJ61" s="239">
        <f t="shared" si="28"/>
        <v>644</v>
      </c>
      <c r="EK61" s="239">
        <f t="shared" si="28"/>
        <v>645</v>
      </c>
      <c r="EL61" s="239">
        <f t="shared" si="28"/>
        <v>645</v>
      </c>
      <c r="EM61" s="239">
        <f t="shared" ref="EM61:GT61" si="29">EC36</f>
        <v>645</v>
      </c>
      <c r="EN61" s="239">
        <f t="shared" si="29"/>
        <v>645</v>
      </c>
      <c r="EO61" s="239">
        <f t="shared" si="29"/>
        <v>647</v>
      </c>
      <c r="EP61" s="239">
        <f t="shared" si="29"/>
        <v>647</v>
      </c>
      <c r="EQ61" s="239">
        <f t="shared" si="29"/>
        <v>649</v>
      </c>
      <c r="ER61" s="239">
        <f t="shared" si="29"/>
        <v>649</v>
      </c>
      <c r="ES61" s="239">
        <f t="shared" si="29"/>
        <v>649</v>
      </c>
      <c r="ET61" s="239">
        <f t="shared" si="29"/>
        <v>650</v>
      </c>
      <c r="EU61" s="239">
        <f t="shared" si="29"/>
        <v>650</v>
      </c>
      <c r="EV61" s="239">
        <f t="shared" si="29"/>
        <v>651</v>
      </c>
      <c r="EW61" s="239">
        <f t="shared" si="29"/>
        <v>652</v>
      </c>
      <c r="EX61" s="239">
        <f t="shared" si="29"/>
        <v>654</v>
      </c>
      <c r="EY61" s="239">
        <f t="shared" si="29"/>
        <v>655</v>
      </c>
      <c r="EZ61" s="239">
        <f t="shared" si="29"/>
        <v>659</v>
      </c>
      <c r="FA61" s="239">
        <f t="shared" si="29"/>
        <v>660</v>
      </c>
      <c r="FB61" s="239">
        <f t="shared" si="29"/>
        <v>659</v>
      </c>
      <c r="FC61" s="239">
        <f t="shared" si="29"/>
        <v>659</v>
      </c>
      <c r="FD61" s="239">
        <f t="shared" si="29"/>
        <v>659</v>
      </c>
      <c r="FE61" s="239">
        <f t="shared" si="29"/>
        <v>660</v>
      </c>
      <c r="FF61" s="239">
        <f t="shared" si="29"/>
        <v>663</v>
      </c>
      <c r="FG61" s="239">
        <f t="shared" si="29"/>
        <v>665</v>
      </c>
      <c r="FH61" s="239">
        <f t="shared" si="29"/>
        <v>679</v>
      </c>
      <c r="FI61" s="239">
        <f t="shared" si="29"/>
        <v>693</v>
      </c>
      <c r="FJ61" s="239">
        <f t="shared" si="29"/>
        <v>704</v>
      </c>
      <c r="FK61" s="239">
        <f t="shared" si="29"/>
        <v>713</v>
      </c>
      <c r="FL61" s="239">
        <f t="shared" si="29"/>
        <v>723</v>
      </c>
      <c r="FM61" s="239">
        <f t="shared" si="29"/>
        <v>728</v>
      </c>
      <c r="FN61" s="239">
        <f t="shared" si="29"/>
        <v>734</v>
      </c>
      <c r="FO61" s="239">
        <f t="shared" si="29"/>
        <v>745</v>
      </c>
      <c r="FP61" s="239">
        <f t="shared" si="29"/>
        <v>757</v>
      </c>
      <c r="FQ61" s="239">
        <f t="shared" si="29"/>
        <v>765</v>
      </c>
      <c r="FR61" s="239">
        <f t="shared" si="29"/>
        <v>769</v>
      </c>
      <c r="FS61" s="239">
        <f t="shared" si="29"/>
        <v>773</v>
      </c>
      <c r="FT61" s="239">
        <f t="shared" si="29"/>
        <v>779</v>
      </c>
      <c r="FU61" s="239">
        <f t="shared" si="29"/>
        <v>786</v>
      </c>
      <c r="FV61" s="239">
        <f t="shared" si="29"/>
        <v>791</v>
      </c>
      <c r="FW61" s="239">
        <f t="shared" si="29"/>
        <v>795</v>
      </c>
      <c r="FX61" s="239">
        <f t="shared" si="29"/>
        <v>803</v>
      </c>
      <c r="FY61" s="239">
        <f t="shared" si="29"/>
        <v>806</v>
      </c>
      <c r="FZ61" s="239">
        <f t="shared" si="29"/>
        <v>809</v>
      </c>
      <c r="GA61" s="239">
        <f t="shared" si="29"/>
        <v>816</v>
      </c>
      <c r="GB61" s="239">
        <f t="shared" si="29"/>
        <v>821</v>
      </c>
      <c r="GC61" s="239">
        <f t="shared" si="29"/>
        <v>826</v>
      </c>
      <c r="GD61" s="239">
        <f t="shared" si="29"/>
        <v>827</v>
      </c>
      <c r="GE61" s="239">
        <f t="shared" si="29"/>
        <v>829</v>
      </c>
      <c r="GF61" s="239">
        <f t="shared" si="29"/>
        <v>834</v>
      </c>
      <c r="GG61" s="239">
        <f t="shared" si="29"/>
        <v>840</v>
      </c>
      <c r="GH61" s="239">
        <f t="shared" si="29"/>
        <v>842</v>
      </c>
      <c r="GI61" s="239">
        <f t="shared" si="29"/>
        <v>848</v>
      </c>
      <c r="GJ61" s="239">
        <f t="shared" si="29"/>
        <v>856</v>
      </c>
      <c r="GK61" s="239">
        <f t="shared" si="29"/>
        <v>857</v>
      </c>
      <c r="GL61" s="239">
        <f t="shared" si="29"/>
        <v>866</v>
      </c>
      <c r="GM61" s="239">
        <f t="shared" si="29"/>
        <v>871</v>
      </c>
      <c r="GN61" s="239">
        <f t="shared" si="29"/>
        <v>877</v>
      </c>
      <c r="GO61" s="239">
        <f t="shared" si="29"/>
        <v>882</v>
      </c>
      <c r="GP61" s="239">
        <f t="shared" si="29"/>
        <v>892</v>
      </c>
      <c r="GQ61" s="239">
        <f t="shared" si="29"/>
        <v>904</v>
      </c>
      <c r="GR61" s="239">
        <f t="shared" si="29"/>
        <v>923</v>
      </c>
      <c r="GS61" s="239">
        <f t="shared" si="29"/>
        <v>940</v>
      </c>
      <c r="GT61" s="239">
        <f t="shared" si="29"/>
        <v>964</v>
      </c>
      <c r="GU61" s="239"/>
      <c r="GV61" s="239"/>
      <c r="GW61" s="239"/>
      <c r="GX61" s="239"/>
      <c r="GY61" s="239"/>
      <c r="GZ61" s="239"/>
      <c r="HA61" s="239"/>
      <c r="HB61" s="239"/>
      <c r="HC61" s="239"/>
      <c r="HD61" s="239"/>
      <c r="HE61" s="239"/>
      <c r="HF61" s="239"/>
      <c r="HG61" s="239"/>
      <c r="HH61" s="239"/>
      <c r="HI61" s="239"/>
      <c r="HJ61" s="239"/>
      <c r="HK61" s="239"/>
      <c r="HL61" s="239"/>
      <c r="HM61" s="239"/>
      <c r="HN61" s="239"/>
      <c r="HO61" s="239"/>
      <c r="HP61" s="239"/>
      <c r="HQ61" s="250"/>
    </row>
    <row r="62" spans="1:225" s="100" customFormat="1" x14ac:dyDescent="0.25">
      <c r="A62" s="243"/>
      <c r="C62" s="246" t="s">
        <v>15</v>
      </c>
      <c r="D62" s="344">
        <v>2</v>
      </c>
      <c r="E62" s="344">
        <v>2</v>
      </c>
      <c r="F62" s="344">
        <v>3</v>
      </c>
      <c r="G62" s="344">
        <v>3</v>
      </c>
      <c r="H62" s="344">
        <v>3</v>
      </c>
      <c r="I62" s="344">
        <v>8</v>
      </c>
      <c r="J62" s="344">
        <v>10</v>
      </c>
      <c r="K62" s="344">
        <v>12</v>
      </c>
      <c r="L62" s="344">
        <v>12</v>
      </c>
      <c r="M62" s="344">
        <v>13</v>
      </c>
      <c r="N62" s="239">
        <f>D38</f>
        <v>4</v>
      </c>
      <c r="O62" s="239">
        <f t="shared" ref="O62:BZ62" si="30">E38</f>
        <v>5</v>
      </c>
      <c r="P62" s="239">
        <f t="shared" si="30"/>
        <v>10</v>
      </c>
      <c r="Q62" s="239">
        <f t="shared" si="30"/>
        <v>11</v>
      </c>
      <c r="R62" s="239">
        <f t="shared" si="30"/>
        <v>11</v>
      </c>
      <c r="S62" s="239">
        <f t="shared" si="30"/>
        <v>15</v>
      </c>
      <c r="T62" s="239">
        <f t="shared" si="30"/>
        <v>29</v>
      </c>
      <c r="U62" s="239">
        <f t="shared" si="30"/>
        <v>44</v>
      </c>
      <c r="V62" s="239">
        <f t="shared" si="30"/>
        <v>48</v>
      </c>
      <c r="W62" s="239">
        <f t="shared" si="30"/>
        <v>58</v>
      </c>
      <c r="X62" s="239">
        <f t="shared" si="30"/>
        <v>69</v>
      </c>
      <c r="Y62" s="239">
        <f t="shared" si="30"/>
        <v>69</v>
      </c>
      <c r="Z62" s="239">
        <f t="shared" si="30"/>
        <v>83</v>
      </c>
      <c r="AA62" s="239">
        <f t="shared" si="30"/>
        <v>113</v>
      </c>
      <c r="AB62" s="239">
        <f t="shared" si="30"/>
        <v>124</v>
      </c>
      <c r="AC62" s="239">
        <f t="shared" si="30"/>
        <v>135</v>
      </c>
      <c r="AD62" s="239">
        <f t="shared" si="30"/>
        <v>143</v>
      </c>
      <c r="AE62" s="239">
        <f t="shared" si="30"/>
        <v>148</v>
      </c>
      <c r="AF62" s="239">
        <f t="shared" si="30"/>
        <v>159</v>
      </c>
      <c r="AG62" s="239">
        <f t="shared" si="30"/>
        <v>167</v>
      </c>
      <c r="AH62" s="239">
        <f t="shared" si="30"/>
        <v>173</v>
      </c>
      <c r="AI62" s="239">
        <f t="shared" si="30"/>
        <v>179</v>
      </c>
      <c r="AJ62" s="239">
        <f t="shared" si="30"/>
        <v>186</v>
      </c>
      <c r="AK62" s="239">
        <f t="shared" si="30"/>
        <v>199</v>
      </c>
      <c r="AL62" s="239">
        <f t="shared" si="30"/>
        <v>203</v>
      </c>
      <c r="AM62" s="239">
        <f t="shared" si="30"/>
        <v>210</v>
      </c>
      <c r="AN62" s="239">
        <f t="shared" si="30"/>
        <v>223</v>
      </c>
      <c r="AO62" s="239">
        <f t="shared" si="30"/>
        <v>231</v>
      </c>
      <c r="AP62" s="239">
        <f t="shared" si="30"/>
        <v>243</v>
      </c>
      <c r="AQ62" s="239">
        <f t="shared" si="30"/>
        <v>257</v>
      </c>
      <c r="AR62" s="239">
        <f t="shared" si="30"/>
        <v>267</v>
      </c>
      <c r="AS62" s="239">
        <f t="shared" si="30"/>
        <v>275</v>
      </c>
      <c r="AT62" s="239">
        <f t="shared" si="30"/>
        <v>276</v>
      </c>
      <c r="AU62" s="239">
        <f t="shared" si="30"/>
        <v>281</v>
      </c>
      <c r="AV62" s="239">
        <f t="shared" si="30"/>
        <v>286</v>
      </c>
      <c r="AW62" s="239">
        <f t="shared" si="30"/>
        <v>292</v>
      </c>
      <c r="AX62" s="239">
        <f t="shared" si="30"/>
        <v>295</v>
      </c>
      <c r="AY62" s="239">
        <f t="shared" si="30"/>
        <v>300</v>
      </c>
      <c r="AZ62" s="239">
        <f t="shared" si="30"/>
        <v>304</v>
      </c>
      <c r="BA62" s="239">
        <f t="shared" si="30"/>
        <v>308</v>
      </c>
      <c r="BB62" s="239">
        <f t="shared" si="30"/>
        <v>311</v>
      </c>
      <c r="BC62" s="239">
        <f t="shared" si="30"/>
        <v>315</v>
      </c>
      <c r="BD62" s="239">
        <f t="shared" si="30"/>
        <v>324</v>
      </c>
      <c r="BE62" s="239">
        <f t="shared" si="30"/>
        <v>327</v>
      </c>
      <c r="BF62" s="239">
        <f t="shared" si="30"/>
        <v>327</v>
      </c>
      <c r="BG62" s="239">
        <f t="shared" si="30"/>
        <v>327</v>
      </c>
      <c r="BH62" s="239">
        <f t="shared" si="30"/>
        <v>327</v>
      </c>
      <c r="BI62" s="239">
        <f t="shared" si="30"/>
        <v>328</v>
      </c>
      <c r="BJ62" s="239">
        <f t="shared" si="30"/>
        <v>331</v>
      </c>
      <c r="BK62" s="239">
        <f t="shared" si="30"/>
        <v>334</v>
      </c>
      <c r="BL62" s="239">
        <f t="shared" si="30"/>
        <v>334</v>
      </c>
      <c r="BM62" s="239">
        <f t="shared" si="30"/>
        <v>334</v>
      </c>
      <c r="BN62" s="239">
        <f t="shared" si="30"/>
        <v>335</v>
      </c>
      <c r="BO62" s="239">
        <f t="shared" si="30"/>
        <v>338</v>
      </c>
      <c r="BP62" s="239">
        <f t="shared" si="30"/>
        <v>339</v>
      </c>
      <c r="BQ62" s="239">
        <f t="shared" si="30"/>
        <v>340</v>
      </c>
      <c r="BR62" s="239">
        <f t="shared" si="30"/>
        <v>340</v>
      </c>
      <c r="BS62" s="239">
        <f t="shared" si="30"/>
        <v>340</v>
      </c>
      <c r="BT62" s="239">
        <f t="shared" si="30"/>
        <v>341</v>
      </c>
      <c r="BU62" s="239">
        <f t="shared" si="30"/>
        <v>344</v>
      </c>
      <c r="BV62" s="239">
        <f t="shared" si="30"/>
        <v>344</v>
      </c>
      <c r="BW62" s="239">
        <f t="shared" si="30"/>
        <v>344</v>
      </c>
      <c r="BX62" s="239">
        <f t="shared" si="30"/>
        <v>345</v>
      </c>
      <c r="BY62" s="239">
        <f t="shared" si="30"/>
        <v>345</v>
      </c>
      <c r="BZ62" s="239">
        <f t="shared" si="30"/>
        <v>345</v>
      </c>
      <c r="CA62" s="239">
        <f t="shared" ref="CA62:EL62" si="31">BQ38</f>
        <v>345</v>
      </c>
      <c r="CB62" s="239">
        <f t="shared" si="31"/>
        <v>345</v>
      </c>
      <c r="CC62" s="239">
        <f t="shared" si="31"/>
        <v>345</v>
      </c>
      <c r="CD62" s="239">
        <f t="shared" si="31"/>
        <v>345</v>
      </c>
      <c r="CE62" s="239">
        <f t="shared" si="31"/>
        <v>347</v>
      </c>
      <c r="CF62" s="239">
        <f t="shared" si="31"/>
        <v>347</v>
      </c>
      <c r="CG62" s="239">
        <f t="shared" si="31"/>
        <v>347</v>
      </c>
      <c r="CH62" s="239">
        <f t="shared" si="31"/>
        <v>347</v>
      </c>
      <c r="CI62" s="239">
        <f t="shared" si="31"/>
        <v>347</v>
      </c>
      <c r="CJ62" s="239">
        <f t="shared" si="31"/>
        <v>347</v>
      </c>
      <c r="CK62" s="239">
        <f t="shared" si="31"/>
        <v>347</v>
      </c>
      <c r="CL62" s="239">
        <f t="shared" si="31"/>
        <v>348</v>
      </c>
      <c r="CM62" s="239">
        <f t="shared" si="31"/>
        <v>348</v>
      </c>
      <c r="CN62" s="239">
        <f t="shared" si="31"/>
        <v>349</v>
      </c>
      <c r="CO62" s="239">
        <f t="shared" si="31"/>
        <v>350</v>
      </c>
      <c r="CP62" s="239">
        <f t="shared" si="31"/>
        <v>350</v>
      </c>
      <c r="CQ62" s="239">
        <f t="shared" si="31"/>
        <v>350</v>
      </c>
      <c r="CR62" s="239">
        <f t="shared" si="31"/>
        <v>350</v>
      </c>
      <c r="CS62" s="239">
        <f t="shared" si="31"/>
        <v>351</v>
      </c>
      <c r="CT62" s="239">
        <f t="shared" si="31"/>
        <v>351</v>
      </c>
      <c r="CU62" s="239">
        <f t="shared" si="31"/>
        <v>353</v>
      </c>
      <c r="CV62" s="239">
        <f t="shared" si="31"/>
        <v>353</v>
      </c>
      <c r="CW62" s="239">
        <f t="shared" si="31"/>
        <v>353</v>
      </c>
      <c r="CX62" s="239">
        <f t="shared" si="31"/>
        <v>353</v>
      </c>
      <c r="CY62" s="239">
        <f t="shared" si="31"/>
        <v>353</v>
      </c>
      <c r="CZ62" s="239">
        <f t="shared" si="31"/>
        <v>354</v>
      </c>
      <c r="DA62" s="239">
        <f t="shared" si="31"/>
        <v>355</v>
      </c>
      <c r="DB62" s="239">
        <f t="shared" si="31"/>
        <v>355</v>
      </c>
      <c r="DC62" s="239">
        <f t="shared" si="31"/>
        <v>357</v>
      </c>
      <c r="DD62" s="239">
        <f t="shared" si="31"/>
        <v>357</v>
      </c>
      <c r="DE62" s="239">
        <f t="shared" si="31"/>
        <v>357</v>
      </c>
      <c r="DF62" s="239">
        <f t="shared" si="31"/>
        <v>358</v>
      </c>
      <c r="DG62" s="239">
        <f t="shared" si="31"/>
        <v>360</v>
      </c>
      <c r="DH62" s="239">
        <f t="shared" si="31"/>
        <v>360</v>
      </c>
      <c r="DI62" s="239">
        <f t="shared" si="31"/>
        <v>360</v>
      </c>
      <c r="DJ62" s="239">
        <f t="shared" si="31"/>
        <v>360</v>
      </c>
      <c r="DK62" s="239">
        <f t="shared" si="31"/>
        <v>360</v>
      </c>
      <c r="DL62" s="239">
        <f t="shared" si="31"/>
        <v>360</v>
      </c>
      <c r="DM62" s="239">
        <f t="shared" si="31"/>
        <v>363</v>
      </c>
      <c r="DN62" s="239">
        <f t="shared" si="31"/>
        <v>363</v>
      </c>
      <c r="DO62" s="239">
        <f t="shared" si="31"/>
        <v>363</v>
      </c>
      <c r="DP62" s="239">
        <f t="shared" si="31"/>
        <v>363</v>
      </c>
      <c r="DQ62" s="239">
        <f t="shared" si="31"/>
        <v>363</v>
      </c>
      <c r="DR62" s="239">
        <f t="shared" si="31"/>
        <v>363</v>
      </c>
      <c r="DS62" s="239">
        <f t="shared" si="31"/>
        <v>363</v>
      </c>
      <c r="DT62" s="239">
        <f t="shared" si="31"/>
        <v>363</v>
      </c>
      <c r="DU62" s="239">
        <f t="shared" si="31"/>
        <v>363</v>
      </c>
      <c r="DV62" s="239">
        <f t="shared" si="31"/>
        <v>363</v>
      </c>
      <c r="DW62" s="239">
        <f t="shared" si="31"/>
        <v>363</v>
      </c>
      <c r="DX62" s="239">
        <f t="shared" si="31"/>
        <v>365</v>
      </c>
      <c r="DY62" s="239">
        <f t="shared" si="31"/>
        <v>365</v>
      </c>
      <c r="DZ62" s="239">
        <f t="shared" si="31"/>
        <v>365</v>
      </c>
      <c r="EA62" s="239">
        <f t="shared" si="31"/>
        <v>366</v>
      </c>
      <c r="EB62" s="239">
        <f t="shared" si="31"/>
        <v>367</v>
      </c>
      <c r="EC62" s="239">
        <f t="shared" si="31"/>
        <v>367</v>
      </c>
      <c r="ED62" s="239">
        <f t="shared" si="31"/>
        <v>368</v>
      </c>
      <c r="EE62" s="239">
        <f t="shared" si="31"/>
        <v>368</v>
      </c>
      <c r="EF62" s="239">
        <f t="shared" si="31"/>
        <v>368</v>
      </c>
      <c r="EG62" s="239">
        <f t="shared" si="31"/>
        <v>368</v>
      </c>
      <c r="EH62" s="239">
        <f t="shared" si="31"/>
        <v>368</v>
      </c>
      <c r="EI62" s="239">
        <f t="shared" si="31"/>
        <v>368</v>
      </c>
      <c r="EJ62" s="239">
        <f t="shared" si="31"/>
        <v>368</v>
      </c>
      <c r="EK62" s="239">
        <f t="shared" si="31"/>
        <v>368</v>
      </c>
      <c r="EL62" s="239">
        <f t="shared" si="31"/>
        <v>369</v>
      </c>
      <c r="EM62" s="239">
        <f t="shared" ref="EM62:GT62" si="32">EC38</f>
        <v>369</v>
      </c>
      <c r="EN62" s="239">
        <f t="shared" si="32"/>
        <v>370</v>
      </c>
      <c r="EO62" s="239">
        <f t="shared" si="32"/>
        <v>370</v>
      </c>
      <c r="EP62" s="239">
        <f t="shared" si="32"/>
        <v>370</v>
      </c>
      <c r="EQ62" s="239">
        <f t="shared" si="32"/>
        <v>371</v>
      </c>
      <c r="ER62" s="239">
        <f t="shared" si="32"/>
        <v>373</v>
      </c>
      <c r="ES62" s="239">
        <f t="shared" si="32"/>
        <v>376</v>
      </c>
      <c r="ET62" s="239">
        <f t="shared" si="32"/>
        <v>378</v>
      </c>
      <c r="EU62" s="239">
        <f t="shared" si="32"/>
        <v>380</v>
      </c>
      <c r="EV62" s="239">
        <f t="shared" si="32"/>
        <v>381</v>
      </c>
      <c r="EW62" s="239">
        <f t="shared" si="32"/>
        <v>383</v>
      </c>
      <c r="EX62" s="239">
        <f t="shared" si="32"/>
        <v>386</v>
      </c>
      <c r="EY62" s="239">
        <f t="shared" si="32"/>
        <v>389</v>
      </c>
      <c r="EZ62" s="239">
        <f t="shared" si="32"/>
        <v>394</v>
      </c>
      <c r="FA62" s="239">
        <f t="shared" si="32"/>
        <v>397</v>
      </c>
      <c r="FB62" s="239">
        <f t="shared" si="32"/>
        <v>404</v>
      </c>
      <c r="FC62" s="239">
        <f t="shared" si="32"/>
        <v>409</v>
      </c>
      <c r="FD62" s="239">
        <f t="shared" si="32"/>
        <v>415</v>
      </c>
      <c r="FE62" s="239">
        <f t="shared" si="32"/>
        <v>422</v>
      </c>
      <c r="FF62" s="239">
        <f t="shared" si="32"/>
        <v>429</v>
      </c>
      <c r="FG62" s="239">
        <f t="shared" si="32"/>
        <v>436</v>
      </c>
      <c r="FH62" s="239">
        <f t="shared" si="32"/>
        <v>445</v>
      </c>
      <c r="FI62" s="239">
        <f t="shared" si="32"/>
        <v>450</v>
      </c>
      <c r="FJ62" s="239">
        <f t="shared" si="32"/>
        <v>460</v>
      </c>
      <c r="FK62" s="239">
        <f t="shared" si="32"/>
        <v>473</v>
      </c>
      <c r="FL62" s="239">
        <f t="shared" si="32"/>
        <v>485</v>
      </c>
      <c r="FM62" s="239">
        <f t="shared" si="32"/>
        <v>493</v>
      </c>
      <c r="FN62" s="239">
        <f t="shared" si="32"/>
        <v>503</v>
      </c>
      <c r="FO62" s="239">
        <f t="shared" si="32"/>
        <v>513</v>
      </c>
      <c r="FP62" s="239">
        <f t="shared" si="32"/>
        <v>524</v>
      </c>
      <c r="FQ62" s="239">
        <f t="shared" si="32"/>
        <v>529</v>
      </c>
      <c r="FR62" s="239">
        <f t="shared" si="32"/>
        <v>537</v>
      </c>
      <c r="FS62" s="239">
        <f t="shared" si="32"/>
        <v>544</v>
      </c>
      <c r="FT62" s="239">
        <f t="shared" si="32"/>
        <v>553</v>
      </c>
      <c r="FU62" s="239">
        <f t="shared" si="32"/>
        <v>559</v>
      </c>
      <c r="FV62" s="239">
        <f t="shared" si="32"/>
        <v>562</v>
      </c>
      <c r="FW62" s="239">
        <f t="shared" si="32"/>
        <v>567</v>
      </c>
      <c r="FX62" s="239">
        <f t="shared" si="32"/>
        <v>572</v>
      </c>
      <c r="FY62" s="239">
        <f t="shared" si="32"/>
        <v>578</v>
      </c>
      <c r="FZ62" s="239">
        <f t="shared" si="32"/>
        <v>588</v>
      </c>
      <c r="GA62" s="239">
        <f t="shared" si="32"/>
        <v>592</v>
      </c>
      <c r="GB62" s="239">
        <f t="shared" si="32"/>
        <v>594</v>
      </c>
      <c r="GC62" s="239">
        <f t="shared" si="32"/>
        <v>602</v>
      </c>
      <c r="GD62" s="239">
        <f t="shared" si="32"/>
        <v>604</v>
      </c>
      <c r="GE62" s="239">
        <f t="shared" si="32"/>
        <v>608</v>
      </c>
      <c r="GF62" s="239">
        <f t="shared" si="32"/>
        <v>616</v>
      </c>
      <c r="GG62" s="239">
        <f t="shared" si="32"/>
        <v>623</v>
      </c>
      <c r="GH62" s="239">
        <f t="shared" si="32"/>
        <v>630</v>
      </c>
      <c r="GI62" s="239">
        <f t="shared" si="32"/>
        <v>636</v>
      </c>
      <c r="GJ62" s="239">
        <f t="shared" si="32"/>
        <v>648</v>
      </c>
      <c r="GK62" s="239">
        <f t="shared" si="32"/>
        <v>661</v>
      </c>
      <c r="GL62" s="239">
        <f t="shared" si="32"/>
        <v>677</v>
      </c>
      <c r="GM62" s="239">
        <f t="shared" si="32"/>
        <v>694</v>
      </c>
      <c r="GN62" s="239">
        <f t="shared" si="32"/>
        <v>723</v>
      </c>
      <c r="GO62" s="239">
        <f t="shared" si="32"/>
        <v>758</v>
      </c>
      <c r="GP62" s="239">
        <f t="shared" si="32"/>
        <v>782</v>
      </c>
      <c r="GQ62" s="239">
        <f t="shared" si="32"/>
        <v>817</v>
      </c>
      <c r="GR62" s="239">
        <f t="shared" si="32"/>
        <v>859</v>
      </c>
      <c r="GS62" s="239">
        <f t="shared" si="32"/>
        <v>893</v>
      </c>
      <c r="GT62" s="239">
        <f t="shared" si="32"/>
        <v>930</v>
      </c>
      <c r="GU62" s="239"/>
      <c r="GV62" s="239"/>
      <c r="GW62" s="239"/>
      <c r="GX62" s="239"/>
      <c r="GY62" s="239"/>
      <c r="GZ62" s="239"/>
      <c r="HA62" s="239"/>
      <c r="HB62" s="239"/>
      <c r="HC62" s="239"/>
      <c r="HD62" s="239"/>
      <c r="HE62" s="239"/>
      <c r="HF62" s="239"/>
      <c r="HG62" s="239"/>
      <c r="HH62" s="239"/>
      <c r="HI62" s="239"/>
      <c r="HJ62" s="239"/>
      <c r="HK62" s="239"/>
      <c r="HL62" s="239"/>
      <c r="HM62" s="239"/>
      <c r="HN62" s="239"/>
      <c r="HO62" s="239"/>
      <c r="HP62" s="239"/>
      <c r="HQ62" s="250"/>
    </row>
    <row r="63" spans="1:225" s="100" customFormat="1" ht="15.75" thickBot="1" x14ac:dyDescent="0.3">
      <c r="A63" s="243"/>
      <c r="C63" s="247" t="s">
        <v>12</v>
      </c>
      <c r="D63" s="345"/>
      <c r="E63" s="345"/>
      <c r="F63" s="345"/>
      <c r="G63" s="345"/>
      <c r="H63" s="345"/>
      <c r="I63" s="345"/>
      <c r="J63" s="345"/>
      <c r="K63" s="345"/>
      <c r="L63" s="345"/>
      <c r="M63" s="345">
        <v>3</v>
      </c>
      <c r="N63" s="339">
        <f>D34</f>
        <v>14</v>
      </c>
      <c r="O63" s="339">
        <f t="shared" ref="O63:BZ63" si="33">E34</f>
        <v>16</v>
      </c>
      <c r="P63" s="339">
        <f t="shared" si="33"/>
        <v>16</v>
      </c>
      <c r="Q63" s="339">
        <f t="shared" si="33"/>
        <v>17</v>
      </c>
      <c r="R63" s="339">
        <f t="shared" si="33"/>
        <v>19</v>
      </c>
      <c r="S63" s="339">
        <f t="shared" si="33"/>
        <v>24</v>
      </c>
      <c r="T63" s="339">
        <f t="shared" si="33"/>
        <v>27</v>
      </c>
      <c r="U63" s="339">
        <f t="shared" si="33"/>
        <v>39</v>
      </c>
      <c r="V63" s="339">
        <f t="shared" si="33"/>
        <v>39</v>
      </c>
      <c r="W63" s="339">
        <f t="shared" si="33"/>
        <v>43</v>
      </c>
      <c r="X63" s="339">
        <f t="shared" si="33"/>
        <v>50</v>
      </c>
      <c r="Y63" s="339">
        <f t="shared" si="33"/>
        <v>56</v>
      </c>
      <c r="Z63" s="339">
        <f t="shared" si="33"/>
        <v>61</v>
      </c>
      <c r="AA63" s="339">
        <f t="shared" si="33"/>
        <v>73</v>
      </c>
      <c r="AB63" s="339">
        <f t="shared" si="33"/>
        <v>82</v>
      </c>
      <c r="AC63" s="339">
        <f t="shared" si="33"/>
        <v>99</v>
      </c>
      <c r="AD63" s="339">
        <f t="shared" si="33"/>
        <v>114</v>
      </c>
      <c r="AE63" s="339">
        <f t="shared" si="33"/>
        <v>118</v>
      </c>
      <c r="AF63" s="339">
        <f t="shared" si="33"/>
        <v>127</v>
      </c>
      <c r="AG63" s="339">
        <f t="shared" si="33"/>
        <v>148</v>
      </c>
      <c r="AH63" s="339">
        <f t="shared" si="33"/>
        <v>163</v>
      </c>
      <c r="AI63" s="339">
        <f t="shared" si="33"/>
        <v>174</v>
      </c>
      <c r="AJ63" s="339">
        <f t="shared" si="33"/>
        <v>194</v>
      </c>
      <c r="AK63" s="339">
        <f t="shared" si="33"/>
        <v>210</v>
      </c>
      <c r="AL63" s="339">
        <f t="shared" si="33"/>
        <v>218</v>
      </c>
      <c r="AM63" s="339">
        <f t="shared" si="33"/>
        <v>221</v>
      </c>
      <c r="AN63" s="339">
        <f t="shared" si="33"/>
        <v>235</v>
      </c>
      <c r="AO63" s="339">
        <f t="shared" si="33"/>
        <v>253</v>
      </c>
      <c r="AP63" s="339">
        <f t="shared" si="33"/>
        <v>277</v>
      </c>
      <c r="AQ63" s="339">
        <f t="shared" si="33"/>
        <v>298</v>
      </c>
      <c r="AR63" s="339">
        <f t="shared" si="33"/>
        <v>313</v>
      </c>
      <c r="AS63" s="339">
        <f t="shared" si="33"/>
        <v>322</v>
      </c>
      <c r="AT63" s="339">
        <f t="shared" si="33"/>
        <v>328</v>
      </c>
      <c r="AU63" s="339">
        <f t="shared" si="33"/>
        <v>335</v>
      </c>
      <c r="AV63" s="339">
        <f t="shared" si="33"/>
        <v>346</v>
      </c>
      <c r="AW63" s="339">
        <f t="shared" si="33"/>
        <v>359</v>
      </c>
      <c r="AX63" s="339">
        <f t="shared" si="33"/>
        <v>377</v>
      </c>
      <c r="AY63" s="339">
        <f t="shared" si="33"/>
        <v>389</v>
      </c>
      <c r="AZ63" s="339">
        <f t="shared" si="33"/>
        <v>398</v>
      </c>
      <c r="BA63" s="339">
        <f t="shared" si="33"/>
        <v>403</v>
      </c>
      <c r="BB63" s="339">
        <f t="shared" si="33"/>
        <v>408</v>
      </c>
      <c r="BC63" s="339">
        <f t="shared" si="33"/>
        <v>424</v>
      </c>
      <c r="BD63" s="339">
        <f t="shared" si="33"/>
        <v>440</v>
      </c>
      <c r="BE63" s="339">
        <f t="shared" si="33"/>
        <v>452</v>
      </c>
      <c r="BF63" s="339">
        <f t="shared" si="33"/>
        <v>452</v>
      </c>
      <c r="BG63" s="339">
        <f t="shared" si="33"/>
        <v>464</v>
      </c>
      <c r="BH63" s="339">
        <f t="shared" si="33"/>
        <v>464</v>
      </c>
      <c r="BI63" s="339">
        <f t="shared" si="33"/>
        <v>468</v>
      </c>
      <c r="BJ63" s="339">
        <f t="shared" si="33"/>
        <v>474</v>
      </c>
      <c r="BK63" s="339">
        <f t="shared" si="33"/>
        <v>476</v>
      </c>
      <c r="BL63" s="339">
        <f t="shared" si="33"/>
        <v>482</v>
      </c>
      <c r="BM63" s="339">
        <f t="shared" si="33"/>
        <v>483</v>
      </c>
      <c r="BN63" s="339">
        <f t="shared" si="33"/>
        <v>487</v>
      </c>
      <c r="BO63" s="339">
        <f t="shared" si="33"/>
        <v>491</v>
      </c>
      <c r="BP63" s="339">
        <f t="shared" si="33"/>
        <v>493</v>
      </c>
      <c r="BQ63" s="339">
        <f t="shared" si="33"/>
        <v>493</v>
      </c>
      <c r="BR63" s="339">
        <f t="shared" si="33"/>
        <v>494</v>
      </c>
      <c r="BS63" s="339">
        <f t="shared" si="33"/>
        <v>495</v>
      </c>
      <c r="BT63" s="339">
        <f t="shared" si="33"/>
        <v>496</v>
      </c>
      <c r="BU63" s="339">
        <f t="shared" si="33"/>
        <v>497</v>
      </c>
      <c r="BV63" s="339">
        <f t="shared" si="33"/>
        <v>498</v>
      </c>
      <c r="BW63" s="339">
        <f t="shared" si="33"/>
        <v>499</v>
      </c>
      <c r="BX63" s="339">
        <f t="shared" si="33"/>
        <v>499</v>
      </c>
      <c r="BY63" s="339">
        <f t="shared" si="33"/>
        <v>500</v>
      </c>
      <c r="BZ63" s="339">
        <f t="shared" si="33"/>
        <v>500</v>
      </c>
      <c r="CA63" s="339">
        <f t="shared" ref="CA63:EL63" si="34">BQ34</f>
        <v>500</v>
      </c>
      <c r="CB63" s="339">
        <f t="shared" si="34"/>
        <v>501</v>
      </c>
      <c r="CC63" s="339">
        <f t="shared" si="34"/>
        <v>501</v>
      </c>
      <c r="CD63" s="339">
        <f t="shared" si="34"/>
        <v>503</v>
      </c>
      <c r="CE63" s="339">
        <f t="shared" si="34"/>
        <v>503</v>
      </c>
      <c r="CF63" s="339">
        <f t="shared" si="34"/>
        <v>505</v>
      </c>
      <c r="CG63" s="339">
        <f t="shared" si="34"/>
        <v>508</v>
      </c>
      <c r="CH63" s="339">
        <f t="shared" si="34"/>
        <v>508</v>
      </c>
      <c r="CI63" s="339">
        <f t="shared" si="34"/>
        <v>509</v>
      </c>
      <c r="CJ63" s="339">
        <f t="shared" si="34"/>
        <v>509</v>
      </c>
      <c r="CK63" s="339">
        <f t="shared" si="34"/>
        <v>509</v>
      </c>
      <c r="CL63" s="339">
        <f t="shared" si="34"/>
        <v>509</v>
      </c>
      <c r="CM63" s="339">
        <f t="shared" si="34"/>
        <v>509</v>
      </c>
      <c r="CN63" s="339">
        <f t="shared" si="34"/>
        <v>509</v>
      </c>
      <c r="CO63" s="339">
        <f t="shared" si="34"/>
        <v>513</v>
      </c>
      <c r="CP63" s="339">
        <f t="shared" si="34"/>
        <v>513</v>
      </c>
      <c r="CQ63" s="339">
        <f t="shared" si="34"/>
        <v>515</v>
      </c>
      <c r="CR63" s="339">
        <f t="shared" si="34"/>
        <v>515</v>
      </c>
      <c r="CS63" s="339">
        <f t="shared" si="34"/>
        <v>517</v>
      </c>
      <c r="CT63" s="339">
        <f t="shared" si="34"/>
        <v>520</v>
      </c>
      <c r="CU63" s="339">
        <f t="shared" si="34"/>
        <v>521</v>
      </c>
      <c r="CV63" s="339">
        <f t="shared" si="34"/>
        <v>525</v>
      </c>
      <c r="CW63" s="339">
        <f t="shared" si="34"/>
        <v>525</v>
      </c>
      <c r="CX63" s="339">
        <f t="shared" si="34"/>
        <v>525</v>
      </c>
      <c r="CY63" s="339">
        <f t="shared" si="34"/>
        <v>526</v>
      </c>
      <c r="CZ63" s="339">
        <f t="shared" si="34"/>
        <v>528</v>
      </c>
      <c r="DA63" s="339">
        <f t="shared" si="34"/>
        <v>527</v>
      </c>
      <c r="DB63" s="339">
        <f t="shared" si="34"/>
        <v>527</v>
      </c>
      <c r="DC63" s="339">
        <f t="shared" si="34"/>
        <v>530</v>
      </c>
      <c r="DD63" s="339">
        <f t="shared" si="34"/>
        <v>531</v>
      </c>
      <c r="DE63" s="339">
        <f t="shared" si="34"/>
        <v>531</v>
      </c>
      <c r="DF63" s="339">
        <f t="shared" si="34"/>
        <v>533</v>
      </c>
      <c r="DG63" s="339">
        <f t="shared" si="34"/>
        <v>534</v>
      </c>
      <c r="DH63" s="339">
        <f t="shared" si="34"/>
        <v>534</v>
      </c>
      <c r="DI63" s="339">
        <f t="shared" si="34"/>
        <v>535</v>
      </c>
      <c r="DJ63" s="339">
        <f t="shared" si="34"/>
        <v>535</v>
      </c>
      <c r="DK63" s="339">
        <f t="shared" si="34"/>
        <v>535</v>
      </c>
      <c r="DL63" s="339">
        <f t="shared" si="34"/>
        <v>535</v>
      </c>
      <c r="DM63" s="339">
        <f t="shared" si="34"/>
        <v>535</v>
      </c>
      <c r="DN63" s="339">
        <f t="shared" si="34"/>
        <v>535</v>
      </c>
      <c r="DO63" s="339">
        <f t="shared" si="34"/>
        <v>535</v>
      </c>
      <c r="DP63" s="339">
        <f t="shared" si="34"/>
        <v>535</v>
      </c>
      <c r="DQ63" s="339">
        <f t="shared" si="34"/>
        <v>535</v>
      </c>
      <c r="DR63" s="339">
        <f t="shared" si="34"/>
        <v>535</v>
      </c>
      <c r="DS63" s="339">
        <f t="shared" si="34"/>
        <v>535</v>
      </c>
      <c r="DT63" s="339">
        <f t="shared" si="34"/>
        <v>535</v>
      </c>
      <c r="DU63" s="339">
        <f t="shared" si="34"/>
        <v>536</v>
      </c>
      <c r="DV63" s="339">
        <f t="shared" si="34"/>
        <v>536</v>
      </c>
      <c r="DW63" s="339">
        <f t="shared" si="34"/>
        <v>534</v>
      </c>
      <c r="DX63" s="339">
        <f t="shared" si="34"/>
        <v>534</v>
      </c>
      <c r="DY63" s="339">
        <f t="shared" si="34"/>
        <v>533</v>
      </c>
      <c r="DZ63" s="339">
        <f t="shared" si="34"/>
        <v>533</v>
      </c>
      <c r="EA63" s="339">
        <f t="shared" si="34"/>
        <v>534</v>
      </c>
      <c r="EB63" s="339">
        <f t="shared" si="34"/>
        <v>533</v>
      </c>
      <c r="EC63" s="339">
        <f t="shared" si="34"/>
        <v>534</v>
      </c>
      <c r="ED63" s="339">
        <f t="shared" si="34"/>
        <v>534</v>
      </c>
      <c r="EE63" s="339">
        <f t="shared" si="34"/>
        <v>534</v>
      </c>
      <c r="EF63" s="339">
        <f t="shared" si="34"/>
        <v>534</v>
      </c>
      <c r="EG63" s="339">
        <f t="shared" si="34"/>
        <v>534</v>
      </c>
      <c r="EH63" s="339">
        <f t="shared" si="34"/>
        <v>536</v>
      </c>
      <c r="EI63" s="339">
        <f t="shared" si="34"/>
        <v>536</v>
      </c>
      <c r="EJ63" s="339">
        <f t="shared" si="34"/>
        <v>538</v>
      </c>
      <c r="EK63" s="339">
        <f t="shared" si="34"/>
        <v>541</v>
      </c>
      <c r="EL63" s="339">
        <f t="shared" si="34"/>
        <v>541</v>
      </c>
      <c r="EM63" s="339">
        <f t="shared" ref="EM63:GT63" si="35">EC34</f>
        <v>541</v>
      </c>
      <c r="EN63" s="339">
        <f t="shared" si="35"/>
        <v>542</v>
      </c>
      <c r="EO63" s="339">
        <f t="shared" si="35"/>
        <v>544</v>
      </c>
      <c r="EP63" s="339">
        <f t="shared" si="35"/>
        <v>547</v>
      </c>
      <c r="EQ63" s="339">
        <f t="shared" si="35"/>
        <v>548</v>
      </c>
      <c r="ER63" s="339">
        <f t="shared" si="35"/>
        <v>550</v>
      </c>
      <c r="ES63" s="339">
        <f t="shared" si="35"/>
        <v>551</v>
      </c>
      <c r="ET63" s="339">
        <f t="shared" si="35"/>
        <v>551</v>
      </c>
      <c r="EU63" s="339">
        <f t="shared" si="35"/>
        <v>551</v>
      </c>
      <c r="EV63" s="339">
        <f t="shared" si="35"/>
        <v>551</v>
      </c>
      <c r="EW63" s="339">
        <f t="shared" si="35"/>
        <v>552</v>
      </c>
      <c r="EX63" s="339">
        <f t="shared" si="35"/>
        <v>553</v>
      </c>
      <c r="EY63" s="339">
        <f t="shared" si="35"/>
        <v>554</v>
      </c>
      <c r="EZ63" s="339">
        <f t="shared" si="35"/>
        <v>555</v>
      </c>
      <c r="FA63" s="339">
        <f t="shared" si="35"/>
        <v>556</v>
      </c>
      <c r="FB63" s="339">
        <f t="shared" si="35"/>
        <v>556</v>
      </c>
      <c r="FC63" s="339">
        <f t="shared" si="35"/>
        <v>561</v>
      </c>
      <c r="FD63" s="339">
        <f t="shared" si="35"/>
        <v>564</v>
      </c>
      <c r="FE63" s="339">
        <f t="shared" si="35"/>
        <v>565</v>
      </c>
      <c r="FF63" s="339">
        <f t="shared" si="35"/>
        <v>568</v>
      </c>
      <c r="FG63" s="339">
        <f t="shared" si="35"/>
        <v>573</v>
      </c>
      <c r="FH63" s="339">
        <f t="shared" si="35"/>
        <v>573</v>
      </c>
      <c r="FI63" s="339">
        <f t="shared" si="35"/>
        <v>575</v>
      </c>
      <c r="FJ63" s="339">
        <f t="shared" si="35"/>
        <v>577</v>
      </c>
      <c r="FK63" s="339">
        <f t="shared" si="35"/>
        <v>580</v>
      </c>
      <c r="FL63" s="339">
        <f t="shared" si="35"/>
        <v>581</v>
      </c>
      <c r="FM63" s="339">
        <f t="shared" si="35"/>
        <v>583</v>
      </c>
      <c r="FN63" s="339">
        <f t="shared" si="35"/>
        <v>584</v>
      </c>
      <c r="FO63" s="339">
        <f t="shared" si="35"/>
        <v>587</v>
      </c>
      <c r="FP63" s="339">
        <f t="shared" si="35"/>
        <v>588</v>
      </c>
      <c r="FQ63" s="339">
        <f t="shared" si="35"/>
        <v>589</v>
      </c>
      <c r="FR63" s="339">
        <f t="shared" si="35"/>
        <v>592</v>
      </c>
      <c r="FS63" s="339">
        <f t="shared" si="35"/>
        <v>594</v>
      </c>
      <c r="FT63" s="339">
        <f t="shared" si="35"/>
        <v>597</v>
      </c>
      <c r="FU63" s="339">
        <f t="shared" si="35"/>
        <v>601</v>
      </c>
      <c r="FV63" s="339">
        <f t="shared" si="35"/>
        <v>601</v>
      </c>
      <c r="FW63" s="339">
        <f t="shared" si="35"/>
        <v>604</v>
      </c>
      <c r="FX63" s="339">
        <f t="shared" si="35"/>
        <v>605</v>
      </c>
      <c r="FY63" s="339">
        <f t="shared" si="35"/>
        <v>607</v>
      </c>
      <c r="FZ63" s="339">
        <f t="shared" si="35"/>
        <v>608</v>
      </c>
      <c r="GA63" s="339">
        <f t="shared" si="35"/>
        <v>609</v>
      </c>
      <c r="GB63" s="339">
        <f t="shared" si="35"/>
        <v>611</v>
      </c>
      <c r="GC63" s="339">
        <f t="shared" si="35"/>
        <v>612</v>
      </c>
      <c r="GD63" s="339">
        <f t="shared" si="35"/>
        <v>612</v>
      </c>
      <c r="GE63" s="339">
        <f t="shared" si="35"/>
        <v>612</v>
      </c>
      <c r="GF63" s="339">
        <f t="shared" si="35"/>
        <v>614</v>
      </c>
      <c r="GG63" s="339">
        <f t="shared" si="35"/>
        <v>617</v>
      </c>
      <c r="GH63" s="339">
        <f t="shared" si="35"/>
        <v>619</v>
      </c>
      <c r="GI63" s="339">
        <f t="shared" si="35"/>
        <v>622</v>
      </c>
      <c r="GJ63" s="339">
        <f t="shared" si="35"/>
        <v>628</v>
      </c>
      <c r="GK63" s="339">
        <f t="shared" si="35"/>
        <v>628</v>
      </c>
      <c r="GL63" s="339">
        <f t="shared" si="35"/>
        <v>631</v>
      </c>
      <c r="GM63" s="339">
        <f t="shared" si="35"/>
        <v>638</v>
      </c>
      <c r="GN63" s="339">
        <f t="shared" si="35"/>
        <v>639</v>
      </c>
      <c r="GO63" s="339">
        <f t="shared" si="35"/>
        <v>644</v>
      </c>
      <c r="GP63" s="339">
        <f t="shared" si="35"/>
        <v>652</v>
      </c>
      <c r="GQ63" s="339">
        <f t="shared" si="35"/>
        <v>657</v>
      </c>
      <c r="GR63" s="339">
        <f t="shared" si="35"/>
        <v>665</v>
      </c>
      <c r="GS63" s="339">
        <f t="shared" si="35"/>
        <v>675</v>
      </c>
      <c r="GT63" s="339">
        <f t="shared" si="35"/>
        <v>690</v>
      </c>
      <c r="GU63" s="339"/>
      <c r="GV63" s="339"/>
      <c r="GW63" s="339"/>
      <c r="GX63" s="339"/>
      <c r="GY63" s="339"/>
      <c r="GZ63" s="339"/>
      <c r="HA63" s="339"/>
      <c r="HB63" s="339"/>
      <c r="HC63" s="339"/>
      <c r="HD63" s="339"/>
      <c r="HE63" s="339"/>
      <c r="HF63" s="339"/>
      <c r="HG63" s="339"/>
      <c r="HH63" s="339"/>
      <c r="HI63" s="339"/>
      <c r="HJ63" s="339"/>
      <c r="HK63" s="339"/>
      <c r="HL63" s="339"/>
      <c r="HM63" s="339"/>
      <c r="HN63" s="339"/>
      <c r="HO63" s="339"/>
      <c r="HP63" s="339"/>
      <c r="HQ63" s="340"/>
    </row>
    <row r="64" spans="1:225" s="100" customFormat="1" x14ac:dyDescent="0.25">
      <c r="C64" s="239"/>
    </row>
    <row r="65" spans="3:225" s="100" customFormat="1" x14ac:dyDescent="0.25">
      <c r="I65" s="248" t="s">
        <v>94</v>
      </c>
    </row>
    <row r="66" spans="3:225" s="100" customFormat="1" x14ac:dyDescent="0.25">
      <c r="I66" s="248"/>
    </row>
    <row r="67" spans="3:225" s="100" customFormat="1" x14ac:dyDescent="0.25">
      <c r="C67" s="100" t="s">
        <v>99</v>
      </c>
      <c r="D67" s="242">
        <v>43893</v>
      </c>
      <c r="E67" s="242">
        <v>43894</v>
      </c>
      <c r="F67" s="242">
        <v>43895</v>
      </c>
      <c r="G67" s="242">
        <v>43896</v>
      </c>
      <c r="H67" s="242">
        <v>43897</v>
      </c>
      <c r="I67" s="242">
        <v>43898</v>
      </c>
      <c r="J67" s="242">
        <v>43899</v>
      </c>
      <c r="K67" s="242">
        <v>43900</v>
      </c>
      <c r="L67" s="242">
        <v>43901</v>
      </c>
      <c r="M67" s="242">
        <v>43902</v>
      </c>
      <c r="N67" s="242">
        <v>43903</v>
      </c>
      <c r="O67" s="242">
        <v>43904</v>
      </c>
      <c r="P67" s="242">
        <v>43905</v>
      </c>
      <c r="Q67" s="242">
        <v>43906</v>
      </c>
      <c r="R67" s="242">
        <v>43907</v>
      </c>
      <c r="S67" s="242">
        <v>43908</v>
      </c>
      <c r="T67" s="242">
        <v>43909</v>
      </c>
      <c r="U67" s="242">
        <v>43910</v>
      </c>
      <c r="V67" s="242">
        <v>43911</v>
      </c>
      <c r="W67" s="242">
        <v>43912</v>
      </c>
      <c r="X67" s="242">
        <v>43913</v>
      </c>
      <c r="Y67" s="242">
        <v>43914</v>
      </c>
      <c r="Z67" s="242">
        <v>43915</v>
      </c>
      <c r="AA67" s="242">
        <v>43916</v>
      </c>
      <c r="AB67" s="242">
        <v>43917</v>
      </c>
      <c r="AC67" s="242">
        <v>43918</v>
      </c>
      <c r="AD67" s="242">
        <v>43919</v>
      </c>
      <c r="AE67" s="242">
        <v>43920</v>
      </c>
      <c r="AF67" s="242">
        <v>43921</v>
      </c>
      <c r="AG67" s="242">
        <v>43922</v>
      </c>
      <c r="AH67" s="242">
        <v>43923</v>
      </c>
      <c r="AI67" s="242">
        <v>43924</v>
      </c>
      <c r="AJ67" s="242">
        <v>43925</v>
      </c>
      <c r="AK67" s="242">
        <v>43926</v>
      </c>
      <c r="AL67" s="242">
        <v>43927</v>
      </c>
      <c r="AM67" s="242">
        <v>43928</v>
      </c>
      <c r="AN67" s="242">
        <v>43929</v>
      </c>
      <c r="AO67" s="242">
        <v>43930</v>
      </c>
      <c r="AP67" s="242">
        <v>43931</v>
      </c>
      <c r="AQ67" s="242">
        <v>43932</v>
      </c>
      <c r="AR67" s="242">
        <v>43933</v>
      </c>
      <c r="AS67" s="242">
        <v>43934</v>
      </c>
      <c r="AT67" s="242">
        <v>43935</v>
      </c>
      <c r="AU67" s="242">
        <v>43936</v>
      </c>
      <c r="AV67" s="242">
        <v>43937</v>
      </c>
      <c r="AW67" s="242">
        <v>43938</v>
      </c>
      <c r="AX67" s="242">
        <v>43939</v>
      </c>
      <c r="AY67" s="242">
        <v>43940</v>
      </c>
      <c r="AZ67" s="242">
        <v>43941</v>
      </c>
      <c r="BA67" s="242">
        <v>43942</v>
      </c>
      <c r="BB67" s="242">
        <v>43943</v>
      </c>
      <c r="BC67" s="242">
        <v>43944</v>
      </c>
      <c r="BD67" s="242">
        <v>43945</v>
      </c>
      <c r="BE67" s="242">
        <v>43946</v>
      </c>
      <c r="BF67" s="242">
        <v>43947</v>
      </c>
      <c r="BG67" s="242">
        <v>43948</v>
      </c>
      <c r="BH67" s="242">
        <v>43949</v>
      </c>
      <c r="BI67" s="242">
        <v>43950</v>
      </c>
      <c r="BJ67" s="242">
        <v>43951</v>
      </c>
      <c r="BK67" s="242">
        <v>43952</v>
      </c>
      <c r="BL67" s="242">
        <v>43953</v>
      </c>
      <c r="BM67" s="242">
        <v>43954</v>
      </c>
      <c r="BN67" s="242">
        <v>43955</v>
      </c>
      <c r="BO67" s="242">
        <v>43956</v>
      </c>
      <c r="BP67" s="242">
        <v>43957</v>
      </c>
      <c r="BQ67" s="242">
        <v>43958</v>
      </c>
      <c r="BR67" s="242">
        <v>43959</v>
      </c>
      <c r="BS67" s="242">
        <v>43960</v>
      </c>
      <c r="BT67" s="242">
        <v>43961</v>
      </c>
      <c r="BU67" s="242">
        <v>43962</v>
      </c>
      <c r="BV67" s="242">
        <v>43963</v>
      </c>
      <c r="BW67" s="242">
        <v>43964</v>
      </c>
      <c r="BX67" s="242">
        <v>43965</v>
      </c>
      <c r="BY67" s="242">
        <v>43966</v>
      </c>
      <c r="BZ67" s="242">
        <v>43967</v>
      </c>
      <c r="CA67" s="242">
        <v>43968</v>
      </c>
      <c r="CB67" s="242">
        <v>43969</v>
      </c>
      <c r="CC67" s="242">
        <v>43970</v>
      </c>
      <c r="CD67" s="242">
        <v>43971</v>
      </c>
      <c r="CE67" s="242">
        <v>43972</v>
      </c>
      <c r="CF67" s="242">
        <v>43973</v>
      </c>
      <c r="CG67" s="242">
        <v>43974</v>
      </c>
      <c r="CH67" s="242">
        <v>43975</v>
      </c>
      <c r="CI67" s="242">
        <v>43976</v>
      </c>
      <c r="CJ67" s="242">
        <v>43977</v>
      </c>
      <c r="CK67" s="242">
        <v>43978</v>
      </c>
      <c r="CL67" s="242">
        <v>43979</v>
      </c>
      <c r="CM67" s="242">
        <v>43980</v>
      </c>
      <c r="CN67" s="242">
        <v>43981</v>
      </c>
      <c r="CO67" s="242">
        <v>43982</v>
      </c>
      <c r="CP67" s="242">
        <v>43983</v>
      </c>
      <c r="CQ67" s="242">
        <v>43984</v>
      </c>
      <c r="CR67" s="242">
        <v>43985</v>
      </c>
      <c r="CS67" s="242">
        <v>43986</v>
      </c>
      <c r="CT67" s="242">
        <v>43987</v>
      </c>
      <c r="CU67" s="242">
        <v>43988</v>
      </c>
      <c r="CV67" s="242">
        <v>43989</v>
      </c>
      <c r="CW67" s="242">
        <v>43990</v>
      </c>
      <c r="CX67" s="242">
        <v>43991</v>
      </c>
      <c r="CY67" s="242">
        <v>43992</v>
      </c>
      <c r="CZ67" s="242">
        <v>43993</v>
      </c>
      <c r="DA67" s="242">
        <v>43994</v>
      </c>
      <c r="DB67" s="242">
        <v>43995</v>
      </c>
      <c r="DC67" s="242">
        <v>43996</v>
      </c>
      <c r="DD67" s="242">
        <v>43997</v>
      </c>
      <c r="DE67" s="242">
        <v>43998</v>
      </c>
      <c r="DF67" s="242">
        <v>43999</v>
      </c>
      <c r="DG67" s="242">
        <v>44000</v>
      </c>
      <c r="DH67" s="242">
        <v>44001</v>
      </c>
      <c r="DI67" s="242">
        <v>44002</v>
      </c>
      <c r="DJ67" s="242">
        <v>44003</v>
      </c>
      <c r="DK67" s="242">
        <v>44004</v>
      </c>
      <c r="DL67" s="242">
        <v>44005</v>
      </c>
      <c r="DM67" s="242">
        <v>44006</v>
      </c>
      <c r="DN67" s="242">
        <v>44007</v>
      </c>
      <c r="DO67" s="242">
        <v>44008</v>
      </c>
      <c r="DP67" s="242">
        <v>44009</v>
      </c>
      <c r="DQ67" s="242">
        <v>44010</v>
      </c>
      <c r="DR67" s="242">
        <v>44011</v>
      </c>
      <c r="DS67" s="242">
        <v>44012</v>
      </c>
      <c r="DT67" s="242">
        <v>44013</v>
      </c>
      <c r="DU67" s="242">
        <v>44014</v>
      </c>
      <c r="DV67" s="242">
        <v>44015</v>
      </c>
      <c r="DW67" s="242">
        <v>44016</v>
      </c>
      <c r="DX67" s="242">
        <v>44017</v>
      </c>
      <c r="DY67" s="242">
        <v>44018</v>
      </c>
      <c r="DZ67" s="242">
        <v>44019</v>
      </c>
      <c r="EA67" s="242">
        <v>44020</v>
      </c>
      <c r="EB67" s="242">
        <v>44021</v>
      </c>
      <c r="EC67" s="242">
        <v>44022</v>
      </c>
      <c r="ED67" s="242">
        <v>44023</v>
      </c>
      <c r="EE67" s="242">
        <v>44024</v>
      </c>
      <c r="EF67" s="242">
        <v>44025</v>
      </c>
      <c r="EG67" s="242">
        <v>44026</v>
      </c>
      <c r="EH67" s="242">
        <v>44027</v>
      </c>
      <c r="EI67" s="242">
        <v>44028</v>
      </c>
      <c r="EJ67" s="242">
        <v>44029</v>
      </c>
      <c r="EK67" s="242">
        <v>44030</v>
      </c>
      <c r="EL67" s="242">
        <v>44031</v>
      </c>
      <c r="EM67" s="242">
        <v>44032</v>
      </c>
      <c r="EN67" s="242">
        <v>44033</v>
      </c>
      <c r="EO67" s="242">
        <v>44034</v>
      </c>
      <c r="EP67" s="242">
        <v>44035</v>
      </c>
      <c r="EQ67" s="242">
        <v>44036</v>
      </c>
      <c r="ER67" s="242">
        <v>44037</v>
      </c>
      <c r="ES67" s="242">
        <v>44038</v>
      </c>
      <c r="ET67" s="242">
        <v>44039</v>
      </c>
      <c r="EU67" s="242">
        <v>44040</v>
      </c>
      <c r="EV67" s="242">
        <v>44041</v>
      </c>
      <c r="EW67" s="242">
        <v>44042</v>
      </c>
      <c r="EX67" s="242">
        <v>44043</v>
      </c>
      <c r="EY67" s="242">
        <v>44044</v>
      </c>
      <c r="EZ67" s="242">
        <v>44045</v>
      </c>
      <c r="FA67" s="242">
        <v>44046</v>
      </c>
      <c r="FB67" s="242">
        <v>44047</v>
      </c>
      <c r="FC67" s="242">
        <v>44048</v>
      </c>
      <c r="FD67" s="242">
        <v>44049</v>
      </c>
      <c r="FE67" s="242">
        <v>44050</v>
      </c>
      <c r="FF67" s="242">
        <v>44051</v>
      </c>
      <c r="FG67" s="242">
        <v>44052</v>
      </c>
      <c r="FH67" s="242">
        <v>44053</v>
      </c>
      <c r="FI67" s="242">
        <v>44054</v>
      </c>
      <c r="FJ67" s="242">
        <v>44055</v>
      </c>
      <c r="FK67" s="242">
        <v>44056</v>
      </c>
      <c r="FL67" s="242">
        <v>44057</v>
      </c>
      <c r="FM67" s="242">
        <v>44058</v>
      </c>
      <c r="FN67" s="242">
        <v>44059</v>
      </c>
      <c r="FO67" s="242">
        <v>44060</v>
      </c>
      <c r="FP67" s="242">
        <v>44061</v>
      </c>
      <c r="FQ67" s="242">
        <v>44062</v>
      </c>
      <c r="FR67" s="242">
        <v>44063</v>
      </c>
      <c r="FS67" s="242">
        <v>44064</v>
      </c>
      <c r="FT67" s="242">
        <v>44065</v>
      </c>
      <c r="FU67" s="242">
        <v>44066</v>
      </c>
      <c r="FV67" s="242">
        <v>44067</v>
      </c>
      <c r="FW67" s="242">
        <v>44068</v>
      </c>
      <c r="FX67" s="242">
        <v>44069</v>
      </c>
      <c r="FY67" s="242">
        <v>44070</v>
      </c>
      <c r="FZ67" s="242">
        <v>44071</v>
      </c>
      <c r="GA67" s="242">
        <v>44072</v>
      </c>
      <c r="GB67" s="242">
        <v>44073</v>
      </c>
      <c r="GC67" s="242">
        <v>44074</v>
      </c>
      <c r="GD67" s="242">
        <v>44075</v>
      </c>
      <c r="GE67" s="242">
        <v>44076</v>
      </c>
      <c r="GF67" s="242">
        <v>44077</v>
      </c>
      <c r="GG67" s="242">
        <v>44078</v>
      </c>
      <c r="GH67" s="242">
        <v>44079</v>
      </c>
      <c r="GI67" s="242">
        <v>44080</v>
      </c>
      <c r="GJ67" s="242">
        <v>44081</v>
      </c>
      <c r="GK67" s="242">
        <v>44082</v>
      </c>
      <c r="GL67" s="242">
        <v>44083</v>
      </c>
      <c r="GM67" s="242">
        <v>44084</v>
      </c>
      <c r="GN67" s="242">
        <v>44085</v>
      </c>
      <c r="GO67" s="242">
        <v>44086</v>
      </c>
      <c r="GP67" s="242">
        <v>44087</v>
      </c>
      <c r="GQ67" s="242">
        <v>44088</v>
      </c>
      <c r="GR67" s="242">
        <v>44089</v>
      </c>
      <c r="GS67" s="242">
        <v>44090</v>
      </c>
      <c r="GT67" s="242">
        <v>44091</v>
      </c>
      <c r="GU67" s="242">
        <v>44092</v>
      </c>
      <c r="GV67" s="242">
        <v>44093</v>
      </c>
      <c r="GW67" s="242">
        <v>44094</v>
      </c>
      <c r="GX67" s="242">
        <v>44095</v>
      </c>
      <c r="GY67" s="242">
        <v>44096</v>
      </c>
      <c r="GZ67" s="242">
        <v>44097</v>
      </c>
      <c r="HA67" s="242">
        <v>44098</v>
      </c>
      <c r="HB67" s="242">
        <v>44099</v>
      </c>
      <c r="HC67" s="242">
        <v>44100</v>
      </c>
      <c r="HD67" s="242">
        <v>44101</v>
      </c>
      <c r="HE67" s="242">
        <v>44102</v>
      </c>
      <c r="HF67" s="242">
        <v>44103</v>
      </c>
      <c r="HG67" s="242">
        <v>44104</v>
      </c>
      <c r="HH67" s="242">
        <v>44105</v>
      </c>
      <c r="HI67" s="242">
        <v>44106</v>
      </c>
      <c r="HJ67" s="242">
        <v>44107</v>
      </c>
      <c r="HK67" s="242">
        <v>44108</v>
      </c>
      <c r="HL67" s="242">
        <v>44109</v>
      </c>
      <c r="HM67" s="242">
        <v>44110</v>
      </c>
      <c r="HN67" s="242">
        <v>44111</v>
      </c>
      <c r="HO67" s="242">
        <v>44112</v>
      </c>
      <c r="HP67" s="242">
        <v>44113</v>
      </c>
      <c r="HQ67" s="242">
        <v>44114</v>
      </c>
    </row>
    <row r="68" spans="3:225" s="100" customFormat="1" x14ac:dyDescent="0.25">
      <c r="C68" s="245" t="s">
        <v>7</v>
      </c>
      <c r="E68" s="100">
        <f t="shared" ref="E68:AJ68" si="36">E52-D52</f>
        <v>4</v>
      </c>
      <c r="F68" s="100">
        <f t="shared" si="36"/>
        <v>5</v>
      </c>
      <c r="G68" s="100">
        <f t="shared" si="36"/>
        <v>8</v>
      </c>
      <c r="H68" s="100">
        <f t="shared" si="36"/>
        <v>9</v>
      </c>
      <c r="I68" s="100">
        <f t="shared" si="36"/>
        <v>2</v>
      </c>
      <c r="J68" s="100">
        <f t="shared" si="36"/>
        <v>5</v>
      </c>
      <c r="K68" s="100">
        <f t="shared" si="36"/>
        <v>10</v>
      </c>
      <c r="L68" s="100">
        <f t="shared" si="36"/>
        <v>4</v>
      </c>
      <c r="M68" s="100">
        <f t="shared" si="36"/>
        <v>13</v>
      </c>
      <c r="N68" s="100">
        <f t="shared" si="36"/>
        <v>20</v>
      </c>
      <c r="O68" s="100">
        <f t="shared" si="36"/>
        <v>14</v>
      </c>
      <c r="P68" s="100">
        <f t="shared" si="36"/>
        <v>18</v>
      </c>
      <c r="Q68" s="100">
        <f t="shared" si="36"/>
        <v>30</v>
      </c>
      <c r="R68" s="100">
        <f t="shared" si="36"/>
        <v>41</v>
      </c>
      <c r="S68" s="100">
        <f t="shared" si="36"/>
        <v>55</v>
      </c>
      <c r="T68" s="100">
        <f t="shared" si="36"/>
        <v>71</v>
      </c>
      <c r="U68" s="100">
        <f t="shared" si="36"/>
        <v>227</v>
      </c>
      <c r="V68" s="100">
        <f t="shared" si="36"/>
        <v>-48</v>
      </c>
      <c r="W68" s="100">
        <f t="shared" si="36"/>
        <v>100</v>
      </c>
      <c r="X68" s="100">
        <f t="shared" si="36"/>
        <v>62</v>
      </c>
      <c r="Y68" s="100">
        <f t="shared" si="36"/>
        <v>114</v>
      </c>
      <c r="Z68" s="100">
        <f t="shared" si="36"/>
        <v>128</v>
      </c>
      <c r="AA68" s="100">
        <f t="shared" si="36"/>
        <v>155</v>
      </c>
      <c r="AB68" s="100">
        <f t="shared" si="36"/>
        <v>207</v>
      </c>
      <c r="AC68" s="100">
        <f t="shared" si="36"/>
        <v>258</v>
      </c>
      <c r="AD68" s="100">
        <f t="shared" si="36"/>
        <v>160</v>
      </c>
      <c r="AE68" s="100">
        <f t="shared" si="36"/>
        <v>142</v>
      </c>
      <c r="AF68" s="100">
        <f t="shared" si="36"/>
        <v>139</v>
      </c>
      <c r="AG68" s="100">
        <f t="shared" si="36"/>
        <v>248</v>
      </c>
      <c r="AH68" s="100">
        <f t="shared" si="36"/>
        <v>222</v>
      </c>
      <c r="AI68" s="100">
        <f t="shared" si="36"/>
        <v>205</v>
      </c>
      <c r="AJ68" s="100">
        <f t="shared" si="36"/>
        <v>196</v>
      </c>
      <c r="AK68" s="100">
        <f t="shared" ref="AK68:BP68" si="37">AK52-AJ52</f>
        <v>298</v>
      </c>
      <c r="AL68" s="100">
        <f t="shared" si="37"/>
        <v>247</v>
      </c>
      <c r="AM68" s="100">
        <f t="shared" si="37"/>
        <v>139</v>
      </c>
      <c r="AN68" s="100">
        <f t="shared" si="37"/>
        <v>244</v>
      </c>
      <c r="AO68" s="100">
        <f t="shared" si="37"/>
        <v>317</v>
      </c>
      <c r="AP68" s="100">
        <f t="shared" si="37"/>
        <v>210</v>
      </c>
      <c r="AQ68" s="100">
        <f t="shared" si="37"/>
        <v>411</v>
      </c>
      <c r="AR68" s="100">
        <f t="shared" si="37"/>
        <v>224</v>
      </c>
      <c r="AS68" s="100">
        <f t="shared" si="37"/>
        <v>260</v>
      </c>
      <c r="AT68" s="100">
        <f t="shared" si="37"/>
        <v>141</v>
      </c>
      <c r="AU68" s="100">
        <f t="shared" si="37"/>
        <v>195</v>
      </c>
      <c r="AV68" s="100">
        <f t="shared" si="37"/>
        <v>274</v>
      </c>
      <c r="AW68" s="100">
        <f t="shared" si="37"/>
        <v>260</v>
      </c>
      <c r="AX68" s="100">
        <f t="shared" si="37"/>
        <v>304</v>
      </c>
      <c r="AY68" s="100">
        <f t="shared" si="37"/>
        <v>261</v>
      </c>
      <c r="AZ68" s="100">
        <f t="shared" si="37"/>
        <v>141</v>
      </c>
      <c r="BA68" s="100">
        <f t="shared" si="37"/>
        <v>145</v>
      </c>
      <c r="BB68" s="100">
        <f t="shared" si="37"/>
        <v>165</v>
      </c>
      <c r="BC68" s="100">
        <f t="shared" si="37"/>
        <v>211</v>
      </c>
      <c r="BD68" s="100">
        <f t="shared" si="37"/>
        <v>182</v>
      </c>
      <c r="BE68" s="100">
        <f t="shared" si="37"/>
        <v>186</v>
      </c>
      <c r="BF68" s="100">
        <f t="shared" si="37"/>
        <v>142</v>
      </c>
      <c r="BG68" s="100">
        <f t="shared" si="37"/>
        <v>96</v>
      </c>
      <c r="BH68" s="100">
        <f t="shared" si="37"/>
        <v>19</v>
      </c>
      <c r="BI68" s="100">
        <f t="shared" si="37"/>
        <v>96</v>
      </c>
      <c r="BJ68" s="100">
        <f t="shared" si="37"/>
        <v>138</v>
      </c>
      <c r="BK68" s="100">
        <f t="shared" si="37"/>
        <v>118</v>
      </c>
      <c r="BL68" s="100">
        <f t="shared" si="37"/>
        <v>94</v>
      </c>
      <c r="BM68" s="100">
        <f t="shared" si="37"/>
        <v>90</v>
      </c>
      <c r="BN68" s="100">
        <f t="shared" si="37"/>
        <v>31</v>
      </c>
      <c r="BO68" s="100">
        <f t="shared" si="37"/>
        <v>78</v>
      </c>
      <c r="BP68" s="100">
        <f t="shared" si="37"/>
        <v>55</v>
      </c>
      <c r="BQ68" s="100">
        <f t="shared" ref="BQ68:CV68" si="38">BQ52-BP52</f>
        <v>97</v>
      </c>
      <c r="BR68" s="100">
        <f t="shared" si="38"/>
        <v>80</v>
      </c>
      <c r="BS68" s="100">
        <f t="shared" si="38"/>
        <v>83</v>
      </c>
      <c r="BT68" s="100">
        <f t="shared" si="38"/>
        <v>69</v>
      </c>
      <c r="BU68" s="100">
        <f t="shared" si="38"/>
        <v>46</v>
      </c>
      <c r="BV68" s="100">
        <f t="shared" si="38"/>
        <v>61</v>
      </c>
      <c r="BW68" s="100">
        <f t="shared" si="38"/>
        <v>97</v>
      </c>
      <c r="BX68" s="100">
        <f t="shared" si="38"/>
        <v>87</v>
      </c>
      <c r="BY68" s="100">
        <f t="shared" si="38"/>
        <v>56</v>
      </c>
      <c r="BZ68" s="100">
        <f t="shared" si="38"/>
        <v>56</v>
      </c>
      <c r="CA68" s="100">
        <f t="shared" si="38"/>
        <v>39</v>
      </c>
      <c r="CB68" s="100">
        <f t="shared" si="38"/>
        <v>62</v>
      </c>
      <c r="CC68" s="100">
        <f t="shared" si="38"/>
        <v>35</v>
      </c>
      <c r="CD68" s="100">
        <f t="shared" si="38"/>
        <v>59</v>
      </c>
      <c r="CE68" s="100">
        <f t="shared" si="38"/>
        <v>92</v>
      </c>
      <c r="CF68" s="100">
        <f t="shared" si="38"/>
        <v>49</v>
      </c>
      <c r="CG68" s="100">
        <f t="shared" si="38"/>
        <v>37</v>
      </c>
      <c r="CH68" s="100">
        <f t="shared" si="38"/>
        <v>45</v>
      </c>
      <c r="CI68" s="100">
        <f t="shared" si="38"/>
        <v>50</v>
      </c>
      <c r="CJ68" s="100">
        <f t="shared" si="38"/>
        <v>31</v>
      </c>
      <c r="CK68" s="100">
        <f t="shared" si="38"/>
        <v>65</v>
      </c>
      <c r="CL68" s="100">
        <f t="shared" si="38"/>
        <v>39</v>
      </c>
      <c r="CM68" s="100">
        <f t="shared" si="38"/>
        <v>42</v>
      </c>
      <c r="CN68" s="100">
        <f t="shared" si="38"/>
        <v>28</v>
      </c>
      <c r="CO68" s="100">
        <f t="shared" si="38"/>
        <v>31</v>
      </c>
      <c r="CP68" s="100">
        <f t="shared" si="38"/>
        <v>35</v>
      </c>
      <c r="CQ68" s="100">
        <f t="shared" si="38"/>
        <v>24</v>
      </c>
      <c r="CR68" s="100">
        <f t="shared" si="38"/>
        <v>26</v>
      </c>
      <c r="CS68" s="100">
        <f t="shared" si="38"/>
        <v>66</v>
      </c>
      <c r="CT68" s="100">
        <f t="shared" si="38"/>
        <v>61</v>
      </c>
      <c r="CU68" s="100">
        <f t="shared" si="38"/>
        <v>70</v>
      </c>
      <c r="CV68" s="100">
        <f t="shared" si="38"/>
        <v>58</v>
      </c>
      <c r="CW68" s="100">
        <f t="shared" ref="CW68:EB68" si="39">CW52-CV52</f>
        <v>38</v>
      </c>
      <c r="CX68" s="100">
        <f t="shared" si="39"/>
        <v>76</v>
      </c>
      <c r="CY68" s="100">
        <f t="shared" si="39"/>
        <v>50</v>
      </c>
      <c r="CZ68" s="100">
        <f t="shared" si="39"/>
        <v>56</v>
      </c>
      <c r="DA68" s="100">
        <f t="shared" si="39"/>
        <v>84</v>
      </c>
      <c r="DB68" s="100">
        <f t="shared" si="39"/>
        <v>55</v>
      </c>
      <c r="DC68" s="100">
        <f t="shared" si="39"/>
        <v>41</v>
      </c>
      <c r="DD68" s="100">
        <f t="shared" si="39"/>
        <v>45</v>
      </c>
      <c r="DE68" s="100">
        <f t="shared" si="39"/>
        <v>47</v>
      </c>
      <c r="DF68" s="100">
        <f t="shared" si="39"/>
        <v>40</v>
      </c>
      <c r="DG68" s="100">
        <f t="shared" si="39"/>
        <v>47</v>
      </c>
      <c r="DH68" s="100">
        <f t="shared" si="39"/>
        <v>39</v>
      </c>
      <c r="DI68" s="100">
        <f t="shared" si="39"/>
        <v>34</v>
      </c>
      <c r="DJ68" s="100">
        <f t="shared" si="39"/>
        <v>25</v>
      </c>
      <c r="DK68" s="100">
        <f t="shared" si="39"/>
        <v>25</v>
      </c>
      <c r="DL68" s="100">
        <f t="shared" si="39"/>
        <v>25</v>
      </c>
      <c r="DM68" s="100">
        <f t="shared" si="39"/>
        <v>25</v>
      </c>
      <c r="DN68" s="100">
        <f t="shared" si="39"/>
        <v>42</v>
      </c>
      <c r="DO68" s="100">
        <f t="shared" si="39"/>
        <v>38</v>
      </c>
      <c r="DP68" s="100">
        <f t="shared" si="39"/>
        <v>22</v>
      </c>
      <c r="DQ68" s="100">
        <f t="shared" si="39"/>
        <v>37</v>
      </c>
      <c r="DR68" s="100">
        <f t="shared" si="39"/>
        <v>34</v>
      </c>
      <c r="DS68" s="100">
        <f t="shared" si="39"/>
        <v>27</v>
      </c>
      <c r="DT68" s="100">
        <f t="shared" si="39"/>
        <v>26</v>
      </c>
      <c r="DU68" s="100">
        <f t="shared" si="39"/>
        <v>32</v>
      </c>
      <c r="DV68" s="100">
        <f t="shared" si="39"/>
        <v>32</v>
      </c>
      <c r="DW68" s="100">
        <f t="shared" si="39"/>
        <v>21</v>
      </c>
      <c r="DX68" s="100">
        <f t="shared" si="39"/>
        <v>27</v>
      </c>
      <c r="DY68" s="100">
        <f t="shared" si="39"/>
        <v>19</v>
      </c>
      <c r="DZ68" s="100">
        <f t="shared" si="39"/>
        <v>10</v>
      </c>
      <c r="EA68" s="100">
        <f t="shared" si="39"/>
        <v>18</v>
      </c>
      <c r="EB68" s="100">
        <f t="shared" si="39"/>
        <v>24</v>
      </c>
      <c r="EC68" s="100">
        <f t="shared" ref="EC68:FH68" si="40">EC52-EB52</f>
        <v>18</v>
      </c>
      <c r="ED68" s="100">
        <f t="shared" si="40"/>
        <v>35</v>
      </c>
      <c r="EE68" s="100">
        <f t="shared" si="40"/>
        <v>50</v>
      </c>
      <c r="EF68" s="100">
        <f t="shared" si="40"/>
        <v>25</v>
      </c>
      <c r="EG68" s="100">
        <f t="shared" si="40"/>
        <v>52</v>
      </c>
      <c r="EH68" s="100">
        <f t="shared" si="40"/>
        <v>48</v>
      </c>
      <c r="EI68" s="100">
        <f t="shared" si="40"/>
        <v>47</v>
      </c>
      <c r="EJ68" s="100">
        <f t="shared" si="40"/>
        <v>47</v>
      </c>
      <c r="EK68" s="100">
        <f t="shared" si="40"/>
        <v>49</v>
      </c>
      <c r="EL68" s="100">
        <f t="shared" si="40"/>
        <v>52</v>
      </c>
      <c r="EM68" s="100">
        <f t="shared" si="40"/>
        <v>74</v>
      </c>
      <c r="EN68" s="100">
        <f t="shared" si="40"/>
        <v>80</v>
      </c>
      <c r="EO68" s="100">
        <f t="shared" si="40"/>
        <v>75</v>
      </c>
      <c r="EP68" s="100">
        <f t="shared" si="40"/>
        <v>92</v>
      </c>
      <c r="EQ68" s="100">
        <f t="shared" si="40"/>
        <v>101</v>
      </c>
      <c r="ER68" s="100">
        <f t="shared" si="40"/>
        <v>47</v>
      </c>
      <c r="ES68" s="100">
        <f t="shared" si="40"/>
        <v>99</v>
      </c>
      <c r="ET68" s="100">
        <f t="shared" si="40"/>
        <v>93</v>
      </c>
      <c r="EU68" s="100">
        <f t="shared" si="40"/>
        <v>111</v>
      </c>
      <c r="EV68" s="100">
        <f t="shared" si="40"/>
        <v>111</v>
      </c>
      <c r="EW68" s="100">
        <f t="shared" si="40"/>
        <v>149</v>
      </c>
      <c r="EX68" s="100">
        <f t="shared" si="40"/>
        <v>155</v>
      </c>
      <c r="EY68" s="100">
        <f t="shared" si="40"/>
        <v>207</v>
      </c>
      <c r="EZ68" s="100">
        <f t="shared" si="40"/>
        <v>183</v>
      </c>
      <c r="FA68" s="100">
        <f t="shared" si="40"/>
        <v>196</v>
      </c>
      <c r="FB68" s="100">
        <f t="shared" si="40"/>
        <v>192</v>
      </c>
      <c r="FC68" s="100">
        <f t="shared" si="40"/>
        <v>217</v>
      </c>
      <c r="FD68" s="100">
        <f t="shared" si="40"/>
        <v>241</v>
      </c>
      <c r="FE68" s="100">
        <f t="shared" si="40"/>
        <v>221</v>
      </c>
      <c r="FF68" s="100">
        <f t="shared" si="40"/>
        <v>183</v>
      </c>
      <c r="FG68" s="100">
        <f t="shared" si="40"/>
        <v>243</v>
      </c>
      <c r="FH68" s="100">
        <f t="shared" si="40"/>
        <v>255</v>
      </c>
      <c r="FI68" s="100">
        <f t="shared" ref="FI68:GQ68" si="41">FI52-FH52</f>
        <v>288</v>
      </c>
      <c r="FJ68" s="100">
        <f t="shared" si="41"/>
        <v>297</v>
      </c>
      <c r="FK68" s="100">
        <f t="shared" si="41"/>
        <v>251</v>
      </c>
      <c r="FL68" s="100">
        <f t="shared" si="41"/>
        <v>229</v>
      </c>
      <c r="FM68" s="100">
        <f t="shared" si="41"/>
        <v>270</v>
      </c>
      <c r="FN68" s="100">
        <f t="shared" si="41"/>
        <v>168</v>
      </c>
      <c r="FO68" s="100">
        <f t="shared" si="41"/>
        <v>157</v>
      </c>
      <c r="FP68" s="100">
        <f t="shared" si="41"/>
        <v>161</v>
      </c>
      <c r="FQ68" s="100">
        <f t="shared" si="41"/>
        <v>188</v>
      </c>
      <c r="FR68" s="100">
        <f t="shared" si="41"/>
        <v>181</v>
      </c>
      <c r="FS68" s="100">
        <f t="shared" si="41"/>
        <v>161</v>
      </c>
      <c r="FT68" s="100">
        <f t="shared" si="41"/>
        <v>192</v>
      </c>
      <c r="FU68" s="100">
        <f t="shared" si="41"/>
        <v>127</v>
      </c>
      <c r="FV68" s="100">
        <f t="shared" si="41"/>
        <v>187</v>
      </c>
      <c r="FW68" s="100">
        <f t="shared" si="41"/>
        <v>97</v>
      </c>
      <c r="FX68" s="100">
        <f t="shared" si="41"/>
        <v>206</v>
      </c>
      <c r="FY68" s="100">
        <f t="shared" si="41"/>
        <v>165</v>
      </c>
      <c r="FZ68" s="100">
        <f t="shared" si="41"/>
        <v>151</v>
      </c>
      <c r="GA68" s="100">
        <f t="shared" si="41"/>
        <v>138</v>
      </c>
      <c r="GB68" s="100">
        <f t="shared" si="41"/>
        <v>206</v>
      </c>
      <c r="GC68" s="100">
        <f t="shared" si="41"/>
        <v>165</v>
      </c>
      <c r="GD68" s="100">
        <f t="shared" si="41"/>
        <v>177</v>
      </c>
      <c r="GE68" s="100">
        <f t="shared" si="41"/>
        <v>288</v>
      </c>
      <c r="GF68" s="100">
        <f t="shared" si="41"/>
        <v>249</v>
      </c>
      <c r="GG68" s="100">
        <f t="shared" si="41"/>
        <v>279</v>
      </c>
      <c r="GH68" s="100">
        <f t="shared" si="41"/>
        <v>202</v>
      </c>
      <c r="GI68" s="100">
        <f t="shared" si="41"/>
        <v>376</v>
      </c>
      <c r="GJ68" s="100">
        <f t="shared" si="41"/>
        <v>260</v>
      </c>
      <c r="GK68" s="100">
        <f t="shared" si="41"/>
        <v>330</v>
      </c>
      <c r="GL68" s="100">
        <f t="shared" si="41"/>
        <v>455</v>
      </c>
      <c r="GM68" s="100">
        <f t="shared" si="41"/>
        <v>278</v>
      </c>
      <c r="GN68" s="100">
        <f t="shared" si="41"/>
        <v>533</v>
      </c>
      <c r="GO68" s="100">
        <f t="shared" si="41"/>
        <v>445</v>
      </c>
      <c r="GP68" s="100">
        <f t="shared" si="41"/>
        <v>351</v>
      </c>
      <c r="GQ68" s="100">
        <f t="shared" si="41"/>
        <v>477</v>
      </c>
      <c r="GR68" s="100">
        <f t="shared" ref="GR68:GR79" si="42">GR52-GQ52</f>
        <v>455</v>
      </c>
      <c r="GS68" s="100">
        <f t="shared" ref="GS68:GT79" si="43">GS52-GR52</f>
        <v>560</v>
      </c>
      <c r="GT68" s="100">
        <f t="shared" si="43"/>
        <v>590</v>
      </c>
    </row>
    <row r="69" spans="3:225" s="100" customFormat="1" x14ac:dyDescent="0.25">
      <c r="C69" s="245" t="s">
        <v>10</v>
      </c>
      <c r="E69" s="100">
        <f t="shared" ref="E69:M69" si="44">E54-D54</f>
        <v>5</v>
      </c>
      <c r="F69" s="100">
        <f t="shared" si="44"/>
        <v>9</v>
      </c>
      <c r="G69" s="100">
        <f t="shared" si="44"/>
        <v>15</v>
      </c>
      <c r="H69" s="100">
        <f t="shared" si="44"/>
        <v>20</v>
      </c>
      <c r="I69" s="100">
        <f t="shared" si="44"/>
        <v>35</v>
      </c>
      <c r="J69" s="100">
        <f t="shared" si="44"/>
        <v>45</v>
      </c>
      <c r="K69" s="100">
        <f t="shared" si="44"/>
        <v>27</v>
      </c>
      <c r="L69" s="100">
        <f t="shared" si="44"/>
        <v>44</v>
      </c>
      <c r="M69" s="100">
        <f t="shared" si="44"/>
        <v>53</v>
      </c>
      <c r="N69" s="100">
        <f>N53-M54</f>
        <v>-199</v>
      </c>
      <c r="O69" s="100">
        <f t="shared" ref="O69:AT69" si="45">O53-N53</f>
        <v>23</v>
      </c>
      <c r="P69" s="100">
        <f t="shared" si="45"/>
        <v>12</v>
      </c>
      <c r="Q69" s="100">
        <f t="shared" si="45"/>
        <v>28</v>
      </c>
      <c r="R69" s="100">
        <f t="shared" si="45"/>
        <v>37</v>
      </c>
      <c r="S69" s="100">
        <f t="shared" si="45"/>
        <v>28</v>
      </c>
      <c r="T69" s="100">
        <f t="shared" si="45"/>
        <v>71</v>
      </c>
      <c r="U69" s="100">
        <f t="shared" si="45"/>
        <v>227</v>
      </c>
      <c r="V69" s="100">
        <f t="shared" si="45"/>
        <v>-33</v>
      </c>
      <c r="W69" s="100">
        <f t="shared" si="45"/>
        <v>74</v>
      </c>
      <c r="X69" s="100">
        <f t="shared" si="45"/>
        <v>66</v>
      </c>
      <c r="Y69" s="100">
        <f t="shared" si="45"/>
        <v>139</v>
      </c>
      <c r="Z69" s="100">
        <f t="shared" si="45"/>
        <v>130</v>
      </c>
      <c r="AA69" s="100">
        <f t="shared" si="45"/>
        <v>159</v>
      </c>
      <c r="AB69" s="100">
        <f t="shared" si="45"/>
        <v>205</v>
      </c>
      <c r="AC69" s="100">
        <f t="shared" si="45"/>
        <v>167</v>
      </c>
      <c r="AD69" s="100">
        <f t="shared" si="45"/>
        <v>153</v>
      </c>
      <c r="AE69" s="100">
        <f t="shared" si="45"/>
        <v>147</v>
      </c>
      <c r="AF69" s="100">
        <f t="shared" si="45"/>
        <v>145</v>
      </c>
      <c r="AG69" s="100">
        <f t="shared" si="45"/>
        <v>171</v>
      </c>
      <c r="AH69" s="100">
        <f t="shared" si="45"/>
        <v>184</v>
      </c>
      <c r="AI69" s="100">
        <f t="shared" si="45"/>
        <v>171</v>
      </c>
      <c r="AJ69" s="100">
        <f t="shared" si="45"/>
        <v>173</v>
      </c>
      <c r="AK69" s="100">
        <f t="shared" si="45"/>
        <v>229</v>
      </c>
      <c r="AL69" s="100">
        <f t="shared" si="45"/>
        <v>116</v>
      </c>
      <c r="AM69" s="100">
        <f t="shared" si="45"/>
        <v>123</v>
      </c>
      <c r="AN69" s="100">
        <f t="shared" si="45"/>
        <v>130</v>
      </c>
      <c r="AO69" s="100">
        <f t="shared" si="45"/>
        <v>177</v>
      </c>
      <c r="AP69" s="100">
        <f t="shared" si="45"/>
        <v>232</v>
      </c>
      <c r="AQ69" s="100">
        <f t="shared" si="45"/>
        <v>157</v>
      </c>
      <c r="AR69" s="100">
        <f t="shared" si="45"/>
        <v>184</v>
      </c>
      <c r="AS69" s="100">
        <f t="shared" si="45"/>
        <v>96</v>
      </c>
      <c r="AT69" s="100">
        <f t="shared" si="45"/>
        <v>100</v>
      </c>
      <c r="AU69" s="100">
        <f t="shared" ref="AU69:BZ69" si="46">AU53-AT53</f>
        <v>107</v>
      </c>
      <c r="AV69" s="100">
        <f t="shared" si="46"/>
        <v>133</v>
      </c>
      <c r="AW69" s="100">
        <f t="shared" si="46"/>
        <v>206</v>
      </c>
      <c r="AX69" s="100">
        <f t="shared" si="46"/>
        <v>155</v>
      </c>
      <c r="AY69" s="100">
        <f t="shared" si="46"/>
        <v>130</v>
      </c>
      <c r="AZ69" s="100">
        <f t="shared" si="46"/>
        <v>99</v>
      </c>
      <c r="BA69" s="100">
        <f t="shared" si="46"/>
        <v>101</v>
      </c>
      <c r="BB69" s="100">
        <f t="shared" si="46"/>
        <v>107</v>
      </c>
      <c r="BC69" s="100">
        <f t="shared" si="46"/>
        <v>141</v>
      </c>
      <c r="BD69" s="100">
        <f t="shared" si="46"/>
        <v>84</v>
      </c>
      <c r="BE69" s="100">
        <f t="shared" si="46"/>
        <v>74</v>
      </c>
      <c r="BF69" s="100">
        <f t="shared" si="46"/>
        <v>90</v>
      </c>
      <c r="BG69" s="100">
        <f t="shared" si="46"/>
        <v>45</v>
      </c>
      <c r="BH69" s="100">
        <f t="shared" si="46"/>
        <v>35</v>
      </c>
      <c r="BI69" s="100">
        <f t="shared" si="46"/>
        <v>69</v>
      </c>
      <c r="BJ69" s="100">
        <f t="shared" si="46"/>
        <v>51</v>
      </c>
      <c r="BK69" s="100">
        <f t="shared" si="46"/>
        <v>79</v>
      </c>
      <c r="BL69" s="100">
        <f t="shared" si="46"/>
        <v>71</v>
      </c>
      <c r="BM69" s="100">
        <f t="shared" si="46"/>
        <v>34</v>
      </c>
      <c r="BN69" s="100">
        <f t="shared" si="46"/>
        <v>23</v>
      </c>
      <c r="BO69" s="100">
        <f t="shared" si="46"/>
        <v>70</v>
      </c>
      <c r="BP69" s="100">
        <f t="shared" si="46"/>
        <v>58</v>
      </c>
      <c r="BQ69" s="100">
        <f t="shared" si="46"/>
        <v>50</v>
      </c>
      <c r="BR69" s="100">
        <f t="shared" si="46"/>
        <v>42</v>
      </c>
      <c r="BS69" s="100">
        <f t="shared" si="46"/>
        <v>49</v>
      </c>
      <c r="BT69" s="100">
        <f t="shared" si="46"/>
        <v>40</v>
      </c>
      <c r="BU69" s="100">
        <f t="shared" si="46"/>
        <v>35</v>
      </c>
      <c r="BV69" s="100">
        <f t="shared" si="46"/>
        <v>25</v>
      </c>
      <c r="BW69" s="100">
        <f t="shared" si="46"/>
        <v>33</v>
      </c>
      <c r="BX69" s="100">
        <f t="shared" si="46"/>
        <v>54</v>
      </c>
      <c r="BY69" s="100">
        <f t="shared" si="46"/>
        <v>39</v>
      </c>
      <c r="BZ69" s="100">
        <f t="shared" si="46"/>
        <v>26</v>
      </c>
      <c r="CA69" s="100">
        <f t="shared" ref="CA69:DF69" si="47">CA53-BZ53</f>
        <v>14</v>
      </c>
      <c r="CB69" s="100">
        <f t="shared" si="47"/>
        <v>16</v>
      </c>
      <c r="CC69" s="100">
        <f t="shared" si="47"/>
        <v>17</v>
      </c>
      <c r="CD69" s="100">
        <f t="shared" si="47"/>
        <v>30</v>
      </c>
      <c r="CE69" s="100">
        <f t="shared" si="47"/>
        <v>32</v>
      </c>
      <c r="CF69" s="100">
        <f t="shared" si="47"/>
        <v>35</v>
      </c>
      <c r="CG69" s="100">
        <f t="shared" si="47"/>
        <v>22</v>
      </c>
      <c r="CH69" s="100">
        <f t="shared" si="47"/>
        <v>12</v>
      </c>
      <c r="CI69" s="100">
        <f t="shared" si="47"/>
        <v>10</v>
      </c>
      <c r="CJ69" s="100">
        <f t="shared" si="47"/>
        <v>7</v>
      </c>
      <c r="CK69" s="100">
        <f t="shared" si="47"/>
        <v>28</v>
      </c>
      <c r="CL69" s="100">
        <f t="shared" si="47"/>
        <v>11</v>
      </c>
      <c r="CM69" s="100">
        <f t="shared" si="47"/>
        <v>14</v>
      </c>
      <c r="CN69" s="100">
        <f t="shared" si="47"/>
        <v>21</v>
      </c>
      <c r="CO69" s="100">
        <f t="shared" si="47"/>
        <v>23</v>
      </c>
      <c r="CP69" s="100">
        <f t="shared" si="47"/>
        <v>9</v>
      </c>
      <c r="CQ69" s="100">
        <f t="shared" si="47"/>
        <v>5</v>
      </c>
      <c r="CR69" s="100">
        <f t="shared" si="47"/>
        <v>8</v>
      </c>
      <c r="CS69" s="100">
        <f t="shared" si="47"/>
        <v>11</v>
      </c>
      <c r="CT69" s="100">
        <f t="shared" si="47"/>
        <v>11</v>
      </c>
      <c r="CU69" s="100">
        <f t="shared" si="47"/>
        <v>9</v>
      </c>
      <c r="CV69" s="100">
        <f t="shared" si="47"/>
        <v>83</v>
      </c>
      <c r="CW69" s="100">
        <f t="shared" si="47"/>
        <v>28</v>
      </c>
      <c r="CX69" s="100">
        <f t="shared" si="47"/>
        <v>14</v>
      </c>
      <c r="CY69" s="99">
        <f t="shared" si="47"/>
        <v>33</v>
      </c>
      <c r="CZ69" s="99">
        <f t="shared" si="47"/>
        <v>29</v>
      </c>
      <c r="DA69" s="99">
        <f t="shared" si="47"/>
        <v>15</v>
      </c>
      <c r="DB69" s="99">
        <f t="shared" si="47"/>
        <v>31</v>
      </c>
      <c r="DC69" s="99">
        <f t="shared" si="47"/>
        <v>22</v>
      </c>
      <c r="DD69" s="99">
        <f t="shared" si="47"/>
        <v>25</v>
      </c>
      <c r="DE69" s="99">
        <f t="shared" si="47"/>
        <v>31</v>
      </c>
      <c r="DF69" s="99">
        <f t="shared" si="47"/>
        <v>21</v>
      </c>
      <c r="DG69" s="99">
        <f t="shared" ref="DG69:EL69" si="48">DG53-DF53</f>
        <v>24</v>
      </c>
      <c r="DH69" s="99">
        <f t="shared" si="48"/>
        <v>12</v>
      </c>
      <c r="DI69" s="99">
        <f t="shared" si="48"/>
        <v>10</v>
      </c>
      <c r="DJ69" s="99">
        <f t="shared" si="48"/>
        <v>5</v>
      </c>
      <c r="DK69" s="99">
        <f t="shared" si="48"/>
        <v>7</v>
      </c>
      <c r="DL69" s="99">
        <f t="shared" si="48"/>
        <v>12</v>
      </c>
      <c r="DM69" s="99">
        <f t="shared" si="48"/>
        <v>17</v>
      </c>
      <c r="DN69" s="99">
        <f t="shared" si="48"/>
        <v>10</v>
      </c>
      <c r="DO69" s="99">
        <f t="shared" si="48"/>
        <v>18</v>
      </c>
      <c r="DP69" s="99">
        <f t="shared" si="48"/>
        <v>13</v>
      </c>
      <c r="DQ69" s="99">
        <f t="shared" si="48"/>
        <v>11</v>
      </c>
      <c r="DR69" s="99">
        <f t="shared" si="48"/>
        <v>9</v>
      </c>
      <c r="DS69" s="99">
        <f t="shared" si="48"/>
        <v>9</v>
      </c>
      <c r="DT69" s="99">
        <f t="shared" si="48"/>
        <v>12</v>
      </c>
      <c r="DU69" s="99">
        <f t="shared" si="48"/>
        <v>19</v>
      </c>
      <c r="DV69" s="99">
        <f t="shared" si="48"/>
        <v>20</v>
      </c>
      <c r="DW69" s="99">
        <f t="shared" si="48"/>
        <v>12</v>
      </c>
      <c r="DX69" s="99">
        <f t="shared" si="48"/>
        <v>10</v>
      </c>
      <c r="DY69" s="99">
        <f t="shared" si="48"/>
        <v>5</v>
      </c>
      <c r="DZ69" s="99">
        <f t="shared" si="48"/>
        <v>7</v>
      </c>
      <c r="EA69" s="99">
        <f t="shared" si="48"/>
        <v>12</v>
      </c>
      <c r="EB69" s="99">
        <f t="shared" si="48"/>
        <v>7</v>
      </c>
      <c r="EC69" s="99">
        <f t="shared" si="48"/>
        <v>13</v>
      </c>
      <c r="ED69" s="99">
        <f t="shared" si="48"/>
        <v>13</v>
      </c>
      <c r="EE69" s="99">
        <f t="shared" si="48"/>
        <v>9</v>
      </c>
      <c r="EF69" s="99">
        <f t="shared" si="48"/>
        <v>16</v>
      </c>
      <c r="EG69" s="99">
        <f t="shared" si="48"/>
        <v>8</v>
      </c>
      <c r="EH69" s="99">
        <f t="shared" si="48"/>
        <v>14</v>
      </c>
      <c r="EI69" s="99">
        <f t="shared" si="48"/>
        <v>24</v>
      </c>
      <c r="EJ69" s="99">
        <f t="shared" si="48"/>
        <v>19</v>
      </c>
      <c r="EK69" s="99">
        <f t="shared" si="48"/>
        <v>21</v>
      </c>
      <c r="EL69" s="99">
        <f t="shared" si="48"/>
        <v>43</v>
      </c>
      <c r="EM69" s="99">
        <f t="shared" ref="EM69:FR69" si="49">EM53-EL53</f>
        <v>35</v>
      </c>
      <c r="EN69" s="99">
        <f t="shared" si="49"/>
        <v>36</v>
      </c>
      <c r="EO69" s="99">
        <f t="shared" si="49"/>
        <v>36</v>
      </c>
      <c r="EP69" s="99">
        <f t="shared" si="49"/>
        <v>32</v>
      </c>
      <c r="EQ69" s="99">
        <f t="shared" si="49"/>
        <v>40</v>
      </c>
      <c r="ER69" s="99">
        <f t="shared" si="49"/>
        <v>31</v>
      </c>
      <c r="ES69" s="99">
        <f t="shared" si="49"/>
        <v>47</v>
      </c>
      <c r="ET69" s="99">
        <f t="shared" si="49"/>
        <v>61</v>
      </c>
      <c r="EU69" s="99">
        <f t="shared" si="49"/>
        <v>49</v>
      </c>
      <c r="EV69" s="99">
        <f t="shared" si="49"/>
        <v>45</v>
      </c>
      <c r="EW69" s="99">
        <f t="shared" si="49"/>
        <v>95</v>
      </c>
      <c r="EX69" s="99">
        <f t="shared" si="49"/>
        <v>72</v>
      </c>
      <c r="EY69" s="99">
        <f t="shared" si="49"/>
        <v>95</v>
      </c>
      <c r="EZ69" s="99">
        <f t="shared" si="49"/>
        <v>59</v>
      </c>
      <c r="FA69" s="99">
        <f t="shared" si="49"/>
        <v>72</v>
      </c>
      <c r="FB69" s="99">
        <f t="shared" si="49"/>
        <v>178</v>
      </c>
      <c r="FC69" s="99">
        <f t="shared" si="49"/>
        <v>93</v>
      </c>
      <c r="FD69" s="99">
        <f t="shared" si="49"/>
        <v>198</v>
      </c>
      <c r="FE69" s="99">
        <f t="shared" si="49"/>
        <v>117</v>
      </c>
      <c r="FF69" s="99">
        <f t="shared" si="49"/>
        <v>135</v>
      </c>
      <c r="FG69" s="99">
        <f t="shared" si="49"/>
        <v>128</v>
      </c>
      <c r="FH69" s="99">
        <f t="shared" si="49"/>
        <v>211</v>
      </c>
      <c r="FI69" s="99">
        <f t="shared" si="49"/>
        <v>183</v>
      </c>
      <c r="FJ69" s="99">
        <f t="shared" si="49"/>
        <v>156</v>
      </c>
      <c r="FK69" s="99">
        <f t="shared" si="49"/>
        <v>121</v>
      </c>
      <c r="FL69" s="99">
        <f t="shared" si="49"/>
        <v>195</v>
      </c>
      <c r="FM69" s="99">
        <f t="shared" si="49"/>
        <v>194</v>
      </c>
      <c r="FN69" s="99">
        <f t="shared" si="49"/>
        <v>131</v>
      </c>
      <c r="FO69" s="99">
        <f t="shared" si="49"/>
        <v>162</v>
      </c>
      <c r="FP69" s="99">
        <f t="shared" si="49"/>
        <v>157</v>
      </c>
      <c r="FQ69" s="99">
        <f t="shared" si="49"/>
        <v>162</v>
      </c>
      <c r="FR69" s="99">
        <f t="shared" si="49"/>
        <v>163</v>
      </c>
      <c r="FS69" s="99">
        <f t="shared" ref="FS69:GQ69" si="50">FS53-FR53</f>
        <v>141</v>
      </c>
      <c r="FT69" s="99">
        <f t="shared" si="50"/>
        <v>88</v>
      </c>
      <c r="FU69" s="99">
        <f t="shared" si="50"/>
        <v>109</v>
      </c>
      <c r="FV69" s="99">
        <f t="shared" si="50"/>
        <v>166</v>
      </c>
      <c r="FW69" s="99">
        <f t="shared" si="50"/>
        <v>143</v>
      </c>
      <c r="FX69" s="99">
        <f t="shared" si="50"/>
        <v>132</v>
      </c>
      <c r="FY69" s="99">
        <f t="shared" si="50"/>
        <v>133</v>
      </c>
      <c r="FZ69" s="99">
        <f t="shared" si="50"/>
        <v>133</v>
      </c>
      <c r="GA69" s="99">
        <f t="shared" si="50"/>
        <v>127</v>
      </c>
      <c r="GB69" s="99">
        <f t="shared" si="50"/>
        <v>104</v>
      </c>
      <c r="GC69" s="99">
        <f t="shared" si="50"/>
        <v>160</v>
      </c>
      <c r="GD69" s="99">
        <f t="shared" si="50"/>
        <v>132</v>
      </c>
      <c r="GE69" s="99">
        <f t="shared" si="50"/>
        <v>200</v>
      </c>
      <c r="GF69" s="99">
        <f t="shared" si="50"/>
        <v>153</v>
      </c>
      <c r="GG69" s="99">
        <f t="shared" si="50"/>
        <v>208</v>
      </c>
      <c r="GH69" s="99">
        <f t="shared" si="50"/>
        <v>184</v>
      </c>
      <c r="GI69" s="99">
        <f t="shared" si="50"/>
        <v>209</v>
      </c>
      <c r="GJ69" s="99">
        <f t="shared" si="50"/>
        <v>217</v>
      </c>
      <c r="GK69" s="99">
        <f t="shared" si="50"/>
        <v>304</v>
      </c>
      <c r="GL69" s="99">
        <f t="shared" si="50"/>
        <v>267</v>
      </c>
      <c r="GM69" s="99">
        <f t="shared" si="50"/>
        <v>222</v>
      </c>
      <c r="GN69" s="99">
        <f t="shared" si="50"/>
        <v>307</v>
      </c>
      <c r="GO69" s="99">
        <f t="shared" si="50"/>
        <v>321</v>
      </c>
      <c r="GP69" s="99">
        <f t="shared" si="50"/>
        <v>331</v>
      </c>
      <c r="GQ69" s="99">
        <f t="shared" si="50"/>
        <v>313</v>
      </c>
      <c r="GR69" s="99">
        <f t="shared" si="42"/>
        <v>413</v>
      </c>
      <c r="GS69" s="99">
        <f t="shared" si="43"/>
        <v>414</v>
      </c>
      <c r="GT69" s="99">
        <f t="shared" si="43"/>
        <v>440</v>
      </c>
    </row>
    <row r="70" spans="3:225" s="100" customFormat="1" x14ac:dyDescent="0.25">
      <c r="C70" s="245" t="s">
        <v>5</v>
      </c>
      <c r="E70" s="100">
        <f t="shared" ref="E70:M70" si="51">E53-D53</f>
        <v>3</v>
      </c>
      <c r="F70" s="100">
        <f t="shared" si="51"/>
        <v>2</v>
      </c>
      <c r="G70" s="100">
        <f t="shared" si="51"/>
        <v>1</v>
      </c>
      <c r="H70" s="100">
        <f t="shared" si="51"/>
        <v>7</v>
      </c>
      <c r="I70" s="100">
        <f t="shared" si="51"/>
        <v>5</v>
      </c>
      <c r="J70" s="100">
        <f t="shared" si="51"/>
        <v>1</v>
      </c>
      <c r="K70" s="100">
        <f t="shared" si="51"/>
        <v>6</v>
      </c>
      <c r="L70" s="100">
        <f t="shared" si="51"/>
        <v>20</v>
      </c>
      <c r="M70" s="100">
        <f t="shared" si="51"/>
        <v>-7</v>
      </c>
      <c r="N70" s="100">
        <f>N54-M53</f>
        <v>335</v>
      </c>
      <c r="O70" s="100">
        <f t="shared" ref="O70:AT70" si="52">O54-N54</f>
        <v>47</v>
      </c>
      <c r="P70" s="100">
        <f t="shared" si="52"/>
        <v>53</v>
      </c>
      <c r="Q70" s="100">
        <f t="shared" si="52"/>
        <v>112</v>
      </c>
      <c r="R70" s="100">
        <f t="shared" si="52"/>
        <v>73</v>
      </c>
      <c r="S70" s="100">
        <f t="shared" si="52"/>
        <v>97</v>
      </c>
      <c r="T70" s="100">
        <f t="shared" si="52"/>
        <v>111</v>
      </c>
      <c r="U70" s="100">
        <f t="shared" si="52"/>
        <v>274</v>
      </c>
      <c r="V70" s="100">
        <f t="shared" si="52"/>
        <v>35</v>
      </c>
      <c r="W70" s="100">
        <f t="shared" si="52"/>
        <v>224</v>
      </c>
      <c r="X70" s="100">
        <f t="shared" si="52"/>
        <v>155</v>
      </c>
      <c r="Y70" s="100">
        <f t="shared" si="52"/>
        <v>181</v>
      </c>
      <c r="Z70" s="100">
        <f t="shared" si="52"/>
        <v>177</v>
      </c>
      <c r="AA70" s="100">
        <f t="shared" si="52"/>
        <v>247</v>
      </c>
      <c r="AB70" s="100">
        <f t="shared" si="52"/>
        <v>327</v>
      </c>
      <c r="AC70" s="100">
        <f t="shared" si="52"/>
        <v>260</v>
      </c>
      <c r="AD70" s="100">
        <f t="shared" si="52"/>
        <v>270</v>
      </c>
      <c r="AE70" s="100">
        <f t="shared" si="52"/>
        <v>215</v>
      </c>
      <c r="AF70" s="100">
        <f t="shared" si="52"/>
        <v>180</v>
      </c>
      <c r="AG70" s="100">
        <f t="shared" si="52"/>
        <v>148</v>
      </c>
      <c r="AH70" s="100">
        <f t="shared" si="52"/>
        <v>229</v>
      </c>
      <c r="AI70" s="100">
        <f t="shared" si="52"/>
        <v>156</v>
      </c>
      <c r="AJ70" s="100">
        <f t="shared" si="52"/>
        <v>137</v>
      </c>
      <c r="AK70" s="100">
        <f t="shared" si="52"/>
        <v>177</v>
      </c>
      <c r="AL70" s="100">
        <f t="shared" si="52"/>
        <v>193</v>
      </c>
      <c r="AM70" s="100">
        <f t="shared" si="52"/>
        <v>156</v>
      </c>
      <c r="AN70" s="100">
        <f t="shared" si="52"/>
        <v>184</v>
      </c>
      <c r="AO70" s="100">
        <f t="shared" si="52"/>
        <v>214</v>
      </c>
      <c r="AP70" s="100">
        <f t="shared" si="52"/>
        <v>252</v>
      </c>
      <c r="AQ70" s="100">
        <f t="shared" si="52"/>
        <v>204</v>
      </c>
      <c r="AR70" s="100">
        <f t="shared" si="52"/>
        <v>253</v>
      </c>
      <c r="AS70" s="100">
        <f t="shared" si="52"/>
        <v>138</v>
      </c>
      <c r="AT70" s="100">
        <f t="shared" si="52"/>
        <v>173</v>
      </c>
      <c r="AU70" s="100">
        <f t="shared" ref="AU70:BZ70" si="53">AU54-AT54</f>
        <v>115</v>
      </c>
      <c r="AV70" s="100">
        <f t="shared" si="53"/>
        <v>208</v>
      </c>
      <c r="AW70" s="100">
        <f t="shared" si="53"/>
        <v>175</v>
      </c>
      <c r="AX70" s="100">
        <f t="shared" si="53"/>
        <v>196</v>
      </c>
      <c r="AY70" s="100">
        <f t="shared" si="53"/>
        <v>175</v>
      </c>
      <c r="AZ70" s="100">
        <f t="shared" si="53"/>
        <v>157</v>
      </c>
      <c r="BA70" s="100">
        <f t="shared" si="53"/>
        <v>139</v>
      </c>
      <c r="BB70" s="100">
        <f t="shared" si="53"/>
        <v>121</v>
      </c>
      <c r="BC70" s="100">
        <f t="shared" si="53"/>
        <v>127</v>
      </c>
      <c r="BD70" s="100">
        <f t="shared" si="53"/>
        <v>157</v>
      </c>
      <c r="BE70" s="100">
        <f t="shared" si="53"/>
        <v>125</v>
      </c>
      <c r="BF70" s="100">
        <f t="shared" si="53"/>
        <v>147</v>
      </c>
      <c r="BG70" s="100">
        <f t="shared" si="53"/>
        <v>98</v>
      </c>
      <c r="BH70" s="100">
        <f t="shared" si="53"/>
        <v>34</v>
      </c>
      <c r="BI70" s="100">
        <f t="shared" si="53"/>
        <v>33</v>
      </c>
      <c r="BJ70" s="100">
        <f t="shared" si="53"/>
        <v>100</v>
      </c>
      <c r="BK70" s="100">
        <f t="shared" si="53"/>
        <v>89</v>
      </c>
      <c r="BL70" s="100">
        <f t="shared" si="53"/>
        <v>78</v>
      </c>
      <c r="BM70" s="100">
        <f t="shared" si="53"/>
        <v>73</v>
      </c>
      <c r="BN70" s="100">
        <f t="shared" si="53"/>
        <v>31</v>
      </c>
      <c r="BO70" s="100">
        <f t="shared" si="53"/>
        <v>33</v>
      </c>
      <c r="BP70" s="100">
        <f t="shared" si="53"/>
        <v>16</v>
      </c>
      <c r="BQ70" s="100">
        <f t="shared" si="53"/>
        <v>52</v>
      </c>
      <c r="BR70" s="100">
        <f t="shared" si="53"/>
        <v>37</v>
      </c>
      <c r="BS70" s="100">
        <f t="shared" si="53"/>
        <v>54</v>
      </c>
      <c r="BT70" s="100">
        <f t="shared" si="53"/>
        <v>29</v>
      </c>
      <c r="BU70" s="100">
        <f t="shared" si="53"/>
        <v>19</v>
      </c>
      <c r="BV70" s="100">
        <f t="shared" si="53"/>
        <v>38</v>
      </c>
      <c r="BW70" s="100">
        <f t="shared" si="53"/>
        <v>17</v>
      </c>
      <c r="BX70" s="100">
        <f t="shared" si="53"/>
        <v>46</v>
      </c>
      <c r="BY70" s="100">
        <f t="shared" si="53"/>
        <v>22</v>
      </c>
      <c r="BZ70" s="100">
        <f t="shared" si="53"/>
        <v>33</v>
      </c>
      <c r="CA70" s="100">
        <f t="shared" ref="CA70:DF70" si="54">CA54-BZ54</f>
        <v>10</v>
      </c>
      <c r="CB70" s="100">
        <f t="shared" si="54"/>
        <v>18</v>
      </c>
      <c r="CC70" s="100">
        <f t="shared" si="54"/>
        <v>20</v>
      </c>
      <c r="CD70" s="100">
        <f t="shared" si="54"/>
        <v>28</v>
      </c>
      <c r="CE70" s="100">
        <f t="shared" si="54"/>
        <v>21</v>
      </c>
      <c r="CF70" s="100">
        <f t="shared" si="54"/>
        <v>16</v>
      </c>
      <c r="CG70" s="100">
        <f t="shared" si="54"/>
        <v>33</v>
      </c>
      <c r="CH70" s="100">
        <f t="shared" si="54"/>
        <v>23</v>
      </c>
      <c r="CI70" s="100">
        <f t="shared" si="54"/>
        <v>20</v>
      </c>
      <c r="CJ70" s="100">
        <f t="shared" si="54"/>
        <v>25</v>
      </c>
      <c r="CK70" s="100">
        <f t="shared" si="54"/>
        <v>21</v>
      </c>
      <c r="CL70" s="100">
        <f t="shared" si="54"/>
        <v>45</v>
      </c>
      <c r="CM70" s="100">
        <f t="shared" si="54"/>
        <v>23</v>
      </c>
      <c r="CN70" s="100">
        <f t="shared" si="54"/>
        <v>24</v>
      </c>
      <c r="CO70" s="100">
        <f t="shared" si="54"/>
        <v>37</v>
      </c>
      <c r="CP70" s="100">
        <f t="shared" si="54"/>
        <v>6</v>
      </c>
      <c r="CQ70" s="100">
        <f t="shared" si="54"/>
        <v>21</v>
      </c>
      <c r="CR70" s="100">
        <f t="shared" si="54"/>
        <v>18</v>
      </c>
      <c r="CS70" s="100">
        <f t="shared" si="54"/>
        <v>49</v>
      </c>
      <c r="CT70" s="100">
        <f t="shared" si="54"/>
        <v>43</v>
      </c>
      <c r="CU70" s="100">
        <f t="shared" si="54"/>
        <v>29</v>
      </c>
      <c r="CV70" s="100">
        <f t="shared" si="54"/>
        <v>20</v>
      </c>
      <c r="CW70" s="100">
        <f t="shared" si="54"/>
        <v>37</v>
      </c>
      <c r="CX70" s="100">
        <f t="shared" si="54"/>
        <v>22</v>
      </c>
      <c r="CY70" s="100">
        <f t="shared" si="54"/>
        <v>27</v>
      </c>
      <c r="CZ70" s="100">
        <f t="shared" si="54"/>
        <v>28</v>
      </c>
      <c r="DA70" s="100">
        <f t="shared" si="54"/>
        <v>42</v>
      </c>
      <c r="DB70" s="100">
        <f t="shared" si="54"/>
        <v>42</v>
      </c>
      <c r="DC70" s="100">
        <f t="shared" si="54"/>
        <v>24</v>
      </c>
      <c r="DD70" s="100">
        <f t="shared" si="54"/>
        <v>11</v>
      </c>
      <c r="DE70" s="100">
        <f t="shared" si="54"/>
        <v>29</v>
      </c>
      <c r="DF70" s="100">
        <f t="shared" si="54"/>
        <v>22</v>
      </c>
      <c r="DG70" s="100">
        <f t="shared" ref="DG70:EL70" si="55">DG54-DF54</f>
        <v>14</v>
      </c>
      <c r="DH70" s="100">
        <f t="shared" si="55"/>
        <v>20</v>
      </c>
      <c r="DI70" s="100">
        <f t="shared" si="55"/>
        <v>4</v>
      </c>
      <c r="DJ70" s="100">
        <f t="shared" si="55"/>
        <v>16</v>
      </c>
      <c r="DK70" s="100">
        <f t="shared" si="55"/>
        <v>8</v>
      </c>
      <c r="DL70" s="100">
        <f t="shared" si="55"/>
        <v>10</v>
      </c>
      <c r="DM70" s="100">
        <f t="shared" si="55"/>
        <v>17</v>
      </c>
      <c r="DN70" s="100">
        <f t="shared" si="55"/>
        <v>16</v>
      </c>
      <c r="DO70" s="100">
        <f t="shared" si="55"/>
        <v>11</v>
      </c>
      <c r="DP70" s="100">
        <f t="shared" si="55"/>
        <v>8</v>
      </c>
      <c r="DQ70" s="100">
        <f t="shared" si="55"/>
        <v>2</v>
      </c>
      <c r="DR70" s="100">
        <f t="shared" si="55"/>
        <v>10</v>
      </c>
      <c r="DS70" s="100">
        <f t="shared" si="55"/>
        <v>5</v>
      </c>
      <c r="DT70" s="100">
        <f t="shared" si="55"/>
        <v>8</v>
      </c>
      <c r="DU70" s="100">
        <f t="shared" si="55"/>
        <v>9</v>
      </c>
      <c r="DV70" s="100">
        <f t="shared" si="55"/>
        <v>7</v>
      </c>
      <c r="DW70" s="100">
        <f t="shared" si="55"/>
        <v>13</v>
      </c>
      <c r="DX70" s="100">
        <f t="shared" si="55"/>
        <v>9</v>
      </c>
      <c r="DY70" s="100">
        <f t="shared" si="55"/>
        <v>3</v>
      </c>
      <c r="DZ70" s="100">
        <f t="shared" si="55"/>
        <v>11</v>
      </c>
      <c r="EA70" s="100">
        <f t="shared" si="55"/>
        <v>10</v>
      </c>
      <c r="EB70" s="100">
        <f t="shared" si="55"/>
        <v>8</v>
      </c>
      <c r="EC70" s="100">
        <f t="shared" si="55"/>
        <v>12</v>
      </c>
      <c r="ED70" s="100">
        <f t="shared" si="55"/>
        <v>14</v>
      </c>
      <c r="EE70" s="100">
        <f t="shared" si="55"/>
        <v>21</v>
      </c>
      <c r="EF70" s="100">
        <f t="shared" si="55"/>
        <v>13</v>
      </c>
      <c r="EG70" s="100">
        <f t="shared" si="55"/>
        <v>-21</v>
      </c>
      <c r="EH70" s="100">
        <f t="shared" si="55"/>
        <v>5</v>
      </c>
      <c r="EI70" s="100">
        <f t="shared" si="55"/>
        <v>14</v>
      </c>
      <c r="EJ70" s="100">
        <f t="shared" si="55"/>
        <v>17</v>
      </c>
      <c r="EK70" s="100">
        <f t="shared" si="55"/>
        <v>16</v>
      </c>
      <c r="EL70" s="100">
        <f t="shared" si="55"/>
        <v>19</v>
      </c>
      <c r="EM70" s="100">
        <f t="shared" ref="EM70:FR70" si="56">EM54-EL54</f>
        <v>23</v>
      </c>
      <c r="EN70" s="100">
        <f t="shared" si="56"/>
        <v>14</v>
      </c>
      <c r="EO70" s="100">
        <f t="shared" si="56"/>
        <v>26</v>
      </c>
      <c r="EP70" s="100">
        <f t="shared" si="56"/>
        <v>10</v>
      </c>
      <c r="EQ70" s="100">
        <f t="shared" si="56"/>
        <v>23</v>
      </c>
      <c r="ER70" s="100">
        <f t="shared" si="56"/>
        <v>14</v>
      </c>
      <c r="ES70" s="100">
        <f t="shared" si="56"/>
        <v>27</v>
      </c>
      <c r="ET70" s="100">
        <f t="shared" si="56"/>
        <v>16</v>
      </c>
      <c r="EU70" s="100">
        <f t="shared" si="56"/>
        <v>35</v>
      </c>
      <c r="EV70" s="100">
        <f t="shared" si="56"/>
        <v>39</v>
      </c>
      <c r="EW70" s="100">
        <f t="shared" si="56"/>
        <v>45</v>
      </c>
      <c r="EX70" s="100">
        <f t="shared" si="56"/>
        <v>37</v>
      </c>
      <c r="EY70" s="100">
        <f t="shared" si="56"/>
        <v>50</v>
      </c>
      <c r="EZ70" s="100">
        <f t="shared" si="56"/>
        <v>61</v>
      </c>
      <c r="FA70" s="100">
        <f t="shared" si="56"/>
        <v>53</v>
      </c>
      <c r="FB70" s="100">
        <f t="shared" si="56"/>
        <v>51</v>
      </c>
      <c r="FC70" s="100">
        <f t="shared" si="56"/>
        <v>53</v>
      </c>
      <c r="FD70" s="100">
        <f t="shared" si="56"/>
        <v>60</v>
      </c>
      <c r="FE70" s="100">
        <f t="shared" si="56"/>
        <v>70</v>
      </c>
      <c r="FF70" s="100">
        <f t="shared" si="56"/>
        <v>72</v>
      </c>
      <c r="FG70" s="100">
        <f t="shared" si="56"/>
        <v>86</v>
      </c>
      <c r="FH70" s="100">
        <f t="shared" si="56"/>
        <v>65</v>
      </c>
      <c r="FI70" s="100">
        <f t="shared" si="56"/>
        <v>107</v>
      </c>
      <c r="FJ70" s="100">
        <f t="shared" si="56"/>
        <v>58</v>
      </c>
      <c r="FK70" s="100">
        <f t="shared" si="56"/>
        <v>56</v>
      </c>
      <c r="FL70" s="100">
        <f t="shared" si="56"/>
        <v>70</v>
      </c>
      <c r="FM70" s="100">
        <f t="shared" si="56"/>
        <v>70</v>
      </c>
      <c r="FN70" s="100">
        <f t="shared" si="56"/>
        <v>77</v>
      </c>
      <c r="FO70" s="100">
        <f t="shared" si="56"/>
        <v>60</v>
      </c>
      <c r="FP70" s="100">
        <f t="shared" si="56"/>
        <v>69</v>
      </c>
      <c r="FQ70" s="100">
        <f t="shared" si="56"/>
        <v>66</v>
      </c>
      <c r="FR70" s="100">
        <f t="shared" si="56"/>
        <v>50</v>
      </c>
      <c r="FS70" s="100">
        <f t="shared" ref="FS70:GQ70" si="57">FS54-FR54</f>
        <v>81</v>
      </c>
      <c r="FT70" s="100">
        <f t="shared" si="57"/>
        <v>62</v>
      </c>
      <c r="FU70" s="100">
        <f t="shared" si="57"/>
        <v>68</v>
      </c>
      <c r="FV70" s="100">
        <f t="shared" si="57"/>
        <v>86</v>
      </c>
      <c r="FW70" s="100">
        <f t="shared" si="57"/>
        <v>57</v>
      </c>
      <c r="FX70" s="100">
        <f t="shared" si="57"/>
        <v>99</v>
      </c>
      <c r="FY70" s="100">
        <f t="shared" si="57"/>
        <v>73</v>
      </c>
      <c r="FZ70" s="100">
        <f t="shared" si="57"/>
        <v>88</v>
      </c>
      <c r="GA70" s="100">
        <f t="shared" si="57"/>
        <v>86</v>
      </c>
      <c r="GB70" s="100">
        <f t="shared" si="57"/>
        <v>65</v>
      </c>
      <c r="GC70" s="100">
        <f t="shared" si="57"/>
        <v>70</v>
      </c>
      <c r="GD70" s="100">
        <f t="shared" si="57"/>
        <v>51</v>
      </c>
      <c r="GE70" s="100">
        <f t="shared" si="57"/>
        <v>69</v>
      </c>
      <c r="GF70" s="100">
        <f t="shared" si="57"/>
        <v>64</v>
      </c>
      <c r="GG70" s="100">
        <f t="shared" si="57"/>
        <v>78</v>
      </c>
      <c r="GH70" s="100">
        <f t="shared" si="57"/>
        <v>81</v>
      </c>
      <c r="GI70" s="100">
        <f t="shared" si="57"/>
        <v>96</v>
      </c>
      <c r="GJ70" s="100">
        <f t="shared" si="57"/>
        <v>86</v>
      </c>
      <c r="GK70" s="100">
        <f t="shared" si="57"/>
        <v>90</v>
      </c>
      <c r="GL70" s="100">
        <f t="shared" si="57"/>
        <v>116</v>
      </c>
      <c r="GM70" s="100">
        <f t="shared" si="57"/>
        <v>85</v>
      </c>
      <c r="GN70" s="100">
        <f t="shared" si="57"/>
        <v>100</v>
      </c>
      <c r="GO70" s="100">
        <f t="shared" si="57"/>
        <v>111</v>
      </c>
      <c r="GP70" s="100">
        <f t="shared" si="57"/>
        <v>120</v>
      </c>
      <c r="GQ70" s="100">
        <f t="shared" si="57"/>
        <v>113</v>
      </c>
      <c r="GR70" s="100">
        <f t="shared" si="42"/>
        <v>112</v>
      </c>
      <c r="GS70" s="100">
        <f t="shared" si="43"/>
        <v>124</v>
      </c>
      <c r="GT70" s="100">
        <f t="shared" si="43"/>
        <v>167</v>
      </c>
    </row>
    <row r="71" spans="3:225" s="100" customFormat="1" x14ac:dyDescent="0.25">
      <c r="C71" s="246" t="s">
        <v>8</v>
      </c>
      <c r="E71" s="100">
        <f t="shared" ref="E71:N71" si="58">E55-D55</f>
        <v>1</v>
      </c>
      <c r="F71" s="100">
        <f t="shared" si="58"/>
        <v>1</v>
      </c>
      <c r="G71" s="100">
        <f t="shared" si="58"/>
        <v>8</v>
      </c>
      <c r="H71" s="100">
        <f t="shared" si="58"/>
        <v>3</v>
      </c>
      <c r="I71" s="100">
        <f t="shared" si="58"/>
        <v>10</v>
      </c>
      <c r="J71" s="100">
        <f t="shared" si="58"/>
        <v>4</v>
      </c>
      <c r="K71" s="100">
        <f t="shared" si="58"/>
        <v>3</v>
      </c>
      <c r="L71" s="100">
        <f t="shared" si="58"/>
        <v>4</v>
      </c>
      <c r="M71" s="100">
        <f t="shared" si="58"/>
        <v>20</v>
      </c>
      <c r="N71" s="100">
        <f t="shared" si="58"/>
        <v>10</v>
      </c>
      <c r="O71" s="100">
        <f t="shared" ref="O71:AT71" si="59">O55-N55</f>
        <v>13</v>
      </c>
      <c r="P71" s="100">
        <f t="shared" si="59"/>
        <v>24</v>
      </c>
      <c r="Q71" s="100">
        <f t="shared" si="59"/>
        <v>35</v>
      </c>
      <c r="R71" s="100">
        <f t="shared" si="59"/>
        <v>40</v>
      </c>
      <c r="S71" s="100">
        <f t="shared" si="59"/>
        <v>40</v>
      </c>
      <c r="T71" s="100">
        <f t="shared" si="59"/>
        <v>34</v>
      </c>
      <c r="U71" s="100">
        <f t="shared" si="59"/>
        <v>124</v>
      </c>
      <c r="V71" s="100">
        <f t="shared" si="59"/>
        <v>3</v>
      </c>
      <c r="W71" s="100">
        <f t="shared" si="59"/>
        <v>62</v>
      </c>
      <c r="X71" s="100">
        <f t="shared" si="59"/>
        <v>83</v>
      </c>
      <c r="Y71" s="100">
        <f t="shared" si="59"/>
        <v>73</v>
      </c>
      <c r="Z71" s="100">
        <f t="shared" si="59"/>
        <v>106</v>
      </c>
      <c r="AA71" s="100">
        <f t="shared" si="59"/>
        <v>125</v>
      </c>
      <c r="AB71" s="100">
        <f t="shared" si="59"/>
        <v>132</v>
      </c>
      <c r="AC71" s="100">
        <f t="shared" si="59"/>
        <v>133</v>
      </c>
      <c r="AD71" s="100">
        <f t="shared" si="59"/>
        <v>183</v>
      </c>
      <c r="AE71" s="100">
        <f t="shared" si="59"/>
        <v>104</v>
      </c>
      <c r="AF71" s="100">
        <f t="shared" si="59"/>
        <v>100</v>
      </c>
      <c r="AG71" s="100">
        <f t="shared" si="59"/>
        <v>140</v>
      </c>
      <c r="AH71" s="100">
        <f t="shared" si="59"/>
        <v>114</v>
      </c>
      <c r="AI71" s="100">
        <f t="shared" si="59"/>
        <v>152</v>
      </c>
      <c r="AJ71" s="100">
        <f t="shared" si="59"/>
        <v>101</v>
      </c>
      <c r="AK71" s="100">
        <f t="shared" si="59"/>
        <v>129</v>
      </c>
      <c r="AL71" s="100">
        <f t="shared" si="59"/>
        <v>96</v>
      </c>
      <c r="AM71" s="100">
        <f t="shared" si="59"/>
        <v>91</v>
      </c>
      <c r="AN71" s="100">
        <f t="shared" si="59"/>
        <v>91</v>
      </c>
      <c r="AO71" s="100">
        <f t="shared" si="59"/>
        <v>138</v>
      </c>
      <c r="AP71" s="100">
        <f t="shared" si="59"/>
        <v>162</v>
      </c>
      <c r="AQ71" s="100">
        <f t="shared" si="59"/>
        <v>155</v>
      </c>
      <c r="AR71" s="100">
        <f t="shared" si="59"/>
        <v>168</v>
      </c>
      <c r="AS71" s="100">
        <f t="shared" si="59"/>
        <v>210</v>
      </c>
      <c r="AT71" s="100">
        <f t="shared" si="59"/>
        <v>116</v>
      </c>
      <c r="AU71" s="100">
        <f t="shared" ref="AU71:BZ71" si="60">AU55-AT55</f>
        <v>116</v>
      </c>
      <c r="AV71" s="100">
        <f t="shared" si="60"/>
        <v>122</v>
      </c>
      <c r="AW71" s="100">
        <f t="shared" si="60"/>
        <v>163</v>
      </c>
      <c r="AX71" s="100">
        <f t="shared" si="60"/>
        <v>160</v>
      </c>
      <c r="AY71" s="100">
        <f t="shared" si="60"/>
        <v>204</v>
      </c>
      <c r="AZ71" s="100">
        <f t="shared" si="60"/>
        <v>147</v>
      </c>
      <c r="BA71" s="100">
        <f t="shared" si="60"/>
        <v>98</v>
      </c>
      <c r="BB71" s="100">
        <f t="shared" si="60"/>
        <v>87</v>
      </c>
      <c r="BC71" s="100">
        <f t="shared" si="60"/>
        <v>136</v>
      </c>
      <c r="BD71" s="100">
        <f t="shared" si="60"/>
        <v>111</v>
      </c>
      <c r="BE71" s="100">
        <f t="shared" si="60"/>
        <v>94</v>
      </c>
      <c r="BF71" s="100">
        <f t="shared" si="60"/>
        <v>74</v>
      </c>
      <c r="BG71" s="100">
        <f t="shared" si="60"/>
        <v>41</v>
      </c>
      <c r="BH71" s="100">
        <f t="shared" si="60"/>
        <v>22</v>
      </c>
      <c r="BI71" s="100">
        <f t="shared" si="60"/>
        <v>74</v>
      </c>
      <c r="BJ71" s="100">
        <f t="shared" si="60"/>
        <v>58</v>
      </c>
      <c r="BK71" s="100">
        <f t="shared" si="60"/>
        <v>71</v>
      </c>
      <c r="BL71" s="100">
        <f t="shared" si="60"/>
        <v>69</v>
      </c>
      <c r="BM71" s="100">
        <f t="shared" si="60"/>
        <v>61</v>
      </c>
      <c r="BN71" s="100">
        <f t="shared" si="60"/>
        <v>24</v>
      </c>
      <c r="BO71" s="100">
        <f t="shared" si="60"/>
        <v>30</v>
      </c>
      <c r="BP71" s="100">
        <f t="shared" si="60"/>
        <v>33</v>
      </c>
      <c r="BQ71" s="100">
        <f t="shared" si="60"/>
        <v>26</v>
      </c>
      <c r="BR71" s="100">
        <f t="shared" si="60"/>
        <v>35</v>
      </c>
      <c r="BS71" s="100">
        <f t="shared" si="60"/>
        <v>16</v>
      </c>
      <c r="BT71" s="100">
        <f t="shared" si="60"/>
        <v>25</v>
      </c>
      <c r="BU71" s="100">
        <f t="shared" si="60"/>
        <v>24</v>
      </c>
      <c r="BV71" s="100">
        <f t="shared" si="60"/>
        <v>24</v>
      </c>
      <c r="BW71" s="100">
        <f t="shared" si="60"/>
        <v>19</v>
      </c>
      <c r="BX71" s="100">
        <f t="shared" si="60"/>
        <v>24</v>
      </c>
      <c r="BY71" s="100">
        <f t="shared" si="60"/>
        <v>15</v>
      </c>
      <c r="BZ71" s="100">
        <f t="shared" si="60"/>
        <v>16</v>
      </c>
      <c r="CA71" s="100">
        <f t="shared" ref="CA71:DF71" si="61">CA55-BZ55</f>
        <v>26</v>
      </c>
      <c r="CB71" s="100">
        <f t="shared" si="61"/>
        <v>12</v>
      </c>
      <c r="CC71" s="100">
        <f t="shared" si="61"/>
        <v>15</v>
      </c>
      <c r="CD71" s="100">
        <f t="shared" si="61"/>
        <v>38</v>
      </c>
      <c r="CE71" s="100">
        <f t="shared" si="61"/>
        <v>41</v>
      </c>
      <c r="CF71" s="100">
        <f t="shared" si="61"/>
        <v>30</v>
      </c>
      <c r="CG71" s="100">
        <f t="shared" si="61"/>
        <v>19</v>
      </c>
      <c r="CH71" s="100">
        <f t="shared" si="61"/>
        <v>52</v>
      </c>
      <c r="CI71" s="100">
        <f t="shared" si="61"/>
        <v>76</v>
      </c>
      <c r="CJ71" s="100">
        <f t="shared" si="61"/>
        <v>41</v>
      </c>
      <c r="CK71" s="100">
        <f t="shared" si="61"/>
        <v>34</v>
      </c>
      <c r="CL71" s="100">
        <f t="shared" si="61"/>
        <v>38</v>
      </c>
      <c r="CM71" s="100">
        <f t="shared" si="61"/>
        <v>45</v>
      </c>
      <c r="CN71" s="100">
        <f t="shared" si="61"/>
        <v>31</v>
      </c>
      <c r="CO71" s="100">
        <f t="shared" si="61"/>
        <v>27</v>
      </c>
      <c r="CP71" s="100">
        <f t="shared" si="61"/>
        <v>24</v>
      </c>
      <c r="CQ71" s="100">
        <f t="shared" si="61"/>
        <v>16</v>
      </c>
      <c r="CR71" s="100">
        <f t="shared" si="61"/>
        <v>9</v>
      </c>
      <c r="CS71" s="100">
        <f t="shared" si="61"/>
        <v>21</v>
      </c>
      <c r="CT71" s="100">
        <f t="shared" si="61"/>
        <v>36</v>
      </c>
      <c r="CU71" s="100">
        <f t="shared" si="61"/>
        <v>26</v>
      </c>
      <c r="CV71" s="100">
        <f t="shared" si="61"/>
        <v>29</v>
      </c>
      <c r="CW71" s="100">
        <f t="shared" si="61"/>
        <v>37</v>
      </c>
      <c r="CX71" s="100">
        <f t="shared" si="61"/>
        <v>20</v>
      </c>
      <c r="CY71" s="100">
        <f t="shared" si="61"/>
        <v>31</v>
      </c>
      <c r="CZ71" s="100">
        <f t="shared" si="61"/>
        <v>19</v>
      </c>
      <c r="DA71" s="100">
        <f t="shared" si="61"/>
        <v>31</v>
      </c>
      <c r="DB71" s="100">
        <f t="shared" si="61"/>
        <v>21</v>
      </c>
      <c r="DC71" s="100">
        <f t="shared" si="61"/>
        <v>18</v>
      </c>
      <c r="DD71" s="100">
        <f t="shared" si="61"/>
        <v>40</v>
      </c>
      <c r="DE71" s="100">
        <f t="shared" si="61"/>
        <v>4</v>
      </c>
      <c r="DF71" s="100">
        <f t="shared" si="61"/>
        <v>9</v>
      </c>
      <c r="DG71" s="100">
        <f t="shared" ref="DG71:EL71" si="62">DG55-DF55</f>
        <v>14</v>
      </c>
      <c r="DH71" s="100">
        <f t="shared" si="62"/>
        <v>17</v>
      </c>
      <c r="DI71" s="100">
        <f t="shared" si="62"/>
        <v>10</v>
      </c>
      <c r="DJ71" s="100">
        <f t="shared" si="62"/>
        <v>13</v>
      </c>
      <c r="DK71" s="100">
        <f t="shared" si="62"/>
        <v>11</v>
      </c>
      <c r="DL71" s="100">
        <f t="shared" si="62"/>
        <v>5</v>
      </c>
      <c r="DM71" s="100">
        <f t="shared" si="62"/>
        <v>3</v>
      </c>
      <c r="DN71" s="100">
        <f t="shared" si="62"/>
        <v>15</v>
      </c>
      <c r="DO71" s="100">
        <f t="shared" si="62"/>
        <v>9</v>
      </c>
      <c r="DP71" s="100">
        <f t="shared" si="62"/>
        <v>16</v>
      </c>
      <c r="DQ71" s="100">
        <f t="shared" si="62"/>
        <v>6</v>
      </c>
      <c r="DR71" s="100">
        <f t="shared" si="62"/>
        <v>9</v>
      </c>
      <c r="DS71" s="100">
        <f t="shared" si="62"/>
        <v>1</v>
      </c>
      <c r="DT71" s="100">
        <f t="shared" si="62"/>
        <v>6</v>
      </c>
      <c r="DU71" s="100">
        <f t="shared" si="62"/>
        <v>6</v>
      </c>
      <c r="DV71" s="100">
        <f t="shared" si="62"/>
        <v>2</v>
      </c>
      <c r="DW71" s="100">
        <f t="shared" si="62"/>
        <v>1</v>
      </c>
      <c r="DX71" s="100">
        <f t="shared" si="62"/>
        <v>4</v>
      </c>
      <c r="DY71" s="100">
        <f t="shared" si="62"/>
        <v>2</v>
      </c>
      <c r="DZ71" s="100">
        <f t="shared" si="62"/>
        <v>1</v>
      </c>
      <c r="EA71" s="100">
        <f t="shared" si="62"/>
        <v>5</v>
      </c>
      <c r="EB71" s="100">
        <f t="shared" si="62"/>
        <v>2</v>
      </c>
      <c r="EC71" s="100">
        <f t="shared" si="62"/>
        <v>4</v>
      </c>
      <c r="ED71" s="100">
        <f t="shared" si="62"/>
        <v>2</v>
      </c>
      <c r="EE71" s="100">
        <f t="shared" si="62"/>
        <v>5</v>
      </c>
      <c r="EF71" s="100">
        <f t="shared" si="62"/>
        <v>4</v>
      </c>
      <c r="EG71" s="100">
        <f t="shared" si="62"/>
        <v>8</v>
      </c>
      <c r="EH71" s="100">
        <f t="shared" si="62"/>
        <v>5</v>
      </c>
      <c r="EI71" s="100">
        <f t="shared" si="62"/>
        <v>-11</v>
      </c>
      <c r="EJ71" s="100">
        <f t="shared" si="62"/>
        <v>-2</v>
      </c>
      <c r="EK71" s="100">
        <f t="shared" si="62"/>
        <v>6</v>
      </c>
      <c r="EL71" s="100">
        <f t="shared" si="62"/>
        <v>3</v>
      </c>
      <c r="EM71" s="100">
        <f t="shared" ref="EM71:FR71" si="63">EM55-EL55</f>
        <v>7</v>
      </c>
      <c r="EN71" s="100">
        <f t="shared" si="63"/>
        <v>10</v>
      </c>
      <c r="EO71" s="100">
        <f t="shared" si="63"/>
        <v>6</v>
      </c>
      <c r="EP71" s="100">
        <f t="shared" si="63"/>
        <v>3</v>
      </c>
      <c r="EQ71" s="100">
        <f t="shared" si="63"/>
        <v>6</v>
      </c>
      <c r="ER71" s="100">
        <f t="shared" si="63"/>
        <v>6</v>
      </c>
      <c r="ES71" s="100">
        <f t="shared" si="63"/>
        <v>12</v>
      </c>
      <c r="ET71" s="100">
        <f t="shared" si="63"/>
        <v>6</v>
      </c>
      <c r="EU71" s="100">
        <f t="shared" si="63"/>
        <v>5</v>
      </c>
      <c r="EV71" s="100">
        <f t="shared" si="63"/>
        <v>5</v>
      </c>
      <c r="EW71" s="100">
        <f t="shared" si="63"/>
        <v>12</v>
      </c>
      <c r="EX71" s="100">
        <f t="shared" si="63"/>
        <v>15</v>
      </c>
      <c r="EY71" s="100">
        <f t="shared" si="63"/>
        <v>24</v>
      </c>
      <c r="EZ71" s="100">
        <f t="shared" si="63"/>
        <v>14</v>
      </c>
      <c r="FA71" s="100">
        <f t="shared" si="63"/>
        <v>1</v>
      </c>
      <c r="FB71" s="100">
        <f t="shared" si="63"/>
        <v>8</v>
      </c>
      <c r="FC71" s="100">
        <f t="shared" si="63"/>
        <v>7</v>
      </c>
      <c r="FD71" s="100">
        <f t="shared" si="63"/>
        <v>19</v>
      </c>
      <c r="FE71" s="100">
        <f t="shared" si="63"/>
        <v>23</v>
      </c>
      <c r="FF71" s="100">
        <f t="shared" si="63"/>
        <v>19</v>
      </c>
      <c r="FG71" s="100">
        <f t="shared" si="63"/>
        <v>39</v>
      </c>
      <c r="FH71" s="100">
        <f t="shared" si="63"/>
        <v>21</v>
      </c>
      <c r="FI71" s="100">
        <f t="shared" si="63"/>
        <v>35</v>
      </c>
      <c r="FJ71" s="100">
        <f t="shared" si="63"/>
        <v>32</v>
      </c>
      <c r="FK71" s="100">
        <f t="shared" si="63"/>
        <v>25</v>
      </c>
      <c r="FL71" s="100">
        <f t="shared" si="63"/>
        <v>26</v>
      </c>
      <c r="FM71" s="100">
        <f t="shared" si="63"/>
        <v>22</v>
      </c>
      <c r="FN71" s="100">
        <f t="shared" si="63"/>
        <v>31</v>
      </c>
      <c r="FO71" s="100">
        <f t="shared" si="63"/>
        <v>19</v>
      </c>
      <c r="FP71" s="100">
        <f t="shared" si="63"/>
        <v>21</v>
      </c>
      <c r="FQ71" s="100">
        <f t="shared" si="63"/>
        <v>33</v>
      </c>
      <c r="FR71" s="100">
        <f t="shared" si="63"/>
        <v>26</v>
      </c>
      <c r="FS71" s="100">
        <f t="shared" ref="FS71:GQ71" si="64">FS55-FR55</f>
        <v>37</v>
      </c>
      <c r="FT71" s="100">
        <f t="shared" si="64"/>
        <v>30</v>
      </c>
      <c r="FU71" s="100">
        <f t="shared" si="64"/>
        <v>42</v>
      </c>
      <c r="FV71" s="100">
        <f t="shared" si="64"/>
        <v>51</v>
      </c>
      <c r="FW71" s="100">
        <f t="shared" si="64"/>
        <v>38</v>
      </c>
      <c r="FX71" s="100">
        <f t="shared" si="64"/>
        <v>34</v>
      </c>
      <c r="FY71" s="100">
        <f t="shared" si="64"/>
        <v>35</v>
      </c>
      <c r="FZ71" s="100">
        <f t="shared" si="64"/>
        <v>44</v>
      </c>
      <c r="GA71" s="100">
        <f t="shared" si="64"/>
        <v>32</v>
      </c>
      <c r="GB71" s="100">
        <f t="shared" si="64"/>
        <v>35</v>
      </c>
      <c r="GC71" s="100">
        <f t="shared" si="64"/>
        <v>28</v>
      </c>
      <c r="GD71" s="100">
        <f t="shared" si="64"/>
        <v>28</v>
      </c>
      <c r="GE71" s="100">
        <f t="shared" si="64"/>
        <v>41</v>
      </c>
      <c r="GF71" s="100">
        <f t="shared" si="64"/>
        <v>33</v>
      </c>
      <c r="GG71" s="100">
        <f t="shared" si="64"/>
        <v>39</v>
      </c>
      <c r="GH71" s="100">
        <f t="shared" si="64"/>
        <v>45</v>
      </c>
      <c r="GI71" s="100">
        <f t="shared" si="64"/>
        <v>73</v>
      </c>
      <c r="GJ71" s="100">
        <f t="shared" si="64"/>
        <v>69</v>
      </c>
      <c r="GK71" s="100">
        <f t="shared" si="64"/>
        <v>69</v>
      </c>
      <c r="GL71" s="100">
        <f t="shared" si="64"/>
        <v>88</v>
      </c>
      <c r="GM71" s="100">
        <f t="shared" si="64"/>
        <v>93</v>
      </c>
      <c r="GN71" s="100">
        <f t="shared" si="64"/>
        <v>90</v>
      </c>
      <c r="GO71" s="100">
        <f t="shared" si="64"/>
        <v>112</v>
      </c>
      <c r="GP71" s="100">
        <f t="shared" si="64"/>
        <v>72</v>
      </c>
      <c r="GQ71" s="100">
        <f t="shared" si="64"/>
        <v>131</v>
      </c>
      <c r="GR71" s="100">
        <f t="shared" si="42"/>
        <v>118</v>
      </c>
      <c r="GS71" s="100">
        <f t="shared" si="43"/>
        <v>142</v>
      </c>
      <c r="GT71" s="100">
        <f t="shared" si="43"/>
        <v>139</v>
      </c>
    </row>
    <row r="72" spans="3:225" s="100" customFormat="1" x14ac:dyDescent="0.25">
      <c r="C72" s="246" t="s">
        <v>6</v>
      </c>
      <c r="E72" s="100">
        <f t="shared" ref="E72:N72" si="65">E56-D56</f>
        <v>0</v>
      </c>
      <c r="F72" s="100">
        <f t="shared" si="65"/>
        <v>2</v>
      </c>
      <c r="G72" s="100">
        <f t="shared" si="65"/>
        <v>4</v>
      </c>
      <c r="H72" s="100">
        <f t="shared" si="65"/>
        <v>3</v>
      </c>
      <c r="I72" s="100">
        <f t="shared" si="65"/>
        <v>2</v>
      </c>
      <c r="J72" s="100">
        <f t="shared" si="65"/>
        <v>7</v>
      </c>
      <c r="K72" s="100">
        <f t="shared" si="65"/>
        <v>4</v>
      </c>
      <c r="L72" s="100">
        <f t="shared" si="65"/>
        <v>26</v>
      </c>
      <c r="M72" s="100">
        <f t="shared" si="65"/>
        <v>0</v>
      </c>
      <c r="N72" s="100">
        <f t="shared" si="65"/>
        <v>35</v>
      </c>
      <c r="O72" s="100">
        <f t="shared" ref="O72:AT72" si="66">O56-N56</f>
        <v>5</v>
      </c>
      <c r="P72" s="100">
        <f t="shared" si="66"/>
        <v>23</v>
      </c>
      <c r="Q72" s="100">
        <f t="shared" si="66"/>
        <v>31</v>
      </c>
      <c r="R72" s="100">
        <f t="shared" si="66"/>
        <v>34</v>
      </c>
      <c r="S72" s="100">
        <f t="shared" si="66"/>
        <v>25</v>
      </c>
      <c r="T72" s="100">
        <f t="shared" si="66"/>
        <v>39</v>
      </c>
      <c r="U72" s="100">
        <f t="shared" si="66"/>
        <v>102</v>
      </c>
      <c r="V72" s="100">
        <f t="shared" si="66"/>
        <v>-19</v>
      </c>
      <c r="W72" s="100">
        <f t="shared" si="66"/>
        <v>31</v>
      </c>
      <c r="X72" s="100">
        <f t="shared" si="66"/>
        <v>62</v>
      </c>
      <c r="Y72" s="100">
        <f t="shared" si="66"/>
        <v>63</v>
      </c>
      <c r="Z72" s="100">
        <f t="shared" si="66"/>
        <v>93</v>
      </c>
      <c r="AA72" s="100">
        <f t="shared" si="66"/>
        <v>83</v>
      </c>
      <c r="AB72" s="100">
        <f t="shared" si="66"/>
        <v>87</v>
      </c>
      <c r="AC72" s="100">
        <f t="shared" si="66"/>
        <v>80</v>
      </c>
      <c r="AD72" s="100">
        <f t="shared" si="66"/>
        <v>90</v>
      </c>
      <c r="AE72" s="100">
        <f t="shared" si="66"/>
        <v>69</v>
      </c>
      <c r="AF72" s="100">
        <f t="shared" si="66"/>
        <v>63</v>
      </c>
      <c r="AG72" s="100">
        <f t="shared" si="66"/>
        <v>62</v>
      </c>
      <c r="AH72" s="100">
        <f t="shared" si="66"/>
        <v>89</v>
      </c>
      <c r="AI72" s="100">
        <f t="shared" si="66"/>
        <v>73</v>
      </c>
      <c r="AJ72" s="100">
        <f t="shared" si="66"/>
        <v>62</v>
      </c>
      <c r="AK72" s="100">
        <f t="shared" si="66"/>
        <v>93</v>
      </c>
      <c r="AL72" s="100">
        <f t="shared" si="66"/>
        <v>53</v>
      </c>
      <c r="AM72" s="100">
        <f t="shared" si="66"/>
        <v>54</v>
      </c>
      <c r="AN72" s="100">
        <f t="shared" si="66"/>
        <v>74</v>
      </c>
      <c r="AO72" s="100">
        <f t="shared" si="66"/>
        <v>59</v>
      </c>
      <c r="AP72" s="100">
        <f t="shared" si="66"/>
        <v>63</v>
      </c>
      <c r="AQ72" s="100">
        <f t="shared" si="66"/>
        <v>53</v>
      </c>
      <c r="AR72" s="100">
        <f t="shared" si="66"/>
        <v>81</v>
      </c>
      <c r="AS72" s="100">
        <f t="shared" si="66"/>
        <v>70</v>
      </c>
      <c r="AT72" s="100">
        <f t="shared" si="66"/>
        <v>54</v>
      </c>
      <c r="AU72" s="100">
        <f t="shared" ref="AU72:BZ72" si="67">AU56-AT56</f>
        <v>67</v>
      </c>
      <c r="AV72" s="100">
        <f t="shared" si="67"/>
        <v>66</v>
      </c>
      <c r="AW72" s="100">
        <f t="shared" si="67"/>
        <v>68</v>
      </c>
      <c r="AX72" s="100">
        <f t="shared" si="67"/>
        <v>69</v>
      </c>
      <c r="AY72" s="100">
        <f t="shared" si="67"/>
        <v>56</v>
      </c>
      <c r="AZ72" s="100">
        <f t="shared" si="67"/>
        <v>45</v>
      </c>
      <c r="BA72" s="100">
        <f t="shared" si="67"/>
        <v>54</v>
      </c>
      <c r="BB72" s="100">
        <f t="shared" si="67"/>
        <v>50</v>
      </c>
      <c r="BC72" s="100">
        <f t="shared" si="67"/>
        <v>64</v>
      </c>
      <c r="BD72" s="100">
        <f t="shared" si="67"/>
        <v>69</v>
      </c>
      <c r="BE72" s="100">
        <f t="shared" si="67"/>
        <v>44</v>
      </c>
      <c r="BF72" s="100">
        <f t="shared" si="67"/>
        <v>73</v>
      </c>
      <c r="BG72" s="100">
        <f t="shared" si="67"/>
        <v>26</v>
      </c>
      <c r="BH72" s="100">
        <f t="shared" si="67"/>
        <v>22</v>
      </c>
      <c r="BI72" s="100">
        <f t="shared" si="67"/>
        <v>20</v>
      </c>
      <c r="BJ72" s="100">
        <f t="shared" si="67"/>
        <v>46</v>
      </c>
      <c r="BK72" s="100">
        <f t="shared" si="67"/>
        <v>36</v>
      </c>
      <c r="BL72" s="100">
        <f t="shared" si="67"/>
        <v>29</v>
      </c>
      <c r="BM72" s="100">
        <f t="shared" si="67"/>
        <v>25</v>
      </c>
      <c r="BN72" s="100">
        <f t="shared" si="67"/>
        <v>16</v>
      </c>
      <c r="BO72" s="100">
        <f t="shared" si="67"/>
        <v>51</v>
      </c>
      <c r="BP72" s="100">
        <f t="shared" si="67"/>
        <v>4</v>
      </c>
      <c r="BQ72" s="100">
        <f t="shared" si="67"/>
        <v>171</v>
      </c>
      <c r="BR72" s="100">
        <f t="shared" si="67"/>
        <v>23</v>
      </c>
      <c r="BS72" s="100">
        <f t="shared" si="67"/>
        <v>27</v>
      </c>
      <c r="BT72" s="100">
        <f t="shared" si="67"/>
        <v>23</v>
      </c>
      <c r="BU72" s="100">
        <f t="shared" si="67"/>
        <v>12</v>
      </c>
      <c r="BV72" s="100">
        <f t="shared" si="67"/>
        <v>10</v>
      </c>
      <c r="BW72" s="100">
        <f t="shared" si="67"/>
        <v>20</v>
      </c>
      <c r="BX72" s="100">
        <f t="shared" si="67"/>
        <v>21</v>
      </c>
      <c r="BY72" s="100">
        <f t="shared" si="67"/>
        <v>14</v>
      </c>
      <c r="BZ72" s="100">
        <f t="shared" si="67"/>
        <v>25</v>
      </c>
      <c r="CA72" s="100">
        <f t="shared" ref="CA72:DF72" si="68">CA56-BZ56</f>
        <v>16</v>
      </c>
      <c r="CB72" s="100">
        <f t="shared" si="68"/>
        <v>17</v>
      </c>
      <c r="CC72" s="100">
        <f t="shared" si="68"/>
        <v>10</v>
      </c>
      <c r="CD72" s="100">
        <f t="shared" si="68"/>
        <v>18</v>
      </c>
      <c r="CE72" s="100">
        <f t="shared" si="68"/>
        <v>25</v>
      </c>
      <c r="CF72" s="100">
        <f t="shared" si="68"/>
        <v>23</v>
      </c>
      <c r="CG72" s="100">
        <f t="shared" si="68"/>
        <v>19</v>
      </c>
      <c r="CH72" s="100">
        <f t="shared" si="68"/>
        <v>19</v>
      </c>
      <c r="CI72" s="100">
        <f t="shared" si="68"/>
        <v>23</v>
      </c>
      <c r="CJ72" s="100">
        <f t="shared" si="68"/>
        <v>9</v>
      </c>
      <c r="CK72" s="100">
        <f t="shared" si="68"/>
        <v>22</v>
      </c>
      <c r="CL72" s="100">
        <f t="shared" si="68"/>
        <v>22</v>
      </c>
      <c r="CM72" s="100">
        <f t="shared" si="68"/>
        <v>22</v>
      </c>
      <c r="CN72" s="100">
        <f t="shared" si="68"/>
        <v>13</v>
      </c>
      <c r="CO72" s="100">
        <f t="shared" si="68"/>
        <v>38</v>
      </c>
      <c r="CP72" s="100">
        <f t="shared" si="68"/>
        <v>16</v>
      </c>
      <c r="CQ72" s="100">
        <f t="shared" si="68"/>
        <v>23</v>
      </c>
      <c r="CR72" s="100">
        <f t="shared" si="68"/>
        <v>12</v>
      </c>
      <c r="CS72" s="100">
        <f t="shared" si="68"/>
        <v>30</v>
      </c>
      <c r="CT72" s="100">
        <f t="shared" si="68"/>
        <v>27</v>
      </c>
      <c r="CU72" s="100">
        <f t="shared" si="68"/>
        <v>19</v>
      </c>
      <c r="CV72" s="100">
        <f t="shared" si="68"/>
        <v>22</v>
      </c>
      <c r="CW72" s="100">
        <f t="shared" si="68"/>
        <v>12</v>
      </c>
      <c r="CX72" s="100">
        <f t="shared" si="68"/>
        <v>15</v>
      </c>
      <c r="CY72" s="100">
        <f t="shared" si="68"/>
        <v>23</v>
      </c>
      <c r="CZ72" s="100">
        <f t="shared" si="68"/>
        <v>15</v>
      </c>
      <c r="DA72" s="100">
        <f t="shared" si="68"/>
        <v>21</v>
      </c>
      <c r="DB72" s="100">
        <f t="shared" si="68"/>
        <v>10</v>
      </c>
      <c r="DC72" s="100">
        <f t="shared" si="68"/>
        <v>12</v>
      </c>
      <c r="DD72" s="100">
        <f t="shared" si="68"/>
        <v>18</v>
      </c>
      <c r="DE72" s="100">
        <f t="shared" si="68"/>
        <v>16</v>
      </c>
      <c r="DF72" s="100">
        <f t="shared" si="68"/>
        <v>12</v>
      </c>
      <c r="DG72" s="100">
        <f t="shared" ref="DG72:EL72" si="69">DG56-DF56</f>
        <v>-1</v>
      </c>
      <c r="DH72" s="100">
        <f t="shared" si="69"/>
        <v>8</v>
      </c>
      <c r="DI72" s="100">
        <f t="shared" si="69"/>
        <v>10</v>
      </c>
      <c r="DJ72" s="100">
        <f t="shared" si="69"/>
        <v>14</v>
      </c>
      <c r="DK72" s="100">
        <f t="shared" si="69"/>
        <v>7</v>
      </c>
      <c r="DL72" s="100">
        <f t="shared" si="69"/>
        <v>10</v>
      </c>
      <c r="DM72" s="100">
        <f t="shared" si="69"/>
        <v>5</v>
      </c>
      <c r="DN72" s="100">
        <f t="shared" si="69"/>
        <v>17</v>
      </c>
      <c r="DO72" s="100">
        <f t="shared" si="69"/>
        <v>8</v>
      </c>
      <c r="DP72" s="100">
        <f t="shared" si="69"/>
        <v>6</v>
      </c>
      <c r="DQ72" s="100">
        <f t="shared" si="69"/>
        <v>8</v>
      </c>
      <c r="DR72" s="100">
        <f t="shared" si="69"/>
        <v>9</v>
      </c>
      <c r="DS72" s="100">
        <f t="shared" si="69"/>
        <v>5</v>
      </c>
      <c r="DT72" s="100">
        <f t="shared" si="69"/>
        <v>4</v>
      </c>
      <c r="DU72" s="100">
        <f t="shared" si="69"/>
        <v>1</v>
      </c>
      <c r="DV72" s="100">
        <f t="shared" si="69"/>
        <v>2</v>
      </c>
      <c r="DW72" s="100">
        <f t="shared" si="69"/>
        <v>11</v>
      </c>
      <c r="DX72" s="100">
        <f t="shared" si="69"/>
        <v>13</v>
      </c>
      <c r="DY72" s="100">
        <f t="shared" si="69"/>
        <v>6</v>
      </c>
      <c r="DZ72" s="100">
        <f t="shared" si="69"/>
        <v>3</v>
      </c>
      <c r="EA72" s="100">
        <f t="shared" si="69"/>
        <v>0</v>
      </c>
      <c r="EB72" s="100">
        <f t="shared" si="69"/>
        <v>12</v>
      </c>
      <c r="EC72" s="100">
        <f t="shared" si="69"/>
        <v>-3</v>
      </c>
      <c r="ED72" s="100">
        <f t="shared" si="69"/>
        <v>10</v>
      </c>
      <c r="EE72" s="100">
        <f t="shared" si="69"/>
        <v>8</v>
      </c>
      <c r="EF72" s="100">
        <f t="shared" si="69"/>
        <v>9</v>
      </c>
      <c r="EG72" s="100">
        <f t="shared" si="69"/>
        <v>6</v>
      </c>
      <c r="EH72" s="100">
        <f t="shared" si="69"/>
        <v>14</v>
      </c>
      <c r="EI72" s="100">
        <f t="shared" si="69"/>
        <v>14</v>
      </c>
      <c r="EJ72" s="100">
        <f t="shared" si="69"/>
        <v>9</v>
      </c>
      <c r="EK72" s="100">
        <f t="shared" si="69"/>
        <v>10</v>
      </c>
      <c r="EL72" s="100">
        <f t="shared" si="69"/>
        <v>15</v>
      </c>
      <c r="EM72" s="100">
        <f t="shared" ref="EM72:FR72" si="70">EM56-EL56</f>
        <v>25</v>
      </c>
      <c r="EN72" s="100">
        <f t="shared" si="70"/>
        <v>11</v>
      </c>
      <c r="EO72" s="100">
        <f t="shared" si="70"/>
        <v>13</v>
      </c>
      <c r="EP72" s="100">
        <f t="shared" si="70"/>
        <v>16</v>
      </c>
      <c r="EQ72" s="100">
        <f t="shared" si="70"/>
        <v>4</v>
      </c>
      <c r="ER72" s="100">
        <f t="shared" si="70"/>
        <v>20</v>
      </c>
      <c r="ES72" s="100">
        <f t="shared" si="70"/>
        <v>16</v>
      </c>
      <c r="ET72" s="100">
        <f t="shared" si="70"/>
        <v>9</v>
      </c>
      <c r="EU72" s="100">
        <f t="shared" si="70"/>
        <v>9</v>
      </c>
      <c r="EV72" s="100">
        <f t="shared" si="70"/>
        <v>24</v>
      </c>
      <c r="EW72" s="100">
        <f t="shared" si="70"/>
        <v>24</v>
      </c>
      <c r="EX72" s="100">
        <f t="shared" si="70"/>
        <v>35</v>
      </c>
      <c r="EY72" s="100">
        <f t="shared" si="70"/>
        <v>24</v>
      </c>
      <c r="EZ72" s="100">
        <f t="shared" si="70"/>
        <v>24</v>
      </c>
      <c r="FA72" s="100">
        <f t="shared" si="70"/>
        <v>17</v>
      </c>
      <c r="FB72" s="100">
        <f t="shared" si="70"/>
        <v>27</v>
      </c>
      <c r="FC72" s="100">
        <f t="shared" si="70"/>
        <v>25</v>
      </c>
      <c r="FD72" s="100">
        <f t="shared" si="70"/>
        <v>51</v>
      </c>
      <c r="FE72" s="100">
        <f t="shared" si="70"/>
        <v>49</v>
      </c>
      <c r="FF72" s="100">
        <f t="shared" si="70"/>
        <v>36</v>
      </c>
      <c r="FG72" s="100">
        <f t="shared" si="70"/>
        <v>34</v>
      </c>
      <c r="FH72" s="100">
        <f t="shared" si="70"/>
        <v>33</v>
      </c>
      <c r="FI72" s="100">
        <f t="shared" si="70"/>
        <v>45</v>
      </c>
      <c r="FJ72" s="100">
        <f t="shared" si="70"/>
        <v>45</v>
      </c>
      <c r="FK72" s="100">
        <f t="shared" si="70"/>
        <v>52</v>
      </c>
      <c r="FL72" s="100">
        <f t="shared" si="70"/>
        <v>36</v>
      </c>
      <c r="FM72" s="100">
        <f t="shared" si="70"/>
        <v>30</v>
      </c>
      <c r="FN72" s="100">
        <f t="shared" si="70"/>
        <v>36</v>
      </c>
      <c r="FO72" s="100">
        <f t="shared" si="70"/>
        <v>31</v>
      </c>
      <c r="FP72" s="100">
        <f t="shared" si="70"/>
        <v>23</v>
      </c>
      <c r="FQ72" s="100">
        <f t="shared" si="70"/>
        <v>44</v>
      </c>
      <c r="FR72" s="100">
        <f t="shared" si="70"/>
        <v>33</v>
      </c>
      <c r="FS72" s="100">
        <f t="shared" ref="FS72:GQ72" si="71">FS56-FR56</f>
        <v>34</v>
      </c>
      <c r="FT72" s="100">
        <f t="shared" si="71"/>
        <v>48</v>
      </c>
      <c r="FU72" s="100">
        <f t="shared" si="71"/>
        <v>32</v>
      </c>
      <c r="FV72" s="100">
        <f t="shared" si="71"/>
        <v>33</v>
      </c>
      <c r="FW72" s="100">
        <f t="shared" si="71"/>
        <v>24</v>
      </c>
      <c r="FX72" s="100">
        <f t="shared" si="71"/>
        <v>38</v>
      </c>
      <c r="FY72" s="100">
        <f t="shared" si="71"/>
        <v>49</v>
      </c>
      <c r="FZ72" s="100">
        <f t="shared" si="71"/>
        <v>35</v>
      </c>
      <c r="GA72" s="100">
        <f t="shared" si="71"/>
        <v>39</v>
      </c>
      <c r="GB72" s="100">
        <f t="shared" si="71"/>
        <v>49</v>
      </c>
      <c r="GC72" s="100">
        <f t="shared" si="71"/>
        <v>50</v>
      </c>
      <c r="GD72" s="100">
        <f t="shared" si="71"/>
        <v>36</v>
      </c>
      <c r="GE72" s="100">
        <f t="shared" si="71"/>
        <v>73</v>
      </c>
      <c r="GF72" s="100">
        <f t="shared" si="71"/>
        <v>34</v>
      </c>
      <c r="GG72" s="100">
        <f t="shared" si="71"/>
        <v>73</v>
      </c>
      <c r="GH72" s="100">
        <f t="shared" si="71"/>
        <v>65</v>
      </c>
      <c r="GI72" s="100">
        <f t="shared" si="71"/>
        <v>70</v>
      </c>
      <c r="GJ72" s="100">
        <f t="shared" si="71"/>
        <v>85</v>
      </c>
      <c r="GK72" s="100">
        <f t="shared" si="71"/>
        <v>100</v>
      </c>
      <c r="GL72" s="100">
        <f t="shared" si="71"/>
        <v>102</v>
      </c>
      <c r="GM72" s="100">
        <f t="shared" si="71"/>
        <v>44</v>
      </c>
      <c r="GN72" s="100">
        <f t="shared" si="71"/>
        <v>97</v>
      </c>
      <c r="GO72" s="100">
        <f t="shared" si="71"/>
        <v>111</v>
      </c>
      <c r="GP72" s="100">
        <f t="shared" si="71"/>
        <v>69</v>
      </c>
      <c r="GQ72" s="100">
        <f t="shared" si="71"/>
        <v>105</v>
      </c>
      <c r="GR72" s="100">
        <f t="shared" si="42"/>
        <v>113</v>
      </c>
      <c r="GS72" s="100">
        <f t="shared" si="43"/>
        <v>116</v>
      </c>
      <c r="GT72" s="100">
        <f t="shared" si="43"/>
        <v>180</v>
      </c>
    </row>
    <row r="73" spans="3:225" s="100" customFormat="1" x14ac:dyDescent="0.25">
      <c r="C73" s="246" t="s">
        <v>9</v>
      </c>
      <c r="E73" s="100">
        <f t="shared" ref="E73:N73" si="72">E57-D57</f>
        <v>0</v>
      </c>
      <c r="F73" s="100">
        <f t="shared" si="72"/>
        <v>14</v>
      </c>
      <c r="G73" s="100">
        <f t="shared" si="72"/>
        <v>7</v>
      </c>
      <c r="H73" s="100">
        <f t="shared" si="72"/>
        <v>12</v>
      </c>
      <c r="I73" s="100">
        <f t="shared" si="72"/>
        <v>2</v>
      </c>
      <c r="J73" s="100">
        <f t="shared" si="72"/>
        <v>2</v>
      </c>
      <c r="K73" s="100">
        <f t="shared" si="72"/>
        <v>2</v>
      </c>
      <c r="L73" s="100">
        <f t="shared" si="72"/>
        <v>21</v>
      </c>
      <c r="M73" s="100">
        <f t="shared" si="72"/>
        <v>17</v>
      </c>
      <c r="N73" s="100">
        <f t="shared" si="72"/>
        <v>-9</v>
      </c>
      <c r="O73" s="100">
        <f t="shared" ref="O73:AT73" si="73">O57-N57</f>
        <v>35</v>
      </c>
      <c r="P73" s="100">
        <f t="shared" si="73"/>
        <v>25</v>
      </c>
      <c r="Q73" s="100">
        <f t="shared" si="73"/>
        <v>22</v>
      </c>
      <c r="R73" s="100">
        <f t="shared" si="73"/>
        <v>50</v>
      </c>
      <c r="S73" s="100">
        <f t="shared" si="73"/>
        <v>62</v>
      </c>
      <c r="T73" s="100">
        <f t="shared" si="73"/>
        <v>36</v>
      </c>
      <c r="U73" s="100">
        <f t="shared" si="73"/>
        <v>104</v>
      </c>
      <c r="V73" s="100">
        <f t="shared" si="73"/>
        <v>13</v>
      </c>
      <c r="W73" s="100">
        <f t="shared" si="73"/>
        <v>31</v>
      </c>
      <c r="X73" s="100">
        <f t="shared" si="73"/>
        <v>52</v>
      </c>
      <c r="Y73" s="100">
        <f t="shared" si="73"/>
        <v>186</v>
      </c>
      <c r="Z73" s="100">
        <f t="shared" si="73"/>
        <v>95</v>
      </c>
      <c r="AA73" s="100">
        <f t="shared" si="73"/>
        <v>94</v>
      </c>
      <c r="AB73" s="100">
        <f t="shared" si="73"/>
        <v>91</v>
      </c>
      <c r="AC73" s="100">
        <f t="shared" si="73"/>
        <v>127</v>
      </c>
      <c r="AD73" s="100">
        <f t="shared" si="73"/>
        <v>97</v>
      </c>
      <c r="AE73" s="100">
        <f t="shared" si="73"/>
        <v>115</v>
      </c>
      <c r="AF73" s="100">
        <f t="shared" si="73"/>
        <v>118</v>
      </c>
      <c r="AG73" s="100">
        <f t="shared" si="73"/>
        <v>87</v>
      </c>
      <c r="AH73" s="100">
        <f t="shared" si="73"/>
        <v>86</v>
      </c>
      <c r="AI73" s="100">
        <f t="shared" si="73"/>
        <v>112</v>
      </c>
      <c r="AJ73" s="100">
        <f t="shared" si="73"/>
        <v>51</v>
      </c>
      <c r="AK73" s="100">
        <f t="shared" si="73"/>
        <v>143</v>
      </c>
      <c r="AL73" s="100">
        <f t="shared" si="73"/>
        <v>107</v>
      </c>
      <c r="AM73" s="100">
        <f t="shared" si="73"/>
        <v>90</v>
      </c>
      <c r="AN73" s="100">
        <f t="shared" si="73"/>
        <v>81</v>
      </c>
      <c r="AO73" s="100">
        <f t="shared" si="73"/>
        <v>124</v>
      </c>
      <c r="AP73" s="100">
        <f t="shared" si="73"/>
        <v>103</v>
      </c>
      <c r="AQ73" s="100">
        <f t="shared" si="73"/>
        <v>125</v>
      </c>
      <c r="AR73" s="100">
        <f t="shared" si="73"/>
        <v>117</v>
      </c>
      <c r="AS73" s="100">
        <f t="shared" si="73"/>
        <v>44</v>
      </c>
      <c r="AT73" s="100">
        <f t="shared" si="73"/>
        <v>186</v>
      </c>
      <c r="AU73" s="100">
        <f t="shared" ref="AU73:BZ73" si="74">AU57-AT57</f>
        <v>42</v>
      </c>
      <c r="AV73" s="100">
        <f t="shared" si="74"/>
        <v>98</v>
      </c>
      <c r="AW73" s="100">
        <f t="shared" si="74"/>
        <v>136</v>
      </c>
      <c r="AX73" s="100">
        <f t="shared" si="74"/>
        <v>115</v>
      </c>
      <c r="AY73" s="100">
        <f t="shared" si="74"/>
        <v>100</v>
      </c>
      <c r="AZ73" s="100">
        <f t="shared" si="74"/>
        <v>84</v>
      </c>
      <c r="BA73" s="100">
        <f t="shared" si="74"/>
        <v>86</v>
      </c>
      <c r="BB73" s="100">
        <f t="shared" si="74"/>
        <v>93</v>
      </c>
      <c r="BC73" s="100">
        <f t="shared" si="74"/>
        <v>77</v>
      </c>
      <c r="BD73" s="100">
        <f t="shared" si="74"/>
        <v>103</v>
      </c>
      <c r="BE73" s="100">
        <f t="shared" si="74"/>
        <v>47</v>
      </c>
      <c r="BF73" s="100">
        <f t="shared" si="74"/>
        <v>53</v>
      </c>
      <c r="BG73" s="100">
        <f t="shared" si="74"/>
        <v>65</v>
      </c>
      <c r="BH73" s="100">
        <f t="shared" si="74"/>
        <v>18</v>
      </c>
      <c r="BI73" s="100">
        <f t="shared" si="74"/>
        <v>48</v>
      </c>
      <c r="BJ73" s="100">
        <f t="shared" si="74"/>
        <v>60</v>
      </c>
      <c r="BK73" s="100">
        <f t="shared" si="74"/>
        <v>39</v>
      </c>
      <c r="BL73" s="100">
        <f t="shared" si="74"/>
        <v>49</v>
      </c>
      <c r="BM73" s="100">
        <f t="shared" si="74"/>
        <v>26</v>
      </c>
      <c r="BN73" s="100">
        <f t="shared" si="74"/>
        <v>44</v>
      </c>
      <c r="BO73" s="100">
        <f t="shared" si="74"/>
        <v>15</v>
      </c>
      <c r="BP73" s="100">
        <f t="shared" si="74"/>
        <v>20</v>
      </c>
      <c r="BQ73" s="100">
        <f t="shared" si="74"/>
        <v>24</v>
      </c>
      <c r="BR73" s="100">
        <f t="shared" si="74"/>
        <v>44</v>
      </c>
      <c r="BS73" s="100">
        <f t="shared" si="74"/>
        <v>23</v>
      </c>
      <c r="BT73" s="100">
        <f t="shared" si="74"/>
        <v>27</v>
      </c>
      <c r="BU73" s="100">
        <f t="shared" si="74"/>
        <v>18</v>
      </c>
      <c r="BV73" s="100">
        <f t="shared" si="74"/>
        <v>10</v>
      </c>
      <c r="BW73" s="100">
        <f t="shared" si="74"/>
        <v>21</v>
      </c>
      <c r="BX73" s="100">
        <f t="shared" si="74"/>
        <v>19</v>
      </c>
      <c r="BY73" s="100">
        <f t="shared" si="74"/>
        <v>36</v>
      </c>
      <c r="BZ73" s="100">
        <f t="shared" si="74"/>
        <v>16</v>
      </c>
      <c r="CA73" s="100">
        <f t="shared" ref="CA73:DF73" si="75">CA57-BZ57</f>
        <v>8</v>
      </c>
      <c r="CB73" s="100">
        <f t="shared" si="75"/>
        <v>11</v>
      </c>
      <c r="CC73" s="100">
        <f t="shared" si="75"/>
        <v>3</v>
      </c>
      <c r="CD73" s="100">
        <f t="shared" si="75"/>
        <v>4</v>
      </c>
      <c r="CE73" s="100">
        <f t="shared" si="75"/>
        <v>17</v>
      </c>
      <c r="CF73" s="100">
        <f t="shared" si="75"/>
        <v>18</v>
      </c>
      <c r="CG73" s="100">
        <f t="shared" si="75"/>
        <v>30</v>
      </c>
      <c r="CH73" s="100">
        <f t="shared" si="75"/>
        <v>7</v>
      </c>
      <c r="CI73" s="100">
        <f t="shared" si="75"/>
        <v>17</v>
      </c>
      <c r="CJ73" s="100">
        <f t="shared" si="75"/>
        <v>7</v>
      </c>
      <c r="CK73" s="100">
        <f t="shared" si="75"/>
        <v>5</v>
      </c>
      <c r="CL73" s="100">
        <f t="shared" si="75"/>
        <v>14</v>
      </c>
      <c r="CM73" s="100">
        <f t="shared" si="75"/>
        <v>11</v>
      </c>
      <c r="CN73" s="100">
        <f t="shared" si="75"/>
        <v>6</v>
      </c>
      <c r="CO73" s="100">
        <f t="shared" si="75"/>
        <v>9</v>
      </c>
      <c r="CP73" s="100">
        <f t="shared" si="75"/>
        <v>9</v>
      </c>
      <c r="CQ73" s="100">
        <f t="shared" si="75"/>
        <v>7</v>
      </c>
      <c r="CR73" s="100">
        <f t="shared" si="75"/>
        <v>9</v>
      </c>
      <c r="CS73" s="100">
        <f t="shared" si="75"/>
        <v>7</v>
      </c>
      <c r="CT73" s="100">
        <f t="shared" si="75"/>
        <v>18</v>
      </c>
      <c r="CU73" s="100">
        <f t="shared" si="75"/>
        <v>15</v>
      </c>
      <c r="CV73" s="100">
        <f t="shared" si="75"/>
        <v>14</v>
      </c>
      <c r="CW73" s="100">
        <f t="shared" si="75"/>
        <v>9</v>
      </c>
      <c r="CX73" s="100">
        <f t="shared" si="75"/>
        <v>10</v>
      </c>
      <c r="CY73" s="100">
        <f t="shared" si="75"/>
        <v>6</v>
      </c>
      <c r="CZ73" s="100">
        <f t="shared" si="75"/>
        <v>8</v>
      </c>
      <c r="DA73" s="100">
        <f t="shared" si="75"/>
        <v>8</v>
      </c>
      <c r="DB73" s="100">
        <f t="shared" si="75"/>
        <v>12</v>
      </c>
      <c r="DC73" s="100">
        <f t="shared" si="75"/>
        <v>9</v>
      </c>
      <c r="DD73" s="100">
        <f t="shared" si="75"/>
        <v>3</v>
      </c>
      <c r="DE73" s="100">
        <f t="shared" si="75"/>
        <v>5</v>
      </c>
      <c r="DF73" s="100">
        <f t="shared" si="75"/>
        <v>5</v>
      </c>
      <c r="DG73" s="100">
        <f t="shared" ref="DG73:EL73" si="76">DG57-DF57</f>
        <v>6</v>
      </c>
      <c r="DH73" s="100">
        <f t="shared" si="76"/>
        <v>3</v>
      </c>
      <c r="DI73" s="100">
        <f t="shared" si="76"/>
        <v>3</v>
      </c>
      <c r="DJ73" s="100">
        <f t="shared" si="76"/>
        <v>5</v>
      </c>
      <c r="DK73" s="100">
        <f t="shared" si="76"/>
        <v>2</v>
      </c>
      <c r="DL73" s="100">
        <f t="shared" si="76"/>
        <v>2</v>
      </c>
      <c r="DM73" s="100">
        <f t="shared" si="76"/>
        <v>3</v>
      </c>
      <c r="DN73" s="100">
        <f t="shared" si="76"/>
        <v>4</v>
      </c>
      <c r="DO73" s="100">
        <f t="shared" si="76"/>
        <v>1</v>
      </c>
      <c r="DP73" s="100">
        <f t="shared" si="76"/>
        <v>0</v>
      </c>
      <c r="DQ73" s="100">
        <f t="shared" si="76"/>
        <v>1</v>
      </c>
      <c r="DR73" s="100">
        <f t="shared" si="76"/>
        <v>1</v>
      </c>
      <c r="DS73" s="100">
        <f t="shared" si="76"/>
        <v>0</v>
      </c>
      <c r="DT73" s="100">
        <f t="shared" si="76"/>
        <v>3</v>
      </c>
      <c r="DU73" s="100">
        <f t="shared" si="76"/>
        <v>3</v>
      </c>
      <c r="DV73" s="100">
        <f t="shared" si="76"/>
        <v>5</v>
      </c>
      <c r="DW73" s="100">
        <f t="shared" si="76"/>
        <v>1</v>
      </c>
      <c r="DX73" s="100">
        <f t="shared" si="76"/>
        <v>1</v>
      </c>
      <c r="DY73" s="100">
        <f t="shared" si="76"/>
        <v>1</v>
      </c>
      <c r="DZ73" s="100">
        <f t="shared" si="76"/>
        <v>1</v>
      </c>
      <c r="EA73" s="100">
        <f t="shared" si="76"/>
        <v>1</v>
      </c>
      <c r="EB73" s="100">
        <f t="shared" si="76"/>
        <v>2</v>
      </c>
      <c r="EC73" s="100">
        <f t="shared" si="76"/>
        <v>1</v>
      </c>
      <c r="ED73" s="100">
        <f t="shared" si="76"/>
        <v>0</v>
      </c>
      <c r="EE73" s="100">
        <f t="shared" si="76"/>
        <v>3</v>
      </c>
      <c r="EF73" s="100">
        <f t="shared" si="76"/>
        <v>1</v>
      </c>
      <c r="EG73" s="100">
        <f t="shared" si="76"/>
        <v>-9</v>
      </c>
      <c r="EH73" s="100">
        <f t="shared" si="76"/>
        <v>5</v>
      </c>
      <c r="EI73" s="100">
        <f t="shared" si="76"/>
        <v>1</v>
      </c>
      <c r="EJ73" s="100">
        <f t="shared" si="76"/>
        <v>1</v>
      </c>
      <c r="EK73" s="100">
        <f t="shared" si="76"/>
        <v>5</v>
      </c>
      <c r="EL73" s="100">
        <f t="shared" si="76"/>
        <v>1</v>
      </c>
      <c r="EM73" s="100">
        <f t="shared" ref="EM73:FR73" si="77">EM57-EL57</f>
        <v>4</v>
      </c>
      <c r="EN73" s="100">
        <f t="shared" si="77"/>
        <v>3</v>
      </c>
      <c r="EO73" s="100">
        <f t="shared" si="77"/>
        <v>1</v>
      </c>
      <c r="EP73" s="100">
        <f t="shared" si="77"/>
        <v>0</v>
      </c>
      <c r="EQ73" s="100">
        <f t="shared" si="77"/>
        <v>4</v>
      </c>
      <c r="ER73" s="100">
        <f t="shared" si="77"/>
        <v>3</v>
      </c>
      <c r="ES73" s="100">
        <f t="shared" si="77"/>
        <v>2</v>
      </c>
      <c r="ET73" s="100">
        <f t="shared" si="77"/>
        <v>4</v>
      </c>
      <c r="EU73" s="100">
        <f t="shared" si="77"/>
        <v>2</v>
      </c>
      <c r="EV73" s="100">
        <f t="shared" si="77"/>
        <v>3</v>
      </c>
      <c r="EW73" s="100">
        <f t="shared" si="77"/>
        <v>4</v>
      </c>
      <c r="EX73" s="100">
        <f t="shared" si="77"/>
        <v>2</v>
      </c>
      <c r="EY73" s="100">
        <f t="shared" si="77"/>
        <v>7</v>
      </c>
      <c r="EZ73" s="100">
        <f t="shared" si="77"/>
        <v>3</v>
      </c>
      <c r="FA73" s="100">
        <f t="shared" si="77"/>
        <v>5</v>
      </c>
      <c r="FB73" s="100">
        <f t="shared" si="77"/>
        <v>4</v>
      </c>
      <c r="FC73" s="100">
        <f t="shared" si="77"/>
        <v>7</v>
      </c>
      <c r="FD73" s="100">
        <f t="shared" si="77"/>
        <v>2</v>
      </c>
      <c r="FE73" s="100">
        <f t="shared" si="77"/>
        <v>9</v>
      </c>
      <c r="FF73" s="100">
        <f t="shared" si="77"/>
        <v>7</v>
      </c>
      <c r="FG73" s="100">
        <f t="shared" si="77"/>
        <v>17</v>
      </c>
      <c r="FH73" s="100">
        <f t="shared" si="77"/>
        <v>12</v>
      </c>
      <c r="FI73" s="100">
        <f t="shared" si="77"/>
        <v>21</v>
      </c>
      <c r="FJ73" s="100">
        <f t="shared" si="77"/>
        <v>13</v>
      </c>
      <c r="FK73" s="100">
        <f t="shared" si="77"/>
        <v>17</v>
      </c>
      <c r="FL73" s="100">
        <f t="shared" si="77"/>
        <v>18</v>
      </c>
      <c r="FM73" s="100">
        <f t="shared" si="77"/>
        <v>36</v>
      </c>
      <c r="FN73" s="100">
        <f t="shared" si="77"/>
        <v>21</v>
      </c>
      <c r="FO73" s="100">
        <f t="shared" si="77"/>
        <v>6</v>
      </c>
      <c r="FP73" s="100">
        <f t="shared" si="77"/>
        <v>11</v>
      </c>
      <c r="FQ73" s="100">
        <f t="shared" si="77"/>
        <v>13</v>
      </c>
      <c r="FR73" s="100">
        <f t="shared" si="77"/>
        <v>23</v>
      </c>
      <c r="FS73" s="100">
        <f t="shared" ref="FS73:GQ73" si="78">FS57-FR57</f>
        <v>23</v>
      </c>
      <c r="FT73" s="100">
        <f t="shared" si="78"/>
        <v>23</v>
      </c>
      <c r="FU73" s="100">
        <f t="shared" si="78"/>
        <v>29</v>
      </c>
      <c r="FV73" s="100">
        <f t="shared" si="78"/>
        <v>20</v>
      </c>
      <c r="FW73" s="100">
        <f t="shared" si="78"/>
        <v>25</v>
      </c>
      <c r="FX73" s="100">
        <f t="shared" si="78"/>
        <v>23</v>
      </c>
      <c r="FY73" s="100">
        <f t="shared" si="78"/>
        <v>22</v>
      </c>
      <c r="FZ73" s="100">
        <f t="shared" si="78"/>
        <v>19</v>
      </c>
      <c r="GA73" s="100">
        <f t="shared" si="78"/>
        <v>26</v>
      </c>
      <c r="GB73" s="100">
        <f t="shared" si="78"/>
        <v>17</v>
      </c>
      <c r="GC73" s="100">
        <f t="shared" si="78"/>
        <v>24</v>
      </c>
      <c r="GD73" s="100">
        <f t="shared" si="78"/>
        <v>19</v>
      </c>
      <c r="GE73" s="100">
        <f t="shared" si="78"/>
        <v>23</v>
      </c>
      <c r="GF73" s="100">
        <f t="shared" si="78"/>
        <v>17</v>
      </c>
      <c r="GG73" s="100">
        <f t="shared" si="78"/>
        <v>28</v>
      </c>
      <c r="GH73" s="100">
        <f t="shared" si="78"/>
        <v>22</v>
      </c>
      <c r="GI73" s="100">
        <f t="shared" si="78"/>
        <v>26</v>
      </c>
      <c r="GJ73" s="100">
        <f t="shared" si="78"/>
        <v>18</v>
      </c>
      <c r="GK73" s="100">
        <f t="shared" si="78"/>
        <v>18</v>
      </c>
      <c r="GL73" s="100">
        <f t="shared" si="78"/>
        <v>26</v>
      </c>
      <c r="GM73" s="100">
        <f t="shared" si="78"/>
        <v>31</v>
      </c>
      <c r="GN73" s="100">
        <f t="shared" si="78"/>
        <v>36</v>
      </c>
      <c r="GO73" s="100">
        <f t="shared" si="78"/>
        <v>37</v>
      </c>
      <c r="GP73" s="100">
        <f t="shared" si="78"/>
        <v>38</v>
      </c>
      <c r="GQ73" s="100">
        <f t="shared" si="78"/>
        <v>34</v>
      </c>
      <c r="GR73" s="100">
        <f t="shared" si="42"/>
        <v>25</v>
      </c>
      <c r="GS73" s="100">
        <f t="shared" si="43"/>
        <v>33</v>
      </c>
      <c r="GT73" s="100">
        <f t="shared" si="43"/>
        <v>48</v>
      </c>
    </row>
    <row r="74" spans="3:225" s="100" customFormat="1" x14ac:dyDescent="0.25">
      <c r="C74" s="246" t="s">
        <v>11</v>
      </c>
      <c r="E74" s="100">
        <f t="shared" ref="E74:N74" si="79">E58-D58</f>
        <v>0</v>
      </c>
      <c r="F74" s="100">
        <f t="shared" si="79"/>
        <v>1</v>
      </c>
      <c r="G74" s="100">
        <f t="shared" si="79"/>
        <v>0</v>
      </c>
      <c r="H74" s="100">
        <f t="shared" si="79"/>
        <v>3</v>
      </c>
      <c r="I74" s="100">
        <f t="shared" si="79"/>
        <v>5</v>
      </c>
      <c r="J74" s="100">
        <f t="shared" si="79"/>
        <v>1</v>
      </c>
      <c r="K74" s="100">
        <f t="shared" si="79"/>
        <v>0</v>
      </c>
      <c r="L74" s="100">
        <f t="shared" si="79"/>
        <v>2</v>
      </c>
      <c r="M74" s="100">
        <f t="shared" si="79"/>
        <v>1</v>
      </c>
      <c r="N74" s="100">
        <f t="shared" si="79"/>
        <v>5</v>
      </c>
      <c r="O74" s="100">
        <f t="shared" ref="O74:AT74" si="80">O58-N58</f>
        <v>6</v>
      </c>
      <c r="P74" s="100">
        <f t="shared" si="80"/>
        <v>5</v>
      </c>
      <c r="Q74" s="100">
        <f t="shared" si="80"/>
        <v>8</v>
      </c>
      <c r="R74" s="100">
        <f t="shared" si="80"/>
        <v>9</v>
      </c>
      <c r="S74" s="100">
        <f t="shared" si="80"/>
        <v>14</v>
      </c>
      <c r="T74" s="100">
        <f t="shared" si="80"/>
        <v>16</v>
      </c>
      <c r="U74" s="100">
        <f t="shared" si="80"/>
        <v>60</v>
      </c>
      <c r="V74" s="100">
        <f t="shared" si="80"/>
        <v>29</v>
      </c>
      <c r="W74" s="100">
        <f t="shared" si="80"/>
        <v>27</v>
      </c>
      <c r="X74" s="100">
        <f t="shared" si="80"/>
        <v>29</v>
      </c>
      <c r="Y74" s="100">
        <f t="shared" si="80"/>
        <v>31</v>
      </c>
      <c r="Z74" s="100">
        <f t="shared" si="80"/>
        <v>69</v>
      </c>
      <c r="AA74" s="100">
        <f t="shared" si="80"/>
        <v>72</v>
      </c>
      <c r="AB74" s="100">
        <f t="shared" si="80"/>
        <v>60</v>
      </c>
      <c r="AC74" s="100">
        <f t="shared" si="80"/>
        <v>68</v>
      </c>
      <c r="AD74" s="100">
        <f t="shared" si="80"/>
        <v>74</v>
      </c>
      <c r="AE74" s="100">
        <f t="shared" si="80"/>
        <v>57</v>
      </c>
      <c r="AF74" s="100">
        <f t="shared" si="80"/>
        <v>41</v>
      </c>
      <c r="AG74" s="100">
        <f t="shared" si="80"/>
        <v>80</v>
      </c>
      <c r="AH74" s="100">
        <f t="shared" si="80"/>
        <v>87</v>
      </c>
      <c r="AI74" s="100">
        <f t="shared" si="80"/>
        <v>79</v>
      </c>
      <c r="AJ74" s="100">
        <f t="shared" si="80"/>
        <v>112</v>
      </c>
      <c r="AK74" s="100">
        <f t="shared" si="80"/>
        <v>82</v>
      </c>
      <c r="AL74" s="100">
        <f t="shared" si="80"/>
        <v>73</v>
      </c>
      <c r="AM74" s="100">
        <f t="shared" si="80"/>
        <v>65</v>
      </c>
      <c r="AN74" s="100">
        <f t="shared" si="80"/>
        <v>67</v>
      </c>
      <c r="AO74" s="100">
        <f t="shared" si="80"/>
        <v>78</v>
      </c>
      <c r="AP74" s="100">
        <f t="shared" si="80"/>
        <v>191</v>
      </c>
      <c r="AQ74" s="100">
        <f t="shared" si="80"/>
        <v>96</v>
      </c>
      <c r="AR74" s="100">
        <f t="shared" si="80"/>
        <v>73</v>
      </c>
      <c r="AS74" s="100">
        <f t="shared" si="80"/>
        <v>56</v>
      </c>
      <c r="AT74" s="100">
        <f t="shared" si="80"/>
        <v>57</v>
      </c>
      <c r="AU74" s="100">
        <f t="shared" ref="AU74:BZ74" si="81">AU58-AT58</f>
        <v>52</v>
      </c>
      <c r="AV74" s="100">
        <f t="shared" si="81"/>
        <v>91</v>
      </c>
      <c r="AW74" s="100">
        <f t="shared" si="81"/>
        <v>117</v>
      </c>
      <c r="AX74" s="100">
        <f t="shared" si="81"/>
        <v>53</v>
      </c>
      <c r="AY74" s="100">
        <f t="shared" si="81"/>
        <v>75</v>
      </c>
      <c r="AZ74" s="100">
        <f t="shared" si="81"/>
        <v>48</v>
      </c>
      <c r="BA74" s="100">
        <f t="shared" si="81"/>
        <v>64</v>
      </c>
      <c r="BB74" s="100">
        <f t="shared" si="81"/>
        <v>38</v>
      </c>
      <c r="BC74" s="100">
        <f t="shared" si="81"/>
        <v>61</v>
      </c>
      <c r="BD74" s="100">
        <f t="shared" si="81"/>
        <v>48</v>
      </c>
      <c r="BE74" s="100">
        <f t="shared" si="81"/>
        <v>38</v>
      </c>
      <c r="BF74" s="100">
        <f t="shared" si="81"/>
        <v>47</v>
      </c>
      <c r="BG74" s="100">
        <f t="shared" si="81"/>
        <v>9</v>
      </c>
      <c r="BH74" s="100">
        <f t="shared" si="81"/>
        <v>5</v>
      </c>
      <c r="BI74" s="100">
        <f t="shared" si="81"/>
        <v>30</v>
      </c>
      <c r="BJ74" s="100">
        <f t="shared" si="81"/>
        <v>37</v>
      </c>
      <c r="BK74" s="100">
        <f t="shared" si="81"/>
        <v>18</v>
      </c>
      <c r="BL74" s="100">
        <f t="shared" si="81"/>
        <v>26</v>
      </c>
      <c r="BM74" s="100">
        <f t="shared" si="81"/>
        <v>21</v>
      </c>
      <c r="BN74" s="100">
        <f t="shared" si="81"/>
        <v>12</v>
      </c>
      <c r="BO74" s="100">
        <f t="shared" si="81"/>
        <v>16</v>
      </c>
      <c r="BP74" s="100">
        <f t="shared" si="81"/>
        <v>9</v>
      </c>
      <c r="BQ74" s="100">
        <f t="shared" si="81"/>
        <v>18</v>
      </c>
      <c r="BR74" s="100">
        <f t="shared" si="81"/>
        <v>21</v>
      </c>
      <c r="BS74" s="100">
        <f t="shared" si="81"/>
        <v>17</v>
      </c>
      <c r="BT74" s="100">
        <f t="shared" si="81"/>
        <v>7</v>
      </c>
      <c r="BU74" s="100">
        <f t="shared" si="81"/>
        <v>-6</v>
      </c>
      <c r="BV74" s="100">
        <f t="shared" si="81"/>
        <v>12</v>
      </c>
      <c r="BW74" s="100">
        <f t="shared" si="81"/>
        <v>13</v>
      </c>
      <c r="BX74" s="100">
        <f t="shared" si="81"/>
        <v>12</v>
      </c>
      <c r="BY74" s="100">
        <f t="shared" si="81"/>
        <v>5</v>
      </c>
      <c r="BZ74" s="100">
        <f t="shared" si="81"/>
        <v>11</v>
      </c>
      <c r="CA74" s="100">
        <f t="shared" ref="CA74:DF74" si="82">CA58-BZ58</f>
        <v>4</v>
      </c>
      <c r="CB74" s="100">
        <f t="shared" si="82"/>
        <v>1</v>
      </c>
      <c r="CC74" s="100">
        <f t="shared" si="82"/>
        <v>6</v>
      </c>
      <c r="CD74" s="100">
        <f t="shared" si="82"/>
        <v>8</v>
      </c>
      <c r="CE74" s="100">
        <f t="shared" si="82"/>
        <v>8</v>
      </c>
      <c r="CF74" s="100">
        <f t="shared" si="82"/>
        <v>7</v>
      </c>
      <c r="CG74" s="100">
        <f t="shared" si="82"/>
        <v>9</v>
      </c>
      <c r="CH74" s="100">
        <f t="shared" si="82"/>
        <v>7</v>
      </c>
      <c r="CI74" s="100">
        <f t="shared" si="82"/>
        <v>5</v>
      </c>
      <c r="CJ74" s="100">
        <f t="shared" si="82"/>
        <v>6</v>
      </c>
      <c r="CK74" s="100">
        <f t="shared" si="82"/>
        <v>6</v>
      </c>
      <c r="CL74" s="100">
        <f t="shared" si="82"/>
        <v>5</v>
      </c>
      <c r="CM74" s="100">
        <f t="shared" si="82"/>
        <v>2</v>
      </c>
      <c r="CN74" s="100">
        <f t="shared" si="82"/>
        <v>3</v>
      </c>
      <c r="CO74" s="100">
        <f t="shared" si="82"/>
        <v>4</v>
      </c>
      <c r="CP74" s="100">
        <f t="shared" si="82"/>
        <v>1</v>
      </c>
      <c r="CQ74" s="100">
        <f t="shared" si="82"/>
        <v>0</v>
      </c>
      <c r="CR74" s="100">
        <f t="shared" si="82"/>
        <v>0</v>
      </c>
      <c r="CS74" s="100">
        <f t="shared" si="82"/>
        <v>5</v>
      </c>
      <c r="CT74" s="100">
        <f t="shared" si="82"/>
        <v>4</v>
      </c>
      <c r="CU74" s="100">
        <f t="shared" si="82"/>
        <v>7</v>
      </c>
      <c r="CV74" s="100">
        <f t="shared" si="82"/>
        <v>4</v>
      </c>
      <c r="CW74" s="100">
        <f t="shared" si="82"/>
        <v>4</v>
      </c>
      <c r="CX74" s="100">
        <f t="shared" si="82"/>
        <v>4</v>
      </c>
      <c r="CY74" s="100">
        <f t="shared" si="82"/>
        <v>4</v>
      </c>
      <c r="CZ74" s="100">
        <f t="shared" si="82"/>
        <v>2</v>
      </c>
      <c r="DA74" s="100">
        <f t="shared" si="82"/>
        <v>1</v>
      </c>
      <c r="DB74" s="100">
        <f t="shared" si="82"/>
        <v>0</v>
      </c>
      <c r="DC74" s="100">
        <f t="shared" si="82"/>
        <v>9</v>
      </c>
      <c r="DD74" s="100">
        <f t="shared" si="82"/>
        <v>12</v>
      </c>
      <c r="DE74" s="100">
        <f t="shared" si="82"/>
        <v>6</v>
      </c>
      <c r="DF74" s="100">
        <f t="shared" si="82"/>
        <v>1</v>
      </c>
      <c r="DG74" s="100">
        <f t="shared" ref="DG74:EL74" si="83">DG58-DF58</f>
        <v>3</v>
      </c>
      <c r="DH74" s="100">
        <f t="shared" si="83"/>
        <v>4</v>
      </c>
      <c r="DI74" s="100">
        <f t="shared" si="83"/>
        <v>4</v>
      </c>
      <c r="DJ74" s="100">
        <f t="shared" si="83"/>
        <v>13</v>
      </c>
      <c r="DK74" s="100">
        <f t="shared" si="83"/>
        <v>4</v>
      </c>
      <c r="DL74" s="100">
        <f t="shared" si="83"/>
        <v>1</v>
      </c>
      <c r="DM74" s="100">
        <f t="shared" si="83"/>
        <v>3</v>
      </c>
      <c r="DN74" s="100">
        <f t="shared" si="83"/>
        <v>2</v>
      </c>
      <c r="DO74" s="100">
        <f t="shared" si="83"/>
        <v>5</v>
      </c>
      <c r="DP74" s="100">
        <f t="shared" si="83"/>
        <v>1</v>
      </c>
      <c r="DQ74" s="100">
        <f t="shared" si="83"/>
        <v>6</v>
      </c>
      <c r="DR74" s="100">
        <f t="shared" si="83"/>
        <v>4</v>
      </c>
      <c r="DS74" s="100">
        <f t="shared" si="83"/>
        <v>3</v>
      </c>
      <c r="DT74" s="100">
        <f t="shared" si="83"/>
        <v>2</v>
      </c>
      <c r="DU74" s="100">
        <f t="shared" si="83"/>
        <v>2</v>
      </c>
      <c r="DV74" s="100">
        <f t="shared" si="83"/>
        <v>5</v>
      </c>
      <c r="DW74" s="100">
        <f t="shared" si="83"/>
        <v>0</v>
      </c>
      <c r="DX74" s="100">
        <f t="shared" si="83"/>
        <v>3</v>
      </c>
      <c r="DY74" s="100">
        <f t="shared" si="83"/>
        <v>1</v>
      </c>
      <c r="DZ74" s="100">
        <f t="shared" si="83"/>
        <v>4</v>
      </c>
      <c r="EA74" s="100">
        <f t="shared" si="83"/>
        <v>2</v>
      </c>
      <c r="EB74" s="100">
        <f t="shared" si="83"/>
        <v>-3</v>
      </c>
      <c r="EC74" s="100">
        <f t="shared" si="83"/>
        <v>1</v>
      </c>
      <c r="ED74" s="100">
        <f t="shared" si="83"/>
        <v>4</v>
      </c>
      <c r="EE74" s="100">
        <f t="shared" si="83"/>
        <v>4</v>
      </c>
      <c r="EF74" s="100">
        <f t="shared" si="83"/>
        <v>1</v>
      </c>
      <c r="EG74" s="100">
        <f t="shared" si="83"/>
        <v>1</v>
      </c>
      <c r="EH74" s="100">
        <f t="shared" si="83"/>
        <v>5</v>
      </c>
      <c r="EI74" s="100">
        <f t="shared" si="83"/>
        <v>2</v>
      </c>
      <c r="EJ74" s="100">
        <f t="shared" si="83"/>
        <v>4</v>
      </c>
      <c r="EK74" s="100">
        <f t="shared" si="83"/>
        <v>2</v>
      </c>
      <c r="EL74" s="100">
        <f t="shared" si="83"/>
        <v>4</v>
      </c>
      <c r="EM74" s="100">
        <f t="shared" ref="EM74:FR74" si="84">EM58-EL58</f>
        <v>10</v>
      </c>
      <c r="EN74" s="100">
        <f t="shared" si="84"/>
        <v>3</v>
      </c>
      <c r="EO74" s="100">
        <f t="shared" si="84"/>
        <v>4</v>
      </c>
      <c r="EP74" s="100">
        <f t="shared" si="84"/>
        <v>0</v>
      </c>
      <c r="EQ74" s="100">
        <f t="shared" si="84"/>
        <v>1</v>
      </c>
      <c r="ER74" s="100">
        <f t="shared" si="84"/>
        <v>2</v>
      </c>
      <c r="ES74" s="100">
        <f t="shared" si="84"/>
        <v>1</v>
      </c>
      <c r="ET74" s="100">
        <f t="shared" si="84"/>
        <v>4</v>
      </c>
      <c r="EU74" s="100">
        <f t="shared" si="84"/>
        <v>0</v>
      </c>
      <c r="EV74" s="100">
        <f t="shared" si="84"/>
        <v>6</v>
      </c>
      <c r="EW74" s="100">
        <f t="shared" si="84"/>
        <v>0</v>
      </c>
      <c r="EX74" s="100">
        <f t="shared" si="84"/>
        <v>3</v>
      </c>
      <c r="EY74" s="100">
        <f t="shared" si="84"/>
        <v>7</v>
      </c>
      <c r="EZ74" s="100">
        <f t="shared" si="84"/>
        <v>3</v>
      </c>
      <c r="FA74" s="100">
        <f t="shared" si="84"/>
        <v>7</v>
      </c>
      <c r="FB74" s="100">
        <f t="shared" si="84"/>
        <v>3</v>
      </c>
      <c r="FC74" s="100">
        <f t="shared" si="84"/>
        <v>5</v>
      </c>
      <c r="FD74" s="100">
        <f t="shared" si="84"/>
        <v>11</v>
      </c>
      <c r="FE74" s="100">
        <f t="shared" si="84"/>
        <v>12</v>
      </c>
      <c r="FF74" s="100">
        <f t="shared" si="84"/>
        <v>10</v>
      </c>
      <c r="FG74" s="100">
        <f t="shared" si="84"/>
        <v>5</v>
      </c>
      <c r="FH74" s="100">
        <f t="shared" si="84"/>
        <v>8</v>
      </c>
      <c r="FI74" s="100">
        <f t="shared" si="84"/>
        <v>7</v>
      </c>
      <c r="FJ74" s="100">
        <f t="shared" si="84"/>
        <v>14</v>
      </c>
      <c r="FK74" s="100">
        <f t="shared" si="84"/>
        <v>17</v>
      </c>
      <c r="FL74" s="100">
        <f t="shared" si="84"/>
        <v>17</v>
      </c>
      <c r="FM74" s="100">
        <f t="shared" si="84"/>
        <v>7</v>
      </c>
      <c r="FN74" s="100">
        <f t="shared" si="84"/>
        <v>11</v>
      </c>
      <c r="FO74" s="100">
        <f t="shared" si="84"/>
        <v>9</v>
      </c>
      <c r="FP74" s="100">
        <f t="shared" si="84"/>
        <v>13</v>
      </c>
      <c r="FQ74" s="100">
        <f t="shared" si="84"/>
        <v>8</v>
      </c>
      <c r="FR74" s="100">
        <f t="shared" si="84"/>
        <v>18</v>
      </c>
      <c r="FS74" s="100">
        <f t="shared" ref="FS74:GQ74" si="85">FS58-FR58</f>
        <v>24</v>
      </c>
      <c r="FT74" s="100">
        <f t="shared" si="85"/>
        <v>16</v>
      </c>
      <c r="FU74" s="100">
        <f t="shared" si="85"/>
        <v>13</v>
      </c>
      <c r="FV74" s="100">
        <f t="shared" si="85"/>
        <v>12</v>
      </c>
      <c r="FW74" s="100">
        <f t="shared" si="85"/>
        <v>5</v>
      </c>
      <c r="FX74" s="100">
        <f t="shared" si="85"/>
        <v>16</v>
      </c>
      <c r="FY74" s="100">
        <f t="shared" si="85"/>
        <v>6</v>
      </c>
      <c r="FZ74" s="100">
        <f t="shared" si="85"/>
        <v>7</v>
      </c>
      <c r="GA74" s="100">
        <f t="shared" si="85"/>
        <v>13</v>
      </c>
      <c r="GB74" s="100">
        <f t="shared" si="85"/>
        <v>12</v>
      </c>
      <c r="GC74" s="100">
        <f t="shared" si="85"/>
        <v>10</v>
      </c>
      <c r="GD74" s="100">
        <f t="shared" si="85"/>
        <v>3</v>
      </c>
      <c r="GE74" s="100">
        <f t="shared" si="85"/>
        <v>18</v>
      </c>
      <c r="GF74" s="100">
        <f t="shared" si="85"/>
        <v>16</v>
      </c>
      <c r="GG74" s="100">
        <f t="shared" si="85"/>
        <v>9</v>
      </c>
      <c r="GH74" s="100">
        <f t="shared" si="85"/>
        <v>17</v>
      </c>
      <c r="GI74" s="100">
        <f t="shared" si="85"/>
        <v>24</v>
      </c>
      <c r="GJ74" s="100">
        <f t="shared" si="85"/>
        <v>15</v>
      </c>
      <c r="GK74" s="100">
        <f t="shared" si="85"/>
        <v>13</v>
      </c>
      <c r="GL74" s="100">
        <f t="shared" si="85"/>
        <v>27</v>
      </c>
      <c r="GM74" s="100">
        <f t="shared" si="85"/>
        <v>24</v>
      </c>
      <c r="GN74" s="100">
        <f t="shared" si="85"/>
        <v>33</v>
      </c>
      <c r="GO74" s="100">
        <f t="shared" si="85"/>
        <v>17</v>
      </c>
      <c r="GP74" s="100">
        <f t="shared" si="85"/>
        <v>31</v>
      </c>
      <c r="GQ74" s="100">
        <f t="shared" si="85"/>
        <v>44</v>
      </c>
      <c r="GR74" s="100">
        <f t="shared" si="42"/>
        <v>41</v>
      </c>
      <c r="GS74" s="100">
        <f t="shared" si="43"/>
        <v>44</v>
      </c>
      <c r="GT74" s="100">
        <f t="shared" si="43"/>
        <v>61</v>
      </c>
    </row>
    <row r="75" spans="3:225" s="100" customFormat="1" x14ac:dyDescent="0.25">
      <c r="C75" s="246" t="s">
        <v>14</v>
      </c>
      <c r="E75" s="100">
        <f t="shared" ref="E75:N75" si="86">E59-D59</f>
        <v>0</v>
      </c>
      <c r="F75" s="100">
        <f t="shared" si="86"/>
        <v>1</v>
      </c>
      <c r="G75" s="100">
        <f t="shared" si="86"/>
        <v>1</v>
      </c>
      <c r="H75" s="100">
        <f t="shared" si="86"/>
        <v>0</v>
      </c>
      <c r="I75" s="100">
        <f t="shared" si="86"/>
        <v>0</v>
      </c>
      <c r="J75" s="100">
        <f t="shared" si="86"/>
        <v>0</v>
      </c>
      <c r="K75" s="100">
        <f t="shared" si="86"/>
        <v>0</v>
      </c>
      <c r="L75" s="100">
        <f t="shared" si="86"/>
        <v>2</v>
      </c>
      <c r="M75" s="100">
        <f t="shared" si="86"/>
        <v>-1</v>
      </c>
      <c r="N75" s="100">
        <f t="shared" si="86"/>
        <v>4</v>
      </c>
      <c r="O75" s="100">
        <f t="shared" ref="O75:AT75" si="87">O59-N59</f>
        <v>7</v>
      </c>
      <c r="P75" s="100">
        <f t="shared" si="87"/>
        <v>7</v>
      </c>
      <c r="Q75" s="100">
        <f t="shared" si="87"/>
        <v>2</v>
      </c>
      <c r="R75" s="100">
        <f t="shared" si="87"/>
        <v>2</v>
      </c>
      <c r="S75" s="100">
        <f t="shared" si="87"/>
        <v>6</v>
      </c>
      <c r="T75" s="100">
        <f t="shared" si="87"/>
        <v>7</v>
      </c>
      <c r="U75" s="100">
        <f t="shared" si="87"/>
        <v>14</v>
      </c>
      <c r="V75" s="100">
        <f t="shared" si="87"/>
        <v>0</v>
      </c>
      <c r="W75" s="100">
        <f t="shared" si="87"/>
        <v>7</v>
      </c>
      <c r="X75" s="100">
        <f t="shared" si="87"/>
        <v>7</v>
      </c>
      <c r="Y75" s="100">
        <f t="shared" si="87"/>
        <v>7</v>
      </c>
      <c r="Z75" s="100">
        <f t="shared" si="87"/>
        <v>11</v>
      </c>
      <c r="AA75" s="100">
        <f t="shared" si="87"/>
        <v>10</v>
      </c>
      <c r="AB75" s="100">
        <f t="shared" si="87"/>
        <v>13</v>
      </c>
      <c r="AC75" s="100">
        <f t="shared" si="87"/>
        <v>12</v>
      </c>
      <c r="AD75" s="100">
        <f t="shared" si="87"/>
        <v>18</v>
      </c>
      <c r="AE75" s="100">
        <f t="shared" si="87"/>
        <v>7</v>
      </c>
      <c r="AF75" s="100">
        <f t="shared" si="87"/>
        <v>19</v>
      </c>
      <c r="AG75" s="100">
        <f t="shared" si="87"/>
        <v>23</v>
      </c>
      <c r="AH75" s="100">
        <f t="shared" si="87"/>
        <v>14</v>
      </c>
      <c r="AI75" s="100">
        <f t="shared" si="87"/>
        <v>22</v>
      </c>
      <c r="AJ75" s="100">
        <f t="shared" si="87"/>
        <v>9</v>
      </c>
      <c r="AK75" s="100">
        <f t="shared" si="87"/>
        <v>19</v>
      </c>
      <c r="AL75" s="100">
        <f t="shared" si="87"/>
        <v>10</v>
      </c>
      <c r="AM75" s="100">
        <f t="shared" si="87"/>
        <v>11</v>
      </c>
      <c r="AN75" s="100">
        <f t="shared" si="87"/>
        <v>19</v>
      </c>
      <c r="AO75" s="100">
        <f t="shared" si="87"/>
        <v>13</v>
      </c>
      <c r="AP75" s="100">
        <f t="shared" si="87"/>
        <v>28</v>
      </c>
      <c r="AQ75" s="100">
        <f t="shared" si="87"/>
        <v>38</v>
      </c>
      <c r="AR75" s="100">
        <f t="shared" si="87"/>
        <v>16</v>
      </c>
      <c r="AS75" s="100">
        <f t="shared" si="87"/>
        <v>34</v>
      </c>
      <c r="AT75" s="100">
        <f t="shared" si="87"/>
        <v>8</v>
      </c>
      <c r="AU75" s="100">
        <f t="shared" ref="AU75:BZ75" si="88">AU59-AT59</f>
        <v>13</v>
      </c>
      <c r="AV75" s="100">
        <f t="shared" si="88"/>
        <v>21</v>
      </c>
      <c r="AW75" s="100">
        <f t="shared" si="88"/>
        <v>49</v>
      </c>
      <c r="AX75" s="100">
        <f t="shared" si="88"/>
        <v>46</v>
      </c>
      <c r="AY75" s="100">
        <f t="shared" si="88"/>
        <v>21</v>
      </c>
      <c r="AZ75" s="100">
        <f t="shared" si="88"/>
        <v>6</v>
      </c>
      <c r="BA75" s="100">
        <f t="shared" si="88"/>
        <v>23</v>
      </c>
      <c r="BB75" s="100">
        <f t="shared" si="88"/>
        <v>19</v>
      </c>
      <c r="BC75" s="100">
        <f t="shared" si="88"/>
        <v>28</v>
      </c>
      <c r="BD75" s="100">
        <f t="shared" si="88"/>
        <v>12</v>
      </c>
      <c r="BE75" s="100">
        <f t="shared" si="88"/>
        <v>25</v>
      </c>
      <c r="BF75" s="100">
        <f t="shared" si="88"/>
        <v>21</v>
      </c>
      <c r="BG75" s="100">
        <f t="shared" si="88"/>
        <v>5</v>
      </c>
      <c r="BH75" s="100">
        <f t="shared" si="88"/>
        <v>3</v>
      </c>
      <c r="BI75" s="100">
        <f t="shared" si="88"/>
        <v>7</v>
      </c>
      <c r="BJ75" s="100">
        <f t="shared" si="88"/>
        <v>9</v>
      </c>
      <c r="BK75" s="100">
        <f t="shared" si="88"/>
        <v>14</v>
      </c>
      <c r="BL75" s="100">
        <f t="shared" si="88"/>
        <v>15</v>
      </c>
      <c r="BM75" s="100">
        <f t="shared" si="88"/>
        <v>2</v>
      </c>
      <c r="BN75" s="100">
        <f t="shared" si="88"/>
        <v>6</v>
      </c>
      <c r="BO75" s="100">
        <f t="shared" si="88"/>
        <v>15</v>
      </c>
      <c r="BP75" s="100">
        <f t="shared" si="88"/>
        <v>17</v>
      </c>
      <c r="BQ75" s="100">
        <f t="shared" si="88"/>
        <v>5</v>
      </c>
      <c r="BR75" s="100">
        <f t="shared" si="88"/>
        <v>12</v>
      </c>
      <c r="BS75" s="100">
        <f t="shared" si="88"/>
        <v>14</v>
      </c>
      <c r="BT75" s="100">
        <f t="shared" si="88"/>
        <v>15</v>
      </c>
      <c r="BU75" s="100">
        <f t="shared" si="88"/>
        <v>1</v>
      </c>
      <c r="BV75" s="100">
        <f t="shared" si="88"/>
        <v>8</v>
      </c>
      <c r="BW75" s="100">
        <f t="shared" si="88"/>
        <v>3</v>
      </c>
      <c r="BX75" s="100">
        <f t="shared" si="88"/>
        <v>2</v>
      </c>
      <c r="BY75" s="100">
        <f t="shared" si="88"/>
        <v>6</v>
      </c>
      <c r="BZ75" s="100">
        <f t="shared" si="88"/>
        <v>4</v>
      </c>
      <c r="CA75" s="100">
        <f t="shared" ref="CA75:DF75" si="89">CA59-BZ59</f>
        <v>6</v>
      </c>
      <c r="CB75" s="100">
        <f t="shared" si="89"/>
        <v>2</v>
      </c>
      <c r="CC75" s="100">
        <f t="shared" si="89"/>
        <v>1</v>
      </c>
      <c r="CD75" s="100">
        <f t="shared" si="89"/>
        <v>6</v>
      </c>
      <c r="CE75" s="100">
        <f t="shared" si="89"/>
        <v>5</v>
      </c>
      <c r="CF75" s="100">
        <f t="shared" si="89"/>
        <v>4</v>
      </c>
      <c r="CG75" s="100">
        <f t="shared" si="89"/>
        <v>0</v>
      </c>
      <c r="CH75" s="100">
        <f t="shared" si="89"/>
        <v>2</v>
      </c>
      <c r="CI75" s="100">
        <f t="shared" si="89"/>
        <v>1</v>
      </c>
      <c r="CJ75" s="100">
        <f t="shared" si="89"/>
        <v>6</v>
      </c>
      <c r="CK75" s="100">
        <f t="shared" si="89"/>
        <v>5</v>
      </c>
      <c r="CL75" s="100">
        <f t="shared" si="89"/>
        <v>4</v>
      </c>
      <c r="CM75" s="100">
        <f t="shared" si="89"/>
        <v>3</v>
      </c>
      <c r="CN75" s="100">
        <f t="shared" si="89"/>
        <v>2</v>
      </c>
      <c r="CO75" s="100">
        <f t="shared" si="89"/>
        <v>6</v>
      </c>
      <c r="CP75" s="100">
        <f t="shared" si="89"/>
        <v>2</v>
      </c>
      <c r="CQ75" s="100">
        <f t="shared" si="89"/>
        <v>0</v>
      </c>
      <c r="CR75" s="100">
        <f t="shared" si="89"/>
        <v>2</v>
      </c>
      <c r="CS75" s="100">
        <f t="shared" si="89"/>
        <v>8</v>
      </c>
      <c r="CT75" s="100">
        <f t="shared" si="89"/>
        <v>3</v>
      </c>
      <c r="CU75" s="100">
        <f t="shared" si="89"/>
        <v>4</v>
      </c>
      <c r="CV75" s="100">
        <f t="shared" si="89"/>
        <v>2</v>
      </c>
      <c r="CW75" s="100">
        <f t="shared" si="89"/>
        <v>0</v>
      </c>
      <c r="CX75" s="100">
        <f t="shared" si="89"/>
        <v>1</v>
      </c>
      <c r="CY75" s="100">
        <f t="shared" si="89"/>
        <v>3</v>
      </c>
      <c r="CZ75" s="100">
        <f t="shared" si="89"/>
        <v>1</v>
      </c>
      <c r="DA75" s="100">
        <f t="shared" si="89"/>
        <v>3</v>
      </c>
      <c r="DB75" s="100">
        <f t="shared" si="89"/>
        <v>1</v>
      </c>
      <c r="DC75" s="100">
        <f t="shared" si="89"/>
        <v>2</v>
      </c>
      <c r="DD75" s="100">
        <f t="shared" si="89"/>
        <v>7</v>
      </c>
      <c r="DE75" s="100">
        <f t="shared" si="89"/>
        <v>1</v>
      </c>
      <c r="DF75" s="100">
        <f t="shared" si="89"/>
        <v>2</v>
      </c>
      <c r="DG75" s="100">
        <f t="shared" ref="DG75:EL75" si="90">DG59-DF59</f>
        <v>3</v>
      </c>
      <c r="DH75" s="100">
        <f t="shared" si="90"/>
        <v>3</v>
      </c>
      <c r="DI75" s="100">
        <f t="shared" si="90"/>
        <v>0</v>
      </c>
      <c r="DJ75" s="100">
        <f t="shared" si="90"/>
        <v>0</v>
      </c>
      <c r="DK75" s="100">
        <f t="shared" si="90"/>
        <v>0</v>
      </c>
      <c r="DL75" s="100">
        <f t="shared" si="90"/>
        <v>-2</v>
      </c>
      <c r="DM75" s="100">
        <f t="shared" si="90"/>
        <v>4</v>
      </c>
      <c r="DN75" s="100">
        <f t="shared" si="90"/>
        <v>1</v>
      </c>
      <c r="DO75" s="100">
        <f t="shared" si="90"/>
        <v>0</v>
      </c>
      <c r="DP75" s="100">
        <f t="shared" si="90"/>
        <v>2</v>
      </c>
      <c r="DQ75" s="100">
        <f t="shared" si="90"/>
        <v>2</v>
      </c>
      <c r="DR75" s="100">
        <f t="shared" si="90"/>
        <v>0</v>
      </c>
      <c r="DS75" s="100">
        <f t="shared" si="90"/>
        <v>3</v>
      </c>
      <c r="DT75" s="100">
        <f t="shared" si="90"/>
        <v>1</v>
      </c>
      <c r="DU75" s="100">
        <f t="shared" si="90"/>
        <v>0</v>
      </c>
      <c r="DV75" s="100">
        <f t="shared" si="90"/>
        <v>1</v>
      </c>
      <c r="DW75" s="100">
        <f t="shared" si="90"/>
        <v>2</v>
      </c>
      <c r="DX75" s="100">
        <f t="shared" si="90"/>
        <v>0</v>
      </c>
      <c r="DY75" s="100">
        <f t="shared" si="90"/>
        <v>0</v>
      </c>
      <c r="DZ75" s="100">
        <f t="shared" si="90"/>
        <v>0</v>
      </c>
      <c r="EA75" s="100">
        <f t="shared" si="90"/>
        <v>0</v>
      </c>
      <c r="EB75" s="100">
        <f t="shared" si="90"/>
        <v>0</v>
      </c>
      <c r="EC75" s="100">
        <f t="shared" si="90"/>
        <v>-6</v>
      </c>
      <c r="ED75" s="100">
        <f t="shared" si="90"/>
        <v>0</v>
      </c>
      <c r="EE75" s="100">
        <f t="shared" si="90"/>
        <v>0</v>
      </c>
      <c r="EF75" s="100">
        <f t="shared" si="90"/>
        <v>0</v>
      </c>
      <c r="EG75" s="100">
        <f t="shared" si="90"/>
        <v>0</v>
      </c>
      <c r="EH75" s="100">
        <f t="shared" si="90"/>
        <v>0</v>
      </c>
      <c r="EI75" s="100">
        <f t="shared" si="90"/>
        <v>0</v>
      </c>
      <c r="EJ75" s="100">
        <f t="shared" si="90"/>
        <v>-1</v>
      </c>
      <c r="EK75" s="100">
        <f t="shared" si="90"/>
        <v>0</v>
      </c>
      <c r="EL75" s="100">
        <f t="shared" si="90"/>
        <v>0</v>
      </c>
      <c r="EM75" s="100">
        <f t="shared" ref="EM75:FR75" si="91">EM59-EL59</f>
        <v>1</v>
      </c>
      <c r="EN75" s="100">
        <f t="shared" si="91"/>
        <v>1</v>
      </c>
      <c r="EO75" s="100">
        <f t="shared" si="91"/>
        <v>0</v>
      </c>
      <c r="EP75" s="100">
        <f t="shared" si="91"/>
        <v>1</v>
      </c>
      <c r="EQ75" s="100">
        <f t="shared" si="91"/>
        <v>2</v>
      </c>
      <c r="ER75" s="100">
        <f t="shared" si="91"/>
        <v>3</v>
      </c>
      <c r="ES75" s="100">
        <f t="shared" si="91"/>
        <v>1</v>
      </c>
      <c r="ET75" s="100">
        <f t="shared" si="91"/>
        <v>1</v>
      </c>
      <c r="EU75" s="100">
        <f t="shared" si="91"/>
        <v>2</v>
      </c>
      <c r="EV75" s="100">
        <f t="shared" si="91"/>
        <v>4</v>
      </c>
      <c r="EW75" s="100">
        <f t="shared" si="91"/>
        <v>1</v>
      </c>
      <c r="EX75" s="100">
        <f t="shared" si="91"/>
        <v>9</v>
      </c>
      <c r="EY75" s="100">
        <f t="shared" si="91"/>
        <v>8</v>
      </c>
      <c r="EZ75" s="100">
        <f t="shared" si="91"/>
        <v>4</v>
      </c>
      <c r="FA75" s="100">
        <f t="shared" si="91"/>
        <v>8</v>
      </c>
      <c r="FB75" s="100">
        <f t="shared" si="91"/>
        <v>6</v>
      </c>
      <c r="FC75" s="100">
        <f t="shared" si="91"/>
        <v>3</v>
      </c>
      <c r="FD75" s="100">
        <f t="shared" si="91"/>
        <v>5</v>
      </c>
      <c r="FE75" s="100">
        <f t="shared" si="91"/>
        <v>5</v>
      </c>
      <c r="FF75" s="100">
        <f t="shared" si="91"/>
        <v>4</v>
      </c>
      <c r="FG75" s="100">
        <f t="shared" si="91"/>
        <v>5</v>
      </c>
      <c r="FH75" s="100">
        <f t="shared" si="91"/>
        <v>2</v>
      </c>
      <c r="FI75" s="100">
        <f t="shared" si="91"/>
        <v>46</v>
      </c>
      <c r="FJ75" s="100">
        <f t="shared" si="91"/>
        <v>10</v>
      </c>
      <c r="FK75" s="100">
        <f t="shared" si="91"/>
        <v>9</v>
      </c>
      <c r="FL75" s="100">
        <f t="shared" si="91"/>
        <v>19</v>
      </c>
      <c r="FM75" s="100">
        <f t="shared" si="91"/>
        <v>6</v>
      </c>
      <c r="FN75" s="100">
        <f t="shared" si="91"/>
        <v>10</v>
      </c>
      <c r="FO75" s="100">
        <f t="shared" si="91"/>
        <v>13</v>
      </c>
      <c r="FP75" s="100">
        <f t="shared" si="91"/>
        <v>7</v>
      </c>
      <c r="FQ75" s="100">
        <f t="shared" si="91"/>
        <v>15</v>
      </c>
      <c r="FR75" s="100">
        <f t="shared" si="91"/>
        <v>13</v>
      </c>
      <c r="FS75" s="100">
        <f t="shared" ref="FS75:GQ75" si="92">FS59-FR59</f>
        <v>14</v>
      </c>
      <c r="FT75" s="100">
        <f t="shared" si="92"/>
        <v>16</v>
      </c>
      <c r="FU75" s="100">
        <f t="shared" si="92"/>
        <v>11</v>
      </c>
      <c r="FV75" s="100">
        <f t="shared" si="92"/>
        <v>6</v>
      </c>
      <c r="FW75" s="100">
        <f t="shared" si="92"/>
        <v>12</v>
      </c>
      <c r="FX75" s="100">
        <f t="shared" si="92"/>
        <v>8</v>
      </c>
      <c r="FY75" s="100">
        <f t="shared" si="92"/>
        <v>9</v>
      </c>
      <c r="FZ75" s="100">
        <f t="shared" si="92"/>
        <v>12</v>
      </c>
      <c r="GA75" s="100">
        <f t="shared" si="92"/>
        <v>16</v>
      </c>
      <c r="GB75" s="100">
        <f t="shared" si="92"/>
        <v>8</v>
      </c>
      <c r="GC75" s="100">
        <f t="shared" si="92"/>
        <v>3</v>
      </c>
      <c r="GD75" s="100">
        <f t="shared" si="92"/>
        <v>13</v>
      </c>
      <c r="GE75" s="100">
        <f t="shared" si="92"/>
        <v>14</v>
      </c>
      <c r="GF75" s="100">
        <f t="shared" si="92"/>
        <v>17</v>
      </c>
      <c r="GG75" s="100">
        <f t="shared" si="92"/>
        <v>8</v>
      </c>
      <c r="GH75" s="100">
        <f t="shared" si="92"/>
        <v>17</v>
      </c>
      <c r="GI75" s="100">
        <f t="shared" si="92"/>
        <v>24</v>
      </c>
      <c r="GJ75" s="100">
        <f t="shared" si="92"/>
        <v>18</v>
      </c>
      <c r="GK75" s="100">
        <f t="shared" si="92"/>
        <v>19</v>
      </c>
      <c r="GL75" s="100">
        <f t="shared" si="92"/>
        <v>27</v>
      </c>
      <c r="GM75" s="100">
        <f t="shared" si="92"/>
        <v>16</v>
      </c>
      <c r="GN75" s="100">
        <f t="shared" si="92"/>
        <v>25</v>
      </c>
      <c r="GO75" s="100">
        <f t="shared" si="92"/>
        <v>22</v>
      </c>
      <c r="GP75" s="100">
        <f t="shared" si="92"/>
        <v>23</v>
      </c>
      <c r="GQ75" s="100">
        <f t="shared" si="92"/>
        <v>27</v>
      </c>
      <c r="GR75" s="100">
        <f t="shared" si="42"/>
        <v>25</v>
      </c>
      <c r="GS75" s="100">
        <f t="shared" si="43"/>
        <v>40</v>
      </c>
      <c r="GT75" s="100">
        <f t="shared" si="43"/>
        <v>30</v>
      </c>
    </row>
    <row r="76" spans="3:225" s="100" customFormat="1" x14ac:dyDescent="0.25">
      <c r="C76" s="246" t="s">
        <v>13</v>
      </c>
      <c r="E76" s="100">
        <f t="shared" ref="E76:N76" si="93">E60-D60</f>
        <v>0</v>
      </c>
      <c r="F76" s="100">
        <f t="shared" si="93"/>
        <v>0</v>
      </c>
      <c r="G76" s="100">
        <f t="shared" si="93"/>
        <v>3</v>
      </c>
      <c r="H76" s="100">
        <f t="shared" si="93"/>
        <v>-1</v>
      </c>
      <c r="I76" s="100">
        <f t="shared" si="93"/>
        <v>0</v>
      </c>
      <c r="J76" s="100">
        <f t="shared" si="93"/>
        <v>0</v>
      </c>
      <c r="K76" s="100">
        <f t="shared" si="93"/>
        <v>2</v>
      </c>
      <c r="L76" s="100">
        <f t="shared" si="93"/>
        <v>4</v>
      </c>
      <c r="M76" s="100">
        <f t="shared" si="93"/>
        <v>1</v>
      </c>
      <c r="N76" s="100">
        <f t="shared" si="93"/>
        <v>0</v>
      </c>
      <c r="O76" s="100">
        <f t="shared" ref="O76:AT76" si="94">O60-N60</f>
        <v>1</v>
      </c>
      <c r="P76" s="100">
        <f t="shared" si="94"/>
        <v>2</v>
      </c>
      <c r="Q76" s="100">
        <f t="shared" si="94"/>
        <v>5</v>
      </c>
      <c r="R76" s="100">
        <f t="shared" si="94"/>
        <v>3</v>
      </c>
      <c r="S76" s="100">
        <f t="shared" si="94"/>
        <v>6</v>
      </c>
      <c r="T76" s="100">
        <f t="shared" si="94"/>
        <v>5</v>
      </c>
      <c r="U76" s="100">
        <f t="shared" si="94"/>
        <v>14</v>
      </c>
      <c r="V76" s="100">
        <f t="shared" si="94"/>
        <v>2</v>
      </c>
      <c r="W76" s="100">
        <f t="shared" si="94"/>
        <v>2</v>
      </c>
      <c r="X76" s="100">
        <f t="shared" si="94"/>
        <v>6</v>
      </c>
      <c r="Y76" s="100">
        <f t="shared" si="94"/>
        <v>8</v>
      </c>
      <c r="Z76" s="100">
        <f t="shared" si="94"/>
        <v>14</v>
      </c>
      <c r="AA76" s="100">
        <f t="shared" si="94"/>
        <v>14</v>
      </c>
      <c r="AB76" s="100">
        <f t="shared" si="94"/>
        <v>18</v>
      </c>
      <c r="AC76" s="100">
        <f t="shared" si="94"/>
        <v>12</v>
      </c>
      <c r="AD76" s="100">
        <f t="shared" si="94"/>
        <v>13</v>
      </c>
      <c r="AE76" s="100">
        <f t="shared" si="94"/>
        <v>14</v>
      </c>
      <c r="AF76" s="100">
        <f t="shared" si="94"/>
        <v>13</v>
      </c>
      <c r="AG76" s="100">
        <f t="shared" si="94"/>
        <v>17</v>
      </c>
      <c r="AH76" s="100">
        <f t="shared" si="94"/>
        <v>16</v>
      </c>
      <c r="AI76" s="100">
        <f t="shared" si="94"/>
        <v>23</v>
      </c>
      <c r="AJ76" s="100">
        <f t="shared" si="94"/>
        <v>19</v>
      </c>
      <c r="AK76" s="100">
        <f t="shared" si="94"/>
        <v>7</v>
      </c>
      <c r="AL76" s="100">
        <f t="shared" si="94"/>
        <v>37</v>
      </c>
      <c r="AM76" s="100">
        <f t="shared" si="94"/>
        <v>33</v>
      </c>
      <c r="AN76" s="100">
        <f t="shared" si="94"/>
        <v>19</v>
      </c>
      <c r="AO76" s="100">
        <f t="shared" si="94"/>
        <v>30</v>
      </c>
      <c r="AP76" s="100">
        <f t="shared" si="94"/>
        <v>26</v>
      </c>
      <c r="AQ76" s="100">
        <f t="shared" si="94"/>
        <v>27</v>
      </c>
      <c r="AR76" s="100">
        <f t="shared" si="94"/>
        <v>15</v>
      </c>
      <c r="AS76" s="100">
        <f t="shared" si="94"/>
        <v>26</v>
      </c>
      <c r="AT76" s="100">
        <f t="shared" si="94"/>
        <v>18</v>
      </c>
      <c r="AU76" s="100">
        <f t="shared" ref="AU76:BZ76" si="95">AU60-AT60</f>
        <v>5</v>
      </c>
      <c r="AV76" s="100">
        <f t="shared" si="95"/>
        <v>2</v>
      </c>
      <c r="AW76" s="100">
        <f t="shared" si="95"/>
        <v>20</v>
      </c>
      <c r="AX76" s="100">
        <f t="shared" si="95"/>
        <v>11</v>
      </c>
      <c r="AY76" s="100">
        <f t="shared" si="95"/>
        <v>13</v>
      </c>
      <c r="AZ76" s="100">
        <f t="shared" si="95"/>
        <v>7</v>
      </c>
      <c r="BA76" s="100">
        <f t="shared" si="95"/>
        <v>4</v>
      </c>
      <c r="BB76" s="100">
        <f t="shared" si="95"/>
        <v>8</v>
      </c>
      <c r="BC76" s="100">
        <f t="shared" si="95"/>
        <v>14</v>
      </c>
      <c r="BD76" s="100">
        <f t="shared" si="95"/>
        <v>3</v>
      </c>
      <c r="BE76" s="100">
        <f t="shared" si="95"/>
        <v>3</v>
      </c>
      <c r="BF76" s="100">
        <f t="shared" si="95"/>
        <v>4</v>
      </c>
      <c r="BG76" s="100">
        <f t="shared" si="95"/>
        <v>2</v>
      </c>
      <c r="BH76" s="100">
        <f t="shared" si="95"/>
        <v>10</v>
      </c>
      <c r="BI76" s="100">
        <f t="shared" si="95"/>
        <v>1</v>
      </c>
      <c r="BJ76" s="100">
        <f t="shared" si="95"/>
        <v>3</v>
      </c>
      <c r="BK76" s="100">
        <f t="shared" si="95"/>
        <v>3</v>
      </c>
      <c r="BL76" s="100">
        <f t="shared" si="95"/>
        <v>3</v>
      </c>
      <c r="BM76" s="100">
        <f t="shared" si="95"/>
        <v>2</v>
      </c>
      <c r="BN76" s="100">
        <f t="shared" si="95"/>
        <v>5</v>
      </c>
      <c r="BO76" s="100">
        <f t="shared" si="95"/>
        <v>2</v>
      </c>
      <c r="BP76" s="100">
        <f t="shared" si="95"/>
        <v>12</v>
      </c>
      <c r="BQ76" s="100">
        <f t="shared" si="95"/>
        <v>8</v>
      </c>
      <c r="BR76" s="100">
        <f t="shared" si="95"/>
        <v>5</v>
      </c>
      <c r="BS76" s="100">
        <f t="shared" si="95"/>
        <v>1</v>
      </c>
      <c r="BT76" s="100">
        <f t="shared" si="95"/>
        <v>3</v>
      </c>
      <c r="BU76" s="100">
        <f t="shared" si="95"/>
        <v>2</v>
      </c>
      <c r="BV76" s="100">
        <f t="shared" si="95"/>
        <v>1</v>
      </c>
      <c r="BW76" s="100">
        <f t="shared" si="95"/>
        <v>1</v>
      </c>
      <c r="BX76" s="100">
        <f t="shared" si="95"/>
        <v>2</v>
      </c>
      <c r="BY76" s="100">
        <f t="shared" si="95"/>
        <v>4</v>
      </c>
      <c r="BZ76" s="100">
        <f t="shared" si="95"/>
        <v>0</v>
      </c>
      <c r="CA76" s="100">
        <f t="shared" ref="CA76:DF76" si="96">CA60-BZ60</f>
        <v>1</v>
      </c>
      <c r="CB76" s="100">
        <f t="shared" si="96"/>
        <v>4</v>
      </c>
      <c r="CC76" s="100">
        <f t="shared" si="96"/>
        <v>1</v>
      </c>
      <c r="CD76" s="100">
        <f t="shared" si="96"/>
        <v>3</v>
      </c>
      <c r="CE76" s="100">
        <f t="shared" si="96"/>
        <v>8</v>
      </c>
      <c r="CF76" s="100">
        <f t="shared" si="96"/>
        <v>2</v>
      </c>
      <c r="CG76" s="100">
        <f t="shared" si="96"/>
        <v>4</v>
      </c>
      <c r="CH76" s="100">
        <f t="shared" si="96"/>
        <v>4</v>
      </c>
      <c r="CI76" s="100">
        <f t="shared" si="96"/>
        <v>6</v>
      </c>
      <c r="CJ76" s="100">
        <f t="shared" si="96"/>
        <v>1</v>
      </c>
      <c r="CK76" s="100">
        <f t="shared" si="96"/>
        <v>3</v>
      </c>
      <c r="CL76" s="100">
        <f t="shared" si="96"/>
        <v>3</v>
      </c>
      <c r="CM76" s="100">
        <f t="shared" si="96"/>
        <v>12</v>
      </c>
      <c r="CN76" s="100">
        <f t="shared" si="96"/>
        <v>1</v>
      </c>
      <c r="CO76" s="100">
        <f t="shared" si="96"/>
        <v>5</v>
      </c>
      <c r="CP76" s="100">
        <f t="shared" si="96"/>
        <v>1</v>
      </c>
      <c r="CQ76" s="100">
        <f t="shared" si="96"/>
        <v>4</v>
      </c>
      <c r="CR76" s="100">
        <f t="shared" si="96"/>
        <v>2</v>
      </c>
      <c r="CS76" s="100">
        <f t="shared" si="96"/>
        <v>6</v>
      </c>
      <c r="CT76" s="100">
        <f t="shared" si="96"/>
        <v>3</v>
      </c>
      <c r="CU76" s="100">
        <f t="shared" si="96"/>
        <v>1</v>
      </c>
      <c r="CV76" s="100">
        <f t="shared" si="96"/>
        <v>2</v>
      </c>
      <c r="CW76" s="100">
        <f t="shared" si="96"/>
        <v>0</v>
      </c>
      <c r="CX76" s="100">
        <f t="shared" si="96"/>
        <v>0</v>
      </c>
      <c r="CY76" s="100">
        <f t="shared" si="96"/>
        <v>5</v>
      </c>
      <c r="CZ76" s="100">
        <f t="shared" si="96"/>
        <v>1</v>
      </c>
      <c r="DA76" s="100">
        <f t="shared" si="96"/>
        <v>1</v>
      </c>
      <c r="DB76" s="100">
        <f t="shared" si="96"/>
        <v>3</v>
      </c>
      <c r="DC76" s="100">
        <f t="shared" si="96"/>
        <v>1</v>
      </c>
      <c r="DD76" s="100">
        <f t="shared" si="96"/>
        <v>2</v>
      </c>
      <c r="DE76" s="100">
        <f t="shared" si="96"/>
        <v>0</v>
      </c>
      <c r="DF76" s="100">
        <f t="shared" si="96"/>
        <v>0</v>
      </c>
      <c r="DG76" s="100">
        <f t="shared" ref="DG76:EL76" si="97">DG60-DF60</f>
        <v>2</v>
      </c>
      <c r="DH76" s="100">
        <f t="shared" si="97"/>
        <v>0</v>
      </c>
      <c r="DI76" s="100">
        <f t="shared" si="97"/>
        <v>1</v>
      </c>
      <c r="DJ76" s="100">
        <f t="shared" si="97"/>
        <v>0</v>
      </c>
      <c r="DK76" s="100">
        <f t="shared" si="97"/>
        <v>1</v>
      </c>
      <c r="DL76" s="100">
        <f t="shared" si="97"/>
        <v>1</v>
      </c>
      <c r="DM76" s="100">
        <f t="shared" si="97"/>
        <v>1</v>
      </c>
      <c r="DN76" s="100">
        <f t="shared" si="97"/>
        <v>1</v>
      </c>
      <c r="DO76" s="100">
        <f t="shared" si="97"/>
        <v>1</v>
      </c>
      <c r="DP76" s="100">
        <f t="shared" si="97"/>
        <v>0</v>
      </c>
      <c r="DQ76" s="100">
        <f t="shared" si="97"/>
        <v>0</v>
      </c>
      <c r="DR76" s="100">
        <f t="shared" si="97"/>
        <v>0</v>
      </c>
      <c r="DS76" s="100">
        <f t="shared" si="97"/>
        <v>0</v>
      </c>
      <c r="DT76" s="100">
        <f t="shared" si="97"/>
        <v>0</v>
      </c>
      <c r="DU76" s="100">
        <f t="shared" si="97"/>
        <v>2</v>
      </c>
      <c r="DV76" s="100">
        <f t="shared" si="97"/>
        <v>1</v>
      </c>
      <c r="DW76" s="100">
        <f t="shared" si="97"/>
        <v>1</v>
      </c>
      <c r="DX76" s="100">
        <f t="shared" si="97"/>
        <v>3</v>
      </c>
      <c r="DY76" s="100">
        <f t="shared" si="97"/>
        <v>0</v>
      </c>
      <c r="DZ76" s="100">
        <f t="shared" si="97"/>
        <v>0</v>
      </c>
      <c r="EA76" s="100">
        <f t="shared" si="97"/>
        <v>1</v>
      </c>
      <c r="EB76" s="100">
        <f t="shared" si="97"/>
        <v>0</v>
      </c>
      <c r="EC76" s="100">
        <f t="shared" si="97"/>
        <v>0</v>
      </c>
      <c r="ED76" s="100">
        <f t="shared" si="97"/>
        <v>2</v>
      </c>
      <c r="EE76" s="100">
        <f t="shared" si="97"/>
        <v>0</v>
      </c>
      <c r="EF76" s="100">
        <f t="shared" si="97"/>
        <v>2</v>
      </c>
      <c r="EG76" s="100">
        <f t="shared" si="97"/>
        <v>7</v>
      </c>
      <c r="EH76" s="100">
        <f t="shared" si="97"/>
        <v>8</v>
      </c>
      <c r="EI76" s="100">
        <f t="shared" si="97"/>
        <v>6</v>
      </c>
      <c r="EJ76" s="100">
        <f t="shared" si="97"/>
        <v>6</v>
      </c>
      <c r="EK76" s="100">
        <f t="shared" si="97"/>
        <v>14</v>
      </c>
      <c r="EL76" s="100">
        <f t="shared" si="97"/>
        <v>6</v>
      </c>
      <c r="EM76" s="100">
        <f t="shared" ref="EM76:FR76" si="98">EM60-EL60</f>
        <v>6</v>
      </c>
      <c r="EN76" s="100">
        <f t="shared" si="98"/>
        <v>3</v>
      </c>
      <c r="EO76" s="100">
        <f t="shared" si="98"/>
        <v>3</v>
      </c>
      <c r="EP76" s="100">
        <f t="shared" si="98"/>
        <v>6</v>
      </c>
      <c r="EQ76" s="100">
        <f t="shared" si="98"/>
        <v>6</v>
      </c>
      <c r="ER76" s="100">
        <f t="shared" si="98"/>
        <v>7</v>
      </c>
      <c r="ES76" s="100">
        <f t="shared" si="98"/>
        <v>5</v>
      </c>
      <c r="ET76" s="100">
        <f t="shared" si="98"/>
        <v>8</v>
      </c>
      <c r="EU76" s="100">
        <f t="shared" si="98"/>
        <v>8</v>
      </c>
      <c r="EV76" s="100">
        <f t="shared" si="98"/>
        <v>8</v>
      </c>
      <c r="EW76" s="100">
        <f t="shared" si="98"/>
        <v>8</v>
      </c>
      <c r="EX76" s="100">
        <f t="shared" si="98"/>
        <v>4</v>
      </c>
      <c r="EY76" s="100">
        <f t="shared" si="98"/>
        <v>4</v>
      </c>
      <c r="EZ76" s="100">
        <f t="shared" si="98"/>
        <v>5</v>
      </c>
      <c r="FA76" s="100">
        <f t="shared" si="98"/>
        <v>8</v>
      </c>
      <c r="FB76" s="100">
        <f t="shared" si="98"/>
        <v>10</v>
      </c>
      <c r="FC76" s="100">
        <f t="shared" si="98"/>
        <v>6</v>
      </c>
      <c r="FD76" s="100">
        <f t="shared" si="98"/>
        <v>5</v>
      </c>
      <c r="FE76" s="100">
        <f t="shared" si="98"/>
        <v>4</v>
      </c>
      <c r="FF76" s="100">
        <f t="shared" si="98"/>
        <v>7</v>
      </c>
      <c r="FG76" s="100">
        <f t="shared" si="98"/>
        <v>6</v>
      </c>
      <c r="FH76" s="100">
        <f t="shared" si="98"/>
        <v>0</v>
      </c>
      <c r="FI76" s="100">
        <f t="shared" si="98"/>
        <v>26</v>
      </c>
      <c r="FJ76" s="100">
        <f t="shared" si="98"/>
        <v>6</v>
      </c>
      <c r="FK76" s="100">
        <f t="shared" si="98"/>
        <v>4</v>
      </c>
      <c r="FL76" s="100">
        <f t="shared" si="98"/>
        <v>3</v>
      </c>
      <c r="FM76" s="100">
        <f t="shared" si="98"/>
        <v>5</v>
      </c>
      <c r="FN76" s="100">
        <f t="shared" si="98"/>
        <v>5</v>
      </c>
      <c r="FO76" s="100">
        <f t="shared" si="98"/>
        <v>1</v>
      </c>
      <c r="FP76" s="100">
        <f t="shared" si="98"/>
        <v>3</v>
      </c>
      <c r="FQ76" s="100">
        <f t="shared" si="98"/>
        <v>9</v>
      </c>
      <c r="FR76" s="100">
        <f t="shared" si="98"/>
        <v>7</v>
      </c>
      <c r="FS76" s="100">
        <f t="shared" ref="FS76:GQ76" si="99">FS60-FR60</f>
        <v>7</v>
      </c>
      <c r="FT76" s="100">
        <f t="shared" si="99"/>
        <v>15</v>
      </c>
      <c r="FU76" s="100">
        <f t="shared" si="99"/>
        <v>9</v>
      </c>
      <c r="FV76" s="100">
        <f t="shared" si="99"/>
        <v>5</v>
      </c>
      <c r="FW76" s="100">
        <f t="shared" si="99"/>
        <v>2</v>
      </c>
      <c r="FX76" s="100">
        <f t="shared" si="99"/>
        <v>1</v>
      </c>
      <c r="FY76" s="100">
        <f t="shared" si="99"/>
        <v>7</v>
      </c>
      <c r="FZ76" s="100">
        <f t="shared" si="99"/>
        <v>4</v>
      </c>
      <c r="GA76" s="100">
        <f t="shared" si="99"/>
        <v>12</v>
      </c>
      <c r="GB76" s="100">
        <f t="shared" si="99"/>
        <v>3</v>
      </c>
      <c r="GC76" s="100">
        <f t="shared" si="99"/>
        <v>3</v>
      </c>
      <c r="GD76" s="100">
        <f t="shared" si="99"/>
        <v>0</v>
      </c>
      <c r="GE76" s="100">
        <f t="shared" si="99"/>
        <v>2</v>
      </c>
      <c r="GF76" s="100">
        <f t="shared" si="99"/>
        <v>3</v>
      </c>
      <c r="GG76" s="100">
        <f t="shared" si="99"/>
        <v>6</v>
      </c>
      <c r="GH76" s="100">
        <f t="shared" si="99"/>
        <v>10</v>
      </c>
      <c r="GI76" s="100">
        <f t="shared" si="99"/>
        <v>12</v>
      </c>
      <c r="GJ76" s="100">
        <f t="shared" si="99"/>
        <v>3</v>
      </c>
      <c r="GK76" s="100">
        <f t="shared" si="99"/>
        <v>7</v>
      </c>
      <c r="GL76" s="100">
        <f t="shared" si="99"/>
        <v>4</v>
      </c>
      <c r="GM76" s="100">
        <f t="shared" si="99"/>
        <v>1</v>
      </c>
      <c r="GN76" s="100">
        <f t="shared" si="99"/>
        <v>13</v>
      </c>
      <c r="GO76" s="100">
        <f t="shared" si="99"/>
        <v>10</v>
      </c>
      <c r="GP76" s="100">
        <f t="shared" si="99"/>
        <v>10</v>
      </c>
      <c r="GQ76" s="100">
        <f t="shared" si="99"/>
        <v>4</v>
      </c>
      <c r="GR76" s="100">
        <f t="shared" si="42"/>
        <v>8</v>
      </c>
      <c r="GS76" s="100">
        <f t="shared" si="43"/>
        <v>8</v>
      </c>
      <c r="GT76" s="100">
        <f t="shared" si="43"/>
        <v>22</v>
      </c>
    </row>
    <row r="77" spans="3:225" s="100" customFormat="1" x14ac:dyDescent="0.25">
      <c r="C77" s="246" t="s">
        <v>17</v>
      </c>
      <c r="E77" s="100">
        <f t="shared" ref="E77:N77" si="100">E61-D61</f>
        <v>0</v>
      </c>
      <c r="F77" s="100">
        <f t="shared" si="100"/>
        <v>4</v>
      </c>
      <c r="G77" s="100">
        <f t="shared" si="100"/>
        <v>2</v>
      </c>
      <c r="H77" s="100">
        <f t="shared" si="100"/>
        <v>2</v>
      </c>
      <c r="I77" s="100">
        <f t="shared" si="100"/>
        <v>1</v>
      </c>
      <c r="J77" s="100">
        <f t="shared" si="100"/>
        <v>2</v>
      </c>
      <c r="K77" s="100">
        <f t="shared" si="100"/>
        <v>4</v>
      </c>
      <c r="L77" s="100">
        <f t="shared" si="100"/>
        <v>-10</v>
      </c>
      <c r="M77" s="100">
        <f t="shared" si="100"/>
        <v>3</v>
      </c>
      <c r="N77" s="100">
        <f t="shared" si="100"/>
        <v>0</v>
      </c>
      <c r="O77" s="100">
        <f t="shared" ref="O77:AT77" si="101">O61-N61</f>
        <v>1</v>
      </c>
      <c r="P77" s="100">
        <f t="shared" si="101"/>
        <v>2</v>
      </c>
      <c r="Q77" s="100">
        <f t="shared" si="101"/>
        <v>3</v>
      </c>
      <c r="R77" s="100">
        <f t="shared" si="101"/>
        <v>1</v>
      </c>
      <c r="S77" s="100">
        <f t="shared" si="101"/>
        <v>4</v>
      </c>
      <c r="T77" s="100">
        <f t="shared" si="101"/>
        <v>2</v>
      </c>
      <c r="U77" s="100">
        <f t="shared" si="101"/>
        <v>18</v>
      </c>
      <c r="V77" s="100">
        <f t="shared" si="101"/>
        <v>-6</v>
      </c>
      <c r="W77" s="100">
        <f t="shared" si="101"/>
        <v>1</v>
      </c>
      <c r="X77" s="100">
        <f t="shared" si="101"/>
        <v>5</v>
      </c>
      <c r="Y77" s="100">
        <f t="shared" si="101"/>
        <v>3</v>
      </c>
      <c r="Z77" s="100">
        <f t="shared" si="101"/>
        <v>10</v>
      </c>
      <c r="AA77" s="100">
        <f t="shared" si="101"/>
        <v>18</v>
      </c>
      <c r="AB77" s="100">
        <f t="shared" si="101"/>
        <v>12</v>
      </c>
      <c r="AC77" s="100">
        <f t="shared" si="101"/>
        <v>14</v>
      </c>
      <c r="AD77" s="100">
        <f t="shared" si="101"/>
        <v>23</v>
      </c>
      <c r="AE77" s="100">
        <f t="shared" si="101"/>
        <v>5</v>
      </c>
      <c r="AF77" s="100">
        <f t="shared" si="101"/>
        <v>7</v>
      </c>
      <c r="AG77" s="100">
        <f t="shared" si="101"/>
        <v>14</v>
      </c>
      <c r="AH77" s="100">
        <f t="shared" si="101"/>
        <v>21</v>
      </c>
      <c r="AI77" s="100">
        <f t="shared" si="101"/>
        <v>16</v>
      </c>
      <c r="AJ77" s="100">
        <f t="shared" si="101"/>
        <v>17</v>
      </c>
      <c r="AK77" s="100">
        <f t="shared" si="101"/>
        <v>18</v>
      </c>
      <c r="AL77" s="100">
        <f t="shared" si="101"/>
        <v>8</v>
      </c>
      <c r="AM77" s="100">
        <f t="shared" si="101"/>
        <v>5</v>
      </c>
      <c r="AN77" s="100">
        <f t="shared" si="101"/>
        <v>33</v>
      </c>
      <c r="AO77" s="100">
        <f t="shared" si="101"/>
        <v>37</v>
      </c>
      <c r="AP77" s="100">
        <f t="shared" si="101"/>
        <v>32</v>
      </c>
      <c r="AQ77" s="100">
        <f t="shared" si="101"/>
        <v>15</v>
      </c>
      <c r="AR77" s="100">
        <f t="shared" si="101"/>
        <v>18</v>
      </c>
      <c r="AS77" s="100">
        <f t="shared" si="101"/>
        <v>13</v>
      </c>
      <c r="AT77" s="100">
        <f t="shared" si="101"/>
        <v>8</v>
      </c>
      <c r="AU77" s="100">
        <f t="shared" ref="AU77:BZ77" si="102">AU61-AT61</f>
        <v>10</v>
      </c>
      <c r="AV77" s="100">
        <f t="shared" si="102"/>
        <v>30</v>
      </c>
      <c r="AW77" s="100">
        <f t="shared" si="102"/>
        <v>22</v>
      </c>
      <c r="AX77" s="100">
        <f t="shared" si="102"/>
        <v>10</v>
      </c>
      <c r="AY77" s="100">
        <f t="shared" si="102"/>
        <v>14</v>
      </c>
      <c r="AZ77" s="100">
        <f t="shared" si="102"/>
        <v>3</v>
      </c>
      <c r="BA77" s="100">
        <f t="shared" si="102"/>
        <v>6</v>
      </c>
      <c r="BB77" s="100">
        <f t="shared" si="102"/>
        <v>12</v>
      </c>
      <c r="BC77" s="100">
        <f t="shared" si="102"/>
        <v>8</v>
      </c>
      <c r="BD77" s="100">
        <f t="shared" si="102"/>
        <v>12</v>
      </c>
      <c r="BE77" s="100">
        <f t="shared" si="102"/>
        <v>4</v>
      </c>
      <c r="BF77" s="100">
        <f t="shared" si="102"/>
        <v>4</v>
      </c>
      <c r="BG77" s="100">
        <f t="shared" si="102"/>
        <v>1</v>
      </c>
      <c r="BH77" s="100">
        <f t="shared" si="102"/>
        <v>3</v>
      </c>
      <c r="BI77" s="100">
        <f t="shared" si="102"/>
        <v>3</v>
      </c>
      <c r="BJ77" s="100">
        <f t="shared" si="102"/>
        <v>3</v>
      </c>
      <c r="BK77" s="100">
        <f t="shared" si="102"/>
        <v>3</v>
      </c>
      <c r="BL77" s="100">
        <f t="shared" si="102"/>
        <v>5</v>
      </c>
      <c r="BM77" s="100">
        <f t="shared" si="102"/>
        <v>0</v>
      </c>
      <c r="BN77" s="100">
        <f t="shared" si="102"/>
        <v>2</v>
      </c>
      <c r="BO77" s="100">
        <f t="shared" si="102"/>
        <v>0</v>
      </c>
      <c r="BP77" s="100">
        <f t="shared" si="102"/>
        <v>5</v>
      </c>
      <c r="BQ77" s="100">
        <f t="shared" si="102"/>
        <v>3</v>
      </c>
      <c r="BR77" s="100">
        <f t="shared" si="102"/>
        <v>19</v>
      </c>
      <c r="BS77" s="100">
        <f t="shared" si="102"/>
        <v>4</v>
      </c>
      <c r="BT77" s="100">
        <f t="shared" si="102"/>
        <v>5</v>
      </c>
      <c r="BU77" s="100">
        <f t="shared" si="102"/>
        <v>6</v>
      </c>
      <c r="BV77" s="100">
        <f t="shared" si="102"/>
        <v>6</v>
      </c>
      <c r="BW77" s="100">
        <f t="shared" si="102"/>
        <v>2</v>
      </c>
      <c r="BX77" s="100">
        <f t="shared" si="102"/>
        <v>2</v>
      </c>
      <c r="BY77" s="100">
        <f t="shared" si="102"/>
        <v>2</v>
      </c>
      <c r="BZ77" s="100">
        <f t="shared" si="102"/>
        <v>2</v>
      </c>
      <c r="CA77" s="100">
        <f t="shared" ref="CA77:DF77" si="103">CA61-BZ61</f>
        <v>1</v>
      </c>
      <c r="CB77" s="100">
        <f t="shared" si="103"/>
        <v>2</v>
      </c>
      <c r="CC77" s="100">
        <f t="shared" si="103"/>
        <v>0</v>
      </c>
      <c r="CD77" s="100">
        <f t="shared" si="103"/>
        <v>2</v>
      </c>
      <c r="CE77" s="100">
        <f t="shared" si="103"/>
        <v>2</v>
      </c>
      <c r="CF77" s="100">
        <f t="shared" si="103"/>
        <v>2</v>
      </c>
      <c r="CG77" s="100">
        <f t="shared" si="103"/>
        <v>0</v>
      </c>
      <c r="CH77" s="100">
        <f t="shared" si="103"/>
        <v>1</v>
      </c>
      <c r="CI77" s="100">
        <f t="shared" si="103"/>
        <v>0</v>
      </c>
      <c r="CJ77" s="100">
        <f t="shared" si="103"/>
        <v>0</v>
      </c>
      <c r="CK77" s="100">
        <f t="shared" si="103"/>
        <v>1</v>
      </c>
      <c r="CL77" s="100">
        <f t="shared" si="103"/>
        <v>0</v>
      </c>
      <c r="CM77" s="100">
        <f t="shared" si="103"/>
        <v>2</v>
      </c>
      <c r="CN77" s="100">
        <f t="shared" si="103"/>
        <v>1</v>
      </c>
      <c r="CO77" s="100">
        <f t="shared" si="103"/>
        <v>0</v>
      </c>
      <c r="CP77" s="100">
        <f t="shared" si="103"/>
        <v>0</v>
      </c>
      <c r="CQ77" s="100">
        <f t="shared" si="103"/>
        <v>0</v>
      </c>
      <c r="CR77" s="100">
        <f t="shared" si="103"/>
        <v>0</v>
      </c>
      <c r="CS77" s="100">
        <f t="shared" si="103"/>
        <v>3</v>
      </c>
      <c r="CT77" s="100">
        <f t="shared" si="103"/>
        <v>1</v>
      </c>
      <c r="CU77" s="100">
        <f t="shared" si="103"/>
        <v>0</v>
      </c>
      <c r="CV77" s="100">
        <f t="shared" si="103"/>
        <v>1</v>
      </c>
      <c r="CW77" s="100">
        <f t="shared" si="103"/>
        <v>0</v>
      </c>
      <c r="CX77" s="100">
        <f t="shared" si="103"/>
        <v>2</v>
      </c>
      <c r="CY77" s="100">
        <f t="shared" si="103"/>
        <v>1</v>
      </c>
      <c r="CZ77" s="100">
        <f t="shared" si="103"/>
        <v>2</v>
      </c>
      <c r="DA77" s="100">
        <f t="shared" si="103"/>
        <v>4</v>
      </c>
      <c r="DB77" s="100">
        <f t="shared" si="103"/>
        <v>4</v>
      </c>
      <c r="DC77" s="100">
        <f t="shared" si="103"/>
        <v>0</v>
      </c>
      <c r="DD77" s="100">
        <f t="shared" si="103"/>
        <v>1</v>
      </c>
      <c r="DE77" s="100">
        <f t="shared" si="103"/>
        <v>0</v>
      </c>
      <c r="DF77" s="100">
        <f t="shared" si="103"/>
        <v>2</v>
      </c>
      <c r="DG77" s="100">
        <f t="shared" ref="DG77:EL77" si="104">DG61-DF61</f>
        <v>0</v>
      </c>
      <c r="DH77" s="100">
        <f t="shared" si="104"/>
        <v>1</v>
      </c>
      <c r="DI77" s="100">
        <f t="shared" si="104"/>
        <v>-1</v>
      </c>
      <c r="DJ77" s="100">
        <f t="shared" si="104"/>
        <v>0</v>
      </c>
      <c r="DK77" s="100">
        <f t="shared" si="104"/>
        <v>0</v>
      </c>
      <c r="DL77" s="100">
        <f t="shared" si="104"/>
        <v>0</v>
      </c>
      <c r="DM77" s="100">
        <f t="shared" si="104"/>
        <v>1</v>
      </c>
      <c r="DN77" s="100">
        <f t="shared" si="104"/>
        <v>2</v>
      </c>
      <c r="DO77" s="100">
        <f t="shared" si="104"/>
        <v>0</v>
      </c>
      <c r="DP77" s="100">
        <f t="shared" si="104"/>
        <v>1</v>
      </c>
      <c r="DQ77" s="100">
        <f t="shared" si="104"/>
        <v>0</v>
      </c>
      <c r="DR77" s="100">
        <f t="shared" si="104"/>
        <v>0</v>
      </c>
      <c r="DS77" s="100">
        <f t="shared" si="104"/>
        <v>-3</v>
      </c>
      <c r="DT77" s="100">
        <f t="shared" si="104"/>
        <v>0</v>
      </c>
      <c r="DU77" s="100">
        <f t="shared" si="104"/>
        <v>2</v>
      </c>
      <c r="DV77" s="100">
        <f t="shared" si="104"/>
        <v>0</v>
      </c>
      <c r="DW77" s="100">
        <f t="shared" si="104"/>
        <v>1</v>
      </c>
      <c r="DX77" s="100">
        <f t="shared" si="104"/>
        <v>1</v>
      </c>
      <c r="DY77" s="100">
        <f t="shared" si="104"/>
        <v>0</v>
      </c>
      <c r="DZ77" s="100">
        <f t="shared" si="104"/>
        <v>0</v>
      </c>
      <c r="EA77" s="100">
        <f t="shared" si="104"/>
        <v>1</v>
      </c>
      <c r="EB77" s="100">
        <f t="shared" si="104"/>
        <v>0</v>
      </c>
      <c r="EC77" s="100">
        <f t="shared" si="104"/>
        <v>1</v>
      </c>
      <c r="ED77" s="100">
        <f t="shared" si="104"/>
        <v>0</v>
      </c>
      <c r="EE77" s="100">
        <f t="shared" si="104"/>
        <v>1</v>
      </c>
      <c r="EF77" s="100">
        <f t="shared" si="104"/>
        <v>0</v>
      </c>
      <c r="EG77" s="100">
        <f t="shared" si="104"/>
        <v>1</v>
      </c>
      <c r="EH77" s="100">
        <f t="shared" si="104"/>
        <v>0</v>
      </c>
      <c r="EI77" s="100">
        <f t="shared" si="104"/>
        <v>2</v>
      </c>
      <c r="EJ77" s="100">
        <f t="shared" si="104"/>
        <v>1</v>
      </c>
      <c r="EK77" s="100">
        <f t="shared" si="104"/>
        <v>1</v>
      </c>
      <c r="EL77" s="100">
        <f t="shared" si="104"/>
        <v>0</v>
      </c>
      <c r="EM77" s="100">
        <f t="shared" ref="EM77:FR77" si="105">EM61-EL61</f>
        <v>0</v>
      </c>
      <c r="EN77" s="100">
        <f t="shared" si="105"/>
        <v>0</v>
      </c>
      <c r="EO77" s="100">
        <f t="shared" si="105"/>
        <v>2</v>
      </c>
      <c r="EP77" s="100">
        <f t="shared" si="105"/>
        <v>0</v>
      </c>
      <c r="EQ77" s="100">
        <f t="shared" si="105"/>
        <v>2</v>
      </c>
      <c r="ER77" s="100">
        <f t="shared" si="105"/>
        <v>0</v>
      </c>
      <c r="ES77" s="100">
        <f t="shared" si="105"/>
        <v>0</v>
      </c>
      <c r="ET77" s="100">
        <f t="shared" si="105"/>
        <v>1</v>
      </c>
      <c r="EU77" s="100">
        <f t="shared" si="105"/>
        <v>0</v>
      </c>
      <c r="EV77" s="100">
        <f t="shared" si="105"/>
        <v>1</v>
      </c>
      <c r="EW77" s="100">
        <f t="shared" si="105"/>
        <v>1</v>
      </c>
      <c r="EX77" s="100">
        <f t="shared" si="105"/>
        <v>2</v>
      </c>
      <c r="EY77" s="100">
        <f t="shared" si="105"/>
        <v>1</v>
      </c>
      <c r="EZ77" s="100">
        <f t="shared" si="105"/>
        <v>4</v>
      </c>
      <c r="FA77" s="100">
        <f t="shared" si="105"/>
        <v>1</v>
      </c>
      <c r="FB77" s="100">
        <f t="shared" si="105"/>
        <v>-1</v>
      </c>
      <c r="FC77" s="100">
        <f t="shared" si="105"/>
        <v>0</v>
      </c>
      <c r="FD77" s="100">
        <f t="shared" si="105"/>
        <v>0</v>
      </c>
      <c r="FE77" s="100">
        <f t="shared" si="105"/>
        <v>1</v>
      </c>
      <c r="FF77" s="100">
        <f t="shared" si="105"/>
        <v>3</v>
      </c>
      <c r="FG77" s="100">
        <f t="shared" si="105"/>
        <v>2</v>
      </c>
      <c r="FH77" s="100">
        <f t="shared" si="105"/>
        <v>14</v>
      </c>
      <c r="FI77" s="100">
        <f t="shared" si="105"/>
        <v>14</v>
      </c>
      <c r="FJ77" s="100">
        <f t="shared" si="105"/>
        <v>11</v>
      </c>
      <c r="FK77" s="100">
        <f t="shared" si="105"/>
        <v>9</v>
      </c>
      <c r="FL77" s="100">
        <f t="shared" si="105"/>
        <v>10</v>
      </c>
      <c r="FM77" s="100">
        <f t="shared" si="105"/>
        <v>5</v>
      </c>
      <c r="FN77" s="100">
        <f t="shared" si="105"/>
        <v>6</v>
      </c>
      <c r="FO77" s="100">
        <f t="shared" si="105"/>
        <v>11</v>
      </c>
      <c r="FP77" s="100">
        <f t="shared" si="105"/>
        <v>12</v>
      </c>
      <c r="FQ77" s="100">
        <f t="shared" si="105"/>
        <v>8</v>
      </c>
      <c r="FR77" s="100">
        <f t="shared" si="105"/>
        <v>4</v>
      </c>
      <c r="FS77" s="100">
        <f t="shared" ref="FS77:GQ77" si="106">FS61-FR61</f>
        <v>4</v>
      </c>
      <c r="FT77" s="100">
        <f t="shared" si="106"/>
        <v>6</v>
      </c>
      <c r="FU77" s="100">
        <f t="shared" si="106"/>
        <v>7</v>
      </c>
      <c r="FV77" s="100">
        <f t="shared" si="106"/>
        <v>5</v>
      </c>
      <c r="FW77" s="100">
        <f t="shared" si="106"/>
        <v>4</v>
      </c>
      <c r="FX77" s="100">
        <f t="shared" si="106"/>
        <v>8</v>
      </c>
      <c r="FY77" s="100">
        <f t="shared" si="106"/>
        <v>3</v>
      </c>
      <c r="FZ77" s="100">
        <f t="shared" si="106"/>
        <v>3</v>
      </c>
      <c r="GA77" s="100">
        <f t="shared" si="106"/>
        <v>7</v>
      </c>
      <c r="GB77" s="100">
        <f t="shared" si="106"/>
        <v>5</v>
      </c>
      <c r="GC77" s="100">
        <f t="shared" si="106"/>
        <v>5</v>
      </c>
      <c r="GD77" s="100">
        <f t="shared" si="106"/>
        <v>1</v>
      </c>
      <c r="GE77" s="100">
        <f t="shared" si="106"/>
        <v>2</v>
      </c>
      <c r="GF77" s="100">
        <f t="shared" si="106"/>
        <v>5</v>
      </c>
      <c r="GG77" s="100">
        <f t="shared" si="106"/>
        <v>6</v>
      </c>
      <c r="GH77" s="100">
        <f t="shared" si="106"/>
        <v>2</v>
      </c>
      <c r="GI77" s="100">
        <f t="shared" si="106"/>
        <v>6</v>
      </c>
      <c r="GJ77" s="100">
        <f t="shared" si="106"/>
        <v>8</v>
      </c>
      <c r="GK77" s="100">
        <f t="shared" si="106"/>
        <v>1</v>
      </c>
      <c r="GL77" s="100">
        <f t="shared" si="106"/>
        <v>9</v>
      </c>
      <c r="GM77" s="100">
        <f t="shared" si="106"/>
        <v>5</v>
      </c>
      <c r="GN77" s="100">
        <f t="shared" si="106"/>
        <v>6</v>
      </c>
      <c r="GO77" s="100">
        <f t="shared" si="106"/>
        <v>5</v>
      </c>
      <c r="GP77" s="100">
        <f t="shared" si="106"/>
        <v>10</v>
      </c>
      <c r="GQ77" s="100">
        <f t="shared" si="106"/>
        <v>12</v>
      </c>
      <c r="GR77" s="100">
        <f t="shared" si="42"/>
        <v>19</v>
      </c>
      <c r="GS77" s="100">
        <f t="shared" si="43"/>
        <v>17</v>
      </c>
      <c r="GT77" s="100">
        <f t="shared" si="43"/>
        <v>24</v>
      </c>
    </row>
    <row r="78" spans="3:225" s="100" customFormat="1" x14ac:dyDescent="0.25">
      <c r="C78" s="246" t="s">
        <v>15</v>
      </c>
      <c r="E78" s="100">
        <f t="shared" ref="E78:N78" si="107">E62-D62</f>
        <v>0</v>
      </c>
      <c r="F78" s="100">
        <f t="shared" si="107"/>
        <v>1</v>
      </c>
      <c r="G78" s="100">
        <f t="shared" si="107"/>
        <v>0</v>
      </c>
      <c r="H78" s="100">
        <f t="shared" si="107"/>
        <v>0</v>
      </c>
      <c r="I78" s="100">
        <f t="shared" si="107"/>
        <v>5</v>
      </c>
      <c r="J78" s="100">
        <f t="shared" si="107"/>
        <v>2</v>
      </c>
      <c r="K78" s="100">
        <f t="shared" si="107"/>
        <v>2</v>
      </c>
      <c r="L78" s="100">
        <f t="shared" si="107"/>
        <v>0</v>
      </c>
      <c r="M78" s="100">
        <f t="shared" si="107"/>
        <v>1</v>
      </c>
      <c r="N78" s="100">
        <f t="shared" si="107"/>
        <v>-9</v>
      </c>
      <c r="O78" s="100">
        <f t="shared" ref="O78:AT78" si="108">O62-N62</f>
        <v>1</v>
      </c>
      <c r="P78" s="100">
        <f t="shared" si="108"/>
        <v>5</v>
      </c>
      <c r="Q78" s="100">
        <f t="shared" si="108"/>
        <v>1</v>
      </c>
      <c r="R78" s="100">
        <f t="shared" si="108"/>
        <v>0</v>
      </c>
      <c r="S78" s="100">
        <f t="shared" si="108"/>
        <v>4</v>
      </c>
      <c r="T78" s="100">
        <f t="shared" si="108"/>
        <v>14</v>
      </c>
      <c r="U78" s="100">
        <f t="shared" si="108"/>
        <v>15</v>
      </c>
      <c r="V78" s="100">
        <f t="shared" si="108"/>
        <v>4</v>
      </c>
      <c r="W78" s="100">
        <f t="shared" si="108"/>
        <v>10</v>
      </c>
      <c r="X78" s="100">
        <f t="shared" si="108"/>
        <v>11</v>
      </c>
      <c r="Y78" s="100">
        <f t="shared" si="108"/>
        <v>0</v>
      </c>
      <c r="Z78" s="100">
        <f t="shared" si="108"/>
        <v>14</v>
      </c>
      <c r="AA78" s="100">
        <f t="shared" si="108"/>
        <v>30</v>
      </c>
      <c r="AB78" s="100">
        <f t="shared" si="108"/>
        <v>11</v>
      </c>
      <c r="AC78" s="100">
        <f t="shared" si="108"/>
        <v>11</v>
      </c>
      <c r="AD78" s="100">
        <f t="shared" si="108"/>
        <v>8</v>
      </c>
      <c r="AE78" s="100">
        <f t="shared" si="108"/>
        <v>5</v>
      </c>
      <c r="AF78" s="100">
        <f t="shared" si="108"/>
        <v>11</v>
      </c>
      <c r="AG78" s="100">
        <f t="shared" si="108"/>
        <v>8</v>
      </c>
      <c r="AH78" s="100">
        <f t="shared" si="108"/>
        <v>6</v>
      </c>
      <c r="AI78" s="100">
        <f t="shared" si="108"/>
        <v>6</v>
      </c>
      <c r="AJ78" s="100">
        <f t="shared" si="108"/>
        <v>7</v>
      </c>
      <c r="AK78" s="100">
        <f t="shared" si="108"/>
        <v>13</v>
      </c>
      <c r="AL78" s="100">
        <f t="shared" si="108"/>
        <v>4</v>
      </c>
      <c r="AM78" s="100">
        <f t="shared" si="108"/>
        <v>7</v>
      </c>
      <c r="AN78" s="100">
        <f t="shared" si="108"/>
        <v>13</v>
      </c>
      <c r="AO78" s="100">
        <f t="shared" si="108"/>
        <v>8</v>
      </c>
      <c r="AP78" s="100">
        <f t="shared" si="108"/>
        <v>12</v>
      </c>
      <c r="AQ78" s="100">
        <f t="shared" si="108"/>
        <v>14</v>
      </c>
      <c r="AR78" s="100">
        <f t="shared" si="108"/>
        <v>10</v>
      </c>
      <c r="AS78" s="100">
        <f t="shared" si="108"/>
        <v>8</v>
      </c>
      <c r="AT78" s="100">
        <f t="shared" si="108"/>
        <v>1</v>
      </c>
      <c r="AU78" s="100">
        <f t="shared" ref="AU78:BZ78" si="109">AU62-AT62</f>
        <v>5</v>
      </c>
      <c r="AV78" s="100">
        <f t="shared" si="109"/>
        <v>5</v>
      </c>
      <c r="AW78" s="100">
        <f t="shared" si="109"/>
        <v>6</v>
      </c>
      <c r="AX78" s="100">
        <f t="shared" si="109"/>
        <v>3</v>
      </c>
      <c r="AY78" s="100">
        <f t="shared" si="109"/>
        <v>5</v>
      </c>
      <c r="AZ78" s="100">
        <f t="shared" si="109"/>
        <v>4</v>
      </c>
      <c r="BA78" s="100">
        <f t="shared" si="109"/>
        <v>4</v>
      </c>
      <c r="BB78" s="100">
        <f t="shared" si="109"/>
        <v>3</v>
      </c>
      <c r="BC78" s="100">
        <f t="shared" si="109"/>
        <v>4</v>
      </c>
      <c r="BD78" s="100">
        <f t="shared" si="109"/>
        <v>9</v>
      </c>
      <c r="BE78" s="100">
        <f t="shared" si="109"/>
        <v>3</v>
      </c>
      <c r="BF78" s="100">
        <f t="shared" si="109"/>
        <v>0</v>
      </c>
      <c r="BG78" s="100">
        <f t="shared" si="109"/>
        <v>0</v>
      </c>
      <c r="BH78" s="100">
        <f t="shared" si="109"/>
        <v>0</v>
      </c>
      <c r="BI78" s="100">
        <f t="shared" si="109"/>
        <v>1</v>
      </c>
      <c r="BJ78" s="100">
        <f t="shared" si="109"/>
        <v>3</v>
      </c>
      <c r="BK78" s="100">
        <f t="shared" si="109"/>
        <v>3</v>
      </c>
      <c r="BL78" s="100">
        <f t="shared" si="109"/>
        <v>0</v>
      </c>
      <c r="BM78" s="100">
        <f t="shared" si="109"/>
        <v>0</v>
      </c>
      <c r="BN78" s="100">
        <f t="shared" si="109"/>
        <v>1</v>
      </c>
      <c r="BO78" s="100">
        <f t="shared" si="109"/>
        <v>3</v>
      </c>
      <c r="BP78" s="100">
        <f t="shared" si="109"/>
        <v>1</v>
      </c>
      <c r="BQ78" s="100">
        <f t="shared" si="109"/>
        <v>1</v>
      </c>
      <c r="BR78" s="100">
        <f t="shared" si="109"/>
        <v>0</v>
      </c>
      <c r="BS78" s="100">
        <f t="shared" si="109"/>
        <v>0</v>
      </c>
      <c r="BT78" s="100">
        <f t="shared" si="109"/>
        <v>1</v>
      </c>
      <c r="BU78" s="100">
        <f t="shared" si="109"/>
        <v>3</v>
      </c>
      <c r="BV78" s="100">
        <f t="shared" si="109"/>
        <v>0</v>
      </c>
      <c r="BW78" s="100">
        <f t="shared" si="109"/>
        <v>0</v>
      </c>
      <c r="BX78" s="100">
        <f t="shared" si="109"/>
        <v>1</v>
      </c>
      <c r="BY78" s="100">
        <f t="shared" si="109"/>
        <v>0</v>
      </c>
      <c r="BZ78" s="100">
        <f t="shared" si="109"/>
        <v>0</v>
      </c>
      <c r="CA78" s="100">
        <f t="shared" ref="CA78:DF78" si="110">CA62-BZ62</f>
        <v>0</v>
      </c>
      <c r="CB78" s="100">
        <f t="shared" si="110"/>
        <v>0</v>
      </c>
      <c r="CC78" s="100">
        <f t="shared" si="110"/>
        <v>0</v>
      </c>
      <c r="CD78" s="100">
        <f t="shared" si="110"/>
        <v>0</v>
      </c>
      <c r="CE78" s="100">
        <f t="shared" si="110"/>
        <v>2</v>
      </c>
      <c r="CF78" s="100">
        <f t="shared" si="110"/>
        <v>0</v>
      </c>
      <c r="CG78" s="100">
        <f t="shared" si="110"/>
        <v>0</v>
      </c>
      <c r="CH78" s="100">
        <f t="shared" si="110"/>
        <v>0</v>
      </c>
      <c r="CI78" s="100">
        <f t="shared" si="110"/>
        <v>0</v>
      </c>
      <c r="CJ78" s="100">
        <f t="shared" si="110"/>
        <v>0</v>
      </c>
      <c r="CK78" s="100">
        <f t="shared" si="110"/>
        <v>0</v>
      </c>
      <c r="CL78" s="100">
        <f t="shared" si="110"/>
        <v>1</v>
      </c>
      <c r="CM78" s="100">
        <f t="shared" si="110"/>
        <v>0</v>
      </c>
      <c r="CN78" s="100">
        <f t="shared" si="110"/>
        <v>1</v>
      </c>
      <c r="CO78" s="100">
        <f t="shared" si="110"/>
        <v>1</v>
      </c>
      <c r="CP78" s="100">
        <f t="shared" si="110"/>
        <v>0</v>
      </c>
      <c r="CQ78" s="100">
        <f t="shared" si="110"/>
        <v>0</v>
      </c>
      <c r="CR78" s="100">
        <f t="shared" si="110"/>
        <v>0</v>
      </c>
      <c r="CS78" s="100">
        <f t="shared" si="110"/>
        <v>1</v>
      </c>
      <c r="CT78" s="100">
        <f t="shared" si="110"/>
        <v>0</v>
      </c>
      <c r="CU78" s="100">
        <f t="shared" si="110"/>
        <v>2</v>
      </c>
      <c r="CV78" s="100">
        <f t="shared" si="110"/>
        <v>0</v>
      </c>
      <c r="CW78" s="100">
        <f t="shared" si="110"/>
        <v>0</v>
      </c>
      <c r="CX78" s="100">
        <f t="shared" si="110"/>
        <v>0</v>
      </c>
      <c r="CY78" s="100">
        <f t="shared" si="110"/>
        <v>0</v>
      </c>
      <c r="CZ78" s="100">
        <f t="shared" si="110"/>
        <v>1</v>
      </c>
      <c r="DA78" s="100">
        <f t="shared" si="110"/>
        <v>1</v>
      </c>
      <c r="DB78" s="100">
        <f t="shared" si="110"/>
        <v>0</v>
      </c>
      <c r="DC78" s="100">
        <f t="shared" si="110"/>
        <v>2</v>
      </c>
      <c r="DD78" s="100">
        <f t="shared" si="110"/>
        <v>0</v>
      </c>
      <c r="DE78" s="100">
        <f t="shared" si="110"/>
        <v>0</v>
      </c>
      <c r="DF78" s="100">
        <f t="shared" si="110"/>
        <v>1</v>
      </c>
      <c r="DG78" s="100">
        <f t="shared" ref="DG78:EL78" si="111">DG62-DF62</f>
        <v>2</v>
      </c>
      <c r="DH78" s="100">
        <f t="shared" si="111"/>
        <v>0</v>
      </c>
      <c r="DI78" s="100">
        <f t="shared" si="111"/>
        <v>0</v>
      </c>
      <c r="DJ78" s="100">
        <f t="shared" si="111"/>
        <v>0</v>
      </c>
      <c r="DK78" s="100">
        <f t="shared" si="111"/>
        <v>0</v>
      </c>
      <c r="DL78" s="100">
        <f t="shared" si="111"/>
        <v>0</v>
      </c>
      <c r="DM78" s="100">
        <f t="shared" si="111"/>
        <v>3</v>
      </c>
      <c r="DN78" s="100">
        <f t="shared" si="111"/>
        <v>0</v>
      </c>
      <c r="DO78" s="100">
        <f t="shared" si="111"/>
        <v>0</v>
      </c>
      <c r="DP78" s="100">
        <f t="shared" si="111"/>
        <v>0</v>
      </c>
      <c r="DQ78" s="100">
        <f t="shared" si="111"/>
        <v>0</v>
      </c>
      <c r="DR78" s="100">
        <f t="shared" si="111"/>
        <v>0</v>
      </c>
      <c r="DS78" s="100">
        <f t="shared" si="111"/>
        <v>0</v>
      </c>
      <c r="DT78" s="100">
        <f t="shared" si="111"/>
        <v>0</v>
      </c>
      <c r="DU78" s="100">
        <f t="shared" si="111"/>
        <v>0</v>
      </c>
      <c r="DV78" s="100">
        <f t="shared" si="111"/>
        <v>0</v>
      </c>
      <c r="DW78" s="100">
        <f t="shared" si="111"/>
        <v>0</v>
      </c>
      <c r="DX78" s="100">
        <f t="shared" si="111"/>
        <v>2</v>
      </c>
      <c r="DY78" s="100">
        <f t="shared" si="111"/>
        <v>0</v>
      </c>
      <c r="DZ78" s="100">
        <f t="shared" si="111"/>
        <v>0</v>
      </c>
      <c r="EA78" s="100">
        <f t="shared" si="111"/>
        <v>1</v>
      </c>
      <c r="EB78" s="100">
        <f t="shared" si="111"/>
        <v>1</v>
      </c>
      <c r="EC78" s="100">
        <f t="shared" si="111"/>
        <v>0</v>
      </c>
      <c r="ED78" s="100">
        <f t="shared" si="111"/>
        <v>1</v>
      </c>
      <c r="EE78" s="100">
        <f t="shared" si="111"/>
        <v>0</v>
      </c>
      <c r="EF78" s="100">
        <f t="shared" si="111"/>
        <v>0</v>
      </c>
      <c r="EG78" s="100">
        <f t="shared" si="111"/>
        <v>0</v>
      </c>
      <c r="EH78" s="100">
        <f t="shared" si="111"/>
        <v>0</v>
      </c>
      <c r="EI78" s="100">
        <f t="shared" si="111"/>
        <v>0</v>
      </c>
      <c r="EJ78" s="100">
        <f t="shared" si="111"/>
        <v>0</v>
      </c>
      <c r="EK78" s="100">
        <f t="shared" si="111"/>
        <v>0</v>
      </c>
      <c r="EL78" s="100">
        <f t="shared" si="111"/>
        <v>1</v>
      </c>
      <c r="EM78" s="100">
        <f t="shared" ref="EM78:FR78" si="112">EM62-EL62</f>
        <v>0</v>
      </c>
      <c r="EN78" s="100">
        <f t="shared" si="112"/>
        <v>1</v>
      </c>
      <c r="EO78" s="100">
        <f t="shared" si="112"/>
        <v>0</v>
      </c>
      <c r="EP78" s="100">
        <f t="shared" si="112"/>
        <v>0</v>
      </c>
      <c r="EQ78" s="100">
        <f t="shared" si="112"/>
        <v>1</v>
      </c>
      <c r="ER78" s="100">
        <f t="shared" si="112"/>
        <v>2</v>
      </c>
      <c r="ES78" s="100">
        <f t="shared" si="112"/>
        <v>3</v>
      </c>
      <c r="ET78" s="100">
        <f t="shared" si="112"/>
        <v>2</v>
      </c>
      <c r="EU78" s="100">
        <f t="shared" si="112"/>
        <v>2</v>
      </c>
      <c r="EV78" s="100">
        <f t="shared" si="112"/>
        <v>1</v>
      </c>
      <c r="EW78" s="100">
        <f t="shared" si="112"/>
        <v>2</v>
      </c>
      <c r="EX78" s="100">
        <f t="shared" si="112"/>
        <v>3</v>
      </c>
      <c r="EY78" s="100">
        <f t="shared" si="112"/>
        <v>3</v>
      </c>
      <c r="EZ78" s="100">
        <f t="shared" si="112"/>
        <v>5</v>
      </c>
      <c r="FA78" s="100">
        <f t="shared" si="112"/>
        <v>3</v>
      </c>
      <c r="FB78" s="100">
        <f t="shared" si="112"/>
        <v>7</v>
      </c>
      <c r="FC78" s="100">
        <f t="shared" si="112"/>
        <v>5</v>
      </c>
      <c r="FD78" s="100">
        <f t="shared" si="112"/>
        <v>6</v>
      </c>
      <c r="FE78" s="100">
        <f t="shared" si="112"/>
        <v>7</v>
      </c>
      <c r="FF78" s="100">
        <f t="shared" si="112"/>
        <v>7</v>
      </c>
      <c r="FG78" s="100">
        <f t="shared" si="112"/>
        <v>7</v>
      </c>
      <c r="FH78" s="100">
        <f t="shared" si="112"/>
        <v>9</v>
      </c>
      <c r="FI78" s="100">
        <f t="shared" si="112"/>
        <v>5</v>
      </c>
      <c r="FJ78" s="100">
        <f t="shared" si="112"/>
        <v>10</v>
      </c>
      <c r="FK78" s="100">
        <f t="shared" si="112"/>
        <v>13</v>
      </c>
      <c r="FL78" s="100">
        <f t="shared" si="112"/>
        <v>12</v>
      </c>
      <c r="FM78" s="100">
        <f t="shared" si="112"/>
        <v>8</v>
      </c>
      <c r="FN78" s="100">
        <f t="shared" si="112"/>
        <v>10</v>
      </c>
      <c r="FO78" s="100">
        <f t="shared" si="112"/>
        <v>10</v>
      </c>
      <c r="FP78" s="100">
        <f t="shared" si="112"/>
        <v>11</v>
      </c>
      <c r="FQ78" s="100">
        <f t="shared" si="112"/>
        <v>5</v>
      </c>
      <c r="FR78" s="100">
        <f t="shared" si="112"/>
        <v>8</v>
      </c>
      <c r="FS78" s="100">
        <f t="shared" ref="FS78:GQ78" si="113">FS62-FR62</f>
        <v>7</v>
      </c>
      <c r="FT78" s="100">
        <f t="shared" si="113"/>
        <v>9</v>
      </c>
      <c r="FU78" s="100">
        <f t="shared" si="113"/>
        <v>6</v>
      </c>
      <c r="FV78" s="100">
        <f t="shared" si="113"/>
        <v>3</v>
      </c>
      <c r="FW78" s="100">
        <f t="shared" si="113"/>
        <v>5</v>
      </c>
      <c r="FX78" s="100">
        <f t="shared" si="113"/>
        <v>5</v>
      </c>
      <c r="FY78" s="100">
        <f t="shared" si="113"/>
        <v>6</v>
      </c>
      <c r="FZ78" s="100">
        <f t="shared" si="113"/>
        <v>10</v>
      </c>
      <c r="GA78" s="100">
        <f t="shared" si="113"/>
        <v>4</v>
      </c>
      <c r="GB78" s="100">
        <f t="shared" si="113"/>
        <v>2</v>
      </c>
      <c r="GC78" s="100">
        <f t="shared" si="113"/>
        <v>8</v>
      </c>
      <c r="GD78" s="100">
        <f t="shared" si="113"/>
        <v>2</v>
      </c>
      <c r="GE78" s="100">
        <f t="shared" si="113"/>
        <v>4</v>
      </c>
      <c r="GF78" s="100">
        <f t="shared" si="113"/>
        <v>8</v>
      </c>
      <c r="GG78" s="100">
        <f t="shared" si="113"/>
        <v>7</v>
      </c>
      <c r="GH78" s="100">
        <f t="shared" si="113"/>
        <v>7</v>
      </c>
      <c r="GI78" s="100">
        <f t="shared" si="113"/>
        <v>6</v>
      </c>
      <c r="GJ78" s="100">
        <f t="shared" si="113"/>
        <v>12</v>
      </c>
      <c r="GK78" s="100">
        <f t="shared" si="113"/>
        <v>13</v>
      </c>
      <c r="GL78" s="100">
        <f t="shared" si="113"/>
        <v>16</v>
      </c>
      <c r="GM78" s="100">
        <f t="shared" si="113"/>
        <v>17</v>
      </c>
      <c r="GN78" s="100">
        <f t="shared" si="113"/>
        <v>29</v>
      </c>
      <c r="GO78" s="100">
        <f t="shared" si="113"/>
        <v>35</v>
      </c>
      <c r="GP78" s="100">
        <f t="shared" si="113"/>
        <v>24</v>
      </c>
      <c r="GQ78" s="100">
        <f t="shared" si="113"/>
        <v>35</v>
      </c>
      <c r="GR78" s="100">
        <f t="shared" si="42"/>
        <v>42</v>
      </c>
      <c r="GS78" s="100">
        <f t="shared" si="43"/>
        <v>34</v>
      </c>
      <c r="GT78" s="100">
        <f t="shared" si="43"/>
        <v>37</v>
      </c>
    </row>
    <row r="79" spans="3:225" s="100" customFormat="1" ht="15.75" thickBot="1" x14ac:dyDescent="0.3">
      <c r="C79" s="247" t="s">
        <v>12</v>
      </c>
      <c r="E79" s="100">
        <f t="shared" ref="E79:N79" si="114">E63-D63</f>
        <v>0</v>
      </c>
      <c r="F79" s="100">
        <f t="shared" si="114"/>
        <v>0</v>
      </c>
      <c r="G79" s="100">
        <f t="shared" si="114"/>
        <v>0</v>
      </c>
      <c r="H79" s="100">
        <f t="shared" si="114"/>
        <v>0</v>
      </c>
      <c r="I79" s="100">
        <f t="shared" si="114"/>
        <v>0</v>
      </c>
      <c r="J79" s="100">
        <f t="shared" si="114"/>
        <v>0</v>
      </c>
      <c r="K79" s="100">
        <f t="shared" si="114"/>
        <v>0</v>
      </c>
      <c r="L79" s="100">
        <f t="shared" si="114"/>
        <v>0</v>
      </c>
      <c r="M79" s="100">
        <f t="shared" si="114"/>
        <v>3</v>
      </c>
      <c r="N79" s="100">
        <f t="shared" si="114"/>
        <v>11</v>
      </c>
      <c r="O79" s="100">
        <f t="shared" ref="O79:AT79" si="115">O63-N63</f>
        <v>2</v>
      </c>
      <c r="P79" s="100">
        <f t="shared" si="115"/>
        <v>0</v>
      </c>
      <c r="Q79" s="100">
        <f t="shared" si="115"/>
        <v>1</v>
      </c>
      <c r="R79" s="100">
        <f t="shared" si="115"/>
        <v>2</v>
      </c>
      <c r="S79" s="100">
        <f t="shared" si="115"/>
        <v>5</v>
      </c>
      <c r="T79" s="100">
        <f t="shared" si="115"/>
        <v>3</v>
      </c>
      <c r="U79" s="100">
        <f t="shared" si="115"/>
        <v>12</v>
      </c>
      <c r="V79" s="100">
        <f t="shared" si="115"/>
        <v>0</v>
      </c>
      <c r="W79" s="100">
        <f t="shared" si="115"/>
        <v>4</v>
      </c>
      <c r="X79" s="100">
        <f t="shared" si="115"/>
        <v>7</v>
      </c>
      <c r="Y79" s="100">
        <f t="shared" si="115"/>
        <v>6</v>
      </c>
      <c r="Z79" s="100">
        <f t="shared" si="115"/>
        <v>5</v>
      </c>
      <c r="AA79" s="100">
        <f t="shared" si="115"/>
        <v>12</v>
      </c>
      <c r="AB79" s="100">
        <f t="shared" si="115"/>
        <v>9</v>
      </c>
      <c r="AC79" s="100">
        <f t="shared" si="115"/>
        <v>17</v>
      </c>
      <c r="AD79" s="100">
        <f t="shared" si="115"/>
        <v>15</v>
      </c>
      <c r="AE79" s="100">
        <f t="shared" si="115"/>
        <v>4</v>
      </c>
      <c r="AF79" s="100">
        <f t="shared" si="115"/>
        <v>9</v>
      </c>
      <c r="AG79" s="100">
        <f t="shared" si="115"/>
        <v>21</v>
      </c>
      <c r="AH79" s="100">
        <f t="shared" si="115"/>
        <v>15</v>
      </c>
      <c r="AI79" s="100">
        <f t="shared" si="115"/>
        <v>11</v>
      </c>
      <c r="AJ79" s="100">
        <f t="shared" si="115"/>
        <v>20</v>
      </c>
      <c r="AK79" s="100">
        <f t="shared" si="115"/>
        <v>16</v>
      </c>
      <c r="AL79" s="100">
        <f t="shared" si="115"/>
        <v>8</v>
      </c>
      <c r="AM79" s="100">
        <f t="shared" si="115"/>
        <v>3</v>
      </c>
      <c r="AN79" s="100">
        <f t="shared" si="115"/>
        <v>14</v>
      </c>
      <c r="AO79" s="100">
        <f t="shared" si="115"/>
        <v>18</v>
      </c>
      <c r="AP79" s="100">
        <f t="shared" si="115"/>
        <v>24</v>
      </c>
      <c r="AQ79" s="100">
        <f t="shared" si="115"/>
        <v>21</v>
      </c>
      <c r="AR79" s="100">
        <f t="shared" si="115"/>
        <v>15</v>
      </c>
      <c r="AS79" s="100">
        <f t="shared" si="115"/>
        <v>9</v>
      </c>
      <c r="AT79" s="100">
        <f t="shared" si="115"/>
        <v>6</v>
      </c>
      <c r="AU79" s="100">
        <f t="shared" ref="AU79:BZ79" si="116">AU63-AT63</f>
        <v>7</v>
      </c>
      <c r="AV79" s="100">
        <f t="shared" si="116"/>
        <v>11</v>
      </c>
      <c r="AW79" s="100">
        <f t="shared" si="116"/>
        <v>13</v>
      </c>
      <c r="AX79" s="100">
        <f t="shared" si="116"/>
        <v>18</v>
      </c>
      <c r="AY79" s="239">
        <f t="shared" si="116"/>
        <v>12</v>
      </c>
      <c r="AZ79" s="239">
        <f t="shared" si="116"/>
        <v>9</v>
      </c>
      <c r="BA79" s="239">
        <f t="shared" si="116"/>
        <v>5</v>
      </c>
      <c r="BB79" s="239">
        <f t="shared" si="116"/>
        <v>5</v>
      </c>
      <c r="BC79" s="239">
        <f t="shared" si="116"/>
        <v>16</v>
      </c>
      <c r="BD79" s="239">
        <f t="shared" si="116"/>
        <v>16</v>
      </c>
      <c r="BE79" s="239">
        <f t="shared" si="116"/>
        <v>12</v>
      </c>
      <c r="BF79" s="239">
        <f t="shared" si="116"/>
        <v>0</v>
      </c>
      <c r="BG79" s="239">
        <f t="shared" si="116"/>
        <v>12</v>
      </c>
      <c r="BH79" s="239">
        <f t="shared" si="116"/>
        <v>0</v>
      </c>
      <c r="BI79" s="239">
        <f t="shared" si="116"/>
        <v>4</v>
      </c>
      <c r="BJ79" s="239">
        <f t="shared" si="116"/>
        <v>6</v>
      </c>
      <c r="BK79" s="239">
        <f t="shared" si="116"/>
        <v>2</v>
      </c>
      <c r="BL79" s="239">
        <f t="shared" si="116"/>
        <v>6</v>
      </c>
      <c r="BM79" s="239">
        <f t="shared" si="116"/>
        <v>1</v>
      </c>
      <c r="BN79" s="239">
        <f t="shared" si="116"/>
        <v>4</v>
      </c>
      <c r="BO79" s="239">
        <f t="shared" si="116"/>
        <v>4</v>
      </c>
      <c r="BP79" s="239">
        <f t="shared" si="116"/>
        <v>2</v>
      </c>
      <c r="BQ79" s="239">
        <f t="shared" si="116"/>
        <v>0</v>
      </c>
      <c r="BR79" s="239">
        <f t="shared" si="116"/>
        <v>1</v>
      </c>
      <c r="BS79" s="239">
        <f t="shared" si="116"/>
        <v>1</v>
      </c>
      <c r="BT79" s="239">
        <f t="shared" si="116"/>
        <v>1</v>
      </c>
      <c r="BU79" s="239">
        <f t="shared" si="116"/>
        <v>1</v>
      </c>
      <c r="BV79" s="239">
        <f t="shared" si="116"/>
        <v>1</v>
      </c>
      <c r="BW79" s="239">
        <f t="shared" si="116"/>
        <v>1</v>
      </c>
      <c r="BX79" s="239">
        <f t="shared" si="116"/>
        <v>0</v>
      </c>
      <c r="BY79" s="239">
        <f t="shared" si="116"/>
        <v>1</v>
      </c>
      <c r="BZ79" s="239">
        <f t="shared" si="116"/>
        <v>0</v>
      </c>
      <c r="CA79" s="239">
        <f t="shared" ref="CA79:DF79" si="117">CA63-BZ63</f>
        <v>0</v>
      </c>
      <c r="CB79" s="239">
        <f t="shared" si="117"/>
        <v>1</v>
      </c>
      <c r="CC79" s="239">
        <f t="shared" si="117"/>
        <v>0</v>
      </c>
      <c r="CD79" s="239">
        <f t="shared" si="117"/>
        <v>2</v>
      </c>
      <c r="CE79" s="239">
        <f t="shared" si="117"/>
        <v>0</v>
      </c>
      <c r="CF79" s="239">
        <f t="shared" si="117"/>
        <v>2</v>
      </c>
      <c r="CG79" s="239">
        <f t="shared" si="117"/>
        <v>3</v>
      </c>
      <c r="CH79" s="239">
        <f t="shared" si="117"/>
        <v>0</v>
      </c>
      <c r="CI79" s="239">
        <f t="shared" si="117"/>
        <v>1</v>
      </c>
      <c r="CJ79" s="239">
        <f t="shared" si="117"/>
        <v>0</v>
      </c>
      <c r="CK79" s="239">
        <f t="shared" si="117"/>
        <v>0</v>
      </c>
      <c r="CL79" s="239">
        <f t="shared" si="117"/>
        <v>0</v>
      </c>
      <c r="CM79" s="239">
        <f t="shared" si="117"/>
        <v>0</v>
      </c>
      <c r="CN79" s="239">
        <f t="shared" si="117"/>
        <v>0</v>
      </c>
      <c r="CO79" s="239">
        <f t="shared" si="117"/>
        <v>4</v>
      </c>
      <c r="CP79" s="239">
        <f t="shared" si="117"/>
        <v>0</v>
      </c>
      <c r="CQ79" s="239">
        <f t="shared" si="117"/>
        <v>2</v>
      </c>
      <c r="CR79" s="239">
        <f t="shared" si="117"/>
        <v>0</v>
      </c>
      <c r="CS79" s="239">
        <f t="shared" si="117"/>
        <v>2</v>
      </c>
      <c r="CT79" s="239">
        <f t="shared" si="117"/>
        <v>3</v>
      </c>
      <c r="CU79" s="239">
        <f t="shared" si="117"/>
        <v>1</v>
      </c>
      <c r="CV79" s="239">
        <f t="shared" si="117"/>
        <v>4</v>
      </c>
      <c r="CW79" s="239">
        <f t="shared" si="117"/>
        <v>0</v>
      </c>
      <c r="CX79" s="239">
        <f t="shared" si="117"/>
        <v>0</v>
      </c>
      <c r="CY79" s="239">
        <f t="shared" si="117"/>
        <v>1</v>
      </c>
      <c r="CZ79" s="239">
        <f t="shared" si="117"/>
        <v>2</v>
      </c>
      <c r="DA79" s="239">
        <f t="shared" si="117"/>
        <v>-1</v>
      </c>
      <c r="DB79" s="239">
        <f t="shared" si="117"/>
        <v>0</v>
      </c>
      <c r="DC79" s="239">
        <f t="shared" si="117"/>
        <v>3</v>
      </c>
      <c r="DD79" s="239">
        <f t="shared" si="117"/>
        <v>1</v>
      </c>
      <c r="DE79" s="239">
        <f t="shared" si="117"/>
        <v>0</v>
      </c>
      <c r="DF79" s="239">
        <f t="shared" si="117"/>
        <v>2</v>
      </c>
      <c r="DG79" s="239">
        <f t="shared" ref="DG79:EL79" si="118">DG63-DF63</f>
        <v>1</v>
      </c>
      <c r="DH79" s="239">
        <f t="shared" si="118"/>
        <v>0</v>
      </c>
      <c r="DI79" s="239">
        <f t="shared" si="118"/>
        <v>1</v>
      </c>
      <c r="DJ79" s="239">
        <f t="shared" si="118"/>
        <v>0</v>
      </c>
      <c r="DK79" s="239">
        <f t="shared" si="118"/>
        <v>0</v>
      </c>
      <c r="DL79" s="239">
        <f t="shared" si="118"/>
        <v>0</v>
      </c>
      <c r="DM79" s="239">
        <f t="shared" si="118"/>
        <v>0</v>
      </c>
      <c r="DN79" s="239">
        <f t="shared" si="118"/>
        <v>0</v>
      </c>
      <c r="DO79" s="239">
        <f t="shared" si="118"/>
        <v>0</v>
      </c>
      <c r="DP79" s="239">
        <f t="shared" si="118"/>
        <v>0</v>
      </c>
      <c r="DQ79" s="239">
        <f t="shared" si="118"/>
        <v>0</v>
      </c>
      <c r="DR79" s="239">
        <f t="shared" si="118"/>
        <v>0</v>
      </c>
      <c r="DS79" s="239">
        <f t="shared" si="118"/>
        <v>0</v>
      </c>
      <c r="DT79" s="239">
        <f t="shared" si="118"/>
        <v>0</v>
      </c>
      <c r="DU79" s="239">
        <f t="shared" si="118"/>
        <v>1</v>
      </c>
      <c r="DV79" s="239">
        <f t="shared" si="118"/>
        <v>0</v>
      </c>
      <c r="DW79" s="239">
        <f t="shared" si="118"/>
        <v>-2</v>
      </c>
      <c r="DX79" s="239">
        <f t="shared" si="118"/>
        <v>0</v>
      </c>
      <c r="DY79" s="239">
        <f t="shared" si="118"/>
        <v>-1</v>
      </c>
      <c r="DZ79" s="239">
        <f t="shared" si="118"/>
        <v>0</v>
      </c>
      <c r="EA79" s="239">
        <f t="shared" si="118"/>
        <v>1</v>
      </c>
      <c r="EB79" s="239">
        <f t="shared" si="118"/>
        <v>-1</v>
      </c>
      <c r="EC79" s="239">
        <f t="shared" si="118"/>
        <v>1</v>
      </c>
      <c r="ED79" s="239">
        <f t="shared" si="118"/>
        <v>0</v>
      </c>
      <c r="EE79" s="239">
        <f t="shared" si="118"/>
        <v>0</v>
      </c>
      <c r="EF79" s="239">
        <f t="shared" si="118"/>
        <v>0</v>
      </c>
      <c r="EG79" s="239">
        <f t="shared" si="118"/>
        <v>0</v>
      </c>
      <c r="EH79" s="239">
        <f t="shared" si="118"/>
        <v>2</v>
      </c>
      <c r="EI79" s="239">
        <f t="shared" si="118"/>
        <v>0</v>
      </c>
      <c r="EJ79" s="239">
        <f t="shared" si="118"/>
        <v>2</v>
      </c>
      <c r="EK79" s="239">
        <f t="shared" si="118"/>
        <v>3</v>
      </c>
      <c r="EL79" s="239">
        <f t="shared" si="118"/>
        <v>0</v>
      </c>
      <c r="EM79" s="239">
        <f t="shared" ref="EM79:FR79" si="119">EM63-EL63</f>
        <v>0</v>
      </c>
      <c r="EN79" s="239">
        <f t="shared" si="119"/>
        <v>1</v>
      </c>
      <c r="EO79" s="239">
        <f t="shared" si="119"/>
        <v>2</v>
      </c>
      <c r="EP79" s="239">
        <f t="shared" si="119"/>
        <v>3</v>
      </c>
      <c r="EQ79" s="239">
        <f t="shared" si="119"/>
        <v>1</v>
      </c>
      <c r="ER79" s="239">
        <f t="shared" si="119"/>
        <v>2</v>
      </c>
      <c r="ES79" s="239">
        <f t="shared" si="119"/>
        <v>1</v>
      </c>
      <c r="ET79" s="239">
        <f t="shared" si="119"/>
        <v>0</v>
      </c>
      <c r="EU79" s="239">
        <f t="shared" si="119"/>
        <v>0</v>
      </c>
      <c r="EV79" s="239">
        <f t="shared" si="119"/>
        <v>0</v>
      </c>
      <c r="EW79" s="239">
        <f t="shared" si="119"/>
        <v>1</v>
      </c>
      <c r="EX79" s="239">
        <f t="shared" si="119"/>
        <v>1</v>
      </c>
      <c r="EY79" s="239">
        <f t="shared" si="119"/>
        <v>1</v>
      </c>
      <c r="EZ79" s="239">
        <f t="shared" si="119"/>
        <v>1</v>
      </c>
      <c r="FA79" s="239">
        <f t="shared" si="119"/>
        <v>1</v>
      </c>
      <c r="FB79" s="239">
        <f t="shared" si="119"/>
        <v>0</v>
      </c>
      <c r="FC79" s="239">
        <f t="shared" si="119"/>
        <v>5</v>
      </c>
      <c r="FD79" s="239">
        <f t="shared" si="119"/>
        <v>3</v>
      </c>
      <c r="FE79" s="239">
        <f t="shared" si="119"/>
        <v>1</v>
      </c>
      <c r="FF79" s="239">
        <f t="shared" si="119"/>
        <v>3</v>
      </c>
      <c r="FG79" s="239">
        <f t="shared" si="119"/>
        <v>5</v>
      </c>
      <c r="FH79" s="239">
        <f t="shared" si="119"/>
        <v>0</v>
      </c>
      <c r="FI79" s="239">
        <f t="shared" si="119"/>
        <v>2</v>
      </c>
      <c r="FJ79" s="239">
        <f t="shared" si="119"/>
        <v>2</v>
      </c>
      <c r="FK79" s="239">
        <f t="shared" si="119"/>
        <v>3</v>
      </c>
      <c r="FL79" s="239">
        <f t="shared" si="119"/>
        <v>1</v>
      </c>
      <c r="FM79" s="239">
        <f t="shared" si="119"/>
        <v>2</v>
      </c>
      <c r="FN79" s="239">
        <f t="shared" si="119"/>
        <v>1</v>
      </c>
      <c r="FO79" s="239">
        <f t="shared" si="119"/>
        <v>3</v>
      </c>
      <c r="FP79" s="239">
        <f t="shared" si="119"/>
        <v>1</v>
      </c>
      <c r="FQ79" s="239">
        <f t="shared" si="119"/>
        <v>1</v>
      </c>
      <c r="FR79" s="239">
        <f t="shared" si="119"/>
        <v>3</v>
      </c>
      <c r="FS79" s="239">
        <f t="shared" ref="FS79:GQ79" si="120">FS63-FR63</f>
        <v>2</v>
      </c>
      <c r="FT79" s="239">
        <f t="shared" si="120"/>
        <v>3</v>
      </c>
      <c r="FU79" s="239">
        <f t="shared" si="120"/>
        <v>4</v>
      </c>
      <c r="FV79" s="239">
        <f t="shared" si="120"/>
        <v>0</v>
      </c>
      <c r="FW79" s="239">
        <f t="shared" si="120"/>
        <v>3</v>
      </c>
      <c r="FX79" s="239">
        <f t="shared" si="120"/>
        <v>1</v>
      </c>
      <c r="FY79" s="239">
        <f t="shared" si="120"/>
        <v>2</v>
      </c>
      <c r="FZ79" s="239">
        <f t="shared" si="120"/>
        <v>1</v>
      </c>
      <c r="GA79" s="239">
        <f t="shared" si="120"/>
        <v>1</v>
      </c>
      <c r="GB79" s="239">
        <f t="shared" si="120"/>
        <v>2</v>
      </c>
      <c r="GC79" s="239">
        <f t="shared" si="120"/>
        <v>1</v>
      </c>
      <c r="GD79" s="239">
        <f t="shared" si="120"/>
        <v>0</v>
      </c>
      <c r="GE79" s="239">
        <f t="shared" si="120"/>
        <v>0</v>
      </c>
      <c r="GF79" s="239">
        <f t="shared" si="120"/>
        <v>2</v>
      </c>
      <c r="GG79" s="239">
        <f t="shared" si="120"/>
        <v>3</v>
      </c>
      <c r="GH79" s="239">
        <f t="shared" si="120"/>
        <v>2</v>
      </c>
      <c r="GI79" s="239">
        <f t="shared" si="120"/>
        <v>3</v>
      </c>
      <c r="GJ79" s="239">
        <f t="shared" si="120"/>
        <v>6</v>
      </c>
      <c r="GK79" s="239">
        <f t="shared" si="120"/>
        <v>0</v>
      </c>
      <c r="GL79" s="239">
        <f t="shared" si="120"/>
        <v>3</v>
      </c>
      <c r="GM79" s="239">
        <f t="shared" si="120"/>
        <v>7</v>
      </c>
      <c r="GN79" s="239">
        <f t="shared" si="120"/>
        <v>1</v>
      </c>
      <c r="GO79" s="239">
        <f t="shared" si="120"/>
        <v>5</v>
      </c>
      <c r="GP79" s="239">
        <f t="shared" si="120"/>
        <v>8</v>
      </c>
      <c r="GQ79" s="239">
        <f t="shared" si="120"/>
        <v>5</v>
      </c>
      <c r="GR79" s="239">
        <f t="shared" si="42"/>
        <v>8</v>
      </c>
      <c r="GS79" s="239">
        <f t="shared" si="43"/>
        <v>10</v>
      </c>
      <c r="GT79" s="239">
        <f t="shared" si="43"/>
        <v>15</v>
      </c>
    </row>
    <row r="80" spans="3:225" s="100" customFormat="1" x14ac:dyDescent="0.25"/>
    <row r="81" spans="1:225" s="100" customFormat="1" x14ac:dyDescent="0.25">
      <c r="C81" s="100" t="s">
        <v>99</v>
      </c>
      <c r="D81" s="242">
        <v>43893</v>
      </c>
      <c r="E81" s="242">
        <v>43894</v>
      </c>
      <c r="F81" s="242">
        <v>43895</v>
      </c>
      <c r="G81" s="242">
        <v>43896</v>
      </c>
      <c r="H81" s="242">
        <v>43897</v>
      </c>
      <c r="I81" s="242">
        <v>43898</v>
      </c>
      <c r="J81" s="242">
        <v>43899</v>
      </c>
      <c r="K81" s="242">
        <v>43900</v>
      </c>
      <c r="L81" s="242">
        <v>43901</v>
      </c>
      <c r="M81" s="242">
        <v>43902</v>
      </c>
      <c r="N81" s="242">
        <v>43903</v>
      </c>
      <c r="O81" s="242">
        <v>43904</v>
      </c>
      <c r="P81" s="242">
        <v>43905</v>
      </c>
      <c r="Q81" s="242">
        <v>43906</v>
      </c>
      <c r="R81" s="242">
        <v>43907</v>
      </c>
      <c r="S81" s="242">
        <v>43908</v>
      </c>
      <c r="T81" s="242">
        <v>43909</v>
      </c>
      <c r="U81" s="242">
        <v>43910</v>
      </c>
      <c r="V81" s="242">
        <v>43911</v>
      </c>
      <c r="W81" s="242">
        <v>43912</v>
      </c>
      <c r="X81" s="242">
        <v>43913</v>
      </c>
      <c r="Y81" s="242">
        <v>43914</v>
      </c>
      <c r="Z81" s="242">
        <v>43915</v>
      </c>
      <c r="AA81" s="242">
        <v>43916</v>
      </c>
      <c r="AB81" s="242">
        <v>43917</v>
      </c>
      <c r="AC81" s="242">
        <v>43918</v>
      </c>
      <c r="AD81" s="242">
        <v>43919</v>
      </c>
      <c r="AE81" s="242">
        <v>43920</v>
      </c>
      <c r="AF81" s="242">
        <v>43921</v>
      </c>
      <c r="AG81" s="242">
        <v>43922</v>
      </c>
      <c r="AH81" s="242">
        <v>43923</v>
      </c>
      <c r="AI81" s="242">
        <v>43924</v>
      </c>
      <c r="AJ81" s="242">
        <v>43925</v>
      </c>
      <c r="AK81" s="242">
        <v>43926</v>
      </c>
      <c r="AL81" s="242">
        <v>43927</v>
      </c>
      <c r="AM81" s="242">
        <v>43928</v>
      </c>
      <c r="AN81" s="242">
        <v>43929</v>
      </c>
      <c r="AO81" s="242">
        <v>43930</v>
      </c>
      <c r="AP81" s="242">
        <v>43931</v>
      </c>
      <c r="AQ81" s="242">
        <v>43932</v>
      </c>
      <c r="AR81" s="242">
        <v>43933</v>
      </c>
      <c r="AS81" s="242">
        <v>43934</v>
      </c>
      <c r="AT81" s="242">
        <v>43935</v>
      </c>
      <c r="AU81" s="242">
        <v>43936</v>
      </c>
      <c r="AV81" s="242">
        <v>43937</v>
      </c>
      <c r="AW81" s="242">
        <v>43938</v>
      </c>
      <c r="AX81" s="242">
        <v>43939</v>
      </c>
      <c r="AY81" s="242">
        <v>43940</v>
      </c>
      <c r="AZ81" s="242">
        <v>43941</v>
      </c>
      <c r="BA81" s="242">
        <v>43942</v>
      </c>
      <c r="BB81" s="242">
        <v>43943</v>
      </c>
      <c r="BC81" s="242">
        <v>43944</v>
      </c>
      <c r="BD81" s="242">
        <v>43945</v>
      </c>
      <c r="BE81" s="242">
        <v>43946</v>
      </c>
      <c r="BF81" s="242">
        <v>43947</v>
      </c>
      <c r="BG81" s="242">
        <v>43948</v>
      </c>
      <c r="BH81" s="242">
        <v>43949</v>
      </c>
      <c r="BI81" s="242">
        <v>43950</v>
      </c>
      <c r="BJ81" s="242">
        <v>43951</v>
      </c>
      <c r="BK81" s="242">
        <v>43952</v>
      </c>
      <c r="BL81" s="242">
        <v>43953</v>
      </c>
      <c r="BM81" s="242">
        <v>43954</v>
      </c>
      <c r="BN81" s="242">
        <v>43955</v>
      </c>
      <c r="BO81" s="242">
        <v>43956</v>
      </c>
      <c r="BP81" s="242">
        <v>43957</v>
      </c>
      <c r="BQ81" s="242">
        <v>43958</v>
      </c>
      <c r="BR81" s="242">
        <v>43959</v>
      </c>
      <c r="BS81" s="242">
        <v>43960</v>
      </c>
      <c r="BT81" s="242">
        <v>43961</v>
      </c>
      <c r="BU81" s="242">
        <v>43962</v>
      </c>
      <c r="BV81" s="242">
        <v>43963</v>
      </c>
      <c r="BW81" s="242">
        <v>43964</v>
      </c>
      <c r="BX81" s="242">
        <v>43965</v>
      </c>
      <c r="BY81" s="242">
        <v>43966</v>
      </c>
      <c r="BZ81" s="242">
        <v>43967</v>
      </c>
      <c r="CA81" s="242">
        <v>43968</v>
      </c>
      <c r="CB81" s="242">
        <v>43969</v>
      </c>
      <c r="CC81" s="242">
        <v>43970</v>
      </c>
      <c r="CD81" s="242">
        <v>43971</v>
      </c>
      <c r="CE81" s="242">
        <v>43972</v>
      </c>
      <c r="CF81" s="242">
        <v>43973</v>
      </c>
      <c r="CG81" s="242">
        <v>43974</v>
      </c>
      <c r="CH81" s="242">
        <v>43975</v>
      </c>
      <c r="CI81" s="242">
        <v>43976</v>
      </c>
      <c r="CJ81" s="242">
        <v>43977</v>
      </c>
      <c r="CK81" s="242">
        <v>43978</v>
      </c>
      <c r="CL81" s="242">
        <v>43979</v>
      </c>
      <c r="CM81" s="242">
        <v>43980</v>
      </c>
      <c r="CN81" s="242">
        <v>43981</v>
      </c>
      <c r="CO81" s="242">
        <v>43982</v>
      </c>
      <c r="CP81" s="242">
        <v>43983</v>
      </c>
      <c r="CQ81" s="242">
        <v>43984</v>
      </c>
      <c r="CR81" s="242">
        <v>43985</v>
      </c>
      <c r="CS81" s="242">
        <v>43986</v>
      </c>
      <c r="CT81" s="242">
        <v>43987</v>
      </c>
      <c r="CU81" s="242">
        <v>43988</v>
      </c>
      <c r="CV81" s="242">
        <v>43989</v>
      </c>
      <c r="CW81" s="242">
        <v>43990</v>
      </c>
      <c r="CX81" s="242">
        <v>43991</v>
      </c>
      <c r="CY81" s="242">
        <v>43992</v>
      </c>
      <c r="CZ81" s="242">
        <v>43993</v>
      </c>
      <c r="DA81" s="242">
        <v>43994</v>
      </c>
      <c r="DB81" s="242">
        <v>43995</v>
      </c>
      <c r="DC81" s="242">
        <v>43996</v>
      </c>
      <c r="DD81" s="242">
        <v>43997</v>
      </c>
      <c r="DE81" s="242">
        <v>43998</v>
      </c>
      <c r="DF81" s="242">
        <v>43999</v>
      </c>
      <c r="DG81" s="242">
        <v>44000</v>
      </c>
      <c r="DH81" s="242">
        <v>44001</v>
      </c>
      <c r="DI81" s="242">
        <v>44002</v>
      </c>
      <c r="DJ81" s="242">
        <v>44003</v>
      </c>
      <c r="DK81" s="242">
        <v>44004</v>
      </c>
      <c r="DL81" s="242">
        <v>44005</v>
      </c>
      <c r="DM81" s="242">
        <v>44006</v>
      </c>
      <c r="DN81" s="242">
        <v>44007</v>
      </c>
      <c r="DO81" s="242">
        <v>44008</v>
      </c>
      <c r="DP81" s="242">
        <v>44009</v>
      </c>
      <c r="DQ81" s="242">
        <v>44010</v>
      </c>
      <c r="DR81" s="242">
        <v>44011</v>
      </c>
      <c r="DS81" s="242">
        <v>44012</v>
      </c>
      <c r="DT81" s="242">
        <v>44013</v>
      </c>
      <c r="DU81" s="242">
        <v>44014</v>
      </c>
      <c r="DV81" s="242">
        <v>44015</v>
      </c>
      <c r="DW81" s="242">
        <v>44016</v>
      </c>
      <c r="DX81" s="242">
        <v>44017</v>
      </c>
      <c r="DY81" s="242">
        <v>44018</v>
      </c>
      <c r="DZ81" s="242">
        <v>44019</v>
      </c>
      <c r="EA81" s="242">
        <v>44020</v>
      </c>
      <c r="EB81" s="242">
        <v>44021</v>
      </c>
      <c r="EC81" s="242">
        <v>44022</v>
      </c>
      <c r="ED81" s="242">
        <v>44023</v>
      </c>
      <c r="EE81" s="242">
        <v>44024</v>
      </c>
      <c r="EF81" s="242">
        <v>44025</v>
      </c>
      <c r="EG81" s="242">
        <v>44026</v>
      </c>
      <c r="EH81" s="242">
        <v>44027</v>
      </c>
      <c r="EI81" s="242">
        <v>44028</v>
      </c>
      <c r="EJ81" s="242">
        <v>44029</v>
      </c>
      <c r="EK81" s="242">
        <v>44030</v>
      </c>
      <c r="EL81" s="242">
        <v>44031</v>
      </c>
      <c r="EM81" s="242">
        <v>44032</v>
      </c>
      <c r="EN81" s="242">
        <v>44033</v>
      </c>
      <c r="EO81" s="242">
        <v>44034</v>
      </c>
      <c r="EP81" s="242">
        <v>44035</v>
      </c>
      <c r="EQ81" s="242">
        <v>44036</v>
      </c>
      <c r="ER81" s="242">
        <v>44037</v>
      </c>
      <c r="ES81" s="242">
        <v>44038</v>
      </c>
      <c r="ET81" s="242">
        <v>44039</v>
      </c>
      <c r="EU81" s="242">
        <v>44040</v>
      </c>
      <c r="EV81" s="242">
        <v>44041</v>
      </c>
      <c r="EW81" s="242">
        <v>44042</v>
      </c>
      <c r="EX81" s="242">
        <v>44043</v>
      </c>
      <c r="EY81" s="242">
        <v>44044</v>
      </c>
      <c r="EZ81" s="242">
        <v>44045</v>
      </c>
      <c r="FA81" s="242">
        <v>44046</v>
      </c>
      <c r="FB81" s="242">
        <v>44047</v>
      </c>
      <c r="FC81" s="242">
        <v>44048</v>
      </c>
      <c r="FD81" s="242">
        <v>44049</v>
      </c>
      <c r="FE81" s="242">
        <v>44050</v>
      </c>
      <c r="FF81" s="242">
        <v>44051</v>
      </c>
      <c r="FG81" s="242">
        <v>44052</v>
      </c>
      <c r="FH81" s="242">
        <v>44053</v>
      </c>
      <c r="FI81" s="242">
        <v>44054</v>
      </c>
      <c r="FJ81" s="242">
        <v>44055</v>
      </c>
      <c r="FK81" s="242">
        <v>44056</v>
      </c>
      <c r="FL81" s="242">
        <v>44057</v>
      </c>
      <c r="FM81" s="242">
        <v>44058</v>
      </c>
      <c r="FN81" s="242">
        <v>44059</v>
      </c>
      <c r="FO81" s="242">
        <v>44060</v>
      </c>
      <c r="FP81" s="242">
        <v>44061</v>
      </c>
      <c r="FQ81" s="242">
        <v>44062</v>
      </c>
      <c r="FR81" s="242">
        <v>44063</v>
      </c>
      <c r="FS81" s="242">
        <v>44064</v>
      </c>
      <c r="FT81" s="242">
        <v>44065</v>
      </c>
      <c r="FU81" s="242">
        <v>44066</v>
      </c>
      <c r="FV81" s="242">
        <v>44067</v>
      </c>
      <c r="FW81" s="242">
        <v>44068</v>
      </c>
      <c r="FX81" s="242">
        <v>44069</v>
      </c>
      <c r="FY81" s="242">
        <v>44070</v>
      </c>
      <c r="FZ81" s="242">
        <v>44071</v>
      </c>
      <c r="GA81" s="242">
        <v>44072</v>
      </c>
      <c r="GB81" s="242">
        <v>44073</v>
      </c>
      <c r="GC81" s="242">
        <v>44074</v>
      </c>
      <c r="GD81" s="242">
        <v>44075</v>
      </c>
      <c r="GE81" s="242">
        <v>44076</v>
      </c>
      <c r="GF81" s="242">
        <v>44077</v>
      </c>
      <c r="GG81" s="242">
        <v>44078</v>
      </c>
      <c r="GH81" s="242">
        <v>44079</v>
      </c>
      <c r="GI81" s="242">
        <v>44080</v>
      </c>
      <c r="GJ81" s="242">
        <v>44081</v>
      </c>
      <c r="GK81" s="242">
        <v>44082</v>
      </c>
      <c r="GL81" s="242">
        <v>44083</v>
      </c>
      <c r="GM81" s="242">
        <v>44084</v>
      </c>
      <c r="GN81" s="242">
        <v>44085</v>
      </c>
      <c r="GO81" s="242">
        <v>44086</v>
      </c>
      <c r="GP81" s="242">
        <v>44087</v>
      </c>
      <c r="GQ81" s="242">
        <v>44088</v>
      </c>
      <c r="GR81" s="242">
        <v>44089</v>
      </c>
      <c r="GS81" s="242">
        <v>44090</v>
      </c>
      <c r="GT81" s="242">
        <v>44091</v>
      </c>
      <c r="GU81" s="242">
        <v>44092</v>
      </c>
      <c r="GV81" s="242">
        <v>44093</v>
      </c>
      <c r="GW81" s="242">
        <v>44094</v>
      </c>
      <c r="GX81" s="242">
        <v>44095</v>
      </c>
      <c r="GY81" s="242">
        <v>44096</v>
      </c>
      <c r="GZ81" s="242">
        <v>44097</v>
      </c>
      <c r="HA81" s="242">
        <v>44098</v>
      </c>
      <c r="HB81" s="242">
        <v>44099</v>
      </c>
      <c r="HC81" s="242">
        <v>44100</v>
      </c>
      <c r="HD81" s="242">
        <v>44101</v>
      </c>
      <c r="HE81" s="242">
        <v>44102</v>
      </c>
      <c r="HF81" s="242">
        <v>44103</v>
      </c>
      <c r="HG81" s="242">
        <v>44104</v>
      </c>
      <c r="HH81" s="242">
        <v>44105</v>
      </c>
      <c r="HI81" s="242">
        <v>44106</v>
      </c>
      <c r="HJ81" s="242">
        <v>44107</v>
      </c>
      <c r="HK81" s="242">
        <v>44108</v>
      </c>
      <c r="HL81" s="242">
        <v>44109</v>
      </c>
      <c r="HM81" s="242">
        <v>44110</v>
      </c>
      <c r="HN81" s="242">
        <v>44111</v>
      </c>
      <c r="HO81" s="242">
        <v>44112</v>
      </c>
      <c r="HP81" s="242">
        <v>44113</v>
      </c>
      <c r="HQ81" s="242">
        <v>44114</v>
      </c>
    </row>
    <row r="82" spans="1:225" s="100" customFormat="1" x14ac:dyDescent="0.25">
      <c r="C82" s="245" t="s">
        <v>7</v>
      </c>
      <c r="E82" s="100">
        <v>4</v>
      </c>
      <c r="F82" s="100">
        <v>5</v>
      </c>
      <c r="G82" s="100">
        <v>8</v>
      </c>
      <c r="H82" s="100">
        <v>9</v>
      </c>
      <c r="I82" s="100">
        <v>2</v>
      </c>
      <c r="J82" s="100">
        <v>5</v>
      </c>
      <c r="K82" s="100">
        <v>10</v>
      </c>
      <c r="L82" s="100">
        <v>4</v>
      </c>
      <c r="M82" s="100">
        <v>13</v>
      </c>
      <c r="N82" s="100">
        <v>20</v>
      </c>
      <c r="O82" s="100">
        <v>14</v>
      </c>
      <c r="P82" s="100">
        <v>18</v>
      </c>
      <c r="Q82" s="100">
        <v>30</v>
      </c>
      <c r="R82" s="100">
        <v>41</v>
      </c>
      <c r="S82" s="100">
        <v>55</v>
      </c>
      <c r="T82" s="100">
        <v>71</v>
      </c>
      <c r="U82" s="100">
        <v>227</v>
      </c>
      <c r="V82" s="100">
        <v>-48</v>
      </c>
      <c r="W82" s="100">
        <v>100</v>
      </c>
      <c r="X82" s="100">
        <v>62</v>
      </c>
      <c r="Y82" s="100">
        <v>114</v>
      </c>
      <c r="Z82" s="100">
        <v>128</v>
      </c>
      <c r="AA82" s="100">
        <v>155</v>
      </c>
      <c r="AB82" s="100">
        <v>207</v>
      </c>
      <c r="AC82" s="100">
        <v>258</v>
      </c>
      <c r="AD82" s="100">
        <v>160</v>
      </c>
      <c r="AE82" s="100">
        <v>142</v>
      </c>
      <c r="AF82" s="100">
        <v>139</v>
      </c>
      <c r="AG82" s="100">
        <v>248</v>
      </c>
      <c r="AH82" s="100">
        <v>222</v>
      </c>
      <c r="AI82" s="100">
        <v>205</v>
      </c>
      <c r="AJ82" s="100">
        <v>196</v>
      </c>
      <c r="AK82" s="100">
        <v>298</v>
      </c>
      <c r="AL82" s="100">
        <v>247</v>
      </c>
      <c r="AM82" s="100">
        <v>139</v>
      </c>
      <c r="AN82" s="100">
        <v>244</v>
      </c>
      <c r="AO82" s="100">
        <v>317</v>
      </c>
      <c r="AP82" s="100">
        <v>210</v>
      </c>
      <c r="AQ82" s="100">
        <v>411</v>
      </c>
      <c r="AR82" s="100">
        <v>224</v>
      </c>
      <c r="AS82" s="100">
        <v>260</v>
      </c>
      <c r="AT82" s="100">
        <v>141</v>
      </c>
      <c r="AU82" s="100">
        <v>195</v>
      </c>
      <c r="AV82" s="100">
        <v>274</v>
      </c>
      <c r="AW82" s="100">
        <v>260</v>
      </c>
      <c r="AX82" s="100">
        <v>304</v>
      </c>
      <c r="AY82" s="100">
        <v>261</v>
      </c>
      <c r="AZ82" s="100">
        <v>141</v>
      </c>
      <c r="BA82" s="100">
        <v>145</v>
      </c>
      <c r="BB82" s="100">
        <v>165</v>
      </c>
      <c r="BC82" s="100">
        <v>211</v>
      </c>
      <c r="BD82" s="100">
        <v>182</v>
      </c>
      <c r="BE82" s="100">
        <v>186</v>
      </c>
      <c r="BF82" s="100">
        <v>142</v>
      </c>
      <c r="BG82" s="100">
        <v>96</v>
      </c>
      <c r="BH82" s="100">
        <v>19</v>
      </c>
      <c r="BI82" s="100">
        <v>96</v>
      </c>
      <c r="BJ82" s="100">
        <v>138</v>
      </c>
      <c r="BK82" s="100">
        <v>118</v>
      </c>
      <c r="BL82" s="100">
        <v>94</v>
      </c>
      <c r="BM82" s="100">
        <v>90</v>
      </c>
      <c r="BN82" s="100">
        <v>31</v>
      </c>
      <c r="BO82" s="100">
        <v>78</v>
      </c>
      <c r="BP82" s="100">
        <v>55</v>
      </c>
      <c r="BQ82" s="100">
        <v>97</v>
      </c>
      <c r="BR82" s="100">
        <v>80</v>
      </c>
      <c r="BS82" s="100">
        <v>83</v>
      </c>
      <c r="BT82" s="100">
        <v>69</v>
      </c>
      <c r="BU82" s="100">
        <v>46</v>
      </c>
      <c r="BV82" s="100">
        <v>61</v>
      </c>
      <c r="BW82" s="100">
        <v>97</v>
      </c>
      <c r="BX82" s="100">
        <v>87</v>
      </c>
      <c r="BY82" s="100">
        <v>56</v>
      </c>
      <c r="BZ82" s="100">
        <v>56</v>
      </c>
      <c r="CA82" s="100">
        <v>39</v>
      </c>
      <c r="CB82" s="100">
        <v>62</v>
      </c>
      <c r="CC82" s="100">
        <v>35</v>
      </c>
      <c r="CD82" s="100">
        <v>59</v>
      </c>
      <c r="CE82" s="100">
        <v>92</v>
      </c>
      <c r="CF82" s="100">
        <v>49</v>
      </c>
      <c r="CG82" s="100">
        <v>37</v>
      </c>
      <c r="CH82" s="100">
        <v>45</v>
      </c>
      <c r="CI82" s="100">
        <v>50</v>
      </c>
      <c r="CJ82" s="100">
        <v>31</v>
      </c>
      <c r="CK82" s="100">
        <v>65</v>
      </c>
      <c r="CL82" s="100">
        <v>39</v>
      </c>
      <c r="CM82" s="100">
        <v>42</v>
      </c>
      <c r="CN82" s="100">
        <v>28</v>
      </c>
      <c r="CO82" s="100">
        <v>31</v>
      </c>
      <c r="CP82" s="100">
        <v>35</v>
      </c>
      <c r="CQ82" s="100">
        <v>24</v>
      </c>
      <c r="CR82" s="100">
        <v>26</v>
      </c>
      <c r="CS82" s="100">
        <v>66</v>
      </c>
      <c r="CT82" s="100">
        <v>61</v>
      </c>
      <c r="CU82" s="100">
        <v>70</v>
      </c>
      <c r="CV82" s="100">
        <v>58</v>
      </c>
      <c r="CW82" s="100">
        <v>38</v>
      </c>
      <c r="CX82" s="100">
        <v>76</v>
      </c>
      <c r="CY82" s="100">
        <v>50</v>
      </c>
      <c r="CZ82" s="100">
        <v>56</v>
      </c>
      <c r="DA82" s="100">
        <v>84</v>
      </c>
      <c r="DB82" s="100">
        <v>55</v>
      </c>
      <c r="DC82" s="100">
        <v>41</v>
      </c>
      <c r="DD82" s="100">
        <v>45</v>
      </c>
      <c r="DE82" s="100">
        <v>47</v>
      </c>
      <c r="DF82" s="100">
        <v>40</v>
      </c>
      <c r="DG82" s="100">
        <v>47</v>
      </c>
      <c r="DH82" s="100">
        <v>39</v>
      </c>
      <c r="DI82" s="100">
        <v>34</v>
      </c>
      <c r="DJ82" s="100">
        <v>25</v>
      </c>
      <c r="DK82" s="100">
        <v>25</v>
      </c>
      <c r="DL82" s="100">
        <v>25</v>
      </c>
      <c r="DM82" s="100">
        <v>25</v>
      </c>
      <c r="DN82" s="100">
        <v>42</v>
      </c>
      <c r="DO82" s="100">
        <v>38</v>
      </c>
      <c r="DP82" s="100">
        <v>22</v>
      </c>
      <c r="DQ82" s="100">
        <v>37</v>
      </c>
      <c r="DR82" s="100">
        <v>34</v>
      </c>
      <c r="DS82" s="100">
        <v>27</v>
      </c>
      <c r="DT82" s="100">
        <v>26</v>
      </c>
      <c r="DU82" s="100">
        <v>32</v>
      </c>
      <c r="DV82" s="100">
        <v>32</v>
      </c>
      <c r="DW82" s="100">
        <v>21</v>
      </c>
      <c r="DX82" s="100">
        <v>27</v>
      </c>
      <c r="DY82" s="100">
        <v>19</v>
      </c>
      <c r="DZ82" s="100">
        <v>10</v>
      </c>
      <c r="EA82" s="100">
        <v>18</v>
      </c>
      <c r="EB82" s="100">
        <v>24</v>
      </c>
      <c r="EC82" s="100">
        <v>18</v>
      </c>
      <c r="ED82" s="100">
        <v>35</v>
      </c>
      <c r="EE82" s="100">
        <v>50</v>
      </c>
      <c r="EF82" s="100">
        <v>25</v>
      </c>
      <c r="EG82" s="100">
        <v>52</v>
      </c>
      <c r="EH82" s="100">
        <v>48</v>
      </c>
      <c r="EI82" s="100">
        <v>47</v>
      </c>
      <c r="EJ82" s="100">
        <v>47</v>
      </c>
      <c r="EK82" s="100">
        <v>49</v>
      </c>
      <c r="EL82" s="100">
        <v>52</v>
      </c>
      <c r="EM82" s="100">
        <v>74</v>
      </c>
      <c r="EN82" s="100">
        <v>80</v>
      </c>
      <c r="EO82" s="100">
        <v>75</v>
      </c>
      <c r="EP82" s="100">
        <v>92</v>
      </c>
      <c r="EQ82" s="100">
        <v>101</v>
      </c>
      <c r="ER82" s="100">
        <v>47</v>
      </c>
      <c r="ES82" s="100">
        <v>99</v>
      </c>
      <c r="ET82" s="100">
        <v>93</v>
      </c>
      <c r="EU82" s="100">
        <v>111</v>
      </c>
      <c r="EV82" s="100">
        <v>111</v>
      </c>
      <c r="EW82" s="100">
        <v>149</v>
      </c>
      <c r="EX82" s="100">
        <v>155</v>
      </c>
      <c r="EY82" s="100">
        <v>207</v>
      </c>
      <c r="EZ82" s="100">
        <v>183</v>
      </c>
      <c r="FA82" s="100">
        <v>196</v>
      </c>
      <c r="FB82" s="100">
        <v>192</v>
      </c>
      <c r="FC82" s="100">
        <v>217</v>
      </c>
      <c r="FD82" s="100">
        <v>241</v>
      </c>
      <c r="FE82" s="100">
        <v>221</v>
      </c>
      <c r="FF82" s="100">
        <v>183</v>
      </c>
      <c r="FG82" s="100">
        <v>243</v>
      </c>
      <c r="FH82" s="100">
        <v>255</v>
      </c>
      <c r="FI82" s="100">
        <v>288</v>
      </c>
      <c r="FJ82" s="100">
        <v>297</v>
      </c>
      <c r="FK82" s="100">
        <v>251</v>
      </c>
      <c r="FL82" s="100">
        <v>229</v>
      </c>
      <c r="FM82" s="100">
        <v>270</v>
      </c>
      <c r="FN82" s="100">
        <v>168</v>
      </c>
      <c r="FO82" s="100">
        <v>157</v>
      </c>
      <c r="FP82" s="100">
        <v>161</v>
      </c>
      <c r="FQ82" s="100">
        <v>188</v>
      </c>
      <c r="FR82" s="100">
        <v>181</v>
      </c>
      <c r="FS82" s="100">
        <v>161</v>
      </c>
      <c r="FT82" s="100">
        <v>192</v>
      </c>
      <c r="FU82" s="100">
        <v>127</v>
      </c>
      <c r="FV82" s="100">
        <v>187</v>
      </c>
      <c r="FW82" s="100">
        <v>97</v>
      </c>
      <c r="FX82" s="100">
        <v>206</v>
      </c>
      <c r="FY82" s="100">
        <v>165</v>
      </c>
      <c r="FZ82" s="100">
        <v>151</v>
      </c>
      <c r="GA82" s="100">
        <v>138</v>
      </c>
      <c r="GB82" s="100">
        <v>206</v>
      </c>
      <c r="GC82" s="100">
        <v>165</v>
      </c>
      <c r="GD82" s="100">
        <v>177</v>
      </c>
      <c r="GE82" s="100">
        <v>288</v>
      </c>
      <c r="GF82" s="100">
        <v>249</v>
      </c>
      <c r="GG82" s="100">
        <v>279</v>
      </c>
      <c r="GH82" s="100">
        <v>202</v>
      </c>
      <c r="GI82" s="100">
        <v>376</v>
      </c>
      <c r="GJ82" s="100">
        <v>260</v>
      </c>
      <c r="GK82" s="100">
        <v>330</v>
      </c>
      <c r="GL82" s="100">
        <v>455</v>
      </c>
      <c r="GM82" s="100">
        <v>278</v>
      </c>
      <c r="GN82" s="100">
        <v>533</v>
      </c>
      <c r="GO82" s="100">
        <v>445</v>
      </c>
      <c r="GP82" s="100">
        <v>351</v>
      </c>
      <c r="GQ82" s="100">
        <v>477</v>
      </c>
      <c r="GR82" s="100">
        <v>455</v>
      </c>
      <c r="GS82" s="100">
        <v>560</v>
      </c>
      <c r="GT82" s="100">
        <v>590</v>
      </c>
    </row>
    <row r="83" spans="1:225" s="100" customFormat="1" x14ac:dyDescent="0.25">
      <c r="C83" s="245" t="s">
        <v>10</v>
      </c>
      <c r="E83" s="100">
        <v>5</v>
      </c>
      <c r="F83" s="100">
        <v>9</v>
      </c>
      <c r="G83" s="100">
        <v>15</v>
      </c>
      <c r="H83" s="100">
        <v>20</v>
      </c>
      <c r="I83" s="100">
        <v>35</v>
      </c>
      <c r="J83" s="100">
        <v>45</v>
      </c>
      <c r="K83" s="100">
        <v>27</v>
      </c>
      <c r="L83" s="100">
        <v>44</v>
      </c>
      <c r="M83" s="100">
        <v>53</v>
      </c>
      <c r="N83" s="100">
        <v>-199</v>
      </c>
      <c r="O83" s="100">
        <v>23</v>
      </c>
      <c r="P83" s="100">
        <v>12</v>
      </c>
      <c r="Q83" s="100">
        <v>28</v>
      </c>
      <c r="R83" s="100">
        <v>37</v>
      </c>
      <c r="S83" s="100">
        <v>28</v>
      </c>
      <c r="T83" s="100">
        <v>71</v>
      </c>
      <c r="U83" s="100">
        <v>227</v>
      </c>
      <c r="V83" s="100">
        <v>-33</v>
      </c>
      <c r="W83" s="100">
        <v>74</v>
      </c>
      <c r="X83" s="100">
        <v>66</v>
      </c>
      <c r="Y83" s="100">
        <v>139</v>
      </c>
      <c r="Z83" s="100">
        <v>130</v>
      </c>
      <c r="AA83" s="100">
        <v>159</v>
      </c>
      <c r="AB83" s="100">
        <v>205</v>
      </c>
      <c r="AC83" s="100">
        <v>167</v>
      </c>
      <c r="AD83" s="100">
        <v>153</v>
      </c>
      <c r="AE83" s="100">
        <v>147</v>
      </c>
      <c r="AF83" s="100">
        <v>145</v>
      </c>
      <c r="AG83" s="100">
        <v>171</v>
      </c>
      <c r="AH83" s="100">
        <v>184</v>
      </c>
      <c r="AI83" s="100">
        <v>171</v>
      </c>
      <c r="AJ83" s="100">
        <v>173</v>
      </c>
      <c r="AK83" s="100">
        <v>229</v>
      </c>
      <c r="AL83" s="100">
        <v>116</v>
      </c>
      <c r="AM83" s="100">
        <v>123</v>
      </c>
      <c r="AN83" s="100">
        <v>130</v>
      </c>
      <c r="AO83" s="100">
        <v>177</v>
      </c>
      <c r="AP83" s="100">
        <v>232</v>
      </c>
      <c r="AQ83" s="100">
        <v>157</v>
      </c>
      <c r="AR83" s="100">
        <v>184</v>
      </c>
      <c r="AS83" s="100">
        <v>96</v>
      </c>
      <c r="AT83" s="100">
        <v>100</v>
      </c>
      <c r="AU83" s="100">
        <v>107</v>
      </c>
      <c r="AV83" s="100">
        <v>133</v>
      </c>
      <c r="AW83" s="100">
        <v>206</v>
      </c>
      <c r="AX83" s="100">
        <v>155</v>
      </c>
      <c r="AY83" s="100">
        <v>130</v>
      </c>
      <c r="AZ83" s="100">
        <v>99</v>
      </c>
      <c r="BA83" s="100">
        <v>101</v>
      </c>
      <c r="BB83" s="100">
        <v>107</v>
      </c>
      <c r="BC83" s="100">
        <v>141</v>
      </c>
      <c r="BD83" s="100">
        <v>84</v>
      </c>
      <c r="BE83" s="100">
        <v>74</v>
      </c>
      <c r="BF83" s="100">
        <v>90</v>
      </c>
      <c r="BG83" s="100">
        <v>45</v>
      </c>
      <c r="BH83" s="100">
        <v>35</v>
      </c>
      <c r="BI83" s="100">
        <v>69</v>
      </c>
      <c r="BJ83" s="100">
        <v>51</v>
      </c>
      <c r="BK83" s="100">
        <v>79</v>
      </c>
      <c r="BL83" s="100">
        <v>71</v>
      </c>
      <c r="BM83" s="100">
        <v>34</v>
      </c>
      <c r="BN83" s="100">
        <v>23</v>
      </c>
      <c r="BO83" s="100">
        <v>70</v>
      </c>
      <c r="BP83" s="100">
        <v>58</v>
      </c>
      <c r="BQ83" s="100">
        <v>50</v>
      </c>
      <c r="BR83" s="100">
        <v>42</v>
      </c>
      <c r="BS83" s="100">
        <v>49</v>
      </c>
      <c r="BT83" s="100">
        <v>40</v>
      </c>
      <c r="BU83" s="100">
        <v>35</v>
      </c>
      <c r="BV83" s="100">
        <v>25</v>
      </c>
      <c r="BW83" s="100">
        <v>33</v>
      </c>
      <c r="BX83" s="100">
        <v>54</v>
      </c>
      <c r="BY83" s="100">
        <v>39</v>
      </c>
      <c r="BZ83" s="100">
        <v>26</v>
      </c>
      <c r="CA83" s="100">
        <v>14</v>
      </c>
      <c r="CB83" s="100">
        <v>16</v>
      </c>
      <c r="CC83" s="100">
        <v>17</v>
      </c>
      <c r="CD83" s="100">
        <v>30</v>
      </c>
      <c r="CE83" s="100">
        <v>32</v>
      </c>
      <c r="CF83" s="100">
        <v>35</v>
      </c>
      <c r="CG83" s="100">
        <v>22</v>
      </c>
      <c r="CH83" s="100">
        <v>12</v>
      </c>
      <c r="CI83" s="100">
        <v>10</v>
      </c>
      <c r="CJ83" s="100">
        <v>7</v>
      </c>
      <c r="CK83" s="100">
        <v>28</v>
      </c>
      <c r="CL83" s="100">
        <v>11</v>
      </c>
      <c r="CM83" s="100">
        <v>14</v>
      </c>
      <c r="CN83" s="100">
        <v>21</v>
      </c>
      <c r="CO83" s="100">
        <v>23</v>
      </c>
      <c r="CP83" s="100">
        <v>9</v>
      </c>
      <c r="CQ83" s="100">
        <v>5</v>
      </c>
      <c r="CR83" s="100">
        <v>8</v>
      </c>
      <c r="CS83" s="100">
        <v>11</v>
      </c>
      <c r="CT83" s="100">
        <v>11</v>
      </c>
      <c r="CU83" s="100">
        <v>9</v>
      </c>
      <c r="CV83" s="100">
        <v>83</v>
      </c>
      <c r="CW83" s="100">
        <v>28</v>
      </c>
      <c r="CX83" s="100">
        <v>14</v>
      </c>
      <c r="CY83" s="100">
        <v>33</v>
      </c>
      <c r="CZ83" s="100">
        <v>29</v>
      </c>
      <c r="DA83" s="100">
        <v>15</v>
      </c>
      <c r="DB83" s="100">
        <v>31</v>
      </c>
      <c r="DC83" s="100">
        <v>22</v>
      </c>
      <c r="DD83" s="100">
        <v>25</v>
      </c>
      <c r="DE83" s="100">
        <v>31</v>
      </c>
      <c r="DF83" s="100">
        <v>21</v>
      </c>
      <c r="DG83" s="100">
        <v>24</v>
      </c>
      <c r="DH83" s="100">
        <v>12</v>
      </c>
      <c r="DI83" s="100">
        <v>10</v>
      </c>
      <c r="DJ83" s="100">
        <v>5</v>
      </c>
      <c r="DK83" s="100">
        <v>7</v>
      </c>
      <c r="DL83" s="100">
        <v>12</v>
      </c>
      <c r="DM83" s="100">
        <v>17</v>
      </c>
      <c r="DN83" s="100">
        <v>10</v>
      </c>
      <c r="DO83" s="100">
        <v>18</v>
      </c>
      <c r="DP83" s="100">
        <v>13</v>
      </c>
      <c r="DQ83" s="100">
        <v>11</v>
      </c>
      <c r="DR83" s="100">
        <v>9</v>
      </c>
      <c r="DS83" s="99">
        <v>9</v>
      </c>
      <c r="DT83" s="99">
        <v>12</v>
      </c>
      <c r="DU83" s="99">
        <v>19</v>
      </c>
      <c r="DV83" s="99">
        <v>20</v>
      </c>
      <c r="DW83" s="99">
        <v>12</v>
      </c>
      <c r="DX83" s="99">
        <v>10</v>
      </c>
      <c r="DY83" s="99">
        <v>5</v>
      </c>
      <c r="DZ83" s="99">
        <v>7</v>
      </c>
      <c r="EA83" s="100">
        <v>12</v>
      </c>
      <c r="EB83" s="100">
        <v>7</v>
      </c>
      <c r="EC83" s="100">
        <v>13</v>
      </c>
      <c r="ED83" s="100">
        <v>13</v>
      </c>
      <c r="EE83" s="100">
        <v>9</v>
      </c>
      <c r="EF83" s="100">
        <v>16</v>
      </c>
      <c r="EG83" s="100">
        <v>8</v>
      </c>
      <c r="EH83" s="100">
        <v>14</v>
      </c>
      <c r="EI83" s="100">
        <v>24</v>
      </c>
      <c r="EJ83" s="100">
        <v>19</v>
      </c>
      <c r="EK83" s="100">
        <v>21</v>
      </c>
      <c r="EL83" s="100">
        <v>43</v>
      </c>
      <c r="EM83" s="100">
        <v>35</v>
      </c>
      <c r="EN83" s="100">
        <v>36</v>
      </c>
      <c r="EO83" s="100">
        <v>36</v>
      </c>
      <c r="EP83" s="100">
        <v>32</v>
      </c>
      <c r="EQ83" s="100">
        <v>40</v>
      </c>
      <c r="ER83" s="100">
        <v>31</v>
      </c>
      <c r="ES83" s="100">
        <v>47</v>
      </c>
      <c r="ET83" s="100">
        <v>61</v>
      </c>
      <c r="EU83" s="100">
        <v>49</v>
      </c>
      <c r="EV83" s="100">
        <v>45</v>
      </c>
      <c r="EW83" s="100">
        <v>95</v>
      </c>
      <c r="EX83" s="100">
        <v>72</v>
      </c>
      <c r="EY83" s="100">
        <v>95</v>
      </c>
      <c r="EZ83" s="100">
        <v>59</v>
      </c>
      <c r="FA83" s="100">
        <v>72</v>
      </c>
      <c r="FB83" s="100">
        <v>178</v>
      </c>
      <c r="FC83" s="100">
        <v>93</v>
      </c>
      <c r="FD83" s="100">
        <v>198</v>
      </c>
      <c r="FE83" s="100">
        <v>117</v>
      </c>
      <c r="FF83" s="100">
        <v>135</v>
      </c>
      <c r="FG83" s="100">
        <v>128</v>
      </c>
      <c r="FH83" s="100">
        <v>211</v>
      </c>
      <c r="FI83" s="100">
        <v>183</v>
      </c>
      <c r="FJ83" s="100">
        <v>156</v>
      </c>
      <c r="FK83" s="100">
        <v>121</v>
      </c>
      <c r="FL83" s="100">
        <v>195</v>
      </c>
      <c r="FM83" s="100">
        <v>194</v>
      </c>
      <c r="FN83" s="100">
        <v>131</v>
      </c>
      <c r="FO83" s="100">
        <v>162</v>
      </c>
      <c r="FP83" s="100">
        <v>157</v>
      </c>
      <c r="FQ83" s="100">
        <v>162</v>
      </c>
      <c r="FR83" s="100">
        <v>163</v>
      </c>
      <c r="FS83" s="100">
        <v>141</v>
      </c>
      <c r="FT83" s="100">
        <v>88</v>
      </c>
      <c r="FU83" s="100">
        <v>109</v>
      </c>
      <c r="FV83" s="100">
        <v>166</v>
      </c>
      <c r="FW83" s="100">
        <v>143</v>
      </c>
      <c r="FX83" s="100">
        <v>132</v>
      </c>
      <c r="FY83" s="100">
        <v>133</v>
      </c>
      <c r="FZ83" s="100">
        <v>133</v>
      </c>
      <c r="GA83" s="100">
        <v>127</v>
      </c>
      <c r="GB83" s="100">
        <v>104</v>
      </c>
      <c r="GC83" s="100">
        <v>160</v>
      </c>
      <c r="GD83" s="100">
        <v>132</v>
      </c>
      <c r="GE83" s="100">
        <v>200</v>
      </c>
      <c r="GF83" s="100">
        <v>153</v>
      </c>
      <c r="GG83" s="100">
        <v>208</v>
      </c>
      <c r="GH83" s="100">
        <v>184</v>
      </c>
      <c r="GI83" s="100">
        <v>209</v>
      </c>
      <c r="GJ83" s="100">
        <v>217</v>
      </c>
      <c r="GK83" s="100">
        <v>304</v>
      </c>
      <c r="GL83" s="100">
        <v>267</v>
      </c>
      <c r="GM83" s="100">
        <v>222</v>
      </c>
      <c r="GN83" s="100">
        <v>307</v>
      </c>
      <c r="GO83" s="100">
        <v>321</v>
      </c>
      <c r="GP83" s="100">
        <v>331</v>
      </c>
      <c r="GQ83" s="100">
        <v>313</v>
      </c>
      <c r="GR83" s="100">
        <v>413</v>
      </c>
      <c r="GS83" s="100">
        <v>414</v>
      </c>
      <c r="GT83" s="100">
        <v>440</v>
      </c>
    </row>
    <row r="84" spans="1:225" s="100" customFormat="1" x14ac:dyDescent="0.25">
      <c r="C84" s="245" t="s">
        <v>5</v>
      </c>
      <c r="E84" s="100">
        <v>3</v>
      </c>
      <c r="F84" s="100">
        <v>2</v>
      </c>
      <c r="G84" s="100">
        <v>1</v>
      </c>
      <c r="H84" s="100">
        <v>7</v>
      </c>
      <c r="I84" s="100">
        <v>5</v>
      </c>
      <c r="J84" s="100">
        <v>1</v>
      </c>
      <c r="K84" s="100">
        <v>6</v>
      </c>
      <c r="L84" s="100">
        <v>20</v>
      </c>
      <c r="M84" s="100">
        <v>-7</v>
      </c>
      <c r="N84" s="100">
        <v>335</v>
      </c>
      <c r="O84" s="100">
        <v>47</v>
      </c>
      <c r="P84" s="100">
        <v>53</v>
      </c>
      <c r="Q84" s="100">
        <v>112</v>
      </c>
      <c r="R84" s="100">
        <v>73</v>
      </c>
      <c r="S84" s="100">
        <v>97</v>
      </c>
      <c r="T84" s="100">
        <v>111</v>
      </c>
      <c r="U84" s="100">
        <v>274</v>
      </c>
      <c r="V84" s="100">
        <v>35</v>
      </c>
      <c r="W84" s="100">
        <v>224</v>
      </c>
      <c r="X84" s="100">
        <v>155</v>
      </c>
      <c r="Y84" s="100">
        <v>181</v>
      </c>
      <c r="Z84" s="100">
        <v>177</v>
      </c>
      <c r="AA84" s="100">
        <v>247</v>
      </c>
      <c r="AB84" s="100">
        <v>327</v>
      </c>
      <c r="AC84" s="100">
        <v>260</v>
      </c>
      <c r="AD84" s="100">
        <v>270</v>
      </c>
      <c r="AE84" s="100">
        <v>215</v>
      </c>
      <c r="AF84" s="100">
        <v>180</v>
      </c>
      <c r="AG84" s="100">
        <v>148</v>
      </c>
      <c r="AH84" s="100">
        <v>229</v>
      </c>
      <c r="AI84" s="100">
        <v>156</v>
      </c>
      <c r="AJ84" s="100">
        <v>137</v>
      </c>
      <c r="AK84" s="100">
        <v>177</v>
      </c>
      <c r="AL84" s="100">
        <v>193</v>
      </c>
      <c r="AM84" s="100">
        <v>156</v>
      </c>
      <c r="AN84" s="100">
        <v>184</v>
      </c>
      <c r="AO84" s="100">
        <v>214</v>
      </c>
      <c r="AP84" s="100">
        <v>252</v>
      </c>
      <c r="AQ84" s="100">
        <v>204</v>
      </c>
      <c r="AR84" s="100">
        <v>253</v>
      </c>
      <c r="AS84" s="100">
        <v>138</v>
      </c>
      <c r="AT84" s="100">
        <v>173</v>
      </c>
      <c r="AU84" s="100">
        <v>115</v>
      </c>
      <c r="AV84" s="100">
        <v>208</v>
      </c>
      <c r="AW84" s="100">
        <v>175</v>
      </c>
      <c r="AX84" s="100">
        <v>196</v>
      </c>
      <c r="AY84" s="100">
        <v>175</v>
      </c>
      <c r="AZ84" s="100">
        <v>157</v>
      </c>
      <c r="BA84" s="100">
        <v>139</v>
      </c>
      <c r="BB84" s="100">
        <v>121</v>
      </c>
      <c r="BC84" s="100">
        <v>127</v>
      </c>
      <c r="BD84" s="100">
        <v>157</v>
      </c>
      <c r="BE84" s="100">
        <v>125</v>
      </c>
      <c r="BF84" s="100">
        <v>147</v>
      </c>
      <c r="BG84" s="100">
        <v>98</v>
      </c>
      <c r="BH84" s="100">
        <v>34</v>
      </c>
      <c r="BI84" s="100">
        <v>33</v>
      </c>
      <c r="BJ84" s="100">
        <v>100</v>
      </c>
      <c r="BK84" s="100">
        <v>89</v>
      </c>
      <c r="BL84" s="100">
        <v>78</v>
      </c>
      <c r="BM84" s="100">
        <v>73</v>
      </c>
      <c r="BN84" s="100">
        <v>31</v>
      </c>
      <c r="BO84" s="100">
        <v>33</v>
      </c>
      <c r="BP84" s="100">
        <v>16</v>
      </c>
      <c r="BQ84" s="100">
        <v>52</v>
      </c>
      <c r="BR84" s="100">
        <v>37</v>
      </c>
      <c r="BS84" s="100">
        <v>54</v>
      </c>
      <c r="BT84" s="100">
        <v>29</v>
      </c>
      <c r="BU84" s="100">
        <v>19</v>
      </c>
      <c r="BV84" s="100">
        <v>38</v>
      </c>
      <c r="BW84" s="100">
        <v>17</v>
      </c>
      <c r="BX84" s="100">
        <v>46</v>
      </c>
      <c r="BY84" s="100">
        <v>22</v>
      </c>
      <c r="BZ84" s="100">
        <v>33</v>
      </c>
      <c r="CA84" s="100">
        <v>10</v>
      </c>
      <c r="CB84" s="100">
        <v>18</v>
      </c>
      <c r="CC84" s="100">
        <v>20</v>
      </c>
      <c r="CD84" s="100">
        <v>28</v>
      </c>
      <c r="CE84" s="100">
        <v>21</v>
      </c>
      <c r="CF84" s="100">
        <v>16</v>
      </c>
      <c r="CG84" s="100">
        <v>33</v>
      </c>
      <c r="CH84" s="100">
        <v>23</v>
      </c>
      <c r="CI84" s="100">
        <v>20</v>
      </c>
      <c r="CJ84" s="100">
        <v>25</v>
      </c>
      <c r="CK84" s="100">
        <v>21</v>
      </c>
      <c r="CL84" s="100">
        <v>45</v>
      </c>
      <c r="CM84" s="100">
        <v>23</v>
      </c>
      <c r="CN84" s="100">
        <v>24</v>
      </c>
      <c r="CO84" s="100">
        <v>37</v>
      </c>
      <c r="CP84" s="100">
        <v>6</v>
      </c>
      <c r="CQ84" s="100">
        <v>21</v>
      </c>
      <c r="CR84" s="100">
        <v>18</v>
      </c>
      <c r="CS84" s="100">
        <v>49</v>
      </c>
      <c r="CT84" s="100">
        <v>43</v>
      </c>
      <c r="CU84" s="100">
        <v>29</v>
      </c>
      <c r="CV84" s="100">
        <v>20</v>
      </c>
      <c r="CW84" s="100">
        <v>37</v>
      </c>
      <c r="CX84" s="100">
        <v>22</v>
      </c>
      <c r="CY84" s="100">
        <v>27</v>
      </c>
      <c r="CZ84" s="100">
        <v>28</v>
      </c>
      <c r="DA84" s="100">
        <v>42</v>
      </c>
      <c r="DB84" s="100">
        <v>42</v>
      </c>
      <c r="DC84" s="100">
        <v>24</v>
      </c>
      <c r="DD84" s="100">
        <v>11</v>
      </c>
      <c r="DE84" s="100">
        <v>29</v>
      </c>
      <c r="DF84" s="100">
        <v>22</v>
      </c>
      <c r="DG84" s="100">
        <v>14</v>
      </c>
      <c r="DH84" s="100">
        <v>20</v>
      </c>
      <c r="DI84" s="100">
        <v>4</v>
      </c>
      <c r="DJ84" s="100">
        <v>16</v>
      </c>
      <c r="DK84" s="100">
        <v>8</v>
      </c>
      <c r="DL84" s="100">
        <v>10</v>
      </c>
      <c r="DM84" s="100">
        <v>17</v>
      </c>
      <c r="DN84" s="100">
        <v>16</v>
      </c>
      <c r="DO84" s="100">
        <v>11</v>
      </c>
      <c r="DP84" s="100">
        <v>8</v>
      </c>
      <c r="DQ84" s="100">
        <v>2</v>
      </c>
      <c r="DR84" s="100">
        <v>10</v>
      </c>
      <c r="DS84" s="100">
        <v>5</v>
      </c>
      <c r="DT84" s="100">
        <v>8</v>
      </c>
      <c r="DU84" s="100">
        <v>9</v>
      </c>
      <c r="DV84" s="100">
        <v>7</v>
      </c>
      <c r="DW84" s="100">
        <v>13</v>
      </c>
      <c r="DX84" s="100">
        <v>9</v>
      </c>
      <c r="DY84" s="100">
        <v>3</v>
      </c>
      <c r="DZ84" s="100">
        <v>11</v>
      </c>
      <c r="EA84" s="100">
        <v>10</v>
      </c>
      <c r="EB84" s="100">
        <v>8</v>
      </c>
      <c r="EC84" s="100">
        <v>12</v>
      </c>
      <c r="ED84" s="100">
        <v>14</v>
      </c>
      <c r="EE84" s="100">
        <v>21</v>
      </c>
      <c r="EF84" s="100">
        <v>13</v>
      </c>
      <c r="EG84" s="100">
        <v>-21</v>
      </c>
      <c r="EH84" s="100">
        <v>5</v>
      </c>
      <c r="EI84" s="100">
        <v>14</v>
      </c>
      <c r="EJ84" s="100">
        <v>17</v>
      </c>
      <c r="EK84" s="100">
        <v>16</v>
      </c>
      <c r="EL84" s="100">
        <v>19</v>
      </c>
      <c r="EM84" s="100">
        <v>23</v>
      </c>
      <c r="EN84" s="100">
        <v>14</v>
      </c>
      <c r="EO84" s="100">
        <v>26</v>
      </c>
      <c r="EP84" s="100">
        <v>10</v>
      </c>
      <c r="EQ84" s="100">
        <v>23</v>
      </c>
      <c r="ER84" s="100">
        <v>14</v>
      </c>
      <c r="ES84" s="100">
        <v>27</v>
      </c>
      <c r="ET84" s="100">
        <v>16</v>
      </c>
      <c r="EU84" s="100">
        <v>35</v>
      </c>
      <c r="EV84" s="100">
        <v>39</v>
      </c>
      <c r="EW84" s="100">
        <v>45</v>
      </c>
      <c r="EX84" s="100">
        <v>37</v>
      </c>
      <c r="EY84" s="100">
        <v>50</v>
      </c>
      <c r="EZ84" s="100">
        <v>61</v>
      </c>
      <c r="FA84" s="100">
        <v>53</v>
      </c>
      <c r="FB84" s="100">
        <v>51</v>
      </c>
      <c r="FC84" s="100">
        <v>53</v>
      </c>
      <c r="FD84" s="100">
        <v>60</v>
      </c>
      <c r="FE84" s="100">
        <v>70</v>
      </c>
      <c r="FF84" s="100">
        <v>72</v>
      </c>
      <c r="FG84" s="100">
        <v>86</v>
      </c>
      <c r="FH84" s="100">
        <v>65</v>
      </c>
      <c r="FI84" s="100">
        <v>107</v>
      </c>
      <c r="FJ84" s="100">
        <v>58</v>
      </c>
      <c r="FK84" s="100">
        <v>56</v>
      </c>
      <c r="FL84" s="100">
        <v>70</v>
      </c>
      <c r="FM84" s="100">
        <v>70</v>
      </c>
      <c r="FN84" s="100">
        <v>77</v>
      </c>
      <c r="FO84" s="100">
        <v>60</v>
      </c>
      <c r="FP84" s="100">
        <v>69</v>
      </c>
      <c r="FQ84" s="100">
        <v>66</v>
      </c>
      <c r="FR84" s="100">
        <v>50</v>
      </c>
      <c r="FS84" s="100">
        <v>81</v>
      </c>
      <c r="FT84" s="100">
        <v>62</v>
      </c>
      <c r="FU84" s="100">
        <v>68</v>
      </c>
      <c r="FV84" s="100">
        <v>86</v>
      </c>
      <c r="FW84" s="100">
        <v>57</v>
      </c>
      <c r="FX84" s="100">
        <v>99</v>
      </c>
      <c r="FY84" s="100">
        <v>73</v>
      </c>
      <c r="FZ84" s="100">
        <v>88</v>
      </c>
      <c r="GA84" s="100">
        <v>86</v>
      </c>
      <c r="GB84" s="100">
        <v>65</v>
      </c>
      <c r="GC84" s="100">
        <v>70</v>
      </c>
      <c r="GD84" s="100">
        <v>51</v>
      </c>
      <c r="GE84" s="100">
        <v>69</v>
      </c>
      <c r="GF84" s="100">
        <v>64</v>
      </c>
      <c r="GG84" s="100">
        <v>78</v>
      </c>
      <c r="GH84" s="100">
        <v>81</v>
      </c>
      <c r="GI84" s="100">
        <v>96</v>
      </c>
      <c r="GJ84" s="100">
        <v>86</v>
      </c>
      <c r="GK84" s="100">
        <v>90</v>
      </c>
      <c r="GL84" s="100">
        <v>116</v>
      </c>
      <c r="GM84" s="100">
        <v>85</v>
      </c>
      <c r="GN84" s="100">
        <v>100</v>
      </c>
      <c r="GO84" s="100">
        <v>111</v>
      </c>
      <c r="GP84" s="100">
        <v>120</v>
      </c>
      <c r="GQ84" s="100">
        <v>113</v>
      </c>
      <c r="GR84" s="100">
        <v>112</v>
      </c>
      <c r="GS84" s="100">
        <v>124</v>
      </c>
      <c r="GT84" s="100">
        <v>167</v>
      </c>
    </row>
    <row r="85" spans="1:225" s="100" customFormat="1" x14ac:dyDescent="0.25">
      <c r="C85" s="246" t="s">
        <v>8</v>
      </c>
      <c r="E85" s="100">
        <v>1</v>
      </c>
      <c r="F85" s="100">
        <v>1</v>
      </c>
      <c r="G85" s="100">
        <v>8</v>
      </c>
      <c r="H85" s="100">
        <v>3</v>
      </c>
      <c r="I85" s="100">
        <v>10</v>
      </c>
      <c r="J85" s="100">
        <v>4</v>
      </c>
      <c r="K85" s="100">
        <v>3</v>
      </c>
      <c r="L85" s="100">
        <v>4</v>
      </c>
      <c r="M85" s="100">
        <v>20</v>
      </c>
      <c r="N85" s="100">
        <v>10</v>
      </c>
      <c r="O85" s="100">
        <v>13</v>
      </c>
      <c r="P85" s="100">
        <v>24</v>
      </c>
      <c r="Q85" s="100">
        <v>35</v>
      </c>
      <c r="R85" s="100">
        <v>40</v>
      </c>
      <c r="S85" s="100">
        <v>40</v>
      </c>
      <c r="T85" s="100">
        <v>34</v>
      </c>
      <c r="U85" s="100">
        <v>124</v>
      </c>
      <c r="V85" s="100">
        <v>3</v>
      </c>
      <c r="W85" s="100">
        <v>62</v>
      </c>
      <c r="X85" s="100">
        <v>83</v>
      </c>
      <c r="Y85" s="100">
        <v>73</v>
      </c>
      <c r="Z85" s="100">
        <v>106</v>
      </c>
      <c r="AA85" s="100">
        <v>125</v>
      </c>
      <c r="AB85" s="100">
        <v>132</v>
      </c>
      <c r="AC85" s="100">
        <v>133</v>
      </c>
      <c r="AD85" s="100">
        <v>183</v>
      </c>
      <c r="AE85" s="100">
        <v>104</v>
      </c>
      <c r="AF85" s="100">
        <v>100</v>
      </c>
      <c r="AG85" s="100">
        <v>140</v>
      </c>
      <c r="AH85" s="100">
        <v>114</v>
      </c>
      <c r="AI85" s="100">
        <v>152</v>
      </c>
      <c r="AJ85" s="100">
        <v>101</v>
      </c>
      <c r="AK85" s="100">
        <v>129</v>
      </c>
      <c r="AL85" s="100">
        <v>96</v>
      </c>
      <c r="AM85" s="100">
        <v>91</v>
      </c>
      <c r="AN85" s="100">
        <v>91</v>
      </c>
      <c r="AO85" s="100">
        <v>138</v>
      </c>
      <c r="AP85" s="100">
        <v>162</v>
      </c>
      <c r="AQ85" s="100">
        <v>155</v>
      </c>
      <c r="AR85" s="100">
        <v>168</v>
      </c>
      <c r="AS85" s="100">
        <v>210</v>
      </c>
      <c r="AT85" s="100">
        <v>116</v>
      </c>
      <c r="AU85" s="100">
        <v>116</v>
      </c>
      <c r="AV85" s="100">
        <v>122</v>
      </c>
      <c r="AW85" s="100">
        <v>163</v>
      </c>
      <c r="AX85" s="100">
        <v>160</v>
      </c>
      <c r="AY85" s="100">
        <v>204</v>
      </c>
      <c r="AZ85" s="100">
        <v>147</v>
      </c>
      <c r="BA85" s="100">
        <v>98</v>
      </c>
      <c r="BB85" s="100">
        <v>87</v>
      </c>
      <c r="BC85" s="100">
        <v>136</v>
      </c>
      <c r="BD85" s="100">
        <v>111</v>
      </c>
      <c r="BE85" s="100">
        <v>94</v>
      </c>
      <c r="BF85" s="100">
        <v>74</v>
      </c>
      <c r="BG85" s="100">
        <v>41</v>
      </c>
      <c r="BH85" s="100">
        <v>22</v>
      </c>
      <c r="BI85" s="100">
        <v>74</v>
      </c>
      <c r="BJ85" s="100">
        <v>58</v>
      </c>
      <c r="BK85" s="100">
        <v>71</v>
      </c>
      <c r="BL85" s="100">
        <v>69</v>
      </c>
      <c r="BM85" s="100">
        <v>61</v>
      </c>
      <c r="BN85" s="100">
        <v>24</v>
      </c>
      <c r="BO85" s="100">
        <v>30</v>
      </c>
      <c r="BP85" s="100">
        <v>33</v>
      </c>
      <c r="BQ85" s="100">
        <v>26</v>
      </c>
      <c r="BR85" s="100">
        <v>35</v>
      </c>
      <c r="BS85" s="100">
        <v>16</v>
      </c>
      <c r="BT85" s="100">
        <v>25</v>
      </c>
      <c r="BU85" s="100">
        <v>24</v>
      </c>
      <c r="BV85" s="100">
        <v>24</v>
      </c>
      <c r="BW85" s="100">
        <v>19</v>
      </c>
      <c r="BX85" s="100">
        <v>24</v>
      </c>
      <c r="BY85" s="100">
        <v>15</v>
      </c>
      <c r="BZ85" s="100">
        <v>16</v>
      </c>
      <c r="CA85" s="100">
        <v>26</v>
      </c>
      <c r="CB85" s="100">
        <v>12</v>
      </c>
      <c r="CC85" s="100">
        <v>15</v>
      </c>
      <c r="CD85" s="100">
        <v>38</v>
      </c>
      <c r="CE85" s="100">
        <v>41</v>
      </c>
      <c r="CF85" s="100">
        <v>30</v>
      </c>
      <c r="CG85" s="100">
        <v>19</v>
      </c>
      <c r="CH85" s="100">
        <v>52</v>
      </c>
      <c r="CI85" s="100">
        <v>76</v>
      </c>
      <c r="CJ85" s="100">
        <v>41</v>
      </c>
      <c r="CK85" s="100">
        <v>34</v>
      </c>
      <c r="CL85" s="100">
        <v>38</v>
      </c>
      <c r="CM85" s="100">
        <v>45</v>
      </c>
      <c r="CN85" s="100">
        <v>31</v>
      </c>
      <c r="CO85" s="100">
        <v>27</v>
      </c>
      <c r="CP85" s="100">
        <v>24</v>
      </c>
      <c r="CQ85" s="100">
        <v>16</v>
      </c>
      <c r="CR85" s="100">
        <v>9</v>
      </c>
      <c r="CS85" s="100">
        <v>21</v>
      </c>
      <c r="CT85" s="100">
        <v>36</v>
      </c>
      <c r="CU85" s="100">
        <v>26</v>
      </c>
      <c r="CV85" s="100">
        <v>29</v>
      </c>
      <c r="CW85" s="100">
        <v>37</v>
      </c>
      <c r="CX85" s="100">
        <v>20</v>
      </c>
      <c r="CY85" s="100">
        <v>31</v>
      </c>
      <c r="CZ85" s="100">
        <v>19</v>
      </c>
      <c r="DA85" s="100">
        <v>31</v>
      </c>
      <c r="DB85" s="100">
        <v>21</v>
      </c>
      <c r="DC85" s="100">
        <v>18</v>
      </c>
      <c r="DD85" s="100">
        <v>40</v>
      </c>
      <c r="DE85" s="100">
        <v>4</v>
      </c>
      <c r="DF85" s="100">
        <v>9</v>
      </c>
      <c r="DG85" s="100">
        <v>14</v>
      </c>
      <c r="DH85" s="100">
        <v>17</v>
      </c>
      <c r="DI85" s="100">
        <v>10</v>
      </c>
      <c r="DJ85" s="100">
        <v>13</v>
      </c>
      <c r="DK85" s="100">
        <v>11</v>
      </c>
      <c r="DL85" s="100">
        <v>5</v>
      </c>
      <c r="DM85" s="100">
        <v>3</v>
      </c>
      <c r="DN85" s="100">
        <v>15</v>
      </c>
      <c r="DO85" s="100">
        <v>9</v>
      </c>
      <c r="DP85" s="100">
        <v>16</v>
      </c>
      <c r="DQ85" s="100">
        <v>6</v>
      </c>
      <c r="DR85" s="100">
        <v>9</v>
      </c>
      <c r="DS85" s="100">
        <v>1</v>
      </c>
      <c r="DT85" s="100">
        <v>6</v>
      </c>
      <c r="DU85" s="100">
        <v>6</v>
      </c>
      <c r="DV85" s="100">
        <v>2</v>
      </c>
      <c r="DW85" s="100">
        <v>1</v>
      </c>
      <c r="DX85" s="100">
        <v>4</v>
      </c>
      <c r="DY85" s="100">
        <v>2</v>
      </c>
      <c r="DZ85" s="100">
        <v>1</v>
      </c>
      <c r="EA85" s="100">
        <v>5</v>
      </c>
      <c r="EB85" s="100">
        <v>2</v>
      </c>
      <c r="EC85" s="100">
        <v>4</v>
      </c>
      <c r="ED85" s="100">
        <v>2</v>
      </c>
      <c r="EE85" s="100">
        <v>5</v>
      </c>
      <c r="EF85" s="100">
        <v>4</v>
      </c>
      <c r="EG85" s="100">
        <v>8</v>
      </c>
      <c r="EH85" s="100">
        <v>5</v>
      </c>
      <c r="EI85" s="100">
        <v>-11</v>
      </c>
      <c r="EJ85" s="100">
        <v>-2</v>
      </c>
      <c r="EK85" s="100">
        <v>6</v>
      </c>
      <c r="EL85" s="100">
        <v>3</v>
      </c>
      <c r="EM85" s="100">
        <v>7</v>
      </c>
      <c r="EN85" s="100">
        <v>10</v>
      </c>
      <c r="EO85" s="100">
        <v>6</v>
      </c>
      <c r="EP85" s="100">
        <v>3</v>
      </c>
      <c r="EQ85" s="100">
        <v>6</v>
      </c>
      <c r="ER85" s="100">
        <v>6</v>
      </c>
      <c r="ES85" s="100">
        <v>12</v>
      </c>
      <c r="ET85" s="100">
        <v>6</v>
      </c>
      <c r="EU85" s="100">
        <v>5</v>
      </c>
      <c r="EV85" s="100">
        <v>5</v>
      </c>
      <c r="EW85" s="100">
        <v>12</v>
      </c>
      <c r="EX85" s="100">
        <v>15</v>
      </c>
      <c r="EY85" s="100">
        <v>24</v>
      </c>
      <c r="EZ85" s="100">
        <v>14</v>
      </c>
      <c r="FA85" s="100">
        <v>1</v>
      </c>
      <c r="FB85" s="100">
        <v>8</v>
      </c>
      <c r="FC85" s="100">
        <v>7</v>
      </c>
      <c r="FD85" s="100">
        <v>19</v>
      </c>
      <c r="FE85" s="100">
        <v>23</v>
      </c>
      <c r="FF85" s="100">
        <v>19</v>
      </c>
      <c r="FG85" s="100">
        <v>39</v>
      </c>
      <c r="FH85" s="100">
        <v>21</v>
      </c>
      <c r="FI85" s="100">
        <v>35</v>
      </c>
      <c r="FJ85" s="100">
        <v>32</v>
      </c>
      <c r="FK85" s="100">
        <v>25</v>
      </c>
      <c r="FL85" s="100">
        <v>26</v>
      </c>
      <c r="FM85" s="100">
        <v>22</v>
      </c>
      <c r="FN85" s="100">
        <v>31</v>
      </c>
      <c r="FO85" s="100">
        <v>19</v>
      </c>
      <c r="FP85" s="100">
        <v>21</v>
      </c>
      <c r="FQ85" s="100">
        <v>33</v>
      </c>
      <c r="FR85" s="100">
        <v>26</v>
      </c>
      <c r="FS85" s="100">
        <v>37</v>
      </c>
      <c r="FT85" s="100">
        <v>30</v>
      </c>
      <c r="FU85" s="100">
        <v>42</v>
      </c>
      <c r="FV85" s="100">
        <v>51</v>
      </c>
      <c r="FW85" s="100">
        <v>38</v>
      </c>
      <c r="FX85" s="100">
        <v>34</v>
      </c>
      <c r="FY85" s="100">
        <v>35</v>
      </c>
      <c r="FZ85" s="100">
        <v>44</v>
      </c>
      <c r="GA85" s="100">
        <v>32</v>
      </c>
      <c r="GB85" s="100">
        <v>35</v>
      </c>
      <c r="GC85" s="100">
        <v>28</v>
      </c>
      <c r="GD85" s="100">
        <v>28</v>
      </c>
      <c r="GE85" s="100">
        <v>41</v>
      </c>
      <c r="GF85" s="100">
        <v>33</v>
      </c>
      <c r="GG85" s="100">
        <v>39</v>
      </c>
      <c r="GH85" s="100">
        <v>45</v>
      </c>
      <c r="GI85" s="100">
        <v>73</v>
      </c>
      <c r="GJ85" s="100">
        <v>69</v>
      </c>
      <c r="GK85" s="100">
        <v>69</v>
      </c>
      <c r="GL85" s="100">
        <v>88</v>
      </c>
      <c r="GM85" s="100">
        <v>93</v>
      </c>
      <c r="GN85" s="100">
        <v>90</v>
      </c>
      <c r="GO85" s="100">
        <v>112</v>
      </c>
      <c r="GP85" s="100">
        <v>72</v>
      </c>
      <c r="GQ85" s="100">
        <v>131</v>
      </c>
      <c r="GR85" s="100">
        <v>118</v>
      </c>
      <c r="GS85" s="100">
        <v>142</v>
      </c>
      <c r="GT85" s="100">
        <v>139</v>
      </c>
    </row>
    <row r="86" spans="1:225" s="100" customFormat="1" x14ac:dyDescent="0.25">
      <c r="C86" s="246" t="s">
        <v>6</v>
      </c>
      <c r="E86" s="100">
        <v>0</v>
      </c>
      <c r="F86" s="100">
        <v>2</v>
      </c>
      <c r="G86" s="100">
        <v>4</v>
      </c>
      <c r="H86" s="100">
        <v>3</v>
      </c>
      <c r="I86" s="100">
        <v>2</v>
      </c>
      <c r="J86" s="100">
        <v>7</v>
      </c>
      <c r="K86" s="100">
        <v>4</v>
      </c>
      <c r="L86" s="100">
        <v>26</v>
      </c>
      <c r="M86" s="100">
        <v>0</v>
      </c>
      <c r="N86" s="100">
        <v>35</v>
      </c>
      <c r="O86" s="100">
        <v>5</v>
      </c>
      <c r="P86" s="100">
        <v>23</v>
      </c>
      <c r="Q86" s="100">
        <v>31</v>
      </c>
      <c r="R86" s="100">
        <v>34</v>
      </c>
      <c r="S86" s="100">
        <v>25</v>
      </c>
      <c r="T86" s="100">
        <v>39</v>
      </c>
      <c r="U86" s="100">
        <v>102</v>
      </c>
      <c r="V86" s="100">
        <v>-19</v>
      </c>
      <c r="W86" s="100">
        <v>31</v>
      </c>
      <c r="X86" s="100">
        <v>62</v>
      </c>
      <c r="Y86" s="100">
        <v>63</v>
      </c>
      <c r="Z86" s="100">
        <v>93</v>
      </c>
      <c r="AA86" s="100">
        <v>83</v>
      </c>
      <c r="AB86" s="100">
        <v>87</v>
      </c>
      <c r="AC86" s="100">
        <v>80</v>
      </c>
      <c r="AD86" s="100">
        <v>90</v>
      </c>
      <c r="AE86" s="100">
        <v>69</v>
      </c>
      <c r="AF86" s="100">
        <v>63</v>
      </c>
      <c r="AG86" s="100">
        <v>62</v>
      </c>
      <c r="AH86" s="100">
        <v>89</v>
      </c>
      <c r="AI86" s="100">
        <v>73</v>
      </c>
      <c r="AJ86" s="100">
        <v>62</v>
      </c>
      <c r="AK86" s="100">
        <v>93</v>
      </c>
      <c r="AL86" s="100">
        <v>53</v>
      </c>
      <c r="AM86" s="100">
        <v>54</v>
      </c>
      <c r="AN86" s="100">
        <v>74</v>
      </c>
      <c r="AO86" s="100">
        <v>59</v>
      </c>
      <c r="AP86" s="100">
        <v>63</v>
      </c>
      <c r="AQ86" s="100">
        <v>53</v>
      </c>
      <c r="AR86" s="100">
        <v>81</v>
      </c>
      <c r="AS86" s="100">
        <v>70</v>
      </c>
      <c r="AT86" s="100">
        <v>54</v>
      </c>
      <c r="AU86" s="100">
        <v>67</v>
      </c>
      <c r="AV86" s="100">
        <v>66</v>
      </c>
      <c r="AW86" s="100">
        <v>68</v>
      </c>
      <c r="AX86" s="100">
        <v>69</v>
      </c>
      <c r="AY86" s="100">
        <v>56</v>
      </c>
      <c r="AZ86" s="100">
        <v>45</v>
      </c>
      <c r="BA86" s="100">
        <v>54</v>
      </c>
      <c r="BB86" s="100">
        <v>50</v>
      </c>
      <c r="BC86" s="100">
        <v>64</v>
      </c>
      <c r="BD86" s="100">
        <v>69</v>
      </c>
      <c r="BE86" s="100">
        <v>44</v>
      </c>
      <c r="BF86" s="100">
        <v>73</v>
      </c>
      <c r="BG86" s="100">
        <v>26</v>
      </c>
      <c r="BH86" s="100">
        <v>22</v>
      </c>
      <c r="BI86" s="100">
        <v>20</v>
      </c>
      <c r="BJ86" s="100">
        <v>46</v>
      </c>
      <c r="BK86" s="100">
        <v>36</v>
      </c>
      <c r="BL86" s="100">
        <v>29</v>
      </c>
      <c r="BM86" s="100">
        <v>25</v>
      </c>
      <c r="BN86" s="100">
        <v>16</v>
      </c>
      <c r="BO86" s="100">
        <v>51</v>
      </c>
      <c r="BP86" s="100">
        <v>4</v>
      </c>
      <c r="BQ86" s="100">
        <v>171</v>
      </c>
      <c r="BR86" s="100">
        <v>23</v>
      </c>
      <c r="BS86" s="100">
        <v>27</v>
      </c>
      <c r="BT86" s="100">
        <v>23</v>
      </c>
      <c r="BU86" s="100">
        <v>12</v>
      </c>
      <c r="BV86" s="100">
        <v>10</v>
      </c>
      <c r="BW86" s="100">
        <v>20</v>
      </c>
      <c r="BX86" s="100">
        <v>21</v>
      </c>
      <c r="BY86" s="100">
        <v>14</v>
      </c>
      <c r="BZ86" s="100">
        <v>25</v>
      </c>
      <c r="CA86" s="100">
        <v>16</v>
      </c>
      <c r="CB86" s="100">
        <v>17</v>
      </c>
      <c r="CC86" s="100">
        <v>10</v>
      </c>
      <c r="CD86" s="100">
        <v>18</v>
      </c>
      <c r="CE86" s="100">
        <v>25</v>
      </c>
      <c r="CF86" s="100">
        <v>23</v>
      </c>
      <c r="CG86" s="100">
        <v>19</v>
      </c>
      <c r="CH86" s="100">
        <v>19</v>
      </c>
      <c r="CI86" s="100">
        <v>23</v>
      </c>
      <c r="CJ86" s="100">
        <v>9</v>
      </c>
      <c r="CK86" s="100">
        <v>22</v>
      </c>
      <c r="CL86" s="100">
        <v>22</v>
      </c>
      <c r="CM86" s="100">
        <v>22</v>
      </c>
      <c r="CN86" s="100">
        <v>13</v>
      </c>
      <c r="CO86" s="100">
        <v>38</v>
      </c>
      <c r="CP86" s="100">
        <v>16</v>
      </c>
      <c r="CQ86" s="100">
        <v>23</v>
      </c>
      <c r="CR86" s="100">
        <v>12</v>
      </c>
      <c r="CS86" s="100">
        <v>30</v>
      </c>
      <c r="CT86" s="100">
        <v>27</v>
      </c>
      <c r="CU86" s="100">
        <v>19</v>
      </c>
      <c r="CV86" s="100">
        <v>22</v>
      </c>
      <c r="CW86" s="100">
        <v>12</v>
      </c>
      <c r="CX86" s="100">
        <v>15</v>
      </c>
      <c r="CY86" s="100">
        <v>23</v>
      </c>
      <c r="CZ86" s="100">
        <v>15</v>
      </c>
      <c r="DA86" s="100">
        <v>21</v>
      </c>
      <c r="DB86" s="100">
        <v>10</v>
      </c>
      <c r="DC86" s="100">
        <v>12</v>
      </c>
      <c r="DD86" s="100">
        <v>18</v>
      </c>
      <c r="DE86" s="100">
        <v>16</v>
      </c>
      <c r="DF86" s="100">
        <v>12</v>
      </c>
      <c r="DG86" s="100">
        <v>-1</v>
      </c>
      <c r="DH86" s="100">
        <v>8</v>
      </c>
      <c r="DI86" s="100">
        <v>10</v>
      </c>
      <c r="DJ86" s="100">
        <v>14</v>
      </c>
      <c r="DK86" s="100">
        <v>7</v>
      </c>
      <c r="DL86" s="100">
        <v>10</v>
      </c>
      <c r="DM86" s="100">
        <v>5</v>
      </c>
      <c r="DN86" s="100">
        <v>17</v>
      </c>
      <c r="DO86" s="100">
        <v>8</v>
      </c>
      <c r="DP86" s="100">
        <v>6</v>
      </c>
      <c r="DQ86" s="100">
        <v>8</v>
      </c>
      <c r="DR86" s="100">
        <v>9</v>
      </c>
      <c r="DS86" s="100">
        <v>5</v>
      </c>
      <c r="DT86" s="100">
        <v>4</v>
      </c>
      <c r="DU86" s="100">
        <v>1</v>
      </c>
      <c r="DV86" s="100">
        <v>2</v>
      </c>
      <c r="DW86" s="100">
        <v>11</v>
      </c>
      <c r="DX86" s="100">
        <v>13</v>
      </c>
      <c r="DY86" s="100">
        <v>6</v>
      </c>
      <c r="DZ86" s="100">
        <v>3</v>
      </c>
      <c r="EA86" s="100">
        <v>0</v>
      </c>
      <c r="EB86" s="100">
        <v>12</v>
      </c>
      <c r="EC86" s="100">
        <v>-3</v>
      </c>
      <c r="ED86" s="100">
        <v>10</v>
      </c>
      <c r="EE86" s="100">
        <v>8</v>
      </c>
      <c r="EF86" s="100">
        <v>9</v>
      </c>
      <c r="EG86" s="100">
        <v>6</v>
      </c>
      <c r="EH86" s="100">
        <v>14</v>
      </c>
      <c r="EI86" s="100">
        <v>14</v>
      </c>
      <c r="EJ86" s="100">
        <v>9</v>
      </c>
      <c r="EK86" s="100">
        <v>10</v>
      </c>
      <c r="EL86" s="100">
        <v>15</v>
      </c>
      <c r="EM86" s="100">
        <v>25</v>
      </c>
      <c r="EN86" s="100">
        <v>11</v>
      </c>
      <c r="EO86" s="100">
        <v>13</v>
      </c>
      <c r="EP86" s="100">
        <v>16</v>
      </c>
      <c r="EQ86" s="100">
        <v>4</v>
      </c>
      <c r="ER86" s="100">
        <v>20</v>
      </c>
      <c r="ES86" s="100">
        <v>16</v>
      </c>
      <c r="ET86" s="100">
        <v>9</v>
      </c>
      <c r="EU86" s="100">
        <v>9</v>
      </c>
      <c r="EV86" s="100">
        <v>24</v>
      </c>
      <c r="EW86" s="100">
        <v>24</v>
      </c>
      <c r="EX86" s="100">
        <v>35</v>
      </c>
      <c r="EY86" s="100">
        <v>24</v>
      </c>
      <c r="EZ86" s="100">
        <v>24</v>
      </c>
      <c r="FA86" s="100">
        <v>17</v>
      </c>
      <c r="FB86" s="100">
        <v>27</v>
      </c>
      <c r="FC86" s="100">
        <v>25</v>
      </c>
      <c r="FD86" s="100">
        <v>51</v>
      </c>
      <c r="FE86" s="100">
        <v>49</v>
      </c>
      <c r="FF86" s="100">
        <v>36</v>
      </c>
      <c r="FG86" s="100">
        <v>34</v>
      </c>
      <c r="FH86" s="100">
        <v>33</v>
      </c>
      <c r="FI86" s="100">
        <v>45</v>
      </c>
      <c r="FJ86" s="100">
        <v>45</v>
      </c>
      <c r="FK86" s="100">
        <v>52</v>
      </c>
      <c r="FL86" s="100">
        <v>36</v>
      </c>
      <c r="FM86" s="100">
        <v>30</v>
      </c>
      <c r="FN86" s="100">
        <v>36</v>
      </c>
      <c r="FO86" s="100">
        <v>31</v>
      </c>
      <c r="FP86" s="100">
        <v>23</v>
      </c>
      <c r="FQ86" s="100">
        <v>44</v>
      </c>
      <c r="FR86" s="100">
        <v>33</v>
      </c>
      <c r="FS86" s="100">
        <v>34</v>
      </c>
      <c r="FT86" s="100">
        <v>48</v>
      </c>
      <c r="FU86" s="100">
        <v>32</v>
      </c>
      <c r="FV86" s="100">
        <v>33</v>
      </c>
      <c r="FW86" s="100">
        <v>24</v>
      </c>
      <c r="FX86" s="100">
        <v>38</v>
      </c>
      <c r="FY86" s="100">
        <v>49</v>
      </c>
      <c r="FZ86" s="100">
        <v>35</v>
      </c>
      <c r="GA86" s="100">
        <v>39</v>
      </c>
      <c r="GB86" s="100">
        <v>49</v>
      </c>
      <c r="GC86" s="100">
        <v>50</v>
      </c>
      <c r="GD86" s="100">
        <v>36</v>
      </c>
      <c r="GE86" s="100">
        <v>73</v>
      </c>
      <c r="GF86" s="100">
        <v>34</v>
      </c>
      <c r="GG86" s="100">
        <v>73</v>
      </c>
      <c r="GH86" s="100">
        <v>65</v>
      </c>
      <c r="GI86" s="100">
        <v>70</v>
      </c>
      <c r="GJ86" s="100">
        <v>85</v>
      </c>
      <c r="GK86" s="100">
        <v>100</v>
      </c>
      <c r="GL86" s="100">
        <v>102</v>
      </c>
      <c r="GM86" s="100">
        <v>44</v>
      </c>
      <c r="GN86" s="100">
        <v>97</v>
      </c>
      <c r="GO86" s="100">
        <v>111</v>
      </c>
      <c r="GP86" s="100">
        <v>69</v>
      </c>
      <c r="GQ86" s="100">
        <v>105</v>
      </c>
      <c r="GR86" s="100">
        <v>113</v>
      </c>
      <c r="GS86" s="100">
        <v>116</v>
      </c>
      <c r="GT86" s="100">
        <v>180</v>
      </c>
    </row>
    <row r="87" spans="1:225" s="100" customFormat="1" x14ac:dyDescent="0.25">
      <c r="C87" s="246" t="s">
        <v>9</v>
      </c>
      <c r="E87" s="100">
        <v>0</v>
      </c>
      <c r="F87" s="100">
        <v>14</v>
      </c>
      <c r="G87" s="100">
        <v>7</v>
      </c>
      <c r="H87" s="100">
        <v>12</v>
      </c>
      <c r="I87" s="100">
        <v>2</v>
      </c>
      <c r="J87" s="100">
        <v>2</v>
      </c>
      <c r="K87" s="100">
        <v>2</v>
      </c>
      <c r="L87" s="100">
        <v>21</v>
      </c>
      <c r="M87" s="100">
        <v>17</v>
      </c>
      <c r="N87" s="100">
        <v>-9</v>
      </c>
      <c r="O87" s="100">
        <v>35</v>
      </c>
      <c r="P87" s="100">
        <v>25</v>
      </c>
      <c r="Q87" s="100">
        <v>22</v>
      </c>
      <c r="R87" s="100">
        <v>50</v>
      </c>
      <c r="S87" s="100">
        <v>62</v>
      </c>
      <c r="T87" s="100">
        <v>36</v>
      </c>
      <c r="U87" s="100">
        <v>104</v>
      </c>
      <c r="V87" s="100">
        <v>13</v>
      </c>
      <c r="W87" s="100">
        <v>31</v>
      </c>
      <c r="X87" s="100">
        <v>52</v>
      </c>
      <c r="Y87" s="100">
        <v>186</v>
      </c>
      <c r="Z87" s="100">
        <v>95</v>
      </c>
      <c r="AA87" s="100">
        <v>94</v>
      </c>
      <c r="AB87" s="100">
        <v>91</v>
      </c>
      <c r="AC87" s="100">
        <v>127</v>
      </c>
      <c r="AD87" s="100">
        <v>97</v>
      </c>
      <c r="AE87" s="100">
        <v>115</v>
      </c>
      <c r="AF87" s="100">
        <v>118</v>
      </c>
      <c r="AG87" s="100">
        <v>87</v>
      </c>
      <c r="AH87" s="100">
        <v>86</v>
      </c>
      <c r="AI87" s="100">
        <v>112</v>
      </c>
      <c r="AJ87" s="100">
        <v>51</v>
      </c>
      <c r="AK87" s="100">
        <v>143</v>
      </c>
      <c r="AL87" s="100">
        <v>107</v>
      </c>
      <c r="AM87" s="100">
        <v>90</v>
      </c>
      <c r="AN87" s="100">
        <v>81</v>
      </c>
      <c r="AO87" s="100">
        <v>124</v>
      </c>
      <c r="AP87" s="100">
        <v>103</v>
      </c>
      <c r="AQ87" s="100">
        <v>125</v>
      </c>
      <c r="AR87" s="100">
        <v>117</v>
      </c>
      <c r="AS87" s="100">
        <v>44</v>
      </c>
      <c r="AT87" s="100">
        <v>186</v>
      </c>
      <c r="AU87" s="100">
        <v>42</v>
      </c>
      <c r="AV87" s="100">
        <v>98</v>
      </c>
      <c r="AW87" s="100">
        <v>136</v>
      </c>
      <c r="AX87" s="100">
        <v>115</v>
      </c>
      <c r="AY87" s="100">
        <v>100</v>
      </c>
      <c r="AZ87" s="100">
        <v>84</v>
      </c>
      <c r="BA87" s="100">
        <v>86</v>
      </c>
      <c r="BB87" s="100">
        <v>93</v>
      </c>
      <c r="BC87" s="100">
        <v>77</v>
      </c>
      <c r="BD87" s="100">
        <v>103</v>
      </c>
      <c r="BE87" s="100">
        <v>47</v>
      </c>
      <c r="BF87" s="100">
        <v>53</v>
      </c>
      <c r="BG87" s="100">
        <v>65</v>
      </c>
      <c r="BH87" s="100">
        <v>18</v>
      </c>
      <c r="BI87" s="100">
        <v>48</v>
      </c>
      <c r="BJ87" s="100">
        <v>60</v>
      </c>
      <c r="BK87" s="100">
        <v>39</v>
      </c>
      <c r="BL87" s="100">
        <v>49</v>
      </c>
      <c r="BM87" s="100">
        <v>26</v>
      </c>
      <c r="BN87" s="100">
        <v>44</v>
      </c>
      <c r="BO87" s="100">
        <v>15</v>
      </c>
      <c r="BP87" s="100">
        <v>20</v>
      </c>
      <c r="BQ87" s="100">
        <v>24</v>
      </c>
      <c r="BR87" s="100">
        <v>44</v>
      </c>
      <c r="BS87" s="100">
        <v>23</v>
      </c>
      <c r="BT87" s="100">
        <v>27</v>
      </c>
      <c r="BU87" s="100">
        <v>18</v>
      </c>
      <c r="BV87" s="100">
        <v>10</v>
      </c>
      <c r="BW87" s="100">
        <v>21</v>
      </c>
      <c r="BX87" s="100">
        <v>19</v>
      </c>
      <c r="BY87" s="100">
        <v>36</v>
      </c>
      <c r="BZ87" s="100">
        <v>16</v>
      </c>
      <c r="CA87" s="100">
        <v>8</v>
      </c>
      <c r="CB87" s="100">
        <v>11</v>
      </c>
      <c r="CC87" s="100">
        <v>3</v>
      </c>
      <c r="CD87" s="100">
        <v>4</v>
      </c>
      <c r="CE87" s="100">
        <v>17</v>
      </c>
      <c r="CF87" s="100">
        <v>18</v>
      </c>
      <c r="CG87" s="100">
        <v>30</v>
      </c>
      <c r="CH87" s="100">
        <v>7</v>
      </c>
      <c r="CI87" s="100">
        <v>17</v>
      </c>
      <c r="CJ87" s="100">
        <v>7</v>
      </c>
      <c r="CK87" s="100">
        <v>5</v>
      </c>
      <c r="CL87" s="100">
        <v>14</v>
      </c>
      <c r="CM87" s="100">
        <v>11</v>
      </c>
      <c r="CN87" s="100">
        <v>6</v>
      </c>
      <c r="CO87" s="100">
        <v>9</v>
      </c>
      <c r="CP87" s="100">
        <v>9</v>
      </c>
      <c r="CQ87" s="100">
        <v>7</v>
      </c>
      <c r="CR87" s="100">
        <v>9</v>
      </c>
      <c r="CS87" s="100">
        <v>7</v>
      </c>
      <c r="CT87" s="100">
        <v>18</v>
      </c>
      <c r="CU87" s="100">
        <v>15</v>
      </c>
      <c r="CV87" s="100">
        <v>14</v>
      </c>
      <c r="CW87" s="100">
        <v>9</v>
      </c>
      <c r="CX87" s="100">
        <v>10</v>
      </c>
      <c r="CY87" s="100">
        <v>6</v>
      </c>
      <c r="CZ87" s="100">
        <v>8</v>
      </c>
      <c r="DA87" s="100">
        <v>8</v>
      </c>
      <c r="DB87" s="100">
        <v>12</v>
      </c>
      <c r="DC87" s="100">
        <v>9</v>
      </c>
      <c r="DD87" s="100">
        <v>3</v>
      </c>
      <c r="DE87" s="100">
        <v>5</v>
      </c>
      <c r="DF87" s="100">
        <v>5</v>
      </c>
      <c r="DG87" s="100">
        <v>6</v>
      </c>
      <c r="DH87" s="100">
        <v>3</v>
      </c>
      <c r="DI87" s="100">
        <v>3</v>
      </c>
      <c r="DJ87" s="100">
        <v>5</v>
      </c>
      <c r="DK87" s="100">
        <v>2</v>
      </c>
      <c r="DL87" s="100">
        <v>2</v>
      </c>
      <c r="DM87" s="100">
        <v>3</v>
      </c>
      <c r="DN87" s="100">
        <v>4</v>
      </c>
      <c r="DO87" s="100">
        <v>1</v>
      </c>
      <c r="DP87" s="100">
        <v>0</v>
      </c>
      <c r="DQ87" s="100">
        <v>1</v>
      </c>
      <c r="DR87" s="100">
        <v>1</v>
      </c>
      <c r="DS87" s="100">
        <v>0</v>
      </c>
      <c r="DT87" s="100">
        <v>3</v>
      </c>
      <c r="DU87" s="100">
        <v>3</v>
      </c>
      <c r="DV87" s="100">
        <v>5</v>
      </c>
      <c r="DW87" s="100">
        <v>1</v>
      </c>
      <c r="DX87" s="100">
        <v>1</v>
      </c>
      <c r="DY87" s="100">
        <v>1</v>
      </c>
      <c r="DZ87" s="100">
        <v>1</v>
      </c>
      <c r="EA87" s="100">
        <v>1</v>
      </c>
      <c r="EB87" s="100">
        <v>2</v>
      </c>
      <c r="EC87" s="100">
        <v>1</v>
      </c>
      <c r="ED87" s="100">
        <v>0</v>
      </c>
      <c r="EE87" s="100">
        <v>3</v>
      </c>
      <c r="EF87" s="100">
        <v>1</v>
      </c>
      <c r="EG87" s="100">
        <v>-9</v>
      </c>
      <c r="EH87" s="100">
        <v>5</v>
      </c>
      <c r="EI87" s="100">
        <v>1</v>
      </c>
      <c r="EJ87" s="100">
        <v>1</v>
      </c>
      <c r="EK87" s="100">
        <v>5</v>
      </c>
      <c r="EL87" s="100">
        <v>1</v>
      </c>
      <c r="EM87" s="100">
        <v>4</v>
      </c>
      <c r="EN87" s="100">
        <v>3</v>
      </c>
      <c r="EO87" s="100">
        <v>1</v>
      </c>
      <c r="EP87" s="100">
        <v>0</v>
      </c>
      <c r="EQ87" s="100">
        <v>4</v>
      </c>
      <c r="ER87" s="100">
        <v>3</v>
      </c>
      <c r="ES87" s="100">
        <v>2</v>
      </c>
      <c r="ET87" s="100">
        <v>4</v>
      </c>
      <c r="EU87" s="100">
        <v>2</v>
      </c>
      <c r="EV87" s="100">
        <v>3</v>
      </c>
      <c r="EW87" s="100">
        <v>4</v>
      </c>
      <c r="EX87" s="100">
        <v>2</v>
      </c>
      <c r="EY87" s="100">
        <v>7</v>
      </c>
      <c r="EZ87" s="100">
        <v>3</v>
      </c>
      <c r="FA87" s="100">
        <v>5</v>
      </c>
      <c r="FB87" s="100">
        <v>4</v>
      </c>
      <c r="FC87" s="100">
        <v>7</v>
      </c>
      <c r="FD87" s="100">
        <v>2</v>
      </c>
      <c r="FE87" s="100">
        <v>9</v>
      </c>
      <c r="FF87" s="100">
        <v>7</v>
      </c>
      <c r="FG87" s="100">
        <v>17</v>
      </c>
      <c r="FH87" s="100">
        <v>12</v>
      </c>
      <c r="FI87" s="100">
        <v>21</v>
      </c>
      <c r="FJ87" s="100">
        <v>13</v>
      </c>
      <c r="FK87" s="100">
        <v>17</v>
      </c>
      <c r="FL87" s="100">
        <v>18</v>
      </c>
      <c r="FM87" s="100">
        <v>36</v>
      </c>
      <c r="FN87" s="100">
        <v>21</v>
      </c>
      <c r="FO87" s="100">
        <v>6</v>
      </c>
      <c r="FP87" s="100">
        <v>11</v>
      </c>
      <c r="FQ87" s="100">
        <v>13</v>
      </c>
      <c r="FR87" s="100">
        <v>23</v>
      </c>
      <c r="FS87" s="100">
        <v>23</v>
      </c>
      <c r="FT87" s="100">
        <v>23</v>
      </c>
      <c r="FU87" s="100">
        <v>29</v>
      </c>
      <c r="FV87" s="100">
        <v>20</v>
      </c>
      <c r="FW87" s="100">
        <v>25</v>
      </c>
      <c r="FX87" s="100">
        <v>23</v>
      </c>
      <c r="FY87" s="100">
        <v>22</v>
      </c>
      <c r="FZ87" s="100">
        <v>19</v>
      </c>
      <c r="GA87" s="100">
        <v>26</v>
      </c>
      <c r="GB87" s="100">
        <v>17</v>
      </c>
      <c r="GC87" s="100">
        <v>24</v>
      </c>
      <c r="GD87" s="100">
        <v>19</v>
      </c>
      <c r="GE87" s="100">
        <v>23</v>
      </c>
      <c r="GF87" s="100">
        <v>17</v>
      </c>
      <c r="GG87" s="100">
        <v>28</v>
      </c>
      <c r="GH87" s="100">
        <v>22</v>
      </c>
      <c r="GI87" s="100">
        <v>26</v>
      </c>
      <c r="GJ87" s="100">
        <v>18</v>
      </c>
      <c r="GK87" s="100">
        <v>18</v>
      </c>
      <c r="GL87" s="100">
        <v>26</v>
      </c>
      <c r="GM87" s="100">
        <v>31</v>
      </c>
      <c r="GN87" s="100">
        <v>36</v>
      </c>
      <c r="GO87" s="100">
        <v>37</v>
      </c>
      <c r="GP87" s="100">
        <v>38</v>
      </c>
      <c r="GQ87" s="100">
        <v>34</v>
      </c>
      <c r="GR87" s="100">
        <v>25</v>
      </c>
      <c r="GS87" s="100">
        <v>33</v>
      </c>
      <c r="GT87" s="100">
        <v>48</v>
      </c>
    </row>
    <row r="88" spans="1:225" s="100" customFormat="1" x14ac:dyDescent="0.25">
      <c r="C88" s="246" t="s">
        <v>11</v>
      </c>
      <c r="E88" s="100">
        <v>0</v>
      </c>
      <c r="F88" s="100">
        <v>1</v>
      </c>
      <c r="G88" s="100">
        <v>0</v>
      </c>
      <c r="H88" s="100">
        <v>3</v>
      </c>
      <c r="I88" s="100">
        <v>5</v>
      </c>
      <c r="J88" s="100">
        <v>1</v>
      </c>
      <c r="K88" s="100">
        <v>0</v>
      </c>
      <c r="L88" s="100">
        <v>2</v>
      </c>
      <c r="M88" s="100">
        <v>1</v>
      </c>
      <c r="N88" s="100">
        <v>5</v>
      </c>
      <c r="O88" s="100">
        <v>6</v>
      </c>
      <c r="P88" s="100">
        <v>5</v>
      </c>
      <c r="Q88" s="100">
        <v>8</v>
      </c>
      <c r="R88" s="100">
        <v>9</v>
      </c>
      <c r="S88" s="100">
        <v>14</v>
      </c>
      <c r="T88" s="100">
        <v>16</v>
      </c>
      <c r="U88" s="100">
        <v>60</v>
      </c>
      <c r="V88" s="100">
        <v>29</v>
      </c>
      <c r="W88" s="100">
        <v>27</v>
      </c>
      <c r="X88" s="100">
        <v>29</v>
      </c>
      <c r="Y88" s="100">
        <v>31</v>
      </c>
      <c r="Z88" s="100">
        <v>69</v>
      </c>
      <c r="AA88" s="100">
        <v>72</v>
      </c>
      <c r="AB88" s="100">
        <v>60</v>
      </c>
      <c r="AC88" s="100">
        <v>68</v>
      </c>
      <c r="AD88" s="100">
        <v>74</v>
      </c>
      <c r="AE88" s="100">
        <v>57</v>
      </c>
      <c r="AF88" s="100">
        <v>41</v>
      </c>
      <c r="AG88" s="100">
        <v>80</v>
      </c>
      <c r="AH88" s="100">
        <v>87</v>
      </c>
      <c r="AI88" s="100">
        <v>79</v>
      </c>
      <c r="AJ88" s="100">
        <v>112</v>
      </c>
      <c r="AK88" s="100">
        <v>82</v>
      </c>
      <c r="AL88" s="100">
        <v>73</v>
      </c>
      <c r="AM88" s="100">
        <v>65</v>
      </c>
      <c r="AN88" s="100">
        <v>67</v>
      </c>
      <c r="AO88" s="100">
        <v>78</v>
      </c>
      <c r="AP88" s="100">
        <v>191</v>
      </c>
      <c r="AQ88" s="100">
        <v>96</v>
      </c>
      <c r="AR88" s="100">
        <v>73</v>
      </c>
      <c r="AS88" s="100">
        <v>56</v>
      </c>
      <c r="AT88" s="100">
        <v>57</v>
      </c>
      <c r="AU88" s="100">
        <v>52</v>
      </c>
      <c r="AV88" s="100">
        <v>91</v>
      </c>
      <c r="AW88" s="100">
        <v>117</v>
      </c>
      <c r="AX88" s="100">
        <v>53</v>
      </c>
      <c r="AY88" s="100">
        <v>75</v>
      </c>
      <c r="AZ88" s="100">
        <v>48</v>
      </c>
      <c r="BA88" s="100">
        <v>64</v>
      </c>
      <c r="BB88" s="100">
        <v>38</v>
      </c>
      <c r="BC88" s="100">
        <v>61</v>
      </c>
      <c r="BD88" s="100">
        <v>48</v>
      </c>
      <c r="BE88" s="100">
        <v>38</v>
      </c>
      <c r="BF88" s="100">
        <v>47</v>
      </c>
      <c r="BG88" s="100">
        <v>9</v>
      </c>
      <c r="BH88" s="100">
        <v>5</v>
      </c>
      <c r="BI88" s="100">
        <v>30</v>
      </c>
      <c r="BJ88" s="100">
        <v>37</v>
      </c>
      <c r="BK88" s="100">
        <v>18</v>
      </c>
      <c r="BL88" s="100">
        <v>26</v>
      </c>
      <c r="BM88" s="100">
        <v>21</v>
      </c>
      <c r="BN88" s="100">
        <v>12</v>
      </c>
      <c r="BO88" s="100">
        <v>16</v>
      </c>
      <c r="BP88" s="100">
        <v>9</v>
      </c>
      <c r="BQ88" s="100">
        <v>18</v>
      </c>
      <c r="BR88" s="100">
        <v>21</v>
      </c>
      <c r="BS88" s="100">
        <v>17</v>
      </c>
      <c r="BT88" s="100">
        <v>7</v>
      </c>
      <c r="BU88" s="100">
        <v>-6</v>
      </c>
      <c r="BV88" s="100">
        <v>12</v>
      </c>
      <c r="BW88" s="100">
        <v>13</v>
      </c>
      <c r="BX88" s="100">
        <v>12</v>
      </c>
      <c r="BY88" s="100">
        <v>5</v>
      </c>
      <c r="BZ88" s="100">
        <v>11</v>
      </c>
      <c r="CA88" s="100">
        <v>4</v>
      </c>
      <c r="CB88" s="100">
        <v>1</v>
      </c>
      <c r="CC88" s="100">
        <v>6</v>
      </c>
      <c r="CD88" s="100">
        <v>8</v>
      </c>
      <c r="CE88" s="100">
        <v>8</v>
      </c>
      <c r="CF88" s="100">
        <v>7</v>
      </c>
      <c r="CG88" s="100">
        <v>9</v>
      </c>
      <c r="CH88" s="100">
        <v>7</v>
      </c>
      <c r="CI88" s="100">
        <v>5</v>
      </c>
      <c r="CJ88" s="100">
        <v>6</v>
      </c>
      <c r="CK88" s="100">
        <v>6</v>
      </c>
      <c r="CL88" s="100">
        <v>5</v>
      </c>
      <c r="CM88" s="100">
        <v>2</v>
      </c>
      <c r="CN88" s="100">
        <v>3</v>
      </c>
      <c r="CO88" s="100">
        <v>4</v>
      </c>
      <c r="CP88" s="100">
        <v>1</v>
      </c>
      <c r="CQ88" s="100">
        <v>0</v>
      </c>
      <c r="CR88" s="100">
        <v>0</v>
      </c>
      <c r="CS88" s="100">
        <v>5</v>
      </c>
      <c r="CT88" s="100">
        <v>4</v>
      </c>
      <c r="CU88" s="100">
        <v>7</v>
      </c>
      <c r="CV88" s="100">
        <v>4</v>
      </c>
      <c r="CW88" s="100">
        <v>4</v>
      </c>
      <c r="CX88" s="100">
        <v>4</v>
      </c>
      <c r="CY88" s="100">
        <v>4</v>
      </c>
      <c r="CZ88" s="100">
        <v>2</v>
      </c>
      <c r="DA88" s="100">
        <v>1</v>
      </c>
      <c r="DB88" s="100">
        <v>0</v>
      </c>
      <c r="DC88" s="100">
        <v>9</v>
      </c>
      <c r="DD88" s="100">
        <v>12</v>
      </c>
      <c r="DE88" s="100">
        <v>6</v>
      </c>
      <c r="DF88" s="100">
        <v>1</v>
      </c>
      <c r="DG88" s="100">
        <v>3</v>
      </c>
      <c r="DH88" s="100">
        <v>4</v>
      </c>
      <c r="DI88" s="100">
        <v>4</v>
      </c>
      <c r="DJ88" s="100">
        <v>13</v>
      </c>
      <c r="DK88" s="100">
        <v>4</v>
      </c>
      <c r="DL88" s="100">
        <v>1</v>
      </c>
      <c r="DM88" s="100">
        <v>3</v>
      </c>
      <c r="DN88" s="100">
        <v>2</v>
      </c>
      <c r="DO88" s="100">
        <v>5</v>
      </c>
      <c r="DP88" s="100">
        <v>1</v>
      </c>
      <c r="DQ88" s="100">
        <v>6</v>
      </c>
      <c r="DR88" s="100">
        <v>4</v>
      </c>
      <c r="DS88" s="100">
        <v>3</v>
      </c>
      <c r="DT88" s="100">
        <v>2</v>
      </c>
      <c r="DU88" s="100">
        <v>2</v>
      </c>
      <c r="DV88" s="100">
        <v>5</v>
      </c>
      <c r="DW88" s="100">
        <v>0</v>
      </c>
      <c r="DX88" s="100">
        <v>3</v>
      </c>
      <c r="DY88" s="100">
        <v>1</v>
      </c>
      <c r="DZ88" s="100">
        <v>4</v>
      </c>
      <c r="EA88" s="100">
        <v>2</v>
      </c>
      <c r="EB88" s="100">
        <v>-3</v>
      </c>
      <c r="EC88" s="100">
        <v>1</v>
      </c>
      <c r="ED88" s="100">
        <v>4</v>
      </c>
      <c r="EE88" s="100">
        <v>4</v>
      </c>
      <c r="EF88" s="100">
        <v>1</v>
      </c>
      <c r="EG88" s="100">
        <v>1</v>
      </c>
      <c r="EH88" s="100">
        <v>5</v>
      </c>
      <c r="EI88" s="100">
        <v>2</v>
      </c>
      <c r="EJ88" s="100">
        <v>4</v>
      </c>
      <c r="EK88" s="100">
        <v>2</v>
      </c>
      <c r="EL88" s="100">
        <v>4</v>
      </c>
      <c r="EM88" s="100">
        <v>10</v>
      </c>
      <c r="EN88" s="100">
        <v>3</v>
      </c>
      <c r="EO88" s="100">
        <v>4</v>
      </c>
      <c r="EP88" s="100">
        <v>0</v>
      </c>
      <c r="EQ88" s="100">
        <v>1</v>
      </c>
      <c r="ER88" s="100">
        <v>2</v>
      </c>
      <c r="ES88" s="100">
        <v>1</v>
      </c>
      <c r="ET88" s="100">
        <v>4</v>
      </c>
      <c r="EU88" s="100">
        <v>0</v>
      </c>
      <c r="EV88" s="100">
        <v>6</v>
      </c>
      <c r="EW88" s="100">
        <v>0</v>
      </c>
      <c r="EX88" s="100">
        <v>3</v>
      </c>
      <c r="EY88" s="100">
        <v>7</v>
      </c>
      <c r="EZ88" s="100">
        <v>3</v>
      </c>
      <c r="FA88" s="100">
        <v>7</v>
      </c>
      <c r="FB88" s="100">
        <v>3</v>
      </c>
      <c r="FC88" s="100">
        <v>5</v>
      </c>
      <c r="FD88" s="100">
        <v>11</v>
      </c>
      <c r="FE88" s="100">
        <v>12</v>
      </c>
      <c r="FF88" s="100">
        <v>10</v>
      </c>
      <c r="FG88" s="100">
        <v>5</v>
      </c>
      <c r="FH88" s="100">
        <v>8</v>
      </c>
      <c r="FI88" s="100">
        <v>7</v>
      </c>
      <c r="FJ88" s="100">
        <v>14</v>
      </c>
      <c r="FK88" s="100">
        <v>17</v>
      </c>
      <c r="FL88" s="100">
        <v>17</v>
      </c>
      <c r="FM88" s="100">
        <v>7</v>
      </c>
      <c r="FN88" s="100">
        <v>11</v>
      </c>
      <c r="FO88" s="100">
        <v>9</v>
      </c>
      <c r="FP88" s="100">
        <v>13</v>
      </c>
      <c r="FQ88" s="100">
        <v>8</v>
      </c>
      <c r="FR88" s="100">
        <v>18</v>
      </c>
      <c r="FS88" s="100">
        <v>24</v>
      </c>
      <c r="FT88" s="100">
        <v>16</v>
      </c>
      <c r="FU88" s="100">
        <v>13</v>
      </c>
      <c r="FV88" s="100">
        <v>12</v>
      </c>
      <c r="FW88" s="100">
        <v>5</v>
      </c>
      <c r="FX88" s="100">
        <v>16</v>
      </c>
      <c r="FY88" s="100">
        <v>6</v>
      </c>
      <c r="FZ88" s="100">
        <v>7</v>
      </c>
      <c r="GA88" s="100">
        <v>13</v>
      </c>
      <c r="GB88" s="100">
        <v>12</v>
      </c>
      <c r="GC88" s="100">
        <v>10</v>
      </c>
      <c r="GD88" s="100">
        <v>3</v>
      </c>
      <c r="GE88" s="100">
        <v>18</v>
      </c>
      <c r="GF88" s="100">
        <v>16</v>
      </c>
      <c r="GG88" s="100">
        <v>9</v>
      </c>
      <c r="GH88" s="100">
        <v>17</v>
      </c>
      <c r="GI88" s="100">
        <v>24</v>
      </c>
      <c r="GJ88" s="100">
        <v>15</v>
      </c>
      <c r="GK88" s="100">
        <v>13</v>
      </c>
      <c r="GL88" s="100">
        <v>27</v>
      </c>
      <c r="GM88" s="100">
        <v>24</v>
      </c>
      <c r="GN88" s="100">
        <v>33</v>
      </c>
      <c r="GO88" s="100">
        <v>17</v>
      </c>
      <c r="GP88" s="100">
        <v>31</v>
      </c>
      <c r="GQ88" s="100">
        <v>44</v>
      </c>
      <c r="GR88" s="100">
        <v>41</v>
      </c>
      <c r="GS88" s="100">
        <v>44</v>
      </c>
      <c r="GT88" s="100">
        <v>61</v>
      </c>
    </row>
    <row r="89" spans="1:225" s="100" customFormat="1" x14ac:dyDescent="0.25">
      <c r="C89" s="246" t="s">
        <v>14</v>
      </c>
      <c r="E89" s="100">
        <v>0</v>
      </c>
      <c r="F89" s="100">
        <v>1</v>
      </c>
      <c r="G89" s="100">
        <v>1</v>
      </c>
      <c r="H89" s="100">
        <v>0</v>
      </c>
      <c r="I89" s="100">
        <v>0</v>
      </c>
      <c r="J89" s="100">
        <v>0</v>
      </c>
      <c r="K89" s="100">
        <v>0</v>
      </c>
      <c r="L89" s="100">
        <v>2</v>
      </c>
      <c r="M89" s="100">
        <v>-1</v>
      </c>
      <c r="N89" s="100">
        <v>4</v>
      </c>
      <c r="O89" s="100">
        <v>7</v>
      </c>
      <c r="P89" s="100">
        <v>7</v>
      </c>
      <c r="Q89" s="100">
        <v>2</v>
      </c>
      <c r="R89" s="100">
        <v>2</v>
      </c>
      <c r="S89" s="100">
        <v>6</v>
      </c>
      <c r="T89" s="100">
        <v>7</v>
      </c>
      <c r="U89" s="100">
        <v>14</v>
      </c>
      <c r="V89" s="100">
        <v>0</v>
      </c>
      <c r="W89" s="100">
        <v>7</v>
      </c>
      <c r="X89" s="100">
        <v>7</v>
      </c>
      <c r="Y89" s="100">
        <v>7</v>
      </c>
      <c r="Z89" s="100">
        <v>11</v>
      </c>
      <c r="AA89" s="100">
        <v>10</v>
      </c>
      <c r="AB89" s="100">
        <v>13</v>
      </c>
      <c r="AC89" s="100">
        <v>12</v>
      </c>
      <c r="AD89" s="100">
        <v>18</v>
      </c>
      <c r="AE89" s="100">
        <v>7</v>
      </c>
      <c r="AF89" s="100">
        <v>19</v>
      </c>
      <c r="AG89" s="100">
        <v>23</v>
      </c>
      <c r="AH89" s="100">
        <v>14</v>
      </c>
      <c r="AI89" s="100">
        <v>22</v>
      </c>
      <c r="AJ89" s="100">
        <v>9</v>
      </c>
      <c r="AK89" s="100">
        <v>19</v>
      </c>
      <c r="AL89" s="100">
        <v>10</v>
      </c>
      <c r="AM89" s="100">
        <v>11</v>
      </c>
      <c r="AN89" s="100">
        <v>19</v>
      </c>
      <c r="AO89" s="100">
        <v>13</v>
      </c>
      <c r="AP89" s="100">
        <v>28</v>
      </c>
      <c r="AQ89" s="100">
        <v>38</v>
      </c>
      <c r="AR89" s="100">
        <v>16</v>
      </c>
      <c r="AS89" s="100">
        <v>34</v>
      </c>
      <c r="AT89" s="100">
        <v>8</v>
      </c>
      <c r="AU89" s="100">
        <v>13</v>
      </c>
      <c r="AV89" s="100">
        <v>21</v>
      </c>
      <c r="AW89" s="100">
        <v>49</v>
      </c>
      <c r="AX89" s="100">
        <v>46</v>
      </c>
      <c r="AY89" s="100">
        <v>21</v>
      </c>
      <c r="AZ89" s="100">
        <v>6</v>
      </c>
      <c r="BA89" s="100">
        <v>23</v>
      </c>
      <c r="BB89" s="100">
        <v>19</v>
      </c>
      <c r="BC89" s="100">
        <v>28</v>
      </c>
      <c r="BD89" s="100">
        <v>12</v>
      </c>
      <c r="BE89" s="100">
        <v>25</v>
      </c>
      <c r="BF89" s="100">
        <v>21</v>
      </c>
      <c r="BG89" s="100">
        <v>5</v>
      </c>
      <c r="BH89" s="100">
        <v>3</v>
      </c>
      <c r="BI89" s="100">
        <v>7</v>
      </c>
      <c r="BJ89" s="100">
        <v>9</v>
      </c>
      <c r="BK89" s="100">
        <v>14</v>
      </c>
      <c r="BL89" s="100">
        <v>15</v>
      </c>
      <c r="BM89" s="100">
        <v>2</v>
      </c>
      <c r="BN89" s="100">
        <v>6</v>
      </c>
      <c r="BO89" s="100">
        <v>15</v>
      </c>
      <c r="BP89" s="100">
        <v>17</v>
      </c>
      <c r="BQ89" s="100">
        <v>5</v>
      </c>
      <c r="BR89" s="100">
        <v>12</v>
      </c>
      <c r="BS89" s="100">
        <v>14</v>
      </c>
      <c r="BT89" s="100">
        <v>15</v>
      </c>
      <c r="BU89" s="100">
        <v>1</v>
      </c>
      <c r="BV89" s="100">
        <v>8</v>
      </c>
      <c r="BW89" s="100">
        <v>3</v>
      </c>
      <c r="BX89" s="100">
        <v>2</v>
      </c>
      <c r="BY89" s="100">
        <v>6</v>
      </c>
      <c r="BZ89" s="100">
        <v>4</v>
      </c>
      <c r="CA89" s="100">
        <v>6</v>
      </c>
      <c r="CB89" s="100">
        <v>2</v>
      </c>
      <c r="CC89" s="100">
        <v>1</v>
      </c>
      <c r="CD89" s="100">
        <v>6</v>
      </c>
      <c r="CE89" s="100">
        <v>5</v>
      </c>
      <c r="CF89" s="100">
        <v>4</v>
      </c>
      <c r="CG89" s="100">
        <v>0</v>
      </c>
      <c r="CH89" s="100">
        <v>2</v>
      </c>
      <c r="CI89" s="100">
        <v>1</v>
      </c>
      <c r="CJ89" s="100">
        <v>6</v>
      </c>
      <c r="CK89" s="100">
        <v>5</v>
      </c>
      <c r="CL89" s="100">
        <v>4</v>
      </c>
      <c r="CM89" s="100">
        <v>3</v>
      </c>
      <c r="CN89" s="100">
        <v>2</v>
      </c>
      <c r="CO89" s="100">
        <v>6</v>
      </c>
      <c r="CP89" s="100">
        <v>2</v>
      </c>
      <c r="CQ89" s="100">
        <v>0</v>
      </c>
      <c r="CR89" s="100">
        <v>2</v>
      </c>
      <c r="CS89" s="100">
        <v>8</v>
      </c>
      <c r="CT89" s="100">
        <v>3</v>
      </c>
      <c r="CU89" s="100">
        <v>4</v>
      </c>
      <c r="CV89" s="100">
        <v>2</v>
      </c>
      <c r="CW89" s="100">
        <v>0</v>
      </c>
      <c r="CX89" s="100">
        <v>1</v>
      </c>
      <c r="CY89" s="100">
        <v>3</v>
      </c>
      <c r="CZ89" s="100">
        <v>1</v>
      </c>
      <c r="DA89" s="100">
        <v>3</v>
      </c>
      <c r="DB89" s="100">
        <v>1</v>
      </c>
      <c r="DC89" s="100">
        <v>2</v>
      </c>
      <c r="DD89" s="100">
        <v>7</v>
      </c>
      <c r="DE89" s="100">
        <v>1</v>
      </c>
      <c r="DF89" s="100">
        <v>2</v>
      </c>
      <c r="DG89" s="100">
        <v>3</v>
      </c>
      <c r="DH89" s="100">
        <v>3</v>
      </c>
      <c r="DI89" s="100">
        <v>0</v>
      </c>
      <c r="DJ89" s="100">
        <v>0</v>
      </c>
      <c r="DK89" s="100">
        <v>0</v>
      </c>
      <c r="DL89" s="100">
        <v>-2</v>
      </c>
      <c r="DM89" s="100">
        <v>4</v>
      </c>
      <c r="DN89" s="100">
        <v>1</v>
      </c>
      <c r="DO89" s="100">
        <v>0</v>
      </c>
      <c r="DP89" s="100">
        <v>2</v>
      </c>
      <c r="DQ89" s="100">
        <v>2</v>
      </c>
      <c r="DR89" s="100">
        <v>0</v>
      </c>
      <c r="DS89" s="100">
        <v>3</v>
      </c>
      <c r="DT89" s="100">
        <v>1</v>
      </c>
      <c r="DU89" s="100">
        <v>0</v>
      </c>
      <c r="DV89" s="100">
        <v>1</v>
      </c>
      <c r="DW89" s="100">
        <v>2</v>
      </c>
      <c r="DX89" s="100">
        <v>0</v>
      </c>
      <c r="DY89" s="100">
        <v>0</v>
      </c>
      <c r="DZ89" s="100">
        <v>0</v>
      </c>
      <c r="EA89" s="100">
        <v>0</v>
      </c>
      <c r="EB89" s="100">
        <v>0</v>
      </c>
      <c r="EC89" s="100">
        <v>-6</v>
      </c>
      <c r="ED89" s="100">
        <v>0</v>
      </c>
      <c r="EE89" s="100">
        <v>0</v>
      </c>
      <c r="EF89" s="100">
        <v>0</v>
      </c>
      <c r="EG89" s="100">
        <v>0</v>
      </c>
      <c r="EH89" s="100">
        <v>0</v>
      </c>
      <c r="EI89" s="100">
        <v>0</v>
      </c>
      <c r="EJ89" s="100">
        <v>-1</v>
      </c>
      <c r="EK89" s="100">
        <v>0</v>
      </c>
      <c r="EL89" s="100">
        <v>0</v>
      </c>
      <c r="EM89" s="100">
        <v>1</v>
      </c>
      <c r="EN89" s="100">
        <v>1</v>
      </c>
      <c r="EO89" s="100">
        <v>0</v>
      </c>
      <c r="EP89" s="100">
        <v>1</v>
      </c>
      <c r="EQ89" s="100">
        <v>2</v>
      </c>
      <c r="ER89" s="100">
        <v>3</v>
      </c>
      <c r="ES89" s="100">
        <v>1</v>
      </c>
      <c r="ET89" s="100">
        <v>1</v>
      </c>
      <c r="EU89" s="100">
        <v>2</v>
      </c>
      <c r="EV89" s="100">
        <v>4</v>
      </c>
      <c r="EW89" s="100">
        <v>1</v>
      </c>
      <c r="EX89" s="100">
        <v>9</v>
      </c>
      <c r="EY89" s="100">
        <v>8</v>
      </c>
      <c r="EZ89" s="100">
        <v>4</v>
      </c>
      <c r="FA89" s="100">
        <v>8</v>
      </c>
      <c r="FB89" s="100">
        <v>6</v>
      </c>
      <c r="FC89" s="100">
        <v>3</v>
      </c>
      <c r="FD89" s="100">
        <v>5</v>
      </c>
      <c r="FE89" s="100">
        <v>5</v>
      </c>
      <c r="FF89" s="100">
        <v>4</v>
      </c>
      <c r="FG89" s="100">
        <v>5</v>
      </c>
      <c r="FH89" s="100">
        <v>2</v>
      </c>
      <c r="FI89" s="100">
        <v>46</v>
      </c>
      <c r="FJ89" s="100">
        <v>10</v>
      </c>
      <c r="FK89" s="100">
        <v>9</v>
      </c>
      <c r="FL89" s="100">
        <v>19</v>
      </c>
      <c r="FM89" s="100">
        <v>6</v>
      </c>
      <c r="FN89" s="100">
        <v>10</v>
      </c>
      <c r="FO89" s="100">
        <v>13</v>
      </c>
      <c r="FP89" s="100">
        <v>7</v>
      </c>
      <c r="FQ89" s="100">
        <v>15</v>
      </c>
      <c r="FR89" s="100">
        <v>13</v>
      </c>
      <c r="FS89" s="100">
        <v>14</v>
      </c>
      <c r="FT89" s="100">
        <v>16</v>
      </c>
      <c r="FU89" s="100">
        <v>11</v>
      </c>
      <c r="FV89" s="100">
        <v>6</v>
      </c>
      <c r="FW89" s="100">
        <v>12</v>
      </c>
      <c r="FX89" s="100">
        <v>8</v>
      </c>
      <c r="FY89" s="100">
        <v>9</v>
      </c>
      <c r="FZ89" s="100">
        <v>12</v>
      </c>
      <c r="GA89" s="100">
        <v>16</v>
      </c>
      <c r="GB89" s="100">
        <v>8</v>
      </c>
      <c r="GC89" s="100">
        <v>3</v>
      </c>
      <c r="GD89" s="100">
        <v>13</v>
      </c>
      <c r="GE89" s="100">
        <v>14</v>
      </c>
      <c r="GF89" s="100">
        <v>17</v>
      </c>
      <c r="GG89" s="100">
        <v>8</v>
      </c>
      <c r="GH89" s="100">
        <v>17</v>
      </c>
      <c r="GI89" s="100">
        <v>24</v>
      </c>
      <c r="GJ89" s="100">
        <v>18</v>
      </c>
      <c r="GK89" s="100">
        <v>19</v>
      </c>
      <c r="GL89" s="100">
        <v>27</v>
      </c>
      <c r="GM89" s="100">
        <v>16</v>
      </c>
      <c r="GN89" s="100">
        <v>25</v>
      </c>
      <c r="GO89" s="100">
        <v>22</v>
      </c>
      <c r="GP89" s="100">
        <v>23</v>
      </c>
      <c r="GQ89" s="100">
        <v>27</v>
      </c>
      <c r="GR89" s="100">
        <v>25</v>
      </c>
      <c r="GS89" s="100">
        <v>40</v>
      </c>
      <c r="GT89" s="100">
        <v>30</v>
      </c>
    </row>
    <row r="90" spans="1:225" s="100" customFormat="1" x14ac:dyDescent="0.25">
      <c r="C90" s="246" t="s">
        <v>13</v>
      </c>
      <c r="E90" s="100">
        <v>0</v>
      </c>
      <c r="F90" s="100">
        <v>0</v>
      </c>
      <c r="G90" s="100">
        <v>3</v>
      </c>
      <c r="H90" s="100">
        <v>-1</v>
      </c>
      <c r="I90" s="100">
        <v>0</v>
      </c>
      <c r="J90" s="100">
        <v>0</v>
      </c>
      <c r="K90" s="100">
        <v>2</v>
      </c>
      <c r="L90" s="100">
        <v>4</v>
      </c>
      <c r="M90" s="100">
        <v>1</v>
      </c>
      <c r="N90" s="100">
        <v>0</v>
      </c>
      <c r="O90" s="100">
        <v>1</v>
      </c>
      <c r="P90" s="100">
        <v>2</v>
      </c>
      <c r="Q90" s="100">
        <v>5</v>
      </c>
      <c r="R90" s="100">
        <v>3</v>
      </c>
      <c r="S90" s="100">
        <v>6</v>
      </c>
      <c r="T90" s="100">
        <v>5</v>
      </c>
      <c r="U90" s="100">
        <v>14</v>
      </c>
      <c r="V90" s="100">
        <v>2</v>
      </c>
      <c r="W90" s="100">
        <v>2</v>
      </c>
      <c r="X90" s="100">
        <v>6</v>
      </c>
      <c r="Y90" s="100">
        <v>8</v>
      </c>
      <c r="Z90" s="100">
        <v>14</v>
      </c>
      <c r="AA90" s="100">
        <v>14</v>
      </c>
      <c r="AB90" s="100">
        <v>18</v>
      </c>
      <c r="AC90" s="100">
        <v>12</v>
      </c>
      <c r="AD90" s="100">
        <v>13</v>
      </c>
      <c r="AE90" s="100">
        <v>14</v>
      </c>
      <c r="AF90" s="100">
        <v>13</v>
      </c>
      <c r="AG90" s="100">
        <v>17</v>
      </c>
      <c r="AH90" s="100">
        <v>16</v>
      </c>
      <c r="AI90" s="100">
        <v>23</v>
      </c>
      <c r="AJ90" s="100">
        <v>19</v>
      </c>
      <c r="AK90" s="100">
        <v>7</v>
      </c>
      <c r="AL90" s="100">
        <v>37</v>
      </c>
      <c r="AM90" s="100">
        <v>33</v>
      </c>
      <c r="AN90" s="100">
        <v>19</v>
      </c>
      <c r="AO90" s="100">
        <v>30</v>
      </c>
      <c r="AP90" s="100">
        <v>26</v>
      </c>
      <c r="AQ90" s="100">
        <v>27</v>
      </c>
      <c r="AR90" s="100">
        <v>15</v>
      </c>
      <c r="AS90" s="100">
        <v>26</v>
      </c>
      <c r="AT90" s="100">
        <v>18</v>
      </c>
      <c r="AU90" s="100">
        <v>5</v>
      </c>
      <c r="AV90" s="100">
        <v>2</v>
      </c>
      <c r="AW90" s="100">
        <v>20</v>
      </c>
      <c r="AX90" s="100">
        <v>11</v>
      </c>
      <c r="AY90" s="100">
        <v>13</v>
      </c>
      <c r="AZ90" s="100">
        <v>7</v>
      </c>
      <c r="BA90" s="100">
        <v>4</v>
      </c>
      <c r="BB90" s="100">
        <v>8</v>
      </c>
      <c r="BC90" s="100">
        <v>14</v>
      </c>
      <c r="BD90" s="100">
        <v>3</v>
      </c>
      <c r="BE90" s="100">
        <v>3</v>
      </c>
      <c r="BF90" s="100">
        <v>4</v>
      </c>
      <c r="BG90" s="100">
        <v>2</v>
      </c>
      <c r="BH90" s="100">
        <v>10</v>
      </c>
      <c r="BI90" s="100">
        <v>1</v>
      </c>
      <c r="BJ90" s="100">
        <v>3</v>
      </c>
      <c r="BK90" s="100">
        <v>3</v>
      </c>
      <c r="BL90" s="100">
        <v>3</v>
      </c>
      <c r="BM90" s="100">
        <v>2</v>
      </c>
      <c r="BN90" s="100">
        <v>5</v>
      </c>
      <c r="BO90" s="100">
        <v>2</v>
      </c>
      <c r="BP90" s="100">
        <v>12</v>
      </c>
      <c r="BQ90" s="100">
        <v>8</v>
      </c>
      <c r="BR90" s="100">
        <v>5</v>
      </c>
      <c r="BS90" s="100">
        <v>1</v>
      </c>
      <c r="BT90" s="100">
        <v>3</v>
      </c>
      <c r="BU90" s="100">
        <v>2</v>
      </c>
      <c r="BV90" s="100">
        <v>1</v>
      </c>
      <c r="BW90" s="100">
        <v>1</v>
      </c>
      <c r="BX90" s="100">
        <v>2</v>
      </c>
      <c r="BY90" s="100">
        <v>4</v>
      </c>
      <c r="BZ90" s="100">
        <v>0</v>
      </c>
      <c r="CA90" s="100">
        <v>1</v>
      </c>
      <c r="CB90" s="100">
        <v>4</v>
      </c>
      <c r="CC90" s="100">
        <v>1</v>
      </c>
      <c r="CD90" s="100">
        <v>3</v>
      </c>
      <c r="CE90" s="100">
        <v>8</v>
      </c>
      <c r="CF90" s="100">
        <v>2</v>
      </c>
      <c r="CG90" s="100">
        <v>4</v>
      </c>
      <c r="CH90" s="100">
        <v>4</v>
      </c>
      <c r="CI90" s="100">
        <v>6</v>
      </c>
      <c r="CJ90" s="100">
        <v>1</v>
      </c>
      <c r="CK90" s="100">
        <v>3</v>
      </c>
      <c r="CL90" s="100">
        <v>3</v>
      </c>
      <c r="CM90" s="100">
        <v>12</v>
      </c>
      <c r="CN90" s="100">
        <v>1</v>
      </c>
      <c r="CO90" s="100">
        <v>5</v>
      </c>
      <c r="CP90" s="100">
        <v>1</v>
      </c>
      <c r="CQ90" s="100">
        <v>4</v>
      </c>
      <c r="CR90" s="100">
        <v>2</v>
      </c>
      <c r="CS90" s="100">
        <v>6</v>
      </c>
      <c r="CT90" s="100">
        <v>3</v>
      </c>
      <c r="CU90" s="100">
        <v>1</v>
      </c>
      <c r="CV90" s="100">
        <v>2</v>
      </c>
      <c r="CW90" s="100">
        <v>0</v>
      </c>
      <c r="CX90" s="100">
        <v>0</v>
      </c>
      <c r="CY90" s="100">
        <v>5</v>
      </c>
      <c r="CZ90" s="100">
        <v>1</v>
      </c>
      <c r="DA90" s="100">
        <v>1</v>
      </c>
      <c r="DB90" s="100">
        <v>3</v>
      </c>
      <c r="DC90" s="100">
        <v>1</v>
      </c>
      <c r="DD90" s="100">
        <v>2</v>
      </c>
      <c r="DE90" s="100">
        <v>0</v>
      </c>
      <c r="DF90" s="100">
        <v>0</v>
      </c>
      <c r="DG90" s="100">
        <v>2</v>
      </c>
      <c r="DH90" s="100">
        <v>0</v>
      </c>
      <c r="DI90" s="100">
        <v>1</v>
      </c>
      <c r="DJ90" s="100">
        <v>0</v>
      </c>
      <c r="DK90" s="100">
        <v>1</v>
      </c>
      <c r="DL90" s="100">
        <v>1</v>
      </c>
      <c r="DM90" s="100">
        <v>1</v>
      </c>
      <c r="DN90" s="100">
        <v>1</v>
      </c>
      <c r="DO90" s="100">
        <v>1</v>
      </c>
      <c r="DP90" s="100">
        <v>0</v>
      </c>
      <c r="DQ90" s="100">
        <v>0</v>
      </c>
      <c r="DR90" s="100">
        <v>0</v>
      </c>
      <c r="DS90" s="100">
        <v>0</v>
      </c>
      <c r="DT90" s="100">
        <v>0</v>
      </c>
      <c r="DU90" s="100">
        <v>2</v>
      </c>
      <c r="DV90" s="100">
        <v>1</v>
      </c>
      <c r="DW90" s="100">
        <v>1</v>
      </c>
      <c r="DX90" s="100">
        <v>3</v>
      </c>
      <c r="DY90" s="100">
        <v>0</v>
      </c>
      <c r="DZ90" s="100">
        <v>0</v>
      </c>
      <c r="EA90" s="100">
        <v>1</v>
      </c>
      <c r="EB90" s="100">
        <v>0</v>
      </c>
      <c r="EC90" s="100">
        <v>0</v>
      </c>
      <c r="ED90" s="100">
        <v>2</v>
      </c>
      <c r="EE90" s="100">
        <v>0</v>
      </c>
      <c r="EF90" s="100">
        <v>2</v>
      </c>
      <c r="EG90" s="100">
        <v>7</v>
      </c>
      <c r="EH90" s="100">
        <v>8</v>
      </c>
      <c r="EI90" s="100">
        <v>6</v>
      </c>
      <c r="EJ90" s="100">
        <v>6</v>
      </c>
      <c r="EK90" s="100">
        <v>14</v>
      </c>
      <c r="EL90" s="100">
        <v>6</v>
      </c>
      <c r="EM90" s="100">
        <v>6</v>
      </c>
      <c r="EN90" s="100">
        <v>3</v>
      </c>
      <c r="EO90" s="100">
        <v>3</v>
      </c>
      <c r="EP90" s="100">
        <v>6</v>
      </c>
      <c r="EQ90" s="100">
        <v>6</v>
      </c>
      <c r="ER90" s="100">
        <v>7</v>
      </c>
      <c r="ES90" s="100">
        <v>5</v>
      </c>
      <c r="ET90" s="100">
        <v>8</v>
      </c>
      <c r="EU90" s="100">
        <v>8</v>
      </c>
      <c r="EV90" s="100">
        <v>8</v>
      </c>
      <c r="EW90" s="100">
        <v>8</v>
      </c>
      <c r="EX90" s="100">
        <v>4</v>
      </c>
      <c r="EY90" s="100">
        <v>4</v>
      </c>
      <c r="EZ90" s="100">
        <v>5</v>
      </c>
      <c r="FA90" s="100">
        <v>8</v>
      </c>
      <c r="FB90" s="100">
        <v>10</v>
      </c>
      <c r="FC90" s="100">
        <v>6</v>
      </c>
      <c r="FD90" s="100">
        <v>5</v>
      </c>
      <c r="FE90" s="100">
        <v>4</v>
      </c>
      <c r="FF90" s="100">
        <v>7</v>
      </c>
      <c r="FG90" s="100">
        <v>6</v>
      </c>
      <c r="FH90" s="100">
        <v>0</v>
      </c>
      <c r="FI90" s="100">
        <v>26</v>
      </c>
      <c r="FJ90" s="100">
        <v>6</v>
      </c>
      <c r="FK90" s="100">
        <v>4</v>
      </c>
      <c r="FL90" s="100">
        <v>3</v>
      </c>
      <c r="FM90" s="100">
        <v>5</v>
      </c>
      <c r="FN90" s="100">
        <v>5</v>
      </c>
      <c r="FO90" s="100">
        <v>1</v>
      </c>
      <c r="FP90" s="100">
        <v>3</v>
      </c>
      <c r="FQ90" s="100">
        <v>9</v>
      </c>
      <c r="FR90" s="100">
        <v>7</v>
      </c>
      <c r="FS90" s="100">
        <v>7</v>
      </c>
      <c r="FT90" s="100">
        <v>15</v>
      </c>
      <c r="FU90" s="100">
        <v>9</v>
      </c>
      <c r="FV90" s="100">
        <v>5</v>
      </c>
      <c r="FW90" s="100">
        <v>2</v>
      </c>
      <c r="FX90" s="100">
        <v>1</v>
      </c>
      <c r="FY90" s="100">
        <v>7</v>
      </c>
      <c r="FZ90" s="100">
        <v>4</v>
      </c>
      <c r="GA90" s="100">
        <v>12</v>
      </c>
      <c r="GB90" s="100">
        <v>3</v>
      </c>
      <c r="GC90" s="100">
        <v>3</v>
      </c>
      <c r="GD90" s="100">
        <v>0</v>
      </c>
      <c r="GE90" s="100">
        <v>2</v>
      </c>
      <c r="GF90" s="100">
        <v>3</v>
      </c>
      <c r="GG90" s="100">
        <v>6</v>
      </c>
      <c r="GH90" s="100">
        <v>10</v>
      </c>
      <c r="GI90" s="100">
        <v>12</v>
      </c>
      <c r="GJ90" s="100">
        <v>3</v>
      </c>
      <c r="GK90" s="100">
        <v>7</v>
      </c>
      <c r="GL90" s="100">
        <v>4</v>
      </c>
      <c r="GM90" s="100">
        <v>1</v>
      </c>
      <c r="GN90" s="100">
        <v>13</v>
      </c>
      <c r="GO90" s="100">
        <v>10</v>
      </c>
      <c r="GP90" s="100">
        <v>10</v>
      </c>
      <c r="GQ90" s="100">
        <v>4</v>
      </c>
      <c r="GR90" s="100">
        <v>8</v>
      </c>
      <c r="GS90" s="100">
        <v>8</v>
      </c>
      <c r="GT90" s="100">
        <v>22</v>
      </c>
    </row>
    <row r="91" spans="1:225" s="100" customFormat="1" x14ac:dyDescent="0.25">
      <c r="C91" s="246" t="s">
        <v>17</v>
      </c>
      <c r="E91" s="100">
        <v>0</v>
      </c>
      <c r="F91" s="100">
        <v>4</v>
      </c>
      <c r="G91" s="100">
        <v>2</v>
      </c>
      <c r="H91" s="100">
        <v>2</v>
      </c>
      <c r="I91" s="100">
        <v>1</v>
      </c>
      <c r="J91" s="100">
        <v>2</v>
      </c>
      <c r="K91" s="100">
        <v>4</v>
      </c>
      <c r="L91" s="100">
        <v>-10</v>
      </c>
      <c r="M91" s="100">
        <v>3</v>
      </c>
      <c r="N91" s="100">
        <v>0</v>
      </c>
      <c r="O91" s="100">
        <v>1</v>
      </c>
      <c r="P91" s="100">
        <v>2</v>
      </c>
      <c r="Q91" s="100">
        <v>3</v>
      </c>
      <c r="R91" s="100">
        <v>1</v>
      </c>
      <c r="S91" s="100">
        <v>4</v>
      </c>
      <c r="T91" s="100">
        <v>2</v>
      </c>
      <c r="U91" s="100">
        <v>18</v>
      </c>
      <c r="V91" s="100">
        <v>-6</v>
      </c>
      <c r="W91" s="100">
        <v>1</v>
      </c>
      <c r="X91" s="100">
        <v>5</v>
      </c>
      <c r="Y91" s="100">
        <v>3</v>
      </c>
      <c r="Z91" s="100">
        <v>10</v>
      </c>
      <c r="AA91" s="100">
        <v>18</v>
      </c>
      <c r="AB91" s="100">
        <v>12</v>
      </c>
      <c r="AC91" s="100">
        <v>14</v>
      </c>
      <c r="AD91" s="100">
        <v>23</v>
      </c>
      <c r="AE91" s="100">
        <v>5</v>
      </c>
      <c r="AF91" s="100">
        <v>7</v>
      </c>
      <c r="AG91" s="100">
        <v>14</v>
      </c>
      <c r="AH91" s="100">
        <v>21</v>
      </c>
      <c r="AI91" s="100">
        <v>16</v>
      </c>
      <c r="AJ91" s="100">
        <v>17</v>
      </c>
      <c r="AK91" s="100">
        <v>18</v>
      </c>
      <c r="AL91" s="100">
        <v>8</v>
      </c>
      <c r="AM91" s="100">
        <v>5</v>
      </c>
      <c r="AN91" s="100">
        <v>33</v>
      </c>
      <c r="AO91" s="100">
        <v>37</v>
      </c>
      <c r="AP91" s="100">
        <v>32</v>
      </c>
      <c r="AQ91" s="100">
        <v>15</v>
      </c>
      <c r="AR91" s="100">
        <v>18</v>
      </c>
      <c r="AS91" s="100">
        <v>13</v>
      </c>
      <c r="AT91" s="100">
        <v>8</v>
      </c>
      <c r="AU91" s="100">
        <v>10</v>
      </c>
      <c r="AV91" s="100">
        <v>30</v>
      </c>
      <c r="AW91" s="100">
        <v>22</v>
      </c>
      <c r="AX91" s="100">
        <v>10</v>
      </c>
      <c r="AY91" s="100">
        <v>14</v>
      </c>
      <c r="AZ91" s="100">
        <v>3</v>
      </c>
      <c r="BA91" s="100">
        <v>6</v>
      </c>
      <c r="BB91" s="100">
        <v>12</v>
      </c>
      <c r="BC91" s="100">
        <v>8</v>
      </c>
      <c r="BD91" s="100">
        <v>12</v>
      </c>
      <c r="BE91" s="100">
        <v>4</v>
      </c>
      <c r="BF91" s="100">
        <v>4</v>
      </c>
      <c r="BG91" s="100">
        <v>1</v>
      </c>
      <c r="BH91" s="100">
        <v>3</v>
      </c>
      <c r="BI91" s="100">
        <v>3</v>
      </c>
      <c r="BJ91" s="100">
        <v>3</v>
      </c>
      <c r="BK91" s="100">
        <v>3</v>
      </c>
      <c r="BL91" s="100">
        <v>5</v>
      </c>
      <c r="BM91" s="100">
        <v>0</v>
      </c>
      <c r="BN91" s="100">
        <v>2</v>
      </c>
      <c r="BO91" s="100">
        <v>0</v>
      </c>
      <c r="BP91" s="100">
        <v>5</v>
      </c>
      <c r="BQ91" s="100">
        <v>3</v>
      </c>
      <c r="BR91" s="100">
        <v>19</v>
      </c>
      <c r="BS91" s="100">
        <v>4</v>
      </c>
      <c r="BT91" s="100">
        <v>5</v>
      </c>
      <c r="BU91" s="100">
        <v>6</v>
      </c>
      <c r="BV91" s="100">
        <v>6</v>
      </c>
      <c r="BW91" s="100">
        <v>2</v>
      </c>
      <c r="BX91" s="100">
        <v>2</v>
      </c>
      <c r="BY91" s="100">
        <v>2</v>
      </c>
      <c r="BZ91" s="100">
        <v>2</v>
      </c>
      <c r="CA91" s="100">
        <v>1</v>
      </c>
      <c r="CB91" s="100">
        <v>2</v>
      </c>
      <c r="CC91" s="100">
        <v>0</v>
      </c>
      <c r="CD91" s="100">
        <v>2</v>
      </c>
      <c r="CE91" s="100">
        <v>2</v>
      </c>
      <c r="CF91" s="100">
        <v>2</v>
      </c>
      <c r="CG91" s="100">
        <v>0</v>
      </c>
      <c r="CH91" s="100">
        <v>1</v>
      </c>
      <c r="CI91" s="100">
        <v>0</v>
      </c>
      <c r="CJ91" s="100">
        <v>0</v>
      </c>
      <c r="CK91" s="100">
        <v>1</v>
      </c>
      <c r="CL91" s="100">
        <v>0</v>
      </c>
      <c r="CM91" s="100">
        <v>2</v>
      </c>
      <c r="CN91" s="100">
        <v>1</v>
      </c>
      <c r="CO91" s="100">
        <v>0</v>
      </c>
      <c r="CP91" s="100">
        <v>0</v>
      </c>
      <c r="CQ91" s="100">
        <v>0</v>
      </c>
      <c r="CR91" s="100">
        <v>0</v>
      </c>
      <c r="CS91" s="100">
        <v>3</v>
      </c>
      <c r="CT91" s="100">
        <v>1</v>
      </c>
      <c r="CU91" s="100">
        <v>0</v>
      </c>
      <c r="CV91" s="100">
        <v>1</v>
      </c>
      <c r="CW91" s="100">
        <v>0</v>
      </c>
      <c r="CX91" s="100">
        <v>2</v>
      </c>
      <c r="CY91" s="100">
        <v>1</v>
      </c>
      <c r="CZ91" s="100">
        <v>2</v>
      </c>
      <c r="DA91" s="100">
        <v>4</v>
      </c>
      <c r="DB91" s="100">
        <v>4</v>
      </c>
      <c r="DC91" s="100">
        <v>0</v>
      </c>
      <c r="DD91" s="100">
        <v>1</v>
      </c>
      <c r="DE91" s="100">
        <v>0</v>
      </c>
      <c r="DF91" s="100">
        <v>2</v>
      </c>
      <c r="DG91" s="100">
        <v>0</v>
      </c>
      <c r="DH91" s="100">
        <v>1</v>
      </c>
      <c r="DI91" s="100">
        <v>-1</v>
      </c>
      <c r="DJ91" s="100">
        <v>0</v>
      </c>
      <c r="DK91" s="100">
        <v>0</v>
      </c>
      <c r="DL91" s="100">
        <v>0</v>
      </c>
      <c r="DM91" s="100">
        <v>1</v>
      </c>
      <c r="DN91" s="100">
        <v>2</v>
      </c>
      <c r="DO91" s="100">
        <v>0</v>
      </c>
      <c r="DP91" s="100">
        <v>1</v>
      </c>
      <c r="DQ91" s="100">
        <v>0</v>
      </c>
      <c r="DR91" s="100">
        <v>0</v>
      </c>
      <c r="DS91" s="100">
        <v>-3</v>
      </c>
      <c r="DT91" s="100">
        <v>0</v>
      </c>
      <c r="DU91" s="100">
        <v>2</v>
      </c>
      <c r="DV91" s="100">
        <v>0</v>
      </c>
      <c r="DW91" s="100">
        <v>1</v>
      </c>
      <c r="DX91" s="100">
        <v>1</v>
      </c>
      <c r="DY91" s="100">
        <v>0</v>
      </c>
      <c r="DZ91" s="100">
        <v>0</v>
      </c>
      <c r="EA91" s="100">
        <v>1</v>
      </c>
      <c r="EB91" s="100">
        <v>0</v>
      </c>
      <c r="EC91" s="100">
        <v>1</v>
      </c>
      <c r="ED91" s="100">
        <v>0</v>
      </c>
      <c r="EE91" s="100">
        <v>1</v>
      </c>
      <c r="EF91" s="100">
        <v>0</v>
      </c>
      <c r="EG91" s="100">
        <v>1</v>
      </c>
      <c r="EH91" s="100">
        <v>0</v>
      </c>
      <c r="EI91" s="100">
        <v>2</v>
      </c>
      <c r="EJ91" s="100">
        <v>1</v>
      </c>
      <c r="EK91" s="100">
        <v>1</v>
      </c>
      <c r="EL91" s="100">
        <v>0</v>
      </c>
      <c r="EM91" s="100">
        <v>0</v>
      </c>
      <c r="EN91" s="100">
        <v>0</v>
      </c>
      <c r="EO91" s="100">
        <v>2</v>
      </c>
      <c r="EP91" s="100">
        <v>0</v>
      </c>
      <c r="EQ91" s="100">
        <v>2</v>
      </c>
      <c r="ER91" s="100">
        <v>0</v>
      </c>
      <c r="ES91" s="100">
        <v>0</v>
      </c>
      <c r="ET91" s="100">
        <v>1</v>
      </c>
      <c r="EU91" s="100">
        <v>0</v>
      </c>
      <c r="EV91" s="100">
        <v>1</v>
      </c>
      <c r="EW91" s="100">
        <v>1</v>
      </c>
      <c r="EX91" s="100">
        <v>2</v>
      </c>
      <c r="EY91" s="100">
        <v>1</v>
      </c>
      <c r="EZ91" s="100">
        <v>4</v>
      </c>
      <c r="FA91" s="100">
        <v>1</v>
      </c>
      <c r="FB91" s="100">
        <v>-1</v>
      </c>
      <c r="FC91" s="100">
        <v>0</v>
      </c>
      <c r="FD91" s="100">
        <v>0</v>
      </c>
      <c r="FE91" s="100">
        <v>1</v>
      </c>
      <c r="FF91" s="100">
        <v>3</v>
      </c>
      <c r="FG91" s="100">
        <v>2</v>
      </c>
      <c r="FH91" s="100">
        <v>14</v>
      </c>
      <c r="FI91" s="100">
        <v>14</v>
      </c>
      <c r="FJ91" s="100">
        <v>11</v>
      </c>
      <c r="FK91" s="100">
        <v>9</v>
      </c>
      <c r="FL91" s="100">
        <v>10</v>
      </c>
      <c r="FM91" s="100">
        <v>5</v>
      </c>
      <c r="FN91" s="100">
        <v>6</v>
      </c>
      <c r="FO91" s="100">
        <v>11</v>
      </c>
      <c r="FP91" s="100">
        <v>12</v>
      </c>
      <c r="FQ91" s="100">
        <v>8</v>
      </c>
      <c r="FR91" s="100">
        <v>4</v>
      </c>
      <c r="FS91" s="100">
        <v>4</v>
      </c>
      <c r="FT91" s="100">
        <v>6</v>
      </c>
      <c r="FU91" s="100">
        <v>7</v>
      </c>
      <c r="FV91" s="100">
        <v>5</v>
      </c>
      <c r="FW91" s="100">
        <v>4</v>
      </c>
      <c r="FX91" s="100">
        <v>8</v>
      </c>
      <c r="FY91" s="100">
        <v>3</v>
      </c>
      <c r="FZ91" s="100">
        <v>3</v>
      </c>
      <c r="GA91" s="100">
        <v>7</v>
      </c>
      <c r="GB91" s="100">
        <v>5</v>
      </c>
      <c r="GC91" s="100">
        <v>5</v>
      </c>
      <c r="GD91" s="100">
        <v>1</v>
      </c>
      <c r="GE91" s="100">
        <v>2</v>
      </c>
      <c r="GF91" s="100">
        <v>5</v>
      </c>
      <c r="GG91" s="100">
        <v>6</v>
      </c>
      <c r="GH91" s="100">
        <v>2</v>
      </c>
      <c r="GI91" s="100">
        <v>6</v>
      </c>
      <c r="GJ91" s="100">
        <v>8</v>
      </c>
      <c r="GK91" s="100">
        <v>1</v>
      </c>
      <c r="GL91" s="100">
        <v>9</v>
      </c>
      <c r="GM91" s="100">
        <v>5</v>
      </c>
      <c r="GN91" s="100">
        <v>6</v>
      </c>
      <c r="GO91" s="100">
        <v>5</v>
      </c>
      <c r="GP91" s="100">
        <v>10</v>
      </c>
      <c r="GQ91" s="100">
        <v>12</v>
      </c>
      <c r="GR91" s="100">
        <v>19</v>
      </c>
      <c r="GS91" s="100">
        <v>17</v>
      </c>
      <c r="GT91" s="100">
        <v>24</v>
      </c>
    </row>
    <row r="92" spans="1:225" s="100" customFormat="1" x14ac:dyDescent="0.25">
      <c r="C92" s="246" t="s">
        <v>15</v>
      </c>
      <c r="E92" s="100">
        <v>0</v>
      </c>
      <c r="F92" s="100">
        <v>1</v>
      </c>
      <c r="G92" s="100">
        <v>0</v>
      </c>
      <c r="H92" s="100">
        <v>0</v>
      </c>
      <c r="I92" s="100">
        <v>5</v>
      </c>
      <c r="J92" s="100">
        <v>2</v>
      </c>
      <c r="K92" s="100">
        <v>2</v>
      </c>
      <c r="L92" s="100">
        <v>0</v>
      </c>
      <c r="M92" s="100">
        <v>1</v>
      </c>
      <c r="N92" s="100">
        <v>-9</v>
      </c>
      <c r="O92" s="100">
        <v>1</v>
      </c>
      <c r="P92" s="100">
        <v>5</v>
      </c>
      <c r="Q92" s="100">
        <v>1</v>
      </c>
      <c r="R92" s="100">
        <v>0</v>
      </c>
      <c r="S92" s="100">
        <v>4</v>
      </c>
      <c r="T92" s="100">
        <v>14</v>
      </c>
      <c r="U92" s="100">
        <v>15</v>
      </c>
      <c r="V92" s="100">
        <v>4</v>
      </c>
      <c r="W92" s="100">
        <v>10</v>
      </c>
      <c r="X92" s="100">
        <v>11</v>
      </c>
      <c r="Y92" s="100">
        <v>0</v>
      </c>
      <c r="Z92" s="100">
        <v>14</v>
      </c>
      <c r="AA92" s="100">
        <v>30</v>
      </c>
      <c r="AB92" s="100">
        <v>11</v>
      </c>
      <c r="AC92" s="100">
        <v>11</v>
      </c>
      <c r="AD92" s="100">
        <v>8</v>
      </c>
      <c r="AE92" s="100">
        <v>5</v>
      </c>
      <c r="AF92" s="100">
        <v>11</v>
      </c>
      <c r="AG92" s="100">
        <v>8</v>
      </c>
      <c r="AH92" s="100">
        <v>6</v>
      </c>
      <c r="AI92" s="100">
        <v>6</v>
      </c>
      <c r="AJ92" s="100">
        <v>7</v>
      </c>
      <c r="AK92" s="100">
        <v>13</v>
      </c>
      <c r="AL92" s="100">
        <v>4</v>
      </c>
      <c r="AM92" s="100">
        <v>7</v>
      </c>
      <c r="AN92" s="100">
        <v>13</v>
      </c>
      <c r="AO92" s="100">
        <v>8</v>
      </c>
      <c r="AP92" s="100">
        <v>12</v>
      </c>
      <c r="AQ92" s="100">
        <v>14</v>
      </c>
      <c r="AR92" s="100">
        <v>10</v>
      </c>
      <c r="AS92" s="100">
        <v>8</v>
      </c>
      <c r="AT92" s="100">
        <v>1</v>
      </c>
      <c r="AU92" s="100">
        <v>5</v>
      </c>
      <c r="AV92" s="100">
        <v>5</v>
      </c>
      <c r="AW92" s="100">
        <v>6</v>
      </c>
      <c r="AX92" s="100">
        <v>3</v>
      </c>
      <c r="AY92" s="100">
        <v>5</v>
      </c>
      <c r="AZ92" s="100">
        <v>4</v>
      </c>
      <c r="BA92" s="100">
        <v>4</v>
      </c>
      <c r="BB92" s="100">
        <v>3</v>
      </c>
      <c r="BC92" s="100">
        <v>4</v>
      </c>
      <c r="BD92" s="100">
        <v>9</v>
      </c>
      <c r="BE92" s="100">
        <v>3</v>
      </c>
      <c r="BF92" s="100">
        <v>0</v>
      </c>
      <c r="BG92" s="100">
        <v>0</v>
      </c>
      <c r="BH92" s="100">
        <v>0</v>
      </c>
      <c r="BI92" s="100">
        <v>1</v>
      </c>
      <c r="BJ92" s="100">
        <v>3</v>
      </c>
      <c r="BK92" s="100">
        <v>3</v>
      </c>
      <c r="BL92" s="100">
        <v>0</v>
      </c>
      <c r="BM92" s="100">
        <v>0</v>
      </c>
      <c r="BN92" s="100">
        <v>1</v>
      </c>
      <c r="BO92" s="100">
        <v>3</v>
      </c>
      <c r="BP92" s="100">
        <v>1</v>
      </c>
      <c r="BQ92" s="100">
        <v>1</v>
      </c>
      <c r="BR92" s="100">
        <v>0</v>
      </c>
      <c r="BS92" s="100">
        <v>0</v>
      </c>
      <c r="BT92" s="100">
        <v>1</v>
      </c>
      <c r="BU92" s="100">
        <v>3</v>
      </c>
      <c r="BV92" s="100">
        <v>0</v>
      </c>
      <c r="BW92" s="100">
        <v>0</v>
      </c>
      <c r="BX92" s="100">
        <v>1</v>
      </c>
      <c r="BY92" s="100">
        <v>0</v>
      </c>
      <c r="BZ92" s="100">
        <v>0</v>
      </c>
      <c r="CA92" s="100">
        <v>0</v>
      </c>
      <c r="CB92" s="100">
        <v>0</v>
      </c>
      <c r="CC92" s="100">
        <v>0</v>
      </c>
      <c r="CD92" s="100">
        <v>0</v>
      </c>
      <c r="CE92" s="100">
        <v>2</v>
      </c>
      <c r="CF92" s="100">
        <v>0</v>
      </c>
      <c r="CG92" s="100">
        <v>0</v>
      </c>
      <c r="CH92" s="100">
        <v>0</v>
      </c>
      <c r="CI92" s="100">
        <v>0</v>
      </c>
      <c r="CJ92" s="100">
        <v>0</v>
      </c>
      <c r="CK92" s="100">
        <v>0</v>
      </c>
      <c r="CL92" s="100">
        <v>1</v>
      </c>
      <c r="CM92" s="100">
        <v>0</v>
      </c>
      <c r="CN92" s="100">
        <v>1</v>
      </c>
      <c r="CO92" s="100">
        <v>1</v>
      </c>
      <c r="CP92" s="100">
        <v>0</v>
      </c>
      <c r="CQ92" s="100">
        <v>0</v>
      </c>
      <c r="CR92" s="100">
        <v>0</v>
      </c>
      <c r="CS92" s="100">
        <v>1</v>
      </c>
      <c r="CT92" s="100">
        <v>0</v>
      </c>
      <c r="CU92" s="100">
        <v>2</v>
      </c>
      <c r="CV92" s="100">
        <v>0</v>
      </c>
      <c r="CW92" s="100">
        <v>0</v>
      </c>
      <c r="CX92" s="100">
        <v>0</v>
      </c>
      <c r="CY92" s="100">
        <v>0</v>
      </c>
      <c r="CZ92" s="100">
        <v>1</v>
      </c>
      <c r="DA92" s="100">
        <v>1</v>
      </c>
      <c r="DB92" s="100">
        <v>0</v>
      </c>
      <c r="DC92" s="100">
        <v>2</v>
      </c>
      <c r="DD92" s="100">
        <v>0</v>
      </c>
      <c r="DE92" s="100">
        <v>0</v>
      </c>
      <c r="DF92" s="100">
        <v>1</v>
      </c>
      <c r="DG92" s="100">
        <v>2</v>
      </c>
      <c r="DH92" s="100">
        <v>0</v>
      </c>
      <c r="DI92" s="100">
        <v>0</v>
      </c>
      <c r="DJ92" s="100">
        <v>0</v>
      </c>
      <c r="DK92" s="100">
        <v>0</v>
      </c>
      <c r="DL92" s="100">
        <v>0</v>
      </c>
      <c r="DM92" s="100">
        <v>3</v>
      </c>
      <c r="DN92" s="100">
        <v>0</v>
      </c>
      <c r="DO92" s="100">
        <v>0</v>
      </c>
      <c r="DP92" s="100">
        <v>0</v>
      </c>
      <c r="DQ92" s="100">
        <v>0</v>
      </c>
      <c r="DR92" s="100">
        <v>0</v>
      </c>
      <c r="DS92" s="100">
        <v>0</v>
      </c>
      <c r="DT92" s="100">
        <v>0</v>
      </c>
      <c r="DU92" s="100">
        <v>0</v>
      </c>
      <c r="DV92" s="100">
        <v>0</v>
      </c>
      <c r="DW92" s="100">
        <v>0</v>
      </c>
      <c r="DX92" s="100">
        <v>2</v>
      </c>
      <c r="DY92" s="100">
        <v>0</v>
      </c>
      <c r="DZ92" s="100">
        <v>0</v>
      </c>
      <c r="EA92" s="100">
        <v>1</v>
      </c>
      <c r="EB92" s="100">
        <v>1</v>
      </c>
      <c r="EC92" s="100">
        <v>0</v>
      </c>
      <c r="ED92" s="100">
        <v>1</v>
      </c>
      <c r="EE92" s="100">
        <v>0</v>
      </c>
      <c r="EF92" s="100">
        <v>0</v>
      </c>
      <c r="EG92" s="100">
        <v>0</v>
      </c>
      <c r="EH92" s="100">
        <v>0</v>
      </c>
      <c r="EI92" s="100">
        <v>0</v>
      </c>
      <c r="EJ92" s="100">
        <v>0</v>
      </c>
      <c r="EK92" s="100">
        <v>0</v>
      </c>
      <c r="EL92" s="100">
        <v>1</v>
      </c>
      <c r="EM92" s="100">
        <v>0</v>
      </c>
      <c r="EN92" s="100">
        <v>1</v>
      </c>
      <c r="EO92" s="100">
        <v>0</v>
      </c>
      <c r="EP92" s="100">
        <v>0</v>
      </c>
      <c r="EQ92" s="100">
        <v>1</v>
      </c>
      <c r="ER92" s="100">
        <v>2</v>
      </c>
      <c r="ES92" s="100">
        <v>3</v>
      </c>
      <c r="ET92" s="100">
        <v>2</v>
      </c>
      <c r="EU92" s="100">
        <v>2</v>
      </c>
      <c r="EV92" s="100">
        <v>1</v>
      </c>
      <c r="EW92" s="100">
        <v>2</v>
      </c>
      <c r="EX92" s="100">
        <v>3</v>
      </c>
      <c r="EY92" s="100">
        <v>3</v>
      </c>
      <c r="EZ92" s="100">
        <v>5</v>
      </c>
      <c r="FA92" s="100">
        <v>3</v>
      </c>
      <c r="FB92" s="100">
        <v>7</v>
      </c>
      <c r="FC92" s="100">
        <v>5</v>
      </c>
      <c r="FD92" s="100">
        <v>6</v>
      </c>
      <c r="FE92" s="100">
        <v>7</v>
      </c>
      <c r="FF92" s="100">
        <v>7</v>
      </c>
      <c r="FG92" s="100">
        <v>7</v>
      </c>
      <c r="FH92" s="100">
        <v>9</v>
      </c>
      <c r="FI92" s="100">
        <v>5</v>
      </c>
      <c r="FJ92" s="100">
        <v>10</v>
      </c>
      <c r="FK92" s="100">
        <v>13</v>
      </c>
      <c r="FL92" s="100">
        <v>12</v>
      </c>
      <c r="FM92" s="100">
        <v>8</v>
      </c>
      <c r="FN92" s="100">
        <v>10</v>
      </c>
      <c r="FO92" s="100">
        <v>10</v>
      </c>
      <c r="FP92" s="100">
        <v>11</v>
      </c>
      <c r="FQ92" s="100">
        <v>5</v>
      </c>
      <c r="FR92" s="100">
        <v>8</v>
      </c>
      <c r="FS92" s="100">
        <v>7</v>
      </c>
      <c r="FT92" s="100">
        <v>9</v>
      </c>
      <c r="FU92" s="100">
        <v>6</v>
      </c>
      <c r="FV92" s="100">
        <v>3</v>
      </c>
      <c r="FW92" s="100">
        <v>5</v>
      </c>
      <c r="FX92" s="100">
        <v>5</v>
      </c>
      <c r="FY92" s="100">
        <v>6</v>
      </c>
      <c r="FZ92" s="100">
        <v>10</v>
      </c>
      <c r="GA92" s="100">
        <v>4</v>
      </c>
      <c r="GB92" s="100">
        <v>2</v>
      </c>
      <c r="GC92" s="100">
        <v>8</v>
      </c>
      <c r="GD92" s="100">
        <v>2</v>
      </c>
      <c r="GE92" s="100">
        <v>4</v>
      </c>
      <c r="GF92" s="100">
        <v>8</v>
      </c>
      <c r="GG92" s="100">
        <v>7</v>
      </c>
      <c r="GH92" s="100">
        <v>7</v>
      </c>
      <c r="GI92" s="100">
        <v>6</v>
      </c>
      <c r="GJ92" s="100">
        <v>12</v>
      </c>
      <c r="GK92" s="100">
        <v>13</v>
      </c>
      <c r="GL92" s="100">
        <v>16</v>
      </c>
      <c r="GM92" s="100">
        <v>17</v>
      </c>
      <c r="GN92" s="100">
        <v>29</v>
      </c>
      <c r="GO92" s="100">
        <v>35</v>
      </c>
      <c r="GP92" s="100">
        <v>24</v>
      </c>
      <c r="GQ92" s="100">
        <v>35</v>
      </c>
      <c r="GR92" s="100">
        <v>42</v>
      </c>
      <c r="GS92" s="100">
        <v>34</v>
      </c>
      <c r="GT92" s="100">
        <v>37</v>
      </c>
    </row>
    <row r="93" spans="1:225" s="100" customFormat="1" ht="15.75" thickBot="1" x14ac:dyDescent="0.3">
      <c r="C93" s="247" t="s">
        <v>12</v>
      </c>
      <c r="E93" s="100">
        <v>0</v>
      </c>
      <c r="F93" s="100">
        <v>0</v>
      </c>
      <c r="G93" s="100">
        <v>0</v>
      </c>
      <c r="H93" s="100">
        <v>0</v>
      </c>
      <c r="I93" s="100">
        <v>0</v>
      </c>
      <c r="J93" s="100">
        <v>0</v>
      </c>
      <c r="K93" s="100">
        <v>0</v>
      </c>
      <c r="L93" s="100">
        <v>0</v>
      </c>
      <c r="M93" s="100">
        <v>3</v>
      </c>
      <c r="N93" s="100">
        <v>11</v>
      </c>
      <c r="O93" s="100">
        <v>2</v>
      </c>
      <c r="P93" s="100">
        <v>0</v>
      </c>
      <c r="Q93" s="100">
        <v>1</v>
      </c>
      <c r="R93" s="100">
        <v>2</v>
      </c>
      <c r="S93" s="100">
        <v>5</v>
      </c>
      <c r="T93" s="100">
        <v>3</v>
      </c>
      <c r="U93" s="100">
        <v>12</v>
      </c>
      <c r="V93" s="100">
        <v>0</v>
      </c>
      <c r="W93" s="100">
        <v>4</v>
      </c>
      <c r="X93" s="100">
        <v>7</v>
      </c>
      <c r="Y93" s="100">
        <v>6</v>
      </c>
      <c r="Z93" s="100">
        <v>5</v>
      </c>
      <c r="AA93" s="100">
        <v>12</v>
      </c>
      <c r="AB93" s="100">
        <v>9</v>
      </c>
      <c r="AC93" s="100">
        <v>17</v>
      </c>
      <c r="AD93" s="100">
        <v>15</v>
      </c>
      <c r="AE93" s="100">
        <v>4</v>
      </c>
      <c r="AF93" s="100">
        <v>9</v>
      </c>
      <c r="AG93" s="100">
        <v>21</v>
      </c>
      <c r="AH93" s="100">
        <v>15</v>
      </c>
      <c r="AI93" s="100">
        <v>11</v>
      </c>
      <c r="AJ93" s="100">
        <v>20</v>
      </c>
      <c r="AK93" s="100">
        <v>16</v>
      </c>
      <c r="AL93" s="100">
        <v>8</v>
      </c>
      <c r="AM93" s="100">
        <v>3</v>
      </c>
      <c r="AN93" s="100">
        <v>14</v>
      </c>
      <c r="AO93" s="100">
        <v>18</v>
      </c>
      <c r="AP93" s="100">
        <v>24</v>
      </c>
      <c r="AQ93" s="100">
        <v>21</v>
      </c>
      <c r="AR93" s="100">
        <v>15</v>
      </c>
      <c r="AS93" s="100">
        <v>9</v>
      </c>
      <c r="AT93" s="100">
        <v>6</v>
      </c>
      <c r="AU93" s="100">
        <v>7</v>
      </c>
      <c r="AV93" s="100">
        <v>11</v>
      </c>
      <c r="AW93" s="100">
        <v>13</v>
      </c>
      <c r="AX93" s="100">
        <v>18</v>
      </c>
      <c r="AY93" s="239">
        <v>12</v>
      </c>
      <c r="AZ93" s="239">
        <v>9</v>
      </c>
      <c r="BA93" s="239">
        <v>5</v>
      </c>
      <c r="BB93" s="239">
        <v>5</v>
      </c>
      <c r="BC93" s="239">
        <v>16</v>
      </c>
      <c r="BD93" s="239">
        <v>16</v>
      </c>
      <c r="BE93" s="239">
        <v>12</v>
      </c>
      <c r="BF93" s="239">
        <v>0</v>
      </c>
      <c r="BG93" s="239">
        <v>12</v>
      </c>
      <c r="BH93" s="239">
        <v>0</v>
      </c>
      <c r="BI93" s="239">
        <v>4</v>
      </c>
      <c r="BJ93" s="239">
        <v>6</v>
      </c>
      <c r="BK93" s="239">
        <v>2</v>
      </c>
      <c r="BL93" s="239">
        <v>6</v>
      </c>
      <c r="BM93" s="239">
        <v>1</v>
      </c>
      <c r="BN93" s="239">
        <v>4</v>
      </c>
      <c r="BO93" s="239">
        <v>4</v>
      </c>
      <c r="BP93" s="239">
        <v>2</v>
      </c>
      <c r="BQ93" s="239">
        <v>0</v>
      </c>
      <c r="BR93" s="239">
        <v>1</v>
      </c>
      <c r="BS93" s="100">
        <v>1</v>
      </c>
      <c r="BT93" s="239">
        <v>1</v>
      </c>
      <c r="BU93" s="100">
        <v>1</v>
      </c>
      <c r="BV93" s="100">
        <v>1</v>
      </c>
      <c r="BW93" s="239">
        <v>1</v>
      </c>
      <c r="BX93" s="100">
        <v>0</v>
      </c>
      <c r="BY93" s="100">
        <v>1</v>
      </c>
      <c r="BZ93" s="100">
        <v>0</v>
      </c>
      <c r="CA93" s="100">
        <v>0</v>
      </c>
      <c r="CB93" s="239">
        <v>1</v>
      </c>
      <c r="CC93" s="100">
        <v>0</v>
      </c>
      <c r="CD93" s="100">
        <v>2</v>
      </c>
      <c r="CE93" s="100">
        <v>0</v>
      </c>
      <c r="CF93" s="100">
        <v>2</v>
      </c>
      <c r="CG93" s="100">
        <v>3</v>
      </c>
      <c r="CH93" s="100">
        <v>0</v>
      </c>
      <c r="CI93" s="100">
        <v>1</v>
      </c>
      <c r="CJ93" s="100">
        <v>0</v>
      </c>
      <c r="CK93" s="100">
        <v>0</v>
      </c>
      <c r="CL93" s="100">
        <v>0</v>
      </c>
      <c r="CM93" s="100">
        <v>0</v>
      </c>
      <c r="CN93" s="100">
        <v>0</v>
      </c>
      <c r="CO93" s="100">
        <v>4</v>
      </c>
      <c r="CP93" s="100">
        <v>0</v>
      </c>
      <c r="CQ93" s="100">
        <v>2</v>
      </c>
      <c r="CR93" s="100">
        <v>0</v>
      </c>
      <c r="CS93" s="100">
        <v>2</v>
      </c>
      <c r="CT93" s="100">
        <v>3</v>
      </c>
      <c r="CU93" s="100">
        <v>1</v>
      </c>
      <c r="CV93" s="100">
        <v>4</v>
      </c>
      <c r="CW93" s="100">
        <v>0</v>
      </c>
      <c r="CX93" s="100">
        <v>0</v>
      </c>
      <c r="CY93" s="100">
        <v>1</v>
      </c>
      <c r="CZ93" s="100">
        <v>2</v>
      </c>
      <c r="DA93" s="100">
        <v>-1</v>
      </c>
      <c r="DB93" s="100">
        <v>0</v>
      </c>
      <c r="DC93" s="100">
        <v>3</v>
      </c>
      <c r="DD93" s="100">
        <v>1</v>
      </c>
      <c r="DE93" s="100">
        <v>0</v>
      </c>
      <c r="DF93" s="100">
        <v>2</v>
      </c>
      <c r="DG93" s="100">
        <v>1</v>
      </c>
      <c r="DH93" s="100">
        <v>0</v>
      </c>
      <c r="DI93" s="100">
        <v>1</v>
      </c>
      <c r="DJ93" s="100">
        <v>0</v>
      </c>
      <c r="DK93" s="100">
        <v>0</v>
      </c>
      <c r="DL93" s="100">
        <v>0</v>
      </c>
      <c r="DM93" s="100">
        <v>0</v>
      </c>
      <c r="DN93" s="100">
        <v>0</v>
      </c>
      <c r="DO93" s="100">
        <v>0</v>
      </c>
      <c r="DP93" s="100">
        <v>0</v>
      </c>
      <c r="DQ93" s="100">
        <v>0</v>
      </c>
      <c r="DR93" s="100">
        <v>0</v>
      </c>
      <c r="DS93" s="239">
        <v>0</v>
      </c>
      <c r="DT93" s="239">
        <v>0</v>
      </c>
      <c r="DU93" s="239">
        <v>1</v>
      </c>
      <c r="DV93" s="239">
        <v>0</v>
      </c>
      <c r="DW93" s="239">
        <v>-2</v>
      </c>
      <c r="DX93" s="239">
        <v>0</v>
      </c>
      <c r="DY93" s="239">
        <v>-1</v>
      </c>
      <c r="DZ93" s="239">
        <v>0</v>
      </c>
      <c r="EA93" s="100">
        <v>1</v>
      </c>
      <c r="EB93" s="100">
        <v>-1</v>
      </c>
      <c r="EC93" s="100">
        <v>1</v>
      </c>
      <c r="ED93" s="100">
        <v>0</v>
      </c>
      <c r="EE93" s="100">
        <v>0</v>
      </c>
      <c r="EF93" s="100">
        <v>0</v>
      </c>
      <c r="EG93" s="100">
        <v>0</v>
      </c>
      <c r="EH93" s="100">
        <v>2</v>
      </c>
      <c r="EI93" s="100">
        <v>0</v>
      </c>
      <c r="EJ93" s="100">
        <v>2</v>
      </c>
      <c r="EK93" s="100">
        <v>3</v>
      </c>
      <c r="EL93" s="100">
        <v>0</v>
      </c>
      <c r="EM93" s="100">
        <v>0</v>
      </c>
      <c r="EN93" s="100">
        <v>1</v>
      </c>
      <c r="EO93" s="100">
        <v>2</v>
      </c>
      <c r="EP93" s="100">
        <v>3</v>
      </c>
      <c r="EQ93" s="100">
        <v>1</v>
      </c>
      <c r="ER93" s="100">
        <v>2</v>
      </c>
      <c r="ES93" s="100">
        <v>1</v>
      </c>
      <c r="ET93" s="100">
        <v>0</v>
      </c>
      <c r="EU93" s="100">
        <v>0</v>
      </c>
      <c r="EV93" s="100">
        <v>0</v>
      </c>
      <c r="EW93" s="100">
        <v>1</v>
      </c>
      <c r="EX93" s="100">
        <v>1</v>
      </c>
      <c r="EY93" s="100">
        <v>1</v>
      </c>
      <c r="EZ93" s="100">
        <v>1</v>
      </c>
      <c r="FA93" s="100">
        <v>1</v>
      </c>
      <c r="FB93" s="100">
        <v>0</v>
      </c>
      <c r="FC93" s="100">
        <v>5</v>
      </c>
      <c r="FD93" s="100">
        <v>3</v>
      </c>
      <c r="FE93" s="100">
        <v>1</v>
      </c>
      <c r="FF93" s="100">
        <v>3</v>
      </c>
      <c r="FG93" s="100">
        <v>5</v>
      </c>
      <c r="FH93" s="100">
        <v>0</v>
      </c>
      <c r="FI93" s="100">
        <v>2</v>
      </c>
      <c r="FJ93" s="100">
        <v>2</v>
      </c>
      <c r="FK93" s="100">
        <v>3</v>
      </c>
      <c r="FL93" s="100">
        <v>1</v>
      </c>
      <c r="FM93" s="100">
        <v>2</v>
      </c>
      <c r="FN93" s="100">
        <v>1</v>
      </c>
      <c r="FO93" s="100">
        <v>3</v>
      </c>
      <c r="FP93" s="100">
        <v>1</v>
      </c>
      <c r="FQ93" s="100">
        <v>1</v>
      </c>
      <c r="FR93" s="100">
        <v>3</v>
      </c>
      <c r="FS93" s="100">
        <v>2</v>
      </c>
      <c r="FT93" s="100">
        <v>3</v>
      </c>
      <c r="FU93" s="100">
        <v>4</v>
      </c>
      <c r="FV93" s="100">
        <v>0</v>
      </c>
      <c r="FW93" s="100">
        <v>3</v>
      </c>
      <c r="FX93" s="100">
        <v>1</v>
      </c>
      <c r="FY93" s="100">
        <v>2</v>
      </c>
      <c r="FZ93" s="100">
        <v>1</v>
      </c>
      <c r="GA93" s="100">
        <v>1</v>
      </c>
      <c r="GB93" s="100">
        <v>2</v>
      </c>
      <c r="GC93" s="100">
        <v>1</v>
      </c>
      <c r="GD93" s="100">
        <v>0</v>
      </c>
      <c r="GE93" s="100">
        <v>0</v>
      </c>
      <c r="GF93" s="100">
        <v>2</v>
      </c>
      <c r="GG93" s="100">
        <v>3</v>
      </c>
      <c r="GH93" s="100">
        <v>2</v>
      </c>
      <c r="GI93" s="100">
        <v>3</v>
      </c>
      <c r="GJ93" s="100">
        <v>6</v>
      </c>
      <c r="GK93" s="100">
        <v>0</v>
      </c>
      <c r="GL93" s="100">
        <v>3</v>
      </c>
      <c r="GM93" s="100">
        <v>7</v>
      </c>
      <c r="GN93" s="100">
        <v>1</v>
      </c>
      <c r="GO93" s="100">
        <v>5</v>
      </c>
      <c r="GP93" s="100">
        <v>8</v>
      </c>
      <c r="GQ93" s="100">
        <v>5</v>
      </c>
      <c r="GR93" s="100">
        <v>8</v>
      </c>
      <c r="GS93" s="100">
        <v>10</v>
      </c>
      <c r="GT93" s="100">
        <v>15</v>
      </c>
    </row>
    <row r="94" spans="1:225" s="100" customFormat="1" x14ac:dyDescent="0.25">
      <c r="C94" s="249"/>
    </row>
    <row r="95" spans="1:225" s="100" customFormat="1" x14ac:dyDescent="0.25">
      <c r="C95" s="249"/>
    </row>
    <row r="96" spans="1:225" s="100" customFormat="1" x14ac:dyDescent="0.25">
      <c r="A96" s="239"/>
      <c r="B96" s="239"/>
      <c r="C96" s="239"/>
    </row>
    <row r="97" spans="1:225" s="100" customFormat="1" x14ac:dyDescent="0.25">
      <c r="A97" s="239"/>
      <c r="B97" s="239"/>
      <c r="C97" s="239" t="s">
        <v>99</v>
      </c>
      <c r="D97" s="242">
        <v>43893</v>
      </c>
      <c r="E97" s="242">
        <v>43894</v>
      </c>
      <c r="F97" s="242">
        <v>43895</v>
      </c>
      <c r="G97" s="242">
        <v>43896</v>
      </c>
      <c r="H97" s="242">
        <v>43897</v>
      </c>
      <c r="I97" s="242">
        <v>43898</v>
      </c>
      <c r="J97" s="242">
        <v>43899</v>
      </c>
      <c r="K97" s="242">
        <v>43900</v>
      </c>
      <c r="L97" s="242">
        <v>43901</v>
      </c>
      <c r="M97" s="242">
        <v>43902</v>
      </c>
      <c r="N97" s="242">
        <v>43903</v>
      </c>
      <c r="O97" s="242">
        <v>43904</v>
      </c>
      <c r="P97" s="242">
        <v>43905</v>
      </c>
      <c r="Q97" s="242">
        <v>43906</v>
      </c>
      <c r="R97" s="242">
        <v>43907</v>
      </c>
      <c r="S97" s="242">
        <v>43908</v>
      </c>
      <c r="T97" s="242">
        <v>43909</v>
      </c>
      <c r="U97" s="242">
        <v>43910</v>
      </c>
      <c r="V97" s="242">
        <v>43911</v>
      </c>
      <c r="W97" s="242">
        <v>43912</v>
      </c>
      <c r="X97" s="242">
        <v>43913</v>
      </c>
      <c r="Y97" s="242">
        <v>43914</v>
      </c>
      <c r="Z97" s="242">
        <v>43915</v>
      </c>
      <c r="AA97" s="242">
        <v>43916</v>
      </c>
      <c r="AB97" s="242">
        <v>43917</v>
      </c>
      <c r="AC97" s="242">
        <v>43918</v>
      </c>
      <c r="AD97" s="242">
        <v>43919</v>
      </c>
      <c r="AE97" s="242">
        <v>43920</v>
      </c>
      <c r="AF97" s="242">
        <v>43921</v>
      </c>
      <c r="AG97" s="242">
        <v>43922</v>
      </c>
      <c r="AH97" s="242">
        <v>43923</v>
      </c>
      <c r="AI97" s="242">
        <v>43924</v>
      </c>
      <c r="AJ97" s="242">
        <v>43925</v>
      </c>
      <c r="AK97" s="242">
        <v>43926</v>
      </c>
      <c r="AL97" s="242">
        <v>43927</v>
      </c>
      <c r="AM97" s="242">
        <v>43928</v>
      </c>
      <c r="AN97" s="242">
        <v>43929</v>
      </c>
      <c r="AO97" s="242">
        <v>43930</v>
      </c>
      <c r="AP97" s="242">
        <v>43931</v>
      </c>
      <c r="AQ97" s="242">
        <v>43932</v>
      </c>
      <c r="AR97" s="242">
        <v>43933</v>
      </c>
      <c r="AS97" s="242">
        <v>43934</v>
      </c>
      <c r="AT97" s="242">
        <v>43935</v>
      </c>
      <c r="AU97" s="242">
        <v>43936</v>
      </c>
      <c r="AV97" s="242">
        <v>43937</v>
      </c>
      <c r="AW97" s="242">
        <v>43938</v>
      </c>
      <c r="AX97" s="242">
        <v>43939</v>
      </c>
      <c r="AY97" s="242">
        <v>43940</v>
      </c>
      <c r="AZ97" s="242">
        <v>43941</v>
      </c>
      <c r="BA97" s="242">
        <v>43942</v>
      </c>
      <c r="BB97" s="242">
        <v>43943</v>
      </c>
      <c r="BC97" s="242">
        <v>43944</v>
      </c>
      <c r="BD97" s="242">
        <v>43945</v>
      </c>
      <c r="BE97" s="242">
        <v>43946</v>
      </c>
      <c r="BF97" s="242">
        <v>43947</v>
      </c>
      <c r="BG97" s="242">
        <v>43948</v>
      </c>
      <c r="BH97" s="242">
        <v>43949</v>
      </c>
      <c r="BI97" s="242">
        <v>43950</v>
      </c>
      <c r="BJ97" s="242">
        <v>43951</v>
      </c>
      <c r="BK97" s="242">
        <v>43952</v>
      </c>
      <c r="BL97" s="242">
        <v>43953</v>
      </c>
      <c r="BM97" s="242">
        <v>43954</v>
      </c>
      <c r="BN97" s="242">
        <v>43955</v>
      </c>
      <c r="BO97" s="242">
        <v>43956</v>
      </c>
      <c r="BP97" s="242">
        <v>43957</v>
      </c>
      <c r="BQ97" s="242">
        <v>43958</v>
      </c>
      <c r="BR97" s="242">
        <v>43959</v>
      </c>
      <c r="BS97" s="242">
        <v>43960</v>
      </c>
      <c r="BT97" s="242">
        <v>43961</v>
      </c>
      <c r="BU97" s="242">
        <v>43962</v>
      </c>
      <c r="BV97" s="242">
        <v>43963</v>
      </c>
      <c r="BW97" s="242">
        <v>43964</v>
      </c>
      <c r="BX97" s="242">
        <v>43965</v>
      </c>
      <c r="BY97" s="242">
        <v>43966</v>
      </c>
      <c r="BZ97" s="242">
        <v>43967</v>
      </c>
      <c r="CA97" s="242">
        <v>43968</v>
      </c>
      <c r="CB97" s="242">
        <v>43969</v>
      </c>
      <c r="CC97" s="242">
        <v>43970</v>
      </c>
      <c r="CD97" s="242">
        <v>43971</v>
      </c>
      <c r="CE97" s="242">
        <v>43972</v>
      </c>
      <c r="CF97" s="242">
        <v>43973</v>
      </c>
      <c r="CG97" s="242">
        <v>43974</v>
      </c>
      <c r="CH97" s="242">
        <v>43975</v>
      </c>
      <c r="CI97" s="242">
        <v>43976</v>
      </c>
      <c r="CJ97" s="242">
        <v>43977</v>
      </c>
      <c r="CK97" s="242">
        <v>43978</v>
      </c>
      <c r="CL97" s="242">
        <v>43979</v>
      </c>
      <c r="CM97" s="242">
        <v>43980</v>
      </c>
      <c r="CN97" s="242">
        <v>43981</v>
      </c>
      <c r="CO97" s="242">
        <v>43982</v>
      </c>
      <c r="CP97" s="242">
        <v>43983</v>
      </c>
      <c r="CQ97" s="242">
        <v>43984</v>
      </c>
      <c r="CR97" s="242">
        <v>43985</v>
      </c>
      <c r="CS97" s="242">
        <v>43986</v>
      </c>
      <c r="CT97" s="242">
        <v>43987</v>
      </c>
      <c r="CU97" s="242">
        <v>43988</v>
      </c>
      <c r="CV97" s="242">
        <v>43989</v>
      </c>
      <c r="CW97" s="242">
        <v>43990</v>
      </c>
      <c r="CX97" s="242">
        <v>43991</v>
      </c>
      <c r="CY97" s="242">
        <v>43992</v>
      </c>
      <c r="CZ97" s="242">
        <v>43993</v>
      </c>
      <c r="DA97" s="242">
        <v>43994</v>
      </c>
      <c r="DB97" s="242">
        <v>43995</v>
      </c>
      <c r="DC97" s="242">
        <v>43996</v>
      </c>
      <c r="DD97" s="242">
        <v>43997</v>
      </c>
      <c r="DE97" s="242">
        <v>43998</v>
      </c>
      <c r="DF97" s="242">
        <v>43999</v>
      </c>
      <c r="DG97" s="242">
        <v>44000</v>
      </c>
      <c r="DH97" s="242">
        <v>44001</v>
      </c>
      <c r="DI97" s="242">
        <v>44002</v>
      </c>
      <c r="DJ97" s="242">
        <v>44003</v>
      </c>
      <c r="DK97" s="242">
        <v>44004</v>
      </c>
      <c r="DL97" s="242">
        <v>44005</v>
      </c>
      <c r="DM97" s="242">
        <v>44006</v>
      </c>
      <c r="DN97" s="242">
        <v>44007</v>
      </c>
      <c r="DO97" s="242">
        <v>44008</v>
      </c>
      <c r="DP97" s="242">
        <v>44009</v>
      </c>
      <c r="DQ97" s="242">
        <v>44010</v>
      </c>
      <c r="DR97" s="242">
        <v>44011</v>
      </c>
      <c r="DS97" s="242">
        <v>44012</v>
      </c>
      <c r="DT97" s="242">
        <v>44013</v>
      </c>
      <c r="DU97" s="242">
        <v>44014</v>
      </c>
      <c r="DV97" s="242">
        <v>44015</v>
      </c>
      <c r="DW97" s="242">
        <v>44016</v>
      </c>
      <c r="DX97" s="242">
        <v>44017</v>
      </c>
      <c r="DY97" s="242">
        <v>44018</v>
      </c>
      <c r="DZ97" s="242">
        <v>44019</v>
      </c>
      <c r="EA97" s="242">
        <v>44020</v>
      </c>
      <c r="EB97" s="242">
        <v>44021</v>
      </c>
      <c r="EC97" s="242">
        <v>44022</v>
      </c>
      <c r="ED97" s="242">
        <v>44023</v>
      </c>
      <c r="EE97" s="242">
        <v>44024</v>
      </c>
      <c r="EF97" s="242">
        <v>44025</v>
      </c>
      <c r="EG97" s="242">
        <v>44026</v>
      </c>
      <c r="EH97" s="242">
        <v>44027</v>
      </c>
      <c r="EI97" s="242">
        <v>44028</v>
      </c>
      <c r="EJ97" s="242">
        <v>44029</v>
      </c>
      <c r="EK97" s="242">
        <v>44030</v>
      </c>
      <c r="EL97" s="242">
        <v>44031</v>
      </c>
      <c r="EM97" s="242">
        <v>44032</v>
      </c>
      <c r="EN97" s="242">
        <v>44033</v>
      </c>
      <c r="EO97" s="242">
        <v>44034</v>
      </c>
      <c r="EP97" s="242">
        <v>44035</v>
      </c>
      <c r="EQ97" s="242">
        <v>44036</v>
      </c>
      <c r="ER97" s="242">
        <v>44037</v>
      </c>
      <c r="ES97" s="242">
        <v>44038</v>
      </c>
      <c r="ET97" s="242">
        <v>44039</v>
      </c>
      <c r="EU97" s="242">
        <v>44040</v>
      </c>
      <c r="EV97" s="242">
        <v>44041</v>
      </c>
      <c r="EW97" s="242">
        <v>44042</v>
      </c>
      <c r="EX97" s="242">
        <v>44043</v>
      </c>
      <c r="EY97" s="242">
        <v>44044</v>
      </c>
      <c r="EZ97" s="242">
        <v>44045</v>
      </c>
      <c r="FA97" s="242">
        <v>44046</v>
      </c>
      <c r="FB97" s="242">
        <v>44047</v>
      </c>
      <c r="FC97" s="242">
        <v>44048</v>
      </c>
      <c r="FD97" s="242">
        <v>44049</v>
      </c>
      <c r="FE97" s="242">
        <v>44050</v>
      </c>
      <c r="FF97" s="242">
        <v>44051</v>
      </c>
      <c r="FG97" s="242">
        <v>44052</v>
      </c>
      <c r="FH97" s="242">
        <v>44053</v>
      </c>
      <c r="FI97" s="242">
        <v>44054</v>
      </c>
      <c r="FJ97" s="242">
        <v>44055</v>
      </c>
      <c r="FK97" s="242">
        <v>44056</v>
      </c>
      <c r="FL97" s="242">
        <v>44057</v>
      </c>
      <c r="FM97" s="242">
        <v>44058</v>
      </c>
      <c r="FN97" s="242">
        <v>44059</v>
      </c>
      <c r="FO97" s="242">
        <v>44060</v>
      </c>
      <c r="FP97" s="242">
        <v>44061</v>
      </c>
      <c r="FQ97" s="242">
        <v>44062</v>
      </c>
      <c r="FR97" s="242">
        <v>44063</v>
      </c>
      <c r="FS97" s="242">
        <v>44064</v>
      </c>
      <c r="FT97" s="242">
        <v>44065</v>
      </c>
      <c r="FU97" s="242">
        <v>44066</v>
      </c>
      <c r="FV97" s="242">
        <v>44067</v>
      </c>
      <c r="FW97" s="242">
        <v>44068</v>
      </c>
      <c r="FX97" s="242">
        <v>44069</v>
      </c>
      <c r="FY97" s="242">
        <v>44070</v>
      </c>
      <c r="FZ97" s="242">
        <v>44071</v>
      </c>
      <c r="GA97" s="242">
        <v>44072</v>
      </c>
      <c r="GB97" s="242">
        <v>44073</v>
      </c>
      <c r="GC97" s="242">
        <v>44074</v>
      </c>
      <c r="GD97" s="242">
        <v>44075</v>
      </c>
      <c r="GE97" s="242">
        <v>44076</v>
      </c>
      <c r="GF97" s="242">
        <v>44077</v>
      </c>
      <c r="GG97" s="242">
        <v>44078</v>
      </c>
      <c r="GH97" s="242">
        <v>44079</v>
      </c>
      <c r="GI97" s="242">
        <v>44080</v>
      </c>
      <c r="GJ97" s="242">
        <v>44081</v>
      </c>
      <c r="GK97" s="242">
        <v>44082</v>
      </c>
      <c r="GL97" s="242">
        <v>44083</v>
      </c>
      <c r="GM97" s="242">
        <v>44084</v>
      </c>
      <c r="GN97" s="242">
        <v>44085</v>
      </c>
      <c r="GO97" s="242">
        <v>44086</v>
      </c>
      <c r="GP97" s="242">
        <v>44087</v>
      </c>
      <c r="GQ97" s="242">
        <v>44088</v>
      </c>
      <c r="GR97" s="242">
        <v>44089</v>
      </c>
      <c r="GS97" s="242">
        <v>44090</v>
      </c>
      <c r="GT97" s="242">
        <v>44091</v>
      </c>
      <c r="GU97" s="242">
        <v>44092</v>
      </c>
      <c r="GV97" s="242">
        <v>44093</v>
      </c>
      <c r="GW97" s="242">
        <v>44094</v>
      </c>
      <c r="GX97" s="242">
        <v>44095</v>
      </c>
      <c r="GY97" s="242">
        <v>44096</v>
      </c>
      <c r="GZ97" s="242">
        <v>44097</v>
      </c>
      <c r="HA97" s="242">
        <v>44098</v>
      </c>
      <c r="HB97" s="242">
        <v>44099</v>
      </c>
      <c r="HC97" s="242">
        <v>44100</v>
      </c>
      <c r="HD97" s="242">
        <v>44101</v>
      </c>
      <c r="HE97" s="242">
        <v>44102</v>
      </c>
      <c r="HF97" s="242">
        <v>44103</v>
      </c>
      <c r="HG97" s="242">
        <v>44104</v>
      </c>
      <c r="HH97" s="242">
        <v>44105</v>
      </c>
      <c r="HI97" s="242">
        <v>44106</v>
      </c>
      <c r="HJ97" s="242">
        <v>44107</v>
      </c>
      <c r="HK97" s="242">
        <v>44108</v>
      </c>
      <c r="HL97" s="242">
        <v>44109</v>
      </c>
      <c r="HM97" s="242">
        <v>44110</v>
      </c>
      <c r="HN97" s="242">
        <v>44111</v>
      </c>
      <c r="HO97" s="242">
        <v>44112</v>
      </c>
      <c r="HP97" s="242">
        <v>44113</v>
      </c>
      <c r="HQ97" s="242">
        <v>44114</v>
      </c>
    </row>
    <row r="98" spans="1:225" s="100" customFormat="1" x14ac:dyDescent="0.25">
      <c r="A98" s="239"/>
      <c r="B98" s="239"/>
      <c r="C98" s="250" t="s">
        <v>7</v>
      </c>
      <c r="G98" s="100">
        <f t="shared" ref="G98:G109" si="121">SUM(E82:G82)/3</f>
        <v>5.666666666666667</v>
      </c>
      <c r="H98" s="99">
        <f t="shared" ref="H98:H109" si="122">SUM(F82:H82)/3</f>
        <v>7.333333333333333</v>
      </c>
      <c r="I98" s="99">
        <f t="shared" ref="I98:I109" si="123">SUM(G82:I82)/3</f>
        <v>6.333333333333333</v>
      </c>
      <c r="J98" s="99">
        <f t="shared" ref="J98:J109" si="124">SUM(H82:J82)/3</f>
        <v>5.333333333333333</v>
      </c>
      <c r="K98" s="99">
        <f t="shared" ref="K98:K109" si="125">SUM(I82:K82)/3</f>
        <v>5.666666666666667</v>
      </c>
      <c r="L98" s="99">
        <f t="shared" ref="L98:L109" si="126">SUM(F82:L82)/7</f>
        <v>6.1428571428571432</v>
      </c>
      <c r="M98" s="99">
        <f t="shared" ref="M98:M109" si="127">SUM(G82:M82)/7</f>
        <v>7.2857142857142856</v>
      </c>
      <c r="N98" s="99">
        <f t="shared" ref="N98:N109" si="128">SUM(H82:N82)/7</f>
        <v>9</v>
      </c>
      <c r="O98" s="99">
        <f t="shared" ref="O98:O109" si="129">SUM(I82:O82)/7</f>
        <v>9.7142857142857135</v>
      </c>
      <c r="P98" s="99">
        <f t="shared" ref="P98:P109" si="130">SUM(J82:P82)/7</f>
        <v>12</v>
      </c>
      <c r="Q98" s="99">
        <f t="shared" ref="Q98:Q109" si="131">SUM(K82:Q82)/7</f>
        <v>15.571428571428571</v>
      </c>
      <c r="R98" s="99">
        <f t="shared" ref="R98:R109" si="132">SUM(L82:R82)/7</f>
        <v>20</v>
      </c>
      <c r="S98" s="99">
        <f t="shared" ref="S98:S109" si="133">SUM(M82:S82)/7</f>
        <v>27.285714285714285</v>
      </c>
      <c r="T98" s="99">
        <f t="shared" ref="T98:T109" si="134">SUM(N82:T82)/7</f>
        <v>35.571428571428569</v>
      </c>
      <c r="U98" s="99">
        <f t="shared" ref="U98:U109" si="135">SUM(O82:U82)/7</f>
        <v>65.142857142857139</v>
      </c>
      <c r="V98" s="99">
        <f t="shared" ref="V98:V109" si="136">SUM(P82:V82)/7</f>
        <v>56.285714285714285</v>
      </c>
      <c r="W98" s="99">
        <f t="shared" ref="W98:W109" si="137">SUM(Q82:W82)/7</f>
        <v>68</v>
      </c>
      <c r="X98" s="99">
        <f t="shared" ref="X98:X109" si="138">SUM(R82:X82)/7</f>
        <v>72.571428571428569</v>
      </c>
      <c r="Y98" s="99">
        <f t="shared" ref="Y98:Y109" si="139">SUM(S82:Y82)/7</f>
        <v>83</v>
      </c>
      <c r="Z98" s="99">
        <f t="shared" ref="Z98:Z109" si="140">SUM(T82:Z82)/7</f>
        <v>93.428571428571431</v>
      </c>
      <c r="AA98" s="99">
        <f t="shared" ref="AA98:AA109" si="141">SUM(U82:AA82)/7</f>
        <v>105.42857142857143</v>
      </c>
      <c r="AB98" s="99">
        <f t="shared" ref="AB98:AB109" si="142">SUM(V82:AB82)/7</f>
        <v>102.57142857142857</v>
      </c>
      <c r="AC98" s="99">
        <f t="shared" ref="AC98:AC109" si="143">SUM(W82:AC82)/7</f>
        <v>146.28571428571428</v>
      </c>
      <c r="AD98" s="99">
        <f t="shared" ref="AD98:AD109" si="144">SUM(X82:AD82)/7</f>
        <v>154.85714285714286</v>
      </c>
      <c r="AE98" s="99">
        <f t="shared" ref="AE98:AE109" si="145">SUM(Y82:AE82)/7</f>
        <v>166.28571428571428</v>
      </c>
      <c r="AF98" s="99">
        <f t="shared" ref="AF98:AF109" si="146">SUM(Z82:AF82)/7</f>
        <v>169.85714285714286</v>
      </c>
      <c r="AG98" s="99">
        <f t="shared" ref="AG98:AG109" si="147">SUM(AA82:AG82)/7</f>
        <v>187</v>
      </c>
      <c r="AH98" s="99">
        <f t="shared" ref="AH98:AH109" si="148">SUM(AB82:AH82)/7</f>
        <v>196.57142857142858</v>
      </c>
      <c r="AI98" s="99">
        <f t="shared" ref="AI98:AI109" si="149">SUM(AC82:AI82)/7</f>
        <v>196.28571428571428</v>
      </c>
      <c r="AJ98" s="99">
        <f t="shared" ref="AJ98:AJ109" si="150">SUM(AD82:AJ82)/7</f>
        <v>187.42857142857142</v>
      </c>
      <c r="AK98" s="99">
        <f t="shared" ref="AK98:AK109" si="151">SUM(AE82:AK82)/7</f>
        <v>207.14285714285714</v>
      </c>
      <c r="AL98" s="99">
        <f t="shared" ref="AL98:AL109" si="152">SUM(AF82:AL82)/7</f>
        <v>222.14285714285714</v>
      </c>
      <c r="AM98" s="99">
        <f t="shared" ref="AM98:AM109" si="153">SUM(AG82:AM82)/7</f>
        <v>222.14285714285714</v>
      </c>
      <c r="AN98" s="99">
        <f t="shared" ref="AN98:AN109" si="154">SUM(AH82:AN82)/7</f>
        <v>221.57142857142858</v>
      </c>
      <c r="AO98" s="99">
        <f t="shared" ref="AO98:AO109" si="155">SUM(AI82:AO82)/7</f>
        <v>235.14285714285714</v>
      </c>
      <c r="AP98" s="99">
        <f t="shared" ref="AP98:AP109" si="156">SUM(AJ82:AP82)/7</f>
        <v>235.85714285714286</v>
      </c>
      <c r="AQ98" s="99">
        <f t="shared" ref="AQ98:AQ109" si="157">SUM(AK82:AQ82)/7</f>
        <v>266.57142857142856</v>
      </c>
      <c r="AR98" s="99">
        <f t="shared" ref="AR98:AR109" si="158">SUM(AL82:AR82)/7</f>
        <v>256</v>
      </c>
      <c r="AS98" s="99">
        <f t="shared" ref="AS98:AS109" si="159">SUM(AM82:AS82)/7</f>
        <v>257.85714285714283</v>
      </c>
      <c r="AT98" s="99">
        <f t="shared" ref="AT98:AT109" si="160">SUM(AN82:AT82)/7</f>
        <v>258.14285714285717</v>
      </c>
      <c r="AU98" s="99">
        <f t="shared" ref="AU98:AU109" si="161">SUM(AO82:AU82)/7</f>
        <v>251.14285714285714</v>
      </c>
      <c r="AV98" s="99">
        <f t="shared" ref="AV98:AX109" si="162">SUM(AP82:AV82)/7</f>
        <v>245</v>
      </c>
      <c r="AW98" s="99">
        <f t="shared" si="162"/>
        <v>252.14285714285714</v>
      </c>
      <c r="AX98" s="99">
        <f t="shared" si="162"/>
        <v>236.85714285714286</v>
      </c>
      <c r="AY98" s="99">
        <f t="shared" ref="AY98:AY109" si="163">SUM(AS82:AY82)/7</f>
        <v>242.14285714285714</v>
      </c>
      <c r="AZ98" s="99">
        <f t="shared" ref="AZ98:BU109" si="164">SUM(AT82:AZ82)/7</f>
        <v>225.14285714285714</v>
      </c>
      <c r="BA98" s="99">
        <f t="shared" si="164"/>
        <v>225.71428571428572</v>
      </c>
      <c r="BB98" s="99">
        <f t="shared" si="164"/>
        <v>221.42857142857142</v>
      </c>
      <c r="BC98" s="99">
        <f t="shared" si="164"/>
        <v>212.42857142857142</v>
      </c>
      <c r="BD98" s="99">
        <f t="shared" si="164"/>
        <v>201.28571428571428</v>
      </c>
      <c r="BE98" s="99">
        <f t="shared" si="164"/>
        <v>184.42857142857142</v>
      </c>
      <c r="BF98" s="99">
        <f t="shared" si="164"/>
        <v>167.42857142857142</v>
      </c>
      <c r="BG98" s="99">
        <f t="shared" si="164"/>
        <v>161</v>
      </c>
      <c r="BH98" s="99">
        <f t="shared" si="164"/>
        <v>143</v>
      </c>
      <c r="BI98" s="99">
        <f t="shared" si="164"/>
        <v>133.14285714285714</v>
      </c>
      <c r="BJ98" s="99">
        <f t="shared" si="164"/>
        <v>122.71428571428571</v>
      </c>
      <c r="BK98" s="99">
        <f t="shared" si="164"/>
        <v>113.57142857142857</v>
      </c>
      <c r="BL98" s="99">
        <f t="shared" si="164"/>
        <v>100.42857142857143</v>
      </c>
      <c r="BM98" s="99">
        <f t="shared" si="164"/>
        <v>93</v>
      </c>
      <c r="BN98" s="99">
        <f t="shared" si="164"/>
        <v>83.714285714285708</v>
      </c>
      <c r="BO98" s="99">
        <f t="shared" si="164"/>
        <v>92.142857142857139</v>
      </c>
      <c r="BP98" s="99">
        <f t="shared" si="164"/>
        <v>86.285714285714292</v>
      </c>
      <c r="BQ98" s="99">
        <f t="shared" si="164"/>
        <v>80.428571428571431</v>
      </c>
      <c r="BR98" s="99">
        <f t="shared" si="164"/>
        <v>75</v>
      </c>
      <c r="BS98" s="99">
        <f t="shared" si="164"/>
        <v>73.428571428571431</v>
      </c>
      <c r="BT98" s="99">
        <f t="shared" si="164"/>
        <v>70.428571428571431</v>
      </c>
      <c r="BU98" s="99">
        <f t="shared" si="164"/>
        <v>72.571428571428569</v>
      </c>
      <c r="BV98" s="99">
        <f t="shared" ref="BV98:CG107" si="165">SUM(BP82:BV82)/7</f>
        <v>70.142857142857139</v>
      </c>
      <c r="BW98" s="99">
        <f t="shared" si="165"/>
        <v>76.142857142857139</v>
      </c>
      <c r="BX98" s="99">
        <f t="shared" si="165"/>
        <v>74.714285714285708</v>
      </c>
      <c r="BY98" s="99">
        <f t="shared" si="165"/>
        <v>71.285714285714292</v>
      </c>
      <c r="BZ98" s="99">
        <f t="shared" si="165"/>
        <v>67.428571428571431</v>
      </c>
      <c r="CA98" s="99">
        <f t="shared" si="165"/>
        <v>63.142857142857146</v>
      </c>
      <c r="CB98" s="99">
        <f t="shared" si="165"/>
        <v>65.428571428571431</v>
      </c>
      <c r="CC98" s="99">
        <f t="shared" si="165"/>
        <v>61.714285714285715</v>
      </c>
      <c r="CD98" s="99">
        <f t="shared" si="165"/>
        <v>56.285714285714285</v>
      </c>
      <c r="CE98" s="99">
        <f t="shared" si="165"/>
        <v>57</v>
      </c>
      <c r="CF98" s="99">
        <f t="shared" si="165"/>
        <v>56</v>
      </c>
      <c r="CG98" s="99">
        <f t="shared" si="165"/>
        <v>53.285714285714285</v>
      </c>
      <c r="CH98" s="99">
        <f t="shared" ref="CH98:CK109" si="166">SUM(CB82:CH82)/7</f>
        <v>54.142857142857146</v>
      </c>
      <c r="CI98" s="99">
        <f t="shared" si="166"/>
        <v>52.428571428571431</v>
      </c>
      <c r="CJ98" s="99">
        <f t="shared" si="166"/>
        <v>51.857142857142854</v>
      </c>
      <c r="CK98" s="99">
        <f t="shared" si="166"/>
        <v>52.714285714285715</v>
      </c>
      <c r="CL98" s="99">
        <f t="shared" ref="CL98:CL109" si="167">SUM(CF82:CL82)/7</f>
        <v>45.142857142857146</v>
      </c>
      <c r="CM98" s="99">
        <f t="shared" ref="CM98:CM109" si="168">SUM(CG82:CM82)/7</f>
        <v>44.142857142857146</v>
      </c>
      <c r="CN98" s="99">
        <f t="shared" ref="CN98:CU109" si="169">SUM(CH82:CN82)/7</f>
        <v>42.857142857142854</v>
      </c>
      <c r="CO98" s="99">
        <f t="shared" si="169"/>
        <v>40.857142857142854</v>
      </c>
      <c r="CP98" s="99">
        <f t="shared" si="169"/>
        <v>38.714285714285715</v>
      </c>
      <c r="CQ98" s="99">
        <f t="shared" si="169"/>
        <v>37.714285714285715</v>
      </c>
      <c r="CR98" s="99">
        <f t="shared" si="169"/>
        <v>32.142857142857146</v>
      </c>
      <c r="CS98" s="99">
        <f t="shared" si="169"/>
        <v>36</v>
      </c>
      <c r="CT98" s="99">
        <f t="shared" si="169"/>
        <v>38.714285714285715</v>
      </c>
      <c r="CU98" s="99">
        <f t="shared" si="169"/>
        <v>44.714285714285715</v>
      </c>
      <c r="CV98" s="99">
        <f t="shared" ref="CV98:CV109" si="170">SUM(CP82:CV82)/7</f>
        <v>48.571428571428569</v>
      </c>
      <c r="CW98" s="99">
        <f t="shared" ref="CW98:CZ109" si="171">SUM(CQ82:CW82)/7</f>
        <v>49</v>
      </c>
      <c r="CX98" s="99">
        <f t="shared" si="171"/>
        <v>56.428571428571431</v>
      </c>
      <c r="CY98" s="99">
        <f t="shared" si="171"/>
        <v>59.857142857142854</v>
      </c>
      <c r="CZ98" s="99">
        <f t="shared" si="171"/>
        <v>58.428571428571431</v>
      </c>
      <c r="DA98" s="99">
        <f t="shared" ref="DA98:DA109" si="172">SUM(CU82:DA82)/7</f>
        <v>61.714285714285715</v>
      </c>
      <c r="DB98" s="99">
        <f t="shared" ref="DB98:DB109" si="173">SUM(CV82:DB82)/7</f>
        <v>59.571428571428569</v>
      </c>
      <c r="DC98" s="99">
        <f t="shared" ref="DC98:DE109" si="174">SUM(CW82:DC82)/7</f>
        <v>57.142857142857146</v>
      </c>
      <c r="DD98" s="99">
        <f t="shared" si="174"/>
        <v>58.142857142857146</v>
      </c>
      <c r="DE98" s="99">
        <f t="shared" si="174"/>
        <v>54</v>
      </c>
      <c r="DF98" s="99">
        <f t="shared" ref="DF98:DF109" si="175">SUM(CZ82:DF82)/7</f>
        <v>52.571428571428569</v>
      </c>
      <c r="DG98" s="99">
        <f t="shared" ref="DG98:DG109" si="176">SUM(DA82:DG82)/7</f>
        <v>51.285714285714285</v>
      </c>
      <c r="DH98" s="99">
        <f t="shared" ref="DH98:DH109" si="177">SUM(DB82:DH82)/7</f>
        <v>44.857142857142854</v>
      </c>
      <c r="DI98" s="99">
        <f t="shared" ref="DI98:DI109" si="178">SUM(DC82:DI82)/7</f>
        <v>41.857142857142854</v>
      </c>
      <c r="DJ98" s="99">
        <f t="shared" ref="DJ98:DJ109" si="179">SUM(DD82:DJ82)/7</f>
        <v>39.571428571428569</v>
      </c>
      <c r="DK98" s="99">
        <f t="shared" ref="DK98:DK109" si="180">SUM(DE82:DK82)/7</f>
        <v>36.714285714285715</v>
      </c>
      <c r="DL98" s="99">
        <f t="shared" ref="DL98:DL109" si="181">SUM(DF82:DL82)/7</f>
        <v>33.571428571428569</v>
      </c>
      <c r="DM98" s="99">
        <f t="shared" ref="DM98:DM109" si="182">SUM(DG82:DM82)/7</f>
        <v>31.428571428571427</v>
      </c>
      <c r="DN98" s="99">
        <f t="shared" ref="DN98:DN109" si="183">SUM(DH82:DN82)/7</f>
        <v>30.714285714285715</v>
      </c>
      <c r="DO98" s="99">
        <f t="shared" ref="DO98:DO109" si="184">SUM(DI82:DO82)/7</f>
        <v>30.571428571428573</v>
      </c>
      <c r="DP98" s="99">
        <f t="shared" ref="DP98:DP109" si="185">SUM(DJ82:DP82)/7</f>
        <v>28.857142857142858</v>
      </c>
      <c r="DQ98" s="99">
        <f t="shared" ref="DQ98:DQ109" si="186">SUM(DK82:DQ82)/7</f>
        <v>30.571428571428573</v>
      </c>
      <c r="DR98" s="99">
        <f t="shared" ref="DR98:DR109" si="187">SUM(DL82:DR82)/7</f>
        <v>31.857142857142858</v>
      </c>
      <c r="DS98" s="99">
        <f t="shared" ref="DS98:DS109" si="188">SUM(DM82:DS82)/7</f>
        <v>32.142857142857146</v>
      </c>
      <c r="DT98" s="99">
        <f t="shared" ref="DT98:DT109" si="189">SUM(DN82:DT82)/7</f>
        <v>32.285714285714285</v>
      </c>
      <c r="DU98" s="99">
        <f t="shared" ref="DU98:DU109" si="190">SUM(DO82:DU82)/7</f>
        <v>30.857142857142858</v>
      </c>
      <c r="DV98" s="99">
        <f t="shared" ref="DV98:DV109" si="191">SUM(DP82:DV82)/7</f>
        <v>30</v>
      </c>
      <c r="DW98" s="99">
        <f t="shared" ref="DW98:DW109" si="192">SUM(DQ82:DW82)/7</f>
        <v>29.857142857142858</v>
      </c>
      <c r="DX98" s="99">
        <f t="shared" ref="DX98:DX109" si="193">SUM(DR82:DX82)/7</f>
        <v>28.428571428571427</v>
      </c>
      <c r="DY98" s="99">
        <f>SUM(DS82:DY82)/7</f>
        <v>26.285714285714285</v>
      </c>
      <c r="DZ98" s="99">
        <f>SUM(DT82:DZ82)/7</f>
        <v>23.857142857142858</v>
      </c>
      <c r="EA98" s="99">
        <f t="shared" ref="EA98:EG109" si="194">SUM(DU82:EA82)/7</f>
        <v>22.714285714285715</v>
      </c>
      <c r="EB98" s="99">
        <f t="shared" si="194"/>
        <v>21.571428571428573</v>
      </c>
      <c r="EC98" s="99">
        <f t="shared" si="194"/>
        <v>19.571428571428573</v>
      </c>
      <c r="ED98" s="99">
        <f t="shared" si="194"/>
        <v>21.571428571428573</v>
      </c>
      <c r="EE98" s="99">
        <f t="shared" si="194"/>
        <v>24.857142857142858</v>
      </c>
      <c r="EF98" s="99">
        <f t="shared" si="194"/>
        <v>25.714285714285715</v>
      </c>
      <c r="EG98" s="99">
        <f t="shared" si="194"/>
        <v>31.714285714285715</v>
      </c>
      <c r="EH98" s="99">
        <f t="shared" ref="EH98:EH109" si="195">SUM(EB82:EH82)/7</f>
        <v>36</v>
      </c>
      <c r="EI98" s="99">
        <f t="shared" ref="EI98:EI109" si="196">SUM(EC82:EI82)/7</f>
        <v>39.285714285714285</v>
      </c>
      <c r="EJ98" s="99">
        <f t="shared" ref="EJ98:EJ109" si="197">SUM(ED82:EJ82)/7</f>
        <v>43.428571428571431</v>
      </c>
      <c r="EK98" s="99">
        <f t="shared" ref="EK98:EK109" si="198">SUM(EE82:EK82)/7</f>
        <v>45.428571428571431</v>
      </c>
      <c r="EL98" s="99">
        <f t="shared" ref="EL98:EL109" si="199">SUM(EF82:EL82)/7</f>
        <v>45.714285714285715</v>
      </c>
      <c r="EM98" s="99">
        <f t="shared" ref="EM98:EM109" si="200">SUM(EG82:EM82)/7</f>
        <v>52.714285714285715</v>
      </c>
      <c r="EN98" s="99">
        <f t="shared" ref="EN98:EN109" si="201">SUM(EH82:EN82)/7</f>
        <v>56.714285714285715</v>
      </c>
      <c r="EO98" s="99">
        <f t="shared" ref="EO98:EO109" si="202">SUM(EI82:EO82)/7</f>
        <v>60.571428571428569</v>
      </c>
      <c r="EP98" s="99">
        <f t="shared" ref="EP98:EP109" si="203">SUM(EJ82:EP82)/7</f>
        <v>67</v>
      </c>
      <c r="EQ98" s="99">
        <f t="shared" ref="EQ98:EQ109" si="204">SUM(EK82:EQ82)/7</f>
        <v>74.714285714285708</v>
      </c>
      <c r="ER98" s="99">
        <f t="shared" ref="ER98:ER109" si="205">SUM(EL82:ER82)/7</f>
        <v>74.428571428571431</v>
      </c>
      <c r="ES98" s="99">
        <f t="shared" ref="ES98:ES109" si="206">SUM(EM82:ES82)/7</f>
        <v>81.142857142857139</v>
      </c>
      <c r="ET98" s="99">
        <f t="shared" ref="ET98:ET109" si="207">SUM(EN82:ET82)/7</f>
        <v>83.857142857142861</v>
      </c>
      <c r="EU98" s="99">
        <f t="shared" ref="EU98:EU109" si="208">SUM(EO82:EU82)/7</f>
        <v>88.285714285714292</v>
      </c>
      <c r="EV98" s="99">
        <f t="shared" ref="EV98:EV109" si="209">SUM(EP82:EV82)/7</f>
        <v>93.428571428571431</v>
      </c>
      <c r="EW98" s="99">
        <f t="shared" ref="EW98:EW109" si="210">SUM(EQ82:EW82)/7</f>
        <v>101.57142857142857</v>
      </c>
      <c r="EX98" s="99">
        <f t="shared" ref="EX98:EX109" si="211">SUM(ER82:EX82)/7</f>
        <v>109.28571428571429</v>
      </c>
      <c r="EY98" s="99">
        <f t="shared" ref="EY98:EY109" si="212">SUM(ES82:EY82)/7</f>
        <v>132.14285714285714</v>
      </c>
      <c r="EZ98" s="99">
        <f t="shared" ref="EZ98:EZ109" si="213">SUM(ET82:EZ82)/7</f>
        <v>144.14285714285714</v>
      </c>
      <c r="FA98" s="99">
        <f t="shared" ref="FA98:FA109" si="214">SUM(EU82:FA82)/7</f>
        <v>158.85714285714286</v>
      </c>
      <c r="FB98" s="99">
        <f t="shared" ref="FB98:FB109" si="215">SUM(EV82:FB82)/7</f>
        <v>170.42857142857142</v>
      </c>
      <c r="FC98" s="99">
        <f t="shared" ref="FC98:FC109" si="216">SUM(EW82:FC82)/7</f>
        <v>185.57142857142858</v>
      </c>
      <c r="FD98" s="99">
        <f t="shared" ref="FD98:FD109" si="217">SUM(EX82:FD82)/7</f>
        <v>198.71428571428572</v>
      </c>
      <c r="FE98" s="99">
        <f t="shared" ref="FE98:FE109" si="218">SUM(EY82:FE82)/7</f>
        <v>208.14285714285714</v>
      </c>
      <c r="FF98" s="99">
        <f t="shared" ref="FF98:FF109" si="219">SUM(EZ82:FF82)/7</f>
        <v>204.71428571428572</v>
      </c>
      <c r="FG98" s="99">
        <f t="shared" ref="FG98:FG109" si="220">SUM(FA82:FG82)/7</f>
        <v>213.28571428571428</v>
      </c>
      <c r="FH98" s="99">
        <f t="shared" ref="FH98:FH109" si="221">SUM(FB82:FH82)/7</f>
        <v>221.71428571428572</v>
      </c>
      <c r="FI98" s="99">
        <f t="shared" ref="FI98:FI109" si="222">SUM(FC82:FI82)/7</f>
        <v>235.42857142857142</v>
      </c>
      <c r="FJ98" s="99">
        <f t="shared" ref="FJ98:FJ109" si="223">SUM(FD82:FJ82)/7</f>
        <v>246.85714285714286</v>
      </c>
      <c r="FK98" s="99">
        <f t="shared" ref="FK98:FK109" si="224">SUM(FE82:FK82)/7</f>
        <v>248.28571428571428</v>
      </c>
      <c r="FL98" s="99">
        <f t="shared" ref="FL98:FL109" si="225">SUM(FF82:FL82)/7</f>
        <v>249.42857142857142</v>
      </c>
      <c r="FM98" s="99">
        <f t="shared" ref="FM98:FM109" si="226">SUM(FG82:FM82)/7</f>
        <v>261.85714285714283</v>
      </c>
      <c r="FN98" s="99">
        <f t="shared" ref="FN98:FN109" si="227">SUM(FH82:FN82)/7</f>
        <v>251.14285714285714</v>
      </c>
      <c r="FO98" s="99">
        <f t="shared" ref="FO98:FO109" si="228">SUM(FI82:FO82)/7</f>
        <v>237.14285714285714</v>
      </c>
      <c r="FP98" s="99">
        <f t="shared" ref="FP98:FP109" si="229">SUM(FJ82:FP82)/7</f>
        <v>219</v>
      </c>
      <c r="FQ98" s="99">
        <f t="shared" ref="FQ98:FY98" si="230">SUM(FK82:FQ82)/7</f>
        <v>203.42857142857142</v>
      </c>
      <c r="FR98" s="99">
        <f t="shared" si="230"/>
        <v>193.42857142857142</v>
      </c>
      <c r="FS98" s="99">
        <f t="shared" si="230"/>
        <v>183.71428571428572</v>
      </c>
      <c r="FT98" s="99">
        <f t="shared" si="230"/>
        <v>172.57142857142858</v>
      </c>
      <c r="FU98" s="99">
        <f t="shared" si="230"/>
        <v>166.71428571428572</v>
      </c>
      <c r="FV98" s="99">
        <f t="shared" si="230"/>
        <v>171</v>
      </c>
      <c r="FW98" s="99">
        <f t="shared" si="230"/>
        <v>161.85714285714286</v>
      </c>
      <c r="FX98" s="99">
        <f t="shared" si="230"/>
        <v>164.42857142857142</v>
      </c>
      <c r="FY98" s="99">
        <f t="shared" si="230"/>
        <v>162.14285714285714</v>
      </c>
      <c r="FZ98" s="99">
        <f t="shared" ref="FZ98:FZ109" si="231">SUM(FT82:FZ82)/7</f>
        <v>160.71428571428572</v>
      </c>
      <c r="GA98" s="99">
        <f t="shared" ref="GA98:GH109" si="232">SUM(FU82:GA82)/7</f>
        <v>153</v>
      </c>
      <c r="GB98" s="99">
        <f t="shared" si="232"/>
        <v>164.28571428571428</v>
      </c>
      <c r="GC98" s="99">
        <f t="shared" si="232"/>
        <v>161.14285714285714</v>
      </c>
      <c r="GD98" s="99">
        <f t="shared" si="232"/>
        <v>172.57142857142858</v>
      </c>
      <c r="GE98" s="99">
        <f t="shared" si="232"/>
        <v>184.28571428571428</v>
      </c>
      <c r="GF98" s="99">
        <f t="shared" si="232"/>
        <v>196.28571428571428</v>
      </c>
      <c r="GG98" s="99">
        <f t="shared" si="232"/>
        <v>214.57142857142858</v>
      </c>
      <c r="GH98" s="99">
        <f t="shared" si="232"/>
        <v>223.71428571428572</v>
      </c>
      <c r="GI98" s="99">
        <f t="shared" ref="GI98:GI109" si="233">SUM(GC82:GI82)/7</f>
        <v>248</v>
      </c>
      <c r="GJ98" s="99">
        <f t="shared" ref="GJ98:GQ98" si="234">SUM(GD82:GJ82)/7</f>
        <v>261.57142857142856</v>
      </c>
      <c r="GK98" s="99">
        <f t="shared" si="234"/>
        <v>283.42857142857144</v>
      </c>
      <c r="GL98" s="99">
        <f t="shared" si="234"/>
        <v>307.28571428571428</v>
      </c>
      <c r="GM98" s="99">
        <f t="shared" si="234"/>
        <v>311.42857142857144</v>
      </c>
      <c r="GN98" s="99">
        <f t="shared" si="234"/>
        <v>347.71428571428572</v>
      </c>
      <c r="GO98" s="99">
        <f t="shared" si="234"/>
        <v>382.42857142857144</v>
      </c>
      <c r="GP98" s="99">
        <f t="shared" si="234"/>
        <v>378.85714285714283</v>
      </c>
      <c r="GQ98" s="99">
        <f t="shared" si="234"/>
        <v>409.85714285714283</v>
      </c>
      <c r="GR98" s="99">
        <f t="shared" ref="GR98:GR109" si="235">SUM(GL82:GR82)/7</f>
        <v>427.71428571428572</v>
      </c>
      <c r="GS98" s="99">
        <f t="shared" ref="GS98:GT109" si="236">SUM(GM82:GS82)/7</f>
        <v>442.71428571428572</v>
      </c>
      <c r="GT98" s="99">
        <f t="shared" si="236"/>
        <v>487.28571428571428</v>
      </c>
    </row>
    <row r="99" spans="1:225" s="100" customFormat="1" x14ac:dyDescent="0.25">
      <c r="A99" s="239"/>
      <c r="B99" s="239"/>
      <c r="C99" s="250" t="s">
        <v>10</v>
      </c>
      <c r="G99" s="100">
        <f t="shared" si="121"/>
        <v>9.6666666666666661</v>
      </c>
      <c r="H99" s="99">
        <f t="shared" si="122"/>
        <v>14.666666666666666</v>
      </c>
      <c r="I99" s="99">
        <f t="shared" si="123"/>
        <v>23.333333333333332</v>
      </c>
      <c r="J99" s="99">
        <f t="shared" si="124"/>
        <v>33.333333333333336</v>
      </c>
      <c r="K99" s="99">
        <f t="shared" si="125"/>
        <v>35.666666666666664</v>
      </c>
      <c r="L99" s="99">
        <f t="shared" si="126"/>
        <v>27.857142857142858</v>
      </c>
      <c r="M99" s="99">
        <f t="shared" si="127"/>
        <v>34.142857142857146</v>
      </c>
      <c r="N99" s="99">
        <f t="shared" si="128"/>
        <v>3.5714285714285716</v>
      </c>
      <c r="O99" s="99">
        <f t="shared" si="129"/>
        <v>4</v>
      </c>
      <c r="P99" s="99">
        <f t="shared" si="130"/>
        <v>0.7142857142857143</v>
      </c>
      <c r="Q99" s="99">
        <f t="shared" si="131"/>
        <v>-1.7142857142857142</v>
      </c>
      <c r="R99" s="99">
        <f t="shared" si="132"/>
        <v>-0.2857142857142857</v>
      </c>
      <c r="S99" s="99">
        <f t="shared" si="133"/>
        <v>-2.5714285714285716</v>
      </c>
      <c r="T99" s="99">
        <f t="shared" si="134"/>
        <v>0</v>
      </c>
      <c r="U99" s="99">
        <f t="shared" si="135"/>
        <v>60.857142857142854</v>
      </c>
      <c r="V99" s="99">
        <f t="shared" si="136"/>
        <v>52.857142857142854</v>
      </c>
      <c r="W99" s="99">
        <f t="shared" si="137"/>
        <v>61.714285714285715</v>
      </c>
      <c r="X99" s="99">
        <f t="shared" si="138"/>
        <v>67.142857142857139</v>
      </c>
      <c r="Y99" s="99">
        <f t="shared" si="139"/>
        <v>81.714285714285708</v>
      </c>
      <c r="Z99" s="99">
        <f t="shared" si="140"/>
        <v>96.285714285714292</v>
      </c>
      <c r="AA99" s="99">
        <f t="shared" si="141"/>
        <v>108.85714285714286</v>
      </c>
      <c r="AB99" s="99">
        <f t="shared" si="142"/>
        <v>105.71428571428571</v>
      </c>
      <c r="AC99" s="99">
        <f t="shared" si="143"/>
        <v>134.28571428571428</v>
      </c>
      <c r="AD99" s="99">
        <f t="shared" si="144"/>
        <v>145.57142857142858</v>
      </c>
      <c r="AE99" s="99">
        <f t="shared" si="145"/>
        <v>157.14285714285714</v>
      </c>
      <c r="AF99" s="99">
        <f t="shared" si="146"/>
        <v>158</v>
      </c>
      <c r="AG99" s="99">
        <f t="shared" si="147"/>
        <v>163.85714285714286</v>
      </c>
      <c r="AH99" s="99">
        <f t="shared" si="148"/>
        <v>167.42857142857142</v>
      </c>
      <c r="AI99" s="99">
        <f t="shared" si="149"/>
        <v>162.57142857142858</v>
      </c>
      <c r="AJ99" s="99">
        <f t="shared" si="150"/>
        <v>163.42857142857142</v>
      </c>
      <c r="AK99" s="99">
        <f t="shared" si="151"/>
        <v>174.28571428571428</v>
      </c>
      <c r="AL99" s="99">
        <f t="shared" si="152"/>
        <v>169.85714285714286</v>
      </c>
      <c r="AM99" s="99">
        <f t="shared" si="153"/>
        <v>166.71428571428572</v>
      </c>
      <c r="AN99" s="99">
        <f t="shared" si="154"/>
        <v>160.85714285714286</v>
      </c>
      <c r="AO99" s="99">
        <f t="shared" si="155"/>
        <v>159.85714285714286</v>
      </c>
      <c r="AP99" s="99">
        <f t="shared" si="156"/>
        <v>168.57142857142858</v>
      </c>
      <c r="AQ99" s="99">
        <f t="shared" si="157"/>
        <v>166.28571428571428</v>
      </c>
      <c r="AR99" s="99">
        <f t="shared" si="158"/>
        <v>159.85714285714286</v>
      </c>
      <c r="AS99" s="99">
        <f t="shared" si="159"/>
        <v>157</v>
      </c>
      <c r="AT99" s="99">
        <f t="shared" si="160"/>
        <v>153.71428571428572</v>
      </c>
      <c r="AU99" s="99">
        <f t="shared" si="161"/>
        <v>150.42857142857142</v>
      </c>
      <c r="AV99" s="99">
        <f t="shared" si="162"/>
        <v>144.14285714285714</v>
      </c>
      <c r="AW99" s="99">
        <f t="shared" si="162"/>
        <v>140.42857142857142</v>
      </c>
      <c r="AX99" s="99">
        <f t="shared" si="162"/>
        <v>140.14285714285714</v>
      </c>
      <c r="AY99" s="99">
        <f t="shared" si="163"/>
        <v>132.42857142857142</v>
      </c>
      <c r="AZ99" s="99">
        <f t="shared" si="164"/>
        <v>132.85714285714286</v>
      </c>
      <c r="BA99" s="99">
        <f t="shared" si="164"/>
        <v>133</v>
      </c>
      <c r="BB99" s="99">
        <f t="shared" si="164"/>
        <v>133</v>
      </c>
      <c r="BC99" s="99">
        <f t="shared" si="164"/>
        <v>134.14285714285714</v>
      </c>
      <c r="BD99" s="99">
        <f t="shared" si="164"/>
        <v>116.71428571428571</v>
      </c>
      <c r="BE99" s="99">
        <f t="shared" si="164"/>
        <v>105.14285714285714</v>
      </c>
      <c r="BF99" s="99">
        <f t="shared" si="164"/>
        <v>99.428571428571431</v>
      </c>
      <c r="BG99" s="99">
        <f t="shared" si="164"/>
        <v>91.714285714285708</v>
      </c>
      <c r="BH99" s="99">
        <f t="shared" si="164"/>
        <v>82.285714285714292</v>
      </c>
      <c r="BI99" s="99">
        <f t="shared" si="164"/>
        <v>76.857142857142861</v>
      </c>
      <c r="BJ99" s="99">
        <f t="shared" si="164"/>
        <v>64</v>
      </c>
      <c r="BK99" s="99">
        <f t="shared" si="164"/>
        <v>63.285714285714285</v>
      </c>
      <c r="BL99" s="99">
        <f t="shared" si="164"/>
        <v>62.857142857142854</v>
      </c>
      <c r="BM99" s="99">
        <f t="shared" si="164"/>
        <v>54.857142857142854</v>
      </c>
      <c r="BN99" s="99">
        <f t="shared" si="164"/>
        <v>51.714285714285715</v>
      </c>
      <c r="BO99" s="99">
        <f t="shared" ref="BO99:CG99" si="237">SUM(BI83:BO83)/7</f>
        <v>56.714285714285715</v>
      </c>
      <c r="BP99" s="99">
        <f t="shared" si="237"/>
        <v>55.142857142857146</v>
      </c>
      <c r="BQ99" s="99">
        <f t="shared" si="237"/>
        <v>55</v>
      </c>
      <c r="BR99" s="99">
        <f t="shared" si="237"/>
        <v>49.714285714285715</v>
      </c>
      <c r="BS99" s="99">
        <f t="shared" si="237"/>
        <v>46.571428571428569</v>
      </c>
      <c r="BT99" s="99">
        <f t="shared" si="237"/>
        <v>47.428571428571431</v>
      </c>
      <c r="BU99" s="99">
        <f t="shared" si="237"/>
        <v>49.142857142857146</v>
      </c>
      <c r="BV99" s="99">
        <f t="shared" si="237"/>
        <v>42.714285714285715</v>
      </c>
      <c r="BW99" s="99">
        <f t="shared" si="237"/>
        <v>39.142857142857146</v>
      </c>
      <c r="BX99" s="99">
        <f t="shared" si="237"/>
        <v>39.714285714285715</v>
      </c>
      <c r="BY99" s="99">
        <f t="shared" si="237"/>
        <v>39.285714285714285</v>
      </c>
      <c r="BZ99" s="99">
        <f t="shared" si="237"/>
        <v>36</v>
      </c>
      <c r="CA99" s="99">
        <f t="shared" si="237"/>
        <v>32.285714285714285</v>
      </c>
      <c r="CB99" s="99">
        <f t="shared" si="237"/>
        <v>29.571428571428573</v>
      </c>
      <c r="CC99" s="99">
        <f t="shared" si="237"/>
        <v>28.428571428571427</v>
      </c>
      <c r="CD99" s="99">
        <f t="shared" si="237"/>
        <v>28</v>
      </c>
      <c r="CE99" s="99">
        <f t="shared" si="237"/>
        <v>24.857142857142858</v>
      </c>
      <c r="CF99" s="99">
        <f t="shared" si="237"/>
        <v>24.285714285714285</v>
      </c>
      <c r="CG99" s="99">
        <f t="shared" si="237"/>
        <v>23.714285714285715</v>
      </c>
      <c r="CH99" s="99">
        <f t="shared" si="166"/>
        <v>23.428571428571427</v>
      </c>
      <c r="CI99" s="99">
        <f t="shared" si="166"/>
        <v>22.571428571428573</v>
      </c>
      <c r="CJ99" s="99">
        <f t="shared" si="166"/>
        <v>21.142857142857142</v>
      </c>
      <c r="CK99" s="99">
        <f t="shared" si="166"/>
        <v>20.857142857142858</v>
      </c>
      <c r="CL99" s="99">
        <f t="shared" si="167"/>
        <v>17.857142857142858</v>
      </c>
      <c r="CM99" s="99">
        <f t="shared" si="168"/>
        <v>14.857142857142858</v>
      </c>
      <c r="CN99" s="99">
        <f t="shared" si="169"/>
        <v>14.714285714285714</v>
      </c>
      <c r="CO99" s="99">
        <f t="shared" si="169"/>
        <v>16.285714285714285</v>
      </c>
      <c r="CP99" s="99">
        <f t="shared" si="169"/>
        <v>16.142857142857142</v>
      </c>
      <c r="CQ99" s="99">
        <f t="shared" si="169"/>
        <v>15.857142857142858</v>
      </c>
      <c r="CR99" s="99">
        <f t="shared" si="169"/>
        <v>13</v>
      </c>
      <c r="CS99" s="99">
        <f t="shared" si="169"/>
        <v>13</v>
      </c>
      <c r="CT99" s="99">
        <f t="shared" si="169"/>
        <v>12.571428571428571</v>
      </c>
      <c r="CU99" s="99">
        <f t="shared" si="169"/>
        <v>10.857142857142858</v>
      </c>
      <c r="CV99" s="99">
        <f t="shared" si="170"/>
        <v>19.428571428571427</v>
      </c>
      <c r="CW99" s="99">
        <f t="shared" si="171"/>
        <v>22.142857142857142</v>
      </c>
      <c r="CX99" s="99">
        <f t="shared" si="171"/>
        <v>23.428571428571427</v>
      </c>
      <c r="CY99" s="99">
        <f t="shared" si="171"/>
        <v>27</v>
      </c>
      <c r="CZ99" s="99">
        <f t="shared" si="171"/>
        <v>29.571428571428573</v>
      </c>
      <c r="DA99" s="99">
        <f t="shared" si="172"/>
        <v>30.142857142857142</v>
      </c>
      <c r="DB99" s="99">
        <f t="shared" si="173"/>
        <v>33.285714285714285</v>
      </c>
      <c r="DC99" s="99">
        <f t="shared" si="174"/>
        <v>24.571428571428573</v>
      </c>
      <c r="DD99" s="99">
        <f t="shared" si="174"/>
        <v>24.142857142857142</v>
      </c>
      <c r="DE99" s="99">
        <f t="shared" si="174"/>
        <v>26.571428571428573</v>
      </c>
      <c r="DF99" s="99">
        <f t="shared" si="175"/>
        <v>24.857142857142858</v>
      </c>
      <c r="DG99" s="99">
        <f t="shared" si="176"/>
        <v>24.142857142857142</v>
      </c>
      <c r="DH99" s="99">
        <f t="shared" si="177"/>
        <v>23.714285714285715</v>
      </c>
      <c r="DI99" s="99">
        <f t="shared" si="178"/>
        <v>20.714285714285715</v>
      </c>
      <c r="DJ99" s="99">
        <f t="shared" si="179"/>
        <v>18.285714285714285</v>
      </c>
      <c r="DK99" s="99">
        <f t="shared" si="180"/>
        <v>15.714285714285714</v>
      </c>
      <c r="DL99" s="99">
        <f t="shared" si="181"/>
        <v>13</v>
      </c>
      <c r="DM99" s="99">
        <f t="shared" si="182"/>
        <v>12.428571428571429</v>
      </c>
      <c r="DN99" s="99">
        <f t="shared" si="183"/>
        <v>10.428571428571429</v>
      </c>
      <c r="DO99" s="99">
        <f t="shared" si="184"/>
        <v>11.285714285714286</v>
      </c>
      <c r="DP99" s="99">
        <f t="shared" si="185"/>
        <v>11.714285714285714</v>
      </c>
      <c r="DQ99" s="99">
        <f t="shared" si="186"/>
        <v>12.571428571428571</v>
      </c>
      <c r="DR99" s="99">
        <f t="shared" si="187"/>
        <v>12.857142857142858</v>
      </c>
      <c r="DS99" s="99">
        <f t="shared" si="188"/>
        <v>12.428571428571429</v>
      </c>
      <c r="DT99" s="99">
        <f t="shared" si="189"/>
        <v>11.714285714285714</v>
      </c>
      <c r="DU99" s="99">
        <f t="shared" si="190"/>
        <v>13</v>
      </c>
      <c r="DV99" s="99">
        <f t="shared" si="191"/>
        <v>13.285714285714286</v>
      </c>
      <c r="DW99" s="99">
        <f t="shared" si="192"/>
        <v>13.142857142857142</v>
      </c>
      <c r="DX99" s="99">
        <f t="shared" si="193"/>
        <v>13</v>
      </c>
      <c r="DY99" s="99">
        <f t="shared" ref="DY99:DY109" si="238">SUM(DS83:DY83)/7</f>
        <v>12.428571428571429</v>
      </c>
      <c r="DZ99" s="99">
        <f t="shared" ref="DZ99:DZ109" si="239">SUM(DT83:DZ83)/7</f>
        <v>12.142857142857142</v>
      </c>
      <c r="EA99" s="99">
        <f t="shared" si="194"/>
        <v>12.142857142857142</v>
      </c>
      <c r="EB99" s="99">
        <f t="shared" si="194"/>
        <v>10.428571428571429</v>
      </c>
      <c r="EC99" s="99">
        <f t="shared" si="194"/>
        <v>9.4285714285714288</v>
      </c>
      <c r="ED99" s="99">
        <f t="shared" si="194"/>
        <v>9.5714285714285712</v>
      </c>
      <c r="EE99" s="99">
        <f t="shared" si="194"/>
        <v>9.4285714285714288</v>
      </c>
      <c r="EF99" s="99">
        <f t="shared" si="194"/>
        <v>11</v>
      </c>
      <c r="EG99" s="99">
        <f t="shared" si="194"/>
        <v>11.142857142857142</v>
      </c>
      <c r="EH99" s="99">
        <f t="shared" si="195"/>
        <v>11.428571428571429</v>
      </c>
      <c r="EI99" s="99">
        <f t="shared" si="196"/>
        <v>13.857142857142858</v>
      </c>
      <c r="EJ99" s="99">
        <f t="shared" si="197"/>
        <v>14.714285714285714</v>
      </c>
      <c r="EK99" s="99">
        <f t="shared" si="198"/>
        <v>15.857142857142858</v>
      </c>
      <c r="EL99" s="99">
        <f t="shared" si="199"/>
        <v>20.714285714285715</v>
      </c>
      <c r="EM99" s="99">
        <f t="shared" si="200"/>
        <v>23.428571428571427</v>
      </c>
      <c r="EN99" s="99">
        <f t="shared" si="201"/>
        <v>27.428571428571427</v>
      </c>
      <c r="EO99" s="99">
        <f t="shared" si="202"/>
        <v>30.571428571428573</v>
      </c>
      <c r="EP99" s="99">
        <f t="shared" si="203"/>
        <v>31.714285714285715</v>
      </c>
      <c r="EQ99" s="99">
        <f t="shared" si="204"/>
        <v>34.714285714285715</v>
      </c>
      <c r="ER99" s="99">
        <f t="shared" si="205"/>
        <v>36.142857142857146</v>
      </c>
      <c r="ES99" s="99">
        <f t="shared" si="206"/>
        <v>36.714285714285715</v>
      </c>
      <c r="ET99" s="99">
        <f t="shared" si="207"/>
        <v>40.428571428571431</v>
      </c>
      <c r="EU99" s="99">
        <f t="shared" si="208"/>
        <v>42.285714285714285</v>
      </c>
      <c r="EV99" s="99">
        <f t="shared" si="209"/>
        <v>43.571428571428569</v>
      </c>
      <c r="EW99" s="99">
        <f t="shared" si="210"/>
        <v>52.571428571428569</v>
      </c>
      <c r="EX99" s="99">
        <f t="shared" si="211"/>
        <v>57.142857142857146</v>
      </c>
      <c r="EY99" s="99">
        <f t="shared" si="212"/>
        <v>66.285714285714292</v>
      </c>
      <c r="EZ99" s="99">
        <f t="shared" si="213"/>
        <v>68</v>
      </c>
      <c r="FA99" s="99">
        <f t="shared" si="214"/>
        <v>69.571428571428569</v>
      </c>
      <c r="FB99" s="99">
        <f t="shared" si="215"/>
        <v>88</v>
      </c>
      <c r="FC99" s="99">
        <f t="shared" si="216"/>
        <v>94.857142857142861</v>
      </c>
      <c r="FD99" s="99">
        <f t="shared" si="217"/>
        <v>109.57142857142857</v>
      </c>
      <c r="FE99" s="99">
        <f t="shared" si="218"/>
        <v>116</v>
      </c>
      <c r="FF99" s="99">
        <f t="shared" si="219"/>
        <v>121.71428571428571</v>
      </c>
      <c r="FG99" s="99">
        <f t="shared" si="220"/>
        <v>131.57142857142858</v>
      </c>
      <c r="FH99" s="99">
        <f t="shared" si="221"/>
        <v>151.42857142857142</v>
      </c>
      <c r="FI99" s="99">
        <f t="shared" si="222"/>
        <v>152.14285714285714</v>
      </c>
      <c r="FJ99" s="99">
        <f t="shared" si="223"/>
        <v>161.14285714285714</v>
      </c>
      <c r="FK99" s="99">
        <f t="shared" si="224"/>
        <v>150.14285714285714</v>
      </c>
      <c r="FL99" s="99">
        <f t="shared" si="225"/>
        <v>161.28571428571428</v>
      </c>
      <c r="FM99" s="99">
        <f t="shared" si="226"/>
        <v>169.71428571428572</v>
      </c>
      <c r="FN99" s="99">
        <f t="shared" si="227"/>
        <v>170.14285714285714</v>
      </c>
      <c r="FO99" s="99">
        <f t="shared" si="228"/>
        <v>163.14285714285714</v>
      </c>
      <c r="FP99" s="99">
        <f t="shared" si="229"/>
        <v>159.42857142857142</v>
      </c>
      <c r="FQ99" s="99">
        <f t="shared" ref="FQ99:FY109" si="240">SUM(FK83:FQ83)/7</f>
        <v>160.28571428571428</v>
      </c>
      <c r="FR99" s="99">
        <f t="shared" si="240"/>
        <v>166.28571428571428</v>
      </c>
      <c r="FS99" s="99">
        <f t="shared" si="240"/>
        <v>158.57142857142858</v>
      </c>
      <c r="FT99" s="99">
        <f t="shared" si="240"/>
        <v>143.42857142857142</v>
      </c>
      <c r="FU99" s="99">
        <f t="shared" si="240"/>
        <v>140.28571428571428</v>
      </c>
      <c r="FV99" s="99">
        <f t="shared" si="240"/>
        <v>140.85714285714286</v>
      </c>
      <c r="FW99" s="99">
        <f t="shared" si="240"/>
        <v>138.85714285714286</v>
      </c>
      <c r="FX99" s="99">
        <f t="shared" si="240"/>
        <v>134.57142857142858</v>
      </c>
      <c r="FY99" s="99">
        <f t="shared" si="240"/>
        <v>130.28571428571428</v>
      </c>
      <c r="FZ99" s="99">
        <f t="shared" si="231"/>
        <v>129.14285714285714</v>
      </c>
      <c r="GA99" s="99">
        <f t="shared" si="232"/>
        <v>134.71428571428572</v>
      </c>
      <c r="GB99" s="99">
        <f t="shared" si="232"/>
        <v>134</v>
      </c>
      <c r="GC99" s="99">
        <f t="shared" si="232"/>
        <v>133.14285714285714</v>
      </c>
      <c r="GD99" s="99">
        <f t="shared" si="232"/>
        <v>131.57142857142858</v>
      </c>
      <c r="GE99" s="99">
        <f t="shared" si="232"/>
        <v>141.28571428571428</v>
      </c>
      <c r="GF99" s="99">
        <f t="shared" si="232"/>
        <v>144.14285714285714</v>
      </c>
      <c r="GG99" s="99">
        <f t="shared" si="232"/>
        <v>154.85714285714286</v>
      </c>
      <c r="GH99" s="99">
        <f t="shared" si="232"/>
        <v>163</v>
      </c>
      <c r="GI99" s="99">
        <f t="shared" si="233"/>
        <v>178</v>
      </c>
      <c r="GJ99" s="99">
        <f t="shared" ref="GJ99:GQ109" si="241">SUM(GD83:GJ83)/7</f>
        <v>186.14285714285714</v>
      </c>
      <c r="GK99" s="99">
        <f t="shared" si="241"/>
        <v>210.71428571428572</v>
      </c>
      <c r="GL99" s="99">
        <f t="shared" si="241"/>
        <v>220.28571428571428</v>
      </c>
      <c r="GM99" s="99">
        <f t="shared" si="241"/>
        <v>230.14285714285714</v>
      </c>
      <c r="GN99" s="99">
        <f t="shared" si="241"/>
        <v>244.28571428571428</v>
      </c>
      <c r="GO99" s="99">
        <f t="shared" si="241"/>
        <v>263.85714285714283</v>
      </c>
      <c r="GP99" s="99">
        <f t="shared" si="241"/>
        <v>281.28571428571428</v>
      </c>
      <c r="GQ99" s="99">
        <f t="shared" si="241"/>
        <v>295</v>
      </c>
      <c r="GR99" s="99">
        <f t="shared" si="235"/>
        <v>310.57142857142856</v>
      </c>
      <c r="GS99" s="99">
        <f t="shared" si="236"/>
        <v>331.57142857142856</v>
      </c>
      <c r="GT99" s="99">
        <f t="shared" si="236"/>
        <v>362.71428571428572</v>
      </c>
    </row>
    <row r="100" spans="1:225" s="100" customFormat="1" x14ac:dyDescent="0.25">
      <c r="A100" s="239"/>
      <c r="B100" s="239"/>
      <c r="C100" s="250" t="s">
        <v>5</v>
      </c>
      <c r="G100" s="100">
        <f t="shared" si="121"/>
        <v>2</v>
      </c>
      <c r="H100" s="99">
        <f t="shared" si="122"/>
        <v>3.3333333333333335</v>
      </c>
      <c r="I100" s="99">
        <f t="shared" si="123"/>
        <v>4.333333333333333</v>
      </c>
      <c r="J100" s="99">
        <f t="shared" si="124"/>
        <v>4.333333333333333</v>
      </c>
      <c r="K100" s="99">
        <f t="shared" si="125"/>
        <v>4</v>
      </c>
      <c r="L100" s="99">
        <f t="shared" si="126"/>
        <v>6</v>
      </c>
      <c r="M100" s="99">
        <f t="shared" si="127"/>
        <v>4.7142857142857144</v>
      </c>
      <c r="N100" s="99">
        <f t="shared" si="128"/>
        <v>52.428571428571431</v>
      </c>
      <c r="O100" s="99">
        <f t="shared" si="129"/>
        <v>58.142857142857146</v>
      </c>
      <c r="P100" s="99">
        <f t="shared" si="130"/>
        <v>65</v>
      </c>
      <c r="Q100" s="99">
        <f t="shared" si="131"/>
        <v>80.857142857142861</v>
      </c>
      <c r="R100" s="99">
        <f t="shared" si="132"/>
        <v>90.428571428571431</v>
      </c>
      <c r="S100" s="99">
        <f t="shared" si="133"/>
        <v>101.42857142857143</v>
      </c>
      <c r="T100" s="99">
        <f t="shared" si="134"/>
        <v>118.28571428571429</v>
      </c>
      <c r="U100" s="99">
        <f t="shared" si="135"/>
        <v>109.57142857142857</v>
      </c>
      <c r="V100" s="99">
        <f t="shared" si="136"/>
        <v>107.85714285714286</v>
      </c>
      <c r="W100" s="99">
        <f t="shared" si="137"/>
        <v>132.28571428571428</v>
      </c>
      <c r="X100" s="99">
        <f t="shared" si="138"/>
        <v>138.42857142857142</v>
      </c>
      <c r="Y100" s="99">
        <f t="shared" si="139"/>
        <v>153.85714285714286</v>
      </c>
      <c r="Z100" s="99">
        <f t="shared" si="140"/>
        <v>165.28571428571428</v>
      </c>
      <c r="AA100" s="99">
        <f t="shared" si="141"/>
        <v>184.71428571428572</v>
      </c>
      <c r="AB100" s="99">
        <f t="shared" si="142"/>
        <v>192.28571428571428</v>
      </c>
      <c r="AC100" s="99">
        <f t="shared" si="143"/>
        <v>224.42857142857142</v>
      </c>
      <c r="AD100" s="99">
        <f t="shared" si="144"/>
        <v>231</v>
      </c>
      <c r="AE100" s="99">
        <f t="shared" si="145"/>
        <v>239.57142857142858</v>
      </c>
      <c r="AF100" s="99">
        <f t="shared" si="146"/>
        <v>239.42857142857142</v>
      </c>
      <c r="AG100" s="99">
        <f t="shared" si="147"/>
        <v>235.28571428571428</v>
      </c>
      <c r="AH100" s="99">
        <f t="shared" si="148"/>
        <v>232.71428571428572</v>
      </c>
      <c r="AI100" s="99">
        <f t="shared" si="149"/>
        <v>208.28571428571428</v>
      </c>
      <c r="AJ100" s="99">
        <f t="shared" si="150"/>
        <v>190.71428571428572</v>
      </c>
      <c r="AK100" s="99">
        <f t="shared" si="151"/>
        <v>177.42857142857142</v>
      </c>
      <c r="AL100" s="99">
        <f t="shared" si="152"/>
        <v>174.28571428571428</v>
      </c>
      <c r="AM100" s="99">
        <f t="shared" si="153"/>
        <v>170.85714285714286</v>
      </c>
      <c r="AN100" s="99">
        <f t="shared" si="154"/>
        <v>176</v>
      </c>
      <c r="AO100" s="99">
        <f t="shared" si="155"/>
        <v>173.85714285714286</v>
      </c>
      <c r="AP100" s="99">
        <f t="shared" si="156"/>
        <v>187.57142857142858</v>
      </c>
      <c r="AQ100" s="99">
        <f t="shared" si="157"/>
        <v>197.14285714285714</v>
      </c>
      <c r="AR100" s="99">
        <f t="shared" si="158"/>
        <v>208</v>
      </c>
      <c r="AS100" s="99">
        <f t="shared" si="159"/>
        <v>200.14285714285714</v>
      </c>
      <c r="AT100" s="99">
        <f t="shared" si="160"/>
        <v>202.57142857142858</v>
      </c>
      <c r="AU100" s="99">
        <f t="shared" si="161"/>
        <v>192.71428571428572</v>
      </c>
      <c r="AV100" s="99">
        <f t="shared" si="162"/>
        <v>191.85714285714286</v>
      </c>
      <c r="AW100" s="99">
        <f>SUM(AQ84:AW84)/7</f>
        <v>180.85714285714286</v>
      </c>
      <c r="AX100" s="99">
        <f>SUM(AR84:AX84)/7</f>
        <v>179.71428571428572</v>
      </c>
      <c r="AY100" s="99">
        <f t="shared" si="163"/>
        <v>168.57142857142858</v>
      </c>
      <c r="AZ100" s="99">
        <f t="shared" si="164"/>
        <v>171.28571428571428</v>
      </c>
      <c r="BA100" s="99">
        <f t="shared" si="164"/>
        <v>166.42857142857142</v>
      </c>
      <c r="BB100" s="99">
        <f t="shared" si="164"/>
        <v>167.28571428571428</v>
      </c>
      <c r="BC100" s="99">
        <f t="shared" si="164"/>
        <v>155.71428571428572</v>
      </c>
      <c r="BD100" s="99">
        <f t="shared" si="164"/>
        <v>153.14285714285714</v>
      </c>
      <c r="BE100" s="99">
        <f t="shared" si="164"/>
        <v>143</v>
      </c>
      <c r="BF100" s="99">
        <f t="shared" si="164"/>
        <v>139</v>
      </c>
      <c r="BG100" s="99">
        <f t="shared" si="164"/>
        <v>130.57142857142858</v>
      </c>
      <c r="BH100" s="99">
        <f t="shared" si="164"/>
        <v>115.57142857142857</v>
      </c>
      <c r="BI100" s="99">
        <f t="shared" si="164"/>
        <v>103</v>
      </c>
      <c r="BJ100" s="99">
        <f t="shared" si="164"/>
        <v>99.142857142857139</v>
      </c>
      <c r="BK100" s="99">
        <f t="shared" si="164"/>
        <v>89.428571428571431</v>
      </c>
      <c r="BL100" s="99">
        <f t="shared" si="164"/>
        <v>82.714285714285708</v>
      </c>
      <c r="BM100" s="99">
        <f t="shared" si="164"/>
        <v>72.142857142857139</v>
      </c>
      <c r="BN100" s="99">
        <f t="shared" si="164"/>
        <v>62.571428571428569</v>
      </c>
      <c r="BO100" s="99">
        <f t="shared" si="164"/>
        <v>62.428571428571431</v>
      </c>
      <c r="BP100" s="99">
        <f t="shared" si="164"/>
        <v>60</v>
      </c>
      <c r="BQ100" s="99">
        <f t="shared" si="164"/>
        <v>53.142857142857146</v>
      </c>
      <c r="BR100" s="99">
        <f t="shared" si="164"/>
        <v>45.714285714285715</v>
      </c>
      <c r="BS100" s="99">
        <f t="shared" si="164"/>
        <v>42.285714285714285</v>
      </c>
      <c r="BT100" s="99">
        <f t="shared" si="164"/>
        <v>36</v>
      </c>
      <c r="BU100" s="99">
        <f t="shared" si="164"/>
        <v>34.285714285714285</v>
      </c>
      <c r="BV100" s="99">
        <f t="shared" si="165"/>
        <v>35</v>
      </c>
      <c r="BW100" s="99">
        <f t="shared" si="165"/>
        <v>35.142857142857146</v>
      </c>
      <c r="BX100" s="99">
        <f t="shared" si="165"/>
        <v>34.285714285714285</v>
      </c>
      <c r="BY100" s="99">
        <f t="shared" si="165"/>
        <v>32.142857142857146</v>
      </c>
      <c r="BZ100" s="99">
        <f t="shared" si="165"/>
        <v>29.142857142857142</v>
      </c>
      <c r="CA100" s="99">
        <f t="shared" si="165"/>
        <v>26.428571428571427</v>
      </c>
      <c r="CB100" s="99">
        <f t="shared" si="165"/>
        <v>26.285714285714285</v>
      </c>
      <c r="CC100" s="99">
        <f t="shared" si="165"/>
        <v>23.714285714285715</v>
      </c>
      <c r="CD100" s="99">
        <f t="shared" si="165"/>
        <v>25.285714285714285</v>
      </c>
      <c r="CE100" s="99">
        <f t="shared" si="165"/>
        <v>21.714285714285715</v>
      </c>
      <c r="CF100" s="99">
        <f t="shared" si="165"/>
        <v>20.857142857142858</v>
      </c>
      <c r="CG100" s="99">
        <f t="shared" si="165"/>
        <v>20.857142857142858</v>
      </c>
      <c r="CH100" s="99">
        <f t="shared" si="166"/>
        <v>22.714285714285715</v>
      </c>
      <c r="CI100" s="99">
        <f t="shared" si="166"/>
        <v>23</v>
      </c>
      <c r="CJ100" s="99">
        <f t="shared" si="166"/>
        <v>23.714285714285715</v>
      </c>
      <c r="CK100" s="99">
        <f t="shared" si="166"/>
        <v>22.714285714285715</v>
      </c>
      <c r="CL100" s="99">
        <f t="shared" si="167"/>
        <v>26.142857142857142</v>
      </c>
      <c r="CM100" s="99">
        <f t="shared" si="168"/>
        <v>27.142857142857142</v>
      </c>
      <c r="CN100" s="99">
        <f t="shared" si="169"/>
        <v>25.857142857142858</v>
      </c>
      <c r="CO100" s="99">
        <f t="shared" si="169"/>
        <v>27.857142857142858</v>
      </c>
      <c r="CP100" s="99">
        <f t="shared" si="169"/>
        <v>25.857142857142858</v>
      </c>
      <c r="CQ100" s="99">
        <f t="shared" si="169"/>
        <v>25.285714285714285</v>
      </c>
      <c r="CR100" s="99">
        <f t="shared" si="169"/>
        <v>24.857142857142858</v>
      </c>
      <c r="CS100" s="99">
        <f t="shared" si="169"/>
        <v>25.428571428571427</v>
      </c>
      <c r="CT100" s="99">
        <f t="shared" si="169"/>
        <v>28.285714285714285</v>
      </c>
      <c r="CU100" s="99">
        <f t="shared" si="169"/>
        <v>29</v>
      </c>
      <c r="CV100" s="99">
        <f t="shared" si="170"/>
        <v>26.571428571428573</v>
      </c>
      <c r="CW100" s="99">
        <f t="shared" si="171"/>
        <v>31</v>
      </c>
      <c r="CX100" s="99">
        <f t="shared" si="171"/>
        <v>31.142857142857142</v>
      </c>
      <c r="CY100" s="99">
        <f t="shared" si="171"/>
        <v>32.428571428571431</v>
      </c>
      <c r="CZ100" s="99">
        <f t="shared" si="171"/>
        <v>29.428571428571427</v>
      </c>
      <c r="DA100" s="99">
        <f t="shared" si="172"/>
        <v>29.285714285714285</v>
      </c>
      <c r="DB100" s="99">
        <f t="shared" si="173"/>
        <v>31.142857142857142</v>
      </c>
      <c r="DC100" s="99">
        <f t="shared" si="174"/>
        <v>31.714285714285715</v>
      </c>
      <c r="DD100" s="99">
        <f t="shared" si="174"/>
        <v>28</v>
      </c>
      <c r="DE100" s="99">
        <f t="shared" si="174"/>
        <v>29</v>
      </c>
      <c r="DF100" s="99">
        <f t="shared" si="175"/>
        <v>28.285714285714285</v>
      </c>
      <c r="DG100" s="99">
        <f t="shared" si="176"/>
        <v>26.285714285714285</v>
      </c>
      <c r="DH100" s="99">
        <f t="shared" si="177"/>
        <v>23.142857142857142</v>
      </c>
      <c r="DI100" s="99">
        <f t="shared" si="178"/>
        <v>17.714285714285715</v>
      </c>
      <c r="DJ100" s="99">
        <f t="shared" si="179"/>
        <v>16.571428571428573</v>
      </c>
      <c r="DK100" s="99">
        <f t="shared" si="180"/>
        <v>16.142857142857142</v>
      </c>
      <c r="DL100" s="99">
        <f t="shared" si="181"/>
        <v>13.428571428571429</v>
      </c>
      <c r="DM100" s="99">
        <f t="shared" si="182"/>
        <v>12.714285714285714</v>
      </c>
      <c r="DN100" s="99">
        <f t="shared" si="183"/>
        <v>13</v>
      </c>
      <c r="DO100" s="99">
        <f t="shared" si="184"/>
        <v>11.714285714285714</v>
      </c>
      <c r="DP100" s="99">
        <f t="shared" si="185"/>
        <v>12.285714285714286</v>
      </c>
      <c r="DQ100" s="99">
        <f t="shared" si="186"/>
        <v>10.285714285714286</v>
      </c>
      <c r="DR100" s="99">
        <f t="shared" si="187"/>
        <v>10.571428571428571</v>
      </c>
      <c r="DS100" s="99">
        <f t="shared" si="188"/>
        <v>9.8571428571428577</v>
      </c>
      <c r="DT100" s="99">
        <f t="shared" si="189"/>
        <v>8.5714285714285712</v>
      </c>
      <c r="DU100" s="99">
        <f t="shared" si="190"/>
        <v>7.5714285714285712</v>
      </c>
      <c r="DV100" s="99">
        <f t="shared" si="191"/>
        <v>7</v>
      </c>
      <c r="DW100" s="99">
        <f t="shared" si="192"/>
        <v>7.7142857142857144</v>
      </c>
      <c r="DX100" s="99">
        <f t="shared" si="193"/>
        <v>8.7142857142857135</v>
      </c>
      <c r="DY100" s="99">
        <f t="shared" si="238"/>
        <v>7.7142857142857144</v>
      </c>
      <c r="DZ100" s="99">
        <f t="shared" si="239"/>
        <v>8.5714285714285712</v>
      </c>
      <c r="EA100" s="99">
        <f t="shared" si="194"/>
        <v>8.8571428571428577</v>
      </c>
      <c r="EB100" s="99">
        <f t="shared" si="194"/>
        <v>8.7142857142857135</v>
      </c>
      <c r="EC100" s="99">
        <f t="shared" si="194"/>
        <v>9.4285714285714288</v>
      </c>
      <c r="ED100" s="99">
        <f t="shared" si="194"/>
        <v>9.5714285714285712</v>
      </c>
      <c r="EE100" s="99">
        <f t="shared" si="194"/>
        <v>11.285714285714286</v>
      </c>
      <c r="EF100" s="99">
        <f t="shared" si="194"/>
        <v>12.714285714285714</v>
      </c>
      <c r="EG100" s="99">
        <f t="shared" si="194"/>
        <v>8.1428571428571423</v>
      </c>
      <c r="EH100" s="99">
        <f t="shared" si="195"/>
        <v>7.4285714285714288</v>
      </c>
      <c r="EI100" s="99">
        <f t="shared" si="196"/>
        <v>8.2857142857142865</v>
      </c>
      <c r="EJ100" s="99">
        <f t="shared" si="197"/>
        <v>9</v>
      </c>
      <c r="EK100" s="99">
        <f t="shared" si="198"/>
        <v>9.2857142857142865</v>
      </c>
      <c r="EL100" s="99">
        <f t="shared" si="199"/>
        <v>9</v>
      </c>
      <c r="EM100" s="99">
        <f t="shared" si="200"/>
        <v>10.428571428571429</v>
      </c>
      <c r="EN100" s="99">
        <f t="shared" si="201"/>
        <v>15.428571428571429</v>
      </c>
      <c r="EO100" s="99">
        <f t="shared" si="202"/>
        <v>18.428571428571427</v>
      </c>
      <c r="EP100" s="99">
        <f t="shared" si="203"/>
        <v>17.857142857142858</v>
      </c>
      <c r="EQ100" s="99">
        <f t="shared" si="204"/>
        <v>18.714285714285715</v>
      </c>
      <c r="ER100" s="99">
        <f t="shared" si="205"/>
        <v>18.428571428571427</v>
      </c>
      <c r="ES100" s="99">
        <f t="shared" si="206"/>
        <v>19.571428571428573</v>
      </c>
      <c r="ET100" s="99">
        <f t="shared" si="207"/>
        <v>18.571428571428573</v>
      </c>
      <c r="EU100" s="99">
        <f t="shared" si="208"/>
        <v>21.571428571428573</v>
      </c>
      <c r="EV100" s="99">
        <f t="shared" si="209"/>
        <v>23.428571428571427</v>
      </c>
      <c r="EW100" s="99">
        <f t="shared" si="210"/>
        <v>28.428571428571427</v>
      </c>
      <c r="EX100" s="99">
        <f t="shared" si="211"/>
        <v>30.428571428571427</v>
      </c>
      <c r="EY100" s="99">
        <f t="shared" si="212"/>
        <v>35.571428571428569</v>
      </c>
      <c r="EZ100" s="99">
        <f t="shared" si="213"/>
        <v>40.428571428571431</v>
      </c>
      <c r="FA100" s="99">
        <f t="shared" si="214"/>
        <v>45.714285714285715</v>
      </c>
      <c r="FB100" s="99">
        <f t="shared" si="215"/>
        <v>48</v>
      </c>
      <c r="FC100" s="99">
        <f t="shared" si="216"/>
        <v>50</v>
      </c>
      <c r="FD100" s="99">
        <f t="shared" si="217"/>
        <v>52.142857142857146</v>
      </c>
      <c r="FE100" s="99">
        <f t="shared" si="218"/>
        <v>56.857142857142854</v>
      </c>
      <c r="FF100" s="99">
        <f t="shared" si="219"/>
        <v>60</v>
      </c>
      <c r="FG100" s="99">
        <f t="shared" si="220"/>
        <v>63.571428571428569</v>
      </c>
      <c r="FH100" s="99">
        <f t="shared" si="221"/>
        <v>65.285714285714292</v>
      </c>
      <c r="FI100" s="99">
        <f t="shared" si="222"/>
        <v>73.285714285714292</v>
      </c>
      <c r="FJ100" s="99">
        <f t="shared" si="223"/>
        <v>74</v>
      </c>
      <c r="FK100" s="99">
        <f t="shared" si="224"/>
        <v>73.428571428571431</v>
      </c>
      <c r="FL100" s="99">
        <f t="shared" si="225"/>
        <v>73.428571428571431</v>
      </c>
      <c r="FM100" s="99">
        <f t="shared" si="226"/>
        <v>73.142857142857139</v>
      </c>
      <c r="FN100" s="99">
        <f t="shared" si="227"/>
        <v>71.857142857142861</v>
      </c>
      <c r="FO100" s="99">
        <f t="shared" si="228"/>
        <v>71.142857142857139</v>
      </c>
      <c r="FP100" s="99">
        <f t="shared" si="229"/>
        <v>65.714285714285708</v>
      </c>
      <c r="FQ100" s="99">
        <f t="shared" si="240"/>
        <v>66.857142857142861</v>
      </c>
      <c r="FR100" s="99">
        <f t="shared" si="240"/>
        <v>66</v>
      </c>
      <c r="FS100" s="99">
        <f t="shared" si="240"/>
        <v>67.571428571428569</v>
      </c>
      <c r="FT100" s="99">
        <f t="shared" si="240"/>
        <v>66.428571428571431</v>
      </c>
      <c r="FU100" s="99">
        <f t="shared" si="240"/>
        <v>65.142857142857139</v>
      </c>
      <c r="FV100" s="99">
        <f t="shared" si="240"/>
        <v>68.857142857142861</v>
      </c>
      <c r="FW100" s="99">
        <f t="shared" si="240"/>
        <v>67.142857142857139</v>
      </c>
      <c r="FX100" s="99">
        <f t="shared" si="240"/>
        <v>71.857142857142861</v>
      </c>
      <c r="FY100" s="99">
        <f t="shared" si="240"/>
        <v>75.142857142857139</v>
      </c>
      <c r="FZ100" s="99">
        <f t="shared" si="231"/>
        <v>76.142857142857139</v>
      </c>
      <c r="GA100" s="99">
        <f t="shared" si="232"/>
        <v>79.571428571428569</v>
      </c>
      <c r="GB100" s="99">
        <f t="shared" si="232"/>
        <v>79.142857142857139</v>
      </c>
      <c r="GC100" s="99">
        <f t="shared" si="232"/>
        <v>76.857142857142861</v>
      </c>
      <c r="GD100" s="99">
        <f t="shared" si="232"/>
        <v>76</v>
      </c>
      <c r="GE100" s="99">
        <f t="shared" si="232"/>
        <v>71.714285714285708</v>
      </c>
      <c r="GF100" s="99">
        <f t="shared" si="232"/>
        <v>70.428571428571431</v>
      </c>
      <c r="GG100" s="99">
        <f t="shared" si="232"/>
        <v>69</v>
      </c>
      <c r="GH100" s="99">
        <f t="shared" si="232"/>
        <v>68.285714285714292</v>
      </c>
      <c r="GI100" s="99">
        <f t="shared" si="233"/>
        <v>72.714285714285708</v>
      </c>
      <c r="GJ100" s="99">
        <f t="shared" si="241"/>
        <v>75</v>
      </c>
      <c r="GK100" s="99">
        <f t="shared" si="241"/>
        <v>80.571428571428569</v>
      </c>
      <c r="GL100" s="99">
        <f t="shared" si="241"/>
        <v>87.285714285714292</v>
      </c>
      <c r="GM100" s="99">
        <f t="shared" si="241"/>
        <v>90.285714285714292</v>
      </c>
      <c r="GN100" s="99">
        <f t="shared" si="241"/>
        <v>93.428571428571431</v>
      </c>
      <c r="GO100" s="99">
        <f t="shared" si="241"/>
        <v>97.714285714285708</v>
      </c>
      <c r="GP100" s="99">
        <f t="shared" si="241"/>
        <v>101.14285714285714</v>
      </c>
      <c r="GQ100" s="99">
        <f t="shared" si="241"/>
        <v>105</v>
      </c>
      <c r="GR100" s="99">
        <f t="shared" si="235"/>
        <v>108.14285714285714</v>
      </c>
      <c r="GS100" s="99">
        <f t="shared" si="236"/>
        <v>109.28571428571429</v>
      </c>
      <c r="GT100" s="99">
        <f t="shared" si="236"/>
        <v>121</v>
      </c>
    </row>
    <row r="101" spans="1:225" s="100" customFormat="1" x14ac:dyDescent="0.25">
      <c r="A101" s="249"/>
      <c r="B101" s="239"/>
      <c r="C101" s="251" t="s">
        <v>8</v>
      </c>
      <c r="G101" s="100">
        <f t="shared" si="121"/>
        <v>3.3333333333333335</v>
      </c>
      <c r="H101" s="99">
        <f t="shared" si="122"/>
        <v>4</v>
      </c>
      <c r="I101" s="99">
        <f t="shared" si="123"/>
        <v>7</v>
      </c>
      <c r="J101" s="99">
        <f t="shared" si="124"/>
        <v>5.666666666666667</v>
      </c>
      <c r="K101" s="99">
        <f t="shared" si="125"/>
        <v>5.666666666666667</v>
      </c>
      <c r="L101" s="99">
        <f t="shared" si="126"/>
        <v>4.7142857142857144</v>
      </c>
      <c r="M101" s="99">
        <f t="shared" si="127"/>
        <v>7.4285714285714288</v>
      </c>
      <c r="N101" s="99">
        <f t="shared" si="128"/>
        <v>7.7142857142857144</v>
      </c>
      <c r="O101" s="99">
        <f t="shared" si="129"/>
        <v>9.1428571428571423</v>
      </c>
      <c r="P101" s="99">
        <f t="shared" si="130"/>
        <v>11.142857142857142</v>
      </c>
      <c r="Q101" s="99">
        <f t="shared" si="131"/>
        <v>15.571428571428571</v>
      </c>
      <c r="R101" s="99">
        <f t="shared" si="132"/>
        <v>20.857142857142858</v>
      </c>
      <c r="S101" s="99">
        <f t="shared" si="133"/>
        <v>26</v>
      </c>
      <c r="T101" s="99">
        <f t="shared" si="134"/>
        <v>28</v>
      </c>
      <c r="U101" s="99">
        <f t="shared" si="135"/>
        <v>44.285714285714285</v>
      </c>
      <c r="V101" s="99">
        <f t="shared" si="136"/>
        <v>42.857142857142854</v>
      </c>
      <c r="W101" s="99">
        <f t="shared" si="137"/>
        <v>48.285714285714285</v>
      </c>
      <c r="X101" s="99">
        <f t="shared" si="138"/>
        <v>55.142857142857146</v>
      </c>
      <c r="Y101" s="99">
        <f t="shared" si="139"/>
        <v>59.857142857142854</v>
      </c>
      <c r="Z101" s="99">
        <f t="shared" si="140"/>
        <v>69.285714285714292</v>
      </c>
      <c r="AA101" s="99">
        <f t="shared" si="141"/>
        <v>82.285714285714292</v>
      </c>
      <c r="AB101" s="99">
        <f t="shared" si="142"/>
        <v>83.428571428571431</v>
      </c>
      <c r="AC101" s="99">
        <f t="shared" si="143"/>
        <v>102</v>
      </c>
      <c r="AD101" s="99">
        <f t="shared" si="144"/>
        <v>119.28571428571429</v>
      </c>
      <c r="AE101" s="99">
        <f t="shared" si="145"/>
        <v>122.28571428571429</v>
      </c>
      <c r="AF101" s="99">
        <f t="shared" si="146"/>
        <v>126.14285714285714</v>
      </c>
      <c r="AG101" s="99">
        <f t="shared" si="147"/>
        <v>131</v>
      </c>
      <c r="AH101" s="99">
        <f t="shared" si="148"/>
        <v>129.42857142857142</v>
      </c>
      <c r="AI101" s="99">
        <f t="shared" si="149"/>
        <v>132.28571428571428</v>
      </c>
      <c r="AJ101" s="99">
        <f t="shared" si="150"/>
        <v>127.71428571428571</v>
      </c>
      <c r="AK101" s="99">
        <f t="shared" si="151"/>
        <v>120</v>
      </c>
      <c r="AL101" s="99">
        <f t="shared" si="152"/>
        <v>118.85714285714286</v>
      </c>
      <c r="AM101" s="99">
        <f t="shared" si="153"/>
        <v>117.57142857142857</v>
      </c>
      <c r="AN101" s="99">
        <f t="shared" si="154"/>
        <v>110.57142857142857</v>
      </c>
      <c r="AO101" s="99">
        <f t="shared" si="155"/>
        <v>114</v>
      </c>
      <c r="AP101" s="99">
        <f t="shared" si="156"/>
        <v>115.42857142857143</v>
      </c>
      <c r="AQ101" s="99">
        <f t="shared" si="157"/>
        <v>123.14285714285714</v>
      </c>
      <c r="AR101" s="99">
        <f t="shared" si="158"/>
        <v>128.71428571428572</v>
      </c>
      <c r="AS101" s="99">
        <f t="shared" si="159"/>
        <v>145</v>
      </c>
      <c r="AT101" s="99">
        <f t="shared" si="160"/>
        <v>148.57142857142858</v>
      </c>
      <c r="AU101" s="99">
        <f t="shared" si="161"/>
        <v>152.14285714285714</v>
      </c>
      <c r="AV101" s="99">
        <f t="shared" si="162"/>
        <v>149.85714285714286</v>
      </c>
      <c r="AW101" s="99">
        <f t="shared" si="162"/>
        <v>150</v>
      </c>
      <c r="AX101" s="99">
        <f t="shared" si="162"/>
        <v>150.71428571428572</v>
      </c>
      <c r="AY101" s="99">
        <f t="shared" si="163"/>
        <v>155.85714285714286</v>
      </c>
      <c r="AZ101" s="99">
        <f t="shared" si="164"/>
        <v>146.85714285714286</v>
      </c>
      <c r="BA101" s="99">
        <f t="shared" si="164"/>
        <v>144.28571428571428</v>
      </c>
      <c r="BB101" s="99">
        <f t="shared" si="164"/>
        <v>140.14285714285714</v>
      </c>
      <c r="BC101" s="99">
        <f t="shared" si="164"/>
        <v>142.14285714285714</v>
      </c>
      <c r="BD101" s="99">
        <f t="shared" si="164"/>
        <v>134.71428571428572</v>
      </c>
      <c r="BE101" s="99">
        <f t="shared" si="164"/>
        <v>125.28571428571429</v>
      </c>
      <c r="BF101" s="99">
        <f t="shared" si="164"/>
        <v>106.71428571428571</v>
      </c>
      <c r="BG101" s="99">
        <f t="shared" si="164"/>
        <v>91.571428571428569</v>
      </c>
      <c r="BH101" s="99">
        <f t="shared" si="164"/>
        <v>80.714285714285708</v>
      </c>
      <c r="BI101" s="99">
        <f t="shared" si="164"/>
        <v>78.857142857142861</v>
      </c>
      <c r="BJ101" s="99">
        <f t="shared" si="164"/>
        <v>67.714285714285708</v>
      </c>
      <c r="BK101" s="99">
        <f t="shared" si="164"/>
        <v>62</v>
      </c>
      <c r="BL101" s="99">
        <f t="shared" si="164"/>
        <v>58.428571428571431</v>
      </c>
      <c r="BM101" s="99">
        <f t="shared" si="164"/>
        <v>56.571428571428569</v>
      </c>
      <c r="BN101" s="99">
        <f t="shared" si="164"/>
        <v>54.142857142857146</v>
      </c>
      <c r="BO101" s="99">
        <f t="shared" si="164"/>
        <v>55.285714285714285</v>
      </c>
      <c r="BP101" s="99">
        <f t="shared" si="164"/>
        <v>49.428571428571431</v>
      </c>
      <c r="BQ101" s="99">
        <f t="shared" si="164"/>
        <v>44.857142857142854</v>
      </c>
      <c r="BR101" s="99">
        <f t="shared" si="164"/>
        <v>39.714285714285715</v>
      </c>
      <c r="BS101" s="99">
        <f t="shared" si="164"/>
        <v>32.142857142857146</v>
      </c>
      <c r="BT101" s="99">
        <f t="shared" si="164"/>
        <v>27</v>
      </c>
      <c r="BU101" s="99">
        <f t="shared" si="164"/>
        <v>27</v>
      </c>
      <c r="BV101" s="99">
        <f t="shared" si="165"/>
        <v>26.142857142857142</v>
      </c>
      <c r="BW101" s="99">
        <f t="shared" si="165"/>
        <v>24.142857142857142</v>
      </c>
      <c r="BX101" s="99">
        <f t="shared" si="165"/>
        <v>23.857142857142858</v>
      </c>
      <c r="BY101" s="99">
        <f t="shared" si="165"/>
        <v>21</v>
      </c>
      <c r="BZ101" s="99">
        <f t="shared" si="165"/>
        <v>21</v>
      </c>
      <c r="CA101" s="99">
        <f t="shared" si="165"/>
        <v>21.142857142857142</v>
      </c>
      <c r="CB101" s="99">
        <f t="shared" si="165"/>
        <v>19.428571428571427</v>
      </c>
      <c r="CC101" s="99">
        <f t="shared" si="165"/>
        <v>18.142857142857142</v>
      </c>
      <c r="CD101" s="99">
        <f t="shared" si="165"/>
        <v>20.857142857142858</v>
      </c>
      <c r="CE101" s="99">
        <f t="shared" si="165"/>
        <v>23.285714285714285</v>
      </c>
      <c r="CF101" s="99">
        <f t="shared" si="165"/>
        <v>25.428571428571427</v>
      </c>
      <c r="CG101" s="99">
        <f t="shared" si="165"/>
        <v>25.857142857142858</v>
      </c>
      <c r="CH101" s="99">
        <f t="shared" si="166"/>
        <v>29.571428571428573</v>
      </c>
      <c r="CI101" s="99">
        <f t="shared" si="166"/>
        <v>38.714285714285715</v>
      </c>
      <c r="CJ101" s="99">
        <f t="shared" si="166"/>
        <v>42.428571428571431</v>
      </c>
      <c r="CK101" s="99">
        <f t="shared" si="166"/>
        <v>41.857142857142854</v>
      </c>
      <c r="CL101" s="99">
        <f t="shared" si="167"/>
        <v>41.428571428571431</v>
      </c>
      <c r="CM101" s="99">
        <f t="shared" si="168"/>
        <v>43.571428571428569</v>
      </c>
      <c r="CN101" s="99">
        <f t="shared" si="169"/>
        <v>45.285714285714285</v>
      </c>
      <c r="CO101" s="99">
        <f t="shared" si="169"/>
        <v>41.714285714285715</v>
      </c>
      <c r="CP101" s="99">
        <f t="shared" si="169"/>
        <v>34.285714285714285</v>
      </c>
      <c r="CQ101" s="99">
        <f t="shared" si="169"/>
        <v>30.714285714285715</v>
      </c>
      <c r="CR101" s="99">
        <f t="shared" si="169"/>
        <v>27.142857142857142</v>
      </c>
      <c r="CS101" s="99">
        <f t="shared" si="169"/>
        <v>24.714285714285715</v>
      </c>
      <c r="CT101" s="99">
        <f t="shared" si="169"/>
        <v>23.428571428571427</v>
      </c>
      <c r="CU101" s="99">
        <f t="shared" si="169"/>
        <v>22.714285714285715</v>
      </c>
      <c r="CV101" s="99">
        <f t="shared" si="170"/>
        <v>23</v>
      </c>
      <c r="CW101" s="99">
        <f t="shared" si="171"/>
        <v>24.857142857142858</v>
      </c>
      <c r="CX101" s="99">
        <f t="shared" si="171"/>
        <v>25.428571428571427</v>
      </c>
      <c r="CY101" s="99">
        <f t="shared" si="171"/>
        <v>28.571428571428573</v>
      </c>
      <c r="CZ101" s="99">
        <f t="shared" si="171"/>
        <v>28.285714285714285</v>
      </c>
      <c r="DA101" s="99">
        <f t="shared" si="172"/>
        <v>27.571428571428573</v>
      </c>
      <c r="DB101" s="99">
        <f t="shared" si="173"/>
        <v>26.857142857142858</v>
      </c>
      <c r="DC101" s="99">
        <f t="shared" si="174"/>
        <v>25.285714285714285</v>
      </c>
      <c r="DD101" s="99">
        <f t="shared" si="174"/>
        <v>25.714285714285715</v>
      </c>
      <c r="DE101" s="99">
        <f t="shared" si="174"/>
        <v>23.428571428571427</v>
      </c>
      <c r="DF101" s="99">
        <f t="shared" si="175"/>
        <v>20.285714285714285</v>
      </c>
      <c r="DG101" s="99">
        <f t="shared" si="176"/>
        <v>19.571428571428573</v>
      </c>
      <c r="DH101" s="99">
        <f t="shared" si="177"/>
        <v>17.571428571428573</v>
      </c>
      <c r="DI101" s="99">
        <f t="shared" si="178"/>
        <v>16</v>
      </c>
      <c r="DJ101" s="99">
        <f t="shared" si="179"/>
        <v>15.285714285714286</v>
      </c>
      <c r="DK101" s="99">
        <f t="shared" si="180"/>
        <v>11.142857142857142</v>
      </c>
      <c r="DL101" s="99">
        <f t="shared" si="181"/>
        <v>11.285714285714286</v>
      </c>
      <c r="DM101" s="99">
        <f t="shared" si="182"/>
        <v>10.428571428571429</v>
      </c>
      <c r="DN101" s="99">
        <f t="shared" si="183"/>
        <v>10.571428571428571</v>
      </c>
      <c r="DO101" s="99">
        <f t="shared" si="184"/>
        <v>9.4285714285714288</v>
      </c>
      <c r="DP101" s="99">
        <f t="shared" si="185"/>
        <v>10.285714285714286</v>
      </c>
      <c r="DQ101" s="99">
        <f t="shared" si="186"/>
        <v>9.2857142857142865</v>
      </c>
      <c r="DR101" s="99">
        <f t="shared" si="187"/>
        <v>9</v>
      </c>
      <c r="DS101" s="99">
        <f t="shared" si="188"/>
        <v>8.4285714285714288</v>
      </c>
      <c r="DT101" s="99">
        <f t="shared" si="189"/>
        <v>8.8571428571428577</v>
      </c>
      <c r="DU101" s="99">
        <f t="shared" si="190"/>
        <v>7.5714285714285712</v>
      </c>
      <c r="DV101" s="99">
        <f t="shared" si="191"/>
        <v>6.5714285714285712</v>
      </c>
      <c r="DW101" s="99">
        <f t="shared" si="192"/>
        <v>4.4285714285714288</v>
      </c>
      <c r="DX101" s="99">
        <f t="shared" si="193"/>
        <v>4.1428571428571432</v>
      </c>
      <c r="DY101" s="99">
        <f t="shared" si="238"/>
        <v>3.1428571428571428</v>
      </c>
      <c r="DZ101" s="99">
        <f t="shared" si="239"/>
        <v>3.1428571428571428</v>
      </c>
      <c r="EA101" s="99">
        <f t="shared" si="194"/>
        <v>3</v>
      </c>
      <c r="EB101" s="99">
        <f t="shared" si="194"/>
        <v>2.4285714285714284</v>
      </c>
      <c r="EC101" s="99">
        <f t="shared" si="194"/>
        <v>2.7142857142857144</v>
      </c>
      <c r="ED101" s="99">
        <f t="shared" si="194"/>
        <v>2.8571428571428572</v>
      </c>
      <c r="EE101" s="99">
        <f t="shared" si="194"/>
        <v>3</v>
      </c>
      <c r="EF101" s="99">
        <f t="shared" si="194"/>
        <v>3.2857142857142856</v>
      </c>
      <c r="EG101" s="99">
        <f t="shared" si="194"/>
        <v>4.2857142857142856</v>
      </c>
      <c r="EH101" s="99">
        <f t="shared" si="195"/>
        <v>4.2857142857142856</v>
      </c>
      <c r="EI101" s="99">
        <f t="shared" si="196"/>
        <v>2.4285714285714284</v>
      </c>
      <c r="EJ101" s="99">
        <f t="shared" si="197"/>
        <v>1.5714285714285714</v>
      </c>
      <c r="EK101" s="99">
        <f t="shared" si="198"/>
        <v>2.1428571428571428</v>
      </c>
      <c r="EL101" s="99">
        <f t="shared" si="199"/>
        <v>1.8571428571428572</v>
      </c>
      <c r="EM101" s="99">
        <f t="shared" si="200"/>
        <v>2.2857142857142856</v>
      </c>
      <c r="EN101" s="99">
        <f t="shared" si="201"/>
        <v>2.5714285714285716</v>
      </c>
      <c r="EO101" s="99">
        <f t="shared" si="202"/>
        <v>2.7142857142857144</v>
      </c>
      <c r="EP101" s="99">
        <f t="shared" si="203"/>
        <v>4.7142857142857144</v>
      </c>
      <c r="EQ101" s="99">
        <f t="shared" si="204"/>
        <v>5.8571428571428568</v>
      </c>
      <c r="ER101" s="99">
        <f t="shared" si="205"/>
        <v>5.8571428571428568</v>
      </c>
      <c r="ES101" s="99">
        <f t="shared" si="206"/>
        <v>7.1428571428571432</v>
      </c>
      <c r="ET101" s="99">
        <f t="shared" si="207"/>
        <v>7</v>
      </c>
      <c r="EU101" s="99">
        <f t="shared" si="208"/>
        <v>6.2857142857142856</v>
      </c>
      <c r="EV101" s="99">
        <f t="shared" si="209"/>
        <v>6.1428571428571432</v>
      </c>
      <c r="EW101" s="99">
        <f t="shared" si="210"/>
        <v>7.4285714285714288</v>
      </c>
      <c r="EX101" s="99">
        <f t="shared" si="211"/>
        <v>8.7142857142857135</v>
      </c>
      <c r="EY101" s="99">
        <f t="shared" si="212"/>
        <v>11.285714285714286</v>
      </c>
      <c r="EZ101" s="99">
        <f t="shared" si="213"/>
        <v>11.571428571428571</v>
      </c>
      <c r="FA101" s="99">
        <f t="shared" si="214"/>
        <v>10.857142857142858</v>
      </c>
      <c r="FB101" s="99">
        <f t="shared" si="215"/>
        <v>11.285714285714286</v>
      </c>
      <c r="FC101" s="99">
        <f t="shared" si="216"/>
        <v>11.571428571428571</v>
      </c>
      <c r="FD101" s="99">
        <f t="shared" si="217"/>
        <v>12.571428571428571</v>
      </c>
      <c r="FE101" s="99">
        <f t="shared" si="218"/>
        <v>13.714285714285714</v>
      </c>
      <c r="FF101" s="99">
        <f t="shared" si="219"/>
        <v>13</v>
      </c>
      <c r="FG101" s="99">
        <f t="shared" si="220"/>
        <v>16.571428571428573</v>
      </c>
      <c r="FH101" s="99">
        <f t="shared" si="221"/>
        <v>19.428571428571427</v>
      </c>
      <c r="FI101" s="99">
        <f t="shared" si="222"/>
        <v>23.285714285714285</v>
      </c>
      <c r="FJ101" s="99">
        <f t="shared" si="223"/>
        <v>26.857142857142858</v>
      </c>
      <c r="FK101" s="99">
        <f t="shared" si="224"/>
        <v>27.714285714285715</v>
      </c>
      <c r="FL101" s="99">
        <f t="shared" si="225"/>
        <v>28.142857142857142</v>
      </c>
      <c r="FM101" s="99">
        <f t="shared" si="226"/>
        <v>28.571428571428573</v>
      </c>
      <c r="FN101" s="99">
        <f t="shared" si="227"/>
        <v>27.428571428571427</v>
      </c>
      <c r="FO101" s="99">
        <f t="shared" si="228"/>
        <v>27.142857142857142</v>
      </c>
      <c r="FP101" s="99">
        <f t="shared" si="229"/>
        <v>25.142857142857142</v>
      </c>
      <c r="FQ101" s="99">
        <f t="shared" si="240"/>
        <v>25.285714285714285</v>
      </c>
      <c r="FR101" s="99">
        <f t="shared" si="240"/>
        <v>25.428571428571427</v>
      </c>
      <c r="FS101" s="99">
        <f t="shared" si="240"/>
        <v>27</v>
      </c>
      <c r="FT101" s="99">
        <f t="shared" si="240"/>
        <v>28.142857142857142</v>
      </c>
      <c r="FU101" s="99">
        <f t="shared" si="240"/>
        <v>29.714285714285715</v>
      </c>
      <c r="FV101" s="99">
        <f t="shared" si="240"/>
        <v>34.285714285714285</v>
      </c>
      <c r="FW101" s="99">
        <f t="shared" si="240"/>
        <v>36.714285714285715</v>
      </c>
      <c r="FX101" s="99">
        <f t="shared" si="240"/>
        <v>36.857142857142854</v>
      </c>
      <c r="FY101" s="99">
        <f t="shared" si="240"/>
        <v>38.142857142857146</v>
      </c>
      <c r="FZ101" s="99">
        <f t="shared" si="231"/>
        <v>39.142857142857146</v>
      </c>
      <c r="GA101" s="99">
        <f t="shared" si="232"/>
        <v>39.428571428571431</v>
      </c>
      <c r="GB101" s="99">
        <f t="shared" si="232"/>
        <v>38.428571428571431</v>
      </c>
      <c r="GC101" s="99">
        <f t="shared" si="232"/>
        <v>35.142857142857146</v>
      </c>
      <c r="GD101" s="99">
        <f t="shared" si="232"/>
        <v>33.714285714285715</v>
      </c>
      <c r="GE101" s="99">
        <f t="shared" si="232"/>
        <v>34.714285714285715</v>
      </c>
      <c r="GF101" s="99">
        <f t="shared" si="232"/>
        <v>34.428571428571431</v>
      </c>
      <c r="GG101" s="99">
        <f t="shared" si="232"/>
        <v>33.714285714285715</v>
      </c>
      <c r="GH101" s="99">
        <f t="shared" si="232"/>
        <v>35.571428571428569</v>
      </c>
      <c r="GI101" s="99">
        <f t="shared" si="233"/>
        <v>41</v>
      </c>
      <c r="GJ101" s="99">
        <f t="shared" si="241"/>
        <v>46.857142857142854</v>
      </c>
      <c r="GK101" s="99">
        <f t="shared" si="241"/>
        <v>52.714285714285715</v>
      </c>
      <c r="GL101" s="99">
        <f t="shared" si="241"/>
        <v>59.428571428571431</v>
      </c>
      <c r="GM101" s="99">
        <f t="shared" si="241"/>
        <v>68</v>
      </c>
      <c r="GN101" s="99">
        <f t="shared" si="241"/>
        <v>75.285714285714292</v>
      </c>
      <c r="GO101" s="99">
        <f t="shared" si="241"/>
        <v>84.857142857142861</v>
      </c>
      <c r="GP101" s="99">
        <f t="shared" si="241"/>
        <v>84.714285714285708</v>
      </c>
      <c r="GQ101" s="99">
        <f t="shared" si="241"/>
        <v>93.571428571428569</v>
      </c>
      <c r="GR101" s="99">
        <f t="shared" si="235"/>
        <v>100.57142857142857</v>
      </c>
      <c r="GS101" s="99">
        <f t="shared" si="236"/>
        <v>108.28571428571429</v>
      </c>
      <c r="GT101" s="99">
        <f t="shared" si="236"/>
        <v>114.85714285714286</v>
      </c>
    </row>
    <row r="102" spans="1:225" s="100" customFormat="1" x14ac:dyDescent="0.25">
      <c r="A102" s="249"/>
      <c r="B102" s="239"/>
      <c r="C102" s="251" t="s">
        <v>6</v>
      </c>
      <c r="G102" s="100">
        <f t="shared" si="121"/>
        <v>2</v>
      </c>
      <c r="H102" s="99">
        <f t="shared" si="122"/>
        <v>3</v>
      </c>
      <c r="I102" s="99">
        <f t="shared" si="123"/>
        <v>3</v>
      </c>
      <c r="J102" s="99">
        <f t="shared" si="124"/>
        <v>4</v>
      </c>
      <c r="K102" s="99">
        <f t="shared" si="125"/>
        <v>4.333333333333333</v>
      </c>
      <c r="L102" s="99">
        <f t="shared" si="126"/>
        <v>6.8571428571428568</v>
      </c>
      <c r="M102" s="99">
        <f t="shared" si="127"/>
        <v>6.5714285714285712</v>
      </c>
      <c r="N102" s="99">
        <f t="shared" si="128"/>
        <v>11</v>
      </c>
      <c r="O102" s="99">
        <f t="shared" si="129"/>
        <v>11.285714285714286</v>
      </c>
      <c r="P102" s="99">
        <f t="shared" si="130"/>
        <v>14.285714285714286</v>
      </c>
      <c r="Q102" s="99">
        <f t="shared" si="131"/>
        <v>17.714285714285715</v>
      </c>
      <c r="R102" s="99">
        <f t="shared" si="132"/>
        <v>22</v>
      </c>
      <c r="S102" s="99">
        <f t="shared" si="133"/>
        <v>21.857142857142858</v>
      </c>
      <c r="T102" s="99">
        <f t="shared" si="134"/>
        <v>27.428571428571427</v>
      </c>
      <c r="U102" s="99">
        <f t="shared" si="135"/>
        <v>37</v>
      </c>
      <c r="V102" s="99">
        <f t="shared" si="136"/>
        <v>33.571428571428569</v>
      </c>
      <c r="W102" s="99">
        <f t="shared" si="137"/>
        <v>34.714285714285715</v>
      </c>
      <c r="X102" s="99">
        <f t="shared" si="138"/>
        <v>39.142857142857146</v>
      </c>
      <c r="Y102" s="99">
        <f t="shared" si="139"/>
        <v>43.285714285714285</v>
      </c>
      <c r="Z102" s="99">
        <f t="shared" si="140"/>
        <v>53</v>
      </c>
      <c r="AA102" s="99">
        <f t="shared" si="141"/>
        <v>59.285714285714285</v>
      </c>
      <c r="AB102" s="99">
        <f t="shared" si="142"/>
        <v>57.142857142857146</v>
      </c>
      <c r="AC102" s="99">
        <f t="shared" si="143"/>
        <v>71.285714285714292</v>
      </c>
      <c r="AD102" s="99">
        <f t="shared" si="144"/>
        <v>79.714285714285708</v>
      </c>
      <c r="AE102" s="99">
        <f t="shared" si="145"/>
        <v>80.714285714285708</v>
      </c>
      <c r="AF102" s="99">
        <f t="shared" si="146"/>
        <v>80.714285714285708</v>
      </c>
      <c r="AG102" s="99">
        <f t="shared" si="147"/>
        <v>76.285714285714292</v>
      </c>
      <c r="AH102" s="99">
        <f t="shared" si="148"/>
        <v>77.142857142857139</v>
      </c>
      <c r="AI102" s="99">
        <f t="shared" si="149"/>
        <v>75.142857142857139</v>
      </c>
      <c r="AJ102" s="99">
        <f t="shared" si="150"/>
        <v>72.571428571428569</v>
      </c>
      <c r="AK102" s="99">
        <f t="shared" si="151"/>
        <v>73</v>
      </c>
      <c r="AL102" s="99">
        <f t="shared" si="152"/>
        <v>70.714285714285708</v>
      </c>
      <c r="AM102" s="99">
        <f t="shared" si="153"/>
        <v>69.428571428571431</v>
      </c>
      <c r="AN102" s="99">
        <f t="shared" si="154"/>
        <v>71.142857142857139</v>
      </c>
      <c r="AO102" s="99">
        <f t="shared" si="155"/>
        <v>66.857142857142861</v>
      </c>
      <c r="AP102" s="99">
        <f t="shared" si="156"/>
        <v>65.428571428571431</v>
      </c>
      <c r="AQ102" s="99">
        <f t="shared" si="157"/>
        <v>64.142857142857139</v>
      </c>
      <c r="AR102" s="99">
        <f t="shared" si="158"/>
        <v>62.428571428571431</v>
      </c>
      <c r="AS102" s="99">
        <f t="shared" si="159"/>
        <v>64.857142857142861</v>
      </c>
      <c r="AT102" s="99">
        <f t="shared" si="160"/>
        <v>64.857142857142861</v>
      </c>
      <c r="AU102" s="99">
        <f t="shared" si="161"/>
        <v>63.857142857142854</v>
      </c>
      <c r="AV102" s="99">
        <f t="shared" si="162"/>
        <v>64.857142857142861</v>
      </c>
      <c r="AW102" s="99">
        <f t="shared" si="162"/>
        <v>65.571428571428569</v>
      </c>
      <c r="AX102" s="99">
        <f t="shared" si="162"/>
        <v>67.857142857142861</v>
      </c>
      <c r="AY102" s="99">
        <f t="shared" si="163"/>
        <v>64.285714285714292</v>
      </c>
      <c r="AZ102" s="99">
        <f t="shared" si="164"/>
        <v>60.714285714285715</v>
      </c>
      <c r="BA102" s="99">
        <f t="shared" si="164"/>
        <v>60.714285714285715</v>
      </c>
      <c r="BB102" s="99">
        <f t="shared" si="164"/>
        <v>58.285714285714285</v>
      </c>
      <c r="BC102" s="99">
        <f t="shared" si="164"/>
        <v>58</v>
      </c>
      <c r="BD102" s="99">
        <f t="shared" si="164"/>
        <v>58.142857142857146</v>
      </c>
      <c r="BE102" s="99">
        <f t="shared" si="164"/>
        <v>54.571428571428569</v>
      </c>
      <c r="BF102" s="99">
        <f t="shared" si="164"/>
        <v>57</v>
      </c>
      <c r="BG102" s="99">
        <f t="shared" si="164"/>
        <v>54.285714285714285</v>
      </c>
      <c r="BH102" s="99">
        <f t="shared" si="164"/>
        <v>49.714285714285715</v>
      </c>
      <c r="BI102" s="99">
        <f t="shared" si="164"/>
        <v>45.428571428571431</v>
      </c>
      <c r="BJ102" s="99">
        <f t="shared" si="164"/>
        <v>42.857142857142854</v>
      </c>
      <c r="BK102" s="99">
        <f t="shared" si="164"/>
        <v>38.142857142857146</v>
      </c>
      <c r="BL102" s="99">
        <f t="shared" si="164"/>
        <v>36</v>
      </c>
      <c r="BM102" s="99">
        <f t="shared" si="164"/>
        <v>29.142857142857142</v>
      </c>
      <c r="BN102" s="99">
        <f t="shared" si="164"/>
        <v>27.714285714285715</v>
      </c>
      <c r="BO102" s="99">
        <f t="shared" si="164"/>
        <v>31.857142857142858</v>
      </c>
      <c r="BP102" s="99">
        <f t="shared" si="164"/>
        <v>29.571428571428573</v>
      </c>
      <c r="BQ102" s="99">
        <f t="shared" si="164"/>
        <v>47.428571428571431</v>
      </c>
      <c r="BR102" s="99">
        <f t="shared" si="164"/>
        <v>45.571428571428569</v>
      </c>
      <c r="BS102" s="99">
        <f t="shared" si="164"/>
        <v>45.285714285714285</v>
      </c>
      <c r="BT102" s="99">
        <f t="shared" si="164"/>
        <v>45</v>
      </c>
      <c r="BU102" s="99">
        <f t="shared" si="164"/>
        <v>44.428571428571431</v>
      </c>
      <c r="BV102" s="99">
        <f t="shared" si="165"/>
        <v>38.571428571428569</v>
      </c>
      <c r="BW102" s="99">
        <f t="shared" si="165"/>
        <v>40.857142857142854</v>
      </c>
      <c r="BX102" s="99">
        <f t="shared" si="165"/>
        <v>19.428571428571427</v>
      </c>
      <c r="BY102" s="99">
        <f t="shared" si="165"/>
        <v>18.142857142857142</v>
      </c>
      <c r="BZ102" s="99">
        <f t="shared" si="165"/>
        <v>17.857142857142858</v>
      </c>
      <c r="CA102" s="99">
        <f t="shared" si="165"/>
        <v>16.857142857142858</v>
      </c>
      <c r="CB102" s="99">
        <f t="shared" si="165"/>
        <v>17.571428571428573</v>
      </c>
      <c r="CC102" s="99">
        <f t="shared" si="165"/>
        <v>17.571428571428573</v>
      </c>
      <c r="CD102" s="99">
        <f t="shared" si="165"/>
        <v>17.285714285714285</v>
      </c>
      <c r="CE102" s="99">
        <f t="shared" si="165"/>
        <v>17.857142857142858</v>
      </c>
      <c r="CF102" s="99">
        <f t="shared" si="165"/>
        <v>19.142857142857142</v>
      </c>
      <c r="CG102" s="99">
        <f t="shared" si="165"/>
        <v>18.285714285714285</v>
      </c>
      <c r="CH102" s="99">
        <f t="shared" si="166"/>
        <v>18.714285714285715</v>
      </c>
      <c r="CI102" s="99">
        <f t="shared" si="166"/>
        <v>19.571428571428573</v>
      </c>
      <c r="CJ102" s="99">
        <f t="shared" si="166"/>
        <v>19.428571428571427</v>
      </c>
      <c r="CK102" s="99">
        <f t="shared" si="166"/>
        <v>20</v>
      </c>
      <c r="CL102" s="99">
        <f t="shared" si="167"/>
        <v>19.571428571428573</v>
      </c>
      <c r="CM102" s="99">
        <f t="shared" si="168"/>
        <v>19.428571428571427</v>
      </c>
      <c r="CN102" s="99">
        <f t="shared" si="169"/>
        <v>18.571428571428573</v>
      </c>
      <c r="CO102" s="99">
        <f t="shared" si="169"/>
        <v>21.285714285714285</v>
      </c>
      <c r="CP102" s="99">
        <f t="shared" si="169"/>
        <v>20.285714285714285</v>
      </c>
      <c r="CQ102" s="99">
        <f t="shared" si="169"/>
        <v>22.285714285714285</v>
      </c>
      <c r="CR102" s="99">
        <f t="shared" si="169"/>
        <v>20.857142857142858</v>
      </c>
      <c r="CS102" s="99">
        <f t="shared" si="169"/>
        <v>22</v>
      </c>
      <c r="CT102" s="99">
        <f t="shared" si="169"/>
        <v>22.714285714285715</v>
      </c>
      <c r="CU102" s="99">
        <f t="shared" si="169"/>
        <v>23.571428571428573</v>
      </c>
      <c r="CV102" s="99">
        <f t="shared" si="170"/>
        <v>21.285714285714285</v>
      </c>
      <c r="CW102" s="99">
        <f t="shared" si="171"/>
        <v>20.714285714285715</v>
      </c>
      <c r="CX102" s="99">
        <f t="shared" si="171"/>
        <v>19.571428571428573</v>
      </c>
      <c r="CY102" s="99">
        <f t="shared" si="171"/>
        <v>21.142857142857142</v>
      </c>
      <c r="CZ102" s="99">
        <f t="shared" si="171"/>
        <v>19</v>
      </c>
      <c r="DA102" s="99">
        <f t="shared" si="172"/>
        <v>18.142857142857142</v>
      </c>
      <c r="DB102" s="99">
        <f t="shared" si="173"/>
        <v>16.857142857142858</v>
      </c>
      <c r="DC102" s="99">
        <f t="shared" si="174"/>
        <v>15.428571428571429</v>
      </c>
      <c r="DD102" s="99">
        <f t="shared" si="174"/>
        <v>16.285714285714285</v>
      </c>
      <c r="DE102" s="99">
        <f t="shared" si="174"/>
        <v>16.428571428571427</v>
      </c>
      <c r="DF102" s="99">
        <f t="shared" si="175"/>
        <v>14.857142857142858</v>
      </c>
      <c r="DG102" s="99">
        <f t="shared" si="176"/>
        <v>12.571428571428571</v>
      </c>
      <c r="DH102" s="99">
        <f t="shared" si="177"/>
        <v>10.714285714285714</v>
      </c>
      <c r="DI102" s="99">
        <f t="shared" si="178"/>
        <v>10.714285714285714</v>
      </c>
      <c r="DJ102" s="99">
        <f t="shared" si="179"/>
        <v>11</v>
      </c>
      <c r="DK102" s="99">
        <f t="shared" si="180"/>
        <v>9.4285714285714288</v>
      </c>
      <c r="DL102" s="99">
        <f t="shared" si="181"/>
        <v>8.5714285714285712</v>
      </c>
      <c r="DM102" s="99">
        <f t="shared" si="182"/>
        <v>7.5714285714285712</v>
      </c>
      <c r="DN102" s="99">
        <f t="shared" si="183"/>
        <v>10.142857142857142</v>
      </c>
      <c r="DO102" s="99">
        <f t="shared" si="184"/>
        <v>10.142857142857142</v>
      </c>
      <c r="DP102" s="99">
        <f t="shared" si="185"/>
        <v>9.5714285714285712</v>
      </c>
      <c r="DQ102" s="99">
        <f t="shared" si="186"/>
        <v>8.7142857142857135</v>
      </c>
      <c r="DR102" s="99">
        <f t="shared" si="187"/>
        <v>9</v>
      </c>
      <c r="DS102" s="99">
        <f t="shared" si="188"/>
        <v>8.2857142857142865</v>
      </c>
      <c r="DT102" s="99">
        <f t="shared" si="189"/>
        <v>8.1428571428571423</v>
      </c>
      <c r="DU102" s="99">
        <f t="shared" si="190"/>
        <v>5.8571428571428568</v>
      </c>
      <c r="DV102" s="99">
        <f t="shared" si="191"/>
        <v>5</v>
      </c>
      <c r="DW102" s="99">
        <f t="shared" si="192"/>
        <v>5.7142857142857144</v>
      </c>
      <c r="DX102" s="99">
        <f t="shared" si="193"/>
        <v>6.4285714285714288</v>
      </c>
      <c r="DY102" s="99">
        <f t="shared" si="238"/>
        <v>6</v>
      </c>
      <c r="DZ102" s="99">
        <f t="shared" si="239"/>
        <v>5.7142857142857144</v>
      </c>
      <c r="EA102" s="99">
        <f t="shared" si="194"/>
        <v>5.1428571428571432</v>
      </c>
      <c r="EB102" s="99">
        <f t="shared" si="194"/>
        <v>6.7142857142857144</v>
      </c>
      <c r="EC102" s="99">
        <f t="shared" si="194"/>
        <v>6</v>
      </c>
      <c r="ED102" s="99">
        <f t="shared" si="194"/>
        <v>5.8571428571428568</v>
      </c>
      <c r="EE102" s="99">
        <f t="shared" si="194"/>
        <v>5.1428571428571432</v>
      </c>
      <c r="EF102" s="99">
        <f t="shared" si="194"/>
        <v>5.5714285714285712</v>
      </c>
      <c r="EG102" s="99">
        <f t="shared" si="194"/>
        <v>6</v>
      </c>
      <c r="EH102" s="99">
        <f t="shared" si="195"/>
        <v>8</v>
      </c>
      <c r="EI102" s="99">
        <f t="shared" si="196"/>
        <v>8.2857142857142865</v>
      </c>
      <c r="EJ102" s="99">
        <f t="shared" si="197"/>
        <v>10</v>
      </c>
      <c r="EK102" s="99">
        <f t="shared" si="198"/>
        <v>10</v>
      </c>
      <c r="EL102" s="99">
        <f t="shared" si="199"/>
        <v>11</v>
      </c>
      <c r="EM102" s="99">
        <f t="shared" si="200"/>
        <v>13.285714285714286</v>
      </c>
      <c r="EN102" s="99">
        <f t="shared" si="201"/>
        <v>14</v>
      </c>
      <c r="EO102" s="99">
        <f t="shared" si="202"/>
        <v>13.857142857142858</v>
      </c>
      <c r="EP102" s="99">
        <f t="shared" si="203"/>
        <v>14.142857142857142</v>
      </c>
      <c r="EQ102" s="99">
        <f t="shared" si="204"/>
        <v>13.428571428571429</v>
      </c>
      <c r="ER102" s="99">
        <f t="shared" si="205"/>
        <v>14.857142857142858</v>
      </c>
      <c r="ES102" s="99">
        <f t="shared" si="206"/>
        <v>15</v>
      </c>
      <c r="ET102" s="99">
        <f t="shared" si="207"/>
        <v>12.714285714285714</v>
      </c>
      <c r="EU102" s="99">
        <f t="shared" si="208"/>
        <v>12.428571428571429</v>
      </c>
      <c r="EV102" s="99">
        <f t="shared" si="209"/>
        <v>14</v>
      </c>
      <c r="EW102" s="99">
        <f t="shared" si="210"/>
        <v>15.142857142857142</v>
      </c>
      <c r="EX102" s="99">
        <f t="shared" si="211"/>
        <v>19.571428571428573</v>
      </c>
      <c r="EY102" s="99">
        <f t="shared" si="212"/>
        <v>20.142857142857142</v>
      </c>
      <c r="EZ102" s="99">
        <f t="shared" si="213"/>
        <v>21.285714285714285</v>
      </c>
      <c r="FA102" s="99">
        <f t="shared" si="214"/>
        <v>22.428571428571427</v>
      </c>
      <c r="FB102" s="99">
        <f t="shared" si="215"/>
        <v>25</v>
      </c>
      <c r="FC102" s="99">
        <f t="shared" si="216"/>
        <v>25.142857142857142</v>
      </c>
      <c r="FD102" s="99">
        <f t="shared" si="217"/>
        <v>29</v>
      </c>
      <c r="FE102" s="99">
        <f t="shared" si="218"/>
        <v>31</v>
      </c>
      <c r="FF102" s="99">
        <f t="shared" si="219"/>
        <v>32.714285714285715</v>
      </c>
      <c r="FG102" s="99">
        <f t="shared" si="220"/>
        <v>34.142857142857146</v>
      </c>
      <c r="FH102" s="99">
        <f t="shared" si="221"/>
        <v>36.428571428571431</v>
      </c>
      <c r="FI102" s="99">
        <f t="shared" si="222"/>
        <v>39</v>
      </c>
      <c r="FJ102" s="99">
        <f t="shared" si="223"/>
        <v>41.857142857142854</v>
      </c>
      <c r="FK102" s="99">
        <f t="shared" si="224"/>
        <v>42</v>
      </c>
      <c r="FL102" s="99">
        <f t="shared" si="225"/>
        <v>40.142857142857146</v>
      </c>
      <c r="FM102" s="99">
        <f t="shared" si="226"/>
        <v>39.285714285714285</v>
      </c>
      <c r="FN102" s="99">
        <f t="shared" si="227"/>
        <v>39.571428571428569</v>
      </c>
      <c r="FO102" s="99">
        <f t="shared" si="228"/>
        <v>39.285714285714285</v>
      </c>
      <c r="FP102" s="99">
        <f t="shared" si="229"/>
        <v>36.142857142857146</v>
      </c>
      <c r="FQ102" s="99">
        <f t="shared" si="240"/>
        <v>36</v>
      </c>
      <c r="FR102" s="99">
        <f t="shared" si="240"/>
        <v>33.285714285714285</v>
      </c>
      <c r="FS102" s="99">
        <f t="shared" si="240"/>
        <v>33</v>
      </c>
      <c r="FT102" s="99">
        <f t="shared" si="240"/>
        <v>35.571428571428569</v>
      </c>
      <c r="FU102" s="99">
        <f t="shared" si="240"/>
        <v>35</v>
      </c>
      <c r="FV102" s="99">
        <f t="shared" si="240"/>
        <v>35.285714285714285</v>
      </c>
      <c r="FW102" s="99">
        <f t="shared" si="240"/>
        <v>35.428571428571431</v>
      </c>
      <c r="FX102" s="99">
        <f t="shared" si="240"/>
        <v>34.571428571428569</v>
      </c>
      <c r="FY102" s="99">
        <f t="shared" si="240"/>
        <v>36.857142857142854</v>
      </c>
      <c r="FZ102" s="99">
        <f t="shared" si="231"/>
        <v>37</v>
      </c>
      <c r="GA102" s="99">
        <f t="shared" si="232"/>
        <v>35.714285714285715</v>
      </c>
      <c r="GB102" s="99">
        <f t="shared" si="232"/>
        <v>38.142857142857146</v>
      </c>
      <c r="GC102" s="99">
        <f t="shared" si="232"/>
        <v>40.571428571428569</v>
      </c>
      <c r="GD102" s="99">
        <f t="shared" si="232"/>
        <v>42.285714285714285</v>
      </c>
      <c r="GE102" s="99">
        <f t="shared" si="232"/>
        <v>47.285714285714285</v>
      </c>
      <c r="GF102" s="99">
        <f t="shared" si="232"/>
        <v>45.142857142857146</v>
      </c>
      <c r="GG102" s="99">
        <f t="shared" si="232"/>
        <v>50.571428571428569</v>
      </c>
      <c r="GH102" s="99">
        <f t="shared" si="232"/>
        <v>54.285714285714285</v>
      </c>
      <c r="GI102" s="99">
        <f t="shared" si="233"/>
        <v>57.285714285714285</v>
      </c>
      <c r="GJ102" s="99">
        <f t="shared" si="241"/>
        <v>62.285714285714285</v>
      </c>
      <c r="GK102" s="99">
        <f t="shared" si="241"/>
        <v>71.428571428571431</v>
      </c>
      <c r="GL102" s="99">
        <f t="shared" si="241"/>
        <v>75.571428571428569</v>
      </c>
      <c r="GM102" s="99">
        <f t="shared" si="241"/>
        <v>77</v>
      </c>
      <c r="GN102" s="99">
        <f t="shared" si="241"/>
        <v>80.428571428571431</v>
      </c>
      <c r="GO102" s="99">
        <f t="shared" si="241"/>
        <v>87</v>
      </c>
      <c r="GP102" s="99">
        <f t="shared" si="241"/>
        <v>86.857142857142861</v>
      </c>
      <c r="GQ102" s="99">
        <f t="shared" si="241"/>
        <v>89.714285714285708</v>
      </c>
      <c r="GR102" s="99">
        <f t="shared" si="235"/>
        <v>91.571428571428569</v>
      </c>
      <c r="GS102" s="99">
        <f t="shared" si="236"/>
        <v>93.571428571428569</v>
      </c>
      <c r="GT102" s="99">
        <f t="shared" si="236"/>
        <v>113</v>
      </c>
    </row>
    <row r="103" spans="1:225" s="100" customFormat="1" x14ac:dyDescent="0.25">
      <c r="A103" s="249"/>
      <c r="B103" s="239"/>
      <c r="C103" s="251" t="s">
        <v>9</v>
      </c>
      <c r="G103" s="100">
        <f t="shared" si="121"/>
        <v>7</v>
      </c>
      <c r="H103" s="99">
        <f t="shared" si="122"/>
        <v>11</v>
      </c>
      <c r="I103" s="99">
        <f t="shared" si="123"/>
        <v>7</v>
      </c>
      <c r="J103" s="99">
        <f t="shared" si="124"/>
        <v>5.333333333333333</v>
      </c>
      <c r="K103" s="99">
        <f t="shared" si="125"/>
        <v>2</v>
      </c>
      <c r="L103" s="99">
        <f t="shared" si="126"/>
        <v>8.5714285714285712</v>
      </c>
      <c r="M103" s="99">
        <f t="shared" si="127"/>
        <v>9</v>
      </c>
      <c r="N103" s="99">
        <f t="shared" si="128"/>
        <v>6.7142857142857144</v>
      </c>
      <c r="O103" s="99">
        <f t="shared" si="129"/>
        <v>10</v>
      </c>
      <c r="P103" s="99">
        <f t="shared" si="130"/>
        <v>13.285714285714286</v>
      </c>
      <c r="Q103" s="99">
        <f t="shared" si="131"/>
        <v>16.142857142857142</v>
      </c>
      <c r="R103" s="99">
        <f t="shared" si="132"/>
        <v>23</v>
      </c>
      <c r="S103" s="99">
        <f t="shared" si="133"/>
        <v>28.857142857142858</v>
      </c>
      <c r="T103" s="99">
        <f t="shared" si="134"/>
        <v>31.571428571428573</v>
      </c>
      <c r="U103" s="99">
        <f t="shared" si="135"/>
        <v>47.714285714285715</v>
      </c>
      <c r="V103" s="99">
        <f t="shared" si="136"/>
        <v>44.571428571428569</v>
      </c>
      <c r="W103" s="99">
        <f t="shared" si="137"/>
        <v>45.428571428571431</v>
      </c>
      <c r="X103" s="99">
        <f t="shared" si="138"/>
        <v>49.714285714285715</v>
      </c>
      <c r="Y103" s="99">
        <f t="shared" si="139"/>
        <v>69.142857142857139</v>
      </c>
      <c r="Z103" s="99">
        <f t="shared" si="140"/>
        <v>73.857142857142861</v>
      </c>
      <c r="AA103" s="99">
        <f t="shared" si="141"/>
        <v>82.142857142857139</v>
      </c>
      <c r="AB103" s="99">
        <f t="shared" si="142"/>
        <v>80.285714285714292</v>
      </c>
      <c r="AC103" s="99">
        <f t="shared" si="143"/>
        <v>96.571428571428569</v>
      </c>
      <c r="AD103" s="99">
        <f t="shared" si="144"/>
        <v>106</v>
      </c>
      <c r="AE103" s="99">
        <f t="shared" si="145"/>
        <v>115</v>
      </c>
      <c r="AF103" s="99">
        <f t="shared" si="146"/>
        <v>105.28571428571429</v>
      </c>
      <c r="AG103" s="99">
        <f t="shared" si="147"/>
        <v>104.14285714285714</v>
      </c>
      <c r="AH103" s="99">
        <f t="shared" si="148"/>
        <v>103</v>
      </c>
      <c r="AI103" s="99">
        <f t="shared" si="149"/>
        <v>106</v>
      </c>
      <c r="AJ103" s="99">
        <f t="shared" si="150"/>
        <v>95.142857142857139</v>
      </c>
      <c r="AK103" s="99">
        <f t="shared" si="151"/>
        <v>101.71428571428571</v>
      </c>
      <c r="AL103" s="99">
        <f t="shared" si="152"/>
        <v>100.57142857142857</v>
      </c>
      <c r="AM103" s="99">
        <f t="shared" si="153"/>
        <v>96.571428571428569</v>
      </c>
      <c r="AN103" s="99">
        <f t="shared" si="154"/>
        <v>95.714285714285708</v>
      </c>
      <c r="AO103" s="99">
        <f t="shared" si="155"/>
        <v>101.14285714285714</v>
      </c>
      <c r="AP103" s="99">
        <f t="shared" si="156"/>
        <v>99.857142857142861</v>
      </c>
      <c r="AQ103" s="99">
        <f t="shared" si="157"/>
        <v>110.42857142857143</v>
      </c>
      <c r="AR103" s="99">
        <f t="shared" si="158"/>
        <v>106.71428571428571</v>
      </c>
      <c r="AS103" s="99">
        <f t="shared" si="159"/>
        <v>97.714285714285708</v>
      </c>
      <c r="AT103" s="99">
        <f t="shared" si="160"/>
        <v>111.42857142857143</v>
      </c>
      <c r="AU103" s="99">
        <f t="shared" si="161"/>
        <v>105.85714285714286</v>
      </c>
      <c r="AV103" s="99">
        <f t="shared" si="162"/>
        <v>102.14285714285714</v>
      </c>
      <c r="AW103" s="99">
        <f t="shared" si="162"/>
        <v>106.85714285714286</v>
      </c>
      <c r="AX103" s="99">
        <f t="shared" si="162"/>
        <v>105.42857142857143</v>
      </c>
      <c r="AY103" s="99">
        <f t="shared" si="163"/>
        <v>103</v>
      </c>
      <c r="AZ103" s="99">
        <f t="shared" si="164"/>
        <v>108.71428571428571</v>
      </c>
      <c r="BA103" s="99">
        <f t="shared" si="164"/>
        <v>94.428571428571431</v>
      </c>
      <c r="BB103" s="99">
        <f t="shared" si="164"/>
        <v>101.71428571428571</v>
      </c>
      <c r="BC103" s="99">
        <f t="shared" si="164"/>
        <v>98.714285714285708</v>
      </c>
      <c r="BD103" s="99">
        <f t="shared" si="164"/>
        <v>94</v>
      </c>
      <c r="BE103" s="99">
        <f t="shared" si="164"/>
        <v>84.285714285714292</v>
      </c>
      <c r="BF103" s="99">
        <f t="shared" si="164"/>
        <v>77.571428571428569</v>
      </c>
      <c r="BG103" s="99">
        <f t="shared" si="164"/>
        <v>74.857142857142861</v>
      </c>
      <c r="BH103" s="99">
        <f t="shared" si="164"/>
        <v>65.142857142857139</v>
      </c>
      <c r="BI103" s="99">
        <f t="shared" si="164"/>
        <v>58.714285714285715</v>
      </c>
      <c r="BJ103" s="99">
        <f t="shared" si="164"/>
        <v>56.285714285714285</v>
      </c>
      <c r="BK103" s="99">
        <f t="shared" si="164"/>
        <v>47.142857142857146</v>
      </c>
      <c r="BL103" s="99">
        <f t="shared" si="164"/>
        <v>47.428571428571431</v>
      </c>
      <c r="BM103" s="99">
        <f t="shared" si="164"/>
        <v>43.571428571428569</v>
      </c>
      <c r="BN103" s="99">
        <f t="shared" si="164"/>
        <v>40.571428571428569</v>
      </c>
      <c r="BO103" s="99">
        <f t="shared" si="164"/>
        <v>40.142857142857146</v>
      </c>
      <c r="BP103" s="99">
        <f t="shared" si="164"/>
        <v>36.142857142857146</v>
      </c>
      <c r="BQ103" s="99">
        <f t="shared" si="164"/>
        <v>31</v>
      </c>
      <c r="BR103" s="99">
        <f t="shared" si="164"/>
        <v>31.714285714285715</v>
      </c>
      <c r="BS103" s="99">
        <f t="shared" si="164"/>
        <v>28</v>
      </c>
      <c r="BT103" s="99">
        <f t="shared" si="164"/>
        <v>28.142857142857142</v>
      </c>
      <c r="BU103" s="99">
        <f t="shared" si="164"/>
        <v>24.428571428571427</v>
      </c>
      <c r="BV103" s="99">
        <f t="shared" si="165"/>
        <v>23.714285714285715</v>
      </c>
      <c r="BW103" s="99">
        <f t="shared" si="165"/>
        <v>23.857142857142858</v>
      </c>
      <c r="BX103" s="99">
        <f t="shared" si="165"/>
        <v>23.142857142857142</v>
      </c>
      <c r="BY103" s="99">
        <f t="shared" si="165"/>
        <v>22</v>
      </c>
      <c r="BZ103" s="99">
        <f t="shared" si="165"/>
        <v>21</v>
      </c>
      <c r="CA103" s="99">
        <f t="shared" si="165"/>
        <v>18.285714285714285</v>
      </c>
      <c r="CB103" s="99">
        <f t="shared" si="165"/>
        <v>17.285714285714285</v>
      </c>
      <c r="CC103" s="99">
        <f t="shared" si="165"/>
        <v>16.285714285714285</v>
      </c>
      <c r="CD103" s="99">
        <f t="shared" si="165"/>
        <v>13.857142857142858</v>
      </c>
      <c r="CE103" s="99">
        <f t="shared" si="165"/>
        <v>13.571428571428571</v>
      </c>
      <c r="CF103" s="99">
        <f t="shared" si="165"/>
        <v>11</v>
      </c>
      <c r="CG103" s="99">
        <f t="shared" si="165"/>
        <v>13</v>
      </c>
      <c r="CH103" s="99">
        <f t="shared" si="166"/>
        <v>12.857142857142858</v>
      </c>
      <c r="CI103" s="99">
        <f t="shared" si="166"/>
        <v>13.714285714285714</v>
      </c>
      <c r="CJ103" s="99">
        <f t="shared" si="166"/>
        <v>14.285714285714286</v>
      </c>
      <c r="CK103" s="99">
        <f t="shared" si="166"/>
        <v>14.428571428571429</v>
      </c>
      <c r="CL103" s="99">
        <f t="shared" si="167"/>
        <v>14</v>
      </c>
      <c r="CM103" s="99">
        <f t="shared" si="168"/>
        <v>13</v>
      </c>
      <c r="CN103" s="99">
        <f t="shared" si="169"/>
        <v>9.5714285714285712</v>
      </c>
      <c r="CO103" s="99">
        <f t="shared" si="169"/>
        <v>9.8571428571428577</v>
      </c>
      <c r="CP103" s="99">
        <f t="shared" si="169"/>
        <v>8.7142857142857135</v>
      </c>
      <c r="CQ103" s="99">
        <f t="shared" si="169"/>
        <v>8.7142857142857135</v>
      </c>
      <c r="CR103" s="99">
        <f t="shared" si="169"/>
        <v>9.2857142857142865</v>
      </c>
      <c r="CS103" s="99">
        <f t="shared" si="169"/>
        <v>8.2857142857142865</v>
      </c>
      <c r="CT103" s="99">
        <f t="shared" si="169"/>
        <v>9.2857142857142865</v>
      </c>
      <c r="CU103" s="99">
        <f t="shared" si="169"/>
        <v>10.571428571428571</v>
      </c>
      <c r="CV103" s="99">
        <f t="shared" si="170"/>
        <v>11.285714285714286</v>
      </c>
      <c r="CW103" s="99">
        <f t="shared" si="171"/>
        <v>11.285714285714286</v>
      </c>
      <c r="CX103" s="99">
        <f t="shared" si="171"/>
        <v>11.714285714285714</v>
      </c>
      <c r="CY103" s="99">
        <f t="shared" si="171"/>
        <v>11.285714285714286</v>
      </c>
      <c r="CZ103" s="99">
        <f t="shared" si="171"/>
        <v>11.428571428571429</v>
      </c>
      <c r="DA103" s="99">
        <f t="shared" si="172"/>
        <v>10</v>
      </c>
      <c r="DB103" s="99">
        <f t="shared" si="173"/>
        <v>9.5714285714285712</v>
      </c>
      <c r="DC103" s="99">
        <f t="shared" si="174"/>
        <v>8.8571428571428577</v>
      </c>
      <c r="DD103" s="99">
        <f t="shared" si="174"/>
        <v>8</v>
      </c>
      <c r="DE103" s="99">
        <f t="shared" si="174"/>
        <v>7.2857142857142856</v>
      </c>
      <c r="DF103" s="99">
        <f t="shared" si="175"/>
        <v>7.1428571428571432</v>
      </c>
      <c r="DG103" s="99">
        <f t="shared" si="176"/>
        <v>6.8571428571428568</v>
      </c>
      <c r="DH103" s="99">
        <f t="shared" si="177"/>
        <v>6.1428571428571432</v>
      </c>
      <c r="DI103" s="99">
        <f t="shared" si="178"/>
        <v>4.8571428571428568</v>
      </c>
      <c r="DJ103" s="99">
        <f t="shared" si="179"/>
        <v>4.2857142857142856</v>
      </c>
      <c r="DK103" s="99">
        <f t="shared" si="180"/>
        <v>4.1428571428571432</v>
      </c>
      <c r="DL103" s="99">
        <f t="shared" si="181"/>
        <v>3.7142857142857144</v>
      </c>
      <c r="DM103" s="99">
        <f t="shared" si="182"/>
        <v>3.4285714285714284</v>
      </c>
      <c r="DN103" s="99">
        <f t="shared" si="183"/>
        <v>3.1428571428571428</v>
      </c>
      <c r="DO103" s="99">
        <f t="shared" si="184"/>
        <v>2.8571428571428572</v>
      </c>
      <c r="DP103" s="99">
        <f t="shared" si="185"/>
        <v>2.4285714285714284</v>
      </c>
      <c r="DQ103" s="99">
        <f t="shared" si="186"/>
        <v>1.8571428571428572</v>
      </c>
      <c r="DR103" s="99">
        <f t="shared" si="187"/>
        <v>1.7142857142857142</v>
      </c>
      <c r="DS103" s="99">
        <f t="shared" si="188"/>
        <v>1.4285714285714286</v>
      </c>
      <c r="DT103" s="99">
        <f t="shared" si="189"/>
        <v>1.4285714285714286</v>
      </c>
      <c r="DU103" s="99">
        <f t="shared" si="190"/>
        <v>1.2857142857142858</v>
      </c>
      <c r="DV103" s="99">
        <f t="shared" si="191"/>
        <v>1.8571428571428572</v>
      </c>
      <c r="DW103" s="99">
        <f t="shared" si="192"/>
        <v>2</v>
      </c>
      <c r="DX103" s="99">
        <f t="shared" si="193"/>
        <v>2</v>
      </c>
      <c r="DY103" s="99">
        <f t="shared" si="238"/>
        <v>2</v>
      </c>
      <c r="DZ103" s="99">
        <f t="shared" si="239"/>
        <v>2.1428571428571428</v>
      </c>
      <c r="EA103" s="99">
        <f t="shared" si="194"/>
        <v>1.8571428571428572</v>
      </c>
      <c r="EB103" s="99">
        <f t="shared" si="194"/>
        <v>1.7142857142857142</v>
      </c>
      <c r="EC103" s="99">
        <f t="shared" si="194"/>
        <v>1.1428571428571428</v>
      </c>
      <c r="ED103" s="99">
        <f t="shared" si="194"/>
        <v>1</v>
      </c>
      <c r="EE103" s="99">
        <f t="shared" si="194"/>
        <v>1.2857142857142858</v>
      </c>
      <c r="EF103" s="99">
        <f t="shared" si="194"/>
        <v>1.2857142857142858</v>
      </c>
      <c r="EG103" s="99">
        <f t="shared" si="194"/>
        <v>-0.14285714285714285</v>
      </c>
      <c r="EH103" s="99">
        <f t="shared" si="195"/>
        <v>0.42857142857142855</v>
      </c>
      <c r="EI103" s="99">
        <f t="shared" si="196"/>
        <v>0.2857142857142857</v>
      </c>
      <c r="EJ103" s="99">
        <f t="shared" si="197"/>
        <v>0.2857142857142857</v>
      </c>
      <c r="EK103" s="99">
        <f t="shared" si="198"/>
        <v>1</v>
      </c>
      <c r="EL103" s="99">
        <f t="shared" si="199"/>
        <v>0.7142857142857143</v>
      </c>
      <c r="EM103" s="99">
        <f t="shared" si="200"/>
        <v>1.1428571428571428</v>
      </c>
      <c r="EN103" s="99">
        <f t="shared" si="201"/>
        <v>2.8571428571428572</v>
      </c>
      <c r="EO103" s="99">
        <f t="shared" si="202"/>
        <v>2.2857142857142856</v>
      </c>
      <c r="EP103" s="99">
        <f t="shared" si="203"/>
        <v>2.1428571428571428</v>
      </c>
      <c r="EQ103" s="99">
        <f t="shared" si="204"/>
        <v>2.5714285714285716</v>
      </c>
      <c r="ER103" s="99">
        <f t="shared" si="205"/>
        <v>2.2857142857142856</v>
      </c>
      <c r="ES103" s="99">
        <f t="shared" si="206"/>
        <v>2.4285714285714284</v>
      </c>
      <c r="ET103" s="99">
        <f t="shared" si="207"/>
        <v>2.4285714285714284</v>
      </c>
      <c r="EU103" s="99">
        <f t="shared" si="208"/>
        <v>2.2857142857142856</v>
      </c>
      <c r="EV103" s="99">
        <f t="shared" si="209"/>
        <v>2.5714285714285716</v>
      </c>
      <c r="EW103" s="99">
        <f t="shared" si="210"/>
        <v>3.1428571428571428</v>
      </c>
      <c r="EX103" s="99">
        <f t="shared" si="211"/>
        <v>2.8571428571428572</v>
      </c>
      <c r="EY103" s="99">
        <f t="shared" si="212"/>
        <v>3.4285714285714284</v>
      </c>
      <c r="EZ103" s="99">
        <f t="shared" si="213"/>
        <v>3.5714285714285716</v>
      </c>
      <c r="FA103" s="99">
        <f t="shared" si="214"/>
        <v>3.7142857142857144</v>
      </c>
      <c r="FB103" s="99">
        <f t="shared" si="215"/>
        <v>4</v>
      </c>
      <c r="FC103" s="99">
        <f t="shared" si="216"/>
        <v>4.5714285714285712</v>
      </c>
      <c r="FD103" s="99">
        <f t="shared" si="217"/>
        <v>4.2857142857142856</v>
      </c>
      <c r="FE103" s="99">
        <f t="shared" si="218"/>
        <v>5.2857142857142856</v>
      </c>
      <c r="FF103" s="99">
        <f t="shared" si="219"/>
        <v>5.2857142857142856</v>
      </c>
      <c r="FG103" s="99">
        <f t="shared" si="220"/>
        <v>7.2857142857142856</v>
      </c>
      <c r="FH103" s="99">
        <f t="shared" si="221"/>
        <v>8.2857142857142865</v>
      </c>
      <c r="FI103" s="99">
        <f t="shared" si="222"/>
        <v>10.714285714285714</v>
      </c>
      <c r="FJ103" s="99">
        <f t="shared" si="223"/>
        <v>11.571428571428571</v>
      </c>
      <c r="FK103" s="99">
        <f t="shared" si="224"/>
        <v>13.714285714285714</v>
      </c>
      <c r="FL103" s="99">
        <f t="shared" si="225"/>
        <v>15</v>
      </c>
      <c r="FM103" s="99">
        <f t="shared" si="226"/>
        <v>19.142857142857142</v>
      </c>
      <c r="FN103" s="99">
        <f t="shared" si="227"/>
        <v>19.714285714285715</v>
      </c>
      <c r="FO103" s="99">
        <f t="shared" si="228"/>
        <v>18.857142857142858</v>
      </c>
      <c r="FP103" s="99">
        <f t="shared" si="229"/>
        <v>17.428571428571427</v>
      </c>
      <c r="FQ103" s="99">
        <f t="shared" si="240"/>
        <v>17.428571428571427</v>
      </c>
      <c r="FR103" s="99">
        <f t="shared" si="240"/>
        <v>18.285714285714285</v>
      </c>
      <c r="FS103" s="99">
        <f t="shared" si="240"/>
        <v>19</v>
      </c>
      <c r="FT103" s="99">
        <f t="shared" si="240"/>
        <v>17.142857142857142</v>
      </c>
      <c r="FU103" s="99">
        <f t="shared" si="240"/>
        <v>18.285714285714285</v>
      </c>
      <c r="FV103" s="99">
        <f t="shared" si="240"/>
        <v>20.285714285714285</v>
      </c>
      <c r="FW103" s="99">
        <f t="shared" si="240"/>
        <v>22.285714285714285</v>
      </c>
      <c r="FX103" s="99">
        <f t="shared" si="240"/>
        <v>23.714285714285715</v>
      </c>
      <c r="FY103" s="99">
        <f t="shared" si="240"/>
        <v>23.571428571428573</v>
      </c>
      <c r="FZ103" s="99">
        <f t="shared" si="231"/>
        <v>23</v>
      </c>
      <c r="GA103" s="99">
        <f t="shared" si="232"/>
        <v>23.428571428571427</v>
      </c>
      <c r="GB103" s="99">
        <f t="shared" si="232"/>
        <v>21.714285714285715</v>
      </c>
      <c r="GC103" s="99">
        <f t="shared" si="232"/>
        <v>22.285714285714285</v>
      </c>
      <c r="GD103" s="99">
        <f t="shared" si="232"/>
        <v>21.428571428571427</v>
      </c>
      <c r="GE103" s="99">
        <f t="shared" si="232"/>
        <v>21.428571428571427</v>
      </c>
      <c r="GF103" s="99">
        <f t="shared" si="232"/>
        <v>20.714285714285715</v>
      </c>
      <c r="GG103" s="99">
        <f t="shared" si="232"/>
        <v>22</v>
      </c>
      <c r="GH103" s="99">
        <f t="shared" si="232"/>
        <v>21.428571428571427</v>
      </c>
      <c r="GI103" s="99">
        <f t="shared" si="233"/>
        <v>22.714285714285715</v>
      </c>
      <c r="GJ103" s="99">
        <f t="shared" si="241"/>
        <v>21.857142857142858</v>
      </c>
      <c r="GK103" s="99">
        <f t="shared" si="241"/>
        <v>21.714285714285715</v>
      </c>
      <c r="GL103" s="99">
        <f t="shared" si="241"/>
        <v>22.142857142857142</v>
      </c>
      <c r="GM103" s="99">
        <f t="shared" si="241"/>
        <v>24.142857142857142</v>
      </c>
      <c r="GN103" s="99">
        <f t="shared" si="241"/>
        <v>25.285714285714285</v>
      </c>
      <c r="GO103" s="99">
        <f t="shared" si="241"/>
        <v>27.428571428571427</v>
      </c>
      <c r="GP103" s="99">
        <f t="shared" si="241"/>
        <v>29.142857142857142</v>
      </c>
      <c r="GQ103" s="99">
        <f t="shared" si="241"/>
        <v>31.428571428571427</v>
      </c>
      <c r="GR103" s="99">
        <f t="shared" si="235"/>
        <v>32.428571428571431</v>
      </c>
      <c r="GS103" s="99">
        <f t="shared" si="236"/>
        <v>33.428571428571431</v>
      </c>
      <c r="GT103" s="99">
        <f t="shared" si="236"/>
        <v>35.857142857142854</v>
      </c>
    </row>
    <row r="104" spans="1:225" s="100" customFormat="1" x14ac:dyDescent="0.25">
      <c r="A104" s="249"/>
      <c r="B104" s="239"/>
      <c r="C104" s="251" t="s">
        <v>11</v>
      </c>
      <c r="G104" s="100">
        <f t="shared" si="121"/>
        <v>0.33333333333333331</v>
      </c>
      <c r="H104" s="99">
        <f t="shared" si="122"/>
        <v>1.3333333333333333</v>
      </c>
      <c r="I104" s="99">
        <f t="shared" si="123"/>
        <v>2.6666666666666665</v>
      </c>
      <c r="J104" s="99">
        <f t="shared" si="124"/>
        <v>3</v>
      </c>
      <c r="K104" s="99">
        <f t="shared" si="125"/>
        <v>2</v>
      </c>
      <c r="L104" s="99">
        <f t="shared" si="126"/>
        <v>1.7142857142857142</v>
      </c>
      <c r="M104" s="99">
        <f t="shared" si="127"/>
        <v>1.7142857142857142</v>
      </c>
      <c r="N104" s="99">
        <f t="shared" si="128"/>
        <v>2.4285714285714284</v>
      </c>
      <c r="O104" s="99">
        <f t="shared" si="129"/>
        <v>2.8571428571428572</v>
      </c>
      <c r="P104" s="99">
        <f t="shared" si="130"/>
        <v>2.8571428571428572</v>
      </c>
      <c r="Q104" s="99">
        <f t="shared" si="131"/>
        <v>3.8571428571428572</v>
      </c>
      <c r="R104" s="99">
        <f t="shared" si="132"/>
        <v>5.1428571428571432</v>
      </c>
      <c r="S104" s="99">
        <f t="shared" si="133"/>
        <v>6.8571428571428568</v>
      </c>
      <c r="T104" s="99">
        <f t="shared" si="134"/>
        <v>9</v>
      </c>
      <c r="U104" s="99">
        <f t="shared" si="135"/>
        <v>16.857142857142858</v>
      </c>
      <c r="V104" s="99">
        <f t="shared" si="136"/>
        <v>20.142857142857142</v>
      </c>
      <c r="W104" s="99">
        <f t="shared" si="137"/>
        <v>23.285714285714285</v>
      </c>
      <c r="X104" s="99">
        <f t="shared" si="138"/>
        <v>26.285714285714285</v>
      </c>
      <c r="Y104" s="99">
        <f t="shared" si="139"/>
        <v>29.428571428571427</v>
      </c>
      <c r="Z104" s="99">
        <f t="shared" si="140"/>
        <v>37.285714285714285</v>
      </c>
      <c r="AA104" s="99">
        <f t="shared" si="141"/>
        <v>45.285714285714285</v>
      </c>
      <c r="AB104" s="99">
        <f t="shared" si="142"/>
        <v>45.285714285714285</v>
      </c>
      <c r="AC104" s="99">
        <f t="shared" si="143"/>
        <v>50.857142857142854</v>
      </c>
      <c r="AD104" s="99">
        <f t="shared" si="144"/>
        <v>57.571428571428569</v>
      </c>
      <c r="AE104" s="99">
        <f t="shared" si="145"/>
        <v>61.571428571428569</v>
      </c>
      <c r="AF104" s="99">
        <f t="shared" si="146"/>
        <v>63</v>
      </c>
      <c r="AG104" s="99">
        <f t="shared" si="147"/>
        <v>64.571428571428569</v>
      </c>
      <c r="AH104" s="99">
        <f t="shared" si="148"/>
        <v>66.714285714285708</v>
      </c>
      <c r="AI104" s="99">
        <f t="shared" si="149"/>
        <v>69.428571428571431</v>
      </c>
      <c r="AJ104" s="99">
        <f t="shared" si="150"/>
        <v>75.714285714285708</v>
      </c>
      <c r="AK104" s="99">
        <f t="shared" si="151"/>
        <v>76.857142857142861</v>
      </c>
      <c r="AL104" s="99">
        <f t="shared" si="152"/>
        <v>79.142857142857139</v>
      </c>
      <c r="AM104" s="99">
        <f t="shared" si="153"/>
        <v>82.571428571428569</v>
      </c>
      <c r="AN104" s="99">
        <f t="shared" si="154"/>
        <v>80.714285714285708</v>
      </c>
      <c r="AO104" s="99">
        <f t="shared" si="155"/>
        <v>79.428571428571431</v>
      </c>
      <c r="AP104" s="99">
        <f t="shared" si="156"/>
        <v>95.428571428571431</v>
      </c>
      <c r="AQ104" s="99">
        <f t="shared" si="157"/>
        <v>93.142857142857139</v>
      </c>
      <c r="AR104" s="99">
        <f t="shared" si="158"/>
        <v>91.857142857142861</v>
      </c>
      <c r="AS104" s="99">
        <f t="shared" si="159"/>
        <v>89.428571428571431</v>
      </c>
      <c r="AT104" s="99">
        <f t="shared" si="160"/>
        <v>88.285714285714292</v>
      </c>
      <c r="AU104" s="99">
        <f t="shared" si="161"/>
        <v>86.142857142857139</v>
      </c>
      <c r="AV104" s="99">
        <f t="shared" si="162"/>
        <v>88</v>
      </c>
      <c r="AW104" s="99">
        <f t="shared" si="162"/>
        <v>77.428571428571431</v>
      </c>
      <c r="AX104" s="99">
        <f t="shared" si="162"/>
        <v>71.285714285714292</v>
      </c>
      <c r="AY104" s="99">
        <f t="shared" si="163"/>
        <v>71.571428571428569</v>
      </c>
      <c r="AZ104" s="99">
        <f t="shared" si="164"/>
        <v>70.428571428571431</v>
      </c>
      <c r="BA104" s="99">
        <f t="shared" si="164"/>
        <v>71.428571428571431</v>
      </c>
      <c r="BB104" s="99">
        <f t="shared" si="164"/>
        <v>69.428571428571431</v>
      </c>
      <c r="BC104" s="99">
        <f t="shared" si="164"/>
        <v>65.142857142857139</v>
      </c>
      <c r="BD104" s="99">
        <f t="shared" si="164"/>
        <v>55.285714285714285</v>
      </c>
      <c r="BE104" s="99">
        <f t="shared" si="164"/>
        <v>53.142857142857146</v>
      </c>
      <c r="BF104" s="99">
        <f t="shared" si="164"/>
        <v>49.142857142857146</v>
      </c>
      <c r="BG104" s="99">
        <f t="shared" si="164"/>
        <v>43.571428571428569</v>
      </c>
      <c r="BH104" s="99">
        <f t="shared" si="164"/>
        <v>35.142857142857146</v>
      </c>
      <c r="BI104" s="99">
        <f t="shared" si="164"/>
        <v>34</v>
      </c>
      <c r="BJ104" s="99">
        <f t="shared" si="164"/>
        <v>30.571428571428573</v>
      </c>
      <c r="BK104" s="99">
        <f t="shared" si="164"/>
        <v>26.285714285714285</v>
      </c>
      <c r="BL104" s="99">
        <f t="shared" si="164"/>
        <v>24.571428571428573</v>
      </c>
      <c r="BM104" s="99">
        <f t="shared" si="164"/>
        <v>20.857142857142858</v>
      </c>
      <c r="BN104" s="99">
        <f t="shared" si="164"/>
        <v>21.285714285714285</v>
      </c>
      <c r="BO104" s="99">
        <f t="shared" si="164"/>
        <v>22.857142857142858</v>
      </c>
      <c r="BP104" s="99">
        <f t="shared" si="164"/>
        <v>19.857142857142858</v>
      </c>
      <c r="BQ104" s="99">
        <f t="shared" si="164"/>
        <v>17.142857142857142</v>
      </c>
      <c r="BR104" s="99">
        <f t="shared" si="164"/>
        <v>17.571428571428573</v>
      </c>
      <c r="BS104" s="99">
        <f t="shared" si="164"/>
        <v>16.285714285714285</v>
      </c>
      <c r="BT104" s="99">
        <f t="shared" si="164"/>
        <v>14.285714285714286</v>
      </c>
      <c r="BU104" s="99">
        <f t="shared" si="164"/>
        <v>11.714285714285714</v>
      </c>
      <c r="BV104" s="99">
        <f t="shared" si="165"/>
        <v>11.142857142857142</v>
      </c>
      <c r="BW104" s="99">
        <f t="shared" si="165"/>
        <v>11.714285714285714</v>
      </c>
      <c r="BX104" s="99">
        <f t="shared" si="165"/>
        <v>10.857142857142858</v>
      </c>
      <c r="BY104" s="99">
        <f t="shared" si="165"/>
        <v>8.5714285714285712</v>
      </c>
      <c r="BZ104" s="99">
        <f t="shared" si="165"/>
        <v>7.7142857142857144</v>
      </c>
      <c r="CA104" s="99">
        <f t="shared" si="165"/>
        <v>7.2857142857142856</v>
      </c>
      <c r="CB104" s="99">
        <f t="shared" si="165"/>
        <v>8.2857142857142865</v>
      </c>
      <c r="CC104" s="99">
        <f t="shared" si="165"/>
        <v>7.4285714285714288</v>
      </c>
      <c r="CD104" s="99">
        <f t="shared" si="165"/>
        <v>6.7142857142857144</v>
      </c>
      <c r="CE104" s="99">
        <f t="shared" si="165"/>
        <v>6.1428571428571432</v>
      </c>
      <c r="CF104" s="99">
        <f t="shared" si="165"/>
        <v>6.4285714285714288</v>
      </c>
      <c r="CG104" s="99">
        <f t="shared" si="165"/>
        <v>6.1428571428571432</v>
      </c>
      <c r="CH104" s="99">
        <f t="shared" si="166"/>
        <v>6.5714285714285712</v>
      </c>
      <c r="CI104" s="99">
        <f t="shared" si="166"/>
        <v>7.1428571428571432</v>
      </c>
      <c r="CJ104" s="99">
        <f t="shared" si="166"/>
        <v>7.1428571428571432</v>
      </c>
      <c r="CK104" s="99">
        <f t="shared" si="166"/>
        <v>6.8571428571428568</v>
      </c>
      <c r="CL104" s="99">
        <f t="shared" si="167"/>
        <v>6.4285714285714288</v>
      </c>
      <c r="CM104" s="99">
        <f t="shared" si="168"/>
        <v>5.7142857142857144</v>
      </c>
      <c r="CN104" s="99">
        <f t="shared" si="169"/>
        <v>4.8571428571428568</v>
      </c>
      <c r="CO104" s="99">
        <f t="shared" si="169"/>
        <v>4.4285714285714288</v>
      </c>
      <c r="CP104" s="99">
        <f t="shared" si="169"/>
        <v>3.8571428571428572</v>
      </c>
      <c r="CQ104" s="99">
        <f t="shared" si="169"/>
        <v>3</v>
      </c>
      <c r="CR104" s="99">
        <f t="shared" si="169"/>
        <v>2.1428571428571428</v>
      </c>
      <c r="CS104" s="99">
        <f t="shared" si="169"/>
        <v>2.1428571428571428</v>
      </c>
      <c r="CT104" s="99">
        <f t="shared" si="169"/>
        <v>2.4285714285714284</v>
      </c>
      <c r="CU104" s="99">
        <f t="shared" si="169"/>
        <v>3</v>
      </c>
      <c r="CV104" s="99">
        <f t="shared" si="170"/>
        <v>3</v>
      </c>
      <c r="CW104" s="99">
        <f t="shared" si="171"/>
        <v>3.4285714285714284</v>
      </c>
      <c r="CX104" s="99">
        <f t="shared" si="171"/>
        <v>4</v>
      </c>
      <c r="CY104" s="99">
        <f t="shared" si="171"/>
        <v>4.5714285714285712</v>
      </c>
      <c r="CZ104" s="99">
        <f t="shared" si="171"/>
        <v>4.1428571428571432</v>
      </c>
      <c r="DA104" s="99">
        <f t="shared" si="172"/>
        <v>3.7142857142857144</v>
      </c>
      <c r="DB104" s="99">
        <f t="shared" si="173"/>
        <v>2.7142857142857144</v>
      </c>
      <c r="DC104" s="99">
        <f t="shared" si="174"/>
        <v>3.4285714285714284</v>
      </c>
      <c r="DD104" s="99">
        <f t="shared" si="174"/>
        <v>4.5714285714285712</v>
      </c>
      <c r="DE104" s="99">
        <f t="shared" si="174"/>
        <v>4.8571428571428568</v>
      </c>
      <c r="DF104" s="99">
        <f t="shared" si="175"/>
        <v>4.4285714285714288</v>
      </c>
      <c r="DG104" s="99">
        <f t="shared" si="176"/>
        <v>4.5714285714285712</v>
      </c>
      <c r="DH104" s="99">
        <f t="shared" si="177"/>
        <v>5</v>
      </c>
      <c r="DI104" s="99">
        <f t="shared" si="178"/>
        <v>5.5714285714285712</v>
      </c>
      <c r="DJ104" s="99">
        <f t="shared" si="179"/>
        <v>6.1428571428571432</v>
      </c>
      <c r="DK104" s="99">
        <f t="shared" si="180"/>
        <v>5</v>
      </c>
      <c r="DL104" s="99">
        <f t="shared" si="181"/>
        <v>4.2857142857142856</v>
      </c>
      <c r="DM104" s="99">
        <f t="shared" si="182"/>
        <v>4.5714285714285712</v>
      </c>
      <c r="DN104" s="99">
        <f t="shared" si="183"/>
        <v>4.4285714285714288</v>
      </c>
      <c r="DO104" s="99">
        <f t="shared" si="184"/>
        <v>4.5714285714285712</v>
      </c>
      <c r="DP104" s="99">
        <f t="shared" si="185"/>
        <v>4.1428571428571432</v>
      </c>
      <c r="DQ104" s="99">
        <f t="shared" si="186"/>
        <v>3.1428571428571428</v>
      </c>
      <c r="DR104" s="99">
        <f t="shared" si="187"/>
        <v>3.1428571428571428</v>
      </c>
      <c r="DS104" s="99">
        <f t="shared" si="188"/>
        <v>3.4285714285714284</v>
      </c>
      <c r="DT104" s="99">
        <f t="shared" si="189"/>
        <v>3.2857142857142856</v>
      </c>
      <c r="DU104" s="99">
        <f t="shared" si="190"/>
        <v>3.2857142857142856</v>
      </c>
      <c r="DV104" s="99">
        <f t="shared" si="191"/>
        <v>3.2857142857142856</v>
      </c>
      <c r="DW104" s="99">
        <f t="shared" si="192"/>
        <v>3.1428571428571428</v>
      </c>
      <c r="DX104" s="99">
        <f t="shared" si="193"/>
        <v>2.7142857142857144</v>
      </c>
      <c r="DY104" s="99">
        <f t="shared" si="238"/>
        <v>2.2857142857142856</v>
      </c>
      <c r="DZ104" s="99">
        <f t="shared" si="239"/>
        <v>2.4285714285714284</v>
      </c>
      <c r="EA104" s="99">
        <f t="shared" si="194"/>
        <v>2.4285714285714284</v>
      </c>
      <c r="EB104" s="99">
        <f t="shared" si="194"/>
        <v>1.7142857142857142</v>
      </c>
      <c r="EC104" s="99">
        <f t="shared" si="194"/>
        <v>1.1428571428571428</v>
      </c>
      <c r="ED104" s="99">
        <f t="shared" si="194"/>
        <v>1.7142857142857142</v>
      </c>
      <c r="EE104" s="99">
        <f t="shared" si="194"/>
        <v>1.8571428571428572</v>
      </c>
      <c r="EF104" s="99">
        <f t="shared" si="194"/>
        <v>1.8571428571428572</v>
      </c>
      <c r="EG104" s="99">
        <f t="shared" si="194"/>
        <v>1.4285714285714286</v>
      </c>
      <c r="EH104" s="99">
        <f t="shared" si="195"/>
        <v>1.8571428571428572</v>
      </c>
      <c r="EI104" s="99">
        <f t="shared" si="196"/>
        <v>2.5714285714285716</v>
      </c>
      <c r="EJ104" s="99">
        <f t="shared" si="197"/>
        <v>3</v>
      </c>
      <c r="EK104" s="99">
        <f t="shared" si="198"/>
        <v>2.7142857142857144</v>
      </c>
      <c r="EL104" s="99">
        <f t="shared" si="199"/>
        <v>2.7142857142857144</v>
      </c>
      <c r="EM104" s="99">
        <f t="shared" si="200"/>
        <v>4</v>
      </c>
      <c r="EN104" s="99">
        <f t="shared" si="201"/>
        <v>4.2857142857142856</v>
      </c>
      <c r="EO104" s="99">
        <f t="shared" si="202"/>
        <v>4.1428571428571432</v>
      </c>
      <c r="EP104" s="99">
        <f t="shared" si="203"/>
        <v>3.8571428571428572</v>
      </c>
      <c r="EQ104" s="99">
        <f t="shared" si="204"/>
        <v>3.4285714285714284</v>
      </c>
      <c r="ER104" s="99">
        <f t="shared" si="205"/>
        <v>3.4285714285714284</v>
      </c>
      <c r="ES104" s="99">
        <f t="shared" si="206"/>
        <v>3</v>
      </c>
      <c r="ET104" s="99">
        <f t="shared" si="207"/>
        <v>2.1428571428571428</v>
      </c>
      <c r="EU104" s="99">
        <f t="shared" si="208"/>
        <v>1.7142857142857142</v>
      </c>
      <c r="EV104" s="99">
        <f t="shared" si="209"/>
        <v>2</v>
      </c>
      <c r="EW104" s="99">
        <f t="shared" si="210"/>
        <v>2</v>
      </c>
      <c r="EX104" s="99">
        <f t="shared" si="211"/>
        <v>2.2857142857142856</v>
      </c>
      <c r="EY104" s="99">
        <f t="shared" si="212"/>
        <v>3</v>
      </c>
      <c r="EZ104" s="99">
        <f t="shared" si="213"/>
        <v>3.2857142857142856</v>
      </c>
      <c r="FA104" s="99">
        <f t="shared" si="214"/>
        <v>3.7142857142857144</v>
      </c>
      <c r="FB104" s="99">
        <f t="shared" si="215"/>
        <v>4.1428571428571432</v>
      </c>
      <c r="FC104" s="99">
        <f t="shared" si="216"/>
        <v>4</v>
      </c>
      <c r="FD104" s="99">
        <f t="shared" si="217"/>
        <v>5.5714285714285712</v>
      </c>
      <c r="FE104" s="99">
        <f t="shared" si="218"/>
        <v>6.8571428571428568</v>
      </c>
      <c r="FF104" s="99">
        <f t="shared" si="219"/>
        <v>7.2857142857142856</v>
      </c>
      <c r="FG104" s="99">
        <f t="shared" si="220"/>
        <v>7.5714285714285712</v>
      </c>
      <c r="FH104" s="99">
        <f t="shared" si="221"/>
        <v>7.7142857142857144</v>
      </c>
      <c r="FI104" s="99">
        <f t="shared" si="222"/>
        <v>8.2857142857142865</v>
      </c>
      <c r="FJ104" s="99">
        <f t="shared" si="223"/>
        <v>9.5714285714285712</v>
      </c>
      <c r="FK104" s="99">
        <f t="shared" si="224"/>
        <v>10.428571428571429</v>
      </c>
      <c r="FL104" s="99">
        <f t="shared" si="225"/>
        <v>11.142857142857142</v>
      </c>
      <c r="FM104" s="99">
        <f t="shared" si="226"/>
        <v>10.714285714285714</v>
      </c>
      <c r="FN104" s="99">
        <f t="shared" si="227"/>
        <v>11.571428571428571</v>
      </c>
      <c r="FO104" s="99">
        <f t="shared" si="228"/>
        <v>11.714285714285714</v>
      </c>
      <c r="FP104" s="99">
        <f t="shared" si="229"/>
        <v>12.571428571428571</v>
      </c>
      <c r="FQ104" s="99">
        <f t="shared" si="240"/>
        <v>11.714285714285714</v>
      </c>
      <c r="FR104" s="99">
        <f t="shared" si="240"/>
        <v>11.857142857142858</v>
      </c>
      <c r="FS104" s="99">
        <f t="shared" si="240"/>
        <v>12.857142857142858</v>
      </c>
      <c r="FT104" s="99">
        <f t="shared" si="240"/>
        <v>14.142857142857142</v>
      </c>
      <c r="FU104" s="99">
        <f t="shared" si="240"/>
        <v>14.428571428571429</v>
      </c>
      <c r="FV104" s="99">
        <f t="shared" si="240"/>
        <v>14.857142857142858</v>
      </c>
      <c r="FW104" s="99">
        <f t="shared" si="240"/>
        <v>13.714285714285714</v>
      </c>
      <c r="FX104" s="99">
        <f t="shared" si="240"/>
        <v>14.857142857142858</v>
      </c>
      <c r="FY104" s="99">
        <f t="shared" si="240"/>
        <v>13.142857142857142</v>
      </c>
      <c r="FZ104" s="99">
        <f t="shared" si="231"/>
        <v>10.714285714285714</v>
      </c>
      <c r="GA104" s="99">
        <f t="shared" si="232"/>
        <v>10.285714285714286</v>
      </c>
      <c r="GB104" s="99">
        <f t="shared" si="232"/>
        <v>10.142857142857142</v>
      </c>
      <c r="GC104" s="99">
        <f t="shared" si="232"/>
        <v>9.8571428571428577</v>
      </c>
      <c r="GD104" s="99">
        <f t="shared" si="232"/>
        <v>9.5714285714285712</v>
      </c>
      <c r="GE104" s="99">
        <f t="shared" si="232"/>
        <v>9.8571428571428577</v>
      </c>
      <c r="GF104" s="99">
        <f t="shared" si="232"/>
        <v>11.285714285714286</v>
      </c>
      <c r="GG104" s="99">
        <f t="shared" si="232"/>
        <v>11.571428571428571</v>
      </c>
      <c r="GH104" s="99">
        <f t="shared" si="232"/>
        <v>12.142857142857142</v>
      </c>
      <c r="GI104" s="99">
        <f t="shared" si="233"/>
        <v>13.857142857142858</v>
      </c>
      <c r="GJ104" s="99">
        <f t="shared" si="241"/>
        <v>14.571428571428571</v>
      </c>
      <c r="GK104" s="99">
        <f t="shared" si="241"/>
        <v>16</v>
      </c>
      <c r="GL104" s="99">
        <f t="shared" si="241"/>
        <v>17.285714285714285</v>
      </c>
      <c r="GM104" s="99">
        <f t="shared" si="241"/>
        <v>18.428571428571427</v>
      </c>
      <c r="GN104" s="99">
        <f t="shared" si="241"/>
        <v>21.857142857142858</v>
      </c>
      <c r="GO104" s="99">
        <f t="shared" si="241"/>
        <v>21.857142857142858</v>
      </c>
      <c r="GP104" s="99">
        <f t="shared" si="241"/>
        <v>22.857142857142858</v>
      </c>
      <c r="GQ104" s="99">
        <f t="shared" si="241"/>
        <v>27</v>
      </c>
      <c r="GR104" s="99">
        <f t="shared" si="235"/>
        <v>31</v>
      </c>
      <c r="GS104" s="99">
        <f t="shared" si="236"/>
        <v>33.428571428571431</v>
      </c>
      <c r="GT104" s="99">
        <f t="shared" si="236"/>
        <v>38.714285714285715</v>
      </c>
    </row>
    <row r="105" spans="1:225" s="100" customFormat="1" x14ac:dyDescent="0.25">
      <c r="A105" s="249"/>
      <c r="B105" s="239"/>
      <c r="C105" s="251" t="s">
        <v>14</v>
      </c>
      <c r="G105" s="100">
        <f t="shared" si="121"/>
        <v>0.66666666666666663</v>
      </c>
      <c r="H105" s="99">
        <f t="shared" si="122"/>
        <v>0.66666666666666663</v>
      </c>
      <c r="I105" s="99">
        <f t="shared" si="123"/>
        <v>0.33333333333333331</v>
      </c>
      <c r="J105" s="99">
        <f t="shared" si="124"/>
        <v>0</v>
      </c>
      <c r="K105" s="99">
        <f t="shared" si="125"/>
        <v>0</v>
      </c>
      <c r="L105" s="99">
        <f t="shared" si="126"/>
        <v>0.5714285714285714</v>
      </c>
      <c r="M105" s="99">
        <f t="shared" si="127"/>
        <v>0.2857142857142857</v>
      </c>
      <c r="N105" s="99">
        <f t="shared" si="128"/>
        <v>0.7142857142857143</v>
      </c>
      <c r="O105" s="99">
        <f t="shared" si="129"/>
        <v>1.7142857142857142</v>
      </c>
      <c r="P105" s="99">
        <f t="shared" si="130"/>
        <v>2.7142857142857144</v>
      </c>
      <c r="Q105" s="99">
        <f t="shared" si="131"/>
        <v>3</v>
      </c>
      <c r="R105" s="99">
        <f t="shared" si="132"/>
        <v>3.2857142857142856</v>
      </c>
      <c r="S105" s="99">
        <f t="shared" si="133"/>
        <v>3.8571428571428572</v>
      </c>
      <c r="T105" s="99">
        <f t="shared" si="134"/>
        <v>5</v>
      </c>
      <c r="U105" s="99">
        <f t="shared" si="135"/>
        <v>6.4285714285714288</v>
      </c>
      <c r="V105" s="99">
        <f t="shared" si="136"/>
        <v>5.4285714285714288</v>
      </c>
      <c r="W105" s="99">
        <f t="shared" si="137"/>
        <v>5.4285714285714288</v>
      </c>
      <c r="X105" s="99">
        <f t="shared" si="138"/>
        <v>6.1428571428571432</v>
      </c>
      <c r="Y105" s="99">
        <f t="shared" si="139"/>
        <v>6.8571428571428568</v>
      </c>
      <c r="Z105" s="99">
        <f t="shared" si="140"/>
        <v>7.5714285714285712</v>
      </c>
      <c r="AA105" s="99">
        <f t="shared" si="141"/>
        <v>8</v>
      </c>
      <c r="AB105" s="99">
        <f t="shared" si="142"/>
        <v>7.8571428571428568</v>
      </c>
      <c r="AC105" s="99">
        <f t="shared" si="143"/>
        <v>9.5714285714285712</v>
      </c>
      <c r="AD105" s="99">
        <f t="shared" si="144"/>
        <v>11.142857142857142</v>
      </c>
      <c r="AE105" s="99">
        <f t="shared" si="145"/>
        <v>11.142857142857142</v>
      </c>
      <c r="AF105" s="99">
        <f t="shared" si="146"/>
        <v>12.857142857142858</v>
      </c>
      <c r="AG105" s="99">
        <f t="shared" si="147"/>
        <v>14.571428571428571</v>
      </c>
      <c r="AH105" s="99">
        <f t="shared" si="148"/>
        <v>15.142857142857142</v>
      </c>
      <c r="AI105" s="99">
        <f t="shared" si="149"/>
        <v>16.428571428571427</v>
      </c>
      <c r="AJ105" s="99">
        <f t="shared" si="150"/>
        <v>16</v>
      </c>
      <c r="AK105" s="99">
        <f t="shared" si="151"/>
        <v>16.142857142857142</v>
      </c>
      <c r="AL105" s="99">
        <f t="shared" si="152"/>
        <v>16.571428571428573</v>
      </c>
      <c r="AM105" s="99">
        <f t="shared" si="153"/>
        <v>15.428571428571429</v>
      </c>
      <c r="AN105" s="99">
        <f t="shared" si="154"/>
        <v>14.857142857142858</v>
      </c>
      <c r="AO105" s="99">
        <f t="shared" si="155"/>
        <v>14.714285714285714</v>
      </c>
      <c r="AP105" s="99">
        <f t="shared" si="156"/>
        <v>15.571428571428571</v>
      </c>
      <c r="AQ105" s="99">
        <f t="shared" si="157"/>
        <v>19.714285714285715</v>
      </c>
      <c r="AR105" s="99">
        <f t="shared" si="158"/>
        <v>19.285714285714285</v>
      </c>
      <c r="AS105" s="99">
        <f t="shared" si="159"/>
        <v>22.714285714285715</v>
      </c>
      <c r="AT105" s="99">
        <f t="shared" si="160"/>
        <v>22.285714285714285</v>
      </c>
      <c r="AU105" s="99">
        <f t="shared" si="161"/>
        <v>21.428571428571427</v>
      </c>
      <c r="AV105" s="99">
        <f t="shared" si="162"/>
        <v>22.571428571428573</v>
      </c>
      <c r="AW105" s="99">
        <f t="shared" si="162"/>
        <v>25.571428571428573</v>
      </c>
      <c r="AX105" s="99">
        <f t="shared" si="162"/>
        <v>26.714285714285715</v>
      </c>
      <c r="AY105" s="99">
        <f t="shared" si="163"/>
        <v>27.428571428571427</v>
      </c>
      <c r="AZ105" s="99">
        <f t="shared" si="164"/>
        <v>23.428571428571427</v>
      </c>
      <c r="BA105" s="99">
        <f t="shared" si="164"/>
        <v>25.571428571428573</v>
      </c>
      <c r="BB105" s="99">
        <f t="shared" si="164"/>
        <v>26.428571428571427</v>
      </c>
      <c r="BC105" s="99">
        <f t="shared" si="164"/>
        <v>27.428571428571427</v>
      </c>
      <c r="BD105" s="99">
        <f t="shared" si="164"/>
        <v>22.142857142857142</v>
      </c>
      <c r="BE105" s="99">
        <f t="shared" si="164"/>
        <v>19.142857142857142</v>
      </c>
      <c r="BF105" s="99">
        <f t="shared" si="164"/>
        <v>19.142857142857142</v>
      </c>
      <c r="BG105" s="99">
        <f t="shared" si="164"/>
        <v>19</v>
      </c>
      <c r="BH105" s="99">
        <f t="shared" si="164"/>
        <v>16.142857142857142</v>
      </c>
      <c r="BI105" s="99">
        <f t="shared" si="164"/>
        <v>14.428571428571429</v>
      </c>
      <c r="BJ105" s="99">
        <f t="shared" si="164"/>
        <v>11.714285714285714</v>
      </c>
      <c r="BK105" s="99">
        <f t="shared" si="164"/>
        <v>12</v>
      </c>
      <c r="BL105" s="99">
        <f t="shared" si="164"/>
        <v>10.571428571428571</v>
      </c>
      <c r="BM105" s="99">
        <f t="shared" si="164"/>
        <v>7.8571428571428568</v>
      </c>
      <c r="BN105" s="99">
        <f t="shared" si="164"/>
        <v>8</v>
      </c>
      <c r="BO105" s="99">
        <f t="shared" si="164"/>
        <v>9.7142857142857135</v>
      </c>
      <c r="BP105" s="99">
        <f t="shared" si="164"/>
        <v>11.142857142857142</v>
      </c>
      <c r="BQ105" s="99">
        <f t="shared" si="164"/>
        <v>10.571428571428571</v>
      </c>
      <c r="BR105" s="99">
        <f t="shared" si="164"/>
        <v>10.285714285714286</v>
      </c>
      <c r="BS105" s="99">
        <f t="shared" si="164"/>
        <v>10.142857142857142</v>
      </c>
      <c r="BT105" s="99">
        <f t="shared" si="164"/>
        <v>12</v>
      </c>
      <c r="BU105" s="99">
        <f t="shared" si="164"/>
        <v>11.285714285714286</v>
      </c>
      <c r="BV105" s="99">
        <f t="shared" si="165"/>
        <v>10.285714285714286</v>
      </c>
      <c r="BW105" s="99">
        <f t="shared" si="165"/>
        <v>8.2857142857142865</v>
      </c>
      <c r="BX105" s="99">
        <f t="shared" si="165"/>
        <v>7.8571428571428568</v>
      </c>
      <c r="BY105" s="99">
        <f t="shared" si="165"/>
        <v>7</v>
      </c>
      <c r="BZ105" s="99">
        <f t="shared" si="165"/>
        <v>5.5714285714285712</v>
      </c>
      <c r="CA105" s="99">
        <f t="shared" si="165"/>
        <v>4.2857142857142856</v>
      </c>
      <c r="CB105" s="99">
        <f t="shared" si="165"/>
        <v>4.4285714285714288</v>
      </c>
      <c r="CC105" s="99">
        <f t="shared" si="165"/>
        <v>3.4285714285714284</v>
      </c>
      <c r="CD105" s="99">
        <f t="shared" si="165"/>
        <v>3.8571428571428572</v>
      </c>
      <c r="CE105" s="99">
        <f t="shared" si="165"/>
        <v>4.2857142857142856</v>
      </c>
      <c r="CF105" s="99">
        <f t="shared" si="165"/>
        <v>4</v>
      </c>
      <c r="CG105" s="99">
        <f t="shared" si="165"/>
        <v>3.4285714285714284</v>
      </c>
      <c r="CH105" s="99">
        <f t="shared" si="166"/>
        <v>2.8571428571428572</v>
      </c>
      <c r="CI105" s="99">
        <f t="shared" si="166"/>
        <v>2.7142857142857144</v>
      </c>
      <c r="CJ105" s="99">
        <f t="shared" si="166"/>
        <v>3.4285714285714284</v>
      </c>
      <c r="CK105" s="99">
        <f t="shared" si="166"/>
        <v>3.2857142857142856</v>
      </c>
      <c r="CL105" s="99">
        <f t="shared" si="167"/>
        <v>3.1428571428571428</v>
      </c>
      <c r="CM105" s="99">
        <f t="shared" si="168"/>
        <v>3</v>
      </c>
      <c r="CN105" s="99">
        <f t="shared" si="169"/>
        <v>3.2857142857142856</v>
      </c>
      <c r="CO105" s="99">
        <f t="shared" si="169"/>
        <v>3.8571428571428572</v>
      </c>
      <c r="CP105" s="99">
        <f t="shared" si="169"/>
        <v>4</v>
      </c>
      <c r="CQ105" s="99">
        <f t="shared" si="169"/>
        <v>3.1428571428571428</v>
      </c>
      <c r="CR105" s="99">
        <f t="shared" si="169"/>
        <v>2.7142857142857144</v>
      </c>
      <c r="CS105" s="99">
        <f t="shared" si="169"/>
        <v>3.2857142857142856</v>
      </c>
      <c r="CT105" s="99">
        <f t="shared" si="169"/>
        <v>3.2857142857142856</v>
      </c>
      <c r="CU105" s="99">
        <f t="shared" si="169"/>
        <v>3.5714285714285716</v>
      </c>
      <c r="CV105" s="99">
        <f t="shared" si="170"/>
        <v>3</v>
      </c>
      <c r="CW105" s="99">
        <f t="shared" si="171"/>
        <v>2.7142857142857144</v>
      </c>
      <c r="CX105" s="99">
        <f t="shared" si="171"/>
        <v>2.8571428571428572</v>
      </c>
      <c r="CY105" s="99">
        <f t="shared" si="171"/>
        <v>3</v>
      </c>
      <c r="CZ105" s="99">
        <f t="shared" si="171"/>
        <v>2</v>
      </c>
      <c r="DA105" s="99">
        <f t="shared" si="172"/>
        <v>2</v>
      </c>
      <c r="DB105" s="99">
        <f t="shared" si="173"/>
        <v>1.5714285714285714</v>
      </c>
      <c r="DC105" s="99">
        <f t="shared" si="174"/>
        <v>1.5714285714285714</v>
      </c>
      <c r="DD105" s="99">
        <f t="shared" si="174"/>
        <v>2.5714285714285716</v>
      </c>
      <c r="DE105" s="99">
        <f t="shared" si="174"/>
        <v>2.5714285714285716</v>
      </c>
      <c r="DF105" s="99">
        <f t="shared" si="175"/>
        <v>2.4285714285714284</v>
      </c>
      <c r="DG105" s="99">
        <f t="shared" si="176"/>
        <v>2.7142857142857144</v>
      </c>
      <c r="DH105" s="99">
        <f t="shared" si="177"/>
        <v>2.7142857142857144</v>
      </c>
      <c r="DI105" s="99">
        <f t="shared" si="178"/>
        <v>2.5714285714285716</v>
      </c>
      <c r="DJ105" s="99">
        <f t="shared" si="179"/>
        <v>2.2857142857142856</v>
      </c>
      <c r="DK105" s="99">
        <f t="shared" si="180"/>
        <v>1.2857142857142858</v>
      </c>
      <c r="DL105" s="99">
        <f t="shared" si="181"/>
        <v>0.8571428571428571</v>
      </c>
      <c r="DM105" s="99">
        <f t="shared" si="182"/>
        <v>1.1428571428571428</v>
      </c>
      <c r="DN105" s="99">
        <f t="shared" si="183"/>
        <v>0.8571428571428571</v>
      </c>
      <c r="DO105" s="99">
        <f t="shared" si="184"/>
        <v>0.42857142857142855</v>
      </c>
      <c r="DP105" s="99">
        <f t="shared" si="185"/>
        <v>0.7142857142857143</v>
      </c>
      <c r="DQ105" s="99">
        <f t="shared" si="186"/>
        <v>1</v>
      </c>
      <c r="DR105" s="99">
        <f t="shared" si="187"/>
        <v>1</v>
      </c>
      <c r="DS105" s="99">
        <f t="shared" si="188"/>
        <v>1.7142857142857142</v>
      </c>
      <c r="DT105" s="99">
        <f t="shared" si="189"/>
        <v>1.2857142857142858</v>
      </c>
      <c r="DU105" s="99">
        <f t="shared" si="190"/>
        <v>1.1428571428571428</v>
      </c>
      <c r="DV105" s="99">
        <f t="shared" si="191"/>
        <v>1.2857142857142858</v>
      </c>
      <c r="DW105" s="99">
        <f t="shared" si="192"/>
        <v>1.2857142857142858</v>
      </c>
      <c r="DX105" s="99">
        <f t="shared" si="193"/>
        <v>1</v>
      </c>
      <c r="DY105" s="99">
        <f t="shared" si="238"/>
        <v>1</v>
      </c>
      <c r="DZ105" s="99">
        <f t="shared" si="239"/>
        <v>0.5714285714285714</v>
      </c>
      <c r="EA105" s="99">
        <f t="shared" si="194"/>
        <v>0.42857142857142855</v>
      </c>
      <c r="EB105" s="99">
        <f t="shared" si="194"/>
        <v>0.42857142857142855</v>
      </c>
      <c r="EC105" s="99">
        <f t="shared" si="194"/>
        <v>-0.5714285714285714</v>
      </c>
      <c r="ED105" s="99">
        <f t="shared" si="194"/>
        <v>-0.8571428571428571</v>
      </c>
      <c r="EE105" s="99">
        <f t="shared" si="194"/>
        <v>-0.8571428571428571</v>
      </c>
      <c r="EF105" s="99">
        <f t="shared" si="194"/>
        <v>-0.8571428571428571</v>
      </c>
      <c r="EG105" s="99">
        <f t="shared" si="194"/>
        <v>-0.8571428571428571</v>
      </c>
      <c r="EH105" s="99">
        <f t="shared" si="195"/>
        <v>-0.8571428571428571</v>
      </c>
      <c r="EI105" s="99">
        <f t="shared" si="196"/>
        <v>-0.8571428571428571</v>
      </c>
      <c r="EJ105" s="99">
        <f t="shared" si="197"/>
        <v>-0.14285714285714285</v>
      </c>
      <c r="EK105" s="99">
        <f t="shared" si="198"/>
        <v>-0.14285714285714285</v>
      </c>
      <c r="EL105" s="99">
        <f t="shared" si="199"/>
        <v>-0.14285714285714285</v>
      </c>
      <c r="EM105" s="99">
        <f t="shared" si="200"/>
        <v>0</v>
      </c>
      <c r="EN105" s="99">
        <f t="shared" si="201"/>
        <v>0.14285714285714285</v>
      </c>
      <c r="EO105" s="99">
        <f t="shared" si="202"/>
        <v>0.14285714285714285</v>
      </c>
      <c r="EP105" s="99">
        <f t="shared" si="203"/>
        <v>0.2857142857142857</v>
      </c>
      <c r="EQ105" s="99">
        <f t="shared" si="204"/>
        <v>0.7142857142857143</v>
      </c>
      <c r="ER105" s="99">
        <f t="shared" si="205"/>
        <v>1.1428571428571428</v>
      </c>
      <c r="ES105" s="99">
        <f t="shared" si="206"/>
        <v>1.2857142857142858</v>
      </c>
      <c r="ET105" s="99">
        <f t="shared" si="207"/>
        <v>1.2857142857142858</v>
      </c>
      <c r="EU105" s="99">
        <f t="shared" si="208"/>
        <v>1.4285714285714286</v>
      </c>
      <c r="EV105" s="99">
        <f t="shared" si="209"/>
        <v>2</v>
      </c>
      <c r="EW105" s="99">
        <f t="shared" si="210"/>
        <v>2</v>
      </c>
      <c r="EX105" s="99">
        <f t="shared" si="211"/>
        <v>3</v>
      </c>
      <c r="EY105" s="99">
        <f t="shared" si="212"/>
        <v>3.7142857142857144</v>
      </c>
      <c r="EZ105" s="99">
        <f t="shared" si="213"/>
        <v>4.1428571428571432</v>
      </c>
      <c r="FA105" s="99">
        <f t="shared" si="214"/>
        <v>5.1428571428571432</v>
      </c>
      <c r="FB105" s="99">
        <f t="shared" si="215"/>
        <v>5.7142857142857144</v>
      </c>
      <c r="FC105" s="99">
        <f t="shared" si="216"/>
        <v>5.5714285714285712</v>
      </c>
      <c r="FD105" s="99">
        <f t="shared" si="217"/>
        <v>6.1428571428571432</v>
      </c>
      <c r="FE105" s="99">
        <f t="shared" si="218"/>
        <v>5.5714285714285712</v>
      </c>
      <c r="FF105" s="99">
        <f t="shared" si="219"/>
        <v>5</v>
      </c>
      <c r="FG105" s="99">
        <f t="shared" si="220"/>
        <v>5.1428571428571432</v>
      </c>
      <c r="FH105" s="99">
        <f t="shared" si="221"/>
        <v>4.2857142857142856</v>
      </c>
      <c r="FI105" s="99">
        <f t="shared" si="222"/>
        <v>10</v>
      </c>
      <c r="FJ105" s="99">
        <f t="shared" si="223"/>
        <v>11</v>
      </c>
      <c r="FK105" s="99">
        <f t="shared" si="224"/>
        <v>11.571428571428571</v>
      </c>
      <c r="FL105" s="99">
        <f t="shared" si="225"/>
        <v>13.571428571428571</v>
      </c>
      <c r="FM105" s="99">
        <f t="shared" si="226"/>
        <v>13.857142857142858</v>
      </c>
      <c r="FN105" s="99">
        <f t="shared" si="227"/>
        <v>14.571428571428571</v>
      </c>
      <c r="FO105" s="99">
        <f t="shared" si="228"/>
        <v>16.142857142857142</v>
      </c>
      <c r="FP105" s="99">
        <f t="shared" si="229"/>
        <v>10.571428571428571</v>
      </c>
      <c r="FQ105" s="99">
        <f t="shared" si="240"/>
        <v>11.285714285714286</v>
      </c>
      <c r="FR105" s="99">
        <f t="shared" si="240"/>
        <v>11.857142857142858</v>
      </c>
      <c r="FS105" s="99">
        <f t="shared" si="240"/>
        <v>11.142857142857142</v>
      </c>
      <c r="FT105" s="99">
        <f t="shared" si="240"/>
        <v>12.571428571428571</v>
      </c>
      <c r="FU105" s="99">
        <f t="shared" si="240"/>
        <v>12.714285714285714</v>
      </c>
      <c r="FV105" s="99">
        <f t="shared" si="240"/>
        <v>11.714285714285714</v>
      </c>
      <c r="FW105" s="99">
        <f t="shared" si="240"/>
        <v>12.428571428571429</v>
      </c>
      <c r="FX105" s="99">
        <f t="shared" si="240"/>
        <v>11.428571428571429</v>
      </c>
      <c r="FY105" s="99">
        <f t="shared" si="240"/>
        <v>10.857142857142858</v>
      </c>
      <c r="FZ105" s="99">
        <f t="shared" si="231"/>
        <v>10.571428571428571</v>
      </c>
      <c r="GA105" s="99">
        <f t="shared" si="232"/>
        <v>10.571428571428571</v>
      </c>
      <c r="GB105" s="99">
        <f t="shared" si="232"/>
        <v>10.142857142857142</v>
      </c>
      <c r="GC105" s="99">
        <f t="shared" si="232"/>
        <v>9.7142857142857135</v>
      </c>
      <c r="GD105" s="99">
        <f t="shared" si="232"/>
        <v>9.8571428571428577</v>
      </c>
      <c r="GE105" s="99">
        <f t="shared" si="232"/>
        <v>10.714285714285714</v>
      </c>
      <c r="GF105" s="99">
        <f t="shared" si="232"/>
        <v>11.857142857142858</v>
      </c>
      <c r="GG105" s="99">
        <f t="shared" si="232"/>
        <v>11.285714285714286</v>
      </c>
      <c r="GH105" s="99">
        <f t="shared" si="232"/>
        <v>11.428571428571429</v>
      </c>
      <c r="GI105" s="99">
        <f t="shared" si="233"/>
        <v>13.714285714285714</v>
      </c>
      <c r="GJ105" s="99">
        <f t="shared" si="241"/>
        <v>15.857142857142858</v>
      </c>
      <c r="GK105" s="99">
        <f t="shared" si="241"/>
        <v>16.714285714285715</v>
      </c>
      <c r="GL105" s="99">
        <f t="shared" si="241"/>
        <v>18.571428571428573</v>
      </c>
      <c r="GM105" s="99">
        <f t="shared" si="241"/>
        <v>18.428571428571427</v>
      </c>
      <c r="GN105" s="99">
        <f t="shared" si="241"/>
        <v>20.857142857142858</v>
      </c>
      <c r="GO105" s="99">
        <f t="shared" si="241"/>
        <v>21.571428571428573</v>
      </c>
      <c r="GP105" s="99">
        <f t="shared" si="241"/>
        <v>21.428571428571427</v>
      </c>
      <c r="GQ105" s="99">
        <f t="shared" si="241"/>
        <v>22.714285714285715</v>
      </c>
      <c r="GR105" s="99">
        <f t="shared" si="235"/>
        <v>23.571428571428573</v>
      </c>
      <c r="GS105" s="99">
        <f t="shared" si="236"/>
        <v>25.428571428571427</v>
      </c>
      <c r="GT105" s="99">
        <f t="shared" si="236"/>
        <v>27.428571428571427</v>
      </c>
    </row>
    <row r="106" spans="1:225" s="100" customFormat="1" x14ac:dyDescent="0.25">
      <c r="A106" s="249"/>
      <c r="B106" s="239"/>
      <c r="C106" s="251" t="s">
        <v>13</v>
      </c>
      <c r="G106" s="100">
        <f t="shared" si="121"/>
        <v>1</v>
      </c>
      <c r="H106" s="99">
        <f t="shared" si="122"/>
        <v>0.66666666666666663</v>
      </c>
      <c r="I106" s="99">
        <f t="shared" si="123"/>
        <v>0.66666666666666663</v>
      </c>
      <c r="J106" s="99">
        <f t="shared" si="124"/>
        <v>-0.33333333333333331</v>
      </c>
      <c r="K106" s="99">
        <f t="shared" si="125"/>
        <v>0.66666666666666663</v>
      </c>
      <c r="L106" s="99">
        <f t="shared" si="126"/>
        <v>1.1428571428571428</v>
      </c>
      <c r="M106" s="99">
        <f t="shared" si="127"/>
        <v>1.2857142857142858</v>
      </c>
      <c r="N106" s="99">
        <f t="shared" si="128"/>
        <v>0.8571428571428571</v>
      </c>
      <c r="O106" s="99">
        <f t="shared" si="129"/>
        <v>1.1428571428571428</v>
      </c>
      <c r="P106" s="99">
        <f t="shared" si="130"/>
        <v>1.4285714285714286</v>
      </c>
      <c r="Q106" s="99">
        <f t="shared" si="131"/>
        <v>2.1428571428571428</v>
      </c>
      <c r="R106" s="99">
        <f t="shared" si="132"/>
        <v>2.2857142857142856</v>
      </c>
      <c r="S106" s="99">
        <f t="shared" si="133"/>
        <v>2.5714285714285716</v>
      </c>
      <c r="T106" s="99">
        <f t="shared" si="134"/>
        <v>3.1428571428571428</v>
      </c>
      <c r="U106" s="99">
        <f t="shared" si="135"/>
        <v>5.1428571428571432</v>
      </c>
      <c r="V106" s="99">
        <f t="shared" si="136"/>
        <v>5.2857142857142856</v>
      </c>
      <c r="W106" s="99">
        <f t="shared" si="137"/>
        <v>5.2857142857142856</v>
      </c>
      <c r="X106" s="99">
        <f t="shared" si="138"/>
        <v>5.4285714285714288</v>
      </c>
      <c r="Y106" s="99">
        <f t="shared" si="139"/>
        <v>6.1428571428571432</v>
      </c>
      <c r="Z106" s="99">
        <f t="shared" si="140"/>
        <v>7.2857142857142856</v>
      </c>
      <c r="AA106" s="99">
        <f t="shared" si="141"/>
        <v>8.5714285714285712</v>
      </c>
      <c r="AB106" s="99">
        <f t="shared" si="142"/>
        <v>9.1428571428571423</v>
      </c>
      <c r="AC106" s="99">
        <f t="shared" si="143"/>
        <v>10.571428571428571</v>
      </c>
      <c r="AD106" s="99">
        <f t="shared" si="144"/>
        <v>12.142857142857142</v>
      </c>
      <c r="AE106" s="99">
        <f t="shared" si="145"/>
        <v>13.285714285714286</v>
      </c>
      <c r="AF106" s="99">
        <f t="shared" si="146"/>
        <v>14</v>
      </c>
      <c r="AG106" s="99">
        <f t="shared" si="147"/>
        <v>14.428571428571429</v>
      </c>
      <c r="AH106" s="99">
        <f t="shared" si="148"/>
        <v>14.714285714285714</v>
      </c>
      <c r="AI106" s="99">
        <f t="shared" si="149"/>
        <v>15.428571428571429</v>
      </c>
      <c r="AJ106" s="99">
        <f t="shared" si="150"/>
        <v>16.428571428571427</v>
      </c>
      <c r="AK106" s="99">
        <f t="shared" si="151"/>
        <v>15.571428571428571</v>
      </c>
      <c r="AL106" s="99">
        <f t="shared" si="152"/>
        <v>18.857142857142858</v>
      </c>
      <c r="AM106" s="99">
        <f t="shared" si="153"/>
        <v>21.714285714285715</v>
      </c>
      <c r="AN106" s="99">
        <f t="shared" si="154"/>
        <v>22</v>
      </c>
      <c r="AO106" s="99">
        <f t="shared" si="155"/>
        <v>24</v>
      </c>
      <c r="AP106" s="99">
        <f t="shared" si="156"/>
        <v>24.428571428571427</v>
      </c>
      <c r="AQ106" s="99">
        <f t="shared" si="157"/>
        <v>25.571428571428573</v>
      </c>
      <c r="AR106" s="99">
        <f t="shared" si="158"/>
        <v>26.714285714285715</v>
      </c>
      <c r="AS106" s="99">
        <f t="shared" si="159"/>
        <v>25.142857142857142</v>
      </c>
      <c r="AT106" s="99">
        <f t="shared" si="160"/>
        <v>23</v>
      </c>
      <c r="AU106" s="99">
        <f t="shared" si="161"/>
        <v>21</v>
      </c>
      <c r="AV106" s="99">
        <f t="shared" si="162"/>
        <v>17</v>
      </c>
      <c r="AW106" s="99">
        <f t="shared" si="162"/>
        <v>16.142857142857142</v>
      </c>
      <c r="AX106" s="99">
        <f t="shared" si="162"/>
        <v>13.857142857142858</v>
      </c>
      <c r="AY106" s="99">
        <f t="shared" si="163"/>
        <v>13.571428571428571</v>
      </c>
      <c r="AZ106" s="99">
        <f t="shared" si="164"/>
        <v>10.857142857142858</v>
      </c>
      <c r="BA106" s="99">
        <f t="shared" si="164"/>
        <v>8.8571428571428577</v>
      </c>
      <c r="BB106" s="99">
        <f t="shared" si="164"/>
        <v>9.2857142857142865</v>
      </c>
      <c r="BC106" s="99">
        <f t="shared" si="164"/>
        <v>11</v>
      </c>
      <c r="BD106" s="99">
        <f t="shared" si="164"/>
        <v>8.5714285714285712</v>
      </c>
      <c r="BE106" s="99">
        <f t="shared" si="164"/>
        <v>7.4285714285714288</v>
      </c>
      <c r="BF106" s="99">
        <f t="shared" si="164"/>
        <v>6.1428571428571432</v>
      </c>
      <c r="BG106" s="99">
        <f t="shared" si="164"/>
        <v>5.4285714285714288</v>
      </c>
      <c r="BH106" s="99">
        <f t="shared" si="164"/>
        <v>6.2857142857142856</v>
      </c>
      <c r="BI106" s="99">
        <f t="shared" si="164"/>
        <v>5.2857142857142856</v>
      </c>
      <c r="BJ106" s="99">
        <f t="shared" si="164"/>
        <v>3.7142857142857144</v>
      </c>
      <c r="BK106" s="99">
        <f t="shared" si="164"/>
        <v>3.7142857142857144</v>
      </c>
      <c r="BL106" s="99">
        <f t="shared" si="164"/>
        <v>3.7142857142857144</v>
      </c>
      <c r="BM106" s="99">
        <f t="shared" si="164"/>
        <v>3.4285714285714284</v>
      </c>
      <c r="BN106" s="99">
        <f t="shared" si="164"/>
        <v>3.8571428571428572</v>
      </c>
      <c r="BO106" s="99">
        <f t="shared" si="164"/>
        <v>2.7142857142857144</v>
      </c>
      <c r="BP106" s="99">
        <f t="shared" si="164"/>
        <v>4.2857142857142856</v>
      </c>
      <c r="BQ106" s="99">
        <f t="shared" si="164"/>
        <v>5</v>
      </c>
      <c r="BR106" s="99">
        <f t="shared" si="164"/>
        <v>5.2857142857142856</v>
      </c>
      <c r="BS106" s="99">
        <f t="shared" si="164"/>
        <v>5</v>
      </c>
      <c r="BT106" s="99">
        <f t="shared" si="164"/>
        <v>5.1428571428571432</v>
      </c>
      <c r="BU106" s="99">
        <f t="shared" si="164"/>
        <v>4.7142857142857144</v>
      </c>
      <c r="BV106" s="99">
        <f t="shared" si="165"/>
        <v>4.5714285714285712</v>
      </c>
      <c r="BW106" s="99">
        <f t="shared" si="165"/>
        <v>3</v>
      </c>
      <c r="BX106" s="99">
        <f t="shared" si="165"/>
        <v>2.1428571428571428</v>
      </c>
      <c r="BY106" s="99">
        <f t="shared" si="165"/>
        <v>2</v>
      </c>
      <c r="BZ106" s="99">
        <f t="shared" si="165"/>
        <v>1.8571428571428572</v>
      </c>
      <c r="CA106" s="99">
        <f t="shared" si="165"/>
        <v>1.5714285714285714</v>
      </c>
      <c r="CB106" s="99">
        <f t="shared" si="165"/>
        <v>1.8571428571428572</v>
      </c>
      <c r="CC106" s="99">
        <f t="shared" si="165"/>
        <v>1.8571428571428572</v>
      </c>
      <c r="CD106" s="99">
        <f t="shared" si="165"/>
        <v>2.1428571428571428</v>
      </c>
      <c r="CE106" s="99">
        <f t="shared" si="165"/>
        <v>3</v>
      </c>
      <c r="CF106" s="99">
        <f t="shared" si="165"/>
        <v>2.7142857142857144</v>
      </c>
      <c r="CG106" s="99">
        <f t="shared" si="165"/>
        <v>3.2857142857142856</v>
      </c>
      <c r="CH106" s="99">
        <f t="shared" si="166"/>
        <v>3.7142857142857144</v>
      </c>
      <c r="CI106" s="99">
        <f t="shared" si="166"/>
        <v>4</v>
      </c>
      <c r="CJ106" s="99">
        <f t="shared" si="166"/>
        <v>4</v>
      </c>
      <c r="CK106" s="99">
        <f t="shared" si="166"/>
        <v>4</v>
      </c>
      <c r="CL106" s="99">
        <f t="shared" si="167"/>
        <v>3.2857142857142856</v>
      </c>
      <c r="CM106" s="99">
        <f t="shared" si="168"/>
        <v>4.7142857142857144</v>
      </c>
      <c r="CN106" s="99">
        <f t="shared" si="169"/>
        <v>4.2857142857142856</v>
      </c>
      <c r="CO106" s="99">
        <f t="shared" si="169"/>
        <v>4.4285714285714288</v>
      </c>
      <c r="CP106" s="99">
        <f t="shared" si="169"/>
        <v>3.7142857142857144</v>
      </c>
      <c r="CQ106" s="99">
        <f t="shared" si="169"/>
        <v>4.1428571428571432</v>
      </c>
      <c r="CR106" s="99">
        <f t="shared" si="169"/>
        <v>4</v>
      </c>
      <c r="CS106" s="99">
        <f t="shared" si="169"/>
        <v>4.4285714285714288</v>
      </c>
      <c r="CT106" s="99">
        <f t="shared" si="169"/>
        <v>3.1428571428571428</v>
      </c>
      <c r="CU106" s="99">
        <f t="shared" si="169"/>
        <v>3.1428571428571428</v>
      </c>
      <c r="CV106" s="99">
        <f t="shared" si="170"/>
        <v>2.7142857142857144</v>
      </c>
      <c r="CW106" s="99">
        <f t="shared" si="171"/>
        <v>2.5714285714285716</v>
      </c>
      <c r="CX106" s="99">
        <f t="shared" si="171"/>
        <v>2</v>
      </c>
      <c r="CY106" s="99">
        <f t="shared" si="171"/>
        <v>2.4285714285714284</v>
      </c>
      <c r="CZ106" s="99">
        <f t="shared" si="171"/>
        <v>1.7142857142857142</v>
      </c>
      <c r="DA106" s="99">
        <f t="shared" si="172"/>
        <v>1.4285714285714286</v>
      </c>
      <c r="DB106" s="99">
        <f t="shared" si="173"/>
        <v>1.7142857142857142</v>
      </c>
      <c r="DC106" s="99">
        <f t="shared" si="174"/>
        <v>1.5714285714285714</v>
      </c>
      <c r="DD106" s="99">
        <f t="shared" si="174"/>
        <v>1.8571428571428572</v>
      </c>
      <c r="DE106" s="99">
        <f t="shared" si="174"/>
        <v>1.8571428571428572</v>
      </c>
      <c r="DF106" s="99">
        <f t="shared" si="175"/>
        <v>1.1428571428571428</v>
      </c>
      <c r="DG106" s="99">
        <f t="shared" si="176"/>
        <v>1.2857142857142858</v>
      </c>
      <c r="DH106" s="99">
        <f t="shared" si="177"/>
        <v>1.1428571428571428</v>
      </c>
      <c r="DI106" s="99">
        <f t="shared" si="178"/>
        <v>0.8571428571428571</v>
      </c>
      <c r="DJ106" s="99">
        <f t="shared" si="179"/>
        <v>0.7142857142857143</v>
      </c>
      <c r="DK106" s="99">
        <f t="shared" si="180"/>
        <v>0.5714285714285714</v>
      </c>
      <c r="DL106" s="99">
        <f t="shared" si="181"/>
        <v>0.7142857142857143</v>
      </c>
      <c r="DM106" s="99">
        <f t="shared" si="182"/>
        <v>0.8571428571428571</v>
      </c>
      <c r="DN106" s="99">
        <f t="shared" si="183"/>
        <v>0.7142857142857143</v>
      </c>
      <c r="DO106" s="99">
        <f t="shared" si="184"/>
        <v>0.8571428571428571</v>
      </c>
      <c r="DP106" s="99">
        <f t="shared" si="185"/>
        <v>0.7142857142857143</v>
      </c>
      <c r="DQ106" s="99">
        <f t="shared" si="186"/>
        <v>0.7142857142857143</v>
      </c>
      <c r="DR106" s="99">
        <f t="shared" si="187"/>
        <v>0.5714285714285714</v>
      </c>
      <c r="DS106" s="99">
        <f t="shared" si="188"/>
        <v>0.42857142857142855</v>
      </c>
      <c r="DT106" s="99">
        <f t="shared" si="189"/>
        <v>0.2857142857142857</v>
      </c>
      <c r="DU106" s="99">
        <f t="shared" si="190"/>
        <v>0.42857142857142855</v>
      </c>
      <c r="DV106" s="99">
        <f t="shared" si="191"/>
        <v>0.42857142857142855</v>
      </c>
      <c r="DW106" s="99">
        <f t="shared" si="192"/>
        <v>0.5714285714285714</v>
      </c>
      <c r="DX106" s="99">
        <f t="shared" si="193"/>
        <v>1</v>
      </c>
      <c r="DY106" s="99">
        <f t="shared" si="238"/>
        <v>1</v>
      </c>
      <c r="DZ106" s="99">
        <f t="shared" si="239"/>
        <v>1</v>
      </c>
      <c r="EA106" s="99">
        <f t="shared" si="194"/>
        <v>1.1428571428571428</v>
      </c>
      <c r="EB106" s="99">
        <f t="shared" si="194"/>
        <v>0.8571428571428571</v>
      </c>
      <c r="EC106" s="99">
        <f t="shared" si="194"/>
        <v>0.7142857142857143</v>
      </c>
      <c r="ED106" s="99">
        <f t="shared" si="194"/>
        <v>0.8571428571428571</v>
      </c>
      <c r="EE106" s="99">
        <f t="shared" si="194"/>
        <v>0.42857142857142855</v>
      </c>
      <c r="EF106" s="99">
        <f t="shared" si="194"/>
        <v>0.7142857142857143</v>
      </c>
      <c r="EG106" s="99">
        <f t="shared" si="194"/>
        <v>1.7142857142857142</v>
      </c>
      <c r="EH106" s="99">
        <f t="shared" si="195"/>
        <v>2.7142857142857144</v>
      </c>
      <c r="EI106" s="99">
        <f t="shared" si="196"/>
        <v>3.5714285714285716</v>
      </c>
      <c r="EJ106" s="99">
        <f t="shared" si="197"/>
        <v>4.4285714285714288</v>
      </c>
      <c r="EK106" s="99">
        <f t="shared" si="198"/>
        <v>6.1428571428571432</v>
      </c>
      <c r="EL106" s="99">
        <f t="shared" si="199"/>
        <v>7</v>
      </c>
      <c r="EM106" s="99">
        <f t="shared" si="200"/>
        <v>7.5714285714285712</v>
      </c>
      <c r="EN106" s="99">
        <f t="shared" si="201"/>
        <v>7</v>
      </c>
      <c r="EO106" s="99">
        <f t="shared" si="202"/>
        <v>6.2857142857142856</v>
      </c>
      <c r="EP106" s="99">
        <f t="shared" si="203"/>
        <v>6.2857142857142856</v>
      </c>
      <c r="EQ106" s="99">
        <f t="shared" si="204"/>
        <v>6.2857142857142856</v>
      </c>
      <c r="ER106" s="99">
        <f t="shared" si="205"/>
        <v>5.2857142857142856</v>
      </c>
      <c r="ES106" s="99">
        <f t="shared" si="206"/>
        <v>5.1428571428571432</v>
      </c>
      <c r="ET106" s="99">
        <f t="shared" si="207"/>
        <v>5.4285714285714288</v>
      </c>
      <c r="EU106" s="99">
        <f t="shared" si="208"/>
        <v>6.1428571428571432</v>
      </c>
      <c r="EV106" s="99">
        <f t="shared" si="209"/>
        <v>6.8571428571428568</v>
      </c>
      <c r="EW106" s="99">
        <f t="shared" si="210"/>
        <v>7.1428571428571432</v>
      </c>
      <c r="EX106" s="99">
        <f t="shared" si="211"/>
        <v>6.8571428571428568</v>
      </c>
      <c r="EY106" s="99">
        <f t="shared" si="212"/>
        <v>6.4285714285714288</v>
      </c>
      <c r="EZ106" s="99">
        <f t="shared" si="213"/>
        <v>6.4285714285714288</v>
      </c>
      <c r="FA106" s="99">
        <f t="shared" si="214"/>
        <v>6.4285714285714288</v>
      </c>
      <c r="FB106" s="99">
        <f t="shared" si="215"/>
        <v>6.7142857142857144</v>
      </c>
      <c r="FC106" s="99">
        <f t="shared" si="216"/>
        <v>6.4285714285714288</v>
      </c>
      <c r="FD106" s="99">
        <f t="shared" si="217"/>
        <v>6</v>
      </c>
      <c r="FE106" s="99">
        <f t="shared" si="218"/>
        <v>6</v>
      </c>
      <c r="FF106" s="99">
        <f t="shared" si="219"/>
        <v>6.4285714285714288</v>
      </c>
      <c r="FG106" s="99">
        <f t="shared" si="220"/>
        <v>6.5714285714285712</v>
      </c>
      <c r="FH106" s="99">
        <f t="shared" si="221"/>
        <v>5.4285714285714288</v>
      </c>
      <c r="FI106" s="99">
        <f t="shared" si="222"/>
        <v>7.7142857142857144</v>
      </c>
      <c r="FJ106" s="99">
        <f t="shared" si="223"/>
        <v>7.7142857142857144</v>
      </c>
      <c r="FK106" s="99">
        <f t="shared" si="224"/>
        <v>7.5714285714285712</v>
      </c>
      <c r="FL106" s="99">
        <f t="shared" si="225"/>
        <v>7.4285714285714288</v>
      </c>
      <c r="FM106" s="99">
        <f t="shared" si="226"/>
        <v>7.1428571428571432</v>
      </c>
      <c r="FN106" s="99">
        <f t="shared" si="227"/>
        <v>7</v>
      </c>
      <c r="FO106" s="99">
        <f t="shared" si="228"/>
        <v>7.1428571428571432</v>
      </c>
      <c r="FP106" s="99">
        <f t="shared" si="229"/>
        <v>3.8571428571428572</v>
      </c>
      <c r="FQ106" s="99">
        <f t="shared" si="240"/>
        <v>4.2857142857142856</v>
      </c>
      <c r="FR106" s="99">
        <f t="shared" si="240"/>
        <v>4.7142857142857144</v>
      </c>
      <c r="FS106" s="99">
        <f t="shared" si="240"/>
        <v>5.2857142857142856</v>
      </c>
      <c r="FT106" s="99">
        <f t="shared" si="240"/>
        <v>6.7142857142857144</v>
      </c>
      <c r="FU106" s="99">
        <f t="shared" si="240"/>
        <v>7.2857142857142856</v>
      </c>
      <c r="FV106" s="99">
        <f t="shared" si="240"/>
        <v>7.8571428571428568</v>
      </c>
      <c r="FW106" s="99">
        <f t="shared" si="240"/>
        <v>7.7142857142857144</v>
      </c>
      <c r="FX106" s="99">
        <f t="shared" si="240"/>
        <v>6.5714285714285712</v>
      </c>
      <c r="FY106" s="99">
        <f t="shared" si="240"/>
        <v>6.5714285714285712</v>
      </c>
      <c r="FZ106" s="99">
        <f t="shared" si="231"/>
        <v>6.1428571428571432</v>
      </c>
      <c r="GA106" s="99">
        <f t="shared" si="232"/>
        <v>5.7142857142857144</v>
      </c>
      <c r="GB106" s="99">
        <f t="shared" si="232"/>
        <v>4.8571428571428568</v>
      </c>
      <c r="GC106" s="99">
        <f t="shared" si="232"/>
        <v>4.5714285714285712</v>
      </c>
      <c r="GD106" s="99">
        <f t="shared" si="232"/>
        <v>4.2857142857142856</v>
      </c>
      <c r="GE106" s="99">
        <f t="shared" si="232"/>
        <v>4.4285714285714288</v>
      </c>
      <c r="GF106" s="99">
        <f t="shared" si="232"/>
        <v>3.8571428571428572</v>
      </c>
      <c r="GG106" s="99">
        <f t="shared" si="232"/>
        <v>4.1428571428571432</v>
      </c>
      <c r="GH106" s="99">
        <f t="shared" si="232"/>
        <v>3.8571428571428572</v>
      </c>
      <c r="GI106" s="99">
        <f t="shared" si="233"/>
        <v>5.1428571428571432</v>
      </c>
      <c r="GJ106" s="99">
        <f t="shared" si="241"/>
        <v>5.1428571428571432</v>
      </c>
      <c r="GK106" s="99">
        <f t="shared" si="241"/>
        <v>6.1428571428571432</v>
      </c>
      <c r="GL106" s="99">
        <f t="shared" si="241"/>
        <v>6.4285714285714288</v>
      </c>
      <c r="GM106" s="99">
        <f t="shared" si="241"/>
        <v>6.1428571428571432</v>
      </c>
      <c r="GN106" s="99">
        <f t="shared" si="241"/>
        <v>7.1428571428571432</v>
      </c>
      <c r="GO106" s="99">
        <f t="shared" si="241"/>
        <v>7.1428571428571432</v>
      </c>
      <c r="GP106" s="99">
        <f t="shared" si="241"/>
        <v>6.8571428571428568</v>
      </c>
      <c r="GQ106" s="99">
        <f t="shared" si="241"/>
        <v>7</v>
      </c>
      <c r="GR106" s="99">
        <f t="shared" si="235"/>
        <v>7.1428571428571432</v>
      </c>
      <c r="GS106" s="99">
        <f t="shared" si="236"/>
        <v>7.7142857142857144</v>
      </c>
      <c r="GT106" s="99">
        <f t="shared" si="236"/>
        <v>10.714285714285714</v>
      </c>
    </row>
    <row r="107" spans="1:225" s="100" customFormat="1" x14ac:dyDescent="0.25">
      <c r="A107" s="249"/>
      <c r="B107" s="239"/>
      <c r="C107" s="251" t="s">
        <v>17</v>
      </c>
      <c r="G107" s="100">
        <f t="shared" si="121"/>
        <v>2</v>
      </c>
      <c r="H107" s="99">
        <f t="shared" si="122"/>
        <v>2.6666666666666665</v>
      </c>
      <c r="I107" s="99">
        <f t="shared" si="123"/>
        <v>1.6666666666666667</v>
      </c>
      <c r="J107" s="99">
        <f t="shared" si="124"/>
        <v>1.6666666666666667</v>
      </c>
      <c r="K107" s="99">
        <f t="shared" si="125"/>
        <v>2.3333333333333335</v>
      </c>
      <c r="L107" s="99">
        <f t="shared" si="126"/>
        <v>0.7142857142857143</v>
      </c>
      <c r="M107" s="99">
        <f t="shared" si="127"/>
        <v>0.5714285714285714</v>
      </c>
      <c r="N107" s="99">
        <f t="shared" si="128"/>
        <v>0.2857142857142857</v>
      </c>
      <c r="O107" s="99">
        <f t="shared" si="129"/>
        <v>0.14285714285714285</v>
      </c>
      <c r="P107" s="99">
        <f t="shared" si="130"/>
        <v>0.2857142857142857</v>
      </c>
      <c r="Q107" s="99">
        <f t="shared" si="131"/>
        <v>0.42857142857142855</v>
      </c>
      <c r="R107" s="99">
        <f t="shared" si="132"/>
        <v>0</v>
      </c>
      <c r="S107" s="99">
        <f t="shared" si="133"/>
        <v>2</v>
      </c>
      <c r="T107" s="99">
        <f t="shared" si="134"/>
        <v>1.8571428571428572</v>
      </c>
      <c r="U107" s="99">
        <f t="shared" si="135"/>
        <v>4.4285714285714288</v>
      </c>
      <c r="V107" s="99">
        <f t="shared" si="136"/>
        <v>3.4285714285714284</v>
      </c>
      <c r="W107" s="99">
        <f t="shared" si="137"/>
        <v>3.2857142857142856</v>
      </c>
      <c r="X107" s="99">
        <f t="shared" si="138"/>
        <v>3.5714285714285716</v>
      </c>
      <c r="Y107" s="99">
        <f t="shared" si="139"/>
        <v>3.8571428571428572</v>
      </c>
      <c r="Z107" s="99">
        <f t="shared" si="140"/>
        <v>4.7142857142857144</v>
      </c>
      <c r="AA107" s="99">
        <f t="shared" si="141"/>
        <v>7</v>
      </c>
      <c r="AB107" s="99">
        <f t="shared" si="142"/>
        <v>6.1428571428571432</v>
      </c>
      <c r="AC107" s="99">
        <f t="shared" si="143"/>
        <v>9</v>
      </c>
      <c r="AD107" s="99">
        <f t="shared" si="144"/>
        <v>12.142857142857142</v>
      </c>
      <c r="AE107" s="99">
        <f t="shared" si="145"/>
        <v>12.142857142857142</v>
      </c>
      <c r="AF107" s="99">
        <f t="shared" si="146"/>
        <v>12.714285714285714</v>
      </c>
      <c r="AG107" s="99">
        <f t="shared" si="147"/>
        <v>13.285714285714286</v>
      </c>
      <c r="AH107" s="99">
        <f t="shared" si="148"/>
        <v>13.714285714285714</v>
      </c>
      <c r="AI107" s="99">
        <f t="shared" si="149"/>
        <v>14.285714285714286</v>
      </c>
      <c r="AJ107" s="99">
        <f t="shared" si="150"/>
        <v>14.714285714285714</v>
      </c>
      <c r="AK107" s="99">
        <f t="shared" si="151"/>
        <v>14</v>
      </c>
      <c r="AL107" s="99">
        <f t="shared" si="152"/>
        <v>14.428571428571429</v>
      </c>
      <c r="AM107" s="99">
        <f t="shared" si="153"/>
        <v>14.142857142857142</v>
      </c>
      <c r="AN107" s="99">
        <f t="shared" si="154"/>
        <v>16.857142857142858</v>
      </c>
      <c r="AO107" s="99">
        <f t="shared" si="155"/>
        <v>19.142857142857142</v>
      </c>
      <c r="AP107" s="99">
        <f t="shared" si="156"/>
        <v>21.428571428571427</v>
      </c>
      <c r="AQ107" s="99">
        <f t="shared" si="157"/>
        <v>21.142857142857142</v>
      </c>
      <c r="AR107" s="99">
        <f t="shared" si="158"/>
        <v>21.142857142857142</v>
      </c>
      <c r="AS107" s="99">
        <f t="shared" si="159"/>
        <v>21.857142857142858</v>
      </c>
      <c r="AT107" s="99">
        <f t="shared" si="160"/>
        <v>22.285714285714285</v>
      </c>
      <c r="AU107" s="99">
        <f t="shared" si="161"/>
        <v>19</v>
      </c>
      <c r="AV107" s="99">
        <f t="shared" si="162"/>
        <v>18</v>
      </c>
      <c r="AW107" s="99">
        <f t="shared" si="162"/>
        <v>16.571428571428573</v>
      </c>
      <c r="AX107" s="99">
        <f t="shared" si="162"/>
        <v>15.857142857142858</v>
      </c>
      <c r="AY107" s="99">
        <f t="shared" si="163"/>
        <v>15.285714285714286</v>
      </c>
      <c r="AZ107" s="99">
        <f t="shared" si="164"/>
        <v>13.857142857142858</v>
      </c>
      <c r="BA107" s="99">
        <f t="shared" si="164"/>
        <v>13.571428571428571</v>
      </c>
      <c r="BB107" s="99">
        <f t="shared" si="164"/>
        <v>13.857142857142858</v>
      </c>
      <c r="BC107" s="99">
        <f t="shared" si="164"/>
        <v>10.714285714285714</v>
      </c>
      <c r="BD107" s="99">
        <f t="shared" si="164"/>
        <v>9.2857142857142865</v>
      </c>
      <c r="BE107" s="99">
        <f t="shared" si="164"/>
        <v>8.4285714285714288</v>
      </c>
      <c r="BF107" s="99">
        <f t="shared" si="164"/>
        <v>7</v>
      </c>
      <c r="BG107" s="99">
        <f t="shared" si="164"/>
        <v>6.7142857142857144</v>
      </c>
      <c r="BH107" s="99">
        <f t="shared" si="164"/>
        <v>6.2857142857142856</v>
      </c>
      <c r="BI107" s="99">
        <f t="shared" si="164"/>
        <v>5</v>
      </c>
      <c r="BJ107" s="99">
        <f t="shared" si="164"/>
        <v>4.2857142857142856</v>
      </c>
      <c r="BK107" s="99">
        <f t="shared" si="164"/>
        <v>3</v>
      </c>
      <c r="BL107" s="99">
        <f t="shared" si="164"/>
        <v>3.1428571428571428</v>
      </c>
      <c r="BM107" s="99">
        <f t="shared" si="164"/>
        <v>2.5714285714285716</v>
      </c>
      <c r="BN107" s="99">
        <f t="shared" si="164"/>
        <v>2.7142857142857144</v>
      </c>
      <c r="BO107" s="99">
        <f t="shared" si="164"/>
        <v>2.2857142857142856</v>
      </c>
      <c r="BP107" s="99">
        <f t="shared" si="164"/>
        <v>2.5714285714285716</v>
      </c>
      <c r="BQ107" s="99">
        <f t="shared" si="164"/>
        <v>2.5714285714285716</v>
      </c>
      <c r="BR107" s="99">
        <f t="shared" si="164"/>
        <v>4.8571428571428568</v>
      </c>
      <c r="BS107" s="99">
        <f t="shared" si="164"/>
        <v>4.7142857142857144</v>
      </c>
      <c r="BT107" s="99">
        <f t="shared" si="164"/>
        <v>5.4285714285714288</v>
      </c>
      <c r="BU107" s="99">
        <f t="shared" si="164"/>
        <v>6</v>
      </c>
      <c r="BV107" s="99">
        <f t="shared" si="165"/>
        <v>6.8571428571428568</v>
      </c>
      <c r="BW107" s="99">
        <f t="shared" si="165"/>
        <v>6.4285714285714288</v>
      </c>
      <c r="BX107" s="99">
        <f t="shared" si="165"/>
        <v>6.2857142857142856</v>
      </c>
      <c r="BY107" s="99">
        <f t="shared" si="165"/>
        <v>3.8571428571428572</v>
      </c>
      <c r="BZ107" s="99">
        <f t="shared" si="165"/>
        <v>3.5714285714285716</v>
      </c>
      <c r="CA107" s="99">
        <f t="shared" si="165"/>
        <v>3</v>
      </c>
      <c r="CB107" s="99">
        <f t="shared" si="165"/>
        <v>2.4285714285714284</v>
      </c>
      <c r="CC107" s="99">
        <f t="shared" si="165"/>
        <v>1.5714285714285714</v>
      </c>
      <c r="CD107" s="99">
        <f t="shared" si="165"/>
        <v>1.5714285714285714</v>
      </c>
      <c r="CE107" s="99">
        <f t="shared" si="165"/>
        <v>1.5714285714285714</v>
      </c>
      <c r="CF107" s="99">
        <f t="shared" si="165"/>
        <v>1.5714285714285714</v>
      </c>
      <c r="CG107" s="99">
        <f t="shared" si="165"/>
        <v>1.2857142857142858</v>
      </c>
      <c r="CH107" s="99">
        <f t="shared" si="166"/>
        <v>1.2857142857142858</v>
      </c>
      <c r="CI107" s="99">
        <f t="shared" si="166"/>
        <v>1</v>
      </c>
      <c r="CJ107" s="99">
        <f t="shared" si="166"/>
        <v>1</v>
      </c>
      <c r="CK107" s="99">
        <f t="shared" si="166"/>
        <v>0.8571428571428571</v>
      </c>
      <c r="CL107" s="99">
        <f t="shared" si="167"/>
        <v>0.5714285714285714</v>
      </c>
      <c r="CM107" s="99">
        <f t="shared" si="168"/>
        <v>0.5714285714285714</v>
      </c>
      <c r="CN107" s="99">
        <f t="shared" si="169"/>
        <v>0.7142857142857143</v>
      </c>
      <c r="CO107" s="99">
        <f t="shared" si="169"/>
        <v>0.5714285714285714</v>
      </c>
      <c r="CP107" s="99">
        <f t="shared" si="169"/>
        <v>0.5714285714285714</v>
      </c>
      <c r="CQ107" s="99">
        <f t="shared" si="169"/>
        <v>0.5714285714285714</v>
      </c>
      <c r="CR107" s="99">
        <f t="shared" si="169"/>
        <v>0.42857142857142855</v>
      </c>
      <c r="CS107" s="99">
        <f t="shared" si="169"/>
        <v>0.8571428571428571</v>
      </c>
      <c r="CT107" s="99">
        <f t="shared" si="169"/>
        <v>0.7142857142857143</v>
      </c>
      <c r="CU107" s="99">
        <f t="shared" si="169"/>
        <v>0.5714285714285714</v>
      </c>
      <c r="CV107" s="99">
        <f t="shared" si="170"/>
        <v>0.7142857142857143</v>
      </c>
      <c r="CW107" s="99">
        <f t="shared" si="171"/>
        <v>0.7142857142857143</v>
      </c>
      <c r="CX107" s="99">
        <f t="shared" si="171"/>
        <v>1</v>
      </c>
      <c r="CY107" s="99">
        <f t="shared" si="171"/>
        <v>1.1428571428571428</v>
      </c>
      <c r="CZ107" s="99">
        <f t="shared" si="171"/>
        <v>1</v>
      </c>
      <c r="DA107" s="99">
        <f t="shared" si="172"/>
        <v>1.4285714285714286</v>
      </c>
      <c r="DB107" s="99">
        <f t="shared" si="173"/>
        <v>2</v>
      </c>
      <c r="DC107" s="99">
        <f t="shared" si="174"/>
        <v>1.8571428571428572</v>
      </c>
      <c r="DD107" s="99">
        <f t="shared" si="174"/>
        <v>2</v>
      </c>
      <c r="DE107" s="99">
        <f t="shared" si="174"/>
        <v>1.7142857142857142</v>
      </c>
      <c r="DF107" s="99">
        <f t="shared" si="175"/>
        <v>1.8571428571428572</v>
      </c>
      <c r="DG107" s="99">
        <f t="shared" si="176"/>
        <v>1.5714285714285714</v>
      </c>
      <c r="DH107" s="99">
        <f t="shared" si="177"/>
        <v>1.1428571428571428</v>
      </c>
      <c r="DI107" s="99">
        <f t="shared" si="178"/>
        <v>0.42857142857142855</v>
      </c>
      <c r="DJ107" s="99">
        <f t="shared" si="179"/>
        <v>0.42857142857142855</v>
      </c>
      <c r="DK107" s="99">
        <f t="shared" si="180"/>
        <v>0.2857142857142857</v>
      </c>
      <c r="DL107" s="99">
        <f t="shared" si="181"/>
        <v>0.2857142857142857</v>
      </c>
      <c r="DM107" s="99">
        <f t="shared" si="182"/>
        <v>0.14285714285714285</v>
      </c>
      <c r="DN107" s="99">
        <f t="shared" si="183"/>
        <v>0.42857142857142855</v>
      </c>
      <c r="DO107" s="99">
        <f t="shared" si="184"/>
        <v>0.2857142857142857</v>
      </c>
      <c r="DP107" s="99">
        <f t="shared" si="185"/>
        <v>0.5714285714285714</v>
      </c>
      <c r="DQ107" s="99">
        <f t="shared" si="186"/>
        <v>0.5714285714285714</v>
      </c>
      <c r="DR107" s="99">
        <f t="shared" si="187"/>
        <v>0.5714285714285714</v>
      </c>
      <c r="DS107" s="99">
        <f t="shared" si="188"/>
        <v>0.14285714285714285</v>
      </c>
      <c r="DT107" s="99">
        <f t="shared" si="189"/>
        <v>0</v>
      </c>
      <c r="DU107" s="99">
        <f t="shared" si="190"/>
        <v>0</v>
      </c>
      <c r="DV107" s="99">
        <f t="shared" si="191"/>
        <v>0</v>
      </c>
      <c r="DW107" s="99">
        <f t="shared" si="192"/>
        <v>0</v>
      </c>
      <c r="DX107" s="99">
        <f t="shared" si="193"/>
        <v>0.14285714285714285</v>
      </c>
      <c r="DY107" s="99">
        <f t="shared" si="238"/>
        <v>0.14285714285714285</v>
      </c>
      <c r="DZ107" s="99">
        <f t="shared" si="239"/>
        <v>0.5714285714285714</v>
      </c>
      <c r="EA107" s="99">
        <f t="shared" si="194"/>
        <v>0.7142857142857143</v>
      </c>
      <c r="EB107" s="99">
        <f t="shared" si="194"/>
        <v>0.42857142857142855</v>
      </c>
      <c r="EC107" s="99">
        <f t="shared" si="194"/>
        <v>0.5714285714285714</v>
      </c>
      <c r="ED107" s="99">
        <f t="shared" si="194"/>
        <v>0.42857142857142855</v>
      </c>
      <c r="EE107" s="99">
        <f t="shared" si="194"/>
        <v>0.42857142857142855</v>
      </c>
      <c r="EF107" s="99">
        <f t="shared" si="194"/>
        <v>0.42857142857142855</v>
      </c>
      <c r="EG107" s="99">
        <f t="shared" si="194"/>
        <v>0.5714285714285714</v>
      </c>
      <c r="EH107" s="99">
        <f t="shared" si="195"/>
        <v>0.42857142857142855</v>
      </c>
      <c r="EI107" s="99">
        <f t="shared" si="196"/>
        <v>0.7142857142857143</v>
      </c>
      <c r="EJ107" s="99">
        <f t="shared" si="197"/>
        <v>0.7142857142857143</v>
      </c>
      <c r="EK107" s="99">
        <f t="shared" si="198"/>
        <v>0.8571428571428571</v>
      </c>
      <c r="EL107" s="99">
        <f t="shared" si="199"/>
        <v>0.7142857142857143</v>
      </c>
      <c r="EM107" s="99">
        <f t="shared" si="200"/>
        <v>0.7142857142857143</v>
      </c>
      <c r="EN107" s="99">
        <f t="shared" si="201"/>
        <v>0.5714285714285714</v>
      </c>
      <c r="EO107" s="99">
        <f t="shared" si="202"/>
        <v>0.8571428571428571</v>
      </c>
      <c r="EP107" s="99">
        <f t="shared" si="203"/>
        <v>0.5714285714285714</v>
      </c>
      <c r="EQ107" s="99">
        <f t="shared" si="204"/>
        <v>0.7142857142857143</v>
      </c>
      <c r="ER107" s="99">
        <f t="shared" si="205"/>
        <v>0.5714285714285714</v>
      </c>
      <c r="ES107" s="99">
        <f t="shared" si="206"/>
        <v>0.5714285714285714</v>
      </c>
      <c r="ET107" s="99">
        <f t="shared" si="207"/>
        <v>0.7142857142857143</v>
      </c>
      <c r="EU107" s="99">
        <f t="shared" si="208"/>
        <v>0.7142857142857143</v>
      </c>
      <c r="EV107" s="99">
        <f t="shared" si="209"/>
        <v>0.5714285714285714</v>
      </c>
      <c r="EW107" s="99">
        <f t="shared" si="210"/>
        <v>0.7142857142857143</v>
      </c>
      <c r="EX107" s="99">
        <f t="shared" si="211"/>
        <v>0.7142857142857143</v>
      </c>
      <c r="EY107" s="99">
        <f t="shared" si="212"/>
        <v>0.8571428571428571</v>
      </c>
      <c r="EZ107" s="99">
        <f t="shared" si="213"/>
        <v>1.4285714285714286</v>
      </c>
      <c r="FA107" s="99">
        <f t="shared" si="214"/>
        <v>1.4285714285714286</v>
      </c>
      <c r="FB107" s="99">
        <f t="shared" si="215"/>
        <v>1.2857142857142858</v>
      </c>
      <c r="FC107" s="99">
        <f t="shared" si="216"/>
        <v>1.1428571428571428</v>
      </c>
      <c r="FD107" s="99">
        <f t="shared" si="217"/>
        <v>1</v>
      </c>
      <c r="FE107" s="99">
        <f t="shared" si="218"/>
        <v>0.8571428571428571</v>
      </c>
      <c r="FF107" s="99">
        <f t="shared" si="219"/>
        <v>1.1428571428571428</v>
      </c>
      <c r="FG107" s="99">
        <f t="shared" si="220"/>
        <v>0.8571428571428571</v>
      </c>
      <c r="FH107" s="99">
        <f t="shared" si="221"/>
        <v>2.7142857142857144</v>
      </c>
      <c r="FI107" s="99">
        <f t="shared" si="222"/>
        <v>4.8571428571428568</v>
      </c>
      <c r="FJ107" s="99">
        <f t="shared" si="223"/>
        <v>6.4285714285714288</v>
      </c>
      <c r="FK107" s="99">
        <f t="shared" si="224"/>
        <v>7.7142857142857144</v>
      </c>
      <c r="FL107" s="99">
        <f t="shared" si="225"/>
        <v>9</v>
      </c>
      <c r="FM107" s="99">
        <f t="shared" si="226"/>
        <v>9.2857142857142865</v>
      </c>
      <c r="FN107" s="99">
        <f t="shared" si="227"/>
        <v>9.8571428571428577</v>
      </c>
      <c r="FO107" s="99">
        <f t="shared" si="228"/>
        <v>9.4285714285714288</v>
      </c>
      <c r="FP107" s="99">
        <f t="shared" si="229"/>
        <v>9.1428571428571423</v>
      </c>
      <c r="FQ107" s="99">
        <f t="shared" si="240"/>
        <v>8.7142857142857135</v>
      </c>
      <c r="FR107" s="99">
        <f t="shared" si="240"/>
        <v>8</v>
      </c>
      <c r="FS107" s="99">
        <f t="shared" si="240"/>
        <v>7.1428571428571432</v>
      </c>
      <c r="FT107" s="99">
        <f t="shared" si="240"/>
        <v>7.2857142857142856</v>
      </c>
      <c r="FU107" s="99">
        <f t="shared" si="240"/>
        <v>7.4285714285714288</v>
      </c>
      <c r="FV107" s="99">
        <f t="shared" si="240"/>
        <v>6.5714285714285712</v>
      </c>
      <c r="FW107" s="99">
        <f t="shared" si="240"/>
        <v>5.4285714285714288</v>
      </c>
      <c r="FX107" s="99">
        <f t="shared" si="240"/>
        <v>5.4285714285714288</v>
      </c>
      <c r="FY107" s="99">
        <f t="shared" si="240"/>
        <v>5.2857142857142856</v>
      </c>
      <c r="FZ107" s="99">
        <f t="shared" si="231"/>
        <v>5.1428571428571432</v>
      </c>
      <c r="GA107" s="99">
        <f t="shared" si="232"/>
        <v>5.2857142857142856</v>
      </c>
      <c r="GB107" s="99">
        <f t="shared" si="232"/>
        <v>5</v>
      </c>
      <c r="GC107" s="99">
        <f t="shared" si="232"/>
        <v>5</v>
      </c>
      <c r="GD107" s="99">
        <f t="shared" si="232"/>
        <v>4.5714285714285712</v>
      </c>
      <c r="GE107" s="99">
        <f t="shared" si="232"/>
        <v>3.7142857142857144</v>
      </c>
      <c r="GF107" s="99">
        <f t="shared" si="232"/>
        <v>4</v>
      </c>
      <c r="GG107" s="99">
        <f t="shared" si="232"/>
        <v>4.4285714285714288</v>
      </c>
      <c r="GH107" s="99">
        <f t="shared" si="232"/>
        <v>3.7142857142857144</v>
      </c>
      <c r="GI107" s="99">
        <f t="shared" si="233"/>
        <v>3.8571428571428572</v>
      </c>
      <c r="GJ107" s="99">
        <f t="shared" si="241"/>
        <v>4.2857142857142856</v>
      </c>
      <c r="GK107" s="99">
        <f t="shared" si="241"/>
        <v>4.2857142857142856</v>
      </c>
      <c r="GL107" s="99">
        <f t="shared" si="241"/>
        <v>5.2857142857142856</v>
      </c>
      <c r="GM107" s="99">
        <f t="shared" si="241"/>
        <v>5.2857142857142856</v>
      </c>
      <c r="GN107" s="99">
        <f t="shared" si="241"/>
        <v>5.2857142857142856</v>
      </c>
      <c r="GO107" s="99">
        <f t="shared" si="241"/>
        <v>5.7142857142857144</v>
      </c>
      <c r="GP107" s="99">
        <f t="shared" si="241"/>
        <v>6.2857142857142856</v>
      </c>
      <c r="GQ107" s="99">
        <f t="shared" si="241"/>
        <v>6.8571428571428568</v>
      </c>
      <c r="GR107" s="99">
        <f t="shared" si="235"/>
        <v>9.4285714285714288</v>
      </c>
      <c r="GS107" s="99">
        <f t="shared" si="236"/>
        <v>10.571428571428571</v>
      </c>
      <c r="GT107" s="99">
        <f t="shared" si="236"/>
        <v>13.285714285714286</v>
      </c>
    </row>
    <row r="108" spans="1:225" s="100" customFormat="1" x14ac:dyDescent="0.25">
      <c r="A108" s="249"/>
      <c r="B108" s="239"/>
      <c r="C108" s="251" t="s">
        <v>15</v>
      </c>
      <c r="G108" s="100">
        <f t="shared" si="121"/>
        <v>0.33333333333333331</v>
      </c>
      <c r="H108" s="99">
        <f t="shared" si="122"/>
        <v>0.33333333333333331</v>
      </c>
      <c r="I108" s="99">
        <f t="shared" si="123"/>
        <v>1.6666666666666667</v>
      </c>
      <c r="J108" s="99">
        <f t="shared" si="124"/>
        <v>2.3333333333333335</v>
      </c>
      <c r="K108" s="99">
        <f t="shared" si="125"/>
        <v>3</v>
      </c>
      <c r="L108" s="99">
        <f t="shared" si="126"/>
        <v>1.4285714285714286</v>
      </c>
      <c r="M108" s="99">
        <f t="shared" si="127"/>
        <v>1.4285714285714286</v>
      </c>
      <c r="N108" s="99">
        <f t="shared" si="128"/>
        <v>0.14285714285714285</v>
      </c>
      <c r="O108" s="99">
        <f t="shared" si="129"/>
        <v>0.2857142857142857</v>
      </c>
      <c r="P108" s="99">
        <f t="shared" si="130"/>
        <v>0.2857142857142857</v>
      </c>
      <c r="Q108" s="99">
        <f t="shared" si="131"/>
        <v>0.14285714285714285</v>
      </c>
      <c r="R108" s="99">
        <f t="shared" si="132"/>
        <v>-0.14285714285714285</v>
      </c>
      <c r="S108" s="99">
        <f t="shared" si="133"/>
        <v>0.42857142857142855</v>
      </c>
      <c r="T108" s="99">
        <f t="shared" si="134"/>
        <v>2.2857142857142856</v>
      </c>
      <c r="U108" s="99">
        <f t="shared" si="135"/>
        <v>5.7142857142857144</v>
      </c>
      <c r="V108" s="99">
        <f t="shared" si="136"/>
        <v>6.1428571428571432</v>
      </c>
      <c r="W108" s="99">
        <f t="shared" si="137"/>
        <v>6.8571428571428568</v>
      </c>
      <c r="X108" s="99">
        <f t="shared" si="138"/>
        <v>8.2857142857142865</v>
      </c>
      <c r="Y108" s="99">
        <f t="shared" si="139"/>
        <v>8.2857142857142865</v>
      </c>
      <c r="Z108" s="99">
        <f t="shared" si="140"/>
        <v>9.7142857142857135</v>
      </c>
      <c r="AA108" s="99">
        <f t="shared" si="141"/>
        <v>12</v>
      </c>
      <c r="AB108" s="99">
        <f t="shared" si="142"/>
        <v>11.428571428571429</v>
      </c>
      <c r="AC108" s="99">
        <f t="shared" si="143"/>
        <v>12.428571428571429</v>
      </c>
      <c r="AD108" s="99">
        <f t="shared" si="144"/>
        <v>12.142857142857142</v>
      </c>
      <c r="AE108" s="99">
        <f t="shared" si="145"/>
        <v>11.285714285714286</v>
      </c>
      <c r="AF108" s="99">
        <f t="shared" si="146"/>
        <v>12.857142857142858</v>
      </c>
      <c r="AG108" s="99">
        <f t="shared" si="147"/>
        <v>12</v>
      </c>
      <c r="AH108" s="99">
        <f t="shared" si="148"/>
        <v>8.5714285714285712</v>
      </c>
      <c r="AI108" s="99">
        <f t="shared" si="149"/>
        <v>7.8571428571428568</v>
      </c>
      <c r="AJ108" s="99">
        <f t="shared" si="150"/>
        <v>7.2857142857142856</v>
      </c>
      <c r="AK108" s="99">
        <f t="shared" si="151"/>
        <v>8</v>
      </c>
      <c r="AL108" s="99">
        <f t="shared" si="152"/>
        <v>7.8571428571428568</v>
      </c>
      <c r="AM108" s="99">
        <f t="shared" si="153"/>
        <v>7.2857142857142856</v>
      </c>
      <c r="AN108" s="99">
        <f t="shared" si="154"/>
        <v>8</v>
      </c>
      <c r="AO108" s="99">
        <f t="shared" si="155"/>
        <v>8.2857142857142865</v>
      </c>
      <c r="AP108" s="99">
        <f t="shared" si="156"/>
        <v>9.1428571428571423</v>
      </c>
      <c r="AQ108" s="99">
        <f t="shared" si="157"/>
        <v>10.142857142857142</v>
      </c>
      <c r="AR108" s="99">
        <f t="shared" si="158"/>
        <v>9.7142857142857135</v>
      </c>
      <c r="AS108" s="99">
        <f t="shared" si="159"/>
        <v>10.285714285714286</v>
      </c>
      <c r="AT108" s="99">
        <f t="shared" si="160"/>
        <v>9.4285714285714288</v>
      </c>
      <c r="AU108" s="99">
        <f t="shared" si="161"/>
        <v>8.2857142857142865</v>
      </c>
      <c r="AV108" s="99">
        <f t="shared" si="162"/>
        <v>7.8571428571428568</v>
      </c>
      <c r="AW108" s="99">
        <f t="shared" si="162"/>
        <v>7</v>
      </c>
      <c r="AX108" s="99">
        <f t="shared" si="162"/>
        <v>5.4285714285714288</v>
      </c>
      <c r="AY108" s="99">
        <f t="shared" si="163"/>
        <v>4.7142857142857144</v>
      </c>
      <c r="AZ108" s="99">
        <f t="shared" si="164"/>
        <v>4.1428571428571432</v>
      </c>
      <c r="BA108" s="99">
        <f t="shared" si="164"/>
        <v>4.5714285714285712</v>
      </c>
      <c r="BB108" s="99">
        <f t="shared" si="164"/>
        <v>4.2857142857142856</v>
      </c>
      <c r="BC108" s="99">
        <f t="shared" si="164"/>
        <v>4.1428571428571432</v>
      </c>
      <c r="BD108" s="99">
        <f t="shared" si="164"/>
        <v>4.5714285714285712</v>
      </c>
      <c r="BE108" s="99">
        <f t="shared" si="164"/>
        <v>4.5714285714285712</v>
      </c>
      <c r="BF108" s="99">
        <f t="shared" si="164"/>
        <v>3.8571428571428572</v>
      </c>
      <c r="BG108" s="99">
        <f t="shared" si="164"/>
        <v>3.2857142857142856</v>
      </c>
      <c r="BH108" s="99">
        <f t="shared" si="164"/>
        <v>2.7142857142857144</v>
      </c>
      <c r="BI108" s="99">
        <f t="shared" si="164"/>
        <v>2.4285714285714284</v>
      </c>
      <c r="BJ108" s="99">
        <f t="shared" si="164"/>
        <v>2.2857142857142856</v>
      </c>
      <c r="BK108" s="99">
        <f t="shared" si="164"/>
        <v>1.4285714285714286</v>
      </c>
      <c r="BL108" s="99">
        <f t="shared" si="164"/>
        <v>1</v>
      </c>
      <c r="BM108" s="99">
        <f t="shared" si="164"/>
        <v>1</v>
      </c>
      <c r="BN108" s="99">
        <f t="shared" si="164"/>
        <v>1.1428571428571428</v>
      </c>
      <c r="BO108" s="99">
        <f t="shared" si="164"/>
        <v>1.5714285714285714</v>
      </c>
      <c r="BP108" s="99">
        <f t="shared" si="164"/>
        <v>1.5714285714285714</v>
      </c>
      <c r="BQ108" s="99">
        <f t="shared" si="164"/>
        <v>1.2857142857142858</v>
      </c>
      <c r="BR108" s="99">
        <f t="shared" si="164"/>
        <v>0.8571428571428571</v>
      </c>
      <c r="BS108" s="99">
        <f t="shared" si="164"/>
        <v>0.8571428571428571</v>
      </c>
      <c r="BT108" s="99">
        <f t="shared" si="164"/>
        <v>1</v>
      </c>
      <c r="BU108" s="99">
        <f t="shared" ref="BU108:CG109" si="242">SUM(BO92:BU92)/7</f>
        <v>1.2857142857142858</v>
      </c>
      <c r="BV108" s="99">
        <f t="shared" si="242"/>
        <v>0.8571428571428571</v>
      </c>
      <c r="BW108" s="99">
        <f t="shared" si="242"/>
        <v>0.7142857142857143</v>
      </c>
      <c r="BX108" s="99">
        <f t="shared" si="242"/>
        <v>0.7142857142857143</v>
      </c>
      <c r="BY108" s="99">
        <f t="shared" si="242"/>
        <v>0.7142857142857143</v>
      </c>
      <c r="BZ108" s="99">
        <f t="shared" si="242"/>
        <v>0.7142857142857143</v>
      </c>
      <c r="CA108" s="99">
        <f t="shared" si="242"/>
        <v>0.5714285714285714</v>
      </c>
      <c r="CB108" s="99">
        <f t="shared" si="242"/>
        <v>0.14285714285714285</v>
      </c>
      <c r="CC108" s="99">
        <f t="shared" si="242"/>
        <v>0.14285714285714285</v>
      </c>
      <c r="CD108" s="99">
        <f t="shared" si="242"/>
        <v>0.14285714285714285</v>
      </c>
      <c r="CE108" s="99">
        <f t="shared" si="242"/>
        <v>0.2857142857142857</v>
      </c>
      <c r="CF108" s="99">
        <f t="shared" si="242"/>
        <v>0.2857142857142857</v>
      </c>
      <c r="CG108" s="99">
        <f t="shared" si="242"/>
        <v>0.2857142857142857</v>
      </c>
      <c r="CH108" s="99">
        <f t="shared" si="166"/>
        <v>0.2857142857142857</v>
      </c>
      <c r="CI108" s="99">
        <f t="shared" si="166"/>
        <v>0.2857142857142857</v>
      </c>
      <c r="CJ108" s="99">
        <f t="shared" si="166"/>
        <v>0.2857142857142857</v>
      </c>
      <c r="CK108" s="99">
        <f t="shared" si="166"/>
        <v>0.2857142857142857</v>
      </c>
      <c r="CL108" s="99">
        <f t="shared" si="167"/>
        <v>0.14285714285714285</v>
      </c>
      <c r="CM108" s="99">
        <f t="shared" si="168"/>
        <v>0.14285714285714285</v>
      </c>
      <c r="CN108" s="99">
        <f t="shared" si="169"/>
        <v>0.2857142857142857</v>
      </c>
      <c r="CO108" s="99">
        <f t="shared" si="169"/>
        <v>0.42857142857142855</v>
      </c>
      <c r="CP108" s="99">
        <f t="shared" si="169"/>
        <v>0.42857142857142855</v>
      </c>
      <c r="CQ108" s="99">
        <f t="shared" si="169"/>
        <v>0.42857142857142855</v>
      </c>
      <c r="CR108" s="99">
        <f t="shared" si="169"/>
        <v>0.42857142857142855</v>
      </c>
      <c r="CS108" s="99">
        <f t="shared" si="169"/>
        <v>0.42857142857142855</v>
      </c>
      <c r="CT108" s="99">
        <f t="shared" si="169"/>
        <v>0.42857142857142855</v>
      </c>
      <c r="CU108" s="99">
        <f t="shared" si="169"/>
        <v>0.5714285714285714</v>
      </c>
      <c r="CV108" s="99">
        <f t="shared" si="170"/>
        <v>0.42857142857142855</v>
      </c>
      <c r="CW108" s="99">
        <f t="shared" si="171"/>
        <v>0.42857142857142855</v>
      </c>
      <c r="CX108" s="99">
        <f t="shared" si="171"/>
        <v>0.42857142857142855</v>
      </c>
      <c r="CY108" s="99">
        <f t="shared" si="171"/>
        <v>0.42857142857142855</v>
      </c>
      <c r="CZ108" s="99">
        <f t="shared" si="171"/>
        <v>0.42857142857142855</v>
      </c>
      <c r="DA108" s="99">
        <f t="shared" si="172"/>
        <v>0.5714285714285714</v>
      </c>
      <c r="DB108" s="99">
        <f t="shared" si="173"/>
        <v>0.2857142857142857</v>
      </c>
      <c r="DC108" s="99">
        <f t="shared" si="174"/>
        <v>0.5714285714285714</v>
      </c>
      <c r="DD108" s="99">
        <f t="shared" si="174"/>
        <v>0.5714285714285714</v>
      </c>
      <c r="DE108" s="99">
        <f t="shared" si="174"/>
        <v>0.5714285714285714</v>
      </c>
      <c r="DF108" s="99">
        <f t="shared" si="175"/>
        <v>0.7142857142857143</v>
      </c>
      <c r="DG108" s="99">
        <f t="shared" si="176"/>
        <v>0.8571428571428571</v>
      </c>
      <c r="DH108" s="99">
        <f t="shared" si="177"/>
        <v>0.7142857142857143</v>
      </c>
      <c r="DI108" s="99">
        <f t="shared" si="178"/>
        <v>0.7142857142857143</v>
      </c>
      <c r="DJ108" s="99">
        <f t="shared" si="179"/>
        <v>0.42857142857142855</v>
      </c>
      <c r="DK108" s="99">
        <f t="shared" si="180"/>
        <v>0.42857142857142855</v>
      </c>
      <c r="DL108" s="99">
        <f t="shared" si="181"/>
        <v>0.42857142857142855</v>
      </c>
      <c r="DM108" s="99">
        <f t="shared" si="182"/>
        <v>0.7142857142857143</v>
      </c>
      <c r="DN108" s="99">
        <f t="shared" si="183"/>
        <v>0.42857142857142855</v>
      </c>
      <c r="DO108" s="99">
        <f t="shared" si="184"/>
        <v>0.42857142857142855</v>
      </c>
      <c r="DP108" s="99">
        <f t="shared" si="185"/>
        <v>0.42857142857142855</v>
      </c>
      <c r="DQ108" s="99">
        <f t="shared" si="186"/>
        <v>0.42857142857142855</v>
      </c>
      <c r="DR108" s="99">
        <f t="shared" si="187"/>
        <v>0.42857142857142855</v>
      </c>
      <c r="DS108" s="99">
        <f t="shared" si="188"/>
        <v>0.42857142857142855</v>
      </c>
      <c r="DT108" s="99">
        <f t="shared" si="189"/>
        <v>0</v>
      </c>
      <c r="DU108" s="99">
        <f t="shared" si="190"/>
        <v>0</v>
      </c>
      <c r="DV108" s="99">
        <f t="shared" si="191"/>
        <v>0</v>
      </c>
      <c r="DW108" s="99">
        <f t="shared" si="192"/>
        <v>0</v>
      </c>
      <c r="DX108" s="99">
        <f t="shared" si="193"/>
        <v>0.2857142857142857</v>
      </c>
      <c r="DY108" s="99">
        <f t="shared" si="238"/>
        <v>0.2857142857142857</v>
      </c>
      <c r="DZ108" s="99">
        <f t="shared" si="239"/>
        <v>0.2857142857142857</v>
      </c>
      <c r="EA108" s="99">
        <f t="shared" si="194"/>
        <v>0.42857142857142855</v>
      </c>
      <c r="EB108" s="99">
        <f t="shared" si="194"/>
        <v>0.5714285714285714</v>
      </c>
      <c r="EC108" s="99">
        <f t="shared" si="194"/>
        <v>0.5714285714285714</v>
      </c>
      <c r="ED108" s="99">
        <f t="shared" si="194"/>
        <v>0.7142857142857143</v>
      </c>
      <c r="EE108" s="99">
        <f t="shared" si="194"/>
        <v>0.42857142857142855</v>
      </c>
      <c r="EF108" s="99">
        <f t="shared" si="194"/>
        <v>0.42857142857142855</v>
      </c>
      <c r="EG108" s="99">
        <f t="shared" si="194"/>
        <v>0.42857142857142855</v>
      </c>
      <c r="EH108" s="99">
        <f t="shared" si="195"/>
        <v>0.2857142857142857</v>
      </c>
      <c r="EI108" s="99">
        <f t="shared" si="196"/>
        <v>0.14285714285714285</v>
      </c>
      <c r="EJ108" s="99">
        <f t="shared" si="197"/>
        <v>0.14285714285714285</v>
      </c>
      <c r="EK108" s="99">
        <f t="shared" si="198"/>
        <v>0</v>
      </c>
      <c r="EL108" s="99">
        <f t="shared" si="199"/>
        <v>0.14285714285714285</v>
      </c>
      <c r="EM108" s="99">
        <f t="shared" si="200"/>
        <v>0.14285714285714285</v>
      </c>
      <c r="EN108" s="99">
        <f t="shared" si="201"/>
        <v>0.2857142857142857</v>
      </c>
      <c r="EO108" s="99">
        <f t="shared" si="202"/>
        <v>0.2857142857142857</v>
      </c>
      <c r="EP108" s="99">
        <f t="shared" si="203"/>
        <v>0.2857142857142857</v>
      </c>
      <c r="EQ108" s="99">
        <f t="shared" si="204"/>
        <v>0.42857142857142855</v>
      </c>
      <c r="ER108" s="99">
        <f t="shared" si="205"/>
        <v>0.7142857142857143</v>
      </c>
      <c r="ES108" s="99">
        <f t="shared" si="206"/>
        <v>1</v>
      </c>
      <c r="ET108" s="99">
        <f t="shared" si="207"/>
        <v>1.2857142857142858</v>
      </c>
      <c r="EU108" s="99">
        <f t="shared" si="208"/>
        <v>1.4285714285714286</v>
      </c>
      <c r="EV108" s="99">
        <f t="shared" si="209"/>
        <v>1.5714285714285714</v>
      </c>
      <c r="EW108" s="99">
        <f t="shared" si="210"/>
        <v>1.8571428571428572</v>
      </c>
      <c r="EX108" s="99">
        <f t="shared" si="211"/>
        <v>2.1428571428571428</v>
      </c>
      <c r="EY108" s="99">
        <f t="shared" si="212"/>
        <v>2.2857142857142856</v>
      </c>
      <c r="EZ108" s="99">
        <f t="shared" si="213"/>
        <v>2.5714285714285716</v>
      </c>
      <c r="FA108" s="99">
        <f t="shared" si="214"/>
        <v>2.7142857142857144</v>
      </c>
      <c r="FB108" s="99">
        <f t="shared" si="215"/>
        <v>3.4285714285714284</v>
      </c>
      <c r="FC108" s="99">
        <f t="shared" si="216"/>
        <v>4</v>
      </c>
      <c r="FD108" s="99">
        <f t="shared" si="217"/>
        <v>4.5714285714285712</v>
      </c>
      <c r="FE108" s="99">
        <f t="shared" si="218"/>
        <v>5.1428571428571432</v>
      </c>
      <c r="FF108" s="99">
        <f t="shared" si="219"/>
        <v>5.7142857142857144</v>
      </c>
      <c r="FG108" s="99">
        <f t="shared" si="220"/>
        <v>6</v>
      </c>
      <c r="FH108" s="99">
        <f t="shared" si="221"/>
        <v>6.8571428571428568</v>
      </c>
      <c r="FI108" s="99">
        <f t="shared" si="222"/>
        <v>6.5714285714285712</v>
      </c>
      <c r="FJ108" s="99">
        <f t="shared" si="223"/>
        <v>7.2857142857142856</v>
      </c>
      <c r="FK108" s="99">
        <f t="shared" si="224"/>
        <v>8.2857142857142865</v>
      </c>
      <c r="FL108" s="99">
        <f t="shared" si="225"/>
        <v>9</v>
      </c>
      <c r="FM108" s="99">
        <f t="shared" si="226"/>
        <v>9.1428571428571423</v>
      </c>
      <c r="FN108" s="99">
        <f t="shared" si="227"/>
        <v>9.5714285714285712</v>
      </c>
      <c r="FO108" s="99">
        <f t="shared" si="228"/>
        <v>9.7142857142857135</v>
      </c>
      <c r="FP108" s="99">
        <f t="shared" si="229"/>
        <v>10.571428571428571</v>
      </c>
      <c r="FQ108" s="99">
        <f t="shared" si="240"/>
        <v>9.8571428571428577</v>
      </c>
      <c r="FR108" s="99">
        <f t="shared" si="240"/>
        <v>9.1428571428571423</v>
      </c>
      <c r="FS108" s="99">
        <f t="shared" si="240"/>
        <v>8.4285714285714288</v>
      </c>
      <c r="FT108" s="99">
        <f t="shared" si="240"/>
        <v>8.5714285714285712</v>
      </c>
      <c r="FU108" s="99">
        <f t="shared" si="240"/>
        <v>8</v>
      </c>
      <c r="FV108" s="99">
        <f t="shared" si="240"/>
        <v>7</v>
      </c>
      <c r="FW108" s="99">
        <f t="shared" si="240"/>
        <v>6.1428571428571432</v>
      </c>
      <c r="FX108" s="99">
        <f t="shared" si="240"/>
        <v>6.1428571428571432</v>
      </c>
      <c r="FY108" s="99">
        <f t="shared" si="240"/>
        <v>5.8571428571428568</v>
      </c>
      <c r="FZ108" s="99">
        <f t="shared" si="231"/>
        <v>6.2857142857142856</v>
      </c>
      <c r="GA108" s="99">
        <f t="shared" si="232"/>
        <v>5.5714285714285712</v>
      </c>
      <c r="GB108" s="99">
        <f t="shared" si="232"/>
        <v>5</v>
      </c>
      <c r="GC108" s="99">
        <f t="shared" si="232"/>
        <v>5.7142857142857144</v>
      </c>
      <c r="GD108" s="99">
        <f t="shared" si="232"/>
        <v>5.2857142857142856</v>
      </c>
      <c r="GE108" s="99">
        <f t="shared" si="232"/>
        <v>5.1428571428571432</v>
      </c>
      <c r="GF108" s="99">
        <f t="shared" si="232"/>
        <v>5.4285714285714288</v>
      </c>
      <c r="GG108" s="99">
        <f t="shared" si="232"/>
        <v>5</v>
      </c>
      <c r="GH108" s="99">
        <f t="shared" si="232"/>
        <v>5.4285714285714288</v>
      </c>
      <c r="GI108" s="99">
        <f t="shared" si="233"/>
        <v>6</v>
      </c>
      <c r="GJ108" s="99">
        <f t="shared" si="241"/>
        <v>6.5714285714285712</v>
      </c>
      <c r="GK108" s="99">
        <f t="shared" si="241"/>
        <v>8.1428571428571423</v>
      </c>
      <c r="GL108" s="99">
        <f t="shared" si="241"/>
        <v>9.8571428571428577</v>
      </c>
      <c r="GM108" s="99">
        <f t="shared" si="241"/>
        <v>11.142857142857142</v>
      </c>
      <c r="GN108" s="99">
        <f t="shared" si="241"/>
        <v>14.285714285714286</v>
      </c>
      <c r="GO108" s="99">
        <f t="shared" si="241"/>
        <v>18.285714285714285</v>
      </c>
      <c r="GP108" s="99">
        <f t="shared" si="241"/>
        <v>20.857142857142858</v>
      </c>
      <c r="GQ108" s="99">
        <f t="shared" si="241"/>
        <v>24.142857142857142</v>
      </c>
      <c r="GR108" s="99">
        <f t="shared" si="235"/>
        <v>28.285714285714285</v>
      </c>
      <c r="GS108" s="99">
        <f t="shared" si="236"/>
        <v>30.857142857142858</v>
      </c>
      <c r="GT108" s="99">
        <f t="shared" si="236"/>
        <v>33.714285714285715</v>
      </c>
    </row>
    <row r="109" spans="1:225" s="100" customFormat="1" ht="15.75" thickBot="1" x14ac:dyDescent="0.3">
      <c r="A109" s="249"/>
      <c r="B109" s="239"/>
      <c r="C109" s="252" t="s">
        <v>12</v>
      </c>
      <c r="G109" s="100">
        <f t="shared" si="121"/>
        <v>0</v>
      </c>
      <c r="H109" s="99">
        <f t="shared" si="122"/>
        <v>0</v>
      </c>
      <c r="I109" s="99">
        <f t="shared" si="123"/>
        <v>0</v>
      </c>
      <c r="J109" s="99">
        <f t="shared" si="124"/>
        <v>0</v>
      </c>
      <c r="K109" s="99">
        <f t="shared" si="125"/>
        <v>0</v>
      </c>
      <c r="L109" s="99">
        <f t="shared" si="126"/>
        <v>0</v>
      </c>
      <c r="M109" s="99">
        <f t="shared" si="127"/>
        <v>0.42857142857142855</v>
      </c>
      <c r="N109" s="99">
        <f t="shared" si="128"/>
        <v>2</v>
      </c>
      <c r="O109" s="99">
        <f t="shared" si="129"/>
        <v>2.2857142857142856</v>
      </c>
      <c r="P109" s="99">
        <f t="shared" si="130"/>
        <v>2.2857142857142856</v>
      </c>
      <c r="Q109" s="99">
        <f t="shared" si="131"/>
        <v>2.4285714285714284</v>
      </c>
      <c r="R109" s="99">
        <f t="shared" si="132"/>
        <v>2.7142857142857144</v>
      </c>
      <c r="S109" s="99">
        <f t="shared" si="133"/>
        <v>3.4285714285714284</v>
      </c>
      <c r="T109" s="99">
        <f t="shared" si="134"/>
        <v>3.4285714285714284</v>
      </c>
      <c r="U109" s="99">
        <f t="shared" si="135"/>
        <v>3.5714285714285716</v>
      </c>
      <c r="V109" s="99">
        <f t="shared" si="136"/>
        <v>3.2857142857142856</v>
      </c>
      <c r="W109" s="99">
        <f t="shared" si="137"/>
        <v>3.8571428571428572</v>
      </c>
      <c r="X109" s="99">
        <f t="shared" si="138"/>
        <v>4.7142857142857144</v>
      </c>
      <c r="Y109" s="99">
        <f t="shared" si="139"/>
        <v>5.2857142857142856</v>
      </c>
      <c r="Z109" s="99">
        <f t="shared" si="140"/>
        <v>5.2857142857142856</v>
      </c>
      <c r="AA109" s="99">
        <f t="shared" si="141"/>
        <v>6.5714285714285712</v>
      </c>
      <c r="AB109" s="99">
        <f t="shared" si="142"/>
        <v>6.1428571428571432</v>
      </c>
      <c r="AC109" s="99">
        <f t="shared" si="143"/>
        <v>8.5714285714285712</v>
      </c>
      <c r="AD109" s="99">
        <f t="shared" si="144"/>
        <v>10.142857142857142</v>
      </c>
      <c r="AE109" s="99">
        <f t="shared" si="145"/>
        <v>9.7142857142857135</v>
      </c>
      <c r="AF109" s="99">
        <f t="shared" si="146"/>
        <v>10.142857142857142</v>
      </c>
      <c r="AG109" s="99">
        <f t="shared" si="147"/>
        <v>12.428571428571429</v>
      </c>
      <c r="AH109" s="99">
        <f t="shared" si="148"/>
        <v>12.857142857142858</v>
      </c>
      <c r="AI109" s="99">
        <f t="shared" si="149"/>
        <v>13.142857142857142</v>
      </c>
      <c r="AJ109" s="99">
        <f t="shared" si="150"/>
        <v>13.571428571428571</v>
      </c>
      <c r="AK109" s="99">
        <f t="shared" si="151"/>
        <v>13.714285714285714</v>
      </c>
      <c r="AL109" s="99">
        <f t="shared" si="152"/>
        <v>14.285714285714286</v>
      </c>
      <c r="AM109" s="99">
        <f t="shared" si="153"/>
        <v>13.428571428571429</v>
      </c>
      <c r="AN109" s="99">
        <f t="shared" si="154"/>
        <v>12.428571428571429</v>
      </c>
      <c r="AO109" s="99">
        <f t="shared" si="155"/>
        <v>12.857142857142858</v>
      </c>
      <c r="AP109" s="99">
        <f t="shared" si="156"/>
        <v>14.714285714285714</v>
      </c>
      <c r="AQ109" s="99">
        <f t="shared" si="157"/>
        <v>14.857142857142858</v>
      </c>
      <c r="AR109" s="99">
        <f t="shared" si="158"/>
        <v>14.714285714285714</v>
      </c>
      <c r="AS109" s="99">
        <f t="shared" si="159"/>
        <v>14.857142857142858</v>
      </c>
      <c r="AT109" s="99">
        <f t="shared" si="160"/>
        <v>15.285714285714286</v>
      </c>
      <c r="AU109" s="99">
        <f t="shared" si="161"/>
        <v>14.285714285714286</v>
      </c>
      <c r="AV109" s="99">
        <f t="shared" si="162"/>
        <v>13.285714285714286</v>
      </c>
      <c r="AW109" s="99">
        <f t="shared" si="162"/>
        <v>11.714285714285714</v>
      </c>
      <c r="AX109" s="99">
        <f t="shared" si="162"/>
        <v>11.285714285714286</v>
      </c>
      <c r="AY109" s="99">
        <f t="shared" si="163"/>
        <v>10.857142857142858</v>
      </c>
      <c r="AZ109" s="99">
        <f t="shared" si="164"/>
        <v>10.857142857142858</v>
      </c>
      <c r="BA109" s="99">
        <f t="shared" si="164"/>
        <v>10.714285714285714</v>
      </c>
      <c r="BB109" s="99">
        <f t="shared" si="164"/>
        <v>10.428571428571429</v>
      </c>
      <c r="BC109" s="99">
        <f t="shared" si="164"/>
        <v>11.142857142857142</v>
      </c>
      <c r="BD109" s="99">
        <f t="shared" si="164"/>
        <v>11.571428571428571</v>
      </c>
      <c r="BE109" s="99">
        <f t="shared" si="164"/>
        <v>10.714285714285714</v>
      </c>
      <c r="BF109" s="99">
        <f t="shared" si="164"/>
        <v>9</v>
      </c>
      <c r="BG109" s="99">
        <f t="shared" si="164"/>
        <v>9.4285714285714288</v>
      </c>
      <c r="BH109" s="99">
        <f t="shared" si="164"/>
        <v>8.7142857142857135</v>
      </c>
      <c r="BI109" s="99">
        <f t="shared" si="164"/>
        <v>8.5714285714285712</v>
      </c>
      <c r="BJ109" s="99">
        <f t="shared" si="164"/>
        <v>7.1428571428571432</v>
      </c>
      <c r="BK109" s="99">
        <f t="shared" si="164"/>
        <v>5.1428571428571432</v>
      </c>
      <c r="BL109" s="99">
        <f t="shared" si="164"/>
        <v>4.2857142857142856</v>
      </c>
      <c r="BM109" s="99">
        <f t="shared" si="164"/>
        <v>4.4285714285714288</v>
      </c>
      <c r="BN109" s="99">
        <f t="shared" si="164"/>
        <v>3.2857142857142856</v>
      </c>
      <c r="BO109" s="99">
        <f t="shared" si="164"/>
        <v>3.8571428571428572</v>
      </c>
      <c r="BP109" s="99">
        <f t="shared" si="164"/>
        <v>3.5714285714285716</v>
      </c>
      <c r="BQ109" s="99">
        <f t="shared" si="164"/>
        <v>2.7142857142857144</v>
      </c>
      <c r="BR109" s="99">
        <f t="shared" si="164"/>
        <v>2.5714285714285716</v>
      </c>
      <c r="BS109" s="99">
        <f t="shared" si="164"/>
        <v>1.8571428571428572</v>
      </c>
      <c r="BT109" s="99">
        <f t="shared" si="164"/>
        <v>1.8571428571428572</v>
      </c>
      <c r="BU109" s="99">
        <f t="shared" si="242"/>
        <v>1.4285714285714286</v>
      </c>
      <c r="BV109" s="99">
        <f t="shared" si="242"/>
        <v>1</v>
      </c>
      <c r="BW109" s="99">
        <f t="shared" si="242"/>
        <v>0.8571428571428571</v>
      </c>
      <c r="BX109" s="99">
        <f t="shared" si="242"/>
        <v>0.8571428571428571</v>
      </c>
      <c r="BY109" s="99">
        <f t="shared" si="242"/>
        <v>0.8571428571428571</v>
      </c>
      <c r="BZ109" s="99">
        <f t="shared" si="242"/>
        <v>0.7142857142857143</v>
      </c>
      <c r="CA109" s="253">
        <f t="shared" si="242"/>
        <v>0.5714285714285714</v>
      </c>
      <c r="CB109" s="95">
        <f t="shared" si="242"/>
        <v>0.5714285714285714</v>
      </c>
      <c r="CC109" s="95">
        <f t="shared" si="242"/>
        <v>0.42857142857142855</v>
      </c>
      <c r="CD109" s="95">
        <f t="shared" si="242"/>
        <v>0.5714285714285714</v>
      </c>
      <c r="CE109" s="95">
        <f t="shared" si="242"/>
        <v>0.5714285714285714</v>
      </c>
      <c r="CF109" s="95">
        <f t="shared" si="242"/>
        <v>0.7142857142857143</v>
      </c>
      <c r="CG109" s="95">
        <f t="shared" si="242"/>
        <v>1.1428571428571428</v>
      </c>
      <c r="CH109" s="95">
        <f t="shared" si="166"/>
        <v>1.1428571428571428</v>
      </c>
      <c r="CI109" s="95">
        <f t="shared" si="166"/>
        <v>1.1428571428571428</v>
      </c>
      <c r="CJ109" s="95">
        <f t="shared" si="166"/>
        <v>1.1428571428571428</v>
      </c>
      <c r="CK109" s="95">
        <f t="shared" si="166"/>
        <v>0.8571428571428571</v>
      </c>
      <c r="CL109" s="95">
        <f t="shared" si="167"/>
        <v>0.8571428571428571</v>
      </c>
      <c r="CM109" s="95">
        <f t="shared" si="168"/>
        <v>0.5714285714285714</v>
      </c>
      <c r="CN109" s="95">
        <f t="shared" si="169"/>
        <v>0.14285714285714285</v>
      </c>
      <c r="CO109" s="95">
        <f t="shared" si="169"/>
        <v>0.7142857142857143</v>
      </c>
      <c r="CP109" s="95">
        <f t="shared" si="169"/>
        <v>0.5714285714285714</v>
      </c>
      <c r="CQ109" s="95">
        <f t="shared" si="169"/>
        <v>0.8571428571428571</v>
      </c>
      <c r="CR109" s="95">
        <f t="shared" si="169"/>
        <v>0.8571428571428571</v>
      </c>
      <c r="CS109" s="95">
        <f t="shared" si="169"/>
        <v>1.1428571428571428</v>
      </c>
      <c r="CT109" s="95">
        <f t="shared" si="169"/>
        <v>1.5714285714285714</v>
      </c>
      <c r="CU109" s="95">
        <f t="shared" si="169"/>
        <v>1.7142857142857142</v>
      </c>
      <c r="CV109" s="95">
        <f t="shared" si="170"/>
        <v>1.7142857142857142</v>
      </c>
      <c r="CW109" s="95">
        <f t="shared" si="171"/>
        <v>1.7142857142857142</v>
      </c>
      <c r="CX109" s="95">
        <f t="shared" si="171"/>
        <v>1.4285714285714286</v>
      </c>
      <c r="CY109" s="95">
        <f t="shared" si="171"/>
        <v>1.5714285714285714</v>
      </c>
      <c r="CZ109" s="95">
        <f t="shared" si="171"/>
        <v>1.5714285714285714</v>
      </c>
      <c r="DA109" s="95">
        <f t="shared" si="172"/>
        <v>1</v>
      </c>
      <c r="DB109" s="95">
        <f t="shared" si="173"/>
        <v>0.8571428571428571</v>
      </c>
      <c r="DC109" s="95">
        <f t="shared" si="174"/>
        <v>0.7142857142857143</v>
      </c>
      <c r="DD109" s="95">
        <f t="shared" si="174"/>
        <v>0.8571428571428571</v>
      </c>
      <c r="DE109" s="95">
        <f t="shared" si="174"/>
        <v>0.8571428571428571</v>
      </c>
      <c r="DF109" s="95">
        <f t="shared" si="175"/>
        <v>1</v>
      </c>
      <c r="DG109" s="95">
        <f t="shared" si="176"/>
        <v>0.8571428571428571</v>
      </c>
      <c r="DH109" s="95">
        <f t="shared" si="177"/>
        <v>1</v>
      </c>
      <c r="DI109" s="95">
        <f t="shared" si="178"/>
        <v>1.1428571428571428</v>
      </c>
      <c r="DJ109" s="95">
        <f t="shared" si="179"/>
        <v>0.7142857142857143</v>
      </c>
      <c r="DK109" s="95">
        <f t="shared" si="180"/>
        <v>0.5714285714285714</v>
      </c>
      <c r="DL109" s="95">
        <f t="shared" si="181"/>
        <v>0.5714285714285714</v>
      </c>
      <c r="DM109" s="95">
        <f t="shared" si="182"/>
        <v>0.2857142857142857</v>
      </c>
      <c r="DN109" s="95">
        <f t="shared" si="183"/>
        <v>0.14285714285714285</v>
      </c>
      <c r="DO109" s="95">
        <f t="shared" si="184"/>
        <v>0.14285714285714285</v>
      </c>
      <c r="DP109" s="95">
        <f t="shared" si="185"/>
        <v>0</v>
      </c>
      <c r="DQ109" s="95">
        <f t="shared" si="186"/>
        <v>0</v>
      </c>
      <c r="DR109" s="95">
        <f t="shared" si="187"/>
        <v>0</v>
      </c>
      <c r="DS109" s="95">
        <f t="shared" si="188"/>
        <v>0</v>
      </c>
      <c r="DT109" s="95">
        <f t="shared" si="189"/>
        <v>0</v>
      </c>
      <c r="DU109" s="95">
        <f t="shared" si="190"/>
        <v>0.14285714285714285</v>
      </c>
      <c r="DV109" s="95">
        <f t="shared" si="191"/>
        <v>0.14285714285714285</v>
      </c>
      <c r="DW109" s="95">
        <f t="shared" si="192"/>
        <v>-0.14285714285714285</v>
      </c>
      <c r="DX109" s="95">
        <f t="shared" si="193"/>
        <v>-0.14285714285714285</v>
      </c>
      <c r="DY109" s="95">
        <f t="shared" si="238"/>
        <v>-0.2857142857142857</v>
      </c>
      <c r="DZ109" s="95">
        <f t="shared" si="239"/>
        <v>-0.2857142857142857</v>
      </c>
      <c r="EA109" s="95">
        <f t="shared" si="194"/>
        <v>-0.14285714285714285</v>
      </c>
      <c r="EB109" s="95">
        <f t="shared" si="194"/>
        <v>-0.42857142857142855</v>
      </c>
      <c r="EC109" s="95">
        <f t="shared" si="194"/>
        <v>-0.2857142857142857</v>
      </c>
      <c r="ED109" s="95">
        <f t="shared" si="194"/>
        <v>0</v>
      </c>
      <c r="EE109" s="95">
        <f t="shared" si="194"/>
        <v>0</v>
      </c>
      <c r="EF109" s="99">
        <f t="shared" si="194"/>
        <v>0.14285714285714285</v>
      </c>
      <c r="EG109" s="99">
        <f t="shared" si="194"/>
        <v>0.14285714285714285</v>
      </c>
      <c r="EH109" s="99">
        <f t="shared" si="195"/>
        <v>0.2857142857142857</v>
      </c>
      <c r="EI109" s="99">
        <f t="shared" si="196"/>
        <v>0.42857142857142855</v>
      </c>
      <c r="EJ109" s="99">
        <f t="shared" si="197"/>
        <v>0.5714285714285714</v>
      </c>
      <c r="EK109" s="99">
        <f t="shared" si="198"/>
        <v>1</v>
      </c>
      <c r="EL109" s="99">
        <f t="shared" si="199"/>
        <v>1</v>
      </c>
      <c r="EM109" s="99">
        <f t="shared" si="200"/>
        <v>1</v>
      </c>
      <c r="EN109" s="99">
        <f t="shared" si="201"/>
        <v>1.1428571428571428</v>
      </c>
      <c r="EO109" s="99">
        <f t="shared" si="202"/>
        <v>1.1428571428571428</v>
      </c>
      <c r="EP109" s="99">
        <f t="shared" si="203"/>
        <v>1.5714285714285714</v>
      </c>
      <c r="EQ109" s="99">
        <f t="shared" si="204"/>
        <v>1.4285714285714286</v>
      </c>
      <c r="ER109" s="99">
        <f t="shared" si="205"/>
        <v>1.2857142857142858</v>
      </c>
      <c r="ES109" s="99">
        <f t="shared" si="206"/>
        <v>1.4285714285714286</v>
      </c>
      <c r="ET109" s="99">
        <f t="shared" si="207"/>
        <v>1.4285714285714286</v>
      </c>
      <c r="EU109" s="99">
        <f t="shared" si="208"/>
        <v>1.2857142857142858</v>
      </c>
      <c r="EV109" s="99">
        <f t="shared" si="209"/>
        <v>1</v>
      </c>
      <c r="EW109" s="99">
        <f t="shared" si="210"/>
        <v>0.7142857142857143</v>
      </c>
      <c r="EX109" s="99">
        <f t="shared" si="211"/>
        <v>0.7142857142857143</v>
      </c>
      <c r="EY109" s="99">
        <f t="shared" si="212"/>
        <v>0.5714285714285714</v>
      </c>
      <c r="EZ109" s="99">
        <f t="shared" si="213"/>
        <v>0.5714285714285714</v>
      </c>
      <c r="FA109" s="99">
        <f t="shared" si="214"/>
        <v>0.7142857142857143</v>
      </c>
      <c r="FB109" s="99">
        <f t="shared" si="215"/>
        <v>0.7142857142857143</v>
      </c>
      <c r="FC109" s="99">
        <f t="shared" si="216"/>
        <v>1.4285714285714286</v>
      </c>
      <c r="FD109" s="99">
        <f t="shared" si="217"/>
        <v>1.7142857142857142</v>
      </c>
      <c r="FE109" s="99">
        <f t="shared" si="218"/>
        <v>1.7142857142857142</v>
      </c>
      <c r="FF109" s="99">
        <f t="shared" si="219"/>
        <v>2</v>
      </c>
      <c r="FG109" s="99">
        <f t="shared" si="220"/>
        <v>2.5714285714285716</v>
      </c>
      <c r="FH109" s="99">
        <f t="shared" si="221"/>
        <v>2.4285714285714284</v>
      </c>
      <c r="FI109" s="99">
        <f t="shared" si="222"/>
        <v>2.7142857142857144</v>
      </c>
      <c r="FJ109" s="99">
        <f t="shared" si="223"/>
        <v>2.2857142857142856</v>
      </c>
      <c r="FK109" s="99">
        <f t="shared" si="224"/>
        <v>2.2857142857142856</v>
      </c>
      <c r="FL109" s="99">
        <f t="shared" si="225"/>
        <v>2.2857142857142856</v>
      </c>
      <c r="FM109" s="99">
        <f t="shared" si="226"/>
        <v>2.1428571428571428</v>
      </c>
      <c r="FN109" s="99">
        <f t="shared" si="227"/>
        <v>1.5714285714285714</v>
      </c>
      <c r="FO109" s="99">
        <f t="shared" si="228"/>
        <v>2</v>
      </c>
      <c r="FP109" s="99">
        <f t="shared" si="229"/>
        <v>1.8571428571428572</v>
      </c>
      <c r="FQ109" s="99">
        <f t="shared" si="240"/>
        <v>1.7142857142857142</v>
      </c>
      <c r="FR109" s="99">
        <f t="shared" si="240"/>
        <v>1.7142857142857142</v>
      </c>
      <c r="FS109" s="99">
        <f t="shared" si="240"/>
        <v>1.8571428571428572</v>
      </c>
      <c r="FT109" s="99">
        <f t="shared" si="240"/>
        <v>2</v>
      </c>
      <c r="FU109" s="99">
        <f t="shared" si="240"/>
        <v>2.4285714285714284</v>
      </c>
      <c r="FV109" s="99">
        <f t="shared" si="240"/>
        <v>2</v>
      </c>
      <c r="FW109" s="99">
        <f t="shared" si="240"/>
        <v>2.2857142857142856</v>
      </c>
      <c r="FX109" s="99">
        <f t="shared" si="240"/>
        <v>2.2857142857142856</v>
      </c>
      <c r="FY109" s="99">
        <f t="shared" si="240"/>
        <v>2.1428571428571428</v>
      </c>
      <c r="FZ109" s="99">
        <f t="shared" si="231"/>
        <v>2</v>
      </c>
      <c r="GA109" s="99">
        <f t="shared" si="232"/>
        <v>1.7142857142857142</v>
      </c>
      <c r="GB109" s="99">
        <f t="shared" si="232"/>
        <v>1.4285714285714286</v>
      </c>
      <c r="GC109" s="99">
        <f t="shared" si="232"/>
        <v>1.5714285714285714</v>
      </c>
      <c r="GD109" s="99">
        <f t="shared" si="232"/>
        <v>1.1428571428571428</v>
      </c>
      <c r="GE109" s="99">
        <f t="shared" si="232"/>
        <v>1</v>
      </c>
      <c r="GF109" s="99">
        <f t="shared" si="232"/>
        <v>1</v>
      </c>
      <c r="GG109" s="99">
        <f t="shared" si="232"/>
        <v>1.2857142857142858</v>
      </c>
      <c r="GH109" s="99">
        <f t="shared" si="232"/>
        <v>1.4285714285714286</v>
      </c>
      <c r="GI109" s="99">
        <f t="shared" si="233"/>
        <v>1.5714285714285714</v>
      </c>
      <c r="GJ109" s="99">
        <f t="shared" si="241"/>
        <v>2.2857142857142856</v>
      </c>
      <c r="GK109" s="99">
        <f t="shared" si="241"/>
        <v>2.2857142857142856</v>
      </c>
      <c r="GL109" s="99">
        <f t="shared" si="241"/>
        <v>2.7142857142857144</v>
      </c>
      <c r="GM109" s="99">
        <f t="shared" si="241"/>
        <v>3.4285714285714284</v>
      </c>
      <c r="GN109" s="99">
        <f t="shared" si="241"/>
        <v>3.1428571428571428</v>
      </c>
      <c r="GO109" s="99">
        <f t="shared" si="241"/>
        <v>3.5714285714285716</v>
      </c>
      <c r="GP109" s="99">
        <f t="shared" si="241"/>
        <v>4.2857142857142856</v>
      </c>
      <c r="GQ109" s="99">
        <f t="shared" si="241"/>
        <v>4.1428571428571432</v>
      </c>
      <c r="GR109" s="99">
        <f t="shared" si="235"/>
        <v>5.2857142857142856</v>
      </c>
      <c r="GS109" s="99">
        <f t="shared" si="236"/>
        <v>6.2857142857142856</v>
      </c>
      <c r="GT109" s="99">
        <f t="shared" si="236"/>
        <v>7.4285714285714288</v>
      </c>
    </row>
    <row r="110" spans="1:225" s="100" customFormat="1" x14ac:dyDescent="0.25">
      <c r="A110" s="239"/>
      <c r="B110" s="239"/>
    </row>
    <row r="111" spans="1:225" x14ac:dyDescent="0.25">
      <c r="A111" s="17"/>
      <c r="B111" s="17"/>
    </row>
    <row r="112" spans="1:225" x14ac:dyDescent="0.25">
      <c r="A112" s="17"/>
      <c r="B112" s="17"/>
    </row>
    <row r="113" spans="1:29" x14ac:dyDescent="0.25">
      <c r="A113" s="17"/>
      <c r="B113" s="17"/>
    </row>
    <row r="114" spans="1:29" x14ac:dyDescent="0.25">
      <c r="A114" s="17"/>
      <c r="B114" s="17"/>
    </row>
    <row r="115" spans="1:29" x14ac:dyDescent="0.25">
      <c r="A115" s="17"/>
      <c r="B115" s="17"/>
    </row>
    <row r="116" spans="1:29" ht="15.75" thickBot="1" x14ac:dyDescent="0.3"/>
    <row r="117" spans="1:29" ht="83.25" x14ac:dyDescent="0.35">
      <c r="D117" s="153" t="s">
        <v>124</v>
      </c>
      <c r="E117" s="154" t="s">
        <v>125</v>
      </c>
      <c r="F117" s="154" t="s">
        <v>126</v>
      </c>
      <c r="G117" s="154" t="s">
        <v>127</v>
      </c>
      <c r="H117" s="154" t="s">
        <v>8</v>
      </c>
      <c r="I117" s="154" t="s">
        <v>9</v>
      </c>
      <c r="J117" s="154" t="s">
        <v>6</v>
      </c>
      <c r="K117" s="154" t="s">
        <v>11</v>
      </c>
      <c r="L117" s="154" t="s">
        <v>14</v>
      </c>
      <c r="M117" s="154" t="s">
        <v>13</v>
      </c>
      <c r="N117" s="154" t="s">
        <v>17</v>
      </c>
      <c r="O117" s="154" t="s">
        <v>12</v>
      </c>
      <c r="P117" s="155" t="s">
        <v>15</v>
      </c>
    </row>
    <row r="118" spans="1:29" s="132" customFormat="1" ht="15.75" x14ac:dyDescent="0.25">
      <c r="D118" s="136"/>
      <c r="E118" s="156"/>
      <c r="F118" s="156"/>
      <c r="G118" s="156"/>
      <c r="H118" s="156"/>
      <c r="I118" s="156"/>
      <c r="J118" s="156"/>
      <c r="K118" s="156"/>
      <c r="L118" s="156"/>
      <c r="M118" s="156"/>
      <c r="N118" s="156"/>
      <c r="O118" s="156"/>
      <c r="P118" s="157"/>
    </row>
    <row r="119" spans="1:29" s="132" customFormat="1" ht="15.75" x14ac:dyDescent="0.25">
      <c r="D119" s="136">
        <v>43894</v>
      </c>
      <c r="E119" s="158">
        <v>4</v>
      </c>
      <c r="F119" s="158">
        <v>5</v>
      </c>
      <c r="G119" s="158">
        <v>3</v>
      </c>
      <c r="H119" s="158">
        <v>1</v>
      </c>
      <c r="I119" s="158">
        <v>0</v>
      </c>
      <c r="J119" s="158">
        <v>0</v>
      </c>
      <c r="K119" s="158">
        <v>0</v>
      </c>
      <c r="L119" s="158">
        <v>0</v>
      </c>
      <c r="M119" s="158">
        <v>0</v>
      </c>
      <c r="N119" s="158">
        <v>0</v>
      </c>
      <c r="O119" s="158">
        <v>0</v>
      </c>
      <c r="P119" s="159">
        <v>0</v>
      </c>
      <c r="R119"/>
      <c r="S119"/>
      <c r="T119"/>
      <c r="U119"/>
      <c r="V119"/>
      <c r="W119"/>
      <c r="X119"/>
      <c r="Y119"/>
      <c r="Z119"/>
      <c r="AA119"/>
      <c r="AB119"/>
      <c r="AC119"/>
    </row>
    <row r="120" spans="1:29" s="132" customFormat="1" ht="15.75" x14ac:dyDescent="0.25">
      <c r="D120" s="136">
        <v>43895</v>
      </c>
      <c r="E120" s="158">
        <v>5</v>
      </c>
      <c r="F120" s="158">
        <v>9</v>
      </c>
      <c r="G120" s="158">
        <v>2</v>
      </c>
      <c r="H120" s="158">
        <v>1</v>
      </c>
      <c r="I120" s="158">
        <v>2</v>
      </c>
      <c r="J120" s="158">
        <v>14</v>
      </c>
      <c r="K120" s="158">
        <v>1</v>
      </c>
      <c r="L120" s="158">
        <v>1</v>
      </c>
      <c r="M120" s="158">
        <v>0</v>
      </c>
      <c r="N120" s="158">
        <v>4</v>
      </c>
      <c r="O120" s="158">
        <v>1</v>
      </c>
      <c r="P120" s="159">
        <v>0</v>
      </c>
    </row>
    <row r="121" spans="1:29" s="132" customFormat="1" ht="15.75" x14ac:dyDescent="0.25">
      <c r="D121" s="136">
        <v>43896</v>
      </c>
      <c r="E121" s="158">
        <v>8</v>
      </c>
      <c r="F121" s="158">
        <v>15</v>
      </c>
      <c r="G121" s="158">
        <v>1</v>
      </c>
      <c r="H121" s="158">
        <v>8</v>
      </c>
      <c r="I121" s="158">
        <v>4</v>
      </c>
      <c r="J121" s="158">
        <v>7</v>
      </c>
      <c r="K121" s="158">
        <v>0</v>
      </c>
      <c r="L121" s="158">
        <v>1</v>
      </c>
      <c r="M121" s="158">
        <v>3</v>
      </c>
      <c r="N121" s="158">
        <v>2</v>
      </c>
      <c r="O121" s="158">
        <v>0</v>
      </c>
      <c r="P121" s="159">
        <v>0</v>
      </c>
    </row>
    <row r="122" spans="1:29" s="132" customFormat="1" ht="15.75" x14ac:dyDescent="0.25">
      <c r="D122" s="136">
        <v>43897</v>
      </c>
      <c r="E122" s="158">
        <v>9</v>
      </c>
      <c r="F122" s="158">
        <v>20</v>
      </c>
      <c r="G122" s="158">
        <v>7</v>
      </c>
      <c r="H122" s="158">
        <v>3</v>
      </c>
      <c r="I122" s="158">
        <v>3</v>
      </c>
      <c r="J122" s="158">
        <v>12</v>
      </c>
      <c r="K122" s="158">
        <v>3</v>
      </c>
      <c r="L122" s="158">
        <v>0</v>
      </c>
      <c r="M122" s="160">
        <v>-1</v>
      </c>
      <c r="N122" s="158">
        <v>2</v>
      </c>
      <c r="O122" s="158">
        <v>0</v>
      </c>
      <c r="P122" s="159">
        <v>0</v>
      </c>
    </row>
    <row r="123" spans="1:29" s="132" customFormat="1" ht="15.75" x14ac:dyDescent="0.25">
      <c r="D123" s="136">
        <v>43898</v>
      </c>
      <c r="E123" s="158">
        <v>2</v>
      </c>
      <c r="F123" s="158">
        <v>35</v>
      </c>
      <c r="G123" s="158">
        <v>5</v>
      </c>
      <c r="H123" s="158">
        <v>10</v>
      </c>
      <c r="I123" s="158">
        <v>2</v>
      </c>
      <c r="J123" s="158">
        <v>2</v>
      </c>
      <c r="K123" s="158">
        <v>5</v>
      </c>
      <c r="L123" s="158">
        <v>0</v>
      </c>
      <c r="M123" s="158">
        <v>0</v>
      </c>
      <c r="N123" s="158">
        <v>1</v>
      </c>
      <c r="O123" s="160">
        <v>5</v>
      </c>
      <c r="P123" s="159">
        <v>0</v>
      </c>
    </row>
    <row r="124" spans="1:29" s="132" customFormat="1" ht="15.75" x14ac:dyDescent="0.25">
      <c r="D124" s="136">
        <v>43899</v>
      </c>
      <c r="E124" s="158">
        <v>5</v>
      </c>
      <c r="F124" s="158">
        <v>45</v>
      </c>
      <c r="G124" s="158">
        <v>1</v>
      </c>
      <c r="H124" s="158">
        <v>4</v>
      </c>
      <c r="I124" s="158">
        <v>7</v>
      </c>
      <c r="J124" s="158">
        <v>2</v>
      </c>
      <c r="K124" s="158">
        <v>1</v>
      </c>
      <c r="L124" s="158">
        <v>0</v>
      </c>
      <c r="M124" s="158">
        <v>0</v>
      </c>
      <c r="N124" s="158">
        <v>2</v>
      </c>
      <c r="O124" s="158">
        <v>2</v>
      </c>
      <c r="P124" s="159">
        <v>0</v>
      </c>
    </row>
    <row r="125" spans="1:29" s="132" customFormat="1" ht="15.75" x14ac:dyDescent="0.25">
      <c r="D125" s="136">
        <v>43900</v>
      </c>
      <c r="E125" s="158">
        <v>10</v>
      </c>
      <c r="F125" s="158">
        <v>27</v>
      </c>
      <c r="G125" s="158">
        <v>6</v>
      </c>
      <c r="H125" s="158">
        <v>3</v>
      </c>
      <c r="I125" s="158">
        <v>4</v>
      </c>
      <c r="J125" s="158">
        <v>2</v>
      </c>
      <c r="K125" s="158">
        <v>0</v>
      </c>
      <c r="L125" s="158">
        <v>0</v>
      </c>
      <c r="M125" s="158">
        <v>2</v>
      </c>
      <c r="N125" s="158">
        <v>4</v>
      </c>
      <c r="O125" s="158">
        <v>2</v>
      </c>
      <c r="P125" s="159">
        <v>0</v>
      </c>
    </row>
    <row r="126" spans="1:29" s="132" customFormat="1" ht="15.75" x14ac:dyDescent="0.25">
      <c r="D126" s="136">
        <v>43901</v>
      </c>
      <c r="E126" s="158">
        <v>4</v>
      </c>
      <c r="F126" s="158">
        <v>44</v>
      </c>
      <c r="G126" s="158">
        <v>20</v>
      </c>
      <c r="H126" s="158">
        <v>4</v>
      </c>
      <c r="I126" s="158">
        <v>26</v>
      </c>
      <c r="J126" s="158">
        <v>21</v>
      </c>
      <c r="K126" s="158">
        <v>2</v>
      </c>
      <c r="L126" s="158">
        <v>2</v>
      </c>
      <c r="M126" s="158">
        <v>4</v>
      </c>
      <c r="N126" s="160">
        <v>-10</v>
      </c>
      <c r="O126" s="158">
        <v>0</v>
      </c>
      <c r="P126" s="159">
        <v>0</v>
      </c>
    </row>
    <row r="127" spans="1:29" ht="15.75" x14ac:dyDescent="0.25">
      <c r="D127" s="136">
        <v>43902</v>
      </c>
      <c r="E127" s="158">
        <v>13</v>
      </c>
      <c r="F127" s="158">
        <v>53</v>
      </c>
      <c r="G127" s="160">
        <v>-7</v>
      </c>
      <c r="H127" s="158">
        <v>20</v>
      </c>
      <c r="I127" s="158">
        <v>0</v>
      </c>
      <c r="J127" s="158">
        <v>17</v>
      </c>
      <c r="K127" s="158">
        <v>1</v>
      </c>
      <c r="L127" s="160">
        <v>-1</v>
      </c>
      <c r="M127" s="158">
        <v>1</v>
      </c>
      <c r="N127" s="158">
        <v>3</v>
      </c>
      <c r="O127" s="158">
        <v>1</v>
      </c>
      <c r="P127" s="159">
        <v>3</v>
      </c>
      <c r="R127" s="132"/>
      <c r="S127" s="132"/>
      <c r="T127" s="132"/>
      <c r="U127" s="132"/>
      <c r="V127" s="132"/>
      <c r="W127" s="132"/>
      <c r="X127" s="132"/>
      <c r="Y127" s="132"/>
      <c r="Z127" s="132"/>
      <c r="AA127" s="132"/>
      <c r="AB127" s="132"/>
      <c r="AC127" s="132"/>
    </row>
    <row r="128" spans="1:29" s="132" customFormat="1" ht="15.75" x14ac:dyDescent="0.25">
      <c r="D128" s="136">
        <v>43903</v>
      </c>
      <c r="E128" s="158">
        <v>16</v>
      </c>
      <c r="F128" s="158">
        <v>95</v>
      </c>
      <c r="G128" s="158">
        <v>21</v>
      </c>
      <c r="H128" s="158">
        <v>10</v>
      </c>
      <c r="I128" s="158">
        <v>19</v>
      </c>
      <c r="J128" s="158">
        <v>3</v>
      </c>
      <c r="K128" s="158">
        <v>5</v>
      </c>
      <c r="L128" s="158">
        <v>4</v>
      </c>
      <c r="M128" s="158">
        <v>0</v>
      </c>
      <c r="N128" s="158">
        <v>1</v>
      </c>
      <c r="O128" s="158">
        <v>0</v>
      </c>
      <c r="P128" s="159">
        <v>1</v>
      </c>
    </row>
    <row r="129" spans="4:29" s="132" customFormat="1" ht="15.75" x14ac:dyDescent="0.25">
      <c r="D129" s="136">
        <v>43904</v>
      </c>
      <c r="E129" s="158">
        <v>16</v>
      </c>
      <c r="F129" s="158">
        <v>43</v>
      </c>
      <c r="G129" s="158">
        <v>20</v>
      </c>
      <c r="H129" s="158">
        <v>12</v>
      </c>
      <c r="I129" s="158">
        <v>37</v>
      </c>
      <c r="J129" s="158">
        <v>4</v>
      </c>
      <c r="K129" s="158">
        <v>5</v>
      </c>
      <c r="L129" s="158">
        <v>5</v>
      </c>
      <c r="M129" s="158">
        <v>1</v>
      </c>
      <c r="N129" s="158">
        <v>1</v>
      </c>
      <c r="O129" s="158">
        <v>2</v>
      </c>
      <c r="P129" s="159">
        <v>0</v>
      </c>
    </row>
    <row r="130" spans="4:29" s="132" customFormat="1" ht="15.75" x14ac:dyDescent="0.25">
      <c r="D130" s="136">
        <v>43905</v>
      </c>
      <c r="E130" s="158">
        <v>15</v>
      </c>
      <c r="F130" s="158">
        <v>43</v>
      </c>
      <c r="G130" s="158">
        <v>8</v>
      </c>
      <c r="H130" s="158">
        <v>23</v>
      </c>
      <c r="I130" s="158">
        <v>25</v>
      </c>
      <c r="J130" s="158">
        <v>22</v>
      </c>
      <c r="K130" s="158">
        <v>5</v>
      </c>
      <c r="L130" s="158">
        <v>5</v>
      </c>
      <c r="M130" s="158">
        <v>2</v>
      </c>
      <c r="N130" s="158">
        <v>2</v>
      </c>
      <c r="O130" s="158">
        <v>0</v>
      </c>
      <c r="P130" s="159">
        <v>5</v>
      </c>
    </row>
    <row r="131" spans="4:29" s="132" customFormat="1" ht="15.75" x14ac:dyDescent="0.25">
      <c r="D131" s="136">
        <v>43906</v>
      </c>
      <c r="E131" s="158">
        <v>26</v>
      </c>
      <c r="F131" s="158">
        <v>106</v>
      </c>
      <c r="G131" s="158">
        <v>24</v>
      </c>
      <c r="H131" s="158">
        <v>36</v>
      </c>
      <c r="I131" s="158">
        <v>20</v>
      </c>
      <c r="J131" s="158">
        <v>32</v>
      </c>
      <c r="K131" s="158">
        <v>10</v>
      </c>
      <c r="L131" s="158">
        <v>4</v>
      </c>
      <c r="M131" s="158">
        <v>5</v>
      </c>
      <c r="N131" s="158">
        <v>2</v>
      </c>
      <c r="O131" s="158">
        <v>0</v>
      </c>
      <c r="P131" s="159">
        <v>1</v>
      </c>
    </row>
    <row r="132" spans="4:29" s="132" customFormat="1" ht="15.75" x14ac:dyDescent="0.25">
      <c r="D132" s="136">
        <v>43907</v>
      </c>
      <c r="E132" s="158">
        <v>39</v>
      </c>
      <c r="F132" s="158">
        <v>117</v>
      </c>
      <c r="G132" s="158">
        <v>33</v>
      </c>
      <c r="H132" s="158">
        <v>39</v>
      </c>
      <c r="I132" s="158">
        <v>12</v>
      </c>
      <c r="J132" s="158">
        <v>16</v>
      </c>
      <c r="K132" s="158">
        <v>9</v>
      </c>
      <c r="L132" s="158">
        <v>2</v>
      </c>
      <c r="M132" s="158">
        <v>6</v>
      </c>
      <c r="N132" s="158">
        <v>15</v>
      </c>
      <c r="O132" s="158">
        <v>1</v>
      </c>
      <c r="P132" s="159">
        <v>1</v>
      </c>
    </row>
    <row r="133" spans="4:29" ht="15.75" x14ac:dyDescent="0.25">
      <c r="D133" s="136">
        <v>43908</v>
      </c>
      <c r="E133" s="158">
        <v>57</v>
      </c>
      <c r="F133" s="158">
        <v>101</v>
      </c>
      <c r="G133" s="158">
        <v>21</v>
      </c>
      <c r="H133" s="158">
        <v>37</v>
      </c>
      <c r="I133" s="158">
        <v>52</v>
      </c>
      <c r="J133" s="158">
        <v>24</v>
      </c>
      <c r="K133" s="158">
        <v>14</v>
      </c>
      <c r="L133" s="158">
        <v>6</v>
      </c>
      <c r="M133" s="158">
        <v>7</v>
      </c>
      <c r="N133" s="158">
        <v>5</v>
      </c>
      <c r="O133" s="158">
        <v>5</v>
      </c>
      <c r="P133" s="159">
        <v>5</v>
      </c>
      <c r="R133" s="132"/>
      <c r="S133" s="132"/>
      <c r="T133" s="132"/>
      <c r="U133" s="132"/>
      <c r="V133" s="132"/>
      <c r="W133" s="132"/>
      <c r="X133" s="132"/>
      <c r="Y133" s="132"/>
      <c r="Z133" s="132"/>
      <c r="AA133" s="132"/>
      <c r="AB133" s="132"/>
      <c r="AC133" s="132"/>
    </row>
    <row r="134" spans="4:29" ht="15.75" x14ac:dyDescent="0.25">
      <c r="D134" s="136">
        <v>43909</v>
      </c>
      <c r="E134" s="158">
        <v>69</v>
      </c>
      <c r="F134" s="158">
        <v>109</v>
      </c>
      <c r="G134" s="158">
        <v>70</v>
      </c>
      <c r="H134" s="158">
        <v>31</v>
      </c>
      <c r="I134" s="158">
        <v>37</v>
      </c>
      <c r="J134" s="158">
        <v>38</v>
      </c>
      <c r="K134" s="158">
        <v>16</v>
      </c>
      <c r="L134" s="158">
        <v>6</v>
      </c>
      <c r="M134" s="158">
        <v>6</v>
      </c>
      <c r="N134" s="158">
        <v>4</v>
      </c>
      <c r="O134" s="158">
        <v>3</v>
      </c>
      <c r="P134" s="159">
        <v>15</v>
      </c>
      <c r="R134" s="132"/>
      <c r="S134" s="132"/>
      <c r="T134" s="132"/>
      <c r="U134" s="132"/>
      <c r="V134" s="132"/>
      <c r="W134" s="132"/>
      <c r="X134" s="132"/>
      <c r="Y134" s="132"/>
      <c r="Z134" s="132"/>
      <c r="AA134" s="132"/>
      <c r="AB134" s="132"/>
      <c r="AC134" s="132"/>
    </row>
    <row r="135" spans="4:29" ht="15.75" x14ac:dyDescent="0.25">
      <c r="D135" s="136">
        <v>43910</v>
      </c>
      <c r="E135" s="137">
        <v>91</v>
      </c>
      <c r="F135" s="137">
        <v>132</v>
      </c>
      <c r="G135" s="137">
        <v>83</v>
      </c>
      <c r="H135" s="137">
        <v>65</v>
      </c>
      <c r="I135" s="137">
        <v>61</v>
      </c>
      <c r="J135" s="137">
        <v>31</v>
      </c>
      <c r="K135" s="137">
        <v>25</v>
      </c>
      <c r="L135" s="137">
        <v>5</v>
      </c>
      <c r="M135" s="137">
        <v>4</v>
      </c>
      <c r="N135" s="137">
        <v>2</v>
      </c>
      <c r="O135" s="137">
        <v>7</v>
      </c>
      <c r="P135" s="138">
        <v>5</v>
      </c>
      <c r="R135" s="132"/>
      <c r="S135" s="132"/>
      <c r="T135" s="132"/>
      <c r="U135" s="132"/>
      <c r="V135" s="132"/>
      <c r="W135" s="132"/>
      <c r="X135" s="132"/>
      <c r="Y135" s="132"/>
      <c r="Z135" s="132"/>
      <c r="AA135" s="132"/>
      <c r="AB135" s="132"/>
      <c r="AC135" s="132"/>
    </row>
    <row r="136" spans="4:29" ht="15.75" x14ac:dyDescent="0.25">
      <c r="D136" s="136">
        <v>43911</v>
      </c>
      <c r="E136" s="137">
        <v>71</v>
      </c>
      <c r="F136" s="137">
        <v>167</v>
      </c>
      <c r="G136" s="137">
        <v>100</v>
      </c>
      <c r="H136" s="137">
        <v>61</v>
      </c>
      <c r="I136" s="137">
        <v>54</v>
      </c>
      <c r="J136" s="137">
        <v>47</v>
      </c>
      <c r="K136" s="137">
        <v>63</v>
      </c>
      <c r="L136" s="137">
        <v>8</v>
      </c>
      <c r="M136" s="137">
        <v>9</v>
      </c>
      <c r="N136" s="137">
        <v>13</v>
      </c>
      <c r="O136" s="137">
        <v>6</v>
      </c>
      <c r="P136" s="138">
        <v>13</v>
      </c>
      <c r="R136" s="132"/>
      <c r="S136" s="132"/>
      <c r="T136" s="132"/>
      <c r="U136" s="132"/>
      <c r="V136" s="132"/>
      <c r="W136" s="132"/>
      <c r="X136" s="132"/>
      <c r="Y136" s="132"/>
      <c r="Z136" s="132"/>
      <c r="AA136" s="132"/>
      <c r="AB136" s="132"/>
      <c r="AC136" s="132"/>
    </row>
    <row r="137" spans="4:29" ht="15.75" x14ac:dyDescent="0.25">
      <c r="D137" s="136">
        <v>43912</v>
      </c>
      <c r="E137" s="137">
        <v>94</v>
      </c>
      <c r="F137" s="137">
        <v>215</v>
      </c>
      <c r="G137" s="137">
        <v>74</v>
      </c>
      <c r="H137" s="137">
        <v>60</v>
      </c>
      <c r="I137" s="137">
        <v>30</v>
      </c>
      <c r="J137" s="137">
        <v>30</v>
      </c>
      <c r="K137" s="137">
        <v>27</v>
      </c>
      <c r="L137" s="137">
        <v>7</v>
      </c>
      <c r="M137" s="137">
        <v>1</v>
      </c>
      <c r="N137" s="137">
        <v>4</v>
      </c>
      <c r="O137" s="137">
        <v>3</v>
      </c>
      <c r="P137" s="138">
        <v>10</v>
      </c>
      <c r="R137" s="132"/>
      <c r="S137" s="132"/>
      <c r="T137" s="132"/>
      <c r="U137" s="132"/>
      <c r="V137" s="132"/>
      <c r="W137" s="132"/>
      <c r="X137" s="132"/>
      <c r="Y137" s="132"/>
      <c r="Z137" s="132"/>
      <c r="AA137" s="132"/>
      <c r="AB137" s="132"/>
      <c r="AC137" s="132"/>
    </row>
    <row r="138" spans="4:29" ht="15.75" x14ac:dyDescent="0.25">
      <c r="D138" s="136">
        <v>43913</v>
      </c>
      <c r="E138" s="137">
        <v>60</v>
      </c>
      <c r="F138" s="137">
        <v>152</v>
      </c>
      <c r="G138" s="137">
        <v>59</v>
      </c>
      <c r="H138" s="137">
        <v>80</v>
      </c>
      <c r="I138" s="137">
        <v>38</v>
      </c>
      <c r="J138" s="137">
        <v>57</v>
      </c>
      <c r="K138" s="137">
        <v>33</v>
      </c>
      <c r="L138" s="137">
        <v>7</v>
      </c>
      <c r="M138" s="137">
        <v>7</v>
      </c>
      <c r="N138" s="137">
        <v>4</v>
      </c>
      <c r="O138" s="137">
        <v>7</v>
      </c>
      <c r="P138" s="138">
        <v>12</v>
      </c>
      <c r="R138" s="132"/>
      <c r="S138" s="132"/>
      <c r="T138" s="132"/>
      <c r="U138" s="132"/>
      <c r="V138" s="132"/>
      <c r="W138" s="132"/>
      <c r="X138" s="132"/>
      <c r="Y138" s="132"/>
      <c r="Z138" s="132"/>
      <c r="AA138" s="132"/>
      <c r="AB138" s="132"/>
      <c r="AC138" s="132"/>
    </row>
    <row r="139" spans="4:29" ht="15.75" x14ac:dyDescent="0.25">
      <c r="D139" s="136">
        <v>43914</v>
      </c>
      <c r="E139" s="137">
        <v>105</v>
      </c>
      <c r="F139" s="137">
        <v>200</v>
      </c>
      <c r="G139" s="137">
        <v>133</v>
      </c>
      <c r="H139" s="137">
        <v>76</v>
      </c>
      <c r="I139" s="137">
        <v>155</v>
      </c>
      <c r="J139" s="137">
        <v>51</v>
      </c>
      <c r="K139" s="137">
        <v>46</v>
      </c>
      <c r="L139" s="137">
        <v>6</v>
      </c>
      <c r="M139" s="137">
        <v>9</v>
      </c>
      <c r="N139" s="137">
        <v>7</v>
      </c>
      <c r="O139" s="137">
        <v>7</v>
      </c>
      <c r="P139" s="138">
        <v>0</v>
      </c>
      <c r="R139" s="132"/>
      <c r="S139" s="132"/>
      <c r="T139" s="132"/>
      <c r="U139" s="132"/>
      <c r="V139" s="132"/>
      <c r="W139" s="132"/>
      <c r="X139" s="132"/>
      <c r="Y139" s="132"/>
      <c r="Z139" s="132"/>
      <c r="AA139" s="132"/>
      <c r="AB139" s="132"/>
      <c r="AC139" s="132"/>
    </row>
    <row r="140" spans="4:29" ht="15.75" x14ac:dyDescent="0.25">
      <c r="D140" s="136">
        <v>43915</v>
      </c>
      <c r="E140" s="137">
        <v>124</v>
      </c>
      <c r="F140" s="137">
        <v>174</v>
      </c>
      <c r="G140" s="137">
        <v>126</v>
      </c>
      <c r="H140" s="137">
        <v>103</v>
      </c>
      <c r="I140" s="137">
        <v>99</v>
      </c>
      <c r="J140" s="137">
        <v>87</v>
      </c>
      <c r="K140" s="137">
        <v>72</v>
      </c>
      <c r="L140" s="137">
        <v>10</v>
      </c>
      <c r="M140" s="137">
        <v>12</v>
      </c>
      <c r="N140" s="137">
        <v>13</v>
      </c>
      <c r="O140" s="137">
        <v>6</v>
      </c>
      <c r="P140" s="138">
        <v>13</v>
      </c>
      <c r="R140" s="132"/>
      <c r="S140" s="132"/>
      <c r="T140" s="132"/>
      <c r="U140" s="132"/>
      <c r="V140" s="132"/>
      <c r="W140" s="132"/>
      <c r="X140" s="132"/>
      <c r="Y140" s="132"/>
      <c r="Z140" s="132"/>
      <c r="AA140" s="132"/>
      <c r="AB140" s="132"/>
      <c r="AC140" s="132"/>
    </row>
    <row r="141" spans="4:29" ht="15.75" x14ac:dyDescent="0.25">
      <c r="D141" s="136">
        <v>43916</v>
      </c>
      <c r="E141" s="137">
        <v>196</v>
      </c>
      <c r="F141" s="137">
        <v>242</v>
      </c>
      <c r="G141" s="137">
        <v>215</v>
      </c>
      <c r="H141" s="137">
        <v>135</v>
      </c>
      <c r="I141" s="137">
        <v>193</v>
      </c>
      <c r="J141" s="137">
        <v>134</v>
      </c>
      <c r="K141" s="137">
        <v>55</v>
      </c>
      <c r="L141" s="137">
        <v>17</v>
      </c>
      <c r="M141" s="137">
        <v>13</v>
      </c>
      <c r="N141" s="139">
        <v>-10</v>
      </c>
      <c r="O141" s="137">
        <v>12</v>
      </c>
      <c r="P141" s="138">
        <v>30</v>
      </c>
      <c r="R141" s="132"/>
      <c r="S141" s="132"/>
      <c r="T141" s="132"/>
      <c r="U141" s="132"/>
      <c r="V141" s="132"/>
      <c r="W141" s="132"/>
      <c r="X141" s="132"/>
      <c r="Y141" s="132"/>
      <c r="Z141" s="132"/>
      <c r="AA141" s="132"/>
      <c r="AB141" s="132"/>
      <c r="AC141" s="132"/>
    </row>
    <row r="142" spans="4:29" ht="15.75" x14ac:dyDescent="0.25">
      <c r="D142" s="136">
        <v>43917</v>
      </c>
      <c r="E142" s="137">
        <v>207</v>
      </c>
      <c r="F142" s="140">
        <v>327</v>
      </c>
      <c r="G142" s="137">
        <v>206</v>
      </c>
      <c r="H142" s="137">
        <v>131</v>
      </c>
      <c r="I142" s="137">
        <v>90</v>
      </c>
      <c r="J142" s="137">
        <v>87</v>
      </c>
      <c r="K142" s="137">
        <v>61</v>
      </c>
      <c r="L142" s="137">
        <v>13</v>
      </c>
      <c r="M142" s="137">
        <v>18</v>
      </c>
      <c r="N142" s="137">
        <v>12</v>
      </c>
      <c r="O142" s="137">
        <v>9</v>
      </c>
      <c r="P142" s="138">
        <v>11</v>
      </c>
      <c r="R142" s="132"/>
      <c r="S142" s="132"/>
      <c r="T142" s="132"/>
      <c r="U142" s="132"/>
      <c r="V142" s="132"/>
      <c r="W142" s="132"/>
      <c r="X142" s="132"/>
      <c r="Y142" s="132"/>
      <c r="Z142" s="132"/>
      <c r="AA142" s="132"/>
      <c r="AB142" s="132"/>
      <c r="AC142" s="132"/>
    </row>
    <row r="143" spans="4:29" ht="15.75" x14ac:dyDescent="0.25">
      <c r="D143" s="136">
        <v>43918</v>
      </c>
      <c r="E143" s="140">
        <v>259</v>
      </c>
      <c r="F143" s="140">
        <v>260</v>
      </c>
      <c r="G143" s="137">
        <v>166</v>
      </c>
      <c r="H143" s="137">
        <v>135</v>
      </c>
      <c r="I143" s="137">
        <v>127</v>
      </c>
      <c r="J143" s="137">
        <v>81</v>
      </c>
      <c r="K143" s="137">
        <v>66</v>
      </c>
      <c r="L143" s="137">
        <v>12</v>
      </c>
      <c r="M143" s="137">
        <v>11</v>
      </c>
      <c r="N143" s="137">
        <v>13</v>
      </c>
      <c r="O143" s="137">
        <v>17</v>
      </c>
      <c r="P143" s="138">
        <v>12</v>
      </c>
      <c r="R143" s="132"/>
      <c r="S143" s="132"/>
      <c r="T143" s="132"/>
      <c r="U143" s="132"/>
      <c r="V143" s="132"/>
      <c r="W143" s="132"/>
      <c r="X143" s="132"/>
      <c r="Y143" s="132"/>
      <c r="Z143" s="132"/>
      <c r="AA143" s="132"/>
      <c r="AB143" s="132"/>
      <c r="AC143" s="132"/>
    </row>
    <row r="144" spans="4:29" ht="15.75" x14ac:dyDescent="0.25">
      <c r="D144" s="136">
        <v>43919</v>
      </c>
      <c r="E144" s="137">
        <v>161</v>
      </c>
      <c r="F144" s="140">
        <v>269</v>
      </c>
      <c r="G144" s="137">
        <v>153</v>
      </c>
      <c r="H144" s="137">
        <v>182</v>
      </c>
      <c r="I144" s="137">
        <v>97</v>
      </c>
      <c r="J144" s="137">
        <v>90</v>
      </c>
      <c r="K144" s="137">
        <v>74</v>
      </c>
      <c r="L144" s="137">
        <v>19</v>
      </c>
      <c r="M144" s="137">
        <v>14</v>
      </c>
      <c r="N144" s="137">
        <v>22</v>
      </c>
      <c r="O144" s="137">
        <v>15</v>
      </c>
      <c r="P144" s="138">
        <v>8</v>
      </c>
      <c r="R144" s="132"/>
      <c r="S144" s="132"/>
      <c r="T144" s="132"/>
      <c r="U144" s="132"/>
      <c r="V144" s="132"/>
      <c r="W144" s="132"/>
      <c r="X144" s="132"/>
      <c r="Y144" s="132"/>
      <c r="Z144" s="132"/>
      <c r="AA144" s="132"/>
      <c r="AB144" s="132"/>
      <c r="AC144" s="132"/>
    </row>
    <row r="145" spans="4:42" ht="15.75" x14ac:dyDescent="0.25">
      <c r="D145" s="136">
        <v>43920</v>
      </c>
      <c r="E145" s="137">
        <v>141</v>
      </c>
      <c r="F145" s="137">
        <v>214</v>
      </c>
      <c r="G145" s="137">
        <v>148</v>
      </c>
      <c r="H145" s="137">
        <v>107</v>
      </c>
      <c r="I145" s="137">
        <v>115</v>
      </c>
      <c r="J145" s="137">
        <v>66</v>
      </c>
      <c r="K145" s="137">
        <v>58</v>
      </c>
      <c r="L145" s="137">
        <v>7</v>
      </c>
      <c r="M145" s="137">
        <v>14</v>
      </c>
      <c r="N145" s="137">
        <v>5</v>
      </c>
      <c r="O145" s="137">
        <v>4</v>
      </c>
      <c r="P145" s="138">
        <v>5</v>
      </c>
      <c r="R145" s="132"/>
      <c r="S145" s="132"/>
      <c r="T145" s="132"/>
      <c r="U145" s="132"/>
      <c r="V145" s="132"/>
      <c r="W145" s="132"/>
      <c r="X145" s="132"/>
      <c r="Y145" s="132"/>
      <c r="Z145" s="132"/>
      <c r="AA145" s="132"/>
      <c r="AB145" s="132"/>
      <c r="AC145" s="132"/>
    </row>
    <row r="146" spans="4:42" ht="15.75" x14ac:dyDescent="0.25">
      <c r="D146" s="136">
        <v>43921</v>
      </c>
      <c r="E146" s="137">
        <v>139</v>
      </c>
      <c r="F146" s="139">
        <v>181</v>
      </c>
      <c r="G146" s="137">
        <v>143</v>
      </c>
      <c r="H146" s="137">
        <v>98</v>
      </c>
      <c r="I146" s="137">
        <v>117</v>
      </c>
      <c r="J146" s="137">
        <v>66</v>
      </c>
      <c r="K146" s="137">
        <v>41</v>
      </c>
      <c r="L146" s="137">
        <v>20</v>
      </c>
      <c r="M146" s="137">
        <v>13</v>
      </c>
      <c r="N146" s="137">
        <v>7</v>
      </c>
      <c r="O146" s="137">
        <v>9</v>
      </c>
      <c r="P146" s="141">
        <v>11</v>
      </c>
      <c r="R146" s="132"/>
      <c r="S146" s="132"/>
      <c r="T146" s="132"/>
      <c r="U146" s="132"/>
      <c r="V146" s="132"/>
      <c r="W146" s="132"/>
      <c r="X146" s="132"/>
      <c r="Y146" s="132"/>
      <c r="Z146" s="132"/>
      <c r="AA146" s="132"/>
      <c r="AB146" s="132"/>
      <c r="AC146" s="132"/>
      <c r="AE146" s="6"/>
      <c r="AF146" s="6"/>
      <c r="AG146" s="6"/>
      <c r="AH146" s="6"/>
      <c r="AI146" s="6"/>
      <c r="AJ146" s="6"/>
      <c r="AK146" s="6"/>
      <c r="AL146" s="6"/>
      <c r="AM146" s="6"/>
      <c r="AN146" s="6"/>
      <c r="AO146" s="6"/>
      <c r="AP146" s="6"/>
    </row>
    <row r="147" spans="4:42" ht="15.75" x14ac:dyDescent="0.25">
      <c r="D147" s="136">
        <v>43922</v>
      </c>
      <c r="E147" s="137">
        <v>244</v>
      </c>
      <c r="F147" s="137">
        <v>148</v>
      </c>
      <c r="G147" s="137">
        <v>172</v>
      </c>
      <c r="H147" s="137">
        <v>140</v>
      </c>
      <c r="I147" s="137">
        <v>87</v>
      </c>
      <c r="J147" s="137">
        <v>65</v>
      </c>
      <c r="K147" s="137">
        <v>81</v>
      </c>
      <c r="L147" s="137">
        <v>23</v>
      </c>
      <c r="M147" s="137">
        <v>17</v>
      </c>
      <c r="N147" s="137">
        <v>14</v>
      </c>
      <c r="O147" s="137">
        <v>20</v>
      </c>
      <c r="P147" s="138">
        <v>8</v>
      </c>
      <c r="R147" s="132"/>
      <c r="S147" s="132"/>
      <c r="T147" s="132"/>
      <c r="U147" s="132"/>
      <c r="V147" s="132"/>
      <c r="W147" s="132"/>
      <c r="X147" s="132"/>
      <c r="Y147" s="132"/>
      <c r="Z147" s="132"/>
      <c r="AA147" s="132"/>
      <c r="AB147" s="132"/>
      <c r="AC147" s="132"/>
      <c r="AD147" s="132"/>
      <c r="AE147" s="6"/>
      <c r="AF147" s="6"/>
      <c r="AG147" s="6"/>
      <c r="AH147" s="6"/>
      <c r="AI147" s="6"/>
      <c r="AJ147" s="6"/>
      <c r="AK147" s="6"/>
      <c r="AL147" s="6"/>
      <c r="AM147" s="6"/>
      <c r="AN147" s="6"/>
      <c r="AO147" s="6"/>
      <c r="AP147" s="6"/>
    </row>
    <row r="148" spans="4:42" ht="15.75" x14ac:dyDescent="0.25">
      <c r="D148" s="136">
        <v>43923</v>
      </c>
      <c r="E148" s="137">
        <v>223</v>
      </c>
      <c r="F148" s="137">
        <v>230</v>
      </c>
      <c r="G148" s="137">
        <v>184</v>
      </c>
      <c r="H148" s="137">
        <v>112</v>
      </c>
      <c r="I148" s="137">
        <v>85</v>
      </c>
      <c r="J148" s="137">
        <v>89</v>
      </c>
      <c r="K148" s="137">
        <v>86</v>
      </c>
      <c r="L148" s="137">
        <v>14</v>
      </c>
      <c r="M148" s="137">
        <v>17</v>
      </c>
      <c r="N148" s="137">
        <v>21</v>
      </c>
      <c r="O148" s="137">
        <v>14</v>
      </c>
      <c r="P148" s="138">
        <v>8</v>
      </c>
      <c r="R148" s="132"/>
      <c r="S148" s="132"/>
      <c r="T148" s="132"/>
      <c r="U148" s="132"/>
      <c r="V148" s="132"/>
      <c r="W148" s="132"/>
      <c r="X148" s="132"/>
      <c r="Y148" s="132"/>
      <c r="Z148" s="132"/>
      <c r="AA148" s="132"/>
      <c r="AB148" s="132"/>
      <c r="AC148" s="132"/>
      <c r="AD148" s="132"/>
      <c r="AE148" s="6"/>
      <c r="AF148" s="6"/>
      <c r="AG148" s="6"/>
      <c r="AH148" s="6"/>
      <c r="AI148" s="6"/>
      <c r="AJ148" s="6"/>
      <c r="AK148" s="6"/>
      <c r="AL148" s="6"/>
      <c r="AM148" s="6"/>
      <c r="AN148" s="6"/>
      <c r="AO148" s="6"/>
      <c r="AP148" s="6"/>
    </row>
    <row r="149" spans="4:42" ht="15.75" x14ac:dyDescent="0.25">
      <c r="D149" s="136">
        <v>43924</v>
      </c>
      <c r="E149" s="137">
        <v>206</v>
      </c>
      <c r="F149" s="137">
        <v>156</v>
      </c>
      <c r="G149" s="137">
        <v>171</v>
      </c>
      <c r="H149" s="137">
        <v>155</v>
      </c>
      <c r="I149" s="137">
        <v>113</v>
      </c>
      <c r="J149" s="137">
        <v>69</v>
      </c>
      <c r="K149" s="137">
        <v>79</v>
      </c>
      <c r="L149" s="137">
        <v>22</v>
      </c>
      <c r="M149" s="137">
        <v>23</v>
      </c>
      <c r="N149" s="137">
        <v>15</v>
      </c>
      <c r="O149" s="137">
        <v>11</v>
      </c>
      <c r="P149" s="138">
        <v>6</v>
      </c>
      <c r="R149" s="132"/>
      <c r="S149" s="132"/>
      <c r="T149" s="132"/>
      <c r="U149" s="132"/>
      <c r="V149" s="132"/>
      <c r="W149" s="132"/>
      <c r="X149" s="132"/>
      <c r="Y149" s="132"/>
      <c r="Z149" s="132"/>
      <c r="AA149" s="132"/>
      <c r="AB149" s="132"/>
      <c r="AC149" s="132"/>
      <c r="AD149" s="132"/>
      <c r="AE149" s="6"/>
      <c r="AF149" s="6"/>
      <c r="AG149" s="6"/>
      <c r="AH149" s="6"/>
      <c r="AI149" s="6"/>
      <c r="AJ149" s="6"/>
      <c r="AK149" s="6"/>
      <c r="AL149" s="6"/>
      <c r="AM149" s="6"/>
      <c r="AN149" s="6"/>
      <c r="AO149" s="6"/>
      <c r="AP149" s="6"/>
    </row>
    <row r="150" spans="4:42" ht="15.75" x14ac:dyDescent="0.25">
      <c r="D150" s="136">
        <v>43925</v>
      </c>
      <c r="E150" s="137">
        <v>195</v>
      </c>
      <c r="F150" s="137">
        <v>138</v>
      </c>
      <c r="G150" s="137">
        <v>174</v>
      </c>
      <c r="H150" s="137">
        <v>103</v>
      </c>
      <c r="I150" s="137">
        <v>51</v>
      </c>
      <c r="J150" s="137">
        <v>61</v>
      </c>
      <c r="K150" s="137">
        <v>113</v>
      </c>
      <c r="L150" s="137">
        <v>9</v>
      </c>
      <c r="M150" s="137">
        <v>17</v>
      </c>
      <c r="N150" s="137">
        <v>17</v>
      </c>
      <c r="O150" s="137">
        <v>19</v>
      </c>
      <c r="P150" s="138">
        <v>7</v>
      </c>
      <c r="R150" s="132"/>
      <c r="S150" s="132"/>
      <c r="T150" s="132"/>
      <c r="U150" s="132"/>
      <c r="V150" s="132"/>
      <c r="W150" s="132"/>
      <c r="X150" s="132"/>
      <c r="Y150" s="132"/>
      <c r="Z150" s="132"/>
      <c r="AA150" s="132"/>
      <c r="AB150" s="132"/>
      <c r="AC150" s="132"/>
      <c r="AD150" s="132"/>
      <c r="AE150" s="6"/>
      <c r="AF150" s="6"/>
      <c r="AG150" s="6"/>
      <c r="AH150" s="6"/>
      <c r="AI150" s="6"/>
      <c r="AJ150" s="6"/>
      <c r="AK150" s="6"/>
      <c r="AL150" s="6"/>
      <c r="AM150" s="6"/>
      <c r="AN150" s="6"/>
      <c r="AO150" s="6"/>
      <c r="AP150" s="6"/>
    </row>
    <row r="151" spans="4:42" ht="15.75" x14ac:dyDescent="0.25">
      <c r="D151" s="136">
        <v>43926</v>
      </c>
      <c r="E151" s="140">
        <v>298</v>
      </c>
      <c r="F151" s="137">
        <v>179</v>
      </c>
      <c r="G151" s="137">
        <v>230</v>
      </c>
      <c r="H151" s="137">
        <v>125</v>
      </c>
      <c r="I151" s="137">
        <v>142</v>
      </c>
      <c r="J151" s="137">
        <v>94</v>
      </c>
      <c r="K151" s="137">
        <v>83</v>
      </c>
      <c r="L151" s="137">
        <v>20</v>
      </c>
      <c r="M151" s="137">
        <v>7</v>
      </c>
      <c r="N151" s="137">
        <v>17</v>
      </c>
      <c r="O151" s="137">
        <v>16</v>
      </c>
      <c r="P151" s="138">
        <v>13</v>
      </c>
      <c r="R151" s="132"/>
      <c r="S151" s="132"/>
      <c r="T151" s="132"/>
      <c r="U151" s="132"/>
      <c r="V151" s="132"/>
      <c r="W151" s="132"/>
      <c r="X151" s="132"/>
      <c r="Y151" s="132"/>
      <c r="Z151" s="132"/>
      <c r="AA151" s="132"/>
      <c r="AB151" s="132"/>
      <c r="AC151" s="132"/>
      <c r="AD151" s="132"/>
      <c r="AE151" s="6"/>
      <c r="AF151" s="6"/>
      <c r="AG151" s="6"/>
      <c r="AH151" s="6"/>
      <c r="AI151" s="6"/>
      <c r="AJ151" s="6"/>
      <c r="AK151" s="6"/>
      <c r="AL151" s="6"/>
      <c r="AM151" s="6"/>
      <c r="AN151" s="6"/>
      <c r="AO151" s="6"/>
      <c r="AP151" s="6"/>
    </row>
    <row r="152" spans="4:42" ht="15.75" x14ac:dyDescent="0.25">
      <c r="D152" s="136">
        <v>43927</v>
      </c>
      <c r="E152" s="137">
        <v>246</v>
      </c>
      <c r="F152" s="137">
        <v>193</v>
      </c>
      <c r="G152" s="137">
        <v>115</v>
      </c>
      <c r="H152" s="137">
        <v>100</v>
      </c>
      <c r="I152" s="137">
        <v>107</v>
      </c>
      <c r="J152" s="137">
        <v>52</v>
      </c>
      <c r="K152" s="137">
        <v>71</v>
      </c>
      <c r="L152" s="137">
        <v>10</v>
      </c>
      <c r="M152" s="137">
        <v>37</v>
      </c>
      <c r="N152" s="137">
        <v>8</v>
      </c>
      <c r="O152" s="137">
        <v>9</v>
      </c>
      <c r="P152" s="138">
        <v>4</v>
      </c>
      <c r="R152" s="132"/>
      <c r="S152" s="132"/>
      <c r="T152" s="132"/>
      <c r="U152" s="132"/>
      <c r="V152" s="132"/>
      <c r="W152" s="132"/>
      <c r="X152" s="132"/>
      <c r="Y152" s="132"/>
      <c r="Z152" s="132"/>
      <c r="AA152" s="132"/>
      <c r="AB152" s="132"/>
      <c r="AC152" s="132"/>
      <c r="AD152" s="132"/>
      <c r="AE152" s="6"/>
      <c r="AF152" s="6"/>
      <c r="AG152" s="6"/>
      <c r="AH152" s="6"/>
      <c r="AI152" s="6"/>
      <c r="AJ152" s="6"/>
      <c r="AK152" s="6"/>
      <c r="AL152" s="6"/>
      <c r="AM152" s="6"/>
      <c r="AN152" s="6"/>
      <c r="AO152" s="6"/>
      <c r="AP152" s="6"/>
    </row>
    <row r="153" spans="4:42" ht="15.75" x14ac:dyDescent="0.25">
      <c r="D153" s="136">
        <v>43928</v>
      </c>
      <c r="E153" s="137">
        <v>139</v>
      </c>
      <c r="F153" s="137">
        <v>158</v>
      </c>
      <c r="G153" s="137">
        <v>124</v>
      </c>
      <c r="H153" s="137">
        <v>90</v>
      </c>
      <c r="I153" s="137">
        <v>88</v>
      </c>
      <c r="J153" s="137">
        <v>52</v>
      </c>
      <c r="K153" s="137">
        <v>68</v>
      </c>
      <c r="L153" s="137">
        <v>10</v>
      </c>
      <c r="M153" s="137">
        <v>33</v>
      </c>
      <c r="N153" s="137">
        <v>5</v>
      </c>
      <c r="O153" s="137">
        <v>3</v>
      </c>
      <c r="P153" s="138">
        <v>7</v>
      </c>
      <c r="R153" s="132"/>
      <c r="S153" s="132"/>
      <c r="T153" s="132"/>
      <c r="U153" s="132"/>
      <c r="V153" s="132"/>
      <c r="W153" s="132"/>
      <c r="X153" s="132"/>
      <c r="Y153" s="132"/>
      <c r="Z153" s="132"/>
      <c r="AA153" s="132"/>
      <c r="AB153" s="132"/>
      <c r="AC153" s="132"/>
      <c r="AD153" s="132"/>
      <c r="AE153" s="6"/>
      <c r="AF153" s="6"/>
      <c r="AG153" s="6"/>
      <c r="AH153" s="6"/>
      <c r="AI153" s="6"/>
      <c r="AJ153" s="6"/>
      <c r="AK153" s="6"/>
      <c r="AL153" s="6"/>
      <c r="AM153" s="6"/>
      <c r="AN153" s="6"/>
      <c r="AO153" s="6"/>
      <c r="AP153" s="6"/>
    </row>
    <row r="154" spans="4:42" ht="15.75" x14ac:dyDescent="0.25">
      <c r="D154" s="136">
        <v>43929</v>
      </c>
      <c r="E154" s="137">
        <v>247</v>
      </c>
      <c r="F154" s="137">
        <v>185</v>
      </c>
      <c r="G154" s="137">
        <v>130</v>
      </c>
      <c r="H154" s="137">
        <v>91</v>
      </c>
      <c r="I154" s="137">
        <v>82</v>
      </c>
      <c r="J154" s="137">
        <v>71</v>
      </c>
      <c r="K154" s="137">
        <v>66</v>
      </c>
      <c r="L154" s="137">
        <v>19</v>
      </c>
      <c r="M154" s="137">
        <v>18</v>
      </c>
      <c r="N154" s="137">
        <v>33</v>
      </c>
      <c r="O154" s="137">
        <v>14</v>
      </c>
      <c r="P154" s="138">
        <v>13</v>
      </c>
      <c r="R154" s="132"/>
      <c r="S154" s="132"/>
      <c r="T154" s="132"/>
      <c r="U154" s="132"/>
      <c r="V154" s="132"/>
      <c r="W154" s="132"/>
      <c r="X154" s="132"/>
      <c r="Y154" s="132"/>
      <c r="Z154" s="132"/>
      <c r="AA154" s="132"/>
      <c r="AB154" s="132"/>
      <c r="AC154" s="132"/>
      <c r="AD154" s="132"/>
      <c r="AE154" s="6"/>
      <c r="AF154" s="6"/>
      <c r="AG154" s="6"/>
      <c r="AH154" s="6"/>
      <c r="AI154" s="6"/>
      <c r="AJ154" s="6"/>
      <c r="AK154" s="6"/>
      <c r="AL154" s="6"/>
      <c r="AM154" s="6"/>
      <c r="AN154" s="6"/>
      <c r="AO154" s="6"/>
      <c r="AP154" s="6"/>
    </row>
    <row r="155" spans="4:42" ht="15.75" x14ac:dyDescent="0.25">
      <c r="D155" s="136">
        <v>43930</v>
      </c>
      <c r="E155" s="140">
        <v>317</v>
      </c>
      <c r="F155" s="137">
        <v>212</v>
      </c>
      <c r="G155" s="137">
        <v>180</v>
      </c>
      <c r="H155" s="137">
        <v>135</v>
      </c>
      <c r="I155" s="137">
        <v>126</v>
      </c>
      <c r="J155" s="137">
        <v>60</v>
      </c>
      <c r="K155" s="139">
        <v>80</v>
      </c>
      <c r="L155" s="137">
        <v>10</v>
      </c>
      <c r="M155" s="137">
        <v>30</v>
      </c>
      <c r="N155" s="137">
        <v>37</v>
      </c>
      <c r="O155" s="137">
        <v>17</v>
      </c>
      <c r="P155" s="138">
        <v>9</v>
      </c>
      <c r="R155" s="132"/>
      <c r="S155" s="132"/>
      <c r="T155" s="132"/>
      <c r="U155" s="132"/>
      <c r="V155" s="132"/>
      <c r="W155" s="132"/>
      <c r="X155" s="132"/>
      <c r="Y155" s="132"/>
      <c r="Z155" s="132"/>
      <c r="AA155" s="132"/>
      <c r="AB155" s="132"/>
      <c r="AC155" s="132"/>
      <c r="AD155" s="132"/>
      <c r="AE155" s="6"/>
      <c r="AF155" s="6"/>
      <c r="AG155" s="6"/>
      <c r="AH155" s="6"/>
      <c r="AI155" s="6"/>
      <c r="AJ155" s="6"/>
      <c r="AK155" s="6"/>
      <c r="AL155" s="6"/>
      <c r="AM155" s="6"/>
      <c r="AN155" s="6"/>
      <c r="AO155" s="6"/>
      <c r="AP155" s="6"/>
    </row>
    <row r="156" spans="4:42" ht="15.75" x14ac:dyDescent="0.25">
      <c r="D156" s="136">
        <v>43931</v>
      </c>
      <c r="E156" s="137">
        <v>208</v>
      </c>
      <c r="F156" s="140">
        <v>253</v>
      </c>
      <c r="G156" s="137">
        <v>236</v>
      </c>
      <c r="H156" s="137">
        <v>164</v>
      </c>
      <c r="I156" s="137">
        <v>103</v>
      </c>
      <c r="J156" s="137">
        <v>60</v>
      </c>
      <c r="K156" s="137">
        <v>191</v>
      </c>
      <c r="L156" s="137">
        <v>25</v>
      </c>
      <c r="M156" s="137">
        <v>26</v>
      </c>
      <c r="N156" s="137">
        <v>29</v>
      </c>
      <c r="O156" s="137">
        <v>25</v>
      </c>
      <c r="P156" s="138">
        <v>15</v>
      </c>
      <c r="R156" s="132"/>
      <c r="S156" s="132"/>
      <c r="T156" s="132"/>
      <c r="U156" s="132"/>
      <c r="V156" s="132"/>
      <c r="W156" s="132"/>
      <c r="X156" s="132"/>
      <c r="Y156" s="132"/>
      <c r="Z156" s="132"/>
      <c r="AA156" s="132"/>
      <c r="AB156" s="132"/>
      <c r="AC156" s="132"/>
      <c r="AD156" s="132"/>
      <c r="AE156" s="6"/>
      <c r="AF156" s="6"/>
      <c r="AG156" s="6"/>
      <c r="AH156" s="6"/>
      <c r="AI156" s="6"/>
      <c r="AJ156" s="6"/>
      <c r="AK156" s="6"/>
      <c r="AL156" s="6"/>
      <c r="AM156" s="6"/>
      <c r="AN156" s="6"/>
      <c r="AO156" s="6"/>
      <c r="AP156" s="6"/>
    </row>
    <row r="157" spans="4:42" ht="15.75" x14ac:dyDescent="0.25">
      <c r="D157" s="136">
        <v>43932</v>
      </c>
      <c r="E157" s="140">
        <v>411</v>
      </c>
      <c r="F157" s="137">
        <v>203</v>
      </c>
      <c r="G157" s="137">
        <v>157</v>
      </c>
      <c r="H157" s="137">
        <v>155</v>
      </c>
      <c r="I157" s="137">
        <v>125</v>
      </c>
      <c r="J157" s="137">
        <v>53</v>
      </c>
      <c r="K157" s="137">
        <v>97</v>
      </c>
      <c r="L157" s="137">
        <v>39</v>
      </c>
      <c r="M157" s="137">
        <v>26</v>
      </c>
      <c r="N157" s="137">
        <v>15</v>
      </c>
      <c r="O157" s="137">
        <v>22</v>
      </c>
      <c r="P157" s="138">
        <v>13</v>
      </c>
      <c r="R157" s="132"/>
      <c r="S157" s="132"/>
      <c r="T157" s="132"/>
      <c r="U157" s="132"/>
      <c r="V157" s="132"/>
      <c r="W157" s="132"/>
      <c r="X157" s="132"/>
      <c r="Y157" s="132"/>
      <c r="Z157" s="132"/>
      <c r="AA157" s="132"/>
      <c r="AB157" s="132"/>
      <c r="AC157" s="132"/>
      <c r="AD157" s="132"/>
      <c r="AE157" s="132"/>
      <c r="AF157" s="132"/>
      <c r="AG157" s="132"/>
      <c r="AH157" s="132"/>
      <c r="AI157" s="132"/>
      <c r="AJ157" s="132"/>
      <c r="AK157" s="132"/>
      <c r="AL157" s="132"/>
      <c r="AM157" s="132"/>
      <c r="AN157" s="132"/>
      <c r="AO157" s="132"/>
      <c r="AP157" s="132"/>
    </row>
    <row r="158" spans="4:42" ht="15.75" x14ac:dyDescent="0.25">
      <c r="D158" s="136">
        <v>43933</v>
      </c>
      <c r="E158" s="137">
        <v>223</v>
      </c>
      <c r="F158" s="140">
        <v>254</v>
      </c>
      <c r="G158" s="137">
        <v>188</v>
      </c>
      <c r="H158" s="137">
        <v>170</v>
      </c>
      <c r="I158" s="137">
        <v>116</v>
      </c>
      <c r="J158" s="137">
        <v>80</v>
      </c>
      <c r="K158" s="137">
        <v>71</v>
      </c>
      <c r="L158" s="137">
        <v>14</v>
      </c>
      <c r="M158" s="137">
        <v>15</v>
      </c>
      <c r="N158" s="137">
        <v>19</v>
      </c>
      <c r="O158" s="137">
        <v>14</v>
      </c>
      <c r="P158" s="138">
        <v>10</v>
      </c>
      <c r="R158" s="132"/>
      <c r="S158" s="132"/>
      <c r="T158" s="132"/>
      <c r="U158" s="132"/>
      <c r="V158" s="132"/>
      <c r="W158" s="132"/>
      <c r="X158" s="132"/>
      <c r="Y158" s="132"/>
      <c r="Z158" s="132"/>
      <c r="AA158" s="132"/>
      <c r="AB158" s="132"/>
      <c r="AC158" s="132"/>
      <c r="AD158" s="132"/>
    </row>
    <row r="159" spans="4:42" ht="15.75" x14ac:dyDescent="0.25">
      <c r="D159" s="136">
        <v>43934</v>
      </c>
      <c r="E159" s="140">
        <v>263</v>
      </c>
      <c r="F159" s="137">
        <v>139</v>
      </c>
      <c r="G159" s="137">
        <v>94</v>
      </c>
      <c r="H159" s="137">
        <v>214</v>
      </c>
      <c r="I159" s="137">
        <v>45</v>
      </c>
      <c r="J159" s="137">
        <v>68</v>
      </c>
      <c r="K159" s="137">
        <v>51</v>
      </c>
      <c r="L159" s="137">
        <v>34</v>
      </c>
      <c r="M159" s="137">
        <v>26</v>
      </c>
      <c r="N159" s="137">
        <v>13</v>
      </c>
      <c r="O159" s="137">
        <v>9</v>
      </c>
      <c r="P159" s="138">
        <v>8</v>
      </c>
      <c r="R159" s="132"/>
      <c r="S159" s="132"/>
      <c r="T159" s="132"/>
      <c r="U159" s="132"/>
      <c r="V159" s="132"/>
      <c r="W159" s="132"/>
      <c r="X159" s="132"/>
      <c r="Y159" s="132"/>
      <c r="Z159" s="132"/>
      <c r="AA159" s="132"/>
      <c r="AB159" s="132"/>
      <c r="AC159" s="132"/>
      <c r="AD159" s="132"/>
    </row>
    <row r="160" spans="4:42" ht="15.75" x14ac:dyDescent="0.25">
      <c r="D160" s="136">
        <v>43935</v>
      </c>
      <c r="E160" s="137">
        <v>142</v>
      </c>
      <c r="F160" s="137">
        <v>173</v>
      </c>
      <c r="G160" s="137">
        <v>100</v>
      </c>
      <c r="H160" s="137">
        <v>115</v>
      </c>
      <c r="I160" s="137">
        <v>186</v>
      </c>
      <c r="J160" s="137">
        <v>27</v>
      </c>
      <c r="K160" s="137">
        <v>60</v>
      </c>
      <c r="L160" s="137">
        <v>7</v>
      </c>
      <c r="M160" s="137">
        <v>18</v>
      </c>
      <c r="N160" s="137">
        <v>8</v>
      </c>
      <c r="O160" s="137">
        <v>6</v>
      </c>
      <c r="P160" s="138">
        <v>1</v>
      </c>
      <c r="R160" s="132"/>
      <c r="S160" s="132"/>
      <c r="T160" s="132"/>
      <c r="U160" s="132"/>
      <c r="V160" s="132"/>
      <c r="W160" s="132"/>
      <c r="X160" s="132"/>
      <c r="Y160" s="132"/>
      <c r="Z160" s="132"/>
      <c r="AA160" s="132"/>
      <c r="AB160" s="132"/>
      <c r="AC160" s="132"/>
      <c r="AD160" s="132"/>
    </row>
    <row r="161" spans="4:30" ht="15.75" x14ac:dyDescent="0.25">
      <c r="D161" s="136">
        <v>43936</v>
      </c>
      <c r="E161" s="137">
        <v>193</v>
      </c>
      <c r="F161" s="137">
        <v>115</v>
      </c>
      <c r="G161" s="137">
        <v>111</v>
      </c>
      <c r="H161" s="137">
        <v>119</v>
      </c>
      <c r="I161" s="137">
        <v>39</v>
      </c>
      <c r="J161" s="137">
        <v>90</v>
      </c>
      <c r="K161" s="137">
        <v>52</v>
      </c>
      <c r="L161" s="137">
        <v>13</v>
      </c>
      <c r="M161" s="137">
        <v>5</v>
      </c>
      <c r="N161" s="139">
        <v>10</v>
      </c>
      <c r="O161" s="137">
        <v>7</v>
      </c>
      <c r="P161" s="138">
        <v>5</v>
      </c>
      <c r="R161" s="132"/>
      <c r="S161" s="132"/>
      <c r="T161" s="132"/>
      <c r="U161" s="132"/>
      <c r="V161" s="132"/>
      <c r="W161" s="132"/>
      <c r="X161" s="132"/>
      <c r="Y161" s="132"/>
      <c r="Z161" s="132"/>
      <c r="AA161" s="132"/>
      <c r="AB161" s="132"/>
      <c r="AC161" s="132"/>
      <c r="AD161" s="132"/>
    </row>
    <row r="162" spans="4:30" ht="15.75" x14ac:dyDescent="0.25">
      <c r="D162" s="136">
        <v>43937</v>
      </c>
      <c r="E162" s="140">
        <v>274</v>
      </c>
      <c r="F162" s="137">
        <v>206</v>
      </c>
      <c r="G162" s="137">
        <v>134</v>
      </c>
      <c r="H162" s="137">
        <v>120</v>
      </c>
      <c r="I162" s="137">
        <v>100</v>
      </c>
      <c r="J162" s="137">
        <v>66</v>
      </c>
      <c r="K162" s="137">
        <v>91</v>
      </c>
      <c r="L162" s="137">
        <v>21</v>
      </c>
      <c r="M162" s="137">
        <v>2</v>
      </c>
      <c r="N162" s="137">
        <v>29</v>
      </c>
      <c r="O162" s="137">
        <v>11</v>
      </c>
      <c r="P162" s="138">
        <v>7</v>
      </c>
      <c r="R162" s="132"/>
      <c r="S162" s="132"/>
      <c r="T162" s="132"/>
      <c r="U162" s="132"/>
      <c r="V162" s="132"/>
      <c r="W162" s="132"/>
      <c r="X162" s="132"/>
      <c r="Y162" s="132"/>
      <c r="Z162" s="132"/>
      <c r="AA162" s="132"/>
      <c r="AB162" s="132"/>
      <c r="AC162" s="132"/>
      <c r="AD162" s="132"/>
    </row>
    <row r="163" spans="4:30" ht="15.75" x14ac:dyDescent="0.25">
      <c r="D163" s="136">
        <v>43938</v>
      </c>
      <c r="E163" s="140">
        <v>258</v>
      </c>
      <c r="F163" s="137">
        <v>177</v>
      </c>
      <c r="G163" s="137">
        <v>203</v>
      </c>
      <c r="H163" s="137">
        <v>163</v>
      </c>
      <c r="I163" s="137">
        <v>135</v>
      </c>
      <c r="J163" s="137">
        <v>71</v>
      </c>
      <c r="K163" s="137">
        <v>124</v>
      </c>
      <c r="L163" s="137">
        <v>45</v>
      </c>
      <c r="M163" s="137">
        <v>20</v>
      </c>
      <c r="N163" s="137">
        <v>21</v>
      </c>
      <c r="O163" s="137">
        <v>14</v>
      </c>
      <c r="P163" s="138">
        <v>4</v>
      </c>
      <c r="R163" s="132"/>
      <c r="S163" s="132"/>
      <c r="T163" s="132"/>
      <c r="U163" s="132"/>
      <c r="V163" s="132"/>
      <c r="W163" s="132"/>
      <c r="X163" s="132"/>
      <c r="Y163" s="132"/>
      <c r="Z163" s="132"/>
      <c r="AA163" s="132"/>
      <c r="AB163" s="132"/>
      <c r="AC163" s="132"/>
      <c r="AD163" s="132"/>
    </row>
    <row r="164" spans="4:30" ht="15.75" x14ac:dyDescent="0.25">
      <c r="D164" s="136">
        <v>43939</v>
      </c>
      <c r="E164" s="140">
        <v>303</v>
      </c>
      <c r="F164" s="137">
        <v>197</v>
      </c>
      <c r="G164" s="137">
        <v>156</v>
      </c>
      <c r="H164" s="137">
        <v>161</v>
      </c>
      <c r="I164" s="137">
        <v>115</v>
      </c>
      <c r="J164" s="137">
        <v>69</v>
      </c>
      <c r="K164" s="137">
        <v>52</v>
      </c>
      <c r="L164" s="137">
        <v>45</v>
      </c>
      <c r="M164" s="137">
        <v>10</v>
      </c>
      <c r="N164" s="137">
        <v>11</v>
      </c>
      <c r="O164" s="137">
        <v>19</v>
      </c>
      <c r="P164" s="138">
        <v>2</v>
      </c>
      <c r="R164" s="132"/>
      <c r="S164" s="132"/>
      <c r="T164" s="132"/>
      <c r="U164" s="132"/>
      <c r="V164" s="132"/>
      <c r="W164" s="132"/>
      <c r="X164" s="132"/>
      <c r="Y164" s="132"/>
      <c r="Z164" s="132"/>
      <c r="AA164" s="132"/>
      <c r="AB164" s="132"/>
      <c r="AC164" s="132"/>
      <c r="AD164" s="132"/>
    </row>
    <row r="165" spans="4:30" ht="15.75" x14ac:dyDescent="0.25">
      <c r="D165" s="136">
        <v>43940</v>
      </c>
      <c r="E165" s="140">
        <v>262</v>
      </c>
      <c r="F165" s="137">
        <v>178</v>
      </c>
      <c r="G165" s="137">
        <v>131</v>
      </c>
      <c r="H165" s="137">
        <v>204</v>
      </c>
      <c r="I165" s="137">
        <v>99</v>
      </c>
      <c r="J165" s="137">
        <v>52</v>
      </c>
      <c r="K165" s="137">
        <v>76</v>
      </c>
      <c r="L165" s="137">
        <v>20</v>
      </c>
      <c r="M165" s="137">
        <v>13</v>
      </c>
      <c r="N165" s="137">
        <v>14</v>
      </c>
      <c r="O165" s="137">
        <v>13</v>
      </c>
      <c r="P165" s="138">
        <v>4</v>
      </c>
      <c r="R165" s="132"/>
      <c r="S165" s="132"/>
      <c r="T165" s="132"/>
      <c r="U165" s="132"/>
      <c r="V165" s="132"/>
      <c r="W165" s="132"/>
      <c r="X165" s="132"/>
      <c r="Y165" s="132"/>
      <c r="Z165" s="132"/>
      <c r="AA165" s="132"/>
      <c r="AB165" s="132"/>
      <c r="AC165" s="132"/>
      <c r="AD165" s="132"/>
    </row>
    <row r="166" spans="4:30" ht="15.75" x14ac:dyDescent="0.25">
      <c r="D166" s="136">
        <v>43941</v>
      </c>
      <c r="E166" s="137">
        <v>141</v>
      </c>
      <c r="F166" s="137">
        <v>163</v>
      </c>
      <c r="G166" s="137">
        <v>99</v>
      </c>
      <c r="H166" s="137">
        <v>147</v>
      </c>
      <c r="I166" s="137">
        <v>80</v>
      </c>
      <c r="J166" s="137">
        <v>44</v>
      </c>
      <c r="K166" s="137">
        <v>46</v>
      </c>
      <c r="L166" s="137">
        <v>6</v>
      </c>
      <c r="M166" s="137">
        <v>7</v>
      </c>
      <c r="N166" s="137">
        <v>3</v>
      </c>
      <c r="O166" s="137">
        <v>10</v>
      </c>
      <c r="P166" s="138">
        <v>4</v>
      </c>
      <c r="R166" s="132"/>
      <c r="S166" s="132"/>
      <c r="T166" s="132"/>
      <c r="U166" s="132"/>
      <c r="V166" s="132"/>
      <c r="W166" s="132"/>
      <c r="X166" s="132"/>
      <c r="Y166" s="132"/>
      <c r="Z166" s="132"/>
      <c r="AA166" s="132"/>
      <c r="AB166" s="132"/>
      <c r="AC166" s="132"/>
      <c r="AD166" s="132"/>
    </row>
    <row r="167" spans="4:30" ht="15.75" x14ac:dyDescent="0.25">
      <c r="D167" s="136">
        <v>43942</v>
      </c>
      <c r="E167" s="137">
        <v>144</v>
      </c>
      <c r="F167" s="137">
        <v>140</v>
      </c>
      <c r="G167" s="137">
        <v>99</v>
      </c>
      <c r="H167" s="137">
        <v>98</v>
      </c>
      <c r="I167" s="137">
        <v>87</v>
      </c>
      <c r="J167" s="137">
        <v>54</v>
      </c>
      <c r="K167" s="137">
        <v>65</v>
      </c>
      <c r="L167" s="137">
        <v>23</v>
      </c>
      <c r="M167" s="137">
        <v>4</v>
      </c>
      <c r="N167" s="137">
        <v>6</v>
      </c>
      <c r="O167" s="137">
        <v>4</v>
      </c>
      <c r="P167" s="138">
        <v>5</v>
      </c>
      <c r="R167" s="132"/>
      <c r="S167" s="132"/>
      <c r="T167" s="132"/>
      <c r="U167" s="132"/>
      <c r="V167" s="132"/>
      <c r="W167" s="132"/>
      <c r="X167" s="132"/>
      <c r="Y167" s="132"/>
      <c r="Z167" s="132"/>
      <c r="AA167" s="132"/>
      <c r="AB167" s="132"/>
      <c r="AC167" s="132"/>
      <c r="AD167" s="132"/>
    </row>
    <row r="168" spans="4:30" ht="15.75" x14ac:dyDescent="0.25">
      <c r="D168" s="136">
        <v>43943</v>
      </c>
      <c r="E168" s="137">
        <v>162</v>
      </c>
      <c r="F168" s="137">
        <v>122</v>
      </c>
      <c r="G168" s="137">
        <v>107</v>
      </c>
      <c r="H168" s="137">
        <v>90</v>
      </c>
      <c r="I168" s="137">
        <v>94</v>
      </c>
      <c r="J168" s="137">
        <v>51</v>
      </c>
      <c r="K168" s="137">
        <v>35</v>
      </c>
      <c r="L168" s="137">
        <v>18</v>
      </c>
      <c r="M168" s="137">
        <v>8</v>
      </c>
      <c r="N168" s="137">
        <v>13</v>
      </c>
      <c r="O168" s="137">
        <v>5</v>
      </c>
      <c r="P168" s="138">
        <v>3</v>
      </c>
      <c r="R168" s="132"/>
      <c r="S168" s="132"/>
      <c r="T168" s="132"/>
      <c r="U168" s="132"/>
      <c r="V168" s="132"/>
      <c r="W168" s="132"/>
      <c r="X168" s="132"/>
      <c r="Y168" s="132"/>
      <c r="Z168" s="132"/>
      <c r="AA168" s="132"/>
      <c r="AB168" s="132"/>
      <c r="AC168" s="132"/>
      <c r="AD168" s="132"/>
    </row>
    <row r="169" spans="4:30" ht="15.75" x14ac:dyDescent="0.25">
      <c r="D169" s="136">
        <v>43944</v>
      </c>
      <c r="E169" s="137">
        <v>211</v>
      </c>
      <c r="F169" s="137">
        <v>128</v>
      </c>
      <c r="G169" s="137">
        <v>143</v>
      </c>
      <c r="H169" s="137">
        <v>136</v>
      </c>
      <c r="I169" s="137">
        <v>75</v>
      </c>
      <c r="J169" s="137">
        <v>63</v>
      </c>
      <c r="K169" s="137">
        <v>62</v>
      </c>
      <c r="L169" s="137">
        <v>28</v>
      </c>
      <c r="M169" s="137">
        <v>14</v>
      </c>
      <c r="N169" s="137">
        <v>8</v>
      </c>
      <c r="O169" s="137">
        <v>15</v>
      </c>
      <c r="P169" s="138">
        <v>4</v>
      </c>
      <c r="R169" s="132"/>
      <c r="S169" s="132"/>
      <c r="T169" s="132"/>
      <c r="U169" s="132"/>
      <c r="V169" s="132"/>
      <c r="W169" s="132"/>
      <c r="X169" s="132"/>
      <c r="Y169" s="132"/>
      <c r="Z169" s="132"/>
      <c r="AA169" s="132"/>
      <c r="AB169" s="132"/>
      <c r="AC169" s="132"/>
      <c r="AD169" s="132"/>
    </row>
    <row r="170" spans="4:30" ht="15.75" x14ac:dyDescent="0.25">
      <c r="D170" s="136">
        <v>43945</v>
      </c>
      <c r="E170" s="137">
        <v>182</v>
      </c>
      <c r="F170" s="137">
        <v>159</v>
      </c>
      <c r="G170" s="137">
        <v>85</v>
      </c>
      <c r="H170" s="137">
        <v>110</v>
      </c>
      <c r="I170" s="137">
        <v>102</v>
      </c>
      <c r="J170" s="137">
        <v>69</v>
      </c>
      <c r="K170" s="137">
        <v>48</v>
      </c>
      <c r="L170" s="137">
        <v>11</v>
      </c>
      <c r="M170" s="137">
        <v>3</v>
      </c>
      <c r="N170" s="137">
        <v>12</v>
      </c>
      <c r="O170" s="137">
        <v>16</v>
      </c>
      <c r="P170" s="138">
        <v>9</v>
      </c>
      <c r="R170" s="132"/>
      <c r="S170" s="132"/>
      <c r="T170" s="132"/>
      <c r="U170" s="132"/>
      <c r="V170" s="132"/>
      <c r="W170" s="132"/>
      <c r="X170" s="132"/>
      <c r="Y170" s="132"/>
      <c r="Z170" s="132"/>
      <c r="AA170" s="132"/>
      <c r="AB170" s="132"/>
      <c r="AC170" s="132"/>
      <c r="AD170" s="132"/>
    </row>
    <row r="171" spans="4:30" ht="15.75" x14ac:dyDescent="0.25">
      <c r="D171" s="136">
        <v>43946</v>
      </c>
      <c r="E171" s="137">
        <v>185</v>
      </c>
      <c r="F171" s="137">
        <v>127</v>
      </c>
      <c r="G171" s="137">
        <v>74</v>
      </c>
      <c r="H171" s="137">
        <v>93</v>
      </c>
      <c r="I171" s="137">
        <v>47</v>
      </c>
      <c r="J171" s="137">
        <v>45</v>
      </c>
      <c r="K171" s="137">
        <v>38</v>
      </c>
      <c r="L171" s="137">
        <v>25</v>
      </c>
      <c r="M171" s="137">
        <v>3</v>
      </c>
      <c r="N171" s="137">
        <v>4</v>
      </c>
      <c r="O171" s="137">
        <v>10</v>
      </c>
      <c r="P171" s="138">
        <v>4</v>
      </c>
      <c r="R171" s="132"/>
      <c r="S171" s="132"/>
      <c r="T171" s="132"/>
      <c r="U171" s="132"/>
      <c r="V171" s="132"/>
      <c r="W171" s="132"/>
      <c r="X171" s="132"/>
      <c r="Y171" s="132"/>
      <c r="Z171" s="132"/>
      <c r="AA171" s="132"/>
      <c r="AB171" s="132"/>
      <c r="AC171" s="132"/>
      <c r="AD171" s="132"/>
    </row>
    <row r="172" spans="4:30" ht="15.75" x14ac:dyDescent="0.25">
      <c r="D172" s="136">
        <v>43947</v>
      </c>
      <c r="E172" s="137">
        <v>139</v>
      </c>
      <c r="F172" s="137">
        <v>151</v>
      </c>
      <c r="G172" s="137">
        <v>91</v>
      </c>
      <c r="H172" s="137">
        <v>75</v>
      </c>
      <c r="I172" s="137">
        <v>53</v>
      </c>
      <c r="J172" s="137">
        <v>75</v>
      </c>
      <c r="K172" s="137">
        <v>43</v>
      </c>
      <c r="L172" s="137">
        <v>20</v>
      </c>
      <c r="M172" s="137">
        <v>4</v>
      </c>
      <c r="N172" s="137">
        <v>4</v>
      </c>
      <c r="O172" s="137">
        <v>0</v>
      </c>
      <c r="P172" s="138">
        <v>0</v>
      </c>
      <c r="R172" s="132"/>
      <c r="S172" s="132"/>
      <c r="T172" s="132"/>
      <c r="U172" s="132"/>
      <c r="V172" s="132"/>
      <c r="W172" s="132"/>
      <c r="X172" s="132"/>
      <c r="Y172" s="132"/>
      <c r="Z172" s="132"/>
      <c r="AA172" s="132"/>
      <c r="AB172" s="132"/>
      <c r="AC172" s="132"/>
      <c r="AD172" s="132"/>
    </row>
    <row r="173" spans="4:30" ht="15.75" x14ac:dyDescent="0.25">
      <c r="D173" s="136">
        <v>43948</v>
      </c>
      <c r="E173" s="137">
        <v>96</v>
      </c>
      <c r="F173" s="137">
        <v>99</v>
      </c>
      <c r="G173" s="137">
        <v>45</v>
      </c>
      <c r="H173" s="137">
        <v>44</v>
      </c>
      <c r="I173" s="137">
        <v>64</v>
      </c>
      <c r="J173" s="137">
        <v>23</v>
      </c>
      <c r="K173" s="137">
        <v>8</v>
      </c>
      <c r="L173" s="137">
        <v>5</v>
      </c>
      <c r="M173" s="137">
        <v>2</v>
      </c>
      <c r="N173" s="137">
        <v>1</v>
      </c>
      <c r="O173" s="137">
        <v>13</v>
      </c>
      <c r="P173" s="138">
        <v>0</v>
      </c>
      <c r="R173" s="132"/>
      <c r="S173" s="132"/>
      <c r="T173" s="132"/>
      <c r="U173" s="132"/>
      <c r="V173" s="132"/>
      <c r="W173" s="132"/>
      <c r="X173" s="132"/>
      <c r="Y173" s="132"/>
      <c r="Z173" s="132"/>
      <c r="AA173" s="132"/>
      <c r="AB173" s="132"/>
      <c r="AC173" s="132"/>
      <c r="AD173" s="132"/>
    </row>
    <row r="174" spans="4:30" ht="15.75" x14ac:dyDescent="0.25">
      <c r="D174" s="136">
        <v>43949</v>
      </c>
      <c r="E174" s="137">
        <v>20</v>
      </c>
      <c r="F174" s="137">
        <v>33</v>
      </c>
      <c r="G174" s="137">
        <v>34</v>
      </c>
      <c r="H174" s="137">
        <v>22</v>
      </c>
      <c r="I174" s="137">
        <v>18</v>
      </c>
      <c r="J174" s="137">
        <v>22</v>
      </c>
      <c r="K174" s="137">
        <v>5</v>
      </c>
      <c r="L174" s="137">
        <v>4</v>
      </c>
      <c r="M174" s="137">
        <v>10</v>
      </c>
      <c r="N174" s="137">
        <v>3</v>
      </c>
      <c r="O174" s="137">
        <v>0</v>
      </c>
      <c r="P174" s="138">
        <v>0</v>
      </c>
      <c r="R174" s="132"/>
      <c r="S174" s="132"/>
      <c r="T174" s="132"/>
      <c r="U174" s="132"/>
      <c r="V174" s="132"/>
      <c r="W174" s="132"/>
      <c r="X174" s="132"/>
      <c r="Y174" s="132"/>
      <c r="Z174" s="132"/>
      <c r="AA174" s="132"/>
      <c r="AB174" s="132"/>
      <c r="AC174" s="132"/>
      <c r="AD174" s="132"/>
    </row>
    <row r="175" spans="4:30" ht="15.75" x14ac:dyDescent="0.25">
      <c r="D175" s="136">
        <v>43950</v>
      </c>
      <c r="E175" s="137">
        <v>96</v>
      </c>
      <c r="F175" s="137">
        <v>33</v>
      </c>
      <c r="G175" s="137">
        <v>71</v>
      </c>
      <c r="H175" s="137">
        <v>74</v>
      </c>
      <c r="I175" s="137">
        <v>48</v>
      </c>
      <c r="J175" s="137">
        <v>18</v>
      </c>
      <c r="K175" s="137">
        <v>29</v>
      </c>
      <c r="L175" s="137">
        <v>7</v>
      </c>
      <c r="M175" s="137">
        <v>1</v>
      </c>
      <c r="N175" s="137">
        <v>3</v>
      </c>
      <c r="O175" s="137">
        <v>5</v>
      </c>
      <c r="P175" s="138">
        <v>1</v>
      </c>
      <c r="R175" s="132"/>
      <c r="S175" s="132"/>
      <c r="T175" s="132"/>
      <c r="U175" s="132"/>
      <c r="V175" s="132"/>
      <c r="W175" s="132"/>
      <c r="X175" s="132"/>
      <c r="Y175" s="132"/>
      <c r="Z175" s="132"/>
      <c r="AA175" s="132"/>
      <c r="AB175" s="132"/>
      <c r="AC175" s="132"/>
      <c r="AD175" s="132"/>
    </row>
    <row r="176" spans="4:30" ht="15.75" x14ac:dyDescent="0.25">
      <c r="D176" s="136">
        <v>43951</v>
      </c>
      <c r="E176" s="137">
        <v>138</v>
      </c>
      <c r="F176" s="137">
        <v>101</v>
      </c>
      <c r="G176" s="137">
        <v>51</v>
      </c>
      <c r="H176" s="137">
        <v>56</v>
      </c>
      <c r="I176" s="137">
        <v>60</v>
      </c>
      <c r="J176" s="137">
        <v>47</v>
      </c>
      <c r="K176" s="137">
        <v>37</v>
      </c>
      <c r="L176" s="137">
        <v>9</v>
      </c>
      <c r="M176" s="137">
        <v>3</v>
      </c>
      <c r="N176" s="137">
        <v>3</v>
      </c>
      <c r="O176" s="137">
        <v>6</v>
      </c>
      <c r="P176" s="138">
        <v>3</v>
      </c>
      <c r="R176" s="132"/>
      <c r="S176" s="132"/>
      <c r="T176" s="132"/>
      <c r="U176" s="132"/>
      <c r="V176" s="132"/>
      <c r="W176" s="132"/>
      <c r="X176" s="132"/>
      <c r="Y176" s="132"/>
      <c r="Z176" s="132"/>
      <c r="AA176" s="132"/>
      <c r="AB176" s="132"/>
      <c r="AC176" s="132"/>
      <c r="AD176" s="132"/>
    </row>
    <row r="177" spans="4:30" ht="15.75" x14ac:dyDescent="0.25">
      <c r="D177" s="136">
        <v>43952</v>
      </c>
      <c r="E177" s="137">
        <v>117</v>
      </c>
      <c r="F177" s="137">
        <v>90</v>
      </c>
      <c r="G177" s="137">
        <v>79</v>
      </c>
      <c r="H177" s="137">
        <v>71</v>
      </c>
      <c r="I177" s="137">
        <v>39</v>
      </c>
      <c r="J177" s="137">
        <v>36</v>
      </c>
      <c r="K177" s="137">
        <v>18</v>
      </c>
      <c r="L177" s="137">
        <v>14</v>
      </c>
      <c r="M177" s="137">
        <v>3</v>
      </c>
      <c r="N177" s="137">
        <v>3</v>
      </c>
      <c r="O177" s="137">
        <v>2</v>
      </c>
      <c r="P177" s="138">
        <v>3</v>
      </c>
      <c r="R177" s="132"/>
      <c r="S177" s="132"/>
      <c r="T177" s="132"/>
      <c r="U177" s="132"/>
      <c r="V177" s="132"/>
      <c r="W177" s="132"/>
      <c r="X177" s="132"/>
      <c r="Y177" s="132"/>
      <c r="Z177" s="132"/>
      <c r="AA177" s="132"/>
      <c r="AB177" s="132"/>
      <c r="AC177" s="132"/>
      <c r="AD177" s="132"/>
    </row>
    <row r="178" spans="4:30" ht="15.75" x14ac:dyDescent="0.25">
      <c r="D178" s="136">
        <v>43953</v>
      </c>
      <c r="E178" s="137">
        <v>94</v>
      </c>
      <c r="F178" s="137">
        <v>78</v>
      </c>
      <c r="G178" s="137">
        <v>71</v>
      </c>
      <c r="H178" s="137">
        <v>68</v>
      </c>
      <c r="I178" s="137">
        <v>49</v>
      </c>
      <c r="J178" s="137">
        <v>30</v>
      </c>
      <c r="K178" s="137">
        <v>26</v>
      </c>
      <c r="L178" s="137">
        <v>15</v>
      </c>
      <c r="M178" s="137">
        <v>3</v>
      </c>
      <c r="N178" s="137">
        <v>5</v>
      </c>
      <c r="O178" s="137">
        <v>6</v>
      </c>
      <c r="P178" s="138">
        <v>0</v>
      </c>
      <c r="R178" s="132"/>
      <c r="S178" s="132"/>
      <c r="T178" s="132"/>
      <c r="U178" s="132"/>
      <c r="V178" s="132"/>
      <c r="W178" s="132"/>
      <c r="X178" s="132"/>
      <c r="Y178" s="132"/>
      <c r="Z178" s="132"/>
      <c r="AA178" s="132"/>
      <c r="AB178" s="132"/>
      <c r="AC178" s="132"/>
      <c r="AD178" s="132"/>
    </row>
    <row r="179" spans="4:30" ht="15.75" x14ac:dyDescent="0.25">
      <c r="D179" s="136">
        <v>43954</v>
      </c>
      <c r="E179" s="137">
        <v>90</v>
      </c>
      <c r="F179" s="137">
        <v>74</v>
      </c>
      <c r="G179" s="137">
        <v>35</v>
      </c>
      <c r="H179" s="137">
        <v>62</v>
      </c>
      <c r="I179" s="137">
        <v>26</v>
      </c>
      <c r="J179" s="137">
        <v>24</v>
      </c>
      <c r="K179" s="137">
        <v>21</v>
      </c>
      <c r="L179" s="137">
        <v>0</v>
      </c>
      <c r="M179" s="137">
        <v>2</v>
      </c>
      <c r="N179" s="137">
        <v>0</v>
      </c>
      <c r="O179" s="137">
        <v>1</v>
      </c>
      <c r="P179" s="138">
        <v>0</v>
      </c>
      <c r="R179" s="132"/>
      <c r="S179" s="132"/>
      <c r="T179" s="132"/>
      <c r="U179" s="132"/>
      <c r="V179" s="132"/>
      <c r="W179" s="132"/>
      <c r="X179" s="132"/>
      <c r="Y179" s="132"/>
      <c r="Z179" s="132"/>
      <c r="AA179" s="132"/>
      <c r="AB179" s="132"/>
      <c r="AC179" s="132"/>
      <c r="AD179" s="132"/>
    </row>
    <row r="180" spans="4:30" ht="15.75" x14ac:dyDescent="0.25">
      <c r="D180" s="136">
        <v>43955</v>
      </c>
      <c r="E180" s="137">
        <v>31</v>
      </c>
      <c r="F180" s="137">
        <v>31</v>
      </c>
      <c r="G180" s="137">
        <v>23</v>
      </c>
      <c r="H180" s="137">
        <v>25</v>
      </c>
      <c r="I180" s="137">
        <v>44</v>
      </c>
      <c r="J180" s="137">
        <v>16</v>
      </c>
      <c r="K180" s="137">
        <v>12</v>
      </c>
      <c r="L180" s="137">
        <v>5</v>
      </c>
      <c r="M180" s="137">
        <v>5</v>
      </c>
      <c r="N180" s="137">
        <v>2</v>
      </c>
      <c r="O180" s="137">
        <v>4</v>
      </c>
      <c r="P180" s="138">
        <v>2</v>
      </c>
      <c r="R180" s="132"/>
      <c r="S180" s="132"/>
      <c r="T180" s="132"/>
      <c r="U180" s="132"/>
      <c r="V180" s="132"/>
      <c r="W180" s="132"/>
      <c r="X180" s="132"/>
      <c r="Y180" s="132"/>
      <c r="Z180" s="132"/>
      <c r="AA180" s="132"/>
      <c r="AB180" s="132"/>
      <c r="AC180" s="132"/>
      <c r="AD180" s="132"/>
    </row>
    <row r="181" spans="4:30" ht="15.75" x14ac:dyDescent="0.25">
      <c r="D181" s="136">
        <v>43956</v>
      </c>
      <c r="E181" s="137">
        <v>80</v>
      </c>
      <c r="F181" s="137">
        <v>33</v>
      </c>
      <c r="G181" s="137">
        <v>70</v>
      </c>
      <c r="H181" s="137">
        <v>29</v>
      </c>
      <c r="I181" s="137">
        <v>14</v>
      </c>
      <c r="J181" s="137">
        <v>52</v>
      </c>
      <c r="K181" s="137">
        <v>17</v>
      </c>
      <c r="L181" s="137">
        <v>15</v>
      </c>
      <c r="M181" s="137">
        <v>2</v>
      </c>
      <c r="N181" s="139">
        <v>-1</v>
      </c>
      <c r="O181" s="137">
        <v>3</v>
      </c>
      <c r="P181" s="138">
        <v>2</v>
      </c>
      <c r="R181" s="132"/>
      <c r="S181" s="132"/>
      <c r="T181" s="132"/>
      <c r="U181" s="132"/>
      <c r="V181" s="132"/>
      <c r="W181" s="132"/>
      <c r="X181" s="132"/>
      <c r="Y181" s="132"/>
      <c r="Z181" s="132"/>
      <c r="AA181" s="132"/>
      <c r="AB181" s="132"/>
      <c r="AC181" s="132"/>
      <c r="AD181" s="132"/>
    </row>
    <row r="182" spans="4:30" ht="15.75" x14ac:dyDescent="0.25">
      <c r="D182" s="136">
        <v>43957</v>
      </c>
      <c r="E182" s="137">
        <v>54</v>
      </c>
      <c r="F182" s="137">
        <v>17</v>
      </c>
      <c r="G182" s="137">
        <v>58</v>
      </c>
      <c r="H182" s="137">
        <v>34</v>
      </c>
      <c r="I182" s="137">
        <v>20</v>
      </c>
      <c r="J182" s="137">
        <v>3</v>
      </c>
      <c r="K182" s="137">
        <v>9</v>
      </c>
      <c r="L182" s="137">
        <v>17</v>
      </c>
      <c r="M182" s="137">
        <v>12</v>
      </c>
      <c r="N182" s="137">
        <v>5</v>
      </c>
      <c r="O182" s="137">
        <v>2</v>
      </c>
      <c r="P182" s="138">
        <v>1</v>
      </c>
      <c r="R182" s="132"/>
      <c r="S182" s="132"/>
      <c r="T182" s="132"/>
      <c r="U182" s="132"/>
      <c r="V182" s="132"/>
      <c r="W182" s="132"/>
      <c r="X182" s="132"/>
      <c r="Y182" s="132"/>
      <c r="Z182" s="132"/>
      <c r="AA182" s="132"/>
      <c r="AB182" s="132"/>
      <c r="AC182" s="132"/>
      <c r="AD182" s="132"/>
    </row>
    <row r="183" spans="4:30" ht="15.75" x14ac:dyDescent="0.25">
      <c r="D183" s="136">
        <v>43958</v>
      </c>
      <c r="E183" s="137">
        <v>97</v>
      </c>
      <c r="F183" s="137">
        <v>52</v>
      </c>
      <c r="G183" s="137">
        <v>50</v>
      </c>
      <c r="H183" s="137">
        <v>25</v>
      </c>
      <c r="I183" s="137">
        <v>24</v>
      </c>
      <c r="J183" s="137">
        <v>172</v>
      </c>
      <c r="K183" s="137">
        <v>18</v>
      </c>
      <c r="L183" s="137">
        <v>5</v>
      </c>
      <c r="M183" s="137">
        <v>8</v>
      </c>
      <c r="N183" s="137">
        <v>3</v>
      </c>
      <c r="O183" s="137">
        <v>0</v>
      </c>
      <c r="P183" s="138">
        <v>1</v>
      </c>
      <c r="R183" s="132"/>
      <c r="S183" s="132"/>
      <c r="T183" s="132"/>
      <c r="U183" s="132"/>
      <c r="V183" s="132"/>
      <c r="W183" s="132"/>
      <c r="X183" s="132"/>
      <c r="Y183" s="132"/>
      <c r="Z183" s="132"/>
      <c r="AA183" s="132"/>
      <c r="AB183" s="132"/>
      <c r="AC183" s="132"/>
      <c r="AD183" s="132"/>
    </row>
    <row r="184" spans="4:30" ht="15.75" x14ac:dyDescent="0.25">
      <c r="D184" s="136">
        <v>43959</v>
      </c>
      <c r="E184" s="137">
        <v>82</v>
      </c>
      <c r="F184" s="137">
        <v>36</v>
      </c>
      <c r="G184" s="137">
        <v>42</v>
      </c>
      <c r="H184" s="137">
        <v>38</v>
      </c>
      <c r="I184" s="137">
        <v>44</v>
      </c>
      <c r="J184" s="137">
        <v>22</v>
      </c>
      <c r="K184" s="137">
        <v>20</v>
      </c>
      <c r="L184" s="137">
        <v>10</v>
      </c>
      <c r="M184" s="137">
        <v>5</v>
      </c>
      <c r="N184" s="137">
        <v>19</v>
      </c>
      <c r="O184" s="137">
        <v>1</v>
      </c>
      <c r="P184" s="138">
        <v>0</v>
      </c>
      <c r="R184" s="132"/>
      <c r="S184" s="132"/>
      <c r="T184" s="132"/>
      <c r="U184" s="132"/>
      <c r="V184" s="132"/>
      <c r="W184" s="132"/>
      <c r="X184" s="132"/>
      <c r="Y184" s="132"/>
      <c r="Z184" s="132"/>
      <c r="AA184" s="132"/>
      <c r="AB184" s="132"/>
      <c r="AC184" s="132"/>
      <c r="AD184" s="132"/>
    </row>
    <row r="185" spans="4:30" ht="15.75" x14ac:dyDescent="0.25">
      <c r="D185" s="136">
        <v>43960</v>
      </c>
      <c r="E185" s="137">
        <v>82</v>
      </c>
      <c r="F185" s="137">
        <v>55</v>
      </c>
      <c r="G185" s="137">
        <v>48</v>
      </c>
      <c r="H185" s="137">
        <v>16</v>
      </c>
      <c r="I185" s="137">
        <v>23</v>
      </c>
      <c r="J185" s="137">
        <v>28</v>
      </c>
      <c r="K185" s="137">
        <v>16</v>
      </c>
      <c r="L185" s="137">
        <v>15</v>
      </c>
      <c r="M185" s="137">
        <v>1</v>
      </c>
      <c r="N185" s="137">
        <v>4</v>
      </c>
      <c r="O185" s="137">
        <v>1</v>
      </c>
      <c r="P185" s="138">
        <v>0</v>
      </c>
      <c r="R185" s="132"/>
      <c r="S185" s="132"/>
      <c r="T185" s="132"/>
      <c r="U185" s="132"/>
      <c r="V185" s="132"/>
      <c r="W185" s="132"/>
      <c r="X185" s="132"/>
      <c r="Y185" s="132"/>
      <c r="Z185" s="132"/>
      <c r="AA185" s="132"/>
      <c r="AB185" s="132"/>
      <c r="AC185" s="132"/>
      <c r="AD185" s="132"/>
    </row>
    <row r="186" spans="4:30" ht="15.75" x14ac:dyDescent="0.25">
      <c r="D186" s="136">
        <v>43961</v>
      </c>
      <c r="E186" s="137">
        <v>69</v>
      </c>
      <c r="F186" s="137">
        <v>31</v>
      </c>
      <c r="G186" s="137">
        <v>40</v>
      </c>
      <c r="H186" s="137">
        <v>25</v>
      </c>
      <c r="I186" s="137">
        <v>27</v>
      </c>
      <c r="J186" s="137">
        <v>23</v>
      </c>
      <c r="K186" s="137">
        <v>7</v>
      </c>
      <c r="L186" s="137">
        <v>15</v>
      </c>
      <c r="M186" s="137">
        <v>1</v>
      </c>
      <c r="N186" s="137">
        <v>5</v>
      </c>
      <c r="O186" s="137">
        <v>1</v>
      </c>
      <c r="P186" s="138">
        <v>1</v>
      </c>
      <c r="R186" s="132"/>
      <c r="S186" s="132"/>
      <c r="T186" s="132"/>
      <c r="U186" s="132"/>
      <c r="V186" s="132"/>
      <c r="W186" s="132"/>
      <c r="X186" s="132"/>
      <c r="Y186" s="132"/>
      <c r="Z186" s="132"/>
      <c r="AA186" s="132"/>
      <c r="AB186" s="132"/>
      <c r="AC186" s="132"/>
      <c r="AD186" s="132"/>
    </row>
    <row r="187" spans="4:30" ht="15.75" x14ac:dyDescent="0.25">
      <c r="D187" s="136">
        <v>43962</v>
      </c>
      <c r="E187" s="137">
        <v>46</v>
      </c>
      <c r="F187" s="137">
        <v>19</v>
      </c>
      <c r="G187" s="137">
        <v>36</v>
      </c>
      <c r="H187" s="137">
        <v>23</v>
      </c>
      <c r="I187" s="137">
        <v>18</v>
      </c>
      <c r="J187" s="137">
        <v>12</v>
      </c>
      <c r="K187" s="139">
        <v>-6</v>
      </c>
      <c r="L187" s="137">
        <v>1</v>
      </c>
      <c r="M187" s="137">
        <v>2</v>
      </c>
      <c r="N187" s="137">
        <v>6</v>
      </c>
      <c r="O187" s="137">
        <v>1</v>
      </c>
      <c r="P187" s="138">
        <v>3</v>
      </c>
      <c r="R187" s="132"/>
      <c r="S187" s="132"/>
      <c r="T187" s="132"/>
      <c r="U187" s="132"/>
      <c r="V187" s="132"/>
      <c r="W187" s="132"/>
      <c r="X187" s="132"/>
      <c r="Y187" s="132"/>
      <c r="Z187" s="132"/>
      <c r="AA187" s="132"/>
      <c r="AB187" s="132"/>
      <c r="AC187" s="132"/>
      <c r="AD187" s="132"/>
    </row>
    <row r="188" spans="4:30" ht="15.75" x14ac:dyDescent="0.25">
      <c r="D188" s="136">
        <v>43963</v>
      </c>
      <c r="E188" s="137">
        <v>60</v>
      </c>
      <c r="F188" s="137">
        <v>40</v>
      </c>
      <c r="G188" s="137">
        <v>25</v>
      </c>
      <c r="H188" s="137">
        <v>25</v>
      </c>
      <c r="I188" s="137">
        <v>8</v>
      </c>
      <c r="J188" s="137">
        <v>10</v>
      </c>
      <c r="K188" s="137">
        <v>12</v>
      </c>
      <c r="L188" s="137">
        <v>8</v>
      </c>
      <c r="M188" s="137">
        <v>1</v>
      </c>
      <c r="N188" s="137">
        <v>6</v>
      </c>
      <c r="O188" s="137">
        <v>1</v>
      </c>
      <c r="P188" s="138">
        <v>0</v>
      </c>
      <c r="R188" s="132"/>
      <c r="S188" s="132"/>
      <c r="T188" s="132"/>
      <c r="U188" s="132"/>
      <c r="V188" s="132"/>
      <c r="W188" s="132"/>
      <c r="X188" s="132"/>
      <c r="Y188" s="132"/>
      <c r="Z188" s="132"/>
      <c r="AA188" s="132"/>
      <c r="AB188" s="132"/>
      <c r="AC188" s="132"/>
      <c r="AD188" s="132"/>
    </row>
    <row r="189" spans="4:30" ht="15.75" x14ac:dyDescent="0.25">
      <c r="D189" s="136">
        <v>43964</v>
      </c>
      <c r="E189" s="137">
        <v>97</v>
      </c>
      <c r="F189" s="137">
        <v>18</v>
      </c>
      <c r="G189" s="137">
        <v>32</v>
      </c>
      <c r="H189" s="137">
        <v>19</v>
      </c>
      <c r="I189" s="137">
        <v>21</v>
      </c>
      <c r="J189" s="137">
        <v>20</v>
      </c>
      <c r="K189" s="137">
        <v>13</v>
      </c>
      <c r="L189" s="137">
        <v>3</v>
      </c>
      <c r="M189" s="137">
        <v>1</v>
      </c>
      <c r="N189" s="137">
        <v>2</v>
      </c>
      <c r="O189" s="137">
        <v>1</v>
      </c>
      <c r="P189" s="138">
        <v>0</v>
      </c>
      <c r="R189" s="132"/>
      <c r="S189" s="132"/>
      <c r="T189" s="132"/>
      <c r="U189" s="132"/>
      <c r="V189" s="132"/>
      <c r="W189" s="132"/>
      <c r="X189" s="132"/>
      <c r="Y189" s="132"/>
      <c r="Z189" s="132"/>
      <c r="AA189" s="132"/>
      <c r="AB189" s="132"/>
      <c r="AC189" s="132"/>
      <c r="AD189" s="132"/>
    </row>
    <row r="190" spans="4:30" ht="15.75" x14ac:dyDescent="0.25">
      <c r="D190" s="136">
        <v>43965</v>
      </c>
      <c r="E190" s="137">
        <v>86</v>
      </c>
      <c r="F190" s="137">
        <v>48</v>
      </c>
      <c r="G190" s="137">
        <v>54</v>
      </c>
      <c r="H190" s="137">
        <v>24</v>
      </c>
      <c r="I190" s="137">
        <v>19</v>
      </c>
      <c r="J190" s="137">
        <v>20</v>
      </c>
      <c r="K190" s="137">
        <v>12</v>
      </c>
      <c r="L190" s="137">
        <v>2</v>
      </c>
      <c r="M190" s="137">
        <v>2</v>
      </c>
      <c r="N190" s="137">
        <v>2</v>
      </c>
      <c r="O190" s="137">
        <v>0</v>
      </c>
      <c r="P190" s="138">
        <v>1</v>
      </c>
      <c r="R190" s="132"/>
      <c r="S190" s="132"/>
      <c r="T190" s="132"/>
      <c r="U190" s="132"/>
      <c r="V190" s="132"/>
      <c r="W190" s="132"/>
      <c r="X190" s="132"/>
      <c r="Y190" s="132"/>
      <c r="Z190" s="132"/>
      <c r="AA190" s="132"/>
      <c r="AB190" s="132"/>
      <c r="AC190" s="132"/>
      <c r="AD190" s="132"/>
    </row>
    <row r="191" spans="4:30" ht="15.75" x14ac:dyDescent="0.25">
      <c r="D191" s="136">
        <v>43966</v>
      </c>
      <c r="E191" s="137">
        <v>56</v>
      </c>
      <c r="F191" s="137">
        <v>22</v>
      </c>
      <c r="G191" s="137">
        <v>39</v>
      </c>
      <c r="H191" s="137">
        <v>15</v>
      </c>
      <c r="I191" s="137">
        <v>36</v>
      </c>
      <c r="J191" s="137">
        <v>14</v>
      </c>
      <c r="K191" s="137">
        <v>5</v>
      </c>
      <c r="L191" s="137">
        <v>6</v>
      </c>
      <c r="M191" s="137">
        <v>4</v>
      </c>
      <c r="N191" s="137">
        <v>2</v>
      </c>
      <c r="O191" s="137">
        <v>1</v>
      </c>
      <c r="P191" s="138">
        <v>0</v>
      </c>
      <c r="R191" s="132"/>
      <c r="S191" s="132"/>
      <c r="T191" s="132"/>
      <c r="U191" s="132"/>
      <c r="V191" s="132"/>
      <c r="W191" s="132"/>
      <c r="X191" s="132"/>
      <c r="Y191" s="132"/>
      <c r="Z191" s="132"/>
      <c r="AA191" s="132"/>
      <c r="AB191" s="132"/>
      <c r="AC191" s="132"/>
      <c r="AD191" s="132"/>
    </row>
    <row r="192" spans="4:30" ht="15.75" x14ac:dyDescent="0.25">
      <c r="D192" s="136">
        <v>43967</v>
      </c>
      <c r="E192" s="137">
        <v>54</v>
      </c>
      <c r="F192" s="137">
        <v>33</v>
      </c>
      <c r="G192" s="137">
        <v>27</v>
      </c>
      <c r="H192" s="137">
        <v>16</v>
      </c>
      <c r="I192" s="137">
        <v>16</v>
      </c>
      <c r="J192" s="137">
        <v>26</v>
      </c>
      <c r="K192" s="137">
        <v>11</v>
      </c>
      <c r="L192" s="137">
        <v>4</v>
      </c>
      <c r="M192" s="137">
        <v>0</v>
      </c>
      <c r="N192" s="137">
        <v>2</v>
      </c>
      <c r="O192" s="137">
        <v>0</v>
      </c>
      <c r="P192" s="138">
        <v>0</v>
      </c>
      <c r="R192" s="132"/>
      <c r="S192" s="132"/>
      <c r="T192" s="132"/>
      <c r="U192" s="132"/>
      <c r="V192" s="132"/>
      <c r="W192" s="132"/>
      <c r="X192" s="132"/>
      <c r="Y192" s="132"/>
      <c r="Z192" s="132"/>
      <c r="AA192" s="132"/>
      <c r="AB192" s="132"/>
      <c r="AC192" s="132"/>
      <c r="AD192" s="132"/>
    </row>
    <row r="193" spans="4:30" ht="15.75" x14ac:dyDescent="0.25">
      <c r="D193" s="136">
        <v>43968</v>
      </c>
      <c r="E193" s="137">
        <v>39</v>
      </c>
      <c r="F193" s="137">
        <v>10</v>
      </c>
      <c r="G193" s="137">
        <v>14</v>
      </c>
      <c r="H193" s="137">
        <v>26</v>
      </c>
      <c r="I193" s="137">
        <v>8</v>
      </c>
      <c r="J193" s="137">
        <v>16</v>
      </c>
      <c r="K193" s="137">
        <v>4</v>
      </c>
      <c r="L193" s="137">
        <v>6</v>
      </c>
      <c r="M193" s="137">
        <v>1</v>
      </c>
      <c r="N193" s="137">
        <v>1</v>
      </c>
      <c r="O193" s="137">
        <v>0</v>
      </c>
      <c r="P193" s="138">
        <v>0</v>
      </c>
      <c r="R193" s="132"/>
      <c r="S193" s="132"/>
      <c r="T193" s="132"/>
      <c r="U193" s="132"/>
      <c r="V193" s="132"/>
      <c r="W193" s="132"/>
      <c r="X193" s="132"/>
      <c r="Y193" s="132"/>
      <c r="Z193" s="132"/>
      <c r="AA193" s="132"/>
      <c r="AB193" s="132"/>
      <c r="AC193" s="132"/>
      <c r="AD193" s="132"/>
    </row>
    <row r="194" spans="4:30" ht="15.75" x14ac:dyDescent="0.25">
      <c r="D194" s="136">
        <v>43969</v>
      </c>
      <c r="E194" s="137">
        <v>64</v>
      </c>
      <c r="F194" s="137">
        <v>19</v>
      </c>
      <c r="G194" s="137">
        <v>14</v>
      </c>
      <c r="H194" s="137">
        <v>12</v>
      </c>
      <c r="I194" s="137">
        <v>11</v>
      </c>
      <c r="J194" s="137">
        <v>17</v>
      </c>
      <c r="K194" s="137">
        <v>1</v>
      </c>
      <c r="L194" s="137">
        <v>2</v>
      </c>
      <c r="M194" s="137">
        <v>3</v>
      </c>
      <c r="N194" s="137">
        <v>2</v>
      </c>
      <c r="O194" s="137">
        <v>1</v>
      </c>
      <c r="P194" s="138">
        <v>0</v>
      </c>
      <c r="R194" s="132"/>
      <c r="S194" s="132"/>
      <c r="T194" s="132"/>
      <c r="U194" s="132"/>
      <c r="V194" s="132"/>
      <c r="W194" s="132"/>
      <c r="X194" s="132"/>
      <c r="Y194" s="132"/>
      <c r="Z194" s="132"/>
      <c r="AA194" s="132"/>
      <c r="AB194" s="132"/>
      <c r="AC194" s="132"/>
      <c r="AD194" s="132"/>
    </row>
    <row r="195" spans="4:30" ht="15.75" x14ac:dyDescent="0.25">
      <c r="D195" s="136">
        <v>43970</v>
      </c>
      <c r="E195" s="137">
        <v>35</v>
      </c>
      <c r="F195" s="137">
        <v>19</v>
      </c>
      <c r="G195" s="137">
        <v>17</v>
      </c>
      <c r="H195" s="137">
        <v>16</v>
      </c>
      <c r="I195" s="137">
        <v>3</v>
      </c>
      <c r="J195" s="137">
        <v>10</v>
      </c>
      <c r="K195" s="137">
        <v>6</v>
      </c>
      <c r="L195" s="137">
        <v>1</v>
      </c>
      <c r="M195" s="137">
        <v>1</v>
      </c>
      <c r="N195" s="137">
        <v>0</v>
      </c>
      <c r="O195" s="137">
        <v>0</v>
      </c>
      <c r="P195" s="138">
        <v>0</v>
      </c>
      <c r="R195" s="132"/>
      <c r="S195" s="132"/>
      <c r="T195" s="132"/>
      <c r="U195" s="132"/>
      <c r="V195" s="132"/>
      <c r="W195" s="132"/>
      <c r="X195" s="132"/>
      <c r="Y195" s="132"/>
      <c r="Z195" s="132"/>
      <c r="AA195" s="132"/>
      <c r="AB195" s="132"/>
      <c r="AC195" s="132"/>
      <c r="AD195" s="132"/>
    </row>
    <row r="196" spans="4:30" ht="15.75" x14ac:dyDescent="0.25">
      <c r="D196" s="136">
        <v>43971</v>
      </c>
      <c r="E196" s="137">
        <v>78</v>
      </c>
      <c r="F196" s="139">
        <v>-8</v>
      </c>
      <c r="G196" s="137">
        <v>11</v>
      </c>
      <c r="H196" s="137">
        <v>26</v>
      </c>
      <c r="I196" s="137">
        <v>14</v>
      </c>
      <c r="J196" s="137">
        <v>34</v>
      </c>
      <c r="K196" s="137">
        <v>5</v>
      </c>
      <c r="L196" s="137">
        <v>23</v>
      </c>
      <c r="M196" s="137">
        <v>10</v>
      </c>
      <c r="N196" s="137">
        <v>8</v>
      </c>
      <c r="O196" s="137">
        <v>4</v>
      </c>
      <c r="P196" s="141">
        <v>-7</v>
      </c>
      <c r="R196" s="132"/>
      <c r="S196" s="132"/>
      <c r="T196" s="132"/>
      <c r="U196" s="132"/>
      <c r="V196" s="132"/>
      <c r="W196" s="132"/>
      <c r="X196" s="132"/>
      <c r="Y196" s="132"/>
      <c r="Z196" s="132"/>
      <c r="AA196" s="132"/>
      <c r="AB196" s="132"/>
      <c r="AC196" s="132"/>
      <c r="AD196" s="132"/>
    </row>
    <row r="197" spans="4:30" ht="15.75" x14ac:dyDescent="0.25">
      <c r="D197" s="136">
        <v>43972</v>
      </c>
      <c r="E197" s="137">
        <v>92</v>
      </c>
      <c r="F197" s="137">
        <v>21</v>
      </c>
      <c r="G197" s="137">
        <v>32</v>
      </c>
      <c r="H197" s="137">
        <v>41</v>
      </c>
      <c r="I197" s="137">
        <v>17</v>
      </c>
      <c r="J197" s="137">
        <v>25</v>
      </c>
      <c r="K197" s="137">
        <v>8</v>
      </c>
      <c r="L197" s="137">
        <v>5</v>
      </c>
      <c r="M197" s="137">
        <v>8</v>
      </c>
      <c r="N197" s="137">
        <v>2</v>
      </c>
      <c r="O197" s="137">
        <v>0</v>
      </c>
      <c r="P197" s="138">
        <v>2</v>
      </c>
      <c r="R197" s="132"/>
      <c r="S197" s="132"/>
      <c r="T197" s="132"/>
      <c r="U197" s="132"/>
      <c r="V197" s="132"/>
      <c r="W197" s="132"/>
      <c r="X197" s="132"/>
      <c r="Y197" s="132"/>
      <c r="Z197" s="132"/>
      <c r="AA197" s="132"/>
      <c r="AB197" s="132"/>
      <c r="AC197" s="132"/>
      <c r="AD197" s="132"/>
    </row>
    <row r="198" spans="4:30" ht="15.75" x14ac:dyDescent="0.25">
      <c r="D198" s="136">
        <v>43973</v>
      </c>
      <c r="E198" s="137">
        <v>49</v>
      </c>
      <c r="F198" s="137">
        <v>16</v>
      </c>
      <c r="G198" s="137">
        <v>35</v>
      </c>
      <c r="H198" s="137">
        <v>30</v>
      </c>
      <c r="I198" s="137">
        <v>18</v>
      </c>
      <c r="J198" s="137">
        <v>23</v>
      </c>
      <c r="K198" s="137">
        <v>7</v>
      </c>
      <c r="L198" s="137">
        <v>4</v>
      </c>
      <c r="M198" s="137">
        <v>2</v>
      </c>
      <c r="N198" s="137">
        <v>2</v>
      </c>
      <c r="O198" s="137">
        <v>2</v>
      </c>
      <c r="P198" s="138">
        <v>0</v>
      </c>
      <c r="R198" s="132"/>
      <c r="S198" s="132"/>
      <c r="T198" s="132"/>
      <c r="U198" s="132"/>
      <c r="V198" s="132"/>
      <c r="W198" s="132"/>
      <c r="X198" s="132"/>
      <c r="Y198" s="132"/>
      <c r="Z198" s="132"/>
      <c r="AA198" s="132"/>
      <c r="AB198" s="132"/>
      <c r="AC198" s="132"/>
      <c r="AD198" s="132"/>
    </row>
    <row r="199" spans="4:30" ht="15.75" x14ac:dyDescent="0.25">
      <c r="D199" s="136">
        <v>43974</v>
      </c>
      <c r="E199" s="137">
        <v>37</v>
      </c>
      <c r="F199" s="137">
        <v>33</v>
      </c>
      <c r="G199" s="137">
        <v>22</v>
      </c>
      <c r="H199" s="137">
        <v>19</v>
      </c>
      <c r="I199" s="137">
        <v>30</v>
      </c>
      <c r="J199" s="137">
        <v>19</v>
      </c>
      <c r="K199" s="137">
        <v>9</v>
      </c>
      <c r="L199" s="137">
        <v>0</v>
      </c>
      <c r="M199" s="137">
        <v>4</v>
      </c>
      <c r="N199" s="137">
        <v>0</v>
      </c>
      <c r="O199" s="137">
        <v>3</v>
      </c>
      <c r="P199" s="138">
        <v>0</v>
      </c>
      <c r="R199" s="132"/>
      <c r="S199" s="132"/>
      <c r="T199" s="132"/>
      <c r="U199" s="132"/>
      <c r="V199" s="132"/>
      <c r="W199" s="132"/>
      <c r="X199" s="132"/>
      <c r="Y199" s="132"/>
      <c r="Z199" s="132"/>
      <c r="AA199" s="132"/>
      <c r="AB199" s="132"/>
      <c r="AC199" s="132"/>
      <c r="AD199" s="132"/>
    </row>
    <row r="200" spans="4:30" ht="15.75" x14ac:dyDescent="0.25">
      <c r="D200" s="136">
        <v>43975</v>
      </c>
      <c r="E200" s="137">
        <v>45</v>
      </c>
      <c r="F200" s="137">
        <v>23</v>
      </c>
      <c r="G200" s="137">
        <v>12</v>
      </c>
      <c r="H200" s="137">
        <v>52</v>
      </c>
      <c r="I200" s="137">
        <v>7</v>
      </c>
      <c r="J200" s="137">
        <v>19</v>
      </c>
      <c r="K200" s="137">
        <v>7</v>
      </c>
      <c r="L200" s="137">
        <v>2</v>
      </c>
      <c r="M200" s="137">
        <v>4</v>
      </c>
      <c r="N200" s="137">
        <v>1</v>
      </c>
      <c r="O200" s="137">
        <v>0</v>
      </c>
      <c r="P200" s="138">
        <v>0</v>
      </c>
      <c r="R200" s="132"/>
      <c r="S200" s="132"/>
      <c r="T200" s="132"/>
      <c r="U200" s="132"/>
      <c r="V200" s="132"/>
      <c r="W200" s="132"/>
      <c r="X200" s="132"/>
      <c r="Y200" s="132"/>
      <c r="Z200" s="132"/>
      <c r="AA200" s="132"/>
      <c r="AB200" s="132"/>
      <c r="AC200" s="132"/>
      <c r="AD200" s="132"/>
    </row>
    <row r="201" spans="4:30" ht="15.75" x14ac:dyDescent="0.25">
      <c r="D201" s="136">
        <v>43976</v>
      </c>
      <c r="E201" s="137">
        <v>50</v>
      </c>
      <c r="F201" s="137">
        <v>20</v>
      </c>
      <c r="G201" s="137">
        <v>10</v>
      </c>
      <c r="H201" s="137">
        <v>76</v>
      </c>
      <c r="I201" s="137">
        <v>17</v>
      </c>
      <c r="J201" s="137">
        <v>23</v>
      </c>
      <c r="K201" s="137">
        <v>5</v>
      </c>
      <c r="L201" s="137">
        <v>1</v>
      </c>
      <c r="M201" s="137">
        <v>6</v>
      </c>
      <c r="N201" s="139">
        <v>0</v>
      </c>
      <c r="O201" s="137">
        <v>1</v>
      </c>
      <c r="P201" s="138">
        <v>0</v>
      </c>
      <c r="R201" s="132"/>
      <c r="S201" s="132"/>
      <c r="T201" s="132"/>
      <c r="U201" s="132"/>
      <c r="V201" s="132"/>
      <c r="W201" s="132"/>
      <c r="X201" s="132"/>
      <c r="Y201" s="132"/>
      <c r="Z201" s="132"/>
      <c r="AA201" s="132"/>
      <c r="AB201" s="132"/>
      <c r="AC201" s="132"/>
      <c r="AD201" s="132"/>
    </row>
    <row r="202" spans="4:30" ht="15.75" x14ac:dyDescent="0.25">
      <c r="D202" s="136">
        <v>43977</v>
      </c>
      <c r="E202" s="137">
        <v>31</v>
      </c>
      <c r="F202" s="137">
        <v>25</v>
      </c>
      <c r="G202" s="137">
        <v>7</v>
      </c>
      <c r="H202" s="137">
        <v>41</v>
      </c>
      <c r="I202" s="137">
        <v>7</v>
      </c>
      <c r="J202" s="137">
        <v>9</v>
      </c>
      <c r="K202" s="137">
        <v>6</v>
      </c>
      <c r="L202" s="137">
        <v>6</v>
      </c>
      <c r="M202" s="137">
        <v>1</v>
      </c>
      <c r="N202" s="137">
        <v>0</v>
      </c>
      <c r="O202" s="137">
        <v>0</v>
      </c>
      <c r="P202" s="138">
        <v>0</v>
      </c>
      <c r="R202" s="132"/>
      <c r="S202" s="132"/>
      <c r="T202" s="132"/>
      <c r="U202" s="132"/>
      <c r="V202" s="132"/>
      <c r="W202" s="132"/>
      <c r="X202" s="132"/>
      <c r="Y202" s="132"/>
      <c r="Z202" s="132"/>
      <c r="AA202" s="132"/>
      <c r="AB202" s="132"/>
      <c r="AC202" s="132"/>
      <c r="AD202" s="132"/>
    </row>
    <row r="203" spans="4:30" ht="15.75" x14ac:dyDescent="0.25">
      <c r="D203" s="136">
        <v>43978</v>
      </c>
      <c r="E203" s="137">
        <v>65</v>
      </c>
      <c r="F203" s="137">
        <v>21</v>
      </c>
      <c r="G203" s="137">
        <v>28</v>
      </c>
      <c r="H203" s="137">
        <v>34</v>
      </c>
      <c r="I203" s="137">
        <v>5</v>
      </c>
      <c r="J203" s="137">
        <v>22</v>
      </c>
      <c r="K203" s="137">
        <v>6</v>
      </c>
      <c r="L203" s="137">
        <v>5</v>
      </c>
      <c r="M203" s="137">
        <v>3</v>
      </c>
      <c r="N203" s="137">
        <v>1</v>
      </c>
      <c r="O203" s="137">
        <v>0</v>
      </c>
      <c r="P203" s="138">
        <v>0</v>
      </c>
      <c r="R203" s="132"/>
      <c r="S203" s="132"/>
      <c r="T203" s="132"/>
      <c r="U203" s="132"/>
      <c r="V203" s="132"/>
      <c r="W203" s="132"/>
      <c r="X203" s="132"/>
      <c r="Y203" s="132"/>
      <c r="Z203" s="132"/>
      <c r="AA203" s="132"/>
      <c r="AB203" s="132"/>
      <c r="AC203" s="132"/>
      <c r="AD203" s="132"/>
    </row>
    <row r="204" spans="4:30" ht="15.75" x14ac:dyDescent="0.25">
      <c r="D204" s="136">
        <v>43979</v>
      </c>
      <c r="E204" s="137">
        <v>39</v>
      </c>
      <c r="F204" s="137">
        <v>45</v>
      </c>
      <c r="G204" s="137">
        <v>11</v>
      </c>
      <c r="H204" s="137">
        <v>38</v>
      </c>
      <c r="I204" s="137">
        <v>14</v>
      </c>
      <c r="J204" s="137">
        <v>22</v>
      </c>
      <c r="K204" s="137">
        <v>5</v>
      </c>
      <c r="L204" s="137">
        <v>4</v>
      </c>
      <c r="M204" s="137">
        <v>3</v>
      </c>
      <c r="N204" s="137">
        <v>0</v>
      </c>
      <c r="O204" s="137">
        <v>0</v>
      </c>
      <c r="P204" s="138">
        <v>1</v>
      </c>
      <c r="R204" s="132"/>
      <c r="S204" s="132"/>
      <c r="T204" s="132"/>
      <c r="U204" s="132"/>
      <c r="V204" s="132"/>
      <c r="W204" s="132"/>
      <c r="X204" s="132"/>
      <c r="Y204" s="132"/>
      <c r="Z204" s="132"/>
      <c r="AA204" s="132"/>
      <c r="AB204" s="132"/>
      <c r="AC204" s="132"/>
      <c r="AD204" s="132"/>
    </row>
    <row r="205" spans="4:30" ht="15.75" x14ac:dyDescent="0.25">
      <c r="D205" s="136">
        <v>43980</v>
      </c>
      <c r="E205" s="137">
        <v>42</v>
      </c>
      <c r="F205" s="137">
        <v>23</v>
      </c>
      <c r="G205" s="137">
        <v>14</v>
      </c>
      <c r="H205" s="137">
        <v>45</v>
      </c>
      <c r="I205" s="137">
        <v>11</v>
      </c>
      <c r="J205" s="137">
        <v>22</v>
      </c>
      <c r="K205" s="137">
        <v>2</v>
      </c>
      <c r="L205" s="137">
        <v>3</v>
      </c>
      <c r="M205" s="137">
        <v>12</v>
      </c>
      <c r="N205" s="137">
        <v>2</v>
      </c>
      <c r="O205" s="137">
        <v>0</v>
      </c>
      <c r="P205" s="138">
        <v>0</v>
      </c>
      <c r="R205" s="132"/>
      <c r="S205" s="132"/>
      <c r="T205" s="132"/>
      <c r="U205" s="132"/>
      <c r="V205" s="132"/>
      <c r="W205" s="132"/>
      <c r="X205" s="132"/>
      <c r="Y205" s="132"/>
      <c r="Z205" s="132"/>
      <c r="AA205" s="132"/>
      <c r="AB205" s="132"/>
      <c r="AC205" s="132"/>
      <c r="AD205" s="132"/>
    </row>
    <row r="206" spans="4:30" ht="15.75" x14ac:dyDescent="0.25">
      <c r="D206" s="136">
        <v>43981</v>
      </c>
      <c r="E206" s="137">
        <v>28</v>
      </c>
      <c r="F206" s="137">
        <v>24</v>
      </c>
      <c r="G206" s="137">
        <v>21</v>
      </c>
      <c r="H206" s="137">
        <v>31</v>
      </c>
      <c r="I206" s="137">
        <v>6</v>
      </c>
      <c r="J206" s="137">
        <v>13</v>
      </c>
      <c r="K206" s="137">
        <v>3</v>
      </c>
      <c r="L206" s="137">
        <v>2</v>
      </c>
      <c r="M206" s="137">
        <v>1</v>
      </c>
      <c r="N206" s="137">
        <v>1</v>
      </c>
      <c r="O206" s="137">
        <v>0</v>
      </c>
      <c r="P206" s="138">
        <v>1</v>
      </c>
      <c r="R206" s="132"/>
      <c r="S206" s="132"/>
      <c r="T206" s="132"/>
      <c r="U206" s="132"/>
      <c r="V206" s="132"/>
      <c r="W206" s="132"/>
      <c r="X206" s="132"/>
      <c r="Y206" s="132"/>
      <c r="Z206" s="132"/>
      <c r="AA206" s="132"/>
      <c r="AB206" s="132"/>
      <c r="AC206" s="132"/>
      <c r="AD206" s="132"/>
    </row>
    <row r="207" spans="4:30" ht="15.75" x14ac:dyDescent="0.25">
      <c r="D207" s="136">
        <v>43982</v>
      </c>
      <c r="E207" s="137">
        <v>31</v>
      </c>
      <c r="F207" s="137">
        <v>37</v>
      </c>
      <c r="G207" s="137">
        <v>23</v>
      </c>
      <c r="H207" s="137">
        <v>27</v>
      </c>
      <c r="I207" s="137">
        <v>9</v>
      </c>
      <c r="J207" s="137">
        <v>38</v>
      </c>
      <c r="K207" s="137">
        <v>4</v>
      </c>
      <c r="L207" s="137">
        <v>6</v>
      </c>
      <c r="M207" s="137">
        <v>5</v>
      </c>
      <c r="N207" s="137">
        <v>0</v>
      </c>
      <c r="O207" s="137">
        <v>4</v>
      </c>
      <c r="P207" s="138">
        <v>1</v>
      </c>
      <c r="R207" s="132"/>
      <c r="S207" s="132"/>
      <c r="T207" s="132"/>
      <c r="U207" s="132"/>
      <c r="V207" s="132"/>
      <c r="W207" s="132"/>
      <c r="X207" s="132"/>
      <c r="Y207" s="132"/>
      <c r="Z207" s="132"/>
      <c r="AA207" s="132"/>
      <c r="AB207" s="132"/>
      <c r="AC207" s="132"/>
      <c r="AD207" s="132"/>
    </row>
    <row r="208" spans="4:30" ht="15.75" x14ac:dyDescent="0.25">
      <c r="D208" s="136">
        <v>43983</v>
      </c>
      <c r="E208" s="137">
        <v>35</v>
      </c>
      <c r="F208" s="137">
        <v>6</v>
      </c>
      <c r="G208" s="137">
        <v>9</v>
      </c>
      <c r="H208" s="137">
        <v>24</v>
      </c>
      <c r="I208" s="137">
        <v>9</v>
      </c>
      <c r="J208" s="137">
        <v>16</v>
      </c>
      <c r="K208" s="137">
        <v>1</v>
      </c>
      <c r="L208" s="137">
        <v>2</v>
      </c>
      <c r="M208" s="137">
        <v>1</v>
      </c>
      <c r="N208" s="137">
        <v>0</v>
      </c>
      <c r="O208" s="137">
        <v>0</v>
      </c>
      <c r="P208" s="138">
        <v>0</v>
      </c>
      <c r="R208" s="132"/>
      <c r="S208" s="132"/>
      <c r="T208" s="132"/>
      <c r="U208" s="132"/>
      <c r="V208" s="132"/>
      <c r="W208" s="132"/>
      <c r="X208" s="132"/>
      <c r="Y208" s="132"/>
      <c r="Z208" s="132"/>
      <c r="AA208" s="132"/>
      <c r="AB208" s="132"/>
      <c r="AC208" s="132"/>
      <c r="AD208" s="132"/>
    </row>
    <row r="209" spans="4:30" ht="15.75" x14ac:dyDescent="0.25">
      <c r="D209" s="136">
        <v>43984</v>
      </c>
      <c r="E209" s="137">
        <v>24</v>
      </c>
      <c r="F209" s="137">
        <v>21</v>
      </c>
      <c r="G209" s="137">
        <v>5</v>
      </c>
      <c r="H209" s="137">
        <v>16</v>
      </c>
      <c r="I209" s="137">
        <v>7</v>
      </c>
      <c r="J209" s="137">
        <v>23</v>
      </c>
      <c r="K209" s="137">
        <v>0</v>
      </c>
      <c r="L209" s="137">
        <v>0</v>
      </c>
      <c r="M209" s="137">
        <v>4</v>
      </c>
      <c r="N209" s="137">
        <v>0</v>
      </c>
      <c r="O209" s="137">
        <v>2</v>
      </c>
      <c r="P209" s="138">
        <v>0</v>
      </c>
      <c r="R209" s="132"/>
      <c r="S209" s="132"/>
      <c r="T209" s="132"/>
      <c r="U209" s="132"/>
      <c r="V209" s="132"/>
      <c r="W209" s="132"/>
      <c r="X209" s="132"/>
      <c r="Y209" s="132"/>
      <c r="Z209" s="132"/>
      <c r="AA209" s="132"/>
      <c r="AB209" s="132"/>
      <c r="AC209" s="132"/>
      <c r="AD209" s="132"/>
    </row>
    <row r="210" spans="4:30" ht="15.75" x14ac:dyDescent="0.25">
      <c r="D210" s="136">
        <v>43985</v>
      </c>
      <c r="E210" s="137">
        <v>26</v>
      </c>
      <c r="F210" s="137">
        <v>18</v>
      </c>
      <c r="G210" s="137">
        <v>8</v>
      </c>
      <c r="H210" s="137">
        <v>9</v>
      </c>
      <c r="I210" s="137">
        <v>9</v>
      </c>
      <c r="J210" s="137">
        <v>12</v>
      </c>
      <c r="K210" s="137">
        <v>0</v>
      </c>
      <c r="L210" s="137">
        <v>2</v>
      </c>
      <c r="M210" s="137">
        <v>2</v>
      </c>
      <c r="N210" s="137">
        <v>0</v>
      </c>
      <c r="O210" s="137">
        <v>0</v>
      </c>
      <c r="P210" s="138">
        <v>0</v>
      </c>
      <c r="R210" s="132"/>
      <c r="S210" s="132"/>
      <c r="T210" s="132"/>
      <c r="U210" s="132"/>
      <c r="V210" s="132"/>
      <c r="W210" s="132"/>
      <c r="X210" s="132"/>
      <c r="Y210" s="132"/>
      <c r="Z210" s="132"/>
      <c r="AA210" s="132"/>
      <c r="AB210" s="132"/>
      <c r="AC210" s="132"/>
      <c r="AD210" s="132"/>
    </row>
    <row r="211" spans="4:30" ht="15.75" x14ac:dyDescent="0.25">
      <c r="D211" s="136">
        <v>43986</v>
      </c>
      <c r="E211" s="137">
        <v>66</v>
      </c>
      <c r="F211" s="137">
        <v>49</v>
      </c>
      <c r="G211" s="137">
        <v>11</v>
      </c>
      <c r="H211" s="137">
        <v>21</v>
      </c>
      <c r="I211" s="137">
        <v>7</v>
      </c>
      <c r="J211" s="137">
        <v>30</v>
      </c>
      <c r="K211" s="137">
        <v>5</v>
      </c>
      <c r="L211" s="137">
        <v>8</v>
      </c>
      <c r="M211" s="137">
        <v>6</v>
      </c>
      <c r="N211" s="137">
        <v>3</v>
      </c>
      <c r="O211" s="137">
        <v>2</v>
      </c>
      <c r="P211" s="138">
        <v>1</v>
      </c>
      <c r="R211" s="132"/>
      <c r="S211" s="132"/>
      <c r="T211" s="132"/>
      <c r="U211" s="132"/>
      <c r="V211" s="132"/>
      <c r="W211" s="132"/>
      <c r="X211" s="132"/>
      <c r="Y211" s="132"/>
      <c r="Z211" s="132"/>
      <c r="AA211" s="132"/>
      <c r="AB211" s="132"/>
      <c r="AC211" s="132"/>
      <c r="AD211" s="132"/>
    </row>
    <row r="212" spans="4:30" ht="15.75" x14ac:dyDescent="0.25">
      <c r="D212" s="136">
        <v>43987</v>
      </c>
      <c r="E212" s="137">
        <v>61</v>
      </c>
      <c r="F212" s="137">
        <v>43</v>
      </c>
      <c r="G212" s="137">
        <v>11</v>
      </c>
      <c r="H212" s="137">
        <v>36</v>
      </c>
      <c r="I212" s="137">
        <v>18</v>
      </c>
      <c r="J212" s="137">
        <v>27</v>
      </c>
      <c r="K212" s="137">
        <v>4</v>
      </c>
      <c r="L212" s="137">
        <v>3</v>
      </c>
      <c r="M212" s="137">
        <v>3</v>
      </c>
      <c r="N212" s="137">
        <v>1</v>
      </c>
      <c r="O212" s="137">
        <v>3</v>
      </c>
      <c r="P212" s="138">
        <v>0</v>
      </c>
      <c r="R212" s="132"/>
      <c r="S212" s="132"/>
      <c r="T212" s="132"/>
      <c r="U212" s="132"/>
      <c r="V212" s="132"/>
      <c r="W212" s="132"/>
      <c r="X212" s="132"/>
      <c r="Y212" s="132"/>
      <c r="Z212" s="132"/>
      <c r="AA212" s="132"/>
      <c r="AB212" s="132"/>
      <c r="AC212" s="132"/>
      <c r="AD212" s="132"/>
    </row>
    <row r="213" spans="4:30" ht="15.75" x14ac:dyDescent="0.25">
      <c r="D213" s="136">
        <v>43988</v>
      </c>
      <c r="E213" s="137">
        <v>70</v>
      </c>
      <c r="F213" s="137">
        <v>29</v>
      </c>
      <c r="G213" s="137">
        <v>9</v>
      </c>
      <c r="H213" s="137">
        <v>26</v>
      </c>
      <c r="I213" s="137">
        <v>15</v>
      </c>
      <c r="J213" s="137">
        <v>19</v>
      </c>
      <c r="K213" s="137">
        <v>7</v>
      </c>
      <c r="L213" s="137">
        <v>4</v>
      </c>
      <c r="M213" s="137">
        <v>1</v>
      </c>
      <c r="N213" s="137">
        <v>0</v>
      </c>
      <c r="O213" s="137">
        <v>1</v>
      </c>
      <c r="P213" s="138">
        <v>2</v>
      </c>
      <c r="R213" s="132"/>
      <c r="S213" s="132"/>
      <c r="T213" s="132"/>
      <c r="U213" s="132"/>
      <c r="V213" s="132"/>
      <c r="W213" s="132"/>
      <c r="X213" s="132"/>
      <c r="Y213" s="132"/>
      <c r="Z213" s="132"/>
      <c r="AA213" s="132"/>
      <c r="AB213" s="132"/>
      <c r="AC213" s="132"/>
      <c r="AD213" s="132"/>
    </row>
    <row r="214" spans="4:30" ht="15.75" x14ac:dyDescent="0.25">
      <c r="D214" s="136">
        <v>43989</v>
      </c>
      <c r="E214" s="137">
        <v>58</v>
      </c>
      <c r="F214" s="137">
        <v>20</v>
      </c>
      <c r="G214" s="137">
        <v>83</v>
      </c>
      <c r="H214" s="137">
        <v>29</v>
      </c>
      <c r="I214" s="137">
        <v>14</v>
      </c>
      <c r="J214" s="137">
        <v>22</v>
      </c>
      <c r="K214" s="137">
        <v>4</v>
      </c>
      <c r="L214" s="137">
        <v>2</v>
      </c>
      <c r="M214" s="137">
        <v>2</v>
      </c>
      <c r="N214" s="137">
        <v>1</v>
      </c>
      <c r="O214" s="137">
        <v>4</v>
      </c>
      <c r="P214" s="138">
        <v>0</v>
      </c>
      <c r="R214" s="132"/>
      <c r="S214" s="132"/>
      <c r="T214" s="132"/>
      <c r="U214" s="132"/>
      <c r="V214" s="132"/>
      <c r="W214" s="132"/>
      <c r="X214" s="132"/>
      <c r="Y214" s="132"/>
      <c r="Z214" s="132"/>
      <c r="AA214" s="132"/>
      <c r="AB214" s="132"/>
      <c r="AC214" s="132"/>
      <c r="AD214" s="132"/>
    </row>
    <row r="215" spans="4:30" ht="15.75" x14ac:dyDescent="0.25">
      <c r="D215" s="136">
        <v>43990</v>
      </c>
      <c r="E215" s="137">
        <v>37</v>
      </c>
      <c r="F215" s="137">
        <v>37</v>
      </c>
      <c r="G215" s="139">
        <v>28</v>
      </c>
      <c r="H215" s="137">
        <v>37</v>
      </c>
      <c r="I215" s="137">
        <v>9</v>
      </c>
      <c r="J215" s="137">
        <v>12</v>
      </c>
      <c r="K215" s="137">
        <v>4</v>
      </c>
      <c r="L215" s="139">
        <v>0</v>
      </c>
      <c r="M215" s="137">
        <v>0</v>
      </c>
      <c r="N215" s="137">
        <v>0</v>
      </c>
      <c r="O215" s="137">
        <v>0</v>
      </c>
      <c r="P215" s="138">
        <v>0</v>
      </c>
      <c r="R215" s="132"/>
      <c r="S215" s="132"/>
      <c r="T215" s="132"/>
      <c r="U215" s="132"/>
      <c r="V215" s="132"/>
      <c r="W215" s="132"/>
      <c r="X215" s="132"/>
      <c r="Y215" s="132"/>
      <c r="Z215" s="132"/>
      <c r="AA215" s="132"/>
      <c r="AB215" s="132"/>
      <c r="AC215" s="132"/>
      <c r="AD215" s="132"/>
    </row>
    <row r="216" spans="4:30" ht="15.75" x14ac:dyDescent="0.25">
      <c r="D216" s="136">
        <v>43991</v>
      </c>
      <c r="E216" s="137">
        <v>77</v>
      </c>
      <c r="F216" s="137">
        <v>22</v>
      </c>
      <c r="G216" s="137">
        <v>14</v>
      </c>
      <c r="H216" s="137">
        <v>20</v>
      </c>
      <c r="I216" s="137">
        <v>10</v>
      </c>
      <c r="J216" s="137">
        <v>15</v>
      </c>
      <c r="K216" s="137">
        <v>4</v>
      </c>
      <c r="L216" s="137">
        <v>1</v>
      </c>
      <c r="M216" s="137">
        <v>0</v>
      </c>
      <c r="N216" s="139">
        <v>2</v>
      </c>
      <c r="O216" s="137">
        <v>0</v>
      </c>
      <c r="P216" s="138">
        <v>0</v>
      </c>
      <c r="R216" s="132"/>
      <c r="S216" s="132"/>
      <c r="T216" s="132"/>
      <c r="U216" s="132"/>
      <c r="V216" s="132"/>
      <c r="W216" s="132"/>
      <c r="X216" s="132"/>
      <c r="Y216" s="132"/>
      <c r="Z216" s="132"/>
      <c r="AA216" s="132"/>
      <c r="AB216" s="132"/>
      <c r="AC216" s="132"/>
      <c r="AD216" s="132"/>
    </row>
    <row r="217" spans="4:30" ht="15.75" x14ac:dyDescent="0.25">
      <c r="D217" s="136">
        <v>43992</v>
      </c>
      <c r="E217" s="137">
        <v>50</v>
      </c>
      <c r="F217" s="137">
        <v>27</v>
      </c>
      <c r="G217" s="137">
        <v>33</v>
      </c>
      <c r="H217" s="137">
        <v>31</v>
      </c>
      <c r="I217" s="137">
        <v>6</v>
      </c>
      <c r="J217" s="137">
        <v>23</v>
      </c>
      <c r="K217" s="137">
        <v>4</v>
      </c>
      <c r="L217" s="137">
        <v>3</v>
      </c>
      <c r="M217" s="137">
        <v>5</v>
      </c>
      <c r="N217" s="137">
        <v>1</v>
      </c>
      <c r="O217" s="137">
        <v>1</v>
      </c>
      <c r="P217" s="138">
        <v>0</v>
      </c>
      <c r="R217" s="132"/>
      <c r="S217" s="132"/>
      <c r="T217" s="132"/>
      <c r="U217" s="132"/>
      <c r="V217" s="132"/>
      <c r="W217" s="132"/>
      <c r="X217" s="132"/>
      <c r="Y217" s="132"/>
      <c r="Z217" s="132"/>
      <c r="AA217" s="132"/>
      <c r="AB217" s="132"/>
      <c r="AC217" s="132"/>
      <c r="AD217" s="132"/>
    </row>
    <row r="218" spans="4:30" ht="15.75" x14ac:dyDescent="0.25">
      <c r="D218" s="136">
        <v>43993</v>
      </c>
      <c r="E218" s="137">
        <v>56</v>
      </c>
      <c r="F218" s="137">
        <v>28</v>
      </c>
      <c r="G218" s="137">
        <v>29</v>
      </c>
      <c r="H218" s="137">
        <v>19</v>
      </c>
      <c r="I218" s="137">
        <v>8</v>
      </c>
      <c r="J218" s="137">
        <v>15</v>
      </c>
      <c r="K218" s="137">
        <v>2</v>
      </c>
      <c r="L218" s="137">
        <v>1</v>
      </c>
      <c r="M218" s="137">
        <v>1</v>
      </c>
      <c r="N218" s="137">
        <v>2</v>
      </c>
      <c r="O218" s="137">
        <v>2</v>
      </c>
      <c r="P218" s="138">
        <v>1</v>
      </c>
      <c r="R218" s="132"/>
      <c r="S218" s="132"/>
      <c r="T218" s="132"/>
      <c r="U218" s="132"/>
      <c r="V218" s="132"/>
      <c r="W218" s="132"/>
      <c r="X218" s="132"/>
      <c r="Y218" s="132"/>
      <c r="Z218" s="132"/>
      <c r="AA218" s="132"/>
      <c r="AB218" s="132"/>
      <c r="AC218" s="132"/>
      <c r="AD218" s="132"/>
    </row>
    <row r="219" spans="4:30" ht="15.75" x14ac:dyDescent="0.25">
      <c r="D219" s="136">
        <v>43994</v>
      </c>
      <c r="E219" s="137">
        <v>84</v>
      </c>
      <c r="F219" s="137">
        <v>39</v>
      </c>
      <c r="G219" s="137">
        <v>15</v>
      </c>
      <c r="H219" s="137">
        <v>31</v>
      </c>
      <c r="I219" s="137">
        <v>8</v>
      </c>
      <c r="J219" s="137">
        <v>21</v>
      </c>
      <c r="K219" s="137">
        <v>1</v>
      </c>
      <c r="L219" s="137">
        <v>3</v>
      </c>
      <c r="M219" s="137">
        <v>1</v>
      </c>
      <c r="N219" s="137">
        <v>4</v>
      </c>
      <c r="O219" s="139">
        <v>-1</v>
      </c>
      <c r="P219" s="138">
        <v>1</v>
      </c>
      <c r="R219" s="132"/>
      <c r="S219" s="132"/>
      <c r="T219" s="132"/>
      <c r="U219" s="132"/>
      <c r="V219" s="132"/>
      <c r="W219" s="132"/>
      <c r="X219" s="132"/>
      <c r="Y219" s="132"/>
      <c r="Z219" s="132"/>
      <c r="AA219" s="132"/>
      <c r="AB219" s="132"/>
      <c r="AC219" s="132"/>
      <c r="AD219" s="132"/>
    </row>
    <row r="220" spans="4:30" ht="15.75" x14ac:dyDescent="0.25">
      <c r="D220" s="136">
        <v>43995</v>
      </c>
      <c r="E220" s="137">
        <v>55</v>
      </c>
      <c r="F220" s="137">
        <v>45</v>
      </c>
      <c r="G220" s="137">
        <v>31</v>
      </c>
      <c r="H220" s="137">
        <v>21</v>
      </c>
      <c r="I220" s="137">
        <v>12</v>
      </c>
      <c r="J220" s="137">
        <v>10</v>
      </c>
      <c r="K220" s="137">
        <v>0</v>
      </c>
      <c r="L220" s="137">
        <v>1</v>
      </c>
      <c r="M220" s="139">
        <v>3</v>
      </c>
      <c r="N220" s="137">
        <v>4</v>
      </c>
      <c r="O220" s="137">
        <v>0</v>
      </c>
      <c r="P220" s="138">
        <v>0</v>
      </c>
      <c r="R220" s="132"/>
      <c r="S220" s="132"/>
      <c r="T220" s="132"/>
      <c r="U220" s="132"/>
      <c r="V220" s="132"/>
      <c r="W220" s="132"/>
      <c r="X220" s="132"/>
      <c r="Y220" s="132"/>
      <c r="Z220" s="132"/>
      <c r="AA220" s="132"/>
      <c r="AB220" s="132"/>
      <c r="AC220" s="132"/>
      <c r="AD220" s="132"/>
    </row>
    <row r="221" spans="4:30" ht="15.75" x14ac:dyDescent="0.25">
      <c r="D221" s="136">
        <v>43996</v>
      </c>
      <c r="E221" s="137">
        <v>41</v>
      </c>
      <c r="F221" s="137">
        <v>24</v>
      </c>
      <c r="G221" s="137">
        <v>22</v>
      </c>
      <c r="H221" s="137">
        <v>18</v>
      </c>
      <c r="I221" s="137">
        <v>9</v>
      </c>
      <c r="J221" s="137">
        <v>12</v>
      </c>
      <c r="K221" s="137">
        <v>9</v>
      </c>
      <c r="L221" s="137">
        <v>2</v>
      </c>
      <c r="M221" s="137">
        <v>1</v>
      </c>
      <c r="N221" s="137">
        <v>0</v>
      </c>
      <c r="O221" s="137">
        <v>3</v>
      </c>
      <c r="P221" s="138">
        <v>2</v>
      </c>
      <c r="R221" s="132"/>
      <c r="S221" s="132"/>
      <c r="T221" s="132"/>
      <c r="U221" s="132"/>
      <c r="V221" s="132"/>
      <c r="W221" s="132"/>
      <c r="X221" s="132"/>
      <c r="Y221" s="132"/>
      <c r="Z221" s="132"/>
      <c r="AA221" s="132"/>
      <c r="AB221" s="132"/>
      <c r="AC221" s="132"/>
      <c r="AD221" s="132"/>
    </row>
    <row r="222" spans="4:30" ht="15.75" x14ac:dyDescent="0.25">
      <c r="D222" s="136">
        <v>43997</v>
      </c>
      <c r="E222" s="137">
        <v>45</v>
      </c>
      <c r="F222" s="137">
        <v>11</v>
      </c>
      <c r="G222" s="137">
        <v>25</v>
      </c>
      <c r="H222" s="137">
        <v>40</v>
      </c>
      <c r="I222" s="137">
        <v>3</v>
      </c>
      <c r="J222" s="137">
        <v>18</v>
      </c>
      <c r="K222" s="137">
        <v>12</v>
      </c>
      <c r="L222" s="137">
        <v>7</v>
      </c>
      <c r="M222" s="137">
        <v>2</v>
      </c>
      <c r="N222" s="137">
        <v>1</v>
      </c>
      <c r="O222" s="137">
        <v>1</v>
      </c>
      <c r="P222" s="138">
        <v>0</v>
      </c>
      <c r="R222" s="132"/>
      <c r="S222" s="132"/>
      <c r="T222" s="132"/>
      <c r="U222" s="132"/>
      <c r="V222" s="132"/>
      <c r="W222" s="132"/>
      <c r="X222" s="132"/>
      <c r="Y222" s="132"/>
      <c r="Z222" s="132"/>
      <c r="AA222" s="132"/>
      <c r="AB222" s="132"/>
      <c r="AC222" s="132"/>
      <c r="AD222" s="132"/>
    </row>
    <row r="223" spans="4:30" ht="15.75" x14ac:dyDescent="0.25">
      <c r="D223" s="136">
        <v>43998</v>
      </c>
      <c r="E223" s="137">
        <v>47</v>
      </c>
      <c r="F223" s="137">
        <v>29</v>
      </c>
      <c r="G223" s="137">
        <v>31</v>
      </c>
      <c r="H223" s="137">
        <v>4</v>
      </c>
      <c r="I223" s="137">
        <v>5</v>
      </c>
      <c r="J223" s="137">
        <v>16</v>
      </c>
      <c r="K223" s="137">
        <v>6</v>
      </c>
      <c r="L223" s="137">
        <v>1</v>
      </c>
      <c r="M223" s="137">
        <v>0</v>
      </c>
      <c r="N223" s="137">
        <v>0</v>
      </c>
      <c r="O223" s="137">
        <v>0</v>
      </c>
      <c r="P223" s="138">
        <v>0</v>
      </c>
      <c r="R223" s="132"/>
      <c r="S223" s="132"/>
      <c r="T223" s="132"/>
      <c r="U223" s="132"/>
      <c r="V223" s="132"/>
      <c r="W223" s="132"/>
      <c r="X223" s="132"/>
      <c r="Y223" s="132"/>
      <c r="Z223" s="132"/>
      <c r="AA223" s="132"/>
      <c r="AB223" s="132"/>
      <c r="AC223" s="132"/>
      <c r="AD223" s="132"/>
    </row>
    <row r="224" spans="4:30" ht="15.75" x14ac:dyDescent="0.25">
      <c r="D224" s="136">
        <v>43999</v>
      </c>
      <c r="E224" s="137">
        <v>40</v>
      </c>
      <c r="F224" s="137">
        <v>22</v>
      </c>
      <c r="G224" s="137">
        <v>21</v>
      </c>
      <c r="H224" s="137">
        <v>9</v>
      </c>
      <c r="I224" s="137">
        <v>5</v>
      </c>
      <c r="J224" s="137">
        <v>12</v>
      </c>
      <c r="K224" s="137">
        <v>1</v>
      </c>
      <c r="L224" s="137">
        <v>2</v>
      </c>
      <c r="M224" s="137">
        <v>0</v>
      </c>
      <c r="N224" s="137">
        <v>2</v>
      </c>
      <c r="O224" s="137">
        <v>2</v>
      </c>
      <c r="P224" s="138">
        <v>1</v>
      </c>
      <c r="R224" s="132"/>
      <c r="S224" s="132"/>
      <c r="T224" s="132"/>
      <c r="U224" s="132"/>
      <c r="V224" s="132"/>
      <c r="W224" s="132"/>
      <c r="X224" s="132"/>
      <c r="Y224" s="132"/>
      <c r="Z224" s="132"/>
      <c r="AA224" s="132"/>
      <c r="AB224" s="132"/>
      <c r="AC224" s="132"/>
      <c r="AD224" s="132"/>
    </row>
    <row r="225" spans="4:30" ht="15.75" x14ac:dyDescent="0.25">
      <c r="D225" s="136">
        <v>44000</v>
      </c>
      <c r="E225" s="137">
        <v>47</v>
      </c>
      <c r="F225" s="137">
        <v>14</v>
      </c>
      <c r="G225" s="137">
        <v>24</v>
      </c>
      <c r="H225" s="137">
        <v>14</v>
      </c>
      <c r="I225" s="137">
        <v>6</v>
      </c>
      <c r="J225" s="139">
        <v>-1</v>
      </c>
      <c r="K225" s="137">
        <v>3</v>
      </c>
      <c r="L225" s="137">
        <v>3</v>
      </c>
      <c r="M225" s="137">
        <v>2</v>
      </c>
      <c r="N225" s="137">
        <v>0</v>
      </c>
      <c r="O225" s="137">
        <v>1</v>
      </c>
      <c r="P225" s="138">
        <v>2</v>
      </c>
      <c r="R225" s="132"/>
      <c r="S225" s="132"/>
      <c r="T225" s="132"/>
      <c r="U225" s="132"/>
      <c r="V225" s="132"/>
      <c r="W225" s="132"/>
      <c r="X225" s="132"/>
      <c r="Y225" s="132"/>
      <c r="Z225" s="132"/>
      <c r="AA225" s="132"/>
      <c r="AB225" s="132"/>
      <c r="AC225" s="132"/>
      <c r="AD225" s="132"/>
    </row>
    <row r="226" spans="4:30" ht="15.75" x14ac:dyDescent="0.25">
      <c r="D226" s="136">
        <v>44001</v>
      </c>
      <c r="E226" s="164">
        <v>39</v>
      </c>
      <c r="F226" s="164">
        <v>20</v>
      </c>
      <c r="G226" s="164">
        <v>12</v>
      </c>
      <c r="H226" s="164">
        <v>17</v>
      </c>
      <c r="I226" s="164">
        <v>3</v>
      </c>
      <c r="J226" s="164">
        <v>8</v>
      </c>
      <c r="K226" s="164">
        <v>4</v>
      </c>
      <c r="L226" s="164">
        <v>3</v>
      </c>
      <c r="M226" s="164">
        <v>0</v>
      </c>
      <c r="N226" s="164">
        <v>1</v>
      </c>
      <c r="O226" s="164">
        <v>0</v>
      </c>
      <c r="P226" s="165">
        <v>0</v>
      </c>
      <c r="R226" s="132"/>
      <c r="S226" s="132"/>
      <c r="T226" s="132"/>
      <c r="U226" s="132"/>
      <c r="V226" s="132"/>
      <c r="W226" s="132"/>
      <c r="X226" s="132"/>
      <c r="Y226" s="132"/>
      <c r="Z226" s="132"/>
      <c r="AA226" s="132"/>
      <c r="AB226" s="132"/>
      <c r="AC226" s="132"/>
      <c r="AD226" s="132"/>
    </row>
    <row r="227" spans="4:30" ht="15.75" x14ac:dyDescent="0.25">
      <c r="D227" s="136">
        <v>44002</v>
      </c>
      <c r="E227" s="164">
        <v>34</v>
      </c>
      <c r="F227" s="164">
        <v>4</v>
      </c>
      <c r="G227" s="164">
        <v>10</v>
      </c>
      <c r="H227" s="164">
        <v>10</v>
      </c>
      <c r="I227" s="164">
        <v>3</v>
      </c>
      <c r="J227" s="164">
        <v>10</v>
      </c>
      <c r="K227" s="164">
        <v>4</v>
      </c>
      <c r="L227" s="164">
        <v>0</v>
      </c>
      <c r="M227" s="164">
        <v>1</v>
      </c>
      <c r="N227" s="166">
        <v>-1</v>
      </c>
      <c r="O227" s="164">
        <v>1</v>
      </c>
      <c r="P227" s="165">
        <v>0</v>
      </c>
      <c r="R227" s="132"/>
      <c r="S227" s="132"/>
      <c r="T227" s="132"/>
      <c r="U227" s="132"/>
      <c r="V227" s="132"/>
      <c r="W227" s="132"/>
      <c r="X227" s="132"/>
      <c r="Y227" s="132"/>
      <c r="Z227" s="132"/>
      <c r="AA227" s="132"/>
      <c r="AB227" s="132"/>
      <c r="AC227" s="132"/>
      <c r="AD227" s="132"/>
    </row>
    <row r="228" spans="4:30" ht="15.75" x14ac:dyDescent="0.25">
      <c r="D228" s="136">
        <v>44003</v>
      </c>
      <c r="E228" s="164">
        <v>25</v>
      </c>
      <c r="F228" s="164">
        <v>16</v>
      </c>
      <c r="G228" s="164">
        <v>5</v>
      </c>
      <c r="H228" s="164">
        <v>13</v>
      </c>
      <c r="I228" s="164">
        <v>5</v>
      </c>
      <c r="J228" s="164">
        <v>14</v>
      </c>
      <c r="K228" s="164">
        <v>13</v>
      </c>
      <c r="L228" s="164">
        <v>0</v>
      </c>
      <c r="M228" s="164">
        <v>0</v>
      </c>
      <c r="N228" s="164">
        <v>0</v>
      </c>
      <c r="O228" s="164">
        <v>0</v>
      </c>
      <c r="P228" s="165">
        <v>0</v>
      </c>
      <c r="R228" s="132"/>
      <c r="S228" s="132"/>
      <c r="T228" s="132"/>
      <c r="U228" s="132"/>
      <c r="V228" s="132"/>
      <c r="W228" s="132"/>
      <c r="X228" s="132"/>
      <c r="Y228" s="132"/>
      <c r="Z228" s="132"/>
      <c r="AA228" s="132"/>
      <c r="AB228" s="132"/>
      <c r="AC228" s="132"/>
      <c r="AD228" s="132"/>
    </row>
    <row r="229" spans="4:30" ht="15.75" x14ac:dyDescent="0.25">
      <c r="D229" s="136">
        <v>44004</v>
      </c>
      <c r="E229" s="164">
        <v>25</v>
      </c>
      <c r="F229" s="164">
        <v>8</v>
      </c>
      <c r="G229" s="164">
        <v>7</v>
      </c>
      <c r="H229" s="164">
        <v>11</v>
      </c>
      <c r="I229" s="164">
        <v>2</v>
      </c>
      <c r="J229" s="164">
        <v>7</v>
      </c>
      <c r="K229" s="164">
        <v>4</v>
      </c>
      <c r="L229" s="164">
        <v>0</v>
      </c>
      <c r="M229" s="164">
        <v>1</v>
      </c>
      <c r="N229" s="164">
        <v>0</v>
      </c>
      <c r="O229" s="164">
        <v>0</v>
      </c>
      <c r="P229" s="165">
        <v>0</v>
      </c>
      <c r="R229" s="132"/>
      <c r="S229" s="132"/>
      <c r="T229" s="132"/>
      <c r="U229" s="132"/>
      <c r="V229" s="132"/>
      <c r="W229" s="132"/>
      <c r="X229" s="132"/>
      <c r="Y229" s="132"/>
      <c r="Z229" s="132"/>
      <c r="AA229" s="132"/>
      <c r="AB229" s="132"/>
      <c r="AC229" s="132"/>
      <c r="AD229" s="132"/>
    </row>
    <row r="230" spans="4:30" ht="15.75" x14ac:dyDescent="0.25">
      <c r="D230" s="136">
        <v>44005</v>
      </c>
      <c r="E230" s="164">
        <v>25</v>
      </c>
      <c r="F230" s="164">
        <v>10</v>
      </c>
      <c r="G230" s="164">
        <v>12</v>
      </c>
      <c r="H230" s="164">
        <v>5</v>
      </c>
      <c r="I230" s="164">
        <v>2</v>
      </c>
      <c r="J230" s="164">
        <v>10</v>
      </c>
      <c r="K230" s="164">
        <v>1</v>
      </c>
      <c r="L230" s="166">
        <v>-2</v>
      </c>
      <c r="M230" s="164">
        <v>1</v>
      </c>
      <c r="N230" s="164">
        <v>0</v>
      </c>
      <c r="O230" s="164">
        <v>0</v>
      </c>
      <c r="P230" s="165">
        <v>0</v>
      </c>
      <c r="R230" s="132"/>
      <c r="S230" s="132"/>
      <c r="T230" s="132"/>
      <c r="U230" s="132"/>
      <c r="V230" s="132"/>
      <c r="W230" s="132"/>
      <c r="X230" s="132"/>
      <c r="Y230" s="132"/>
      <c r="Z230" s="132"/>
      <c r="AA230" s="132"/>
      <c r="AB230" s="132"/>
      <c r="AC230" s="132"/>
      <c r="AD230" s="132"/>
    </row>
    <row r="231" spans="4:30" ht="15.75" x14ac:dyDescent="0.25">
      <c r="D231" s="136">
        <v>44006</v>
      </c>
      <c r="E231" s="52">
        <v>33.5</v>
      </c>
      <c r="F231" s="52">
        <v>16.5</v>
      </c>
      <c r="G231" s="52">
        <v>13.5</v>
      </c>
      <c r="H231" s="52">
        <v>9</v>
      </c>
      <c r="I231" s="52">
        <v>3.5</v>
      </c>
      <c r="J231" s="52">
        <v>11</v>
      </c>
      <c r="K231" s="52">
        <v>2.5</v>
      </c>
      <c r="L231" s="52">
        <v>2.5</v>
      </c>
      <c r="M231" s="52">
        <v>1</v>
      </c>
      <c r="N231" s="52">
        <v>1.5</v>
      </c>
      <c r="O231" s="52">
        <v>0</v>
      </c>
      <c r="P231" s="167">
        <v>1.5</v>
      </c>
      <c r="R231" s="132"/>
      <c r="S231" s="132"/>
      <c r="T231" s="132"/>
      <c r="U231" s="132"/>
      <c r="V231" s="132"/>
      <c r="W231" s="132"/>
      <c r="X231" s="132"/>
      <c r="Y231" s="132"/>
      <c r="Z231" s="132"/>
      <c r="AA231" s="132"/>
      <c r="AB231" s="132"/>
      <c r="AC231" s="132"/>
      <c r="AD231" s="132"/>
    </row>
    <row r="232" spans="4:30" ht="15.75" x14ac:dyDescent="0.25">
      <c r="D232" s="136">
        <v>44007</v>
      </c>
      <c r="E232" s="52">
        <v>33.5</v>
      </c>
      <c r="F232" s="52">
        <v>16.5</v>
      </c>
      <c r="G232" s="52">
        <v>13.5</v>
      </c>
      <c r="H232" s="52">
        <v>9</v>
      </c>
      <c r="I232" s="52">
        <v>3.5</v>
      </c>
      <c r="J232" s="52">
        <v>11</v>
      </c>
      <c r="K232" s="52">
        <v>2.5</v>
      </c>
      <c r="L232" s="52">
        <v>2.5</v>
      </c>
      <c r="M232" s="52">
        <v>1</v>
      </c>
      <c r="N232" s="52">
        <v>1.5</v>
      </c>
      <c r="O232" s="52">
        <v>0</v>
      </c>
      <c r="P232" s="167">
        <v>1.5</v>
      </c>
      <c r="R232" s="132"/>
      <c r="S232" s="132"/>
      <c r="T232" s="132"/>
      <c r="U232" s="132"/>
      <c r="V232" s="132"/>
      <c r="W232" s="132"/>
      <c r="X232" s="132"/>
      <c r="Y232" s="132"/>
      <c r="Z232" s="132"/>
      <c r="AA232" s="132"/>
      <c r="AB232" s="132"/>
      <c r="AC232" s="132"/>
      <c r="AD232" s="132"/>
    </row>
    <row r="233" spans="4:30" ht="15.75" x14ac:dyDescent="0.25">
      <c r="D233" s="136">
        <v>44008</v>
      </c>
      <c r="E233" s="52">
        <v>38</v>
      </c>
      <c r="F233" s="52">
        <v>11</v>
      </c>
      <c r="G233" s="52">
        <v>18</v>
      </c>
      <c r="H233" s="52">
        <v>9</v>
      </c>
      <c r="I233" s="52">
        <v>1</v>
      </c>
      <c r="J233" s="52">
        <v>8</v>
      </c>
      <c r="K233" s="52">
        <v>5</v>
      </c>
      <c r="L233" s="52">
        <v>0</v>
      </c>
      <c r="M233" s="52">
        <v>1</v>
      </c>
      <c r="N233" s="52">
        <v>0</v>
      </c>
      <c r="O233" s="52">
        <v>0</v>
      </c>
      <c r="P233" s="167">
        <v>0</v>
      </c>
      <c r="R233" s="132"/>
      <c r="S233" s="132"/>
      <c r="T233" s="132"/>
      <c r="U233" s="132"/>
      <c r="V233" s="132"/>
      <c r="W233" s="132"/>
      <c r="X233" s="132"/>
      <c r="Y233" s="132"/>
      <c r="Z233" s="132"/>
      <c r="AA233" s="132"/>
      <c r="AB233" s="132"/>
      <c r="AC233" s="132"/>
      <c r="AD233" s="132"/>
    </row>
    <row r="234" spans="4:30" ht="15.75" x14ac:dyDescent="0.25">
      <c r="D234" s="136">
        <v>44009</v>
      </c>
      <c r="E234" s="52">
        <v>22</v>
      </c>
      <c r="F234" s="52">
        <v>8</v>
      </c>
      <c r="G234" s="52">
        <v>13</v>
      </c>
      <c r="H234" s="52">
        <v>16</v>
      </c>
      <c r="I234" s="52">
        <v>0</v>
      </c>
      <c r="J234" s="52">
        <v>6</v>
      </c>
      <c r="K234" s="52">
        <v>1</v>
      </c>
      <c r="L234" s="52">
        <v>2</v>
      </c>
      <c r="M234" s="52">
        <v>0</v>
      </c>
      <c r="N234" s="52">
        <v>1</v>
      </c>
      <c r="O234" s="52">
        <v>0</v>
      </c>
      <c r="P234" s="167">
        <v>0</v>
      </c>
      <c r="R234" s="132"/>
      <c r="S234" s="132"/>
      <c r="T234" s="132"/>
      <c r="U234" s="132"/>
      <c r="V234" s="132"/>
      <c r="W234" s="132"/>
      <c r="X234" s="132"/>
      <c r="Y234" s="132"/>
      <c r="Z234" s="132"/>
      <c r="AA234" s="132"/>
      <c r="AB234" s="132"/>
      <c r="AC234" s="132"/>
      <c r="AD234" s="132"/>
    </row>
    <row r="235" spans="4:30" ht="15.75" x14ac:dyDescent="0.25">
      <c r="D235" s="136">
        <v>44010</v>
      </c>
      <c r="E235" s="52">
        <v>37</v>
      </c>
      <c r="F235" s="52">
        <v>2</v>
      </c>
      <c r="G235" s="52">
        <v>11</v>
      </c>
      <c r="H235" s="52">
        <v>6</v>
      </c>
      <c r="I235" s="52">
        <v>1</v>
      </c>
      <c r="J235" s="52">
        <v>8</v>
      </c>
      <c r="K235" s="52">
        <v>6</v>
      </c>
      <c r="L235" s="52">
        <v>2</v>
      </c>
      <c r="M235" s="52">
        <v>0</v>
      </c>
      <c r="N235" s="52">
        <v>0</v>
      </c>
      <c r="O235" s="52">
        <v>0</v>
      </c>
      <c r="P235" s="167">
        <v>0</v>
      </c>
      <c r="R235" s="132"/>
      <c r="S235" s="132"/>
      <c r="T235" s="132"/>
      <c r="U235" s="132"/>
      <c r="V235" s="132"/>
      <c r="W235" s="132"/>
      <c r="X235" s="132"/>
      <c r="Y235" s="132"/>
      <c r="Z235" s="132"/>
      <c r="AA235" s="132"/>
      <c r="AB235" s="132"/>
      <c r="AC235" s="132"/>
      <c r="AD235" s="132"/>
    </row>
    <row r="236" spans="4:30" ht="15.75" x14ac:dyDescent="0.25">
      <c r="D236" s="136">
        <v>44011</v>
      </c>
      <c r="E236" s="52">
        <v>34</v>
      </c>
      <c r="F236" s="52">
        <v>10</v>
      </c>
      <c r="G236" s="52">
        <v>9</v>
      </c>
      <c r="H236" s="52">
        <v>9</v>
      </c>
      <c r="I236" s="52">
        <v>1</v>
      </c>
      <c r="J236" s="52">
        <v>9</v>
      </c>
      <c r="K236" s="52">
        <v>4</v>
      </c>
      <c r="L236" s="52">
        <v>0</v>
      </c>
      <c r="M236" s="52">
        <v>0</v>
      </c>
      <c r="N236" s="52">
        <v>0</v>
      </c>
      <c r="O236" s="52">
        <v>0</v>
      </c>
      <c r="P236" s="167">
        <v>0</v>
      </c>
      <c r="R236" s="132"/>
      <c r="S236" s="132"/>
      <c r="T236" s="132"/>
      <c r="U236" s="132"/>
      <c r="V236" s="132"/>
      <c r="W236" s="132"/>
      <c r="X236" s="132"/>
      <c r="Y236" s="132"/>
      <c r="Z236" s="132"/>
      <c r="AA236" s="132"/>
      <c r="AB236" s="132"/>
      <c r="AC236" s="132"/>
      <c r="AD236" s="132"/>
    </row>
    <row r="237" spans="4:30" ht="16.5" thickBot="1" x14ac:dyDescent="0.3">
      <c r="D237" s="142">
        <v>44012</v>
      </c>
      <c r="E237" s="161">
        <v>27</v>
      </c>
      <c r="F237" s="161">
        <v>5</v>
      </c>
      <c r="G237" s="161">
        <v>9</v>
      </c>
      <c r="H237" s="161">
        <v>1</v>
      </c>
      <c r="I237" s="161">
        <v>0</v>
      </c>
      <c r="J237" s="161">
        <v>5</v>
      </c>
      <c r="K237" s="161">
        <v>3</v>
      </c>
      <c r="L237" s="161">
        <v>3</v>
      </c>
      <c r="M237" s="161">
        <v>0</v>
      </c>
      <c r="N237" s="162">
        <v>-3</v>
      </c>
      <c r="O237" s="161">
        <v>0</v>
      </c>
      <c r="P237" s="163">
        <v>0</v>
      </c>
      <c r="R237" s="132"/>
      <c r="S237" s="132"/>
      <c r="T237" s="132"/>
      <c r="U237" s="132"/>
      <c r="V237" s="132"/>
      <c r="W237" s="132"/>
      <c r="X237" s="132"/>
      <c r="Y237" s="132"/>
      <c r="Z237" s="132"/>
      <c r="AA237" s="132"/>
      <c r="AB237" s="132"/>
      <c r="AC237" s="132"/>
      <c r="AD237" s="132"/>
    </row>
    <row r="238" spans="4:30" x14ac:dyDescent="0.25">
      <c r="E238" s="2"/>
      <c r="F238" s="2"/>
      <c r="G238" s="2"/>
      <c r="H238" s="2"/>
      <c r="I238" s="2"/>
      <c r="J238" s="2"/>
      <c r="K238" s="2"/>
      <c r="L238" s="2"/>
      <c r="M238" s="2"/>
      <c r="N238" s="2"/>
      <c r="O238" s="2"/>
      <c r="P238" s="2"/>
      <c r="R238" s="132"/>
      <c r="S238" s="132"/>
      <c r="T238" s="132"/>
      <c r="U238" s="132"/>
      <c r="V238" s="132"/>
      <c r="W238" s="132"/>
      <c r="X238" s="132"/>
      <c r="Y238" s="132"/>
      <c r="Z238" s="132"/>
      <c r="AA238" s="132"/>
      <c r="AB238" s="132"/>
      <c r="AC238" s="132"/>
    </row>
    <row r="239" spans="4:30" x14ac:dyDescent="0.25">
      <c r="E239" s="2"/>
      <c r="F239" s="2"/>
      <c r="G239" s="2"/>
      <c r="H239" s="2"/>
      <c r="I239" s="2"/>
      <c r="J239" s="2"/>
      <c r="K239" s="2"/>
      <c r="L239" s="2"/>
      <c r="M239" s="2"/>
      <c r="N239" s="2"/>
      <c r="O239" s="2"/>
      <c r="P239" s="2"/>
      <c r="R239" s="132"/>
      <c r="S239" s="132"/>
      <c r="T239" s="132"/>
      <c r="U239" s="132"/>
      <c r="V239" s="132"/>
      <c r="W239" s="132"/>
      <c r="X239" s="132"/>
      <c r="Y239" s="132"/>
      <c r="Z239" s="132"/>
      <c r="AA239" s="132"/>
      <c r="AB239" s="132"/>
      <c r="AC239" s="132"/>
    </row>
    <row r="240" spans="4:30" x14ac:dyDescent="0.25">
      <c r="E240" s="2"/>
      <c r="F240" s="2"/>
      <c r="G240" s="2"/>
      <c r="H240" s="2"/>
      <c r="I240" s="2"/>
      <c r="J240" s="2"/>
      <c r="K240" s="2"/>
      <c r="L240" s="2"/>
      <c r="M240" s="2"/>
      <c r="N240" s="2"/>
      <c r="O240" s="2"/>
      <c r="P240" s="2"/>
      <c r="R240" s="132"/>
      <c r="S240" s="132"/>
      <c r="T240" s="132"/>
      <c r="U240" s="132"/>
      <c r="V240" s="132"/>
      <c r="W240" s="132"/>
      <c r="X240" s="132"/>
      <c r="Y240" s="132"/>
      <c r="Z240" s="132"/>
      <c r="AA240" s="132"/>
      <c r="AB240" s="132"/>
      <c r="AC240" s="132"/>
    </row>
    <row r="241" spans="5:29" x14ac:dyDescent="0.25">
      <c r="E241" s="2"/>
      <c r="F241" s="2"/>
      <c r="G241" s="2"/>
      <c r="H241" s="2"/>
      <c r="I241" s="2"/>
      <c r="J241" s="2"/>
      <c r="K241" s="2"/>
      <c r="L241" s="2"/>
      <c r="M241" s="2"/>
      <c r="N241" s="2"/>
      <c r="O241" s="2"/>
      <c r="P241" s="2"/>
      <c r="R241" s="132"/>
      <c r="S241" s="132"/>
      <c r="T241" s="132"/>
      <c r="U241" s="132"/>
      <c r="V241" s="132"/>
      <c r="W241" s="132"/>
      <c r="X241" s="132"/>
      <c r="Y241" s="132"/>
      <c r="Z241" s="132"/>
      <c r="AA241" s="132"/>
      <c r="AB241" s="132"/>
      <c r="AC241" s="132"/>
    </row>
    <row r="242" spans="5:29" x14ac:dyDescent="0.25">
      <c r="E242" s="2"/>
      <c r="F242" s="2"/>
      <c r="G242" s="2"/>
      <c r="H242" s="2"/>
      <c r="I242" s="2"/>
      <c r="J242" s="2"/>
      <c r="K242" s="2"/>
      <c r="L242" s="2"/>
      <c r="M242" s="2"/>
      <c r="N242" s="2"/>
      <c r="O242" s="2"/>
      <c r="P242" s="2"/>
      <c r="R242" s="132"/>
      <c r="S242" s="132"/>
      <c r="T242" s="132"/>
      <c r="U242" s="132"/>
      <c r="V242" s="132"/>
      <c r="W242" s="132"/>
      <c r="X242" s="132"/>
      <c r="Y242" s="132"/>
      <c r="Z242" s="132"/>
      <c r="AA242" s="132"/>
      <c r="AB242" s="132"/>
      <c r="AC242" s="132"/>
    </row>
    <row r="243" spans="5:29" x14ac:dyDescent="0.25">
      <c r="E243" s="2"/>
      <c r="F243" s="2"/>
      <c r="G243" s="2"/>
      <c r="H243" s="2"/>
      <c r="I243" s="2"/>
      <c r="J243" s="2"/>
      <c r="K243" s="2"/>
      <c r="L243" s="2"/>
      <c r="M243" s="2"/>
      <c r="N243" s="2"/>
      <c r="O243" s="2"/>
      <c r="P243" s="2"/>
      <c r="R243" s="132"/>
      <c r="S243" s="132"/>
      <c r="T243" s="132"/>
      <c r="U243" s="132"/>
      <c r="V243" s="132"/>
      <c r="W243" s="132"/>
      <c r="X243" s="132"/>
      <c r="Y243" s="132"/>
      <c r="Z243" s="132"/>
      <c r="AA243" s="132"/>
      <c r="AB243" s="132"/>
      <c r="AC243" s="132"/>
    </row>
  </sheetData>
  <conditionalFormatting sqref="E119:P242">
    <cfRule type="cellIs" dxfId="10" priority="1" operator="greaterThan">
      <formula>250</formula>
    </cfRule>
    <cfRule type="cellIs" dxfId="9" priority="2" operator="between">
      <formula>100</formula>
      <formula>250</formula>
    </cfRule>
    <cfRule type="cellIs" dxfId="8" priority="3" operator="between">
      <formula>50</formula>
      <formula>100</formula>
    </cfRule>
    <cfRule type="cellIs" dxfId="7" priority="4" operator="between">
      <formula>10</formula>
      <formula>50</formula>
    </cfRule>
    <cfRule type="cellIs" dxfId="6" priority="5" operator="between">
      <formula>1</formula>
      <formula>10</formula>
    </cfRule>
  </conditionalFormatting>
  <conditionalFormatting sqref="E119:P242">
    <cfRule type="cellIs" dxfId="5" priority="6" operator="equal">
      <formula>0</formula>
    </cfRule>
  </conditionalFormatting>
  <pageMargins left="0.7" right="0.7" top="0.75" bottom="0.75" header="0.3" footer="0.3"/>
  <pageSetup paperSize="9" orientation="portrait" r:id="rId1"/>
  <ignoredErrors>
    <ignoredError sqref="N56 N59 O56:HQ56 CD59:GT59" 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6B695-43D9-4914-96E8-52A65A4DF728}">
  <sheetPr codeName="Sheet8"/>
  <dimension ref="A1:DG294"/>
  <sheetViews>
    <sheetView topLeftCell="BR272" zoomScaleNormal="100" zoomScaleSheetLayoutView="50" workbookViewId="0">
      <selection activeCell="BN238" sqref="BN238"/>
    </sheetView>
  </sheetViews>
  <sheetFormatPr defaultRowHeight="15" x14ac:dyDescent="0.25"/>
  <cols>
    <col min="1" max="1" width="9.140625" style="132"/>
    <col min="2" max="2" width="5" style="132" bestFit="1" customWidth="1"/>
    <col min="3" max="3" width="12.5703125" style="132" customWidth="1"/>
    <col min="4" max="4" width="7.42578125" style="6" customWidth="1"/>
    <col min="5" max="11" width="10" style="132" customWidth="1"/>
    <col min="12" max="12" width="10" style="86" customWidth="1"/>
    <col min="13" max="17" width="10" style="132" customWidth="1"/>
    <col min="18" max="25" width="10" style="85" customWidth="1"/>
    <col min="26" max="28" width="10" style="132" customWidth="1"/>
    <col min="29" max="29" width="10" style="17" customWidth="1"/>
    <col min="30" max="40" width="10" style="132" customWidth="1"/>
    <col min="41" max="41" width="11.140625" style="132" bestFit="1" customWidth="1"/>
    <col min="42" max="42" width="10" style="132" customWidth="1"/>
    <col min="43" max="43" width="8.85546875" style="132" customWidth="1"/>
    <col min="44" max="44" width="10" style="19" customWidth="1"/>
    <col min="45" max="47" width="10" style="132" customWidth="1"/>
    <col min="48" max="48" width="10" style="334" customWidth="1"/>
    <col min="49" max="49" width="14.5703125" style="132" bestFit="1" customWidth="1"/>
    <col min="50" max="52" width="9.140625" style="2"/>
    <col min="53" max="53" width="9.140625" style="132"/>
    <col min="54" max="56" width="9.140625" style="2"/>
    <col min="57" max="57" width="9.140625" style="132"/>
    <col min="58" max="58" width="9.140625" style="2"/>
    <col min="59" max="59" width="12" style="2" bestFit="1" customWidth="1"/>
    <col min="60" max="60" width="9.140625" style="2"/>
    <col min="61" max="62" width="9.140625" style="132"/>
    <col min="63" max="63" width="10.7109375" style="132" bestFit="1" customWidth="1"/>
    <col min="64" max="64" width="12.140625" style="132" bestFit="1" customWidth="1"/>
    <col min="65" max="66" width="9.140625" style="2"/>
    <col min="67" max="68" width="9.140625" style="85"/>
    <col min="69" max="69" width="9.140625" style="2"/>
    <col min="71" max="71" width="9.140625" style="132"/>
    <col min="73" max="73" width="9.140625" style="132"/>
    <col min="75" max="90" width="9.140625" style="132"/>
    <col min="91" max="91" width="12.140625" style="132" bestFit="1" customWidth="1"/>
    <col min="92" max="97" width="9.140625" style="132"/>
    <col min="98" max="98" width="11.5703125" style="132" bestFit="1" customWidth="1"/>
    <col min="99" max="105" width="9.140625" style="132"/>
    <col min="107" max="16384" width="9.140625" style="132"/>
  </cols>
  <sheetData>
    <row r="1" spans="1:88" ht="15.75" thickBot="1" x14ac:dyDescent="0.3">
      <c r="S1" s="115"/>
      <c r="T1" s="115"/>
      <c r="U1" s="115"/>
      <c r="V1" s="115"/>
      <c r="W1" s="115"/>
      <c r="X1" s="115"/>
      <c r="Y1" s="115"/>
    </row>
    <row r="2" spans="1:88" ht="15.75" thickBot="1" x14ac:dyDescent="0.3">
      <c r="E2" s="132" t="s">
        <v>101</v>
      </c>
      <c r="G2" s="111" t="s">
        <v>495</v>
      </c>
      <c r="H2" s="111" t="s">
        <v>499</v>
      </c>
      <c r="P2" s="35"/>
      <c r="Y2" s="118"/>
      <c r="AB2" s="35"/>
    </row>
    <row r="3" spans="1:88" x14ac:dyDescent="0.25">
      <c r="C3" s="3" t="s">
        <v>4</v>
      </c>
      <c r="D3" s="60" t="s">
        <v>0</v>
      </c>
      <c r="E3" s="112" t="s">
        <v>51</v>
      </c>
      <c r="F3" s="108" t="s">
        <v>489</v>
      </c>
      <c r="G3" s="111" t="s">
        <v>405</v>
      </c>
      <c r="H3" s="111" t="s">
        <v>404</v>
      </c>
      <c r="I3" s="109" t="s">
        <v>119</v>
      </c>
      <c r="J3" s="109" t="s">
        <v>116</v>
      </c>
      <c r="K3" s="114" t="s">
        <v>78</v>
      </c>
      <c r="L3" s="124" t="s">
        <v>490</v>
      </c>
      <c r="M3" s="56" t="s">
        <v>69</v>
      </c>
      <c r="N3" s="56" t="s">
        <v>72</v>
      </c>
      <c r="O3" s="56" t="s">
        <v>84</v>
      </c>
      <c r="P3" s="51" t="s">
        <v>89</v>
      </c>
      <c r="Q3" s="60" t="s">
        <v>111</v>
      </c>
      <c r="R3" s="112" t="s">
        <v>42</v>
      </c>
      <c r="S3" s="108" t="s">
        <v>118</v>
      </c>
      <c r="T3" s="111" t="s">
        <v>405</v>
      </c>
      <c r="U3" s="111" t="s">
        <v>404</v>
      </c>
      <c r="V3" s="109" t="s">
        <v>117</v>
      </c>
      <c r="W3" s="109" t="s">
        <v>116</v>
      </c>
      <c r="X3" s="127" t="s">
        <v>79</v>
      </c>
      <c r="Y3" s="124" t="s">
        <v>102</v>
      </c>
      <c r="Z3" s="56" t="s">
        <v>63</v>
      </c>
      <c r="AA3" s="56" t="s">
        <v>75</v>
      </c>
      <c r="AB3" s="51" t="s">
        <v>64</v>
      </c>
      <c r="AC3" s="60" t="s">
        <v>110</v>
      </c>
      <c r="AD3" s="108" t="s">
        <v>95</v>
      </c>
      <c r="AE3" s="120" t="s">
        <v>2</v>
      </c>
      <c r="AF3" s="121" t="s">
        <v>405</v>
      </c>
      <c r="AG3" s="121" t="s">
        <v>404</v>
      </c>
      <c r="AH3" s="122"/>
      <c r="AI3" s="122"/>
      <c r="AJ3" s="114" t="s">
        <v>77</v>
      </c>
      <c r="AK3" s="124" t="s">
        <v>102</v>
      </c>
      <c r="AL3" s="56" t="s">
        <v>73</v>
      </c>
      <c r="AM3" s="56" t="s">
        <v>74</v>
      </c>
      <c r="AN3" s="57" t="s">
        <v>70</v>
      </c>
      <c r="AO3" s="63"/>
      <c r="AQ3" s="63" t="s">
        <v>120</v>
      </c>
      <c r="AR3" s="220"/>
      <c r="AS3" s="121"/>
      <c r="AT3" s="171"/>
      <c r="AU3" s="177"/>
      <c r="AV3" s="335"/>
      <c r="BC3" s="63"/>
      <c r="BF3" s="85"/>
      <c r="BG3" s="87"/>
      <c r="BH3" s="85"/>
      <c r="BI3" s="86"/>
      <c r="BJ3" s="86"/>
      <c r="BK3" s="87"/>
      <c r="BL3" s="86"/>
      <c r="BM3" s="85"/>
      <c r="BN3" s="85"/>
      <c r="BQ3" s="85"/>
      <c r="BS3" s="87"/>
      <c r="BU3" s="86"/>
      <c r="BW3" s="86"/>
      <c r="BX3" s="86"/>
      <c r="BY3" s="86"/>
      <c r="BZ3" s="87"/>
      <c r="CA3" s="86"/>
      <c r="CB3" s="86"/>
      <c r="CC3" s="86"/>
      <c r="CD3" s="87"/>
      <c r="CE3" s="86"/>
      <c r="CF3" s="86"/>
      <c r="CG3" s="86"/>
      <c r="CH3" s="86"/>
      <c r="CI3" s="86"/>
      <c r="CJ3" s="86"/>
    </row>
    <row r="4" spans="1:88" x14ac:dyDescent="0.25">
      <c r="A4" s="51">
        <v>1</v>
      </c>
      <c r="C4" s="54">
        <v>43888</v>
      </c>
      <c r="D4" s="119">
        <v>0</v>
      </c>
      <c r="E4" s="113">
        <f t="shared" ref="E4:E11" si="0">AD4+D4+F4</f>
        <v>1</v>
      </c>
      <c r="F4" s="84">
        <v>1</v>
      </c>
      <c r="G4" s="116">
        <v>0</v>
      </c>
      <c r="H4" s="116">
        <v>3</v>
      </c>
      <c r="I4" s="110">
        <f t="shared" ref="I4:I67" si="1">G4+H4</f>
        <v>3</v>
      </c>
      <c r="J4" s="110">
        <v>3</v>
      </c>
      <c r="K4" s="123"/>
      <c r="L4" s="126"/>
      <c r="M4" s="51"/>
      <c r="N4" s="53"/>
      <c r="O4" s="53"/>
      <c r="P4" s="53"/>
      <c r="Q4" s="107">
        <f t="shared" ref="Q4:Q67" si="2">R4-S4-AC4</f>
        <v>1</v>
      </c>
      <c r="R4" s="113">
        <v>1</v>
      </c>
      <c r="S4" s="84"/>
      <c r="T4" s="116">
        <v>0</v>
      </c>
      <c r="U4" s="116">
        <v>1</v>
      </c>
      <c r="V4" s="110">
        <f t="shared" ref="V4:V67" si="3">T4+U4</f>
        <v>1</v>
      </c>
      <c r="W4" s="110">
        <v>1</v>
      </c>
      <c r="X4" s="127"/>
      <c r="Y4" s="125"/>
      <c r="Z4" s="53"/>
      <c r="AA4" s="55"/>
      <c r="AB4" s="105"/>
      <c r="AC4" s="106">
        <f t="shared" ref="AC4:AC67" si="4">AD4-AE4</f>
        <v>0</v>
      </c>
      <c r="AD4" s="84">
        <v>0</v>
      </c>
      <c r="AE4" s="101"/>
      <c r="AF4" s="116">
        <v>0</v>
      </c>
      <c r="AG4" s="116">
        <v>0</v>
      </c>
      <c r="AH4" s="128">
        <f t="shared" ref="AH4:AH67" si="5">AF4+AG4</f>
        <v>0</v>
      </c>
      <c r="AI4" s="128">
        <v>0</v>
      </c>
      <c r="AJ4" s="127"/>
      <c r="AK4" s="129"/>
      <c r="AL4" s="51"/>
      <c r="AM4" s="52"/>
      <c r="AN4" s="58"/>
      <c r="AO4" s="68"/>
      <c r="AQ4" s="2"/>
      <c r="AR4" s="221"/>
      <c r="AS4" s="172"/>
      <c r="AT4" s="169"/>
      <c r="AU4" s="178"/>
      <c r="AV4" s="335"/>
      <c r="BF4" s="85"/>
      <c r="BG4" s="88"/>
      <c r="BH4" s="85"/>
      <c r="BI4" s="86"/>
      <c r="BJ4" s="86"/>
      <c r="BK4" s="88"/>
      <c r="BL4" s="89"/>
      <c r="BM4" s="229"/>
      <c r="BN4" s="72"/>
      <c r="BO4" s="72"/>
      <c r="BP4" s="72"/>
      <c r="BQ4" s="72"/>
      <c r="BS4" s="88"/>
      <c r="BU4" s="72"/>
      <c r="BW4" s="86"/>
      <c r="BX4" s="86"/>
      <c r="BY4" s="86"/>
      <c r="BZ4" s="88"/>
      <c r="CA4" s="86"/>
      <c r="CB4" s="86"/>
      <c r="CC4" s="86"/>
      <c r="CD4" s="88"/>
      <c r="CE4" s="86"/>
      <c r="CF4" s="86"/>
      <c r="CG4" s="86"/>
      <c r="CH4" s="86"/>
      <c r="CI4" s="86"/>
      <c r="CJ4" s="86"/>
    </row>
    <row r="5" spans="1:88" x14ac:dyDescent="0.25">
      <c r="A5" s="51">
        <v>2</v>
      </c>
      <c r="C5" s="54">
        <v>43889</v>
      </c>
      <c r="D5" s="119">
        <f t="shared" ref="D5:D11" si="6">E4</f>
        <v>1</v>
      </c>
      <c r="E5" s="113">
        <f t="shared" si="0"/>
        <v>2</v>
      </c>
      <c r="F5" s="84">
        <v>1</v>
      </c>
      <c r="G5" s="116">
        <v>0</v>
      </c>
      <c r="H5" s="116">
        <v>4</v>
      </c>
      <c r="I5" s="110">
        <f t="shared" si="1"/>
        <v>4</v>
      </c>
      <c r="J5" s="110">
        <f t="shared" ref="J5:J68" si="7">J4+I5</f>
        <v>7</v>
      </c>
      <c r="K5" s="123"/>
      <c r="L5" s="126"/>
      <c r="M5" s="70">
        <f t="shared" ref="M5:M68" si="8">J5/J4</f>
        <v>2.3333333333333335</v>
      </c>
      <c r="N5" s="55">
        <f t="shared" ref="N5:N68" si="9">(M5-1)</f>
        <v>1.3333333333333335</v>
      </c>
      <c r="O5" s="73">
        <f t="shared" ref="O5:O68" si="10">SUM(N1:N5)/5</f>
        <v>0.26666666666666672</v>
      </c>
      <c r="P5" s="70"/>
      <c r="Q5" s="107">
        <f t="shared" si="2"/>
        <v>1</v>
      </c>
      <c r="R5" s="113">
        <f t="shared" ref="R5:R17" si="11">R4+S5</f>
        <v>1</v>
      </c>
      <c r="S5" s="84"/>
      <c r="T5" s="116">
        <v>0</v>
      </c>
      <c r="U5" s="116">
        <v>8</v>
      </c>
      <c r="V5" s="110">
        <f t="shared" si="3"/>
        <v>8</v>
      </c>
      <c r="W5" s="110">
        <f t="shared" ref="W5:W68" si="12">W4+V5</f>
        <v>9</v>
      </c>
      <c r="X5" s="123"/>
      <c r="Y5" s="125"/>
      <c r="Z5" s="53">
        <f t="shared" ref="Z5:Z68" si="13">W5/W4</f>
        <v>9</v>
      </c>
      <c r="AA5" s="55">
        <f t="shared" ref="AA5:AA68" si="14">Z5-1</f>
        <v>8</v>
      </c>
      <c r="AB5" s="105"/>
      <c r="AC5" s="106">
        <f t="shared" si="4"/>
        <v>0</v>
      </c>
      <c r="AD5" s="84">
        <v>0</v>
      </c>
      <c r="AE5" s="101"/>
      <c r="AF5" s="116">
        <v>0</v>
      </c>
      <c r="AG5" s="116">
        <v>0</v>
      </c>
      <c r="AH5" s="128">
        <f t="shared" si="5"/>
        <v>0</v>
      </c>
      <c r="AI5" s="128">
        <f t="shared" ref="AI5:AI68" si="15">AI4+AH5</f>
        <v>0</v>
      </c>
      <c r="AJ5" s="117"/>
      <c r="AK5" s="129"/>
      <c r="AL5" s="51"/>
      <c r="AM5" s="52"/>
      <c r="AN5" s="58"/>
      <c r="AO5" s="68"/>
      <c r="AQ5" s="2"/>
      <c r="AR5" s="222"/>
      <c r="AS5" s="172"/>
      <c r="AT5" s="170"/>
      <c r="AU5" s="179"/>
      <c r="AV5" s="336"/>
      <c r="BF5" s="85"/>
      <c r="BG5" s="88"/>
      <c r="BH5" s="85"/>
      <c r="BI5" s="86"/>
      <c r="BJ5" s="86"/>
      <c r="BK5" s="88"/>
      <c r="BL5" s="89"/>
      <c r="BM5" s="229"/>
      <c r="BN5" s="72"/>
      <c r="BO5" s="72"/>
      <c r="BP5" s="72"/>
      <c r="BQ5" s="72"/>
      <c r="BS5" s="88"/>
      <c r="BU5" s="72"/>
      <c r="BW5" s="86"/>
      <c r="BX5" s="86"/>
      <c r="BY5" s="86"/>
      <c r="BZ5" s="88"/>
      <c r="CA5" s="86"/>
      <c r="CB5" s="86"/>
      <c r="CC5" s="86"/>
      <c r="CD5" s="88"/>
      <c r="CE5" s="86"/>
      <c r="CF5" s="86"/>
      <c r="CG5" s="86"/>
      <c r="CH5" s="86"/>
      <c r="CI5" s="86"/>
      <c r="CJ5" s="86"/>
    </row>
    <row r="6" spans="1:88" x14ac:dyDescent="0.25">
      <c r="A6" s="51">
        <v>3</v>
      </c>
      <c r="C6" s="54">
        <v>43890</v>
      </c>
      <c r="D6" s="119">
        <f t="shared" si="6"/>
        <v>2</v>
      </c>
      <c r="E6" s="113">
        <f t="shared" si="0"/>
        <v>6</v>
      </c>
      <c r="F6" s="84">
        <v>4</v>
      </c>
      <c r="G6" s="116">
        <v>0</v>
      </c>
      <c r="H6" s="116">
        <v>13</v>
      </c>
      <c r="I6" s="110">
        <f t="shared" si="1"/>
        <v>13</v>
      </c>
      <c r="J6" s="110">
        <f t="shared" si="7"/>
        <v>20</v>
      </c>
      <c r="K6" s="123"/>
      <c r="L6" s="126"/>
      <c r="M6" s="70">
        <f t="shared" si="8"/>
        <v>2.8571428571428572</v>
      </c>
      <c r="N6" s="55">
        <f t="shared" si="9"/>
        <v>1.8571428571428572</v>
      </c>
      <c r="O6" s="73">
        <f t="shared" si="10"/>
        <v>0.63809523809523816</v>
      </c>
      <c r="P6" s="70"/>
      <c r="Q6" s="107">
        <f t="shared" si="2"/>
        <v>1</v>
      </c>
      <c r="R6" s="113">
        <f t="shared" si="11"/>
        <v>1</v>
      </c>
      <c r="S6" s="84"/>
      <c r="T6" s="116">
        <v>0</v>
      </c>
      <c r="U6" s="116">
        <v>1</v>
      </c>
      <c r="V6" s="110">
        <f t="shared" si="3"/>
        <v>1</v>
      </c>
      <c r="W6" s="110">
        <f t="shared" si="12"/>
        <v>10</v>
      </c>
      <c r="X6" s="123"/>
      <c r="Y6" s="125"/>
      <c r="Z6" s="53">
        <f t="shared" si="13"/>
        <v>1.1111111111111112</v>
      </c>
      <c r="AA6" s="55">
        <f t="shared" si="14"/>
        <v>0.11111111111111116</v>
      </c>
      <c r="AB6" s="105"/>
      <c r="AC6" s="106">
        <f t="shared" si="4"/>
        <v>0</v>
      </c>
      <c r="AD6" s="84">
        <v>0</v>
      </c>
      <c r="AE6" s="101"/>
      <c r="AF6" s="116">
        <v>0</v>
      </c>
      <c r="AG6" s="116">
        <v>0</v>
      </c>
      <c r="AH6" s="128">
        <f t="shared" si="5"/>
        <v>0</v>
      </c>
      <c r="AI6" s="128">
        <f t="shared" si="15"/>
        <v>0</v>
      </c>
      <c r="AJ6" s="117"/>
      <c r="AK6" s="129"/>
      <c r="AL6" s="51"/>
      <c r="AM6" s="52"/>
      <c r="AN6" s="58"/>
      <c r="AO6" s="68"/>
      <c r="AQ6" s="2"/>
      <c r="AR6" s="222"/>
      <c r="AS6" s="172"/>
      <c r="AT6" s="170"/>
      <c r="AU6" s="179"/>
      <c r="AV6" s="336"/>
      <c r="BF6" s="85"/>
      <c r="BG6" s="88"/>
      <c r="BH6" s="85"/>
      <c r="BI6" s="86"/>
      <c r="BJ6" s="86"/>
      <c r="BK6" s="88"/>
      <c r="BL6" s="89"/>
      <c r="BM6" s="229"/>
      <c r="BN6" s="72"/>
      <c r="BO6" s="72"/>
      <c r="BP6" s="72"/>
      <c r="BQ6" s="72"/>
      <c r="BS6" s="88"/>
      <c r="BU6" s="72"/>
      <c r="BW6" s="86"/>
      <c r="BX6" s="86"/>
      <c r="BY6" s="86"/>
      <c r="BZ6" s="88"/>
      <c r="CA6" s="86"/>
      <c r="CB6" s="86"/>
      <c r="CC6" s="86"/>
      <c r="CD6" s="88"/>
      <c r="CE6" s="86"/>
      <c r="CF6" s="86"/>
      <c r="CG6" s="86"/>
      <c r="CH6" s="86"/>
      <c r="CI6" s="86"/>
      <c r="CJ6" s="86"/>
    </row>
    <row r="7" spans="1:88" x14ac:dyDescent="0.25">
      <c r="A7" s="51">
        <v>4</v>
      </c>
      <c r="C7" s="54">
        <v>43891</v>
      </c>
      <c r="D7" s="119">
        <f t="shared" si="6"/>
        <v>6</v>
      </c>
      <c r="E7" s="113">
        <f t="shared" si="0"/>
        <v>9</v>
      </c>
      <c r="F7" s="84">
        <v>3</v>
      </c>
      <c r="G7" s="116">
        <v>0</v>
      </c>
      <c r="H7" s="116">
        <v>13</v>
      </c>
      <c r="I7" s="110">
        <f t="shared" si="1"/>
        <v>13</v>
      </c>
      <c r="J7" s="110">
        <f t="shared" si="7"/>
        <v>33</v>
      </c>
      <c r="K7" s="123">
        <f t="shared" ref="K7:K70" si="16">SUM(F1:F7)</f>
        <v>9</v>
      </c>
      <c r="L7" s="126"/>
      <c r="M7" s="70">
        <f t="shared" si="8"/>
        <v>1.65</v>
      </c>
      <c r="N7" s="55">
        <f t="shared" si="9"/>
        <v>0.64999999999999991</v>
      </c>
      <c r="O7" s="73">
        <f t="shared" si="10"/>
        <v>0.76809523809523816</v>
      </c>
      <c r="P7" s="70"/>
      <c r="Q7" s="107">
        <f t="shared" si="2"/>
        <v>1</v>
      </c>
      <c r="R7" s="113">
        <f t="shared" si="11"/>
        <v>1</v>
      </c>
      <c r="S7" s="84"/>
      <c r="T7" s="116">
        <v>0</v>
      </c>
      <c r="U7" s="116">
        <v>10</v>
      </c>
      <c r="V7" s="110">
        <f t="shared" si="3"/>
        <v>10</v>
      </c>
      <c r="W7" s="110">
        <f t="shared" si="12"/>
        <v>20</v>
      </c>
      <c r="X7" s="123">
        <f t="shared" ref="X7:X70" si="17">SUM(S1:S7)</f>
        <v>0</v>
      </c>
      <c r="Y7" s="125"/>
      <c r="Z7" s="53">
        <f t="shared" si="13"/>
        <v>2</v>
      </c>
      <c r="AA7" s="55">
        <f t="shared" si="14"/>
        <v>1</v>
      </c>
      <c r="AB7" s="105"/>
      <c r="AC7" s="106">
        <f t="shared" si="4"/>
        <v>0</v>
      </c>
      <c r="AD7" s="84">
        <v>0</v>
      </c>
      <c r="AE7" s="101"/>
      <c r="AF7" s="116">
        <v>0</v>
      </c>
      <c r="AG7" s="116">
        <v>0</v>
      </c>
      <c r="AH7" s="128">
        <f t="shared" si="5"/>
        <v>0</v>
      </c>
      <c r="AI7" s="128">
        <f t="shared" si="15"/>
        <v>0</v>
      </c>
      <c r="AJ7" s="123">
        <f t="shared" ref="AJ7:AJ70" si="18">SUM(AE1:AE7)</f>
        <v>0</v>
      </c>
      <c r="AK7" s="129"/>
      <c r="AL7" s="51"/>
      <c r="AM7" s="52"/>
      <c r="AN7" s="58"/>
      <c r="AO7" s="68"/>
      <c r="AQ7" s="2"/>
      <c r="AR7" s="222"/>
      <c r="AS7" s="172"/>
      <c r="AT7" s="170"/>
      <c r="AU7" s="179"/>
      <c r="AV7" s="336"/>
      <c r="BF7" s="85"/>
      <c r="BG7" s="88"/>
      <c r="BH7" s="85"/>
      <c r="BI7" s="86"/>
      <c r="BJ7" s="86"/>
      <c r="BK7" s="88"/>
      <c r="BL7" s="89"/>
      <c r="BM7" s="229"/>
      <c r="BN7" s="72"/>
      <c r="BO7" s="72"/>
      <c r="BP7" s="72"/>
      <c r="BQ7" s="72"/>
      <c r="BS7" s="88"/>
      <c r="BU7" s="72"/>
      <c r="BW7" s="86"/>
      <c r="BX7" s="86"/>
      <c r="BY7" s="86"/>
      <c r="BZ7" s="88"/>
      <c r="CA7" s="86"/>
      <c r="CB7" s="86"/>
      <c r="CC7" s="86"/>
      <c r="CD7" s="88"/>
      <c r="CE7" s="86"/>
      <c r="CF7" s="86"/>
      <c r="CG7" s="86"/>
      <c r="CH7" s="86"/>
      <c r="CI7" s="86"/>
      <c r="CJ7" s="86"/>
    </row>
    <row r="8" spans="1:88" x14ac:dyDescent="0.25">
      <c r="A8" s="51">
        <v>5</v>
      </c>
      <c r="C8" s="54">
        <v>43892</v>
      </c>
      <c r="D8" s="119">
        <f t="shared" si="6"/>
        <v>9</v>
      </c>
      <c r="E8" s="113">
        <f t="shared" si="0"/>
        <v>17</v>
      </c>
      <c r="F8" s="84">
        <v>8</v>
      </c>
      <c r="G8" s="116">
        <v>0</v>
      </c>
      <c r="H8" s="116">
        <v>47</v>
      </c>
      <c r="I8" s="110">
        <f t="shared" si="1"/>
        <v>47</v>
      </c>
      <c r="J8" s="110">
        <f t="shared" si="7"/>
        <v>80</v>
      </c>
      <c r="K8" s="123">
        <f t="shared" si="16"/>
        <v>17</v>
      </c>
      <c r="L8" s="126"/>
      <c r="M8" s="70">
        <f t="shared" si="8"/>
        <v>2.4242424242424243</v>
      </c>
      <c r="N8" s="55">
        <f t="shared" si="9"/>
        <v>1.4242424242424243</v>
      </c>
      <c r="O8" s="73">
        <f t="shared" si="10"/>
        <v>1.0529437229437231</v>
      </c>
      <c r="P8" s="70"/>
      <c r="Q8" s="107">
        <f t="shared" si="2"/>
        <v>1</v>
      </c>
      <c r="R8" s="113">
        <f t="shared" si="11"/>
        <v>1</v>
      </c>
      <c r="S8" s="84"/>
      <c r="T8" s="116">
        <v>0</v>
      </c>
      <c r="U8" s="116">
        <v>14</v>
      </c>
      <c r="V8" s="110">
        <f t="shared" si="3"/>
        <v>14</v>
      </c>
      <c r="W8" s="110">
        <f t="shared" si="12"/>
        <v>34</v>
      </c>
      <c r="X8" s="123">
        <f t="shared" si="17"/>
        <v>0</v>
      </c>
      <c r="Y8" s="125"/>
      <c r="Z8" s="53">
        <f t="shared" si="13"/>
        <v>1.7</v>
      </c>
      <c r="AA8" s="55">
        <f t="shared" si="14"/>
        <v>0.7</v>
      </c>
      <c r="AB8" s="105"/>
      <c r="AC8" s="106">
        <f t="shared" si="4"/>
        <v>0</v>
      </c>
      <c r="AD8" s="84">
        <v>0</v>
      </c>
      <c r="AE8" s="101"/>
      <c r="AF8" s="116">
        <v>0</v>
      </c>
      <c r="AG8" s="116">
        <v>0</v>
      </c>
      <c r="AH8" s="128">
        <f t="shared" si="5"/>
        <v>0</v>
      </c>
      <c r="AI8" s="128">
        <f t="shared" si="15"/>
        <v>0</v>
      </c>
      <c r="AJ8" s="123">
        <f t="shared" si="18"/>
        <v>0</v>
      </c>
      <c r="AK8" s="129"/>
      <c r="AL8" s="51"/>
      <c r="AM8" s="52"/>
      <c r="AN8" s="58"/>
      <c r="AO8" s="68"/>
      <c r="AQ8" s="2"/>
      <c r="AR8" s="222"/>
      <c r="AS8" s="172"/>
      <c r="AT8" s="170"/>
      <c r="AU8" s="179"/>
      <c r="AV8" s="336"/>
      <c r="BF8" s="85"/>
      <c r="BG8" s="88"/>
      <c r="BH8" s="85"/>
      <c r="BI8" s="86"/>
      <c r="BJ8" s="86"/>
      <c r="BK8" s="88"/>
      <c r="BL8" s="89"/>
      <c r="BM8" s="229"/>
      <c r="BN8" s="72"/>
      <c r="BO8" s="72"/>
      <c r="BP8" s="72"/>
      <c r="BQ8" s="72"/>
      <c r="BS8" s="88"/>
      <c r="BU8" s="72"/>
      <c r="BW8" s="86"/>
      <c r="BX8" s="86"/>
      <c r="BY8" s="86"/>
      <c r="BZ8" s="88"/>
      <c r="CA8" s="86"/>
      <c r="CB8" s="86"/>
      <c r="CC8" s="86"/>
      <c r="CD8" s="88"/>
      <c r="CE8" s="86"/>
      <c r="CF8" s="86"/>
      <c r="CG8" s="86"/>
      <c r="CH8" s="86"/>
      <c r="CI8" s="86"/>
      <c r="CJ8" s="86"/>
    </row>
    <row r="9" spans="1:88" x14ac:dyDescent="0.25">
      <c r="A9" s="51">
        <v>6</v>
      </c>
      <c r="C9" s="54">
        <v>43893</v>
      </c>
      <c r="D9" s="119">
        <f t="shared" si="6"/>
        <v>17</v>
      </c>
      <c r="E9" s="113">
        <f t="shared" si="0"/>
        <v>23</v>
      </c>
      <c r="F9" s="84">
        <v>6</v>
      </c>
      <c r="G9" s="116">
        <v>0</v>
      </c>
      <c r="H9" s="116">
        <v>40</v>
      </c>
      <c r="I9" s="110">
        <f t="shared" si="1"/>
        <v>40</v>
      </c>
      <c r="J9" s="110">
        <f t="shared" si="7"/>
        <v>120</v>
      </c>
      <c r="K9" s="123">
        <f t="shared" si="16"/>
        <v>23</v>
      </c>
      <c r="L9" s="126"/>
      <c r="M9" s="70">
        <f t="shared" si="8"/>
        <v>1.5</v>
      </c>
      <c r="N9" s="55">
        <f t="shared" si="9"/>
        <v>0.5</v>
      </c>
      <c r="O9" s="73">
        <f t="shared" si="10"/>
        <v>1.1529437229437229</v>
      </c>
      <c r="P9" s="70"/>
      <c r="Q9" s="107">
        <f t="shared" si="2"/>
        <v>1</v>
      </c>
      <c r="R9" s="113">
        <f t="shared" si="11"/>
        <v>1</v>
      </c>
      <c r="S9" s="84"/>
      <c r="T9" s="116">
        <v>0</v>
      </c>
      <c r="U9" s="116">
        <v>6</v>
      </c>
      <c r="V9" s="110">
        <f t="shared" si="3"/>
        <v>6</v>
      </c>
      <c r="W9" s="110">
        <f t="shared" si="12"/>
        <v>40</v>
      </c>
      <c r="X9" s="123">
        <f t="shared" si="17"/>
        <v>0</v>
      </c>
      <c r="Y9" s="125"/>
      <c r="Z9" s="53">
        <f t="shared" si="13"/>
        <v>1.1764705882352942</v>
      </c>
      <c r="AA9" s="55">
        <f t="shared" si="14"/>
        <v>0.17647058823529416</v>
      </c>
      <c r="AB9" s="105"/>
      <c r="AC9" s="106">
        <f t="shared" si="4"/>
        <v>0</v>
      </c>
      <c r="AD9" s="84">
        <v>0</v>
      </c>
      <c r="AE9" s="101"/>
      <c r="AF9" s="116">
        <v>0</v>
      </c>
      <c r="AG9" s="116">
        <v>0</v>
      </c>
      <c r="AH9" s="128">
        <f t="shared" si="5"/>
        <v>0</v>
      </c>
      <c r="AI9" s="128">
        <f t="shared" si="15"/>
        <v>0</v>
      </c>
      <c r="AJ9" s="123">
        <f t="shared" si="18"/>
        <v>0</v>
      </c>
      <c r="AK9" s="129"/>
      <c r="AL9" s="51"/>
      <c r="AM9" s="52"/>
      <c r="AN9" s="58"/>
      <c r="AO9" s="68"/>
      <c r="AQ9" s="2"/>
      <c r="AR9" s="222"/>
      <c r="AS9" s="172"/>
      <c r="AT9" s="170"/>
      <c r="AU9" s="179"/>
      <c r="AV9" s="336"/>
      <c r="BF9" s="85"/>
      <c r="BG9" s="88"/>
      <c r="BH9" s="85"/>
      <c r="BI9" s="86"/>
      <c r="BJ9" s="86"/>
      <c r="BK9" s="88"/>
      <c r="BL9" s="89"/>
      <c r="BM9" s="229"/>
      <c r="BN9" s="72"/>
      <c r="BO9" s="72"/>
      <c r="BP9" s="72"/>
      <c r="BQ9" s="72"/>
      <c r="BS9" s="88"/>
      <c r="BU9" s="72"/>
      <c r="BW9" s="86"/>
      <c r="BX9" s="86"/>
      <c r="BY9" s="86"/>
      <c r="BZ9" s="88"/>
      <c r="CA9" s="86"/>
      <c r="CB9" s="86"/>
      <c r="CC9" s="86"/>
      <c r="CD9" s="88"/>
      <c r="CE9" s="86"/>
      <c r="CF9" s="86"/>
      <c r="CG9" s="86"/>
      <c r="CH9" s="86"/>
      <c r="CI9" s="86"/>
      <c r="CJ9" s="86"/>
    </row>
    <row r="10" spans="1:88" x14ac:dyDescent="0.25">
      <c r="A10" s="51">
        <v>7</v>
      </c>
      <c r="C10" s="54">
        <v>43894</v>
      </c>
      <c r="D10" s="119">
        <f t="shared" si="6"/>
        <v>23</v>
      </c>
      <c r="E10" s="113">
        <f t="shared" si="0"/>
        <v>38</v>
      </c>
      <c r="F10" s="84">
        <v>15</v>
      </c>
      <c r="G10" s="116">
        <v>0</v>
      </c>
      <c r="H10" s="116">
        <v>41</v>
      </c>
      <c r="I10" s="110">
        <f t="shared" si="1"/>
        <v>41</v>
      </c>
      <c r="J10" s="110">
        <f t="shared" si="7"/>
        <v>161</v>
      </c>
      <c r="K10" s="123">
        <f t="shared" si="16"/>
        <v>38</v>
      </c>
      <c r="L10" s="126">
        <f t="shared" ref="L10:L73" si="19">SUM(I4:I10)/7</f>
        <v>23</v>
      </c>
      <c r="M10" s="70">
        <f t="shared" si="8"/>
        <v>1.3416666666666666</v>
      </c>
      <c r="N10" s="55">
        <f t="shared" si="9"/>
        <v>0.34166666666666656</v>
      </c>
      <c r="O10" s="73">
        <f t="shared" si="10"/>
        <v>0.95461038961038969</v>
      </c>
      <c r="P10" s="70"/>
      <c r="Q10" s="107">
        <f t="shared" si="2"/>
        <v>1</v>
      </c>
      <c r="R10" s="113">
        <f t="shared" si="11"/>
        <v>1</v>
      </c>
      <c r="S10" s="84"/>
      <c r="T10" s="116">
        <v>0</v>
      </c>
      <c r="U10" s="116">
        <v>13</v>
      </c>
      <c r="V10" s="110">
        <f t="shared" si="3"/>
        <v>13</v>
      </c>
      <c r="W10" s="110">
        <f t="shared" si="12"/>
        <v>53</v>
      </c>
      <c r="X10" s="123">
        <f t="shared" si="17"/>
        <v>0</v>
      </c>
      <c r="Y10" s="125"/>
      <c r="Z10" s="53">
        <f t="shared" si="13"/>
        <v>1.325</v>
      </c>
      <c r="AA10" s="55">
        <f t="shared" si="14"/>
        <v>0.32499999999999996</v>
      </c>
      <c r="AB10" s="105"/>
      <c r="AC10" s="106">
        <f t="shared" si="4"/>
        <v>0</v>
      </c>
      <c r="AD10" s="84">
        <v>0</v>
      </c>
      <c r="AE10" s="101"/>
      <c r="AF10" s="116">
        <v>0</v>
      </c>
      <c r="AG10" s="116">
        <v>0</v>
      </c>
      <c r="AH10" s="128">
        <f t="shared" si="5"/>
        <v>0</v>
      </c>
      <c r="AI10" s="128">
        <f t="shared" si="15"/>
        <v>0</v>
      </c>
      <c r="AJ10" s="123">
        <f t="shared" si="18"/>
        <v>0</v>
      </c>
      <c r="AK10" s="125">
        <f t="shared" ref="AK10:AK73" si="20">SUM(AH4:AH10)/7</f>
        <v>0</v>
      </c>
      <c r="AL10" s="51"/>
      <c r="AM10" s="52"/>
      <c r="AN10" s="58"/>
      <c r="AO10" s="68"/>
      <c r="AQ10" s="2"/>
      <c r="AR10" s="222"/>
      <c r="AS10" s="172"/>
      <c r="AT10" s="170"/>
      <c r="AU10" s="179"/>
      <c r="AV10" s="336"/>
      <c r="BF10" s="85"/>
      <c r="BG10" s="88"/>
      <c r="BH10" s="85"/>
      <c r="BI10" s="86"/>
      <c r="BJ10" s="86"/>
      <c r="BK10" s="88"/>
      <c r="BL10" s="89"/>
      <c r="BM10" s="229"/>
      <c r="BN10" s="72"/>
      <c r="BO10" s="72"/>
      <c r="BP10" s="72"/>
      <c r="BQ10" s="72"/>
      <c r="BS10" s="88"/>
      <c r="BU10" s="72"/>
      <c r="BW10" s="86"/>
      <c r="BX10" s="86"/>
      <c r="BY10" s="86"/>
      <c r="BZ10" s="88"/>
      <c r="CA10" s="86"/>
      <c r="CB10" s="86"/>
      <c r="CC10" s="86"/>
      <c r="CD10" s="88"/>
      <c r="CE10" s="86"/>
      <c r="CF10" s="86"/>
      <c r="CG10" s="86"/>
      <c r="CH10" s="86"/>
      <c r="CI10" s="86"/>
      <c r="CJ10" s="86"/>
    </row>
    <row r="11" spans="1:88" x14ac:dyDescent="0.25">
      <c r="A11" s="51">
        <v>8</v>
      </c>
      <c r="C11" s="54">
        <v>43895</v>
      </c>
      <c r="D11" s="119">
        <f t="shared" si="6"/>
        <v>38</v>
      </c>
      <c r="E11" s="113">
        <f t="shared" si="0"/>
        <v>82</v>
      </c>
      <c r="F11" s="84">
        <v>44</v>
      </c>
      <c r="G11" s="116">
        <v>0</v>
      </c>
      <c r="H11" s="116">
        <v>41</v>
      </c>
      <c r="I11" s="110">
        <f t="shared" si="1"/>
        <v>41</v>
      </c>
      <c r="J11" s="110">
        <f t="shared" si="7"/>
        <v>202</v>
      </c>
      <c r="K11" s="123">
        <f t="shared" si="16"/>
        <v>81</v>
      </c>
      <c r="L11" s="126">
        <f t="shared" si="19"/>
        <v>28.428571428571427</v>
      </c>
      <c r="M11" s="70">
        <f t="shared" si="8"/>
        <v>1.2546583850931676</v>
      </c>
      <c r="N11" s="55">
        <f t="shared" si="9"/>
        <v>0.25465838509316763</v>
      </c>
      <c r="O11" s="73">
        <f t="shared" si="10"/>
        <v>0.63411349520045168</v>
      </c>
      <c r="P11" s="70">
        <f t="shared" ref="P11:P42" si="21">L11/L10</f>
        <v>1.2360248447204969</v>
      </c>
      <c r="Q11" s="107">
        <f t="shared" si="2"/>
        <v>1</v>
      </c>
      <c r="R11" s="113">
        <f t="shared" si="11"/>
        <v>1</v>
      </c>
      <c r="S11" s="84"/>
      <c r="T11" s="116">
        <v>0</v>
      </c>
      <c r="U11" s="116">
        <v>13</v>
      </c>
      <c r="V11" s="110">
        <f t="shared" si="3"/>
        <v>13</v>
      </c>
      <c r="W11" s="110">
        <f t="shared" si="12"/>
        <v>66</v>
      </c>
      <c r="X11" s="123">
        <f t="shared" si="17"/>
        <v>0</v>
      </c>
      <c r="Y11" s="125">
        <f t="shared" ref="Y11:Y74" si="22">SUM(V5:V11)/7</f>
        <v>9.2857142857142865</v>
      </c>
      <c r="Z11" s="53">
        <f t="shared" si="13"/>
        <v>1.2452830188679245</v>
      </c>
      <c r="AA11" s="55">
        <f t="shared" si="14"/>
        <v>0.24528301886792447</v>
      </c>
      <c r="AB11" s="105"/>
      <c r="AC11" s="106">
        <f t="shared" si="4"/>
        <v>0</v>
      </c>
      <c r="AD11" s="84">
        <v>0</v>
      </c>
      <c r="AE11" s="101"/>
      <c r="AF11" s="116">
        <v>0</v>
      </c>
      <c r="AG11" s="116">
        <v>0</v>
      </c>
      <c r="AH11" s="128">
        <f t="shared" si="5"/>
        <v>0</v>
      </c>
      <c r="AI11" s="128">
        <f t="shared" si="15"/>
        <v>0</v>
      </c>
      <c r="AJ11" s="123">
        <f t="shared" si="18"/>
        <v>0</v>
      </c>
      <c r="AK11" s="125">
        <f t="shared" si="20"/>
        <v>0</v>
      </c>
      <c r="AL11" s="51"/>
      <c r="AM11" s="52"/>
      <c r="AN11" s="58"/>
      <c r="AO11" s="316">
        <f t="shared" ref="AO11:AO74" si="23">F11-F4</f>
        <v>43</v>
      </c>
      <c r="AP11" s="316">
        <f t="shared" ref="AP11:AP74" si="24">S11-S4</f>
        <v>0</v>
      </c>
      <c r="AQ11" s="316">
        <f t="shared" ref="AQ11:AQ74" si="25">AE11-AE4</f>
        <v>0</v>
      </c>
      <c r="AR11" s="222"/>
      <c r="AS11" s="172"/>
      <c r="AT11" s="170"/>
      <c r="AU11" s="179"/>
      <c r="AV11" s="336"/>
      <c r="BF11" s="85"/>
      <c r="BG11" s="88"/>
      <c r="BH11" s="85"/>
      <c r="BI11" s="86"/>
      <c r="BJ11" s="86"/>
      <c r="BK11" s="88"/>
      <c r="BL11" s="89"/>
      <c r="BM11" s="229"/>
      <c r="BN11" s="72"/>
      <c r="BO11" s="72"/>
      <c r="BP11" s="72"/>
      <c r="BQ11" s="72"/>
      <c r="BS11" s="88"/>
      <c r="BU11" s="72"/>
      <c r="BW11" s="86"/>
      <c r="BX11" s="86"/>
      <c r="BY11" s="86"/>
      <c r="BZ11" s="88"/>
      <c r="CA11" s="86"/>
      <c r="CB11" s="86"/>
      <c r="CC11" s="86"/>
      <c r="CD11" s="88"/>
      <c r="CE11" s="86"/>
      <c r="CF11" s="86"/>
      <c r="CG11" s="86"/>
      <c r="CH11" s="86"/>
      <c r="CI11" s="86"/>
      <c r="CJ11" s="86"/>
    </row>
    <row r="12" spans="1:88" x14ac:dyDescent="0.25">
      <c r="A12" s="51">
        <v>9</v>
      </c>
      <c r="C12" s="54">
        <v>43896</v>
      </c>
      <c r="D12" s="119">
        <f t="shared" ref="D12:D19" si="26">E11-AD12-R12</f>
        <v>80</v>
      </c>
      <c r="E12" s="113">
        <f t="shared" ref="E12:E18" si="27">AD12+D12+F12+R12</f>
        <v>128</v>
      </c>
      <c r="F12" s="84">
        <v>46</v>
      </c>
      <c r="G12" s="116">
        <v>0</v>
      </c>
      <c r="H12" s="116">
        <v>32</v>
      </c>
      <c r="I12" s="110">
        <f t="shared" si="1"/>
        <v>32</v>
      </c>
      <c r="J12" s="110">
        <f t="shared" si="7"/>
        <v>234</v>
      </c>
      <c r="K12" s="123">
        <f t="shared" si="16"/>
        <v>126</v>
      </c>
      <c r="L12" s="126">
        <f t="shared" si="19"/>
        <v>32.428571428571431</v>
      </c>
      <c r="M12" s="70">
        <f t="shared" si="8"/>
        <v>1.1584158415841583</v>
      </c>
      <c r="N12" s="55">
        <f t="shared" si="9"/>
        <v>0.15841584158415833</v>
      </c>
      <c r="O12" s="73">
        <f t="shared" si="10"/>
        <v>0.53579666351728328</v>
      </c>
      <c r="P12" s="70">
        <f t="shared" si="21"/>
        <v>1.1407035175879399</v>
      </c>
      <c r="Q12" s="107">
        <f t="shared" si="2"/>
        <v>1</v>
      </c>
      <c r="R12" s="113">
        <f t="shared" si="11"/>
        <v>1</v>
      </c>
      <c r="S12" s="84"/>
      <c r="T12" s="116">
        <v>0</v>
      </c>
      <c r="U12" s="116">
        <v>20</v>
      </c>
      <c r="V12" s="110">
        <f t="shared" si="3"/>
        <v>20</v>
      </c>
      <c r="W12" s="110">
        <f t="shared" si="12"/>
        <v>86</v>
      </c>
      <c r="X12" s="123">
        <f t="shared" si="17"/>
        <v>0</v>
      </c>
      <c r="Y12" s="125">
        <f t="shared" si="22"/>
        <v>11</v>
      </c>
      <c r="Z12" s="53">
        <f t="shared" si="13"/>
        <v>1.303030303030303</v>
      </c>
      <c r="AA12" s="55">
        <f t="shared" si="14"/>
        <v>0.30303030303030298</v>
      </c>
      <c r="AB12" s="105">
        <f t="shared" ref="AB12:AB75" si="28">Y12/Y11</f>
        <v>1.1846153846153846</v>
      </c>
      <c r="AC12" s="106">
        <f t="shared" si="4"/>
        <v>0</v>
      </c>
      <c r="AD12" s="84">
        <v>1</v>
      </c>
      <c r="AE12" s="101">
        <v>1</v>
      </c>
      <c r="AF12" s="116">
        <v>0</v>
      </c>
      <c r="AG12" s="116">
        <v>1</v>
      </c>
      <c r="AH12" s="128">
        <f t="shared" si="5"/>
        <v>1</v>
      </c>
      <c r="AI12" s="128">
        <f t="shared" si="15"/>
        <v>1</v>
      </c>
      <c r="AJ12" s="123">
        <f t="shared" si="18"/>
        <v>1</v>
      </c>
      <c r="AK12" s="125">
        <f t="shared" si="20"/>
        <v>0.14285714285714285</v>
      </c>
      <c r="AL12" s="51"/>
      <c r="AM12" s="52"/>
      <c r="AN12" s="58"/>
      <c r="AO12" s="316">
        <f t="shared" si="23"/>
        <v>45</v>
      </c>
      <c r="AP12" s="316">
        <f t="shared" si="24"/>
        <v>0</v>
      </c>
      <c r="AQ12" s="316">
        <f t="shared" si="25"/>
        <v>1</v>
      </c>
      <c r="AR12" s="222"/>
      <c r="AS12" s="172"/>
      <c r="AT12" s="170"/>
      <c r="AU12" s="179"/>
      <c r="AV12" s="336"/>
      <c r="BF12" s="85"/>
      <c r="BG12" s="88"/>
      <c r="BH12" s="85"/>
      <c r="BI12" s="86"/>
      <c r="BJ12" s="86"/>
      <c r="BK12" s="88"/>
      <c r="BL12" s="89"/>
      <c r="BM12" s="229"/>
      <c r="BN12" s="72"/>
      <c r="BO12" s="72"/>
      <c r="BP12" s="72"/>
      <c r="BQ12" s="72"/>
      <c r="BS12" s="17">
        <f t="shared" ref="BS12:BS75" si="29">SUM(F6:F12)/7</f>
        <v>18</v>
      </c>
      <c r="BU12" s="72"/>
      <c r="BW12" s="86"/>
      <c r="BX12" s="86"/>
      <c r="BY12" s="86"/>
      <c r="BZ12" s="88"/>
      <c r="CA12" s="86"/>
      <c r="CB12" s="86"/>
      <c r="CC12" s="86"/>
      <c r="CD12" s="88"/>
      <c r="CE12" s="86"/>
      <c r="CF12" s="86"/>
      <c r="CG12" s="86"/>
      <c r="CH12" s="86"/>
      <c r="CI12" s="86"/>
      <c r="CJ12" s="86"/>
    </row>
    <row r="13" spans="1:88" x14ac:dyDescent="0.25">
      <c r="A13" s="51">
        <v>10</v>
      </c>
      <c r="C13" s="54">
        <v>43897</v>
      </c>
      <c r="D13" s="119">
        <f t="shared" si="26"/>
        <v>126</v>
      </c>
      <c r="E13" s="113">
        <f t="shared" si="27"/>
        <v>188</v>
      </c>
      <c r="F13" s="84">
        <v>60</v>
      </c>
      <c r="G13" s="116">
        <v>0</v>
      </c>
      <c r="H13" s="116">
        <v>45</v>
      </c>
      <c r="I13" s="110">
        <f t="shared" si="1"/>
        <v>45</v>
      </c>
      <c r="J13" s="110">
        <f t="shared" si="7"/>
        <v>279</v>
      </c>
      <c r="K13" s="123">
        <f t="shared" si="16"/>
        <v>182</v>
      </c>
      <c r="L13" s="126">
        <f t="shared" si="19"/>
        <v>37</v>
      </c>
      <c r="M13" s="70">
        <f t="shared" si="8"/>
        <v>1.1923076923076923</v>
      </c>
      <c r="N13" s="55">
        <f t="shared" si="9"/>
        <v>0.19230769230769229</v>
      </c>
      <c r="O13" s="73">
        <f t="shared" si="10"/>
        <v>0.28940971713033697</v>
      </c>
      <c r="P13" s="70">
        <f t="shared" si="21"/>
        <v>1.1409691629955947</v>
      </c>
      <c r="Q13" s="107">
        <f t="shared" si="2"/>
        <v>0</v>
      </c>
      <c r="R13" s="113">
        <f t="shared" si="11"/>
        <v>1</v>
      </c>
      <c r="S13" s="84"/>
      <c r="T13" s="116">
        <v>0</v>
      </c>
      <c r="U13" s="116">
        <v>17</v>
      </c>
      <c r="V13" s="110">
        <f t="shared" si="3"/>
        <v>17</v>
      </c>
      <c r="W13" s="110">
        <f t="shared" si="12"/>
        <v>103</v>
      </c>
      <c r="X13" s="123">
        <f t="shared" si="17"/>
        <v>0</v>
      </c>
      <c r="Y13" s="125">
        <f t="shared" si="22"/>
        <v>13.285714285714286</v>
      </c>
      <c r="Z13" s="53">
        <f t="shared" si="13"/>
        <v>1.1976744186046511</v>
      </c>
      <c r="AA13" s="55">
        <f t="shared" si="14"/>
        <v>0.19767441860465107</v>
      </c>
      <c r="AB13" s="105">
        <f t="shared" si="28"/>
        <v>1.2077922077922079</v>
      </c>
      <c r="AC13" s="106">
        <f t="shared" si="4"/>
        <v>1</v>
      </c>
      <c r="AD13" s="84">
        <f t="shared" ref="AD13:AD44" si="30">AD12+AE13</f>
        <v>1</v>
      </c>
      <c r="AE13" s="101">
        <v>0</v>
      </c>
      <c r="AF13" s="116">
        <v>0</v>
      </c>
      <c r="AG13" s="116">
        <v>1</v>
      </c>
      <c r="AH13" s="128">
        <f t="shared" si="5"/>
        <v>1</v>
      </c>
      <c r="AI13" s="128">
        <f t="shared" si="15"/>
        <v>2</v>
      </c>
      <c r="AJ13" s="123">
        <f t="shared" si="18"/>
        <v>1</v>
      </c>
      <c r="AK13" s="125">
        <f t="shared" si="20"/>
        <v>0.2857142857142857</v>
      </c>
      <c r="AL13" s="53"/>
      <c r="AM13" s="53"/>
      <c r="AN13" s="58"/>
      <c r="AO13" s="316">
        <f t="shared" si="23"/>
        <v>56</v>
      </c>
      <c r="AP13" s="316">
        <f t="shared" si="24"/>
        <v>0</v>
      </c>
      <c r="AQ13" s="316">
        <f t="shared" si="25"/>
        <v>0</v>
      </c>
      <c r="AR13" s="222"/>
      <c r="AS13" s="172"/>
      <c r="AT13" s="170"/>
      <c r="AU13" s="179"/>
      <c r="AV13" s="336"/>
      <c r="BF13" s="85"/>
      <c r="BG13" s="88"/>
      <c r="BH13" s="85"/>
      <c r="BI13" s="86"/>
      <c r="BJ13" s="86"/>
      <c r="BK13" s="88"/>
      <c r="BL13" s="89"/>
      <c r="BM13" s="229"/>
      <c r="BN13" s="72"/>
      <c r="BO13" s="72"/>
      <c r="BP13" s="72"/>
      <c r="BQ13" s="72"/>
      <c r="BS13" s="17">
        <f t="shared" si="29"/>
        <v>26</v>
      </c>
      <c r="BT13" s="132"/>
      <c r="BU13" s="72"/>
      <c r="BW13" s="86"/>
      <c r="BX13" s="86"/>
      <c r="BY13" s="86"/>
      <c r="BZ13" s="88"/>
      <c r="CA13" s="86"/>
      <c r="CB13" s="86"/>
      <c r="CC13" s="86"/>
      <c r="CD13" s="88"/>
      <c r="CE13" s="86"/>
      <c r="CF13" s="86"/>
      <c r="CG13" s="86"/>
      <c r="CH13" s="86"/>
      <c r="CI13" s="86"/>
      <c r="CJ13" s="86"/>
    </row>
    <row r="14" spans="1:88" x14ac:dyDescent="0.25">
      <c r="A14" s="51">
        <v>11</v>
      </c>
      <c r="C14" s="54">
        <v>43898</v>
      </c>
      <c r="D14" s="119">
        <f t="shared" si="26"/>
        <v>184</v>
      </c>
      <c r="E14" s="113">
        <f t="shared" si="27"/>
        <v>265</v>
      </c>
      <c r="F14" s="84">
        <v>77</v>
      </c>
      <c r="G14" s="116">
        <v>0</v>
      </c>
      <c r="H14" s="116">
        <v>72</v>
      </c>
      <c r="I14" s="110">
        <f t="shared" si="1"/>
        <v>72</v>
      </c>
      <c r="J14" s="110">
        <f t="shared" si="7"/>
        <v>351</v>
      </c>
      <c r="K14" s="123">
        <f t="shared" si="16"/>
        <v>256</v>
      </c>
      <c r="L14" s="126">
        <f t="shared" si="19"/>
        <v>45.428571428571431</v>
      </c>
      <c r="M14" s="70">
        <f t="shared" si="8"/>
        <v>1.2580645161290323</v>
      </c>
      <c r="N14" s="55">
        <f t="shared" si="9"/>
        <v>0.25806451612903225</v>
      </c>
      <c r="O14" s="73">
        <f t="shared" si="10"/>
        <v>0.24102262035614341</v>
      </c>
      <c r="P14" s="70">
        <f t="shared" si="21"/>
        <v>1.2277992277992278</v>
      </c>
      <c r="Q14" s="107">
        <f t="shared" si="2"/>
        <v>0</v>
      </c>
      <c r="R14" s="113">
        <f t="shared" si="11"/>
        <v>1</v>
      </c>
      <c r="S14" s="84"/>
      <c r="T14" s="116">
        <v>0</v>
      </c>
      <c r="U14" s="116">
        <v>25</v>
      </c>
      <c r="V14" s="110">
        <f t="shared" si="3"/>
        <v>25</v>
      </c>
      <c r="W14" s="110">
        <f t="shared" si="12"/>
        <v>128</v>
      </c>
      <c r="X14" s="123">
        <f t="shared" si="17"/>
        <v>0</v>
      </c>
      <c r="Y14" s="125">
        <f t="shared" si="22"/>
        <v>15.428571428571429</v>
      </c>
      <c r="Z14" s="53">
        <f t="shared" si="13"/>
        <v>1.2427184466019416</v>
      </c>
      <c r="AA14" s="55">
        <f t="shared" si="14"/>
        <v>0.24271844660194164</v>
      </c>
      <c r="AB14" s="105">
        <f t="shared" si="28"/>
        <v>1.161290322580645</v>
      </c>
      <c r="AC14" s="106">
        <f t="shared" si="4"/>
        <v>1</v>
      </c>
      <c r="AD14" s="84">
        <f t="shared" si="30"/>
        <v>3</v>
      </c>
      <c r="AE14" s="101">
        <v>2</v>
      </c>
      <c r="AF14" s="116">
        <v>0</v>
      </c>
      <c r="AG14" s="116">
        <v>2</v>
      </c>
      <c r="AH14" s="128">
        <f t="shared" si="5"/>
        <v>2</v>
      </c>
      <c r="AI14" s="128">
        <f t="shared" si="15"/>
        <v>4</v>
      </c>
      <c r="AJ14" s="123">
        <f t="shared" si="18"/>
        <v>3</v>
      </c>
      <c r="AK14" s="125">
        <f t="shared" si="20"/>
        <v>0.5714285714285714</v>
      </c>
      <c r="AL14" s="53"/>
      <c r="AM14" s="53"/>
      <c r="AN14" s="58"/>
      <c r="AO14" s="316">
        <f t="shared" si="23"/>
        <v>74</v>
      </c>
      <c r="AP14" s="316">
        <f t="shared" si="24"/>
        <v>0</v>
      </c>
      <c r="AQ14" s="316">
        <f t="shared" si="25"/>
        <v>2</v>
      </c>
      <c r="AR14" s="222"/>
      <c r="AS14" s="172"/>
      <c r="AT14" s="170"/>
      <c r="AU14" s="179"/>
      <c r="AV14" s="336"/>
      <c r="BF14" s="85"/>
      <c r="BG14" s="88"/>
      <c r="BH14" s="85"/>
      <c r="BI14" s="86"/>
      <c r="BJ14" s="86"/>
      <c r="BK14" s="88"/>
      <c r="BL14" s="89"/>
      <c r="BM14" s="229"/>
      <c r="BN14" s="72"/>
      <c r="BO14" s="72"/>
      <c r="BP14" s="72"/>
      <c r="BQ14" s="72"/>
      <c r="BS14" s="17">
        <f t="shared" si="29"/>
        <v>36.571428571428569</v>
      </c>
      <c r="BT14" s="132"/>
      <c r="BU14" s="72"/>
      <c r="BW14" s="86"/>
      <c r="BX14" s="86"/>
      <c r="BY14" s="86"/>
      <c r="BZ14" s="88"/>
      <c r="CA14" s="86"/>
      <c r="CB14" s="86"/>
      <c r="CC14" s="86"/>
      <c r="CD14" s="88"/>
      <c r="CE14" s="86"/>
      <c r="CF14" s="86"/>
      <c r="CG14" s="86"/>
      <c r="CH14" s="86"/>
      <c r="CI14" s="86"/>
      <c r="CJ14" s="86"/>
    </row>
    <row r="15" spans="1:88" x14ac:dyDescent="0.25">
      <c r="A15" s="51">
        <v>12</v>
      </c>
      <c r="C15" s="54">
        <v>43899</v>
      </c>
      <c r="D15" s="119">
        <f t="shared" si="26"/>
        <v>261</v>
      </c>
      <c r="E15" s="113">
        <f t="shared" si="27"/>
        <v>321</v>
      </c>
      <c r="F15" s="84">
        <v>56</v>
      </c>
      <c r="G15" s="116">
        <v>0</v>
      </c>
      <c r="H15" s="116">
        <v>78</v>
      </c>
      <c r="I15" s="110">
        <f t="shared" si="1"/>
        <v>78</v>
      </c>
      <c r="J15" s="110">
        <f t="shared" si="7"/>
        <v>429</v>
      </c>
      <c r="K15" s="123">
        <f t="shared" si="16"/>
        <v>304</v>
      </c>
      <c r="L15" s="126">
        <f t="shared" si="19"/>
        <v>49.857142857142854</v>
      </c>
      <c r="M15" s="70">
        <f t="shared" si="8"/>
        <v>1.2222222222222223</v>
      </c>
      <c r="N15" s="55">
        <f t="shared" si="9"/>
        <v>0.22222222222222232</v>
      </c>
      <c r="O15" s="73">
        <f t="shared" si="10"/>
        <v>0.21713373146725456</v>
      </c>
      <c r="P15" s="70">
        <f t="shared" si="21"/>
        <v>1.0974842767295596</v>
      </c>
      <c r="Q15" s="107">
        <f t="shared" si="2"/>
        <v>-2</v>
      </c>
      <c r="R15" s="113">
        <f t="shared" si="11"/>
        <v>1</v>
      </c>
      <c r="S15" s="84"/>
      <c r="T15" s="116">
        <v>0</v>
      </c>
      <c r="U15" s="116">
        <v>47</v>
      </c>
      <c r="V15" s="110">
        <f t="shared" si="3"/>
        <v>47</v>
      </c>
      <c r="W15" s="110">
        <f t="shared" si="12"/>
        <v>175</v>
      </c>
      <c r="X15" s="123">
        <f t="shared" si="17"/>
        <v>0</v>
      </c>
      <c r="Y15" s="125">
        <f t="shared" si="22"/>
        <v>20.142857142857142</v>
      </c>
      <c r="Z15" s="53">
        <f t="shared" si="13"/>
        <v>1.3671875</v>
      </c>
      <c r="AA15" s="55">
        <f t="shared" si="14"/>
        <v>0.3671875</v>
      </c>
      <c r="AB15" s="105">
        <f t="shared" si="28"/>
        <v>1.3055555555555556</v>
      </c>
      <c r="AC15" s="106">
        <f t="shared" si="4"/>
        <v>3</v>
      </c>
      <c r="AD15" s="84">
        <f t="shared" si="30"/>
        <v>3</v>
      </c>
      <c r="AE15" s="101">
        <v>0</v>
      </c>
      <c r="AF15" s="116">
        <v>0</v>
      </c>
      <c r="AG15" s="116">
        <v>0</v>
      </c>
      <c r="AH15" s="128">
        <f t="shared" si="5"/>
        <v>0</v>
      </c>
      <c r="AI15" s="128">
        <f t="shared" si="15"/>
        <v>4</v>
      </c>
      <c r="AJ15" s="123">
        <f t="shared" si="18"/>
        <v>3</v>
      </c>
      <c r="AK15" s="125">
        <f t="shared" si="20"/>
        <v>0.5714285714285714</v>
      </c>
      <c r="AL15" s="70">
        <f t="shared" ref="AL15:AL78" si="31">AI15/AI14</f>
        <v>1</v>
      </c>
      <c r="AM15" s="55">
        <f t="shared" ref="AM15:AM78" si="32">AL15-1</f>
        <v>0</v>
      </c>
      <c r="AN15" s="58"/>
      <c r="AO15" s="316">
        <f t="shared" si="23"/>
        <v>48</v>
      </c>
      <c r="AP15" s="316">
        <f t="shared" si="24"/>
        <v>0</v>
      </c>
      <c r="AQ15" s="316">
        <f t="shared" si="25"/>
        <v>0</v>
      </c>
      <c r="AR15" s="222"/>
      <c r="AS15" s="172"/>
      <c r="AT15" s="170"/>
      <c r="AU15" s="179"/>
      <c r="AV15" s="336"/>
      <c r="BF15" s="85"/>
      <c r="BG15" s="88"/>
      <c r="BH15" s="85"/>
      <c r="BI15" s="86"/>
      <c r="BJ15" s="86"/>
      <c r="BK15" s="88"/>
      <c r="BL15" s="89"/>
      <c r="BM15" s="229"/>
      <c r="BN15" s="72"/>
      <c r="BO15" s="72"/>
      <c r="BP15" s="72"/>
      <c r="BQ15" s="72"/>
      <c r="BS15" s="17">
        <f t="shared" si="29"/>
        <v>43.428571428571431</v>
      </c>
      <c r="BT15" s="132"/>
      <c r="BU15" s="72"/>
      <c r="BW15" s="86"/>
      <c r="BX15" s="86"/>
      <c r="BY15" s="86"/>
      <c r="BZ15" s="88"/>
      <c r="CA15" s="86"/>
      <c r="CB15" s="86"/>
      <c r="CC15" s="86"/>
      <c r="CD15" s="88"/>
      <c r="CE15" s="86"/>
      <c r="CF15" s="86"/>
      <c r="CG15" s="86"/>
      <c r="CH15" s="86"/>
      <c r="CI15" s="86"/>
      <c r="CJ15" s="86"/>
    </row>
    <row r="16" spans="1:88" x14ac:dyDescent="0.25">
      <c r="A16" s="51">
        <v>13</v>
      </c>
      <c r="C16" s="54">
        <v>43900</v>
      </c>
      <c r="D16" s="119">
        <f t="shared" si="26"/>
        <v>316</v>
      </c>
      <c r="E16" s="113">
        <f t="shared" si="27"/>
        <v>382</v>
      </c>
      <c r="F16" s="84">
        <v>61</v>
      </c>
      <c r="G16" s="116">
        <v>0</v>
      </c>
      <c r="H16" s="116">
        <v>137</v>
      </c>
      <c r="I16" s="110">
        <f t="shared" si="1"/>
        <v>137</v>
      </c>
      <c r="J16" s="110">
        <f t="shared" si="7"/>
        <v>566</v>
      </c>
      <c r="K16" s="123">
        <f t="shared" si="16"/>
        <v>359</v>
      </c>
      <c r="L16" s="126">
        <f t="shared" si="19"/>
        <v>63.714285714285715</v>
      </c>
      <c r="M16" s="70">
        <f t="shared" si="8"/>
        <v>1.3193473193473193</v>
      </c>
      <c r="N16" s="55">
        <f t="shared" si="9"/>
        <v>0.3193473193473193</v>
      </c>
      <c r="O16" s="73">
        <f t="shared" si="10"/>
        <v>0.23007151831808489</v>
      </c>
      <c r="P16" s="70">
        <f t="shared" si="21"/>
        <v>1.2779369627507164</v>
      </c>
      <c r="Q16" s="107">
        <f t="shared" si="2"/>
        <v>-2</v>
      </c>
      <c r="R16" s="113">
        <f t="shared" si="11"/>
        <v>1</v>
      </c>
      <c r="S16" s="84"/>
      <c r="T16" s="116">
        <v>0</v>
      </c>
      <c r="U16" s="116">
        <v>39</v>
      </c>
      <c r="V16" s="110">
        <f t="shared" si="3"/>
        <v>39</v>
      </c>
      <c r="W16" s="110">
        <f t="shared" si="12"/>
        <v>214</v>
      </c>
      <c r="X16" s="123">
        <f t="shared" si="17"/>
        <v>0</v>
      </c>
      <c r="Y16" s="125">
        <f t="shared" si="22"/>
        <v>24.857142857142858</v>
      </c>
      <c r="Z16" s="53">
        <f t="shared" si="13"/>
        <v>1.2228571428571429</v>
      </c>
      <c r="AA16" s="55">
        <f t="shared" si="14"/>
        <v>0.22285714285714286</v>
      </c>
      <c r="AB16" s="105">
        <f t="shared" si="28"/>
        <v>1.2340425531914894</v>
      </c>
      <c r="AC16" s="106">
        <f t="shared" si="4"/>
        <v>3</v>
      </c>
      <c r="AD16" s="84">
        <f t="shared" si="30"/>
        <v>4</v>
      </c>
      <c r="AE16" s="101">
        <v>1</v>
      </c>
      <c r="AF16" s="116">
        <v>0</v>
      </c>
      <c r="AG16" s="116">
        <v>1</v>
      </c>
      <c r="AH16" s="128">
        <f t="shared" si="5"/>
        <v>1</v>
      </c>
      <c r="AI16" s="128">
        <f t="shared" si="15"/>
        <v>5</v>
      </c>
      <c r="AJ16" s="123">
        <f t="shared" si="18"/>
        <v>4</v>
      </c>
      <c r="AK16" s="125">
        <f t="shared" si="20"/>
        <v>0.7142857142857143</v>
      </c>
      <c r="AL16" s="70">
        <f t="shared" si="31"/>
        <v>1.25</v>
      </c>
      <c r="AM16" s="55">
        <f t="shared" si="32"/>
        <v>0.25</v>
      </c>
      <c r="AN16" s="58"/>
      <c r="AO16" s="316">
        <f t="shared" si="23"/>
        <v>55</v>
      </c>
      <c r="AP16" s="316">
        <f t="shared" si="24"/>
        <v>0</v>
      </c>
      <c r="AQ16" s="316">
        <f t="shared" si="25"/>
        <v>1</v>
      </c>
      <c r="AR16" s="222"/>
      <c r="AS16" s="172"/>
      <c r="AT16" s="170"/>
      <c r="AU16" s="179"/>
      <c r="AV16" s="336"/>
      <c r="BF16" s="85"/>
      <c r="BG16" s="88"/>
      <c r="BH16" s="85"/>
      <c r="BI16" s="86"/>
      <c r="BJ16" s="86"/>
      <c r="BK16" s="88"/>
      <c r="BL16" s="89"/>
      <c r="BM16" s="229"/>
      <c r="BN16" s="72"/>
      <c r="BO16" s="72"/>
      <c r="BP16" s="72"/>
      <c r="BQ16" s="72"/>
      <c r="BS16" s="17">
        <f t="shared" si="29"/>
        <v>51.285714285714285</v>
      </c>
      <c r="BT16" s="132"/>
      <c r="BU16" s="72"/>
      <c r="BW16" s="86"/>
      <c r="BX16" s="86"/>
      <c r="BY16" s="86"/>
      <c r="BZ16" s="88"/>
      <c r="CA16" s="86"/>
      <c r="CB16" s="86"/>
      <c r="CC16" s="86"/>
      <c r="CD16" s="88"/>
      <c r="CE16" s="86"/>
      <c r="CF16" s="86"/>
      <c r="CG16" s="86"/>
      <c r="CH16" s="86"/>
      <c r="CI16" s="86"/>
      <c r="CJ16" s="86"/>
    </row>
    <row r="17" spans="1:88" x14ac:dyDescent="0.25">
      <c r="A17" s="51">
        <v>14</v>
      </c>
      <c r="C17" s="54">
        <v>43901</v>
      </c>
      <c r="D17" s="119">
        <f t="shared" si="26"/>
        <v>376</v>
      </c>
      <c r="E17" s="113">
        <f t="shared" si="27"/>
        <v>503</v>
      </c>
      <c r="F17" s="84">
        <v>121</v>
      </c>
      <c r="G17" s="116">
        <v>0</v>
      </c>
      <c r="H17" s="116">
        <v>168</v>
      </c>
      <c r="I17" s="110">
        <f t="shared" si="1"/>
        <v>168</v>
      </c>
      <c r="J17" s="110">
        <f t="shared" si="7"/>
        <v>734</v>
      </c>
      <c r="K17" s="123">
        <f t="shared" si="16"/>
        <v>465</v>
      </c>
      <c r="L17" s="126">
        <f t="shared" si="19"/>
        <v>81.857142857142861</v>
      </c>
      <c r="M17" s="70">
        <f t="shared" si="8"/>
        <v>1.2968197879858658</v>
      </c>
      <c r="N17" s="55">
        <f t="shared" si="9"/>
        <v>0.29681978798586584</v>
      </c>
      <c r="O17" s="73">
        <f t="shared" si="10"/>
        <v>0.25775230759842638</v>
      </c>
      <c r="P17" s="70">
        <f t="shared" si="21"/>
        <v>1.2847533632286996</v>
      </c>
      <c r="Q17" s="107">
        <f t="shared" si="2"/>
        <v>-3</v>
      </c>
      <c r="R17" s="113">
        <f t="shared" si="11"/>
        <v>1</v>
      </c>
      <c r="S17" s="84"/>
      <c r="T17" s="116">
        <v>0</v>
      </c>
      <c r="U17" s="116">
        <v>54</v>
      </c>
      <c r="V17" s="110">
        <f t="shared" si="3"/>
        <v>54</v>
      </c>
      <c r="W17" s="110">
        <f t="shared" si="12"/>
        <v>268</v>
      </c>
      <c r="X17" s="123">
        <f t="shared" si="17"/>
        <v>0</v>
      </c>
      <c r="Y17" s="125">
        <f t="shared" si="22"/>
        <v>30.714285714285715</v>
      </c>
      <c r="Z17" s="53">
        <f t="shared" si="13"/>
        <v>1.2523364485981308</v>
      </c>
      <c r="AA17" s="55">
        <f t="shared" si="14"/>
        <v>0.25233644859813076</v>
      </c>
      <c r="AB17" s="105">
        <f t="shared" si="28"/>
        <v>1.235632183908046</v>
      </c>
      <c r="AC17" s="106">
        <f t="shared" si="4"/>
        <v>4</v>
      </c>
      <c r="AD17" s="84">
        <f t="shared" si="30"/>
        <v>5</v>
      </c>
      <c r="AE17" s="101">
        <v>1</v>
      </c>
      <c r="AF17" s="116">
        <v>0</v>
      </c>
      <c r="AG17" s="116">
        <v>2</v>
      </c>
      <c r="AH17" s="128">
        <f t="shared" si="5"/>
        <v>2</v>
      </c>
      <c r="AI17" s="128">
        <f t="shared" si="15"/>
        <v>7</v>
      </c>
      <c r="AJ17" s="123">
        <f t="shared" si="18"/>
        <v>5</v>
      </c>
      <c r="AK17" s="125">
        <f t="shared" si="20"/>
        <v>1</v>
      </c>
      <c r="AL17" s="70">
        <f t="shared" si="31"/>
        <v>1.4</v>
      </c>
      <c r="AM17" s="55">
        <f t="shared" si="32"/>
        <v>0.39999999999999991</v>
      </c>
      <c r="AN17" s="58"/>
      <c r="AO17" s="316">
        <f t="shared" si="23"/>
        <v>106</v>
      </c>
      <c r="AP17" s="316">
        <f t="shared" si="24"/>
        <v>0</v>
      </c>
      <c r="AQ17" s="316">
        <f t="shared" si="25"/>
        <v>1</v>
      </c>
      <c r="AR17" s="222"/>
      <c r="AS17" s="172"/>
      <c r="AT17" s="170"/>
      <c r="AU17" s="179"/>
      <c r="AV17" s="336"/>
      <c r="BF17" s="85"/>
      <c r="BG17" s="88"/>
      <c r="BH17" s="85"/>
      <c r="BI17" s="86"/>
      <c r="BJ17" s="86"/>
      <c r="BK17" s="88"/>
      <c r="BL17" s="89"/>
      <c r="BM17" s="229"/>
      <c r="BN17" s="72"/>
      <c r="BO17" s="72"/>
      <c r="BP17" s="72"/>
      <c r="BQ17" s="72"/>
      <c r="BS17" s="17">
        <f t="shared" si="29"/>
        <v>66.428571428571431</v>
      </c>
      <c r="BT17" s="132"/>
      <c r="BU17" s="72"/>
      <c r="BW17" s="86"/>
      <c r="BX17" s="86"/>
      <c r="BY17" s="86"/>
      <c r="BZ17" s="88"/>
      <c r="CA17" s="86"/>
      <c r="CB17" s="86"/>
      <c r="CC17" s="86"/>
      <c r="CD17" s="88"/>
      <c r="CE17" s="86"/>
      <c r="CF17" s="86"/>
      <c r="CG17" s="86"/>
      <c r="CH17" s="86"/>
      <c r="CI17" s="86"/>
      <c r="CJ17" s="86"/>
    </row>
    <row r="18" spans="1:88" x14ac:dyDescent="0.25">
      <c r="A18" s="51">
        <v>15</v>
      </c>
      <c r="C18" s="54">
        <v>43902</v>
      </c>
      <c r="D18" s="119">
        <f t="shared" si="26"/>
        <v>412</v>
      </c>
      <c r="E18" s="113">
        <f t="shared" si="27"/>
        <v>614</v>
      </c>
      <c r="F18" s="84">
        <v>111</v>
      </c>
      <c r="G18" s="116">
        <v>0</v>
      </c>
      <c r="H18" s="116">
        <v>186</v>
      </c>
      <c r="I18" s="110">
        <f t="shared" si="1"/>
        <v>186</v>
      </c>
      <c r="J18" s="110">
        <f t="shared" si="7"/>
        <v>920</v>
      </c>
      <c r="K18" s="123">
        <f t="shared" si="16"/>
        <v>532</v>
      </c>
      <c r="L18" s="126">
        <f t="shared" si="19"/>
        <v>102.57142857142857</v>
      </c>
      <c r="M18" s="70">
        <f t="shared" si="8"/>
        <v>1.2534059945504088</v>
      </c>
      <c r="N18" s="55">
        <f t="shared" si="9"/>
        <v>0.2534059945504088</v>
      </c>
      <c r="O18" s="73">
        <f t="shared" si="10"/>
        <v>0.26997196804696971</v>
      </c>
      <c r="P18" s="70">
        <f t="shared" si="21"/>
        <v>1.2530541012216403</v>
      </c>
      <c r="Q18" s="107">
        <f t="shared" si="2"/>
        <v>-4</v>
      </c>
      <c r="R18" s="113">
        <v>86</v>
      </c>
      <c r="S18" s="84">
        <f t="shared" ref="S18:S32" si="33">R18-R17</f>
        <v>85</v>
      </c>
      <c r="T18" s="116">
        <v>0</v>
      </c>
      <c r="U18" s="116">
        <v>81</v>
      </c>
      <c r="V18" s="110">
        <f t="shared" si="3"/>
        <v>81</v>
      </c>
      <c r="W18" s="110">
        <f t="shared" si="12"/>
        <v>349</v>
      </c>
      <c r="X18" s="123">
        <f t="shared" si="17"/>
        <v>85</v>
      </c>
      <c r="Y18" s="125">
        <f t="shared" si="22"/>
        <v>40.428571428571431</v>
      </c>
      <c r="Z18" s="53">
        <f t="shared" si="13"/>
        <v>1.3022388059701493</v>
      </c>
      <c r="AA18" s="55">
        <f t="shared" si="14"/>
        <v>0.30223880597014929</v>
      </c>
      <c r="AB18" s="105">
        <f t="shared" si="28"/>
        <v>1.3162790697674418</v>
      </c>
      <c r="AC18" s="106">
        <f t="shared" si="4"/>
        <v>5</v>
      </c>
      <c r="AD18" s="84">
        <f t="shared" si="30"/>
        <v>5</v>
      </c>
      <c r="AE18" s="101">
        <v>0</v>
      </c>
      <c r="AF18" s="116">
        <v>0</v>
      </c>
      <c r="AG18" s="116">
        <v>3</v>
      </c>
      <c r="AH18" s="128">
        <f t="shared" si="5"/>
        <v>3</v>
      </c>
      <c r="AI18" s="128">
        <f t="shared" si="15"/>
        <v>10</v>
      </c>
      <c r="AJ18" s="123">
        <f t="shared" si="18"/>
        <v>5</v>
      </c>
      <c r="AK18" s="125">
        <f t="shared" si="20"/>
        <v>1.4285714285714286</v>
      </c>
      <c r="AL18" s="70">
        <f t="shared" si="31"/>
        <v>1.4285714285714286</v>
      </c>
      <c r="AM18" s="55">
        <f t="shared" si="32"/>
        <v>0.4285714285714286</v>
      </c>
      <c r="AN18" s="58"/>
      <c r="AO18" s="316">
        <f t="shared" si="23"/>
        <v>67</v>
      </c>
      <c r="AP18" s="316">
        <f t="shared" si="24"/>
        <v>85</v>
      </c>
      <c r="AQ18" s="316">
        <f t="shared" si="25"/>
        <v>0</v>
      </c>
      <c r="AR18" s="222"/>
      <c r="AS18" s="172"/>
      <c r="AT18" s="170"/>
      <c r="AU18" s="179"/>
      <c r="AV18" s="336"/>
      <c r="BF18" s="85"/>
      <c r="BG18" s="88"/>
      <c r="BH18" s="85"/>
      <c r="BI18" s="86"/>
      <c r="BJ18" s="86"/>
      <c r="BK18" s="88"/>
      <c r="BL18" s="89"/>
      <c r="BM18" s="229"/>
      <c r="BN18" s="72"/>
      <c r="BO18" s="72"/>
      <c r="BP18" s="72"/>
      <c r="BQ18" s="72"/>
      <c r="BS18" s="17">
        <f t="shared" si="29"/>
        <v>76</v>
      </c>
      <c r="BT18" s="132"/>
      <c r="BU18" s="72"/>
      <c r="BW18" s="86"/>
      <c r="BX18" s="86"/>
      <c r="BY18" s="86"/>
      <c r="BZ18" s="88"/>
      <c r="CA18" s="86"/>
      <c r="CB18" s="86"/>
      <c r="CC18" s="86"/>
      <c r="CD18" s="88"/>
      <c r="CE18" s="86"/>
      <c r="CF18" s="86"/>
      <c r="CG18" s="86"/>
      <c r="CH18" s="86"/>
      <c r="CI18" s="86"/>
      <c r="CJ18" s="86"/>
    </row>
    <row r="19" spans="1:88" x14ac:dyDescent="0.25">
      <c r="A19" s="51">
        <v>16</v>
      </c>
      <c r="C19" s="54">
        <v>43903</v>
      </c>
      <c r="D19" s="119">
        <f t="shared" si="26"/>
        <v>489</v>
      </c>
      <c r="E19" s="113">
        <f>AD19+D19+F19+R19</f>
        <v>804</v>
      </c>
      <c r="F19" s="84">
        <v>190</v>
      </c>
      <c r="G19" s="116">
        <v>0</v>
      </c>
      <c r="H19" s="116">
        <v>222</v>
      </c>
      <c r="I19" s="110">
        <f t="shared" si="1"/>
        <v>222</v>
      </c>
      <c r="J19" s="110">
        <f t="shared" si="7"/>
        <v>1142</v>
      </c>
      <c r="K19" s="123">
        <f t="shared" si="16"/>
        <v>676</v>
      </c>
      <c r="L19" s="126">
        <f t="shared" si="19"/>
        <v>129.71428571428572</v>
      </c>
      <c r="M19" s="70">
        <f t="shared" si="8"/>
        <v>1.241304347826087</v>
      </c>
      <c r="N19" s="55">
        <f t="shared" si="9"/>
        <v>0.24130434782608701</v>
      </c>
      <c r="O19" s="73">
        <f t="shared" si="10"/>
        <v>0.26661993438638065</v>
      </c>
      <c r="P19" s="70">
        <f t="shared" si="21"/>
        <v>1.2646239554317549</v>
      </c>
      <c r="Q19" s="107">
        <f t="shared" si="2"/>
        <v>81</v>
      </c>
      <c r="R19" s="113">
        <v>115</v>
      </c>
      <c r="S19" s="84">
        <f t="shared" si="33"/>
        <v>29</v>
      </c>
      <c r="T19" s="116">
        <v>0</v>
      </c>
      <c r="U19" s="116">
        <v>87</v>
      </c>
      <c r="V19" s="110">
        <f t="shared" si="3"/>
        <v>87</v>
      </c>
      <c r="W19" s="110">
        <f t="shared" si="12"/>
        <v>436</v>
      </c>
      <c r="X19" s="123">
        <f t="shared" si="17"/>
        <v>114</v>
      </c>
      <c r="Y19" s="125">
        <f t="shared" si="22"/>
        <v>50</v>
      </c>
      <c r="Z19" s="53">
        <f t="shared" si="13"/>
        <v>1.2492836676217765</v>
      </c>
      <c r="AA19" s="55">
        <f t="shared" si="14"/>
        <v>0.24928366762177645</v>
      </c>
      <c r="AB19" s="105">
        <f t="shared" si="28"/>
        <v>1.2367491166077738</v>
      </c>
      <c r="AC19" s="106">
        <f t="shared" si="4"/>
        <v>5</v>
      </c>
      <c r="AD19" s="84">
        <f t="shared" si="30"/>
        <v>10</v>
      </c>
      <c r="AE19" s="101">
        <v>5</v>
      </c>
      <c r="AF19" s="116">
        <v>0</v>
      </c>
      <c r="AG19" s="116">
        <v>6</v>
      </c>
      <c r="AH19" s="128">
        <f t="shared" si="5"/>
        <v>6</v>
      </c>
      <c r="AI19" s="128">
        <f t="shared" si="15"/>
        <v>16</v>
      </c>
      <c r="AJ19" s="123">
        <f t="shared" si="18"/>
        <v>9</v>
      </c>
      <c r="AK19" s="125">
        <f t="shared" si="20"/>
        <v>2.1428571428571428</v>
      </c>
      <c r="AL19" s="70">
        <f t="shared" si="31"/>
        <v>1.6</v>
      </c>
      <c r="AM19" s="55">
        <f t="shared" si="32"/>
        <v>0.60000000000000009</v>
      </c>
      <c r="AN19" s="58"/>
      <c r="AO19" s="316">
        <f t="shared" si="23"/>
        <v>144</v>
      </c>
      <c r="AP19" s="316">
        <f t="shared" si="24"/>
        <v>29</v>
      </c>
      <c r="AQ19" s="316">
        <f t="shared" si="25"/>
        <v>4</v>
      </c>
      <c r="AR19" s="222"/>
      <c r="AS19" s="172"/>
      <c r="AT19" s="170"/>
      <c r="AU19" s="179"/>
      <c r="AV19" s="336"/>
      <c r="BA19" s="63" t="s">
        <v>431</v>
      </c>
      <c r="BF19" s="85"/>
      <c r="BG19" s="88"/>
      <c r="BH19" s="85"/>
      <c r="BI19" s="86"/>
      <c r="BJ19" s="86"/>
      <c r="BK19" s="88"/>
      <c r="BL19" s="89"/>
      <c r="BM19" s="229"/>
      <c r="BN19" s="72"/>
      <c r="BO19" s="72"/>
      <c r="BP19" s="72"/>
      <c r="BQ19" s="72"/>
      <c r="BS19" s="17">
        <f t="shared" si="29"/>
        <v>96.571428571428569</v>
      </c>
      <c r="BT19" s="132"/>
      <c r="BU19" s="72"/>
      <c r="BW19" s="86"/>
      <c r="BX19" s="86"/>
      <c r="BY19" s="86"/>
      <c r="BZ19" s="88"/>
      <c r="CA19" s="86"/>
      <c r="CB19" s="86"/>
      <c r="CC19" s="86"/>
      <c r="CD19" s="88"/>
      <c r="CE19" s="86"/>
      <c r="CF19" s="86"/>
      <c r="CG19" s="86"/>
      <c r="CH19" s="86"/>
      <c r="CI19" s="86"/>
      <c r="CJ19" s="86"/>
    </row>
    <row r="20" spans="1:88" x14ac:dyDescent="0.25">
      <c r="A20" s="51">
        <v>17</v>
      </c>
      <c r="C20" s="54">
        <v>43904</v>
      </c>
      <c r="D20" s="107">
        <f t="shared" ref="D20:D83" si="34">E19-Q20-AC20</f>
        <v>689</v>
      </c>
      <c r="E20" s="113">
        <f t="shared" ref="E20:E83" si="35">AS20</f>
        <v>959</v>
      </c>
      <c r="F20" s="84">
        <f t="shared" ref="F20:F83" si="36">E20-E19</f>
        <v>155</v>
      </c>
      <c r="G20" s="116">
        <v>0</v>
      </c>
      <c r="H20" s="116">
        <v>221</v>
      </c>
      <c r="I20" s="110">
        <f t="shared" si="1"/>
        <v>221</v>
      </c>
      <c r="J20" s="110">
        <f t="shared" si="7"/>
        <v>1363</v>
      </c>
      <c r="K20" s="123">
        <f t="shared" si="16"/>
        <v>771</v>
      </c>
      <c r="L20" s="126">
        <f t="shared" si="19"/>
        <v>154.85714285714286</v>
      </c>
      <c r="M20" s="70">
        <f t="shared" si="8"/>
        <v>1.1935201401050788</v>
      </c>
      <c r="N20" s="55">
        <f t="shared" si="9"/>
        <v>0.19352014010507879</v>
      </c>
      <c r="O20" s="73">
        <f t="shared" si="10"/>
        <v>0.26087951796295195</v>
      </c>
      <c r="P20" s="70">
        <f t="shared" si="21"/>
        <v>1.1938325991189427</v>
      </c>
      <c r="Q20" s="107">
        <f t="shared" si="2"/>
        <v>105</v>
      </c>
      <c r="R20" s="113">
        <v>136</v>
      </c>
      <c r="S20" s="84">
        <f t="shared" si="33"/>
        <v>21</v>
      </c>
      <c r="T20" s="116">
        <v>0</v>
      </c>
      <c r="U20" s="116">
        <v>91</v>
      </c>
      <c r="V20" s="110">
        <f t="shared" si="3"/>
        <v>91</v>
      </c>
      <c r="W20" s="110">
        <f t="shared" si="12"/>
        <v>527</v>
      </c>
      <c r="X20" s="123">
        <f t="shared" si="17"/>
        <v>135</v>
      </c>
      <c r="Y20" s="125">
        <f t="shared" si="22"/>
        <v>60.571428571428569</v>
      </c>
      <c r="Z20" s="53">
        <f t="shared" si="13"/>
        <v>1.2087155963302751</v>
      </c>
      <c r="AA20" s="55">
        <f t="shared" si="14"/>
        <v>0.20871559633027514</v>
      </c>
      <c r="AB20" s="105">
        <f t="shared" si="28"/>
        <v>1.2114285714285713</v>
      </c>
      <c r="AC20" s="106">
        <f t="shared" si="4"/>
        <v>10</v>
      </c>
      <c r="AD20" s="84">
        <f t="shared" si="30"/>
        <v>12</v>
      </c>
      <c r="AE20" s="101">
        <v>2</v>
      </c>
      <c r="AF20" s="116">
        <v>0</v>
      </c>
      <c r="AG20" s="116">
        <v>10</v>
      </c>
      <c r="AH20" s="128">
        <f t="shared" si="5"/>
        <v>10</v>
      </c>
      <c r="AI20" s="128">
        <f t="shared" si="15"/>
        <v>26</v>
      </c>
      <c r="AJ20" s="123">
        <f t="shared" si="18"/>
        <v>11</v>
      </c>
      <c r="AK20" s="125">
        <f t="shared" si="20"/>
        <v>3.4285714285714284</v>
      </c>
      <c r="AL20" s="70">
        <f t="shared" si="31"/>
        <v>1.625</v>
      </c>
      <c r="AM20" s="55">
        <f t="shared" si="32"/>
        <v>0.625</v>
      </c>
      <c r="AN20" s="74">
        <f t="shared" ref="AN20:AN83" si="37">AK20/AK19</f>
        <v>1.5999999999999999</v>
      </c>
      <c r="AO20" s="316">
        <f t="shared" si="23"/>
        <v>95</v>
      </c>
      <c r="AP20" s="316">
        <f t="shared" si="24"/>
        <v>21</v>
      </c>
      <c r="AQ20" s="316">
        <f t="shared" si="25"/>
        <v>2</v>
      </c>
      <c r="AR20" s="222" t="s">
        <v>329</v>
      </c>
      <c r="AS20" s="172">
        <v>959</v>
      </c>
      <c r="AT20" s="170"/>
      <c r="AU20" s="179"/>
      <c r="AV20" s="336"/>
      <c r="AW20" s="132" t="s">
        <v>329</v>
      </c>
      <c r="AX20" s="2">
        <v>694</v>
      </c>
      <c r="BA20" s="41"/>
      <c r="BF20" s="85"/>
      <c r="BG20" s="88"/>
      <c r="BH20" s="85"/>
      <c r="BI20" s="86"/>
      <c r="BJ20" s="86"/>
      <c r="BK20" s="88"/>
      <c r="BL20" s="89"/>
      <c r="BM20" s="229"/>
      <c r="BN20" s="72"/>
      <c r="BO20" s="72"/>
      <c r="BP20" s="72"/>
      <c r="BQ20" s="72"/>
      <c r="BS20" s="17">
        <f t="shared" si="29"/>
        <v>110.14285714285714</v>
      </c>
      <c r="BT20" s="132"/>
      <c r="BU20" s="72"/>
      <c r="BW20" s="86"/>
      <c r="BX20" s="86"/>
      <c r="BY20" s="86"/>
      <c r="BZ20" s="88"/>
      <c r="CA20" s="86"/>
      <c r="CB20" s="86"/>
      <c r="CC20" s="86"/>
      <c r="CD20" s="88"/>
      <c r="CE20" s="86"/>
      <c r="CF20" s="86"/>
      <c r="CG20" s="86"/>
      <c r="CH20" s="86"/>
      <c r="CI20" s="86"/>
      <c r="CJ20" s="86"/>
    </row>
    <row r="21" spans="1:88" x14ac:dyDescent="0.25">
      <c r="A21" s="51">
        <v>18</v>
      </c>
      <c r="C21" s="54">
        <v>43905</v>
      </c>
      <c r="D21" s="107">
        <f t="shared" si="34"/>
        <v>823</v>
      </c>
      <c r="E21" s="113">
        <f t="shared" si="35"/>
        <v>1135</v>
      </c>
      <c r="F21" s="84">
        <f t="shared" si="36"/>
        <v>176</v>
      </c>
      <c r="G21" s="116">
        <v>0</v>
      </c>
      <c r="H21" s="116">
        <v>234</v>
      </c>
      <c r="I21" s="110">
        <f t="shared" si="1"/>
        <v>234</v>
      </c>
      <c r="J21" s="110">
        <f t="shared" si="7"/>
        <v>1597</v>
      </c>
      <c r="K21" s="123">
        <f t="shared" si="16"/>
        <v>870</v>
      </c>
      <c r="L21" s="126">
        <f t="shared" si="19"/>
        <v>178</v>
      </c>
      <c r="M21" s="70">
        <f t="shared" si="8"/>
        <v>1.1716801173881144</v>
      </c>
      <c r="N21" s="55">
        <f t="shared" si="9"/>
        <v>0.17168011738811439</v>
      </c>
      <c r="O21" s="73">
        <f t="shared" si="10"/>
        <v>0.23134607757111098</v>
      </c>
      <c r="P21" s="70">
        <f t="shared" si="21"/>
        <v>1.1494464944649445</v>
      </c>
      <c r="Q21" s="107">
        <f t="shared" si="2"/>
        <v>124</v>
      </c>
      <c r="R21" s="113">
        <v>162</v>
      </c>
      <c r="S21" s="84">
        <f t="shared" si="33"/>
        <v>26</v>
      </c>
      <c r="T21" s="116">
        <v>0</v>
      </c>
      <c r="U21" s="116">
        <v>101</v>
      </c>
      <c r="V21" s="110">
        <f t="shared" si="3"/>
        <v>101</v>
      </c>
      <c r="W21" s="110">
        <f t="shared" si="12"/>
        <v>628</v>
      </c>
      <c r="X21" s="123">
        <f t="shared" si="17"/>
        <v>161</v>
      </c>
      <c r="Y21" s="125">
        <f t="shared" si="22"/>
        <v>71.428571428571431</v>
      </c>
      <c r="Z21" s="53">
        <f t="shared" si="13"/>
        <v>1.1916508538899431</v>
      </c>
      <c r="AA21" s="55">
        <f t="shared" si="14"/>
        <v>0.19165085388994307</v>
      </c>
      <c r="AB21" s="105">
        <f t="shared" si="28"/>
        <v>1.179245283018868</v>
      </c>
      <c r="AC21" s="106">
        <f t="shared" si="4"/>
        <v>12</v>
      </c>
      <c r="AD21" s="84">
        <f t="shared" si="30"/>
        <v>20</v>
      </c>
      <c r="AE21" s="101">
        <v>8</v>
      </c>
      <c r="AF21" s="116">
        <v>0</v>
      </c>
      <c r="AG21" s="116">
        <v>14</v>
      </c>
      <c r="AH21" s="128">
        <f t="shared" si="5"/>
        <v>14</v>
      </c>
      <c r="AI21" s="128">
        <f t="shared" si="15"/>
        <v>40</v>
      </c>
      <c r="AJ21" s="123">
        <f t="shared" si="18"/>
        <v>17</v>
      </c>
      <c r="AK21" s="125">
        <f t="shared" si="20"/>
        <v>5.1428571428571432</v>
      </c>
      <c r="AL21" s="70">
        <f t="shared" si="31"/>
        <v>1.5384615384615385</v>
      </c>
      <c r="AM21" s="55">
        <f t="shared" si="32"/>
        <v>0.53846153846153855</v>
      </c>
      <c r="AN21" s="74">
        <f t="shared" si="37"/>
        <v>1.5000000000000002</v>
      </c>
      <c r="AO21" s="316">
        <f t="shared" si="23"/>
        <v>99</v>
      </c>
      <c r="AP21" s="316">
        <f t="shared" si="24"/>
        <v>26</v>
      </c>
      <c r="AQ21" s="316">
        <f t="shared" si="25"/>
        <v>6</v>
      </c>
      <c r="AR21" s="222" t="s">
        <v>328</v>
      </c>
      <c r="AS21" s="172">
        <v>1135</v>
      </c>
      <c r="AT21" s="170"/>
      <c r="AU21" s="179"/>
      <c r="AV21" s="336"/>
      <c r="AW21" s="132" t="s">
        <v>328</v>
      </c>
      <c r="AX21" s="2">
        <v>758</v>
      </c>
      <c r="BA21" s="41"/>
      <c r="BF21" s="85"/>
      <c r="BG21" s="88"/>
      <c r="BH21" s="85"/>
      <c r="BI21" s="86"/>
      <c r="BJ21" s="86"/>
      <c r="BK21" s="88"/>
      <c r="BL21" s="89"/>
      <c r="BM21" s="229"/>
      <c r="BN21" s="72"/>
      <c r="BO21" s="72"/>
      <c r="BP21" s="72"/>
      <c r="BQ21" s="72"/>
      <c r="BS21" s="17">
        <f t="shared" si="29"/>
        <v>124.28571428571429</v>
      </c>
      <c r="BT21" s="132"/>
      <c r="BU21" s="72"/>
      <c r="BW21" s="86"/>
      <c r="BX21" s="86"/>
      <c r="BY21" s="86"/>
      <c r="BZ21" s="88"/>
      <c r="CA21" s="86"/>
      <c r="CB21" s="86"/>
      <c r="CC21" s="86"/>
      <c r="CD21" s="88"/>
      <c r="CE21" s="86"/>
      <c r="CF21" s="86"/>
      <c r="CG21" s="86"/>
      <c r="CH21" s="86"/>
      <c r="CI21" s="86"/>
      <c r="CJ21" s="86"/>
    </row>
    <row r="22" spans="1:88" x14ac:dyDescent="0.25">
      <c r="A22" s="51">
        <v>19</v>
      </c>
      <c r="C22" s="54">
        <v>43906</v>
      </c>
      <c r="D22" s="107">
        <f t="shared" si="34"/>
        <v>973</v>
      </c>
      <c r="E22" s="113">
        <f t="shared" si="35"/>
        <v>1413</v>
      </c>
      <c r="F22" s="84">
        <f t="shared" si="36"/>
        <v>278</v>
      </c>
      <c r="G22" s="116">
        <v>0</v>
      </c>
      <c r="H22" s="116">
        <v>271</v>
      </c>
      <c r="I22" s="110">
        <f t="shared" si="1"/>
        <v>271</v>
      </c>
      <c r="J22" s="110">
        <f t="shared" si="7"/>
        <v>1868</v>
      </c>
      <c r="K22" s="123">
        <f t="shared" si="16"/>
        <v>1092</v>
      </c>
      <c r="L22" s="126">
        <f t="shared" si="19"/>
        <v>205.57142857142858</v>
      </c>
      <c r="M22" s="70">
        <f t="shared" si="8"/>
        <v>1.1696931747025674</v>
      </c>
      <c r="N22" s="55">
        <f t="shared" si="9"/>
        <v>0.1696931747025674</v>
      </c>
      <c r="O22" s="73">
        <f t="shared" si="10"/>
        <v>0.20592075491445128</v>
      </c>
      <c r="P22" s="70">
        <f t="shared" si="21"/>
        <v>1.1548956661316212</v>
      </c>
      <c r="Q22" s="107">
        <f t="shared" si="2"/>
        <v>142</v>
      </c>
      <c r="R22" s="113">
        <v>205</v>
      </c>
      <c r="S22" s="84">
        <f t="shared" si="33"/>
        <v>43</v>
      </c>
      <c r="T22" s="116">
        <v>0</v>
      </c>
      <c r="U22" s="116">
        <v>183</v>
      </c>
      <c r="V22" s="110">
        <f t="shared" si="3"/>
        <v>183</v>
      </c>
      <c r="W22" s="110">
        <f t="shared" si="12"/>
        <v>811</v>
      </c>
      <c r="X22" s="123">
        <f t="shared" si="17"/>
        <v>204</v>
      </c>
      <c r="Y22" s="125">
        <f t="shared" si="22"/>
        <v>90.857142857142861</v>
      </c>
      <c r="Z22" s="53">
        <f t="shared" si="13"/>
        <v>1.2914012738853504</v>
      </c>
      <c r="AA22" s="55">
        <f t="shared" si="14"/>
        <v>0.29140127388535042</v>
      </c>
      <c r="AB22" s="105">
        <f t="shared" si="28"/>
        <v>1.272</v>
      </c>
      <c r="AC22" s="106">
        <f t="shared" si="4"/>
        <v>20</v>
      </c>
      <c r="AD22" s="84">
        <f t="shared" si="30"/>
        <v>24</v>
      </c>
      <c r="AE22" s="101">
        <v>4</v>
      </c>
      <c r="AF22" s="116">
        <v>0</v>
      </c>
      <c r="AG22" s="116">
        <v>24</v>
      </c>
      <c r="AH22" s="128">
        <f t="shared" si="5"/>
        <v>24</v>
      </c>
      <c r="AI22" s="128">
        <f t="shared" si="15"/>
        <v>64</v>
      </c>
      <c r="AJ22" s="123">
        <f t="shared" si="18"/>
        <v>21</v>
      </c>
      <c r="AK22" s="125">
        <f t="shared" si="20"/>
        <v>8.5714285714285712</v>
      </c>
      <c r="AL22" s="70">
        <f t="shared" si="31"/>
        <v>1.6</v>
      </c>
      <c r="AM22" s="55">
        <f t="shared" si="32"/>
        <v>0.60000000000000009</v>
      </c>
      <c r="AN22" s="74">
        <f t="shared" si="37"/>
        <v>1.6666666666666665</v>
      </c>
      <c r="AO22" s="316">
        <f t="shared" si="23"/>
        <v>222</v>
      </c>
      <c r="AP22" s="316">
        <f t="shared" si="24"/>
        <v>43</v>
      </c>
      <c r="AQ22" s="316">
        <f t="shared" si="25"/>
        <v>4</v>
      </c>
      <c r="AR22" s="222" t="s">
        <v>327</v>
      </c>
      <c r="AS22" s="172">
        <v>1413</v>
      </c>
      <c r="AT22" s="170"/>
      <c r="AU22" s="179"/>
      <c r="AV22" s="336"/>
      <c r="AW22" s="132" t="s">
        <v>327</v>
      </c>
      <c r="AX22" s="2">
        <v>1055</v>
      </c>
      <c r="BA22" s="41"/>
      <c r="BF22" s="85"/>
      <c r="BG22" s="88"/>
      <c r="BH22" s="85"/>
      <c r="BI22" s="86"/>
      <c r="BJ22" s="86"/>
      <c r="BK22" s="88"/>
      <c r="BL22" s="89"/>
      <c r="BM22" s="229"/>
      <c r="BN22" s="72"/>
      <c r="BO22" s="72"/>
      <c r="BP22" s="72"/>
      <c r="BQ22" s="72"/>
      <c r="BS22" s="17">
        <f t="shared" si="29"/>
        <v>156</v>
      </c>
      <c r="BT22" s="132"/>
      <c r="BU22" s="72"/>
      <c r="BW22" s="86"/>
      <c r="BX22" s="86"/>
      <c r="BY22" s="86"/>
      <c r="BZ22" s="88"/>
      <c r="CA22" s="86"/>
      <c r="CB22" s="86"/>
      <c r="CC22" s="86"/>
      <c r="CD22" s="88"/>
      <c r="CE22" s="86"/>
      <c r="CF22" s="86"/>
      <c r="CG22" s="86"/>
      <c r="CH22" s="86"/>
      <c r="CI22" s="86"/>
      <c r="CJ22" s="86"/>
    </row>
    <row r="23" spans="1:88" x14ac:dyDescent="0.25">
      <c r="A23" s="51">
        <v>20</v>
      </c>
      <c r="C23" s="54">
        <v>43907</v>
      </c>
      <c r="D23" s="107">
        <f t="shared" si="34"/>
        <v>1208</v>
      </c>
      <c r="E23" s="113">
        <f t="shared" si="35"/>
        <v>1705</v>
      </c>
      <c r="F23" s="84">
        <f t="shared" si="36"/>
        <v>292</v>
      </c>
      <c r="G23" s="116">
        <v>0</v>
      </c>
      <c r="H23" s="116">
        <v>370</v>
      </c>
      <c r="I23" s="110">
        <f t="shared" si="1"/>
        <v>370</v>
      </c>
      <c r="J23" s="110">
        <f t="shared" si="7"/>
        <v>2238</v>
      </c>
      <c r="K23" s="123">
        <f t="shared" si="16"/>
        <v>1323</v>
      </c>
      <c r="L23" s="126">
        <f t="shared" si="19"/>
        <v>238.85714285714286</v>
      </c>
      <c r="M23" s="70">
        <f t="shared" si="8"/>
        <v>1.1980728051391862</v>
      </c>
      <c r="N23" s="55">
        <f t="shared" si="9"/>
        <v>0.19807280513918624</v>
      </c>
      <c r="O23" s="73">
        <f t="shared" si="10"/>
        <v>0.19485411703220676</v>
      </c>
      <c r="P23" s="70">
        <f t="shared" si="21"/>
        <v>1.1619179986101458</v>
      </c>
      <c r="Q23" s="107">
        <f t="shared" si="2"/>
        <v>181</v>
      </c>
      <c r="R23" s="113">
        <v>314</v>
      </c>
      <c r="S23" s="84">
        <f t="shared" si="33"/>
        <v>109</v>
      </c>
      <c r="T23" s="116">
        <v>0</v>
      </c>
      <c r="U23" s="116">
        <v>178</v>
      </c>
      <c r="V23" s="110">
        <f t="shared" si="3"/>
        <v>178</v>
      </c>
      <c r="W23" s="110">
        <f t="shared" si="12"/>
        <v>989</v>
      </c>
      <c r="X23" s="123">
        <f t="shared" si="17"/>
        <v>313</v>
      </c>
      <c r="Y23" s="125">
        <f t="shared" si="22"/>
        <v>110.71428571428571</v>
      </c>
      <c r="Z23" s="53">
        <f t="shared" si="13"/>
        <v>1.219482120838471</v>
      </c>
      <c r="AA23" s="55">
        <f t="shared" si="14"/>
        <v>0.21948212083847096</v>
      </c>
      <c r="AB23" s="105">
        <f t="shared" si="28"/>
        <v>1.2185534591194966</v>
      </c>
      <c r="AC23" s="106">
        <f t="shared" si="4"/>
        <v>24</v>
      </c>
      <c r="AD23" s="84">
        <f t="shared" si="30"/>
        <v>43</v>
      </c>
      <c r="AE23" s="101">
        <v>19</v>
      </c>
      <c r="AF23" s="116">
        <v>0</v>
      </c>
      <c r="AG23" s="116">
        <v>23</v>
      </c>
      <c r="AH23" s="128">
        <f t="shared" si="5"/>
        <v>23</v>
      </c>
      <c r="AI23" s="128">
        <f t="shared" si="15"/>
        <v>87</v>
      </c>
      <c r="AJ23" s="123">
        <f t="shared" si="18"/>
        <v>39</v>
      </c>
      <c r="AK23" s="125">
        <f t="shared" si="20"/>
        <v>11.714285714285714</v>
      </c>
      <c r="AL23" s="70">
        <f t="shared" si="31"/>
        <v>1.359375</v>
      </c>
      <c r="AM23" s="55">
        <f t="shared" si="32"/>
        <v>0.359375</v>
      </c>
      <c r="AN23" s="74">
        <f t="shared" si="37"/>
        <v>1.3666666666666667</v>
      </c>
      <c r="AO23" s="316">
        <f t="shared" si="23"/>
        <v>231</v>
      </c>
      <c r="AP23" s="316">
        <f t="shared" si="24"/>
        <v>109</v>
      </c>
      <c r="AQ23" s="316">
        <f t="shared" si="25"/>
        <v>18</v>
      </c>
      <c r="AR23" s="222" t="s">
        <v>326</v>
      </c>
      <c r="AS23" s="172">
        <v>1705</v>
      </c>
      <c r="AT23" s="170"/>
      <c r="AU23" s="179"/>
      <c r="AV23" s="336"/>
      <c r="AW23" s="132" t="s">
        <v>326</v>
      </c>
      <c r="AX23" s="2">
        <v>825</v>
      </c>
      <c r="BA23" s="41"/>
      <c r="BF23" s="85"/>
      <c r="BG23" s="88"/>
      <c r="BH23" s="85"/>
      <c r="BI23" s="86"/>
      <c r="BJ23" s="86"/>
      <c r="BK23" s="88"/>
      <c r="BL23" s="89"/>
      <c r="BM23" s="229"/>
      <c r="BN23" s="72"/>
      <c r="BO23" s="72"/>
      <c r="BP23" s="72"/>
      <c r="BQ23" s="72"/>
      <c r="BS23" s="17">
        <f t="shared" si="29"/>
        <v>189</v>
      </c>
      <c r="BT23" s="132"/>
      <c r="BU23" s="72"/>
      <c r="BW23" s="86"/>
      <c r="BX23" s="86"/>
      <c r="BY23" s="86"/>
      <c r="BZ23" s="88"/>
      <c r="CA23" s="86"/>
      <c r="CB23" s="86"/>
      <c r="CC23" s="86"/>
      <c r="CD23" s="88"/>
      <c r="CE23" s="86"/>
      <c r="CF23" s="86"/>
      <c r="CG23" s="86"/>
      <c r="CH23" s="86"/>
      <c r="CI23" s="86"/>
      <c r="CJ23" s="86"/>
    </row>
    <row r="24" spans="1:88" x14ac:dyDescent="0.25">
      <c r="A24" s="51">
        <v>21</v>
      </c>
      <c r="C24" s="54">
        <v>43908</v>
      </c>
      <c r="D24" s="107">
        <f t="shared" si="34"/>
        <v>1391</v>
      </c>
      <c r="E24" s="113">
        <f t="shared" si="35"/>
        <v>2051</v>
      </c>
      <c r="F24" s="84">
        <f t="shared" si="36"/>
        <v>346</v>
      </c>
      <c r="G24" s="116">
        <v>0</v>
      </c>
      <c r="H24" s="116">
        <v>457</v>
      </c>
      <c r="I24" s="110">
        <f t="shared" si="1"/>
        <v>457</v>
      </c>
      <c r="J24" s="110">
        <f t="shared" si="7"/>
        <v>2695</v>
      </c>
      <c r="K24" s="123">
        <f t="shared" si="16"/>
        <v>1548</v>
      </c>
      <c r="L24" s="126">
        <f t="shared" si="19"/>
        <v>280.14285714285717</v>
      </c>
      <c r="M24" s="70">
        <f t="shared" si="8"/>
        <v>1.2042001787310099</v>
      </c>
      <c r="N24" s="55">
        <f t="shared" si="9"/>
        <v>0.20420017873100993</v>
      </c>
      <c r="O24" s="73">
        <f t="shared" si="10"/>
        <v>0.18743328321319136</v>
      </c>
      <c r="P24" s="70">
        <f t="shared" si="21"/>
        <v>1.1728468899521531</v>
      </c>
      <c r="Q24" s="107">
        <f t="shared" si="2"/>
        <v>271</v>
      </c>
      <c r="R24" s="113">
        <v>408</v>
      </c>
      <c r="S24" s="84">
        <f t="shared" si="33"/>
        <v>94</v>
      </c>
      <c r="T24" s="116">
        <v>0</v>
      </c>
      <c r="U24" s="116">
        <v>245</v>
      </c>
      <c r="V24" s="110">
        <f t="shared" si="3"/>
        <v>245</v>
      </c>
      <c r="W24" s="110">
        <f t="shared" si="12"/>
        <v>1234</v>
      </c>
      <c r="X24" s="123">
        <f t="shared" si="17"/>
        <v>407</v>
      </c>
      <c r="Y24" s="125">
        <f t="shared" si="22"/>
        <v>138</v>
      </c>
      <c r="Z24" s="53">
        <f t="shared" si="13"/>
        <v>1.2477249747219414</v>
      </c>
      <c r="AA24" s="55">
        <f t="shared" si="14"/>
        <v>0.24772497472194144</v>
      </c>
      <c r="AB24" s="105">
        <f t="shared" si="28"/>
        <v>1.2464516129032259</v>
      </c>
      <c r="AC24" s="106">
        <f t="shared" si="4"/>
        <v>43</v>
      </c>
      <c r="AD24" s="84">
        <f t="shared" si="30"/>
        <v>58</v>
      </c>
      <c r="AE24" s="101">
        <v>15</v>
      </c>
      <c r="AF24" s="116">
        <v>0</v>
      </c>
      <c r="AG24" s="116">
        <v>19</v>
      </c>
      <c r="AH24" s="128">
        <f t="shared" si="5"/>
        <v>19</v>
      </c>
      <c r="AI24" s="128">
        <f t="shared" si="15"/>
        <v>106</v>
      </c>
      <c r="AJ24" s="123">
        <f t="shared" si="18"/>
        <v>53</v>
      </c>
      <c r="AK24" s="125">
        <f t="shared" si="20"/>
        <v>14.142857142857142</v>
      </c>
      <c r="AL24" s="70">
        <f t="shared" si="31"/>
        <v>1.2183908045977012</v>
      </c>
      <c r="AM24" s="55">
        <f t="shared" si="32"/>
        <v>0.21839080459770122</v>
      </c>
      <c r="AN24" s="74">
        <f t="shared" si="37"/>
        <v>1.2073170731707317</v>
      </c>
      <c r="AO24" s="316">
        <f t="shared" si="23"/>
        <v>225</v>
      </c>
      <c r="AP24" s="316">
        <f t="shared" si="24"/>
        <v>94</v>
      </c>
      <c r="AQ24" s="316">
        <f t="shared" si="25"/>
        <v>14</v>
      </c>
      <c r="AR24" s="222" t="s">
        <v>325</v>
      </c>
      <c r="AS24" s="172">
        <v>2051</v>
      </c>
      <c r="AT24" s="170"/>
      <c r="AU24" s="179"/>
      <c r="AV24" s="336"/>
      <c r="AW24" s="132" t="s">
        <v>325</v>
      </c>
      <c r="AX24" s="2">
        <v>864</v>
      </c>
      <c r="BA24" s="41"/>
      <c r="BF24" s="85"/>
      <c r="BG24" s="88"/>
      <c r="BH24" s="85"/>
      <c r="BI24" s="86"/>
      <c r="BJ24" s="86"/>
      <c r="BK24" s="88"/>
      <c r="BL24" s="89"/>
      <c r="BM24" s="229"/>
      <c r="BN24" s="72"/>
      <c r="BO24" s="72"/>
      <c r="BP24" s="72"/>
      <c r="BQ24" s="72"/>
      <c r="BS24" s="17">
        <f t="shared" si="29"/>
        <v>221.14285714285714</v>
      </c>
      <c r="BT24" s="132"/>
      <c r="BU24" s="72"/>
      <c r="BW24" s="86"/>
      <c r="BX24" s="86"/>
      <c r="BY24" s="86"/>
      <c r="BZ24" s="88"/>
      <c r="CA24" s="86"/>
      <c r="CB24" s="86"/>
      <c r="CC24" s="86"/>
      <c r="CD24" s="88"/>
      <c r="CE24" s="86"/>
      <c r="CF24" s="86"/>
      <c r="CG24" s="86"/>
      <c r="CH24" s="86"/>
      <c r="CI24" s="86"/>
      <c r="CJ24" s="86"/>
    </row>
    <row r="25" spans="1:88" x14ac:dyDescent="0.25">
      <c r="A25" s="51">
        <v>22</v>
      </c>
      <c r="C25" s="54">
        <v>43909</v>
      </c>
      <c r="D25" s="107">
        <f t="shared" si="34"/>
        <v>1643</v>
      </c>
      <c r="E25" s="113">
        <f t="shared" si="35"/>
        <v>2460</v>
      </c>
      <c r="F25" s="84">
        <f t="shared" si="36"/>
        <v>409</v>
      </c>
      <c r="G25" s="116">
        <v>0</v>
      </c>
      <c r="H25" s="116">
        <v>514</v>
      </c>
      <c r="I25" s="110">
        <f t="shared" si="1"/>
        <v>514</v>
      </c>
      <c r="J25" s="110">
        <f t="shared" si="7"/>
        <v>3209</v>
      </c>
      <c r="K25" s="123">
        <f t="shared" si="16"/>
        <v>1846</v>
      </c>
      <c r="L25" s="126">
        <f t="shared" si="19"/>
        <v>327</v>
      </c>
      <c r="M25" s="70">
        <f t="shared" si="8"/>
        <v>1.1907235621521335</v>
      </c>
      <c r="N25" s="55">
        <f t="shared" si="9"/>
        <v>0.19072356215213349</v>
      </c>
      <c r="O25" s="73">
        <f t="shared" si="10"/>
        <v>0.18687396762260228</v>
      </c>
      <c r="P25" s="70">
        <f t="shared" si="21"/>
        <v>1.1672616012238652</v>
      </c>
      <c r="Q25" s="107">
        <f t="shared" si="2"/>
        <v>350</v>
      </c>
      <c r="R25" s="113">
        <v>489</v>
      </c>
      <c r="S25" s="84">
        <f t="shared" si="33"/>
        <v>81</v>
      </c>
      <c r="T25" s="116">
        <v>0</v>
      </c>
      <c r="U25" s="116">
        <v>349</v>
      </c>
      <c r="V25" s="110">
        <f t="shared" si="3"/>
        <v>349</v>
      </c>
      <c r="W25" s="110">
        <f t="shared" si="12"/>
        <v>1583</v>
      </c>
      <c r="X25" s="123">
        <f t="shared" si="17"/>
        <v>403</v>
      </c>
      <c r="Y25" s="125">
        <f t="shared" si="22"/>
        <v>176.28571428571428</v>
      </c>
      <c r="Z25" s="53">
        <f t="shared" si="13"/>
        <v>1.2828200972447326</v>
      </c>
      <c r="AA25" s="55">
        <f t="shared" si="14"/>
        <v>0.28282009724473256</v>
      </c>
      <c r="AB25" s="105">
        <f t="shared" si="28"/>
        <v>1.2774327122153208</v>
      </c>
      <c r="AC25" s="106">
        <f t="shared" si="4"/>
        <v>58</v>
      </c>
      <c r="AD25" s="84">
        <f t="shared" si="30"/>
        <v>76</v>
      </c>
      <c r="AE25" s="101">
        <v>18</v>
      </c>
      <c r="AF25" s="116">
        <v>0</v>
      </c>
      <c r="AG25" s="116">
        <v>44</v>
      </c>
      <c r="AH25" s="128">
        <f t="shared" si="5"/>
        <v>44</v>
      </c>
      <c r="AI25" s="128">
        <f t="shared" si="15"/>
        <v>150</v>
      </c>
      <c r="AJ25" s="123">
        <f t="shared" si="18"/>
        <v>71</v>
      </c>
      <c r="AK25" s="125">
        <f t="shared" si="20"/>
        <v>20</v>
      </c>
      <c r="AL25" s="70">
        <f t="shared" si="31"/>
        <v>1.4150943396226414</v>
      </c>
      <c r="AM25" s="55">
        <f t="shared" si="32"/>
        <v>0.41509433962264142</v>
      </c>
      <c r="AN25" s="74">
        <f t="shared" si="37"/>
        <v>1.4141414141414141</v>
      </c>
      <c r="AO25" s="316">
        <f t="shared" si="23"/>
        <v>298</v>
      </c>
      <c r="AP25" s="316">
        <f t="shared" si="24"/>
        <v>-4</v>
      </c>
      <c r="AQ25" s="316">
        <f t="shared" si="25"/>
        <v>18</v>
      </c>
      <c r="AR25" s="222" t="s">
        <v>324</v>
      </c>
      <c r="AS25" s="172">
        <v>2460</v>
      </c>
      <c r="AT25" s="170"/>
      <c r="AU25" s="179"/>
      <c r="AV25" s="336"/>
      <c r="AW25" s="132" t="s">
        <v>324</v>
      </c>
      <c r="AX25" s="2">
        <v>825</v>
      </c>
      <c r="BA25" s="41"/>
      <c r="BF25" s="85"/>
      <c r="BG25" s="88"/>
      <c r="BH25" s="85"/>
      <c r="BI25" s="86"/>
      <c r="BJ25" s="86"/>
      <c r="BK25" s="88"/>
      <c r="BL25" s="89"/>
      <c r="BM25" s="229"/>
      <c r="BN25" s="72"/>
      <c r="BO25" s="72"/>
      <c r="BP25" s="72"/>
      <c r="BQ25" s="72"/>
      <c r="BS25" s="17">
        <f t="shared" si="29"/>
        <v>263.71428571428572</v>
      </c>
      <c r="BT25" s="132"/>
      <c r="BU25" s="72"/>
      <c r="BW25" s="86"/>
      <c r="BX25" s="86"/>
      <c r="BY25" s="86"/>
      <c r="BZ25" s="88"/>
      <c r="CA25" s="86"/>
      <c r="CB25" s="86"/>
      <c r="CC25" s="86"/>
      <c r="CD25" s="88"/>
      <c r="CE25" s="86"/>
      <c r="CF25" s="86"/>
      <c r="CG25" s="86"/>
      <c r="CH25" s="86"/>
      <c r="CI25" s="86"/>
      <c r="CJ25" s="86"/>
    </row>
    <row r="26" spans="1:88" x14ac:dyDescent="0.25">
      <c r="A26" s="51">
        <v>23</v>
      </c>
      <c r="C26" s="54">
        <v>43910</v>
      </c>
      <c r="D26" s="107">
        <f t="shared" si="34"/>
        <v>1971</v>
      </c>
      <c r="E26" s="113">
        <f t="shared" si="35"/>
        <v>2994</v>
      </c>
      <c r="F26" s="84">
        <f t="shared" si="36"/>
        <v>534</v>
      </c>
      <c r="G26" s="116">
        <v>0</v>
      </c>
      <c r="H26" s="116">
        <v>696</v>
      </c>
      <c r="I26" s="110">
        <f t="shared" si="1"/>
        <v>696</v>
      </c>
      <c r="J26" s="110">
        <f t="shared" si="7"/>
        <v>3905</v>
      </c>
      <c r="K26" s="123">
        <f t="shared" si="16"/>
        <v>2190</v>
      </c>
      <c r="L26" s="126">
        <f t="shared" si="19"/>
        <v>394.71428571428572</v>
      </c>
      <c r="M26" s="70">
        <f t="shared" si="8"/>
        <v>1.2168899968837643</v>
      </c>
      <c r="N26" s="55">
        <f t="shared" si="9"/>
        <v>0.21688999688376431</v>
      </c>
      <c r="O26" s="73">
        <f t="shared" si="10"/>
        <v>0.19591594352173228</v>
      </c>
      <c r="P26" s="70">
        <f t="shared" si="21"/>
        <v>1.2070773263433814</v>
      </c>
      <c r="Q26" s="107">
        <f t="shared" si="2"/>
        <v>413</v>
      </c>
      <c r="R26" s="113">
        <v>643</v>
      </c>
      <c r="S26" s="84">
        <f t="shared" si="33"/>
        <v>154</v>
      </c>
      <c r="T26" s="116">
        <v>0</v>
      </c>
      <c r="U26" s="116">
        <v>335</v>
      </c>
      <c r="V26" s="110">
        <f t="shared" si="3"/>
        <v>335</v>
      </c>
      <c r="W26" s="110">
        <f t="shared" si="12"/>
        <v>1918</v>
      </c>
      <c r="X26" s="123">
        <f t="shared" si="17"/>
        <v>528</v>
      </c>
      <c r="Y26" s="125">
        <f t="shared" si="22"/>
        <v>211.71428571428572</v>
      </c>
      <c r="Z26" s="53">
        <f t="shared" si="13"/>
        <v>1.211623499684144</v>
      </c>
      <c r="AA26" s="55">
        <f t="shared" si="14"/>
        <v>0.21162349968414396</v>
      </c>
      <c r="AB26" s="105">
        <f t="shared" si="28"/>
        <v>1.2009724473257699</v>
      </c>
      <c r="AC26" s="106">
        <f t="shared" si="4"/>
        <v>76</v>
      </c>
      <c r="AD26" s="84">
        <f t="shared" si="30"/>
        <v>106</v>
      </c>
      <c r="AE26" s="101">
        <v>30</v>
      </c>
      <c r="AF26" s="116">
        <v>0</v>
      </c>
      <c r="AG26" s="116">
        <v>56</v>
      </c>
      <c r="AH26" s="128">
        <f t="shared" si="5"/>
        <v>56</v>
      </c>
      <c r="AI26" s="128">
        <f t="shared" si="15"/>
        <v>206</v>
      </c>
      <c r="AJ26" s="123">
        <f t="shared" si="18"/>
        <v>96</v>
      </c>
      <c r="AK26" s="125">
        <f t="shared" si="20"/>
        <v>27.142857142857142</v>
      </c>
      <c r="AL26" s="70">
        <f t="shared" si="31"/>
        <v>1.3733333333333333</v>
      </c>
      <c r="AM26" s="55">
        <f t="shared" si="32"/>
        <v>0.37333333333333329</v>
      </c>
      <c r="AN26" s="74">
        <f t="shared" si="37"/>
        <v>1.3571428571428572</v>
      </c>
      <c r="AO26" s="316">
        <f t="shared" si="23"/>
        <v>344</v>
      </c>
      <c r="AP26" s="316">
        <f t="shared" si="24"/>
        <v>125</v>
      </c>
      <c r="AQ26" s="316">
        <f t="shared" si="25"/>
        <v>25</v>
      </c>
      <c r="AR26" s="222" t="s">
        <v>323</v>
      </c>
      <c r="AS26" s="172">
        <v>2994</v>
      </c>
      <c r="AT26" s="170"/>
      <c r="AU26" s="179"/>
      <c r="AV26" s="336"/>
      <c r="AW26" s="132" t="s">
        <v>323</v>
      </c>
      <c r="AX26" s="2">
        <v>1000</v>
      </c>
      <c r="BA26" s="41"/>
      <c r="BF26" s="85"/>
      <c r="BG26" s="88"/>
      <c r="BH26" s="85"/>
      <c r="BI26" s="86"/>
      <c r="BJ26" s="86"/>
      <c r="BK26" s="88"/>
      <c r="BL26" s="89"/>
      <c r="BM26" s="229"/>
      <c r="BN26" s="72"/>
      <c r="BO26" s="72"/>
      <c r="BP26" s="72"/>
      <c r="BQ26" s="72"/>
      <c r="BS26" s="17">
        <f t="shared" si="29"/>
        <v>312.85714285714283</v>
      </c>
      <c r="BT26" s="132"/>
      <c r="BU26" s="72"/>
      <c r="BW26" s="86"/>
      <c r="BX26" s="86"/>
      <c r="BY26" s="86"/>
      <c r="BZ26" s="88"/>
      <c r="CA26" s="86"/>
      <c r="CB26" s="86"/>
      <c r="CC26" s="86"/>
      <c r="CD26" s="88"/>
      <c r="CE26" s="86"/>
      <c r="CF26" s="86"/>
      <c r="CG26" s="86"/>
      <c r="CH26" s="86"/>
      <c r="CI26" s="86"/>
      <c r="CJ26" s="86"/>
    </row>
    <row r="27" spans="1:88" x14ac:dyDescent="0.25">
      <c r="A27" s="51">
        <v>24</v>
      </c>
      <c r="C27" s="54">
        <v>43911</v>
      </c>
      <c r="D27" s="107">
        <f t="shared" si="34"/>
        <v>2351</v>
      </c>
      <c r="E27" s="113">
        <f>AS27</f>
        <v>3631</v>
      </c>
      <c r="F27" s="84">
        <f>E27-E26</f>
        <v>637</v>
      </c>
      <c r="G27" s="116">
        <v>0</v>
      </c>
      <c r="H27" s="116">
        <v>668</v>
      </c>
      <c r="I27" s="110">
        <f t="shared" si="1"/>
        <v>668</v>
      </c>
      <c r="J27" s="110">
        <f t="shared" si="7"/>
        <v>4573</v>
      </c>
      <c r="K27" s="123">
        <f t="shared" si="16"/>
        <v>2672</v>
      </c>
      <c r="L27" s="126">
        <f t="shared" si="19"/>
        <v>458.57142857142856</v>
      </c>
      <c r="M27" s="70">
        <f t="shared" si="8"/>
        <v>1.1710627400768245</v>
      </c>
      <c r="N27" s="55">
        <f t="shared" si="9"/>
        <v>0.17106274007682454</v>
      </c>
      <c r="O27" s="73">
        <f t="shared" si="10"/>
        <v>0.19618985659658369</v>
      </c>
      <c r="P27" s="70">
        <f t="shared" si="21"/>
        <v>1.1617806731813245</v>
      </c>
      <c r="Q27" s="107">
        <f t="shared" si="2"/>
        <v>537</v>
      </c>
      <c r="R27" s="113">
        <v>836</v>
      </c>
      <c r="S27" s="84">
        <f t="shared" si="33"/>
        <v>193</v>
      </c>
      <c r="T27" s="116">
        <v>0</v>
      </c>
      <c r="U27" s="116">
        <v>280</v>
      </c>
      <c r="V27" s="110">
        <f t="shared" si="3"/>
        <v>280</v>
      </c>
      <c r="W27" s="110">
        <f t="shared" si="12"/>
        <v>2198</v>
      </c>
      <c r="X27" s="123">
        <f t="shared" si="17"/>
        <v>700</v>
      </c>
      <c r="Y27" s="125">
        <f t="shared" si="22"/>
        <v>238.71428571428572</v>
      </c>
      <c r="Z27" s="53">
        <f t="shared" si="13"/>
        <v>1.1459854014598541</v>
      </c>
      <c r="AA27" s="55">
        <f t="shared" si="14"/>
        <v>0.14598540145985406</v>
      </c>
      <c r="AB27" s="105">
        <f t="shared" si="28"/>
        <v>1.1275303643724697</v>
      </c>
      <c r="AC27" s="106">
        <f t="shared" si="4"/>
        <v>106</v>
      </c>
      <c r="AD27" s="84">
        <f t="shared" si="30"/>
        <v>136</v>
      </c>
      <c r="AE27" s="101">
        <v>30</v>
      </c>
      <c r="AF27" s="116">
        <v>0</v>
      </c>
      <c r="AG27" s="116">
        <v>64</v>
      </c>
      <c r="AH27" s="128">
        <f t="shared" si="5"/>
        <v>64</v>
      </c>
      <c r="AI27" s="128">
        <f t="shared" si="15"/>
        <v>270</v>
      </c>
      <c r="AJ27" s="123">
        <f t="shared" si="18"/>
        <v>124</v>
      </c>
      <c r="AK27" s="125">
        <f t="shared" si="20"/>
        <v>34.857142857142854</v>
      </c>
      <c r="AL27" s="70">
        <f t="shared" si="31"/>
        <v>1.3106796116504855</v>
      </c>
      <c r="AM27" s="55">
        <f t="shared" si="32"/>
        <v>0.31067961165048552</v>
      </c>
      <c r="AN27" s="74">
        <f t="shared" si="37"/>
        <v>1.2842105263157895</v>
      </c>
      <c r="AO27" s="316">
        <f t="shared" si="23"/>
        <v>482</v>
      </c>
      <c r="AP27" s="316">
        <f t="shared" si="24"/>
        <v>172</v>
      </c>
      <c r="AQ27" s="316">
        <f t="shared" si="25"/>
        <v>28</v>
      </c>
      <c r="AR27" s="222" t="s">
        <v>322</v>
      </c>
      <c r="AS27" s="172">
        <v>3631</v>
      </c>
      <c r="AT27" s="170"/>
      <c r="AU27" s="179"/>
      <c r="AV27" s="336"/>
      <c r="AW27" s="132" t="s">
        <v>322</v>
      </c>
      <c r="AX27" s="2">
        <v>873</v>
      </c>
      <c r="BA27" s="41"/>
      <c r="BF27" s="85"/>
      <c r="BG27" s="88"/>
      <c r="BH27" s="85"/>
      <c r="BI27" s="86"/>
      <c r="BJ27" s="86"/>
      <c r="BK27" s="88"/>
      <c r="BL27" s="89"/>
      <c r="BM27" s="229"/>
      <c r="BN27" s="72"/>
      <c r="BO27" s="72"/>
      <c r="BP27" s="72"/>
      <c r="BQ27" s="72"/>
      <c r="BS27" s="17">
        <f t="shared" si="29"/>
        <v>381.71428571428572</v>
      </c>
      <c r="BT27" s="132"/>
      <c r="BU27" s="72"/>
      <c r="BW27" s="86"/>
      <c r="BX27" s="86"/>
      <c r="BY27" s="86"/>
      <c r="BZ27" s="88"/>
      <c r="CA27" s="86"/>
      <c r="CB27" s="86"/>
      <c r="CC27" s="86"/>
      <c r="CD27" s="88"/>
      <c r="CE27" s="86"/>
      <c r="CF27" s="86"/>
      <c r="CG27" s="86"/>
      <c r="CH27" s="86"/>
      <c r="CI27" s="86"/>
      <c r="CJ27" s="86"/>
    </row>
    <row r="28" spans="1:88" x14ac:dyDescent="0.25">
      <c r="A28" s="51">
        <v>25</v>
      </c>
      <c r="C28" s="54">
        <v>43912</v>
      </c>
      <c r="D28" s="107">
        <f t="shared" si="34"/>
        <v>2795</v>
      </c>
      <c r="E28" s="113">
        <f t="shared" si="35"/>
        <v>4204</v>
      </c>
      <c r="F28" s="84">
        <f t="shared" si="36"/>
        <v>573</v>
      </c>
      <c r="G28" s="116">
        <v>0</v>
      </c>
      <c r="H28" s="116">
        <v>540</v>
      </c>
      <c r="I28" s="110">
        <f t="shared" si="1"/>
        <v>540</v>
      </c>
      <c r="J28" s="110">
        <f t="shared" si="7"/>
        <v>5113</v>
      </c>
      <c r="K28" s="123">
        <f t="shared" si="16"/>
        <v>3069</v>
      </c>
      <c r="L28" s="126">
        <f t="shared" si="19"/>
        <v>502.28571428571428</v>
      </c>
      <c r="M28" s="70">
        <f t="shared" si="8"/>
        <v>1.1180844084845833</v>
      </c>
      <c r="N28" s="55">
        <f t="shared" si="9"/>
        <v>0.11808440848458335</v>
      </c>
      <c r="O28" s="73">
        <f t="shared" si="10"/>
        <v>0.18019217726566311</v>
      </c>
      <c r="P28" s="70">
        <f t="shared" si="21"/>
        <v>1.0953271028037384</v>
      </c>
      <c r="Q28" s="107">
        <f t="shared" si="2"/>
        <v>700</v>
      </c>
      <c r="R28" s="113">
        <v>988</v>
      </c>
      <c r="S28" s="84">
        <f t="shared" si="33"/>
        <v>152</v>
      </c>
      <c r="T28" s="116">
        <v>0</v>
      </c>
      <c r="U28" s="116">
        <v>301</v>
      </c>
      <c r="V28" s="110">
        <f t="shared" si="3"/>
        <v>301</v>
      </c>
      <c r="W28" s="110">
        <f t="shared" si="12"/>
        <v>2499</v>
      </c>
      <c r="X28" s="123">
        <f t="shared" si="17"/>
        <v>826</v>
      </c>
      <c r="Y28" s="125">
        <f t="shared" si="22"/>
        <v>267.28571428571428</v>
      </c>
      <c r="Z28" s="53">
        <f t="shared" si="13"/>
        <v>1.1369426751592357</v>
      </c>
      <c r="AA28" s="55">
        <f t="shared" si="14"/>
        <v>0.13694267515923575</v>
      </c>
      <c r="AB28" s="105">
        <f t="shared" si="28"/>
        <v>1.1196888090963495</v>
      </c>
      <c r="AC28" s="106">
        <f t="shared" si="4"/>
        <v>136</v>
      </c>
      <c r="AD28" s="84">
        <f t="shared" si="30"/>
        <v>179</v>
      </c>
      <c r="AE28" s="101">
        <v>43</v>
      </c>
      <c r="AF28" s="116">
        <v>0</v>
      </c>
      <c r="AG28" s="116">
        <v>61</v>
      </c>
      <c r="AH28" s="128">
        <f t="shared" si="5"/>
        <v>61</v>
      </c>
      <c r="AI28" s="128">
        <f t="shared" si="15"/>
        <v>331</v>
      </c>
      <c r="AJ28" s="123">
        <f t="shared" si="18"/>
        <v>159</v>
      </c>
      <c r="AK28" s="125">
        <f t="shared" si="20"/>
        <v>41.571428571428569</v>
      </c>
      <c r="AL28" s="70">
        <f t="shared" si="31"/>
        <v>1.2259259259259259</v>
      </c>
      <c r="AM28" s="55">
        <f t="shared" si="32"/>
        <v>0.22592592592592586</v>
      </c>
      <c r="AN28" s="74">
        <f t="shared" si="37"/>
        <v>1.1926229508196722</v>
      </c>
      <c r="AO28" s="316">
        <f t="shared" si="23"/>
        <v>397</v>
      </c>
      <c r="AP28" s="316">
        <f t="shared" si="24"/>
        <v>126</v>
      </c>
      <c r="AQ28" s="316">
        <f t="shared" si="25"/>
        <v>35</v>
      </c>
      <c r="AR28" s="222" t="s">
        <v>321</v>
      </c>
      <c r="AS28" s="172">
        <v>4204</v>
      </c>
      <c r="AT28" s="170"/>
      <c r="AU28" s="179"/>
      <c r="AV28" s="336"/>
      <c r="AW28" s="132" t="s">
        <v>321</v>
      </c>
      <c r="AX28" s="2">
        <v>749</v>
      </c>
      <c r="BA28" s="41"/>
      <c r="BF28" s="85"/>
      <c r="BG28" s="88"/>
      <c r="BH28" s="85"/>
      <c r="BI28" s="86"/>
      <c r="BJ28" s="86"/>
      <c r="BK28" s="88"/>
      <c r="BL28" s="89"/>
      <c r="BM28" s="229"/>
      <c r="BN28" s="72"/>
      <c r="BO28" s="72"/>
      <c r="BP28" s="72"/>
      <c r="BQ28" s="72"/>
      <c r="BS28" s="17">
        <f t="shared" si="29"/>
        <v>438.42857142857144</v>
      </c>
      <c r="BT28" s="132"/>
      <c r="BU28" s="72"/>
      <c r="BW28" s="86"/>
      <c r="BX28" s="86"/>
      <c r="BY28" s="86"/>
      <c r="BZ28" s="88"/>
      <c r="CA28" s="86"/>
      <c r="CB28" s="86"/>
      <c r="CC28" s="86"/>
      <c r="CD28" s="88"/>
      <c r="CE28" s="86"/>
      <c r="CF28" s="86"/>
      <c r="CG28" s="86"/>
      <c r="CH28" s="86"/>
      <c r="CI28" s="86"/>
      <c r="CJ28" s="86"/>
    </row>
    <row r="29" spans="1:88" x14ac:dyDescent="0.25">
      <c r="A29" s="51">
        <v>26</v>
      </c>
      <c r="C29" s="54">
        <v>43913</v>
      </c>
      <c r="D29" s="107">
        <f t="shared" si="34"/>
        <v>3216</v>
      </c>
      <c r="E29" s="113">
        <f t="shared" si="35"/>
        <v>4749</v>
      </c>
      <c r="F29" s="84">
        <f t="shared" si="36"/>
        <v>545</v>
      </c>
      <c r="G29" s="116">
        <v>0</v>
      </c>
      <c r="H29" s="116">
        <v>619</v>
      </c>
      <c r="I29" s="110">
        <f t="shared" si="1"/>
        <v>619</v>
      </c>
      <c r="J29" s="110">
        <f t="shared" si="7"/>
        <v>5732</v>
      </c>
      <c r="K29" s="123">
        <f t="shared" si="16"/>
        <v>3336</v>
      </c>
      <c r="L29" s="126">
        <f t="shared" si="19"/>
        <v>552</v>
      </c>
      <c r="M29" s="70">
        <f t="shared" si="8"/>
        <v>1.1210639546254646</v>
      </c>
      <c r="N29" s="55">
        <f t="shared" si="9"/>
        <v>0.1210639546254646</v>
      </c>
      <c r="O29" s="73">
        <f t="shared" si="10"/>
        <v>0.16356493244455406</v>
      </c>
      <c r="P29" s="70">
        <f t="shared" si="21"/>
        <v>1.098976109215017</v>
      </c>
      <c r="Q29" s="107">
        <f t="shared" si="2"/>
        <v>809</v>
      </c>
      <c r="R29" s="113">
        <v>1230</v>
      </c>
      <c r="S29" s="84">
        <f t="shared" si="33"/>
        <v>242</v>
      </c>
      <c r="T29" s="116">
        <v>0</v>
      </c>
      <c r="U29" s="116">
        <v>556</v>
      </c>
      <c r="V29" s="110">
        <f t="shared" si="3"/>
        <v>556</v>
      </c>
      <c r="W29" s="110">
        <f t="shared" si="12"/>
        <v>3055</v>
      </c>
      <c r="X29" s="123">
        <f t="shared" si="17"/>
        <v>1025</v>
      </c>
      <c r="Y29" s="125">
        <f t="shared" si="22"/>
        <v>320.57142857142856</v>
      </c>
      <c r="Z29" s="53">
        <f t="shared" si="13"/>
        <v>1.2224889955982392</v>
      </c>
      <c r="AA29" s="55">
        <f t="shared" si="14"/>
        <v>0.2224889955982392</v>
      </c>
      <c r="AB29" s="105">
        <f t="shared" si="28"/>
        <v>1.1993586317477285</v>
      </c>
      <c r="AC29" s="106">
        <f t="shared" si="4"/>
        <v>179</v>
      </c>
      <c r="AD29" s="84">
        <f t="shared" si="30"/>
        <v>213</v>
      </c>
      <c r="AE29" s="101">
        <v>34</v>
      </c>
      <c r="AF29" s="116">
        <v>0</v>
      </c>
      <c r="AG29" s="116">
        <v>86</v>
      </c>
      <c r="AH29" s="128">
        <f t="shared" si="5"/>
        <v>86</v>
      </c>
      <c r="AI29" s="128">
        <f t="shared" si="15"/>
        <v>417</v>
      </c>
      <c r="AJ29" s="123">
        <f t="shared" si="18"/>
        <v>189</v>
      </c>
      <c r="AK29" s="125">
        <f t="shared" si="20"/>
        <v>50.428571428571431</v>
      </c>
      <c r="AL29" s="70">
        <f t="shared" si="31"/>
        <v>1.2598187311178248</v>
      </c>
      <c r="AM29" s="55">
        <f t="shared" si="32"/>
        <v>0.25981873111782483</v>
      </c>
      <c r="AN29" s="74">
        <f t="shared" si="37"/>
        <v>1.2130584192439864</v>
      </c>
      <c r="AO29" s="316">
        <f t="shared" si="23"/>
        <v>267</v>
      </c>
      <c r="AP29" s="316">
        <f t="shared" si="24"/>
        <v>199</v>
      </c>
      <c r="AQ29" s="316">
        <f t="shared" si="25"/>
        <v>30</v>
      </c>
      <c r="AR29" s="222" t="s">
        <v>320</v>
      </c>
      <c r="AS29" s="172">
        <v>4749</v>
      </c>
      <c r="AT29" s="170"/>
      <c r="AU29" s="179"/>
      <c r="AV29" s="336"/>
      <c r="AW29" s="132" t="s">
        <v>320</v>
      </c>
      <c r="AX29" s="2">
        <v>1199</v>
      </c>
      <c r="BA29" s="41"/>
      <c r="BF29" s="85"/>
      <c r="BG29" s="88"/>
      <c r="BH29" s="85"/>
      <c r="BI29" s="86"/>
      <c r="BJ29" s="86"/>
      <c r="BK29" s="88"/>
      <c r="BL29" s="89"/>
      <c r="BM29" s="229"/>
      <c r="BN29" s="72"/>
      <c r="BO29" s="72"/>
      <c r="BP29" s="72"/>
      <c r="BQ29" s="72"/>
      <c r="BS29" s="17">
        <f t="shared" si="29"/>
        <v>476.57142857142856</v>
      </c>
      <c r="BT29" s="132"/>
      <c r="BU29" s="72"/>
      <c r="BW29" s="86"/>
      <c r="BX29" s="86"/>
      <c r="BY29" s="86"/>
      <c r="BZ29" s="88"/>
      <c r="CA29" s="86"/>
      <c r="CB29" s="86"/>
      <c r="CC29" s="86"/>
      <c r="CD29" s="88"/>
      <c r="CE29" s="86"/>
      <c r="CF29" s="86"/>
      <c r="CG29" s="86"/>
      <c r="CH29" s="86"/>
      <c r="CI29" s="86"/>
      <c r="CJ29" s="86"/>
    </row>
    <row r="30" spans="1:88" x14ac:dyDescent="0.25">
      <c r="A30" s="51">
        <v>27</v>
      </c>
      <c r="B30" s="132">
        <v>1</v>
      </c>
      <c r="C30" s="54">
        <v>43914</v>
      </c>
      <c r="D30" s="107">
        <f t="shared" si="34"/>
        <v>3519</v>
      </c>
      <c r="E30" s="113">
        <f t="shared" si="35"/>
        <v>5560</v>
      </c>
      <c r="F30" s="84">
        <f t="shared" si="36"/>
        <v>811</v>
      </c>
      <c r="G30" s="116">
        <v>0</v>
      </c>
      <c r="H30" s="116">
        <v>1120</v>
      </c>
      <c r="I30" s="110">
        <f t="shared" si="1"/>
        <v>1120</v>
      </c>
      <c r="J30" s="110">
        <f t="shared" si="7"/>
        <v>6852</v>
      </c>
      <c r="K30" s="123">
        <f t="shared" si="16"/>
        <v>3855</v>
      </c>
      <c r="L30" s="126">
        <f t="shared" si="19"/>
        <v>659.14285714285711</v>
      </c>
      <c r="M30" s="70">
        <f t="shared" si="8"/>
        <v>1.195394277739009</v>
      </c>
      <c r="N30" s="55">
        <f t="shared" si="9"/>
        <v>0.19539427773900897</v>
      </c>
      <c r="O30" s="73">
        <f t="shared" si="10"/>
        <v>0.16449907556192916</v>
      </c>
      <c r="P30" s="70">
        <f t="shared" si="21"/>
        <v>1.1940993788819876</v>
      </c>
      <c r="Q30" s="107">
        <f t="shared" si="2"/>
        <v>1017</v>
      </c>
      <c r="R30" s="113">
        <v>1495</v>
      </c>
      <c r="S30" s="84">
        <f t="shared" si="33"/>
        <v>265</v>
      </c>
      <c r="T30" s="116">
        <v>0</v>
      </c>
      <c r="U30" s="116">
        <v>478</v>
      </c>
      <c r="V30" s="110">
        <f t="shared" si="3"/>
        <v>478</v>
      </c>
      <c r="W30" s="110">
        <f t="shared" si="12"/>
        <v>3533</v>
      </c>
      <c r="X30" s="123">
        <f t="shared" si="17"/>
        <v>1181</v>
      </c>
      <c r="Y30" s="125">
        <f t="shared" si="22"/>
        <v>363.42857142857144</v>
      </c>
      <c r="Z30" s="53">
        <f t="shared" si="13"/>
        <v>1.1564648117839607</v>
      </c>
      <c r="AA30" s="55">
        <f t="shared" si="14"/>
        <v>0.15646481178396066</v>
      </c>
      <c r="AB30" s="105">
        <f t="shared" si="28"/>
        <v>1.1336898395721926</v>
      </c>
      <c r="AC30" s="106">
        <f t="shared" si="4"/>
        <v>213</v>
      </c>
      <c r="AD30" s="84">
        <f t="shared" si="30"/>
        <v>276</v>
      </c>
      <c r="AE30" s="101">
        <v>63</v>
      </c>
      <c r="AF30" s="116">
        <v>0</v>
      </c>
      <c r="AG30" s="116">
        <v>76</v>
      </c>
      <c r="AH30" s="128">
        <f t="shared" si="5"/>
        <v>76</v>
      </c>
      <c r="AI30" s="128">
        <f t="shared" si="15"/>
        <v>493</v>
      </c>
      <c r="AJ30" s="123">
        <f t="shared" si="18"/>
        <v>233</v>
      </c>
      <c r="AK30" s="125">
        <f t="shared" si="20"/>
        <v>58</v>
      </c>
      <c r="AL30" s="70">
        <f t="shared" si="31"/>
        <v>1.1822541966426858</v>
      </c>
      <c r="AM30" s="55">
        <f t="shared" si="32"/>
        <v>0.18225419664268583</v>
      </c>
      <c r="AN30" s="74">
        <f t="shared" si="37"/>
        <v>1.15014164305949</v>
      </c>
      <c r="AO30" s="316">
        <f t="shared" si="23"/>
        <v>519</v>
      </c>
      <c r="AP30" s="316">
        <f t="shared" si="24"/>
        <v>156</v>
      </c>
      <c r="AQ30" s="316">
        <f t="shared" si="25"/>
        <v>44</v>
      </c>
      <c r="AR30" s="222" t="s">
        <v>319</v>
      </c>
      <c r="AS30" s="172">
        <v>5560</v>
      </c>
      <c r="AT30" s="170"/>
      <c r="AU30" s="179"/>
      <c r="AV30" s="336"/>
      <c r="AW30" s="132" t="s">
        <v>319</v>
      </c>
      <c r="AX30" s="2">
        <v>965</v>
      </c>
      <c r="BA30" s="41">
        <f t="shared" ref="BA30:BA93" si="38">SUM(AX24:AX30)/7</f>
        <v>925</v>
      </c>
      <c r="BF30" s="85"/>
      <c r="BG30" s="88"/>
      <c r="BH30" s="85"/>
      <c r="BI30" s="86"/>
      <c r="BJ30" s="86"/>
      <c r="BK30" s="88"/>
      <c r="BL30" s="89"/>
      <c r="BM30" s="229"/>
      <c r="BN30" s="72"/>
      <c r="BO30" s="72"/>
      <c r="BP30" s="72"/>
      <c r="BQ30" s="72"/>
      <c r="BS30" s="17">
        <f t="shared" si="29"/>
        <v>550.71428571428567</v>
      </c>
      <c r="BT30" s="132"/>
      <c r="BU30" s="72"/>
      <c r="BW30" s="86"/>
      <c r="BX30" s="86"/>
      <c r="BY30" s="86"/>
      <c r="BZ30" s="88"/>
      <c r="CA30" s="86"/>
      <c r="CB30" s="86"/>
      <c r="CC30" s="86"/>
      <c r="CD30" s="88"/>
      <c r="CE30" s="86"/>
      <c r="CF30" s="86"/>
      <c r="CG30" s="86"/>
      <c r="CH30" s="86"/>
      <c r="CI30" s="86"/>
      <c r="CJ30" s="86"/>
    </row>
    <row r="31" spans="1:88" x14ac:dyDescent="0.25">
      <c r="A31" s="51">
        <v>28</v>
      </c>
      <c r="B31" s="132">
        <v>2</v>
      </c>
      <c r="C31" s="54">
        <v>43915</v>
      </c>
      <c r="D31" s="107">
        <f t="shared" si="34"/>
        <v>4065</v>
      </c>
      <c r="E31" s="113">
        <f t="shared" si="35"/>
        <v>6412</v>
      </c>
      <c r="F31" s="84">
        <f t="shared" si="36"/>
        <v>852</v>
      </c>
      <c r="G31" s="116">
        <v>0</v>
      </c>
      <c r="H31" s="116">
        <v>1049</v>
      </c>
      <c r="I31" s="110">
        <f t="shared" si="1"/>
        <v>1049</v>
      </c>
      <c r="J31" s="110">
        <f t="shared" si="7"/>
        <v>7901</v>
      </c>
      <c r="K31" s="123">
        <f t="shared" si="16"/>
        <v>4361</v>
      </c>
      <c r="L31" s="126">
        <f t="shared" si="19"/>
        <v>743.71428571428567</v>
      </c>
      <c r="M31" s="70">
        <f t="shared" si="8"/>
        <v>1.1530939871570345</v>
      </c>
      <c r="N31" s="55">
        <f t="shared" si="9"/>
        <v>0.15309398715703448</v>
      </c>
      <c r="O31" s="73">
        <f t="shared" si="10"/>
        <v>0.1517398736165832</v>
      </c>
      <c r="P31" s="70">
        <f t="shared" si="21"/>
        <v>1.1283051582141308</v>
      </c>
      <c r="Q31" s="107">
        <f t="shared" si="2"/>
        <v>1219</v>
      </c>
      <c r="R31" s="113">
        <v>1836</v>
      </c>
      <c r="S31" s="84">
        <f t="shared" si="33"/>
        <v>341</v>
      </c>
      <c r="T31" s="116">
        <v>0</v>
      </c>
      <c r="U31" s="116">
        <v>512</v>
      </c>
      <c r="V31" s="110">
        <f t="shared" si="3"/>
        <v>512</v>
      </c>
      <c r="W31" s="110">
        <f t="shared" si="12"/>
        <v>4045</v>
      </c>
      <c r="X31" s="123">
        <f t="shared" si="17"/>
        <v>1428</v>
      </c>
      <c r="Y31" s="125">
        <f t="shared" si="22"/>
        <v>401.57142857142856</v>
      </c>
      <c r="Z31" s="53">
        <f t="shared" si="13"/>
        <v>1.144919332012454</v>
      </c>
      <c r="AA31" s="55">
        <f t="shared" si="14"/>
        <v>0.14491933201245399</v>
      </c>
      <c r="AB31" s="105">
        <f t="shared" si="28"/>
        <v>1.1049528301886791</v>
      </c>
      <c r="AC31" s="106">
        <f t="shared" si="4"/>
        <v>276</v>
      </c>
      <c r="AD31" s="84">
        <f t="shared" si="30"/>
        <v>356</v>
      </c>
      <c r="AE31" s="101">
        <v>80</v>
      </c>
      <c r="AF31" s="116">
        <v>0</v>
      </c>
      <c r="AG31" s="116">
        <v>114</v>
      </c>
      <c r="AH31" s="128">
        <f t="shared" si="5"/>
        <v>114</v>
      </c>
      <c r="AI31" s="128">
        <f t="shared" si="15"/>
        <v>607</v>
      </c>
      <c r="AJ31" s="123">
        <f t="shared" si="18"/>
        <v>298</v>
      </c>
      <c r="AK31" s="125">
        <f t="shared" si="20"/>
        <v>71.571428571428569</v>
      </c>
      <c r="AL31" s="70">
        <f t="shared" si="31"/>
        <v>1.2312373225152129</v>
      </c>
      <c r="AM31" s="55">
        <f t="shared" si="32"/>
        <v>0.2312373225152129</v>
      </c>
      <c r="AN31" s="74">
        <f t="shared" si="37"/>
        <v>1.2339901477832511</v>
      </c>
      <c r="AO31" s="316">
        <f t="shared" si="23"/>
        <v>506</v>
      </c>
      <c r="AP31" s="316">
        <f t="shared" si="24"/>
        <v>247</v>
      </c>
      <c r="AQ31" s="316">
        <f t="shared" si="25"/>
        <v>65</v>
      </c>
      <c r="AR31" s="222" t="s">
        <v>318</v>
      </c>
      <c r="AS31" s="172">
        <v>6412</v>
      </c>
      <c r="AT31" s="170"/>
      <c r="AU31" s="179"/>
      <c r="AV31" s="336"/>
      <c r="AW31" s="132" t="s">
        <v>318</v>
      </c>
      <c r="AX31" s="2">
        <v>1029</v>
      </c>
      <c r="BA31" s="41">
        <f t="shared" si="38"/>
        <v>948.57142857142856</v>
      </c>
      <c r="BF31" s="85"/>
      <c r="BG31" s="88"/>
      <c r="BH31" s="85"/>
      <c r="BI31" s="86"/>
      <c r="BJ31" s="86"/>
      <c r="BK31" s="88"/>
      <c r="BL31" s="89"/>
      <c r="BM31" s="229"/>
      <c r="BN31" s="72"/>
      <c r="BO31" s="72"/>
      <c r="BP31" s="72"/>
      <c r="BQ31" s="72"/>
      <c r="BS31" s="17">
        <f t="shared" si="29"/>
        <v>623</v>
      </c>
      <c r="BT31" s="132"/>
      <c r="BU31" s="72"/>
      <c r="BW31" s="86"/>
      <c r="BX31" s="86"/>
      <c r="BY31" s="86"/>
      <c r="BZ31" s="88"/>
      <c r="CA31" s="86"/>
      <c r="CB31" s="86"/>
      <c r="CC31" s="86"/>
      <c r="CD31" s="88"/>
      <c r="CE31" s="86"/>
      <c r="CF31" s="86"/>
      <c r="CG31" s="86"/>
      <c r="CH31" s="86"/>
      <c r="CI31" s="86"/>
      <c r="CJ31" s="86"/>
    </row>
    <row r="32" spans="1:88" x14ac:dyDescent="0.25">
      <c r="A32" s="51">
        <v>29</v>
      </c>
      <c r="B32" s="132">
        <v>3</v>
      </c>
      <c r="C32" s="54">
        <v>43916</v>
      </c>
      <c r="D32" s="107">
        <f t="shared" si="34"/>
        <v>4576</v>
      </c>
      <c r="E32" s="113">
        <f t="shared" si="35"/>
        <v>7431</v>
      </c>
      <c r="F32" s="84">
        <f t="shared" si="36"/>
        <v>1019</v>
      </c>
      <c r="G32" s="116">
        <v>0</v>
      </c>
      <c r="H32" s="116">
        <v>1050</v>
      </c>
      <c r="I32" s="110">
        <f t="shared" si="1"/>
        <v>1050</v>
      </c>
      <c r="J32" s="110">
        <f t="shared" si="7"/>
        <v>8951</v>
      </c>
      <c r="K32" s="123">
        <f t="shared" si="16"/>
        <v>4971</v>
      </c>
      <c r="L32" s="126">
        <f t="shared" si="19"/>
        <v>820.28571428571433</v>
      </c>
      <c r="M32" s="70">
        <f t="shared" si="8"/>
        <v>1.1328945703075559</v>
      </c>
      <c r="N32" s="55">
        <f t="shared" si="9"/>
        <v>0.13289457030755591</v>
      </c>
      <c r="O32" s="73">
        <f t="shared" si="10"/>
        <v>0.14410623966272945</v>
      </c>
      <c r="P32" s="70">
        <f t="shared" si="21"/>
        <v>1.1029581252401077</v>
      </c>
      <c r="Q32" s="107">
        <f t="shared" si="2"/>
        <v>1480</v>
      </c>
      <c r="R32" s="113">
        <v>2151</v>
      </c>
      <c r="S32" s="84">
        <f t="shared" si="33"/>
        <v>315</v>
      </c>
      <c r="T32" s="116">
        <v>0</v>
      </c>
      <c r="U32" s="116">
        <v>490</v>
      </c>
      <c r="V32" s="110">
        <f t="shared" si="3"/>
        <v>490</v>
      </c>
      <c r="W32" s="110">
        <f t="shared" si="12"/>
        <v>4535</v>
      </c>
      <c r="X32" s="123">
        <f t="shared" si="17"/>
        <v>1662</v>
      </c>
      <c r="Y32" s="125">
        <f t="shared" si="22"/>
        <v>421.71428571428572</v>
      </c>
      <c r="Z32" s="53">
        <f t="shared" si="13"/>
        <v>1.1211372064276885</v>
      </c>
      <c r="AA32" s="55">
        <f t="shared" si="14"/>
        <v>0.12113720642768855</v>
      </c>
      <c r="AB32" s="105">
        <f t="shared" si="28"/>
        <v>1.0501600853788688</v>
      </c>
      <c r="AC32" s="106">
        <f t="shared" si="4"/>
        <v>356</v>
      </c>
      <c r="AD32" s="84">
        <f t="shared" si="30"/>
        <v>434</v>
      </c>
      <c r="AE32" s="101">
        <v>78</v>
      </c>
      <c r="AF32" s="116">
        <v>0</v>
      </c>
      <c r="AG32" s="116">
        <v>124</v>
      </c>
      <c r="AH32" s="128">
        <f t="shared" si="5"/>
        <v>124</v>
      </c>
      <c r="AI32" s="128">
        <f t="shared" si="15"/>
        <v>731</v>
      </c>
      <c r="AJ32" s="123">
        <f t="shared" si="18"/>
        <v>358</v>
      </c>
      <c r="AK32" s="125">
        <f t="shared" si="20"/>
        <v>83</v>
      </c>
      <c r="AL32" s="70">
        <f t="shared" si="31"/>
        <v>1.2042833607907744</v>
      </c>
      <c r="AM32" s="55">
        <f t="shared" si="32"/>
        <v>0.20428336079077436</v>
      </c>
      <c r="AN32" s="74">
        <f t="shared" si="37"/>
        <v>1.1596806387225549</v>
      </c>
      <c r="AO32" s="316">
        <f t="shared" si="23"/>
        <v>610</v>
      </c>
      <c r="AP32" s="316">
        <f t="shared" si="24"/>
        <v>234</v>
      </c>
      <c r="AQ32" s="316">
        <f t="shared" si="25"/>
        <v>60</v>
      </c>
      <c r="AR32" s="222" t="s">
        <v>317</v>
      </c>
      <c r="AS32" s="172">
        <v>7431</v>
      </c>
      <c r="AT32" s="170"/>
      <c r="AU32" s="179"/>
      <c r="AV32" s="336"/>
      <c r="AW32" s="132" t="s">
        <v>317</v>
      </c>
      <c r="AX32" s="2">
        <v>946</v>
      </c>
      <c r="BA32" s="41">
        <f t="shared" si="38"/>
        <v>965.85714285714289</v>
      </c>
      <c r="BF32" s="85"/>
      <c r="BG32" s="88"/>
      <c r="BH32" s="85"/>
      <c r="BI32" s="86"/>
      <c r="BJ32" s="86"/>
      <c r="BK32" s="88"/>
      <c r="BL32" s="89"/>
      <c r="BM32" s="229"/>
      <c r="BN32" s="72"/>
      <c r="BO32" s="72"/>
      <c r="BP32" s="72"/>
      <c r="BQ32" s="72"/>
      <c r="BS32" s="17">
        <f t="shared" si="29"/>
        <v>710.14285714285711</v>
      </c>
      <c r="BT32" s="132"/>
      <c r="BU32" s="72"/>
      <c r="BW32" s="86"/>
      <c r="BX32" s="86"/>
      <c r="BY32" s="86"/>
      <c r="BZ32" s="88"/>
      <c r="CA32" s="86"/>
      <c r="CB32" s="86"/>
      <c r="CC32" s="86"/>
      <c r="CD32" s="88"/>
      <c r="CE32" s="86"/>
      <c r="CF32" s="86"/>
      <c r="CG32" s="86"/>
      <c r="CH32" s="86"/>
      <c r="CI32" s="86"/>
      <c r="CJ32" s="86"/>
    </row>
    <row r="33" spans="1:88" x14ac:dyDescent="0.25">
      <c r="A33" s="51">
        <v>30</v>
      </c>
      <c r="B33" s="132">
        <v>4</v>
      </c>
      <c r="C33" s="54">
        <v>43917</v>
      </c>
      <c r="D33" s="107">
        <f t="shared" si="34"/>
        <v>5280</v>
      </c>
      <c r="E33" s="113">
        <f t="shared" si="35"/>
        <v>8603</v>
      </c>
      <c r="F33" s="84">
        <f t="shared" si="36"/>
        <v>1172</v>
      </c>
      <c r="G33" s="116">
        <v>0</v>
      </c>
      <c r="H33" s="116">
        <v>1177</v>
      </c>
      <c r="I33" s="110">
        <f t="shared" si="1"/>
        <v>1177</v>
      </c>
      <c r="J33" s="110">
        <f t="shared" si="7"/>
        <v>10128</v>
      </c>
      <c r="K33" s="123">
        <f t="shared" si="16"/>
        <v>5609</v>
      </c>
      <c r="L33" s="126">
        <f t="shared" si="19"/>
        <v>889</v>
      </c>
      <c r="M33" s="70">
        <f t="shared" si="8"/>
        <v>1.1314936878561055</v>
      </c>
      <c r="N33" s="55">
        <f t="shared" si="9"/>
        <v>0.13149368785610549</v>
      </c>
      <c r="O33" s="73">
        <f t="shared" si="10"/>
        <v>0.1467880955370339</v>
      </c>
      <c r="P33" s="70">
        <f t="shared" si="21"/>
        <v>1.083768721699756</v>
      </c>
      <c r="Q33" s="107">
        <f t="shared" si="2"/>
        <v>1717</v>
      </c>
      <c r="R33" s="113">
        <f t="shared" ref="R33:R48" si="39">R32+S33</f>
        <v>2500</v>
      </c>
      <c r="S33" s="84">
        <v>349</v>
      </c>
      <c r="T33" s="116">
        <v>0</v>
      </c>
      <c r="U33" s="116">
        <v>609</v>
      </c>
      <c r="V33" s="110">
        <f t="shared" si="3"/>
        <v>609</v>
      </c>
      <c r="W33" s="110">
        <f t="shared" si="12"/>
        <v>5144</v>
      </c>
      <c r="X33" s="123">
        <f t="shared" si="17"/>
        <v>1857</v>
      </c>
      <c r="Y33" s="125">
        <f t="shared" si="22"/>
        <v>460.85714285714283</v>
      </c>
      <c r="Z33" s="53">
        <f t="shared" si="13"/>
        <v>1.1342888643880926</v>
      </c>
      <c r="AA33" s="55">
        <f t="shared" si="14"/>
        <v>0.13428886438809262</v>
      </c>
      <c r="AB33" s="105">
        <f t="shared" si="28"/>
        <v>1.0928184281842817</v>
      </c>
      <c r="AC33" s="106">
        <f t="shared" si="4"/>
        <v>434</v>
      </c>
      <c r="AD33" s="84">
        <f t="shared" si="30"/>
        <v>546</v>
      </c>
      <c r="AE33" s="101">
        <v>112</v>
      </c>
      <c r="AF33" s="116">
        <v>0</v>
      </c>
      <c r="AG33" s="116">
        <v>114</v>
      </c>
      <c r="AH33" s="128">
        <f t="shared" si="5"/>
        <v>114</v>
      </c>
      <c r="AI33" s="128">
        <f t="shared" si="15"/>
        <v>845</v>
      </c>
      <c r="AJ33" s="123">
        <f t="shared" si="18"/>
        <v>440</v>
      </c>
      <c r="AK33" s="125">
        <f t="shared" si="20"/>
        <v>91.285714285714292</v>
      </c>
      <c r="AL33" s="70">
        <f t="shared" si="31"/>
        <v>1.1559507523939809</v>
      </c>
      <c r="AM33" s="55">
        <f t="shared" si="32"/>
        <v>0.15595075239398093</v>
      </c>
      <c r="AN33" s="74">
        <f t="shared" si="37"/>
        <v>1.0998278829604131</v>
      </c>
      <c r="AO33" s="316">
        <f t="shared" si="23"/>
        <v>638</v>
      </c>
      <c r="AP33" s="316">
        <f t="shared" si="24"/>
        <v>195</v>
      </c>
      <c r="AQ33" s="316">
        <f t="shared" si="25"/>
        <v>82</v>
      </c>
      <c r="AR33" s="222" t="s">
        <v>316</v>
      </c>
      <c r="AS33" s="172">
        <v>8603</v>
      </c>
      <c r="AT33" s="170"/>
      <c r="AU33" s="179"/>
      <c r="AV33" s="336"/>
      <c r="AW33" s="132" t="s">
        <v>316</v>
      </c>
      <c r="AX33" s="2">
        <v>1062</v>
      </c>
      <c r="BA33" s="41">
        <f t="shared" si="38"/>
        <v>974.71428571428567</v>
      </c>
      <c r="BF33" s="85"/>
      <c r="BG33" s="88"/>
      <c r="BH33" s="85"/>
      <c r="BI33" s="86"/>
      <c r="BJ33" s="86"/>
      <c r="BK33" s="88"/>
      <c r="BL33" s="89"/>
      <c r="BM33" s="229"/>
      <c r="BN33" s="72"/>
      <c r="BO33" s="72"/>
      <c r="BP33" s="72"/>
      <c r="BQ33" s="72"/>
      <c r="BS33" s="17">
        <f t="shared" si="29"/>
        <v>801.28571428571433</v>
      </c>
      <c r="BT33" s="132"/>
      <c r="BU33" s="72"/>
      <c r="BW33" s="86"/>
      <c r="BX33" s="86"/>
      <c r="BY33" s="86"/>
      <c r="BZ33" s="88"/>
      <c r="CA33" s="86"/>
      <c r="CB33" s="86"/>
      <c r="CC33" s="86"/>
      <c r="CD33" s="88"/>
      <c r="CE33" s="86"/>
      <c r="CF33" s="86"/>
      <c r="CG33" s="86"/>
      <c r="CH33" s="86"/>
      <c r="CI33" s="86"/>
      <c r="CJ33" s="86"/>
    </row>
    <row r="34" spans="1:88" x14ac:dyDescent="0.25">
      <c r="A34" s="51">
        <v>31</v>
      </c>
      <c r="B34" s="132">
        <v>5</v>
      </c>
      <c r="C34" s="54">
        <v>43918</v>
      </c>
      <c r="D34" s="107">
        <f t="shared" si="34"/>
        <v>6103</v>
      </c>
      <c r="E34" s="113">
        <f t="shared" si="35"/>
        <v>9762</v>
      </c>
      <c r="F34" s="84">
        <f t="shared" si="36"/>
        <v>1159</v>
      </c>
      <c r="G34" s="116">
        <v>0</v>
      </c>
      <c r="H34" s="116">
        <v>985</v>
      </c>
      <c r="I34" s="110">
        <f t="shared" si="1"/>
        <v>985</v>
      </c>
      <c r="J34" s="110">
        <f t="shared" si="7"/>
        <v>11113</v>
      </c>
      <c r="K34" s="123">
        <f t="shared" si="16"/>
        <v>6131</v>
      </c>
      <c r="L34" s="126">
        <f t="shared" si="19"/>
        <v>934.28571428571433</v>
      </c>
      <c r="M34" s="70">
        <f t="shared" si="8"/>
        <v>1.0972551342812007</v>
      </c>
      <c r="N34" s="73">
        <f t="shared" si="9"/>
        <v>9.7255134281200695E-2</v>
      </c>
      <c r="O34" s="73">
        <f t="shared" si="10"/>
        <v>0.14202633146818111</v>
      </c>
      <c r="P34" s="70">
        <f t="shared" si="21"/>
        <v>1.0509400610637956</v>
      </c>
      <c r="Q34" s="107">
        <f t="shared" si="2"/>
        <v>1954</v>
      </c>
      <c r="R34" s="113">
        <f t="shared" si="39"/>
        <v>2954</v>
      </c>
      <c r="S34" s="84">
        <v>454</v>
      </c>
      <c r="T34" s="116">
        <v>0</v>
      </c>
      <c r="U34" s="116">
        <v>338</v>
      </c>
      <c r="V34" s="110">
        <f t="shared" si="3"/>
        <v>338</v>
      </c>
      <c r="W34" s="110">
        <f t="shared" si="12"/>
        <v>5482</v>
      </c>
      <c r="X34" s="123">
        <f t="shared" si="17"/>
        <v>2118</v>
      </c>
      <c r="Y34" s="125">
        <f t="shared" si="22"/>
        <v>469.14285714285717</v>
      </c>
      <c r="Z34" s="53">
        <f t="shared" si="13"/>
        <v>1.0657076205287714</v>
      </c>
      <c r="AA34" s="73">
        <f t="shared" si="14"/>
        <v>6.5707620528771438E-2</v>
      </c>
      <c r="AB34" s="105">
        <f t="shared" si="28"/>
        <v>1.0179789212647241</v>
      </c>
      <c r="AC34" s="106">
        <f t="shared" si="4"/>
        <v>546</v>
      </c>
      <c r="AD34" s="84">
        <f t="shared" si="30"/>
        <v>639</v>
      </c>
      <c r="AE34" s="101">
        <v>93</v>
      </c>
      <c r="AF34" s="116">
        <v>0</v>
      </c>
      <c r="AG34" s="116">
        <v>153</v>
      </c>
      <c r="AH34" s="128">
        <f t="shared" si="5"/>
        <v>153</v>
      </c>
      <c r="AI34" s="128">
        <f t="shared" si="15"/>
        <v>998</v>
      </c>
      <c r="AJ34" s="123">
        <f t="shared" si="18"/>
        <v>503</v>
      </c>
      <c r="AK34" s="125">
        <f t="shared" si="20"/>
        <v>104</v>
      </c>
      <c r="AL34" s="70">
        <f t="shared" si="31"/>
        <v>1.1810650887573964</v>
      </c>
      <c r="AM34" s="73">
        <f t="shared" si="32"/>
        <v>0.18106508875739635</v>
      </c>
      <c r="AN34" s="74">
        <f t="shared" si="37"/>
        <v>1.1392801251956182</v>
      </c>
      <c r="AO34" s="316">
        <f t="shared" si="23"/>
        <v>522</v>
      </c>
      <c r="AP34" s="316">
        <f t="shared" si="24"/>
        <v>261</v>
      </c>
      <c r="AQ34" s="316">
        <f t="shared" si="25"/>
        <v>63</v>
      </c>
      <c r="AR34" s="222" t="s">
        <v>315</v>
      </c>
      <c r="AS34" s="172">
        <v>9762</v>
      </c>
      <c r="AT34" s="170"/>
      <c r="AU34" s="179"/>
      <c r="AV34" s="336"/>
      <c r="AW34" s="132" t="s">
        <v>315</v>
      </c>
      <c r="AX34" s="2">
        <v>859</v>
      </c>
      <c r="BA34" s="41">
        <f t="shared" si="38"/>
        <v>972.71428571428567</v>
      </c>
      <c r="BF34" s="85"/>
      <c r="BG34" s="88"/>
      <c r="BH34" s="85"/>
      <c r="BI34" s="86"/>
      <c r="BJ34" s="86"/>
      <c r="BK34" s="88"/>
      <c r="BL34" s="89"/>
      <c r="BM34" s="229"/>
      <c r="BN34" s="72"/>
      <c r="BO34" s="72"/>
      <c r="BP34" s="72"/>
      <c r="BQ34" s="72"/>
      <c r="BS34" s="17">
        <f t="shared" si="29"/>
        <v>875.85714285714289</v>
      </c>
      <c r="BT34" s="132"/>
      <c r="BU34" s="72"/>
      <c r="BW34" s="86"/>
      <c r="BX34" s="86"/>
      <c r="BY34" s="86"/>
      <c r="BZ34" s="88"/>
      <c r="CA34" s="86"/>
      <c r="CB34" s="86"/>
      <c r="CC34" s="86"/>
      <c r="CD34" s="88"/>
      <c r="CE34" s="86"/>
      <c r="CF34" s="86"/>
      <c r="CG34" s="86"/>
      <c r="CH34" s="86"/>
      <c r="CI34" s="86"/>
      <c r="CJ34" s="86"/>
    </row>
    <row r="35" spans="1:88" x14ac:dyDescent="0.25">
      <c r="A35" s="51">
        <v>32</v>
      </c>
      <c r="B35" s="132">
        <v>6</v>
      </c>
      <c r="C35" s="54">
        <v>43919</v>
      </c>
      <c r="D35" s="107">
        <f t="shared" si="34"/>
        <v>6808</v>
      </c>
      <c r="E35" s="113">
        <f t="shared" si="35"/>
        <v>10866</v>
      </c>
      <c r="F35" s="84">
        <f t="shared" si="36"/>
        <v>1104</v>
      </c>
      <c r="G35" s="116">
        <v>0</v>
      </c>
      <c r="H35" s="116">
        <v>746</v>
      </c>
      <c r="I35" s="110">
        <f t="shared" si="1"/>
        <v>746</v>
      </c>
      <c r="J35" s="110">
        <f t="shared" si="7"/>
        <v>11859</v>
      </c>
      <c r="K35" s="123">
        <f t="shared" si="16"/>
        <v>6662</v>
      </c>
      <c r="L35" s="126">
        <f t="shared" si="19"/>
        <v>963.71428571428567</v>
      </c>
      <c r="M35" s="70">
        <f t="shared" si="8"/>
        <v>1.0671285881400161</v>
      </c>
      <c r="N35" s="73">
        <f t="shared" si="9"/>
        <v>6.7128588140016099E-2</v>
      </c>
      <c r="O35" s="73">
        <f t="shared" si="10"/>
        <v>0.11637319354838253</v>
      </c>
      <c r="P35" s="70">
        <f t="shared" si="21"/>
        <v>1.0314984709480122</v>
      </c>
      <c r="Q35" s="107">
        <f t="shared" si="2"/>
        <v>2315</v>
      </c>
      <c r="R35" s="113">
        <f t="shared" si="39"/>
        <v>3483</v>
      </c>
      <c r="S35" s="84">
        <v>529</v>
      </c>
      <c r="T35" s="116">
        <v>0</v>
      </c>
      <c r="U35" s="116">
        <v>301</v>
      </c>
      <c r="V35" s="110">
        <f t="shared" si="3"/>
        <v>301</v>
      </c>
      <c r="W35" s="110">
        <f t="shared" si="12"/>
        <v>5783</v>
      </c>
      <c r="X35" s="123">
        <f t="shared" si="17"/>
        <v>2495</v>
      </c>
      <c r="Y35" s="125">
        <f t="shared" si="22"/>
        <v>469.14285714285717</v>
      </c>
      <c r="Z35" s="53">
        <f t="shared" si="13"/>
        <v>1.0549069682597592</v>
      </c>
      <c r="AA35" s="73">
        <f t="shared" si="14"/>
        <v>5.4906968259759159E-2</v>
      </c>
      <c r="AB35" s="105">
        <f t="shared" si="28"/>
        <v>1</v>
      </c>
      <c r="AC35" s="106">
        <f t="shared" si="4"/>
        <v>639</v>
      </c>
      <c r="AD35" s="84">
        <f t="shared" si="30"/>
        <v>771</v>
      </c>
      <c r="AE35" s="101">
        <v>132</v>
      </c>
      <c r="AF35" s="116">
        <v>0</v>
      </c>
      <c r="AG35" s="116">
        <v>123</v>
      </c>
      <c r="AH35" s="128">
        <f t="shared" si="5"/>
        <v>123</v>
      </c>
      <c r="AI35" s="128">
        <f t="shared" si="15"/>
        <v>1121</v>
      </c>
      <c r="AJ35" s="123">
        <f t="shared" si="18"/>
        <v>592</v>
      </c>
      <c r="AK35" s="125">
        <f t="shared" si="20"/>
        <v>112.85714285714286</v>
      </c>
      <c r="AL35" s="70">
        <f t="shared" si="31"/>
        <v>1.123246492985972</v>
      </c>
      <c r="AM35" s="73">
        <f t="shared" si="32"/>
        <v>0.12324649298597201</v>
      </c>
      <c r="AN35" s="74">
        <f t="shared" si="37"/>
        <v>1.0851648351648353</v>
      </c>
      <c r="AO35" s="316">
        <f t="shared" si="23"/>
        <v>531</v>
      </c>
      <c r="AP35" s="316">
        <f t="shared" si="24"/>
        <v>377</v>
      </c>
      <c r="AQ35" s="316">
        <f t="shared" si="25"/>
        <v>89</v>
      </c>
      <c r="AR35" s="222" t="s">
        <v>314</v>
      </c>
      <c r="AS35" s="172">
        <v>10866</v>
      </c>
      <c r="AT35" s="170"/>
      <c r="AU35" s="179"/>
      <c r="AV35" s="336"/>
      <c r="AW35" s="132" t="s">
        <v>314</v>
      </c>
      <c r="AX35" s="2">
        <v>801</v>
      </c>
      <c r="BA35" s="41">
        <f t="shared" si="38"/>
        <v>980.14285714285711</v>
      </c>
      <c r="BF35" s="85"/>
      <c r="BG35" s="88"/>
      <c r="BH35" s="85"/>
      <c r="BI35" s="86"/>
      <c r="BJ35" s="86"/>
      <c r="BK35" s="88"/>
      <c r="BL35" s="89"/>
      <c r="BM35" s="229"/>
      <c r="BN35" s="72"/>
      <c r="BO35" s="72"/>
      <c r="BP35" s="72"/>
      <c r="BQ35" s="72"/>
      <c r="BS35" s="17">
        <f t="shared" si="29"/>
        <v>951.71428571428567</v>
      </c>
      <c r="BT35" s="132"/>
      <c r="BU35" s="72"/>
      <c r="BW35" s="86"/>
      <c r="BX35" s="86"/>
      <c r="BY35" s="86"/>
      <c r="BZ35" s="88"/>
      <c r="CA35" s="86"/>
      <c r="CB35" s="86"/>
      <c r="CC35" s="86"/>
      <c r="CD35" s="88"/>
      <c r="CE35" s="86"/>
      <c r="CF35" s="86"/>
      <c r="CG35" s="86"/>
      <c r="CH35" s="86"/>
      <c r="CI35" s="86"/>
      <c r="CJ35" s="86"/>
    </row>
    <row r="36" spans="1:88" x14ac:dyDescent="0.25">
      <c r="A36" s="51">
        <v>33</v>
      </c>
      <c r="B36" s="132">
        <v>7</v>
      </c>
      <c r="C36" s="54">
        <v>43920</v>
      </c>
      <c r="D36" s="107">
        <f t="shared" si="34"/>
        <v>7383</v>
      </c>
      <c r="E36" s="113">
        <f t="shared" si="35"/>
        <v>11750</v>
      </c>
      <c r="F36" s="84">
        <f t="shared" si="36"/>
        <v>884</v>
      </c>
      <c r="G36" s="116">
        <v>0</v>
      </c>
      <c r="H36" s="116">
        <v>805</v>
      </c>
      <c r="I36" s="110">
        <f t="shared" si="1"/>
        <v>805</v>
      </c>
      <c r="J36" s="110">
        <f t="shared" si="7"/>
        <v>12664</v>
      </c>
      <c r="K36" s="123">
        <f t="shared" si="16"/>
        <v>7001</v>
      </c>
      <c r="L36" s="126">
        <f t="shared" si="19"/>
        <v>990.28571428571433</v>
      </c>
      <c r="M36" s="70">
        <f t="shared" si="8"/>
        <v>1.0678809343114934</v>
      </c>
      <c r="N36" s="73">
        <f t="shared" si="9"/>
        <v>6.7880934311493446E-2</v>
      </c>
      <c r="O36" s="73">
        <f t="shared" si="10"/>
        <v>9.9330582979274329E-2</v>
      </c>
      <c r="P36" s="70">
        <f t="shared" si="21"/>
        <v>1.027571894455974</v>
      </c>
      <c r="Q36" s="107">
        <f t="shared" si="2"/>
        <v>2712</v>
      </c>
      <c r="R36" s="113">
        <f t="shared" si="39"/>
        <v>3990</v>
      </c>
      <c r="S36" s="84">
        <v>507</v>
      </c>
      <c r="T36" s="116">
        <v>0</v>
      </c>
      <c r="U36" s="116">
        <v>504</v>
      </c>
      <c r="V36" s="110">
        <f t="shared" si="3"/>
        <v>504</v>
      </c>
      <c r="W36" s="110">
        <f t="shared" si="12"/>
        <v>6287</v>
      </c>
      <c r="X36" s="123">
        <f t="shared" si="17"/>
        <v>2760</v>
      </c>
      <c r="Y36" s="125">
        <f t="shared" si="22"/>
        <v>461.71428571428572</v>
      </c>
      <c r="Z36" s="53">
        <f t="shared" si="13"/>
        <v>1.0871519972332699</v>
      </c>
      <c r="AA36" s="73">
        <f t="shared" si="14"/>
        <v>8.715199723326994E-2</v>
      </c>
      <c r="AB36" s="105">
        <f t="shared" si="28"/>
        <v>0.98416565164433611</v>
      </c>
      <c r="AC36" s="106">
        <f t="shared" si="4"/>
        <v>771</v>
      </c>
      <c r="AD36" s="84">
        <f t="shared" si="30"/>
        <v>864</v>
      </c>
      <c r="AE36" s="101">
        <v>93</v>
      </c>
      <c r="AF36" s="116">
        <v>0</v>
      </c>
      <c r="AG36" s="116">
        <v>153</v>
      </c>
      <c r="AH36" s="128">
        <f t="shared" si="5"/>
        <v>153</v>
      </c>
      <c r="AI36" s="128">
        <f t="shared" si="15"/>
        <v>1274</v>
      </c>
      <c r="AJ36" s="123">
        <f t="shared" si="18"/>
        <v>651</v>
      </c>
      <c r="AK36" s="125">
        <f t="shared" si="20"/>
        <v>122.42857142857143</v>
      </c>
      <c r="AL36" s="70">
        <f t="shared" si="31"/>
        <v>1.1364852809991079</v>
      </c>
      <c r="AM36" s="73">
        <f t="shared" si="32"/>
        <v>0.13648528099910795</v>
      </c>
      <c r="AN36" s="74">
        <f t="shared" si="37"/>
        <v>1.0848101265822785</v>
      </c>
      <c r="AO36" s="316">
        <f t="shared" si="23"/>
        <v>339</v>
      </c>
      <c r="AP36" s="316">
        <f t="shared" si="24"/>
        <v>265</v>
      </c>
      <c r="AQ36" s="316">
        <f t="shared" si="25"/>
        <v>59</v>
      </c>
      <c r="AR36" s="222" t="s">
        <v>313</v>
      </c>
      <c r="AS36" s="172">
        <v>11750</v>
      </c>
      <c r="AT36" s="170"/>
      <c r="AU36" s="179"/>
      <c r="AV36" s="336"/>
      <c r="AW36" s="132" t="s">
        <v>313</v>
      </c>
      <c r="AX36" s="2">
        <v>1123</v>
      </c>
      <c r="BA36" s="41">
        <f t="shared" si="38"/>
        <v>969.28571428571433</v>
      </c>
      <c r="BF36" s="85"/>
      <c r="BG36" s="88"/>
      <c r="BH36" s="85"/>
      <c r="BI36" s="86"/>
      <c r="BJ36" s="86"/>
      <c r="BK36" s="88"/>
      <c r="BL36" s="89"/>
      <c r="BM36" s="229"/>
      <c r="BN36" s="72"/>
      <c r="BO36" s="72"/>
      <c r="BP36" s="72"/>
      <c r="BQ36" s="72"/>
      <c r="BS36" s="17">
        <f t="shared" si="29"/>
        <v>1000.1428571428571</v>
      </c>
      <c r="BT36" s="132"/>
      <c r="BU36" s="72"/>
      <c r="BW36" s="86"/>
      <c r="BX36" s="86"/>
      <c r="BY36" s="86"/>
      <c r="BZ36" s="88"/>
      <c r="CA36" s="86"/>
      <c r="CB36" s="86"/>
      <c r="CC36" s="86"/>
      <c r="CD36" s="88"/>
      <c r="CE36" s="86"/>
      <c r="CF36" s="86"/>
      <c r="CG36" s="86"/>
      <c r="CH36" s="86"/>
      <c r="CI36" s="86"/>
      <c r="CJ36" s="86"/>
    </row>
    <row r="37" spans="1:88" x14ac:dyDescent="0.25">
      <c r="A37" s="51">
        <v>34</v>
      </c>
      <c r="B37" s="132">
        <v>8</v>
      </c>
      <c r="C37" s="54">
        <v>43921</v>
      </c>
      <c r="D37" s="107">
        <f t="shared" si="34"/>
        <v>7760</v>
      </c>
      <c r="E37" s="113">
        <f t="shared" si="35"/>
        <v>12595</v>
      </c>
      <c r="F37" s="84">
        <f t="shared" si="36"/>
        <v>845</v>
      </c>
      <c r="G37" s="116">
        <v>0</v>
      </c>
      <c r="H37" s="116">
        <v>1124</v>
      </c>
      <c r="I37" s="110">
        <f t="shared" si="1"/>
        <v>1124</v>
      </c>
      <c r="J37" s="110">
        <f t="shared" si="7"/>
        <v>13788</v>
      </c>
      <c r="K37" s="123">
        <f t="shared" si="16"/>
        <v>7035</v>
      </c>
      <c r="L37" s="126">
        <f t="shared" si="19"/>
        <v>990.85714285714289</v>
      </c>
      <c r="M37" s="70">
        <f t="shared" si="8"/>
        <v>1.0887555274794694</v>
      </c>
      <c r="N37" s="73">
        <f t="shared" si="9"/>
        <v>8.8755527479469354E-2</v>
      </c>
      <c r="O37" s="73">
        <f t="shared" si="10"/>
        <v>9.0502774413657019E-2</v>
      </c>
      <c r="P37" s="70">
        <f t="shared" si="21"/>
        <v>1.0005770340450086</v>
      </c>
      <c r="Q37" s="107">
        <f t="shared" si="2"/>
        <v>3126</v>
      </c>
      <c r="R37" s="113">
        <f t="shared" si="39"/>
        <v>4712</v>
      </c>
      <c r="S37" s="84">
        <v>722</v>
      </c>
      <c r="T37" s="116">
        <v>0</v>
      </c>
      <c r="U37" s="116">
        <v>341</v>
      </c>
      <c r="V37" s="110">
        <f t="shared" si="3"/>
        <v>341</v>
      </c>
      <c r="W37" s="110">
        <f t="shared" si="12"/>
        <v>6628</v>
      </c>
      <c r="X37" s="123">
        <f t="shared" si="17"/>
        <v>3217</v>
      </c>
      <c r="Y37" s="125">
        <f t="shared" si="22"/>
        <v>442.14285714285717</v>
      </c>
      <c r="Z37" s="53">
        <f t="shared" si="13"/>
        <v>1.0542389056783841</v>
      </c>
      <c r="AA37" s="73">
        <f t="shared" si="14"/>
        <v>5.4238905678384075E-2</v>
      </c>
      <c r="AB37" s="105">
        <f t="shared" si="28"/>
        <v>0.95761138613861385</v>
      </c>
      <c r="AC37" s="106">
        <f t="shared" si="4"/>
        <v>864</v>
      </c>
      <c r="AD37" s="84">
        <f t="shared" si="30"/>
        <v>1039</v>
      </c>
      <c r="AE37" s="101">
        <v>175</v>
      </c>
      <c r="AF37" s="116">
        <v>0</v>
      </c>
      <c r="AG37" s="116">
        <v>175</v>
      </c>
      <c r="AH37" s="128">
        <f t="shared" si="5"/>
        <v>175</v>
      </c>
      <c r="AI37" s="128">
        <f t="shared" si="15"/>
        <v>1449</v>
      </c>
      <c r="AJ37" s="123">
        <f t="shared" si="18"/>
        <v>763</v>
      </c>
      <c r="AK37" s="125">
        <f t="shared" si="20"/>
        <v>136.57142857142858</v>
      </c>
      <c r="AL37" s="70">
        <f t="shared" si="31"/>
        <v>1.1373626373626373</v>
      </c>
      <c r="AM37" s="73">
        <f t="shared" si="32"/>
        <v>0.13736263736263732</v>
      </c>
      <c r="AN37" s="74">
        <f t="shared" si="37"/>
        <v>1.1155192532088682</v>
      </c>
      <c r="AO37" s="316">
        <f t="shared" si="23"/>
        <v>34</v>
      </c>
      <c r="AP37" s="316">
        <f t="shared" si="24"/>
        <v>457</v>
      </c>
      <c r="AQ37" s="316">
        <f t="shared" si="25"/>
        <v>112</v>
      </c>
      <c r="AR37" s="222" t="s">
        <v>312</v>
      </c>
      <c r="AS37" s="172">
        <v>12595</v>
      </c>
      <c r="AT37" s="170"/>
      <c r="AU37" s="179"/>
      <c r="AV37" s="336"/>
      <c r="AW37" s="132" t="s">
        <v>312</v>
      </c>
      <c r="AX37" s="2">
        <v>853</v>
      </c>
      <c r="BA37" s="41">
        <f t="shared" si="38"/>
        <v>953.28571428571433</v>
      </c>
      <c r="BF37" s="85"/>
      <c r="BG37" s="88"/>
      <c r="BH37" s="85"/>
      <c r="BI37" s="86"/>
      <c r="BJ37" s="86"/>
      <c r="BK37" s="88"/>
      <c r="BL37" s="89"/>
      <c r="BM37" s="229"/>
      <c r="BN37" s="72"/>
      <c r="BO37" s="72"/>
      <c r="BP37" s="72"/>
      <c r="BQ37" s="72"/>
      <c r="BS37" s="17">
        <f t="shared" si="29"/>
        <v>1005</v>
      </c>
      <c r="BT37" s="132"/>
      <c r="BU37" s="72"/>
      <c r="BW37" s="86"/>
      <c r="BX37" s="86"/>
      <c r="BY37" s="86"/>
      <c r="BZ37" s="88"/>
      <c r="CA37" s="86"/>
      <c r="CB37" s="86"/>
      <c r="CC37" s="86"/>
      <c r="CD37" s="88"/>
      <c r="CE37" s="86"/>
      <c r="CF37" s="86"/>
      <c r="CG37" s="86"/>
      <c r="CH37" s="86"/>
      <c r="CI37" s="86"/>
      <c r="CJ37" s="86"/>
    </row>
    <row r="38" spans="1:88" x14ac:dyDescent="0.25">
      <c r="A38" s="51">
        <v>35</v>
      </c>
      <c r="B38" s="132">
        <v>9</v>
      </c>
      <c r="C38" s="54">
        <v>43922</v>
      </c>
      <c r="D38" s="107">
        <f t="shared" si="34"/>
        <v>7883</v>
      </c>
      <c r="E38" s="113">
        <f t="shared" si="35"/>
        <v>13614</v>
      </c>
      <c r="F38" s="84">
        <f t="shared" si="36"/>
        <v>1019</v>
      </c>
      <c r="G38" s="116">
        <v>0</v>
      </c>
      <c r="H38" s="116">
        <v>1042</v>
      </c>
      <c r="I38" s="110">
        <f t="shared" si="1"/>
        <v>1042</v>
      </c>
      <c r="J38" s="110">
        <f t="shared" si="7"/>
        <v>14830</v>
      </c>
      <c r="K38" s="123">
        <f t="shared" si="16"/>
        <v>7202</v>
      </c>
      <c r="L38" s="126">
        <f t="shared" si="19"/>
        <v>989.85714285714289</v>
      </c>
      <c r="M38" s="70">
        <f t="shared" si="8"/>
        <v>1.0755729619959384</v>
      </c>
      <c r="N38" s="73">
        <f t="shared" si="9"/>
        <v>7.5572961995938437E-2</v>
      </c>
      <c r="O38" s="73">
        <f t="shared" si="10"/>
        <v>7.9318629241623612E-2</v>
      </c>
      <c r="P38" s="70">
        <f t="shared" si="21"/>
        <v>0.99899077277970016</v>
      </c>
      <c r="Q38" s="107">
        <f t="shared" si="2"/>
        <v>3673</v>
      </c>
      <c r="R38" s="113">
        <f t="shared" si="39"/>
        <v>5159</v>
      </c>
      <c r="S38" s="84">
        <v>447</v>
      </c>
      <c r="T38" s="116">
        <v>0</v>
      </c>
      <c r="U38" s="116">
        <v>362</v>
      </c>
      <c r="V38" s="110">
        <f t="shared" si="3"/>
        <v>362</v>
      </c>
      <c r="W38" s="110">
        <f t="shared" si="12"/>
        <v>6990</v>
      </c>
      <c r="X38" s="123">
        <f t="shared" si="17"/>
        <v>3323</v>
      </c>
      <c r="Y38" s="125">
        <f t="shared" si="22"/>
        <v>420.71428571428572</v>
      </c>
      <c r="Z38" s="53">
        <f t="shared" si="13"/>
        <v>1.0546167773083888</v>
      </c>
      <c r="AA38" s="73">
        <f t="shared" si="14"/>
        <v>5.4616777308388764E-2</v>
      </c>
      <c r="AB38" s="105">
        <f t="shared" si="28"/>
        <v>0.9515347334410339</v>
      </c>
      <c r="AC38" s="106">
        <f t="shared" si="4"/>
        <v>1039</v>
      </c>
      <c r="AD38" s="84">
        <f t="shared" si="30"/>
        <v>1173</v>
      </c>
      <c r="AE38" s="101">
        <v>134</v>
      </c>
      <c r="AF38" s="116">
        <v>0</v>
      </c>
      <c r="AG38" s="116">
        <v>161</v>
      </c>
      <c r="AH38" s="128">
        <f t="shared" si="5"/>
        <v>161</v>
      </c>
      <c r="AI38" s="128">
        <f t="shared" si="15"/>
        <v>1610</v>
      </c>
      <c r="AJ38" s="123">
        <f t="shared" si="18"/>
        <v>817</v>
      </c>
      <c r="AK38" s="125">
        <f t="shared" si="20"/>
        <v>143.28571428571428</v>
      </c>
      <c r="AL38" s="70">
        <f t="shared" si="31"/>
        <v>1.1111111111111112</v>
      </c>
      <c r="AM38" s="73">
        <f t="shared" si="32"/>
        <v>0.11111111111111116</v>
      </c>
      <c r="AN38" s="74">
        <f t="shared" si="37"/>
        <v>1.0491631799163179</v>
      </c>
      <c r="AO38" s="316">
        <f t="shared" si="23"/>
        <v>167</v>
      </c>
      <c r="AP38" s="316">
        <f t="shared" si="24"/>
        <v>106</v>
      </c>
      <c r="AQ38" s="316">
        <f t="shared" si="25"/>
        <v>54</v>
      </c>
      <c r="AR38" s="222" t="s">
        <v>311</v>
      </c>
      <c r="AS38" s="172">
        <v>13614</v>
      </c>
      <c r="AT38" s="170"/>
      <c r="AU38" s="179"/>
      <c r="AV38" s="336"/>
      <c r="AW38" s="132" t="s">
        <v>311</v>
      </c>
      <c r="AX38" s="2">
        <v>1117</v>
      </c>
      <c r="BA38" s="41">
        <f t="shared" si="38"/>
        <v>965.85714285714289</v>
      </c>
      <c r="BF38" s="85"/>
      <c r="BG38" s="88"/>
      <c r="BH38" s="85"/>
      <c r="BI38" s="86"/>
      <c r="BJ38" s="86"/>
      <c r="BK38" s="88"/>
      <c r="BL38" s="89"/>
      <c r="BM38" s="229"/>
      <c r="BN38" s="72"/>
      <c r="BO38" s="72"/>
      <c r="BP38" s="72"/>
      <c r="BQ38" s="72"/>
      <c r="BS38" s="17">
        <f t="shared" si="29"/>
        <v>1028.8571428571429</v>
      </c>
      <c r="BT38" s="132"/>
      <c r="BU38" s="72"/>
      <c r="BW38" s="86"/>
      <c r="BX38" s="86"/>
      <c r="BY38" s="86"/>
      <c r="BZ38" s="88"/>
      <c r="CA38" s="86"/>
      <c r="CB38" s="86"/>
      <c r="CC38" s="86"/>
      <c r="CD38" s="88"/>
      <c r="CE38" s="86"/>
      <c r="CF38" s="86"/>
      <c r="CG38" s="86"/>
      <c r="CH38" s="86"/>
      <c r="CI38" s="86"/>
      <c r="CJ38" s="86"/>
    </row>
    <row r="39" spans="1:88" x14ac:dyDescent="0.25">
      <c r="A39" s="51">
        <v>36</v>
      </c>
      <c r="B39" s="132">
        <v>10</v>
      </c>
      <c r="C39" s="54">
        <v>43923</v>
      </c>
      <c r="D39" s="107">
        <f t="shared" si="34"/>
        <v>8455</v>
      </c>
      <c r="E39" s="113">
        <f t="shared" si="35"/>
        <v>14697</v>
      </c>
      <c r="F39" s="84">
        <f t="shared" si="36"/>
        <v>1083</v>
      </c>
      <c r="G39" s="116">
        <v>0</v>
      </c>
      <c r="H39" s="116">
        <v>1028</v>
      </c>
      <c r="I39" s="110">
        <f t="shared" si="1"/>
        <v>1028</v>
      </c>
      <c r="J39" s="110">
        <f t="shared" si="7"/>
        <v>15858</v>
      </c>
      <c r="K39" s="123">
        <f t="shared" si="16"/>
        <v>7266</v>
      </c>
      <c r="L39" s="126">
        <f t="shared" si="19"/>
        <v>986.71428571428567</v>
      </c>
      <c r="M39" s="70">
        <f t="shared" si="8"/>
        <v>1.0693189480782199</v>
      </c>
      <c r="N39" s="73">
        <f t="shared" si="9"/>
        <v>6.9318948078219922E-2</v>
      </c>
      <c r="O39" s="73">
        <f t="shared" si="10"/>
        <v>7.3731392001027449E-2</v>
      </c>
      <c r="P39" s="70">
        <f t="shared" si="21"/>
        <v>0.99682493866358779</v>
      </c>
      <c r="Q39" s="107">
        <f t="shared" si="2"/>
        <v>3986</v>
      </c>
      <c r="R39" s="113">
        <f t="shared" si="39"/>
        <v>5784</v>
      </c>
      <c r="S39" s="84">
        <v>625</v>
      </c>
      <c r="T39" s="116">
        <v>0</v>
      </c>
      <c r="U39" s="116">
        <v>352</v>
      </c>
      <c r="V39" s="110">
        <f t="shared" si="3"/>
        <v>352</v>
      </c>
      <c r="W39" s="110">
        <f t="shared" si="12"/>
        <v>7342</v>
      </c>
      <c r="X39" s="123">
        <f t="shared" si="17"/>
        <v>3633</v>
      </c>
      <c r="Y39" s="125">
        <f t="shared" si="22"/>
        <v>401</v>
      </c>
      <c r="Z39" s="53">
        <f t="shared" si="13"/>
        <v>1.0503576537911301</v>
      </c>
      <c r="AA39" s="73">
        <f t="shared" si="14"/>
        <v>5.0357653791130108E-2</v>
      </c>
      <c r="AB39" s="105">
        <f t="shared" si="28"/>
        <v>0.95314091680814939</v>
      </c>
      <c r="AC39" s="106">
        <f t="shared" si="4"/>
        <v>1173</v>
      </c>
      <c r="AD39" s="84">
        <f t="shared" si="30"/>
        <v>1339</v>
      </c>
      <c r="AE39" s="101">
        <v>166</v>
      </c>
      <c r="AF39" s="116">
        <v>0</v>
      </c>
      <c r="AG39" s="116">
        <v>176</v>
      </c>
      <c r="AH39" s="128">
        <f t="shared" si="5"/>
        <v>176</v>
      </c>
      <c r="AI39" s="128">
        <f t="shared" si="15"/>
        <v>1786</v>
      </c>
      <c r="AJ39" s="123">
        <f t="shared" si="18"/>
        <v>905</v>
      </c>
      <c r="AK39" s="125">
        <f t="shared" si="20"/>
        <v>150.71428571428572</v>
      </c>
      <c r="AL39" s="70">
        <f t="shared" si="31"/>
        <v>1.1093167701863353</v>
      </c>
      <c r="AM39" s="73">
        <f t="shared" si="32"/>
        <v>0.10931677018633534</v>
      </c>
      <c r="AN39" s="74">
        <f t="shared" si="37"/>
        <v>1.0518444666001996</v>
      </c>
      <c r="AO39" s="316">
        <f t="shared" si="23"/>
        <v>64</v>
      </c>
      <c r="AP39" s="316">
        <f t="shared" si="24"/>
        <v>310</v>
      </c>
      <c r="AQ39" s="316">
        <f t="shared" si="25"/>
        <v>88</v>
      </c>
      <c r="AR39" s="222" t="s">
        <v>310</v>
      </c>
      <c r="AS39" s="172">
        <v>14697</v>
      </c>
      <c r="AT39" s="173"/>
      <c r="AU39" s="179"/>
      <c r="AV39" s="336"/>
      <c r="AW39" s="132" t="s">
        <v>310</v>
      </c>
      <c r="AX39" s="2">
        <v>1027</v>
      </c>
      <c r="BA39" s="41">
        <f t="shared" si="38"/>
        <v>977.42857142857144</v>
      </c>
      <c r="BF39" s="85"/>
      <c r="BG39" s="88"/>
      <c r="BH39" s="85"/>
      <c r="BI39" s="86"/>
      <c r="BJ39" s="86"/>
      <c r="BK39" s="88"/>
      <c r="BL39" s="89"/>
      <c r="BM39" s="229"/>
      <c r="BN39" s="72"/>
      <c r="BO39" s="72"/>
      <c r="BP39" s="72"/>
      <c r="BQ39" s="72"/>
      <c r="BS39" s="17">
        <f t="shared" si="29"/>
        <v>1038</v>
      </c>
      <c r="BT39" s="132"/>
      <c r="BU39" s="72"/>
      <c r="BW39" s="86"/>
      <c r="BX39" s="86"/>
      <c r="BY39" s="86"/>
      <c r="BZ39" s="88"/>
      <c r="CA39" s="86"/>
      <c r="CB39" s="86"/>
      <c r="CC39" s="86"/>
      <c r="CD39" s="88"/>
      <c r="CE39" s="86"/>
      <c r="CF39" s="86"/>
      <c r="CG39" s="86"/>
      <c r="CH39" s="86"/>
      <c r="CI39" s="86"/>
      <c r="CJ39" s="86"/>
    </row>
    <row r="40" spans="1:88" x14ac:dyDescent="0.25">
      <c r="A40" s="51">
        <v>37</v>
      </c>
      <c r="B40" s="132">
        <v>11</v>
      </c>
      <c r="C40" s="54">
        <v>43924</v>
      </c>
      <c r="D40" s="107">
        <f t="shared" si="34"/>
        <v>8913</v>
      </c>
      <c r="E40" s="113">
        <f t="shared" si="35"/>
        <v>15723</v>
      </c>
      <c r="F40" s="84">
        <f t="shared" si="36"/>
        <v>1026</v>
      </c>
      <c r="G40" s="116">
        <v>0</v>
      </c>
      <c r="H40" s="116">
        <v>1221</v>
      </c>
      <c r="I40" s="110">
        <f t="shared" si="1"/>
        <v>1221</v>
      </c>
      <c r="J40" s="110">
        <f t="shared" si="7"/>
        <v>17079</v>
      </c>
      <c r="K40" s="123">
        <f t="shared" si="16"/>
        <v>7120</v>
      </c>
      <c r="L40" s="126">
        <f t="shared" si="19"/>
        <v>993</v>
      </c>
      <c r="M40" s="70">
        <f t="shared" si="8"/>
        <v>1.0769958380628075</v>
      </c>
      <c r="N40" s="73">
        <f t="shared" si="9"/>
        <v>7.699583806280752E-2</v>
      </c>
      <c r="O40" s="73">
        <f t="shared" si="10"/>
        <v>7.5704841985585733E-2</v>
      </c>
      <c r="P40" s="70">
        <f t="shared" si="21"/>
        <v>1.0063703489213842</v>
      </c>
      <c r="Q40" s="107">
        <f t="shared" si="2"/>
        <v>4445</v>
      </c>
      <c r="R40" s="113">
        <f t="shared" si="39"/>
        <v>6286</v>
      </c>
      <c r="S40" s="84">
        <v>502</v>
      </c>
      <c r="T40" s="116">
        <v>0</v>
      </c>
      <c r="U40" s="116">
        <v>333</v>
      </c>
      <c r="V40" s="110">
        <f t="shared" si="3"/>
        <v>333</v>
      </c>
      <c r="W40" s="110">
        <f t="shared" si="12"/>
        <v>7675</v>
      </c>
      <c r="X40" s="123">
        <f t="shared" si="17"/>
        <v>3786</v>
      </c>
      <c r="Y40" s="125">
        <f t="shared" si="22"/>
        <v>361.57142857142856</v>
      </c>
      <c r="Z40" s="53">
        <f t="shared" si="13"/>
        <v>1.0453554889675838</v>
      </c>
      <c r="AA40" s="73">
        <f t="shared" si="14"/>
        <v>4.535548896758379E-2</v>
      </c>
      <c r="AB40" s="105">
        <f t="shared" si="28"/>
        <v>0.90167438546490908</v>
      </c>
      <c r="AC40" s="106">
        <f t="shared" si="4"/>
        <v>1339</v>
      </c>
      <c r="AD40" s="84">
        <f t="shared" si="30"/>
        <v>1487</v>
      </c>
      <c r="AE40" s="101">
        <v>148</v>
      </c>
      <c r="AF40" s="116">
        <v>0</v>
      </c>
      <c r="AG40" s="116">
        <v>171</v>
      </c>
      <c r="AH40" s="128">
        <f t="shared" si="5"/>
        <v>171</v>
      </c>
      <c r="AI40" s="128">
        <f t="shared" si="15"/>
        <v>1957</v>
      </c>
      <c r="AJ40" s="123">
        <f t="shared" si="18"/>
        <v>941</v>
      </c>
      <c r="AK40" s="125">
        <f t="shared" si="20"/>
        <v>158.85714285714286</v>
      </c>
      <c r="AL40" s="70">
        <f t="shared" si="31"/>
        <v>1.0957446808510638</v>
      </c>
      <c r="AM40" s="73">
        <f t="shared" si="32"/>
        <v>9.5744680851063801E-2</v>
      </c>
      <c r="AN40" s="74">
        <f t="shared" si="37"/>
        <v>1.0540284360189573</v>
      </c>
      <c r="AO40" s="316">
        <f t="shared" si="23"/>
        <v>-146</v>
      </c>
      <c r="AP40" s="316">
        <f t="shared" si="24"/>
        <v>153</v>
      </c>
      <c r="AQ40" s="316">
        <f t="shared" si="25"/>
        <v>36</v>
      </c>
      <c r="AR40" s="222" t="s">
        <v>309</v>
      </c>
      <c r="AS40" s="172">
        <v>15723</v>
      </c>
      <c r="AT40" s="173"/>
      <c r="AU40" s="179"/>
      <c r="AV40" s="336"/>
      <c r="AW40" s="132" t="s">
        <v>309</v>
      </c>
      <c r="AX40" s="2">
        <v>1052</v>
      </c>
      <c r="BA40" s="41">
        <f t="shared" si="38"/>
        <v>976</v>
      </c>
      <c r="BF40" s="85"/>
      <c r="BG40" s="88"/>
      <c r="BH40" s="85"/>
      <c r="BI40" s="86"/>
      <c r="BJ40" s="86"/>
      <c r="BK40" s="88"/>
      <c r="BL40" s="89"/>
      <c r="BM40" s="229"/>
      <c r="BN40" s="72"/>
      <c r="BO40" s="72"/>
      <c r="BP40" s="72"/>
      <c r="BQ40" s="72"/>
      <c r="BS40" s="17">
        <f t="shared" si="29"/>
        <v>1017.1428571428571</v>
      </c>
      <c r="BT40" s="132"/>
      <c r="BU40" s="72"/>
      <c r="BW40" s="86"/>
      <c r="BX40" s="86"/>
      <c r="BY40" s="86"/>
      <c r="BZ40" s="88"/>
      <c r="CA40" s="86"/>
      <c r="CB40" s="86"/>
      <c r="CC40" s="86"/>
      <c r="CD40" s="88"/>
      <c r="CE40" s="86"/>
      <c r="CF40" s="86"/>
      <c r="CG40" s="86"/>
      <c r="CH40" s="86"/>
      <c r="CI40" s="86"/>
      <c r="CJ40" s="86"/>
    </row>
    <row r="41" spans="1:88" x14ac:dyDescent="0.25">
      <c r="A41" s="51">
        <v>38</v>
      </c>
      <c r="B41" s="132">
        <v>12</v>
      </c>
      <c r="C41" s="54">
        <v>43925</v>
      </c>
      <c r="D41" s="107">
        <f t="shared" si="34"/>
        <v>9437</v>
      </c>
      <c r="E41" s="113">
        <f t="shared" si="35"/>
        <v>16627</v>
      </c>
      <c r="F41" s="84">
        <f t="shared" si="36"/>
        <v>904</v>
      </c>
      <c r="G41" s="116">
        <v>0</v>
      </c>
      <c r="H41" s="116">
        <v>1096</v>
      </c>
      <c r="I41" s="110">
        <f t="shared" si="1"/>
        <v>1096</v>
      </c>
      <c r="J41" s="110">
        <f t="shared" si="7"/>
        <v>18175</v>
      </c>
      <c r="K41" s="123">
        <f t="shared" si="16"/>
        <v>6865</v>
      </c>
      <c r="L41" s="126">
        <f t="shared" si="19"/>
        <v>1008.8571428571429</v>
      </c>
      <c r="M41" s="70">
        <f t="shared" si="8"/>
        <v>1.0641723754318169</v>
      </c>
      <c r="N41" s="73">
        <f t="shared" si="9"/>
        <v>6.4172375431816864E-2</v>
      </c>
      <c r="O41" s="73">
        <f t="shared" si="10"/>
        <v>7.4963130209650425E-2</v>
      </c>
      <c r="P41" s="70">
        <f t="shared" si="21"/>
        <v>1.0159689253344844</v>
      </c>
      <c r="Q41" s="107">
        <f t="shared" si="2"/>
        <v>4799</v>
      </c>
      <c r="R41" s="113">
        <f t="shared" si="39"/>
        <v>6622</v>
      </c>
      <c r="S41" s="84">
        <v>336</v>
      </c>
      <c r="T41" s="116">
        <v>0</v>
      </c>
      <c r="U41" s="116">
        <v>198</v>
      </c>
      <c r="V41" s="110">
        <f t="shared" si="3"/>
        <v>198</v>
      </c>
      <c r="W41" s="110">
        <f t="shared" si="12"/>
        <v>7873</v>
      </c>
      <c r="X41" s="123">
        <f t="shared" si="17"/>
        <v>3668</v>
      </c>
      <c r="Y41" s="125">
        <f t="shared" si="22"/>
        <v>341.57142857142856</v>
      </c>
      <c r="Z41" s="53">
        <f t="shared" si="13"/>
        <v>1.0257980456026059</v>
      </c>
      <c r="AA41" s="73">
        <f t="shared" si="14"/>
        <v>2.5798045602605901E-2</v>
      </c>
      <c r="AB41" s="105">
        <f t="shared" si="28"/>
        <v>0.94468589490320032</v>
      </c>
      <c r="AC41" s="106">
        <f t="shared" si="4"/>
        <v>1487</v>
      </c>
      <c r="AD41" s="84">
        <f t="shared" si="30"/>
        <v>1651</v>
      </c>
      <c r="AE41" s="101">
        <v>164</v>
      </c>
      <c r="AF41" s="116">
        <v>0</v>
      </c>
      <c r="AG41" s="116">
        <v>171</v>
      </c>
      <c r="AH41" s="128">
        <f t="shared" si="5"/>
        <v>171</v>
      </c>
      <c r="AI41" s="128">
        <f t="shared" si="15"/>
        <v>2128</v>
      </c>
      <c r="AJ41" s="123">
        <f t="shared" si="18"/>
        <v>1012</v>
      </c>
      <c r="AK41" s="125">
        <f t="shared" si="20"/>
        <v>161.42857142857142</v>
      </c>
      <c r="AL41" s="70">
        <f t="shared" si="31"/>
        <v>1.087378640776699</v>
      </c>
      <c r="AM41" s="73">
        <f t="shared" si="32"/>
        <v>8.737864077669899E-2</v>
      </c>
      <c r="AN41" s="74">
        <f t="shared" si="37"/>
        <v>1.0161870503597121</v>
      </c>
      <c r="AO41" s="316">
        <f t="shared" si="23"/>
        <v>-255</v>
      </c>
      <c r="AP41" s="316">
        <f t="shared" si="24"/>
        <v>-118</v>
      </c>
      <c r="AQ41" s="316">
        <f t="shared" si="25"/>
        <v>71</v>
      </c>
      <c r="AR41" s="222" t="s">
        <v>308</v>
      </c>
      <c r="AS41" s="172">
        <v>16627</v>
      </c>
      <c r="AT41" s="170"/>
      <c r="AU41" s="179"/>
      <c r="AV41" s="336"/>
      <c r="AW41" s="132" t="s">
        <v>308</v>
      </c>
      <c r="AX41" s="2">
        <v>998</v>
      </c>
      <c r="BA41" s="41">
        <f t="shared" si="38"/>
        <v>995.85714285714289</v>
      </c>
      <c r="BF41" s="85"/>
      <c r="BG41" s="88"/>
      <c r="BH41" s="85"/>
      <c r="BI41" s="86"/>
      <c r="BJ41" s="86"/>
      <c r="BK41" s="88"/>
      <c r="BL41" s="89"/>
      <c r="BM41" s="229"/>
      <c r="BN41" s="72"/>
      <c r="BO41" s="72"/>
      <c r="BP41" s="72"/>
      <c r="BQ41" s="72"/>
      <c r="BS41" s="17">
        <f t="shared" si="29"/>
        <v>980.71428571428567</v>
      </c>
      <c r="BT41" s="132"/>
      <c r="BU41" s="72"/>
      <c r="BW41" s="86"/>
      <c r="BX41" s="86"/>
      <c r="BY41" s="86"/>
      <c r="BZ41" s="88"/>
      <c r="CA41" s="86"/>
      <c r="CB41" s="86"/>
      <c r="CC41" s="86"/>
      <c r="CD41" s="88"/>
      <c r="CE41" s="86"/>
      <c r="CF41" s="86"/>
      <c r="CG41" s="86"/>
      <c r="CH41" s="86"/>
      <c r="CI41" s="86"/>
      <c r="CJ41" s="86"/>
    </row>
    <row r="42" spans="1:88" x14ac:dyDescent="0.25">
      <c r="A42" s="51">
        <v>39</v>
      </c>
      <c r="B42" s="132">
        <v>13</v>
      </c>
      <c r="C42" s="54">
        <v>43926</v>
      </c>
      <c r="D42" s="107">
        <f t="shared" si="34"/>
        <v>10005</v>
      </c>
      <c r="E42" s="113">
        <f t="shared" si="35"/>
        <v>17851</v>
      </c>
      <c r="F42" s="84">
        <f t="shared" si="36"/>
        <v>1224</v>
      </c>
      <c r="G42" s="116">
        <v>0</v>
      </c>
      <c r="H42" s="116">
        <v>857</v>
      </c>
      <c r="I42" s="110">
        <f t="shared" si="1"/>
        <v>857</v>
      </c>
      <c r="J42" s="110">
        <f t="shared" si="7"/>
        <v>19032</v>
      </c>
      <c r="K42" s="123">
        <f t="shared" si="16"/>
        <v>6985</v>
      </c>
      <c r="L42" s="126">
        <f t="shared" si="19"/>
        <v>1024.7142857142858</v>
      </c>
      <c r="M42" s="70">
        <f t="shared" si="8"/>
        <v>1.0471526822558459</v>
      </c>
      <c r="N42" s="73">
        <f t="shared" si="9"/>
        <v>4.7152682255845901E-2</v>
      </c>
      <c r="O42" s="73">
        <f t="shared" si="10"/>
        <v>6.6642561164925729E-2</v>
      </c>
      <c r="P42" s="70">
        <f t="shared" si="21"/>
        <v>1.0157179269328802</v>
      </c>
      <c r="Q42" s="107">
        <f t="shared" si="2"/>
        <v>4971</v>
      </c>
      <c r="R42" s="113">
        <f t="shared" si="39"/>
        <v>6875</v>
      </c>
      <c r="S42" s="84">
        <v>253</v>
      </c>
      <c r="T42" s="116">
        <v>0</v>
      </c>
      <c r="U42" s="116">
        <v>217</v>
      </c>
      <c r="V42" s="110">
        <f t="shared" si="3"/>
        <v>217</v>
      </c>
      <c r="W42" s="110">
        <f t="shared" si="12"/>
        <v>8090</v>
      </c>
      <c r="X42" s="123">
        <f t="shared" si="17"/>
        <v>3392</v>
      </c>
      <c r="Y42" s="125">
        <f t="shared" si="22"/>
        <v>329.57142857142856</v>
      </c>
      <c r="Z42" s="53">
        <f t="shared" si="13"/>
        <v>1.0275625555696686</v>
      </c>
      <c r="AA42" s="73">
        <f t="shared" si="14"/>
        <v>2.7562555569668579E-2</v>
      </c>
      <c r="AB42" s="105">
        <f t="shared" si="28"/>
        <v>0.96486825595984949</v>
      </c>
      <c r="AC42" s="106">
        <f t="shared" si="4"/>
        <v>1651</v>
      </c>
      <c r="AD42" s="84">
        <f t="shared" si="30"/>
        <v>1766</v>
      </c>
      <c r="AE42" s="101">
        <v>115</v>
      </c>
      <c r="AF42" s="116">
        <v>0</v>
      </c>
      <c r="AG42" s="116">
        <v>163</v>
      </c>
      <c r="AH42" s="128">
        <f t="shared" si="5"/>
        <v>163</v>
      </c>
      <c r="AI42" s="128">
        <f t="shared" si="15"/>
        <v>2291</v>
      </c>
      <c r="AJ42" s="123">
        <f t="shared" si="18"/>
        <v>995</v>
      </c>
      <c r="AK42" s="125">
        <f t="shared" si="20"/>
        <v>167.14285714285714</v>
      </c>
      <c r="AL42" s="70">
        <f t="shared" si="31"/>
        <v>1.0765977443609023</v>
      </c>
      <c r="AM42" s="73">
        <f t="shared" si="32"/>
        <v>7.6597744360902276E-2</v>
      </c>
      <c r="AN42" s="74">
        <f t="shared" si="37"/>
        <v>1.0353982300884956</v>
      </c>
      <c r="AO42" s="316">
        <f t="shared" si="23"/>
        <v>120</v>
      </c>
      <c r="AP42" s="316">
        <f t="shared" si="24"/>
        <v>-276</v>
      </c>
      <c r="AQ42" s="316">
        <f t="shared" si="25"/>
        <v>-17</v>
      </c>
      <c r="AR42" s="222" t="s">
        <v>307</v>
      </c>
      <c r="AS42" s="172">
        <v>17851</v>
      </c>
      <c r="AT42" s="170"/>
      <c r="AU42" s="179"/>
      <c r="AV42" s="336"/>
      <c r="AW42" s="132" t="s">
        <v>307</v>
      </c>
      <c r="AX42" s="2">
        <v>786</v>
      </c>
      <c r="BA42" s="41">
        <f t="shared" si="38"/>
        <v>993.71428571428567</v>
      </c>
      <c r="BF42" s="85"/>
      <c r="BG42" s="88"/>
      <c r="BH42" s="85"/>
      <c r="BI42" s="86"/>
      <c r="BJ42" s="86"/>
      <c r="BK42" s="88"/>
      <c r="BL42" s="89"/>
      <c r="BM42" s="229"/>
      <c r="BN42" s="72"/>
      <c r="BO42" s="72"/>
      <c r="BP42" s="72"/>
      <c r="BQ42" s="72"/>
      <c r="BS42" s="17">
        <f t="shared" si="29"/>
        <v>997.85714285714289</v>
      </c>
      <c r="BT42" s="132"/>
      <c r="BU42" s="72"/>
      <c r="BW42" s="86"/>
      <c r="BX42" s="86"/>
      <c r="BY42" s="86"/>
      <c r="BZ42" s="88"/>
      <c r="CA42" s="86"/>
      <c r="CB42" s="86"/>
      <c r="CC42" s="86"/>
      <c r="CD42" s="88"/>
      <c r="CE42" s="86"/>
      <c r="CF42" s="86"/>
      <c r="CG42" s="86"/>
      <c r="CH42" s="86"/>
      <c r="CI42" s="86"/>
      <c r="CJ42" s="86"/>
    </row>
    <row r="43" spans="1:88" x14ac:dyDescent="0.25">
      <c r="A43" s="51">
        <v>40</v>
      </c>
      <c r="B43" s="132">
        <v>14</v>
      </c>
      <c r="C43" s="54">
        <v>43927</v>
      </c>
      <c r="D43" s="107">
        <f t="shared" si="34"/>
        <v>10976</v>
      </c>
      <c r="E43" s="113">
        <f t="shared" si="35"/>
        <v>18803</v>
      </c>
      <c r="F43" s="84">
        <f t="shared" si="36"/>
        <v>952</v>
      </c>
      <c r="G43" s="116">
        <v>0</v>
      </c>
      <c r="H43" s="116">
        <v>773</v>
      </c>
      <c r="I43" s="110">
        <f t="shared" si="1"/>
        <v>773</v>
      </c>
      <c r="J43" s="110">
        <f t="shared" si="7"/>
        <v>19805</v>
      </c>
      <c r="K43" s="123">
        <f t="shared" si="16"/>
        <v>7053</v>
      </c>
      <c r="L43" s="126">
        <f t="shared" si="19"/>
        <v>1020.1428571428571</v>
      </c>
      <c r="M43" s="70">
        <f t="shared" si="8"/>
        <v>1.0406158049600673</v>
      </c>
      <c r="N43" s="73">
        <f t="shared" si="9"/>
        <v>4.0615804960067337E-2</v>
      </c>
      <c r="O43" s="73">
        <f t="shared" si="10"/>
        <v>5.9651129757751511E-2</v>
      </c>
      <c r="P43" s="70">
        <f t="shared" ref="P43:P74" si="40">L43/L42</f>
        <v>0.99553882615363154</v>
      </c>
      <c r="Q43" s="107">
        <f t="shared" si="2"/>
        <v>5109</v>
      </c>
      <c r="R43" s="113">
        <f t="shared" si="39"/>
        <v>7135</v>
      </c>
      <c r="S43" s="84">
        <v>260</v>
      </c>
      <c r="T43" s="116">
        <v>0</v>
      </c>
      <c r="U43" s="116">
        <v>312</v>
      </c>
      <c r="V43" s="110">
        <f t="shared" si="3"/>
        <v>312</v>
      </c>
      <c r="W43" s="110">
        <f t="shared" si="12"/>
        <v>8402</v>
      </c>
      <c r="X43" s="123">
        <f t="shared" si="17"/>
        <v>3145</v>
      </c>
      <c r="Y43" s="125">
        <f t="shared" si="22"/>
        <v>302.14285714285717</v>
      </c>
      <c r="Z43" s="53">
        <f t="shared" si="13"/>
        <v>1.038566131025958</v>
      </c>
      <c r="AA43" s="73">
        <f t="shared" si="14"/>
        <v>3.8566131025957961E-2</v>
      </c>
      <c r="AB43" s="105">
        <f t="shared" si="28"/>
        <v>0.91677503250975301</v>
      </c>
      <c r="AC43" s="106">
        <f t="shared" si="4"/>
        <v>1766</v>
      </c>
      <c r="AD43" s="84">
        <f t="shared" si="30"/>
        <v>1867</v>
      </c>
      <c r="AE43" s="101">
        <v>101</v>
      </c>
      <c r="AF43" s="116">
        <v>0</v>
      </c>
      <c r="AG43" s="116">
        <v>167</v>
      </c>
      <c r="AH43" s="128">
        <f t="shared" si="5"/>
        <v>167</v>
      </c>
      <c r="AI43" s="128">
        <f t="shared" si="15"/>
        <v>2458</v>
      </c>
      <c r="AJ43" s="123">
        <f t="shared" si="18"/>
        <v>1003</v>
      </c>
      <c r="AK43" s="125">
        <f t="shared" si="20"/>
        <v>169.14285714285714</v>
      </c>
      <c r="AL43" s="70">
        <f t="shared" si="31"/>
        <v>1.0728939327804452</v>
      </c>
      <c r="AM43" s="73">
        <f t="shared" si="32"/>
        <v>7.2893932780445203E-2</v>
      </c>
      <c r="AN43" s="74">
        <f t="shared" si="37"/>
        <v>1.0119658119658119</v>
      </c>
      <c r="AO43" s="316">
        <f t="shared" si="23"/>
        <v>68</v>
      </c>
      <c r="AP43" s="316">
        <f t="shared" si="24"/>
        <v>-247</v>
      </c>
      <c r="AQ43" s="316">
        <f t="shared" si="25"/>
        <v>8</v>
      </c>
      <c r="AR43" s="222" t="s">
        <v>306</v>
      </c>
      <c r="AS43" s="172">
        <v>18803</v>
      </c>
      <c r="AT43" s="173"/>
      <c r="AU43" s="179"/>
      <c r="AV43" s="336"/>
      <c r="AW43" s="132" t="s">
        <v>306</v>
      </c>
      <c r="AX43" s="2">
        <v>1150</v>
      </c>
      <c r="BA43" s="41">
        <f t="shared" si="38"/>
        <v>997.57142857142856</v>
      </c>
      <c r="BF43" s="85"/>
      <c r="BG43" s="88"/>
      <c r="BH43" s="85"/>
      <c r="BI43" s="86"/>
      <c r="BJ43" s="86"/>
      <c r="BK43" s="88"/>
      <c r="BL43" s="89"/>
      <c r="BM43" s="229"/>
      <c r="BN43" s="72"/>
      <c r="BO43" s="72"/>
      <c r="BP43" s="72"/>
      <c r="BQ43" s="72"/>
      <c r="BS43" s="17">
        <f t="shared" si="29"/>
        <v>1007.5714285714286</v>
      </c>
      <c r="BT43" s="132"/>
      <c r="BU43" s="72"/>
      <c r="BW43" s="86"/>
      <c r="BX43" s="86"/>
      <c r="BY43" s="86"/>
      <c r="BZ43" s="88"/>
      <c r="CA43" s="86"/>
      <c r="CB43" s="86"/>
      <c r="CC43" s="86"/>
      <c r="CD43" s="88"/>
      <c r="CE43" s="86"/>
      <c r="CF43" s="86"/>
      <c r="CG43" s="86"/>
      <c r="CH43" s="86"/>
      <c r="CI43" s="86"/>
      <c r="CJ43" s="86"/>
    </row>
    <row r="44" spans="1:88" x14ac:dyDescent="0.25">
      <c r="A44" s="51">
        <v>41</v>
      </c>
      <c r="B44" s="132">
        <v>15</v>
      </c>
      <c r="C44" s="54">
        <v>43928</v>
      </c>
      <c r="D44" s="107">
        <f t="shared" si="34"/>
        <v>11668</v>
      </c>
      <c r="E44" s="113">
        <f t="shared" si="35"/>
        <v>19580</v>
      </c>
      <c r="F44" s="84">
        <f t="shared" si="36"/>
        <v>777</v>
      </c>
      <c r="G44" s="116">
        <v>0</v>
      </c>
      <c r="H44" s="116">
        <v>1089</v>
      </c>
      <c r="I44" s="110">
        <f t="shared" si="1"/>
        <v>1089</v>
      </c>
      <c r="J44" s="110">
        <f t="shared" si="7"/>
        <v>20894</v>
      </c>
      <c r="K44" s="123">
        <f t="shared" si="16"/>
        <v>6985</v>
      </c>
      <c r="L44" s="126">
        <f t="shared" si="19"/>
        <v>1015.1428571428571</v>
      </c>
      <c r="M44" s="70">
        <f t="shared" si="8"/>
        <v>1.0549861146175208</v>
      </c>
      <c r="N44" s="73">
        <f t="shared" si="9"/>
        <v>5.4986114617520787E-2</v>
      </c>
      <c r="O44" s="73">
        <f t="shared" si="10"/>
        <v>5.6784563065611679E-2</v>
      </c>
      <c r="P44" s="70">
        <f t="shared" si="40"/>
        <v>0.99509872566867386</v>
      </c>
      <c r="Q44" s="107">
        <f t="shared" si="2"/>
        <v>5268</v>
      </c>
      <c r="R44" s="113">
        <f t="shared" si="39"/>
        <v>7427</v>
      </c>
      <c r="S44" s="84">
        <v>292</v>
      </c>
      <c r="T44" s="116">
        <v>0</v>
      </c>
      <c r="U44" s="116">
        <v>193</v>
      </c>
      <c r="V44" s="110">
        <f t="shared" si="3"/>
        <v>193</v>
      </c>
      <c r="W44" s="110">
        <f t="shared" si="12"/>
        <v>8595</v>
      </c>
      <c r="X44" s="123">
        <f t="shared" si="17"/>
        <v>2715</v>
      </c>
      <c r="Y44" s="125">
        <f t="shared" si="22"/>
        <v>281</v>
      </c>
      <c r="Z44" s="53">
        <f t="shared" si="13"/>
        <v>1.0229707212568435</v>
      </c>
      <c r="AA44" s="73">
        <f t="shared" si="14"/>
        <v>2.2970721256843518E-2</v>
      </c>
      <c r="AB44" s="105">
        <f t="shared" si="28"/>
        <v>0.93002364066193843</v>
      </c>
      <c r="AC44" s="106">
        <f t="shared" si="4"/>
        <v>1867</v>
      </c>
      <c r="AD44" s="84">
        <f t="shared" si="30"/>
        <v>2101</v>
      </c>
      <c r="AE44" s="101">
        <v>234</v>
      </c>
      <c r="AF44" s="116">
        <v>0</v>
      </c>
      <c r="AG44" s="116">
        <v>151</v>
      </c>
      <c r="AH44" s="128">
        <f t="shared" si="5"/>
        <v>151</v>
      </c>
      <c r="AI44" s="128">
        <f t="shared" si="15"/>
        <v>2609</v>
      </c>
      <c r="AJ44" s="123">
        <f t="shared" si="18"/>
        <v>1062</v>
      </c>
      <c r="AK44" s="125">
        <f t="shared" si="20"/>
        <v>165.71428571428572</v>
      </c>
      <c r="AL44" s="70">
        <f t="shared" si="31"/>
        <v>1.0614320585842147</v>
      </c>
      <c r="AM44" s="73">
        <f t="shared" si="32"/>
        <v>6.1432058584214744E-2</v>
      </c>
      <c r="AN44" s="74">
        <f t="shared" si="37"/>
        <v>0.97972972972972983</v>
      </c>
      <c r="AO44" s="316">
        <f t="shared" si="23"/>
        <v>-68</v>
      </c>
      <c r="AP44" s="316">
        <f t="shared" si="24"/>
        <v>-430</v>
      </c>
      <c r="AQ44" s="316">
        <f t="shared" si="25"/>
        <v>59</v>
      </c>
      <c r="AR44" s="222" t="s">
        <v>305</v>
      </c>
      <c r="AS44" s="172">
        <v>19580</v>
      </c>
      <c r="AT44" s="170"/>
      <c r="AU44" s="179"/>
      <c r="AV44" s="336"/>
      <c r="AW44" s="132" t="s">
        <v>305</v>
      </c>
      <c r="AX44" s="2">
        <v>999</v>
      </c>
      <c r="BA44" s="41">
        <f t="shared" si="38"/>
        <v>1018.4285714285714</v>
      </c>
      <c r="BF44" s="85"/>
      <c r="BG44" s="88"/>
      <c r="BH44" s="85"/>
      <c r="BI44" s="86"/>
      <c r="BJ44" s="86"/>
      <c r="BK44" s="88"/>
      <c r="BL44" s="89"/>
      <c r="BM44" s="229"/>
      <c r="BN44" s="72"/>
      <c r="BO44" s="72"/>
      <c r="BP44" s="72"/>
      <c r="BQ44" s="72"/>
      <c r="BS44" s="17">
        <f t="shared" si="29"/>
        <v>997.85714285714289</v>
      </c>
      <c r="BT44" s="132"/>
      <c r="BU44" s="72"/>
      <c r="BW44" s="86"/>
      <c r="BX44" s="86"/>
      <c r="BY44" s="86"/>
      <c r="BZ44" s="88"/>
      <c r="CA44" s="86"/>
      <c r="CB44" s="86"/>
      <c r="CC44" s="86"/>
      <c r="CD44" s="88"/>
      <c r="CE44" s="86"/>
      <c r="CF44" s="86"/>
      <c r="CG44" s="86"/>
      <c r="CH44" s="86"/>
      <c r="CI44" s="86"/>
      <c r="CJ44" s="86"/>
    </row>
    <row r="45" spans="1:88" x14ac:dyDescent="0.25">
      <c r="A45" s="51">
        <v>42</v>
      </c>
      <c r="B45" s="132">
        <v>16</v>
      </c>
      <c r="C45" s="54">
        <v>43929</v>
      </c>
      <c r="D45" s="107">
        <f t="shared" si="34"/>
        <v>12153</v>
      </c>
      <c r="E45" s="113">
        <f t="shared" si="35"/>
        <v>20549</v>
      </c>
      <c r="F45" s="84">
        <f t="shared" si="36"/>
        <v>969</v>
      </c>
      <c r="G45" s="116">
        <v>0</v>
      </c>
      <c r="H45" s="116">
        <v>1344</v>
      </c>
      <c r="I45" s="110">
        <f t="shared" si="1"/>
        <v>1344</v>
      </c>
      <c r="J45" s="110">
        <f t="shared" si="7"/>
        <v>22238</v>
      </c>
      <c r="K45" s="123">
        <f t="shared" si="16"/>
        <v>6935</v>
      </c>
      <c r="L45" s="126">
        <f t="shared" si="19"/>
        <v>1058.2857142857142</v>
      </c>
      <c r="M45" s="70">
        <f t="shared" si="8"/>
        <v>1.0643246865128746</v>
      </c>
      <c r="N45" s="73">
        <f t="shared" si="9"/>
        <v>6.4324686512874596E-2</v>
      </c>
      <c r="O45" s="73">
        <f t="shared" si="10"/>
        <v>5.4250332755625096E-2</v>
      </c>
      <c r="P45" s="70">
        <f t="shared" si="40"/>
        <v>1.0424992963692654</v>
      </c>
      <c r="Q45" s="107">
        <f t="shared" si="2"/>
        <v>5326</v>
      </c>
      <c r="R45" s="113">
        <f t="shared" si="39"/>
        <v>7735</v>
      </c>
      <c r="S45" s="84">
        <v>308</v>
      </c>
      <c r="T45" s="116">
        <v>0</v>
      </c>
      <c r="U45" s="116">
        <v>189</v>
      </c>
      <c r="V45" s="110">
        <f t="shared" si="3"/>
        <v>189</v>
      </c>
      <c r="W45" s="110">
        <f t="shared" si="12"/>
        <v>8784</v>
      </c>
      <c r="X45" s="123">
        <f t="shared" si="17"/>
        <v>2576</v>
      </c>
      <c r="Y45" s="125">
        <f t="shared" si="22"/>
        <v>256.28571428571428</v>
      </c>
      <c r="Z45" s="53">
        <f t="shared" si="13"/>
        <v>1.0219895287958116</v>
      </c>
      <c r="AA45" s="73">
        <f t="shared" si="14"/>
        <v>2.1989528795811619E-2</v>
      </c>
      <c r="AB45" s="105">
        <f t="shared" si="28"/>
        <v>0.91204880528723942</v>
      </c>
      <c r="AC45" s="106">
        <f t="shared" si="4"/>
        <v>2101</v>
      </c>
      <c r="AD45" s="84">
        <f t="shared" ref="AD45:AD76" si="41">AD44+AE45</f>
        <v>2248</v>
      </c>
      <c r="AE45" s="101">
        <v>147</v>
      </c>
      <c r="AF45" s="116">
        <v>0</v>
      </c>
      <c r="AG45" s="116">
        <v>150</v>
      </c>
      <c r="AH45" s="128">
        <f t="shared" si="5"/>
        <v>150</v>
      </c>
      <c r="AI45" s="128">
        <f t="shared" si="15"/>
        <v>2759</v>
      </c>
      <c r="AJ45" s="123">
        <f t="shared" si="18"/>
        <v>1075</v>
      </c>
      <c r="AK45" s="125">
        <f t="shared" si="20"/>
        <v>164.14285714285714</v>
      </c>
      <c r="AL45" s="70">
        <f t="shared" si="31"/>
        <v>1.0574932924492142</v>
      </c>
      <c r="AM45" s="73">
        <f t="shared" si="32"/>
        <v>5.7493292449214195E-2</v>
      </c>
      <c r="AN45" s="74">
        <f t="shared" si="37"/>
        <v>0.9905172413793103</v>
      </c>
      <c r="AO45" s="316">
        <f t="shared" si="23"/>
        <v>-50</v>
      </c>
      <c r="AP45" s="316">
        <f t="shared" si="24"/>
        <v>-139</v>
      </c>
      <c r="AQ45" s="316">
        <f t="shared" si="25"/>
        <v>13</v>
      </c>
      <c r="AR45" s="222" t="s">
        <v>304</v>
      </c>
      <c r="AS45" s="172">
        <v>20549</v>
      </c>
      <c r="AT45" s="173"/>
      <c r="AU45" s="179"/>
      <c r="AV45" s="336"/>
      <c r="AW45" s="132" t="s">
        <v>304</v>
      </c>
      <c r="AX45" s="2">
        <v>1036</v>
      </c>
      <c r="BA45" s="41">
        <f t="shared" si="38"/>
        <v>1006.8571428571429</v>
      </c>
      <c r="BF45" s="85"/>
      <c r="BG45" s="88"/>
      <c r="BH45" s="85"/>
      <c r="BI45" s="86"/>
      <c r="BJ45" s="86"/>
      <c r="BK45" s="88"/>
      <c r="BL45" s="89"/>
      <c r="BM45" s="229"/>
      <c r="BN45" s="72"/>
      <c r="BO45" s="72"/>
      <c r="BP45" s="72"/>
      <c r="BQ45" s="72"/>
      <c r="BS45" s="17">
        <f t="shared" si="29"/>
        <v>990.71428571428567</v>
      </c>
      <c r="BT45" s="132">
        <v>1335</v>
      </c>
      <c r="BU45" s="72"/>
      <c r="BW45" s="86"/>
      <c r="BX45" s="86"/>
      <c r="BY45" s="86"/>
      <c r="BZ45" s="88"/>
      <c r="CA45" s="86"/>
      <c r="CB45" s="86"/>
      <c r="CC45" s="86"/>
      <c r="CD45" s="88"/>
      <c r="CE45" s="86"/>
      <c r="CF45" s="86"/>
      <c r="CG45" s="86"/>
      <c r="CH45" s="86"/>
      <c r="CI45" s="86"/>
      <c r="CJ45" s="86"/>
    </row>
    <row r="46" spans="1:88" x14ac:dyDescent="0.25">
      <c r="A46" s="51">
        <v>43</v>
      </c>
      <c r="B46" s="132">
        <v>17</v>
      </c>
      <c r="C46" s="54">
        <v>43930</v>
      </c>
      <c r="D46" s="107">
        <f t="shared" si="34"/>
        <v>12814</v>
      </c>
      <c r="E46" s="113">
        <f t="shared" si="35"/>
        <v>21762</v>
      </c>
      <c r="F46" s="84">
        <f t="shared" si="36"/>
        <v>1213</v>
      </c>
      <c r="G46" s="116">
        <v>0</v>
      </c>
      <c r="H46" s="116">
        <v>1313</v>
      </c>
      <c r="I46" s="110">
        <f t="shared" si="1"/>
        <v>1313</v>
      </c>
      <c r="J46" s="110">
        <f t="shared" si="7"/>
        <v>23551</v>
      </c>
      <c r="K46" s="123">
        <f t="shared" si="16"/>
        <v>7065</v>
      </c>
      <c r="L46" s="126">
        <f t="shared" si="19"/>
        <v>1099</v>
      </c>
      <c r="M46" s="70">
        <f t="shared" si="8"/>
        <v>1.0590430794136163</v>
      </c>
      <c r="N46" s="73">
        <f t="shared" si="9"/>
        <v>5.9043079413616306E-2</v>
      </c>
      <c r="O46" s="73">
        <f t="shared" si="10"/>
        <v>5.3224473551984987E-2</v>
      </c>
      <c r="P46" s="70">
        <f t="shared" si="40"/>
        <v>1.0384719222462204</v>
      </c>
      <c r="Q46" s="107">
        <f t="shared" si="2"/>
        <v>5487</v>
      </c>
      <c r="R46" s="113">
        <f t="shared" si="39"/>
        <v>7972</v>
      </c>
      <c r="S46" s="84">
        <v>237</v>
      </c>
      <c r="T46" s="116">
        <v>0</v>
      </c>
      <c r="U46" s="116">
        <v>186</v>
      </c>
      <c r="V46" s="110">
        <f t="shared" si="3"/>
        <v>186</v>
      </c>
      <c r="W46" s="110">
        <f t="shared" si="12"/>
        <v>8970</v>
      </c>
      <c r="X46" s="123">
        <f t="shared" si="17"/>
        <v>2188</v>
      </c>
      <c r="Y46" s="125">
        <f t="shared" si="22"/>
        <v>232.57142857142858</v>
      </c>
      <c r="Z46" s="53">
        <f t="shared" si="13"/>
        <v>1.0211748633879782</v>
      </c>
      <c r="AA46" s="73">
        <f t="shared" si="14"/>
        <v>2.1174863387978249E-2</v>
      </c>
      <c r="AB46" s="105">
        <f t="shared" si="28"/>
        <v>0.90746934225195097</v>
      </c>
      <c r="AC46" s="106">
        <f t="shared" si="4"/>
        <v>2248</v>
      </c>
      <c r="AD46" s="84">
        <f t="shared" si="41"/>
        <v>2396</v>
      </c>
      <c r="AE46" s="101">
        <v>148</v>
      </c>
      <c r="AF46" s="116">
        <v>0</v>
      </c>
      <c r="AG46" s="116">
        <v>117</v>
      </c>
      <c r="AH46" s="128">
        <f t="shared" si="5"/>
        <v>117</v>
      </c>
      <c r="AI46" s="128">
        <f t="shared" si="15"/>
        <v>2876</v>
      </c>
      <c r="AJ46" s="123">
        <f t="shared" si="18"/>
        <v>1057</v>
      </c>
      <c r="AK46" s="125">
        <f t="shared" si="20"/>
        <v>155.71428571428572</v>
      </c>
      <c r="AL46" s="70">
        <f t="shared" si="31"/>
        <v>1.0424066690830012</v>
      </c>
      <c r="AM46" s="73">
        <f t="shared" si="32"/>
        <v>4.2406669083001169E-2</v>
      </c>
      <c r="AN46" s="74">
        <f t="shared" si="37"/>
        <v>0.94865100087032206</v>
      </c>
      <c r="AO46" s="316">
        <f t="shared" si="23"/>
        <v>130</v>
      </c>
      <c r="AP46" s="316">
        <f t="shared" si="24"/>
        <v>-388</v>
      </c>
      <c r="AQ46" s="316">
        <f t="shared" si="25"/>
        <v>-18</v>
      </c>
      <c r="AR46" s="222" t="s">
        <v>303</v>
      </c>
      <c r="AS46" s="172">
        <v>21762</v>
      </c>
      <c r="AT46" s="170"/>
      <c r="AU46" s="179"/>
      <c r="AV46" s="336"/>
      <c r="AW46" s="132" t="s">
        <v>303</v>
      </c>
      <c r="AX46" s="2">
        <v>900</v>
      </c>
      <c r="BA46" s="41">
        <f t="shared" si="38"/>
        <v>988.71428571428567</v>
      </c>
      <c r="BF46" s="85"/>
      <c r="BG46" s="88"/>
      <c r="BH46" s="85"/>
      <c r="BI46" s="86"/>
      <c r="BJ46" s="86"/>
      <c r="BK46" s="88"/>
      <c r="BL46" s="89"/>
      <c r="BM46" s="229"/>
      <c r="BN46" s="72"/>
      <c r="BO46" s="72"/>
      <c r="BP46" s="72"/>
      <c r="BQ46" s="72"/>
      <c r="BS46" s="17">
        <f t="shared" si="29"/>
        <v>1009.2857142857143</v>
      </c>
      <c r="BT46" s="132">
        <v>1335</v>
      </c>
      <c r="BU46" s="72"/>
      <c r="BW46" s="86"/>
      <c r="BX46" s="86"/>
      <c r="BY46" s="86"/>
      <c r="BZ46" s="88"/>
      <c r="CA46" s="86"/>
      <c r="CB46" s="86"/>
      <c r="CC46" s="86"/>
      <c r="CD46" s="88"/>
      <c r="CE46" s="86"/>
      <c r="CF46" s="86"/>
      <c r="CG46" s="86"/>
      <c r="CH46" s="86"/>
      <c r="CI46" s="86"/>
      <c r="CJ46" s="86"/>
    </row>
    <row r="47" spans="1:88" x14ac:dyDescent="0.25">
      <c r="A47" s="51">
        <v>44</v>
      </c>
      <c r="B47" s="132">
        <v>18</v>
      </c>
      <c r="C47" s="282">
        <v>43931</v>
      </c>
      <c r="D47" s="283">
        <f t="shared" si="34"/>
        <v>13790</v>
      </c>
      <c r="E47" s="284">
        <f t="shared" si="35"/>
        <v>23097</v>
      </c>
      <c r="F47" s="285">
        <f t="shared" si="36"/>
        <v>1335</v>
      </c>
      <c r="G47" s="116">
        <v>0</v>
      </c>
      <c r="H47" s="116">
        <v>1394</v>
      </c>
      <c r="I47" s="110">
        <f t="shared" si="1"/>
        <v>1394</v>
      </c>
      <c r="J47" s="110">
        <f t="shared" si="7"/>
        <v>24945</v>
      </c>
      <c r="K47" s="123">
        <f t="shared" si="16"/>
        <v>7374</v>
      </c>
      <c r="L47" s="126">
        <f t="shared" si="19"/>
        <v>1123.7142857142858</v>
      </c>
      <c r="M47" s="70">
        <f t="shared" si="8"/>
        <v>1.0591906925395949</v>
      </c>
      <c r="N47" s="73">
        <f t="shared" si="9"/>
        <v>5.9190692539594858E-2</v>
      </c>
      <c r="O47" s="73">
        <f t="shared" si="10"/>
        <v>5.5632075608734774E-2</v>
      </c>
      <c r="P47" s="70">
        <f t="shared" si="40"/>
        <v>1.0224879760821526</v>
      </c>
      <c r="Q47" s="107">
        <f t="shared" si="2"/>
        <v>5576</v>
      </c>
      <c r="R47" s="113">
        <f t="shared" si="39"/>
        <v>8197</v>
      </c>
      <c r="S47" s="84">
        <v>225</v>
      </c>
      <c r="T47" s="116">
        <v>0</v>
      </c>
      <c r="U47" s="116">
        <v>171</v>
      </c>
      <c r="V47" s="110">
        <f t="shared" si="3"/>
        <v>171</v>
      </c>
      <c r="W47" s="110">
        <f t="shared" si="12"/>
        <v>9141</v>
      </c>
      <c r="X47" s="123">
        <f t="shared" si="17"/>
        <v>1911</v>
      </c>
      <c r="Y47" s="125">
        <f t="shared" si="22"/>
        <v>209.42857142857142</v>
      </c>
      <c r="Z47" s="53">
        <f t="shared" si="13"/>
        <v>1.0190635451505017</v>
      </c>
      <c r="AA47" s="73">
        <f t="shared" si="14"/>
        <v>1.9063545150501682E-2</v>
      </c>
      <c r="AB47" s="105">
        <f t="shared" si="28"/>
        <v>0.90049140049140042</v>
      </c>
      <c r="AC47" s="106">
        <f t="shared" si="4"/>
        <v>2396</v>
      </c>
      <c r="AD47" s="84">
        <f t="shared" si="41"/>
        <v>2511</v>
      </c>
      <c r="AE47" s="101">
        <v>115</v>
      </c>
      <c r="AF47" s="116">
        <v>0</v>
      </c>
      <c r="AG47" s="116">
        <v>157</v>
      </c>
      <c r="AH47" s="128">
        <f t="shared" si="5"/>
        <v>157</v>
      </c>
      <c r="AI47" s="128">
        <f t="shared" si="15"/>
        <v>3033</v>
      </c>
      <c r="AJ47" s="123">
        <f t="shared" si="18"/>
        <v>1024</v>
      </c>
      <c r="AK47" s="125">
        <f t="shared" si="20"/>
        <v>153.71428571428572</v>
      </c>
      <c r="AL47" s="70">
        <f t="shared" si="31"/>
        <v>1.0545897079276774</v>
      </c>
      <c r="AM47" s="73">
        <f t="shared" si="32"/>
        <v>5.4589707927677367E-2</v>
      </c>
      <c r="AN47" s="74">
        <f t="shared" si="37"/>
        <v>0.98715596330275235</v>
      </c>
      <c r="AO47" s="316">
        <f t="shared" si="23"/>
        <v>309</v>
      </c>
      <c r="AP47" s="316">
        <f t="shared" si="24"/>
        <v>-277</v>
      </c>
      <c r="AQ47" s="316">
        <f t="shared" si="25"/>
        <v>-33</v>
      </c>
      <c r="AR47" s="222" t="s">
        <v>302</v>
      </c>
      <c r="AS47" s="172">
        <v>23097</v>
      </c>
      <c r="AT47" s="173"/>
      <c r="AU47" s="179"/>
      <c r="AV47" s="336"/>
      <c r="AW47" s="132" t="s">
        <v>302</v>
      </c>
      <c r="AX47" s="2">
        <v>997</v>
      </c>
      <c r="BA47" s="41">
        <f t="shared" si="38"/>
        <v>980.85714285714289</v>
      </c>
      <c r="BF47" s="85"/>
      <c r="BG47" s="88"/>
      <c r="BH47" s="85"/>
      <c r="BI47" s="86"/>
      <c r="BJ47" s="86"/>
      <c r="BK47" s="88"/>
      <c r="BL47" s="89"/>
      <c r="BM47" s="229"/>
      <c r="BN47" s="72"/>
      <c r="BO47" s="72"/>
      <c r="BP47" s="72"/>
      <c r="BQ47" s="72"/>
      <c r="BS47" s="17">
        <f t="shared" si="29"/>
        <v>1053.4285714285713</v>
      </c>
      <c r="BT47" s="132">
        <v>1335</v>
      </c>
      <c r="BU47" s="72"/>
      <c r="BW47" s="86"/>
      <c r="BX47" s="86"/>
      <c r="BY47" s="86"/>
      <c r="BZ47" s="88"/>
      <c r="CA47" s="86"/>
      <c r="CB47" s="86"/>
      <c r="CC47" s="86"/>
      <c r="CD47" s="88"/>
      <c r="CE47" s="86"/>
      <c r="CF47" s="86"/>
      <c r="CG47" s="86"/>
      <c r="CH47" s="86"/>
      <c r="CI47" s="86"/>
      <c r="CJ47" s="86"/>
    </row>
    <row r="48" spans="1:88" x14ac:dyDescent="0.25">
      <c r="A48" s="51">
        <v>45</v>
      </c>
      <c r="B48" s="132">
        <v>19</v>
      </c>
      <c r="C48" s="54">
        <v>43932</v>
      </c>
      <c r="D48" s="107">
        <f t="shared" si="34"/>
        <v>14900</v>
      </c>
      <c r="E48" s="113">
        <f t="shared" si="35"/>
        <v>24413</v>
      </c>
      <c r="F48" s="84">
        <f t="shared" si="36"/>
        <v>1316</v>
      </c>
      <c r="G48" s="116">
        <v>0</v>
      </c>
      <c r="H48" s="116">
        <v>1055</v>
      </c>
      <c r="I48" s="110">
        <f t="shared" si="1"/>
        <v>1055</v>
      </c>
      <c r="J48" s="110">
        <f t="shared" si="7"/>
        <v>26000</v>
      </c>
      <c r="K48" s="123">
        <f t="shared" si="16"/>
        <v>7786</v>
      </c>
      <c r="L48" s="126">
        <f t="shared" si="19"/>
        <v>1117.8571428571429</v>
      </c>
      <c r="M48" s="70">
        <f t="shared" si="8"/>
        <v>1.0422930446983363</v>
      </c>
      <c r="N48" s="73">
        <f t="shared" si="9"/>
        <v>4.229304469833628E-2</v>
      </c>
      <c r="O48" s="73">
        <f t="shared" si="10"/>
        <v>5.5967523556388565E-2</v>
      </c>
      <c r="P48" s="70">
        <f t="shared" si="40"/>
        <v>0.99478769387236199</v>
      </c>
      <c r="Q48" s="107">
        <f t="shared" si="2"/>
        <v>5686</v>
      </c>
      <c r="R48" s="113">
        <f t="shared" si="39"/>
        <v>8386</v>
      </c>
      <c r="S48" s="84">
        <v>189</v>
      </c>
      <c r="T48" s="116">
        <v>0</v>
      </c>
      <c r="U48" s="116">
        <v>133</v>
      </c>
      <c r="V48" s="110">
        <f t="shared" si="3"/>
        <v>133</v>
      </c>
      <c r="W48" s="110">
        <f t="shared" si="12"/>
        <v>9274</v>
      </c>
      <c r="X48" s="123">
        <f t="shared" si="17"/>
        <v>1764</v>
      </c>
      <c r="Y48" s="125">
        <f t="shared" si="22"/>
        <v>200.14285714285714</v>
      </c>
      <c r="Z48" s="53">
        <f t="shared" si="13"/>
        <v>1.014549830434307</v>
      </c>
      <c r="AA48" s="73">
        <f t="shared" si="14"/>
        <v>1.4549830434307021E-2</v>
      </c>
      <c r="AB48" s="105">
        <f t="shared" si="28"/>
        <v>0.9556616643929059</v>
      </c>
      <c r="AC48" s="106">
        <f t="shared" si="4"/>
        <v>2511</v>
      </c>
      <c r="AD48" s="84">
        <f t="shared" si="41"/>
        <v>2643</v>
      </c>
      <c r="AE48" s="101">
        <v>132</v>
      </c>
      <c r="AF48" s="116">
        <v>0</v>
      </c>
      <c r="AG48" s="116">
        <v>141</v>
      </c>
      <c r="AH48" s="128">
        <f t="shared" si="5"/>
        <v>141</v>
      </c>
      <c r="AI48" s="128">
        <f t="shared" si="15"/>
        <v>3174</v>
      </c>
      <c r="AJ48" s="123">
        <f t="shared" si="18"/>
        <v>992</v>
      </c>
      <c r="AK48" s="125">
        <f t="shared" si="20"/>
        <v>149.42857142857142</v>
      </c>
      <c r="AL48" s="70">
        <f t="shared" si="31"/>
        <v>1.04648862512364</v>
      </c>
      <c r="AM48" s="73">
        <f t="shared" si="32"/>
        <v>4.6488625123640048E-2</v>
      </c>
      <c r="AN48" s="74">
        <f t="shared" si="37"/>
        <v>0.97211895910780655</v>
      </c>
      <c r="AO48" s="316">
        <f t="shared" si="23"/>
        <v>412</v>
      </c>
      <c r="AP48" s="316">
        <f t="shared" si="24"/>
        <v>-147</v>
      </c>
      <c r="AQ48" s="316">
        <f t="shared" si="25"/>
        <v>-32</v>
      </c>
      <c r="AR48" s="222" t="s">
        <v>301</v>
      </c>
      <c r="AS48" s="172">
        <v>24413</v>
      </c>
      <c r="AT48" s="170"/>
      <c r="AU48" s="179"/>
      <c r="AV48" s="336"/>
      <c r="AW48" s="132" t="s">
        <v>301</v>
      </c>
      <c r="AX48" s="2">
        <v>833</v>
      </c>
      <c r="BA48" s="41">
        <f t="shared" si="38"/>
        <v>957.28571428571433</v>
      </c>
      <c r="BF48" s="85"/>
      <c r="BG48" s="88"/>
      <c r="BH48" s="85"/>
      <c r="BI48" s="86"/>
      <c r="BJ48" s="86"/>
      <c r="BK48" s="88"/>
      <c r="BL48" s="89"/>
      <c r="BM48" s="229"/>
      <c r="BN48" s="72"/>
      <c r="BO48" s="72"/>
      <c r="BP48" s="72"/>
      <c r="BQ48" s="72"/>
      <c r="BS48" s="17">
        <f t="shared" si="29"/>
        <v>1112.2857142857142</v>
      </c>
      <c r="BT48" s="132">
        <v>1335</v>
      </c>
      <c r="BU48" s="72"/>
      <c r="BW48" s="86"/>
      <c r="BX48" s="86"/>
      <c r="BY48" s="86"/>
      <c r="BZ48" s="88"/>
      <c r="CA48" s="86"/>
      <c r="CB48" s="86"/>
      <c r="CC48" s="86"/>
      <c r="CD48" s="88"/>
      <c r="CE48" s="86"/>
      <c r="CF48" s="86"/>
      <c r="CG48" s="86"/>
      <c r="CH48" s="86"/>
      <c r="CI48" s="86"/>
      <c r="CJ48" s="86"/>
    </row>
    <row r="49" spans="1:88" x14ac:dyDescent="0.25">
      <c r="A49" s="51">
        <v>46</v>
      </c>
      <c r="B49" s="132">
        <v>20</v>
      </c>
      <c r="C49" s="54">
        <v>43933</v>
      </c>
      <c r="D49" s="107">
        <f t="shared" si="34"/>
        <v>16034</v>
      </c>
      <c r="E49" s="113">
        <f t="shared" si="35"/>
        <v>25587</v>
      </c>
      <c r="F49" s="84">
        <f t="shared" si="36"/>
        <v>1174</v>
      </c>
      <c r="G49" s="116">
        <v>0</v>
      </c>
      <c r="H49" s="116">
        <v>823</v>
      </c>
      <c r="I49" s="110">
        <f t="shared" si="1"/>
        <v>823</v>
      </c>
      <c r="J49" s="110">
        <f t="shared" si="7"/>
        <v>26823</v>
      </c>
      <c r="K49" s="123">
        <f t="shared" si="16"/>
        <v>7736</v>
      </c>
      <c r="L49" s="126">
        <f t="shared" si="19"/>
        <v>1113</v>
      </c>
      <c r="M49" s="70">
        <f t="shared" si="8"/>
        <v>1.0316538461538463</v>
      </c>
      <c r="N49" s="73">
        <f t="shared" si="9"/>
        <v>3.1653846153846255E-2</v>
      </c>
      <c r="O49" s="73">
        <f t="shared" si="10"/>
        <v>5.130106986365366E-2</v>
      </c>
      <c r="P49" s="70">
        <f t="shared" si="40"/>
        <v>0.99565495207667731</v>
      </c>
      <c r="Q49" s="107">
        <f t="shared" si="2"/>
        <v>5736</v>
      </c>
      <c r="R49" s="113">
        <f>R48+S49-7</f>
        <v>8582</v>
      </c>
      <c r="S49" s="84">
        <v>203</v>
      </c>
      <c r="T49" s="116">
        <v>0</v>
      </c>
      <c r="U49" s="116">
        <v>126</v>
      </c>
      <c r="V49" s="110">
        <f t="shared" si="3"/>
        <v>126</v>
      </c>
      <c r="W49" s="110">
        <f t="shared" si="12"/>
        <v>9400</v>
      </c>
      <c r="X49" s="123">
        <f t="shared" si="17"/>
        <v>1714</v>
      </c>
      <c r="Y49" s="125">
        <f t="shared" si="22"/>
        <v>187.14285714285714</v>
      </c>
      <c r="Z49" s="53">
        <f t="shared" si="13"/>
        <v>1.0135863704981669</v>
      </c>
      <c r="AA49" s="73">
        <f t="shared" si="14"/>
        <v>1.3586370498166911E-2</v>
      </c>
      <c r="AB49" s="105">
        <f t="shared" si="28"/>
        <v>0.93504639543183443</v>
      </c>
      <c r="AC49" s="106">
        <f t="shared" si="4"/>
        <v>2643</v>
      </c>
      <c r="AD49" s="84">
        <f t="shared" si="41"/>
        <v>2737</v>
      </c>
      <c r="AE49" s="101">
        <v>94</v>
      </c>
      <c r="AF49" s="116">
        <v>0</v>
      </c>
      <c r="AG49" s="116">
        <v>143</v>
      </c>
      <c r="AH49" s="128">
        <f t="shared" si="5"/>
        <v>143</v>
      </c>
      <c r="AI49" s="128">
        <f t="shared" si="15"/>
        <v>3317</v>
      </c>
      <c r="AJ49" s="123">
        <f t="shared" si="18"/>
        <v>971</v>
      </c>
      <c r="AK49" s="125">
        <f t="shared" si="20"/>
        <v>146.57142857142858</v>
      </c>
      <c r="AL49" s="70">
        <f t="shared" si="31"/>
        <v>1.0450535601764335</v>
      </c>
      <c r="AM49" s="73">
        <f t="shared" si="32"/>
        <v>4.5053560176433471E-2</v>
      </c>
      <c r="AN49" s="74">
        <f t="shared" si="37"/>
        <v>0.98087954110898679</v>
      </c>
      <c r="AO49" s="316">
        <f t="shared" si="23"/>
        <v>-50</v>
      </c>
      <c r="AP49" s="316">
        <f t="shared" si="24"/>
        <v>-50</v>
      </c>
      <c r="AQ49" s="316">
        <f t="shared" si="25"/>
        <v>-21</v>
      </c>
      <c r="AR49" s="222" t="s">
        <v>300</v>
      </c>
      <c r="AS49" s="172">
        <v>25587</v>
      </c>
      <c r="AT49" s="173"/>
      <c r="AU49" s="179"/>
      <c r="AV49" s="336"/>
      <c r="AW49" s="132" t="s">
        <v>300</v>
      </c>
      <c r="AX49" s="2">
        <v>738</v>
      </c>
      <c r="BA49" s="41">
        <f t="shared" si="38"/>
        <v>950.42857142857144</v>
      </c>
      <c r="BF49" s="85"/>
      <c r="BG49" s="88"/>
      <c r="BH49" s="85"/>
      <c r="BI49" s="86"/>
      <c r="BJ49" s="86"/>
      <c r="BK49" s="88"/>
      <c r="BL49" s="89"/>
      <c r="BM49" s="229"/>
      <c r="BN49" s="72"/>
      <c r="BO49" s="72"/>
      <c r="BP49" s="72"/>
      <c r="BQ49" s="72"/>
      <c r="BS49" s="17">
        <f t="shared" si="29"/>
        <v>1105.1428571428571</v>
      </c>
      <c r="BT49" s="132">
        <v>1335</v>
      </c>
      <c r="BU49" s="72"/>
      <c r="BW49" s="86"/>
      <c r="BX49" s="86"/>
      <c r="BY49" s="86"/>
      <c r="BZ49" s="88"/>
      <c r="CA49" s="86"/>
      <c r="CB49" s="86"/>
      <c r="CC49" s="86"/>
      <c r="CD49" s="88"/>
      <c r="CE49" s="86"/>
      <c r="CF49" s="86"/>
      <c r="CG49" s="86"/>
      <c r="CH49" s="86"/>
      <c r="CI49" s="86"/>
      <c r="CJ49" s="86"/>
    </row>
    <row r="50" spans="1:88" x14ac:dyDescent="0.25">
      <c r="A50" s="51">
        <v>47</v>
      </c>
      <c r="B50" s="132">
        <v>21</v>
      </c>
      <c r="C50" s="54">
        <v>43934</v>
      </c>
      <c r="D50" s="107">
        <f t="shared" si="34"/>
        <v>17005</v>
      </c>
      <c r="E50" s="113">
        <f t="shared" si="35"/>
        <v>26551</v>
      </c>
      <c r="F50" s="84">
        <f t="shared" si="36"/>
        <v>964</v>
      </c>
      <c r="G50" s="116">
        <v>0</v>
      </c>
      <c r="H50" s="116">
        <v>756</v>
      </c>
      <c r="I50" s="110">
        <f t="shared" si="1"/>
        <v>756</v>
      </c>
      <c r="J50" s="110">
        <f t="shared" si="7"/>
        <v>27579</v>
      </c>
      <c r="K50" s="123">
        <f t="shared" si="16"/>
        <v>7748</v>
      </c>
      <c r="L50" s="126">
        <f t="shared" si="19"/>
        <v>1110.5714285714287</v>
      </c>
      <c r="M50" s="70">
        <f t="shared" si="8"/>
        <v>1.028184766804608</v>
      </c>
      <c r="N50" s="73">
        <f t="shared" si="9"/>
        <v>2.8184766804608019E-2</v>
      </c>
      <c r="O50" s="73">
        <f t="shared" si="10"/>
        <v>4.4073085922000342E-2</v>
      </c>
      <c r="P50" s="70">
        <f t="shared" si="40"/>
        <v>0.99781799512257741</v>
      </c>
      <c r="Q50" s="107">
        <f t="shared" si="2"/>
        <v>5845</v>
      </c>
      <c r="R50" s="113">
        <f t="shared" ref="R50:R81" si="42">R49+S50</f>
        <v>8729</v>
      </c>
      <c r="S50" s="84">
        <v>147</v>
      </c>
      <c r="T50" s="116">
        <v>0</v>
      </c>
      <c r="U50" s="116">
        <v>135</v>
      </c>
      <c r="V50" s="110">
        <f t="shared" si="3"/>
        <v>135</v>
      </c>
      <c r="W50" s="110">
        <f t="shared" si="12"/>
        <v>9535</v>
      </c>
      <c r="X50" s="123">
        <f t="shared" si="17"/>
        <v>1601</v>
      </c>
      <c r="Y50" s="125">
        <f t="shared" si="22"/>
        <v>161.85714285714286</v>
      </c>
      <c r="Z50" s="53">
        <f t="shared" si="13"/>
        <v>1.0143617021276596</v>
      </c>
      <c r="AA50" s="73">
        <f t="shared" si="14"/>
        <v>1.4361702127659637E-2</v>
      </c>
      <c r="AB50" s="105">
        <f t="shared" si="28"/>
        <v>0.86488549618320609</v>
      </c>
      <c r="AC50" s="106">
        <f t="shared" si="4"/>
        <v>2737</v>
      </c>
      <c r="AD50" s="84">
        <f t="shared" si="41"/>
        <v>2823</v>
      </c>
      <c r="AE50" s="101">
        <v>86</v>
      </c>
      <c r="AF50" s="116">
        <v>0</v>
      </c>
      <c r="AG50" s="116">
        <v>129</v>
      </c>
      <c r="AH50" s="128">
        <f t="shared" si="5"/>
        <v>129</v>
      </c>
      <c r="AI50" s="128">
        <f t="shared" si="15"/>
        <v>3446</v>
      </c>
      <c r="AJ50" s="123">
        <f t="shared" si="18"/>
        <v>956</v>
      </c>
      <c r="AK50" s="125">
        <f t="shared" si="20"/>
        <v>141.14285714285714</v>
      </c>
      <c r="AL50" s="70">
        <f t="shared" si="31"/>
        <v>1.0388905637624359</v>
      </c>
      <c r="AM50" s="73">
        <f t="shared" si="32"/>
        <v>3.8890563762435937E-2</v>
      </c>
      <c r="AN50" s="74">
        <f t="shared" si="37"/>
        <v>0.96296296296296291</v>
      </c>
      <c r="AO50" s="316">
        <f t="shared" si="23"/>
        <v>12</v>
      </c>
      <c r="AP50" s="316">
        <f t="shared" si="24"/>
        <v>-113</v>
      </c>
      <c r="AQ50" s="316">
        <f t="shared" si="25"/>
        <v>-15</v>
      </c>
      <c r="AR50" s="222" t="s">
        <v>299</v>
      </c>
      <c r="AS50" s="172">
        <v>26551</v>
      </c>
      <c r="AT50" s="170"/>
      <c r="AU50" s="179"/>
      <c r="AV50" s="336"/>
      <c r="AW50" s="132" t="s">
        <v>299</v>
      </c>
      <c r="AX50" s="2">
        <v>774</v>
      </c>
      <c r="BA50" s="41">
        <f t="shared" si="38"/>
        <v>896.71428571428567</v>
      </c>
      <c r="BF50" s="85"/>
      <c r="BG50" s="88"/>
      <c r="BH50" s="85"/>
      <c r="BI50" s="86"/>
      <c r="BJ50" s="86"/>
      <c r="BK50" s="88"/>
      <c r="BL50" s="89"/>
      <c r="BM50" s="229"/>
      <c r="BN50" s="72"/>
      <c r="BO50" s="72"/>
      <c r="BP50" s="72"/>
      <c r="BQ50" s="72"/>
      <c r="BS50" s="17">
        <f t="shared" si="29"/>
        <v>1106.8571428571429</v>
      </c>
      <c r="BT50" s="132">
        <v>1335</v>
      </c>
      <c r="BU50" s="72"/>
      <c r="BW50" s="86"/>
      <c r="BX50" s="86"/>
      <c r="BY50" s="86"/>
      <c r="BZ50" s="88"/>
      <c r="CA50" s="86"/>
      <c r="CB50" s="86"/>
      <c r="CC50" s="86"/>
      <c r="CD50" s="88"/>
      <c r="CE50" s="86"/>
      <c r="CF50" s="86"/>
      <c r="CG50" s="86"/>
      <c r="CH50" s="86"/>
      <c r="CI50" s="86"/>
      <c r="CJ50" s="86"/>
    </row>
    <row r="51" spans="1:88" x14ac:dyDescent="0.25">
      <c r="A51" s="51">
        <v>48</v>
      </c>
      <c r="B51" s="132">
        <v>22</v>
      </c>
      <c r="C51" s="54">
        <v>43935</v>
      </c>
      <c r="D51" s="107">
        <f t="shared" si="34"/>
        <v>17822</v>
      </c>
      <c r="E51" s="113">
        <f t="shared" si="35"/>
        <v>27419</v>
      </c>
      <c r="F51" s="84">
        <f t="shared" si="36"/>
        <v>868</v>
      </c>
      <c r="G51" s="116">
        <v>0</v>
      </c>
      <c r="H51" s="116">
        <v>814</v>
      </c>
      <c r="I51" s="110">
        <f t="shared" si="1"/>
        <v>814</v>
      </c>
      <c r="J51" s="110">
        <f t="shared" si="7"/>
        <v>28393</v>
      </c>
      <c r="K51" s="123">
        <f t="shared" si="16"/>
        <v>7839</v>
      </c>
      <c r="L51" s="126">
        <f t="shared" si="19"/>
        <v>1071.2857142857142</v>
      </c>
      <c r="M51" s="70">
        <f t="shared" si="8"/>
        <v>1.0295152108488344</v>
      </c>
      <c r="N51" s="73">
        <f t="shared" si="9"/>
        <v>2.951521084883435E-2</v>
      </c>
      <c r="O51" s="73">
        <f t="shared" si="10"/>
        <v>3.8167512209043949E-2</v>
      </c>
      <c r="P51" s="70">
        <f t="shared" si="40"/>
        <v>0.96462567532801635</v>
      </c>
      <c r="Q51" s="107">
        <f t="shared" si="2"/>
        <v>5906</v>
      </c>
      <c r="R51" s="113">
        <f t="shared" si="42"/>
        <v>8939</v>
      </c>
      <c r="S51" s="84">
        <v>210</v>
      </c>
      <c r="T51" s="116">
        <v>0</v>
      </c>
      <c r="U51" s="116">
        <v>159</v>
      </c>
      <c r="V51" s="110">
        <f t="shared" si="3"/>
        <v>159</v>
      </c>
      <c r="W51" s="110">
        <f t="shared" si="12"/>
        <v>9694</v>
      </c>
      <c r="X51" s="123">
        <f t="shared" si="17"/>
        <v>1519</v>
      </c>
      <c r="Y51" s="125">
        <f t="shared" si="22"/>
        <v>157</v>
      </c>
      <c r="Z51" s="53">
        <f t="shared" si="13"/>
        <v>1.016675406397483</v>
      </c>
      <c r="AA51" s="73">
        <f t="shared" si="14"/>
        <v>1.6675406397482995E-2</v>
      </c>
      <c r="AB51" s="105">
        <f t="shared" si="28"/>
        <v>0.96999117387466904</v>
      </c>
      <c r="AC51" s="106">
        <f t="shared" si="4"/>
        <v>2823</v>
      </c>
      <c r="AD51" s="84">
        <f t="shared" si="41"/>
        <v>2945</v>
      </c>
      <c r="AE51" s="101">
        <v>122</v>
      </c>
      <c r="AF51" s="116">
        <v>0</v>
      </c>
      <c r="AG51" s="116">
        <v>130</v>
      </c>
      <c r="AH51" s="128">
        <f t="shared" si="5"/>
        <v>130</v>
      </c>
      <c r="AI51" s="128">
        <f t="shared" si="15"/>
        <v>3576</v>
      </c>
      <c r="AJ51" s="123">
        <f t="shared" si="18"/>
        <v>844</v>
      </c>
      <c r="AK51" s="125">
        <f t="shared" si="20"/>
        <v>138.14285714285714</v>
      </c>
      <c r="AL51" s="70">
        <f t="shared" si="31"/>
        <v>1.0377248984329657</v>
      </c>
      <c r="AM51" s="73">
        <f t="shared" si="32"/>
        <v>3.772489843296567E-2</v>
      </c>
      <c r="AN51" s="74">
        <f t="shared" si="37"/>
        <v>0.97874493927125505</v>
      </c>
      <c r="AO51" s="316">
        <f t="shared" si="23"/>
        <v>91</v>
      </c>
      <c r="AP51" s="316">
        <f t="shared" si="24"/>
        <v>-82</v>
      </c>
      <c r="AQ51" s="316">
        <f t="shared" si="25"/>
        <v>-112</v>
      </c>
      <c r="AR51" s="222" t="s">
        <v>298</v>
      </c>
      <c r="AS51" s="172">
        <v>27419</v>
      </c>
      <c r="AT51" s="173"/>
      <c r="AU51" s="179"/>
      <c r="AV51" s="336"/>
      <c r="AW51" s="132" t="s">
        <v>298</v>
      </c>
      <c r="AX51" s="2">
        <v>755</v>
      </c>
      <c r="BA51" s="41">
        <f t="shared" si="38"/>
        <v>861.85714285714289</v>
      </c>
      <c r="BF51" s="85"/>
      <c r="BG51" s="88"/>
      <c r="BH51" s="85"/>
      <c r="BI51" s="86"/>
      <c r="BJ51" s="86"/>
      <c r="BK51" s="88"/>
      <c r="BL51" s="89"/>
      <c r="BM51" s="229"/>
      <c r="BN51" s="72"/>
      <c r="BO51" s="72"/>
      <c r="BP51" s="72"/>
      <c r="BQ51" s="72"/>
      <c r="BS51" s="17">
        <f t="shared" si="29"/>
        <v>1119.8571428571429</v>
      </c>
      <c r="BT51" s="132">
        <v>1335</v>
      </c>
      <c r="BU51" s="72"/>
      <c r="BW51" s="86"/>
      <c r="BX51" s="86"/>
      <c r="BY51" s="86"/>
      <c r="BZ51" s="88"/>
      <c r="CA51" s="86"/>
      <c r="CB51" s="86"/>
      <c r="CC51" s="86"/>
      <c r="CD51" s="88"/>
      <c r="CE51" s="86"/>
      <c r="CF51" s="86"/>
      <c r="CG51" s="86"/>
      <c r="CH51" s="86"/>
      <c r="CI51" s="86"/>
      <c r="CJ51" s="86"/>
    </row>
    <row r="52" spans="1:88" x14ac:dyDescent="0.25">
      <c r="A52" s="51">
        <v>49</v>
      </c>
      <c r="B52" s="132">
        <v>23</v>
      </c>
      <c r="C52" s="54">
        <v>43936</v>
      </c>
      <c r="D52" s="107">
        <f t="shared" si="34"/>
        <v>18480</v>
      </c>
      <c r="E52" s="113">
        <f t="shared" si="35"/>
        <v>28153</v>
      </c>
      <c r="F52" s="84">
        <f t="shared" si="36"/>
        <v>734</v>
      </c>
      <c r="G52" s="116">
        <v>0</v>
      </c>
      <c r="H52" s="116">
        <v>1114</v>
      </c>
      <c r="I52" s="110">
        <f t="shared" si="1"/>
        <v>1114</v>
      </c>
      <c r="J52" s="110">
        <f t="shared" si="7"/>
        <v>29507</v>
      </c>
      <c r="K52" s="123">
        <f t="shared" si="16"/>
        <v>7604</v>
      </c>
      <c r="L52" s="126">
        <f t="shared" si="19"/>
        <v>1038.4285714285713</v>
      </c>
      <c r="M52" s="70">
        <f t="shared" si="8"/>
        <v>1.0392350227168667</v>
      </c>
      <c r="N52" s="73">
        <f t="shared" si="9"/>
        <v>3.9235022716866741E-2</v>
      </c>
      <c r="O52" s="73">
        <f t="shared" si="10"/>
        <v>3.4176378244498332E-2</v>
      </c>
      <c r="P52" s="70">
        <f t="shared" si="40"/>
        <v>0.96932924389918651</v>
      </c>
      <c r="Q52" s="107">
        <f t="shared" si="2"/>
        <v>5994</v>
      </c>
      <c r="R52" s="113">
        <f t="shared" si="42"/>
        <v>9127</v>
      </c>
      <c r="S52" s="84">
        <v>188</v>
      </c>
      <c r="T52" s="116">
        <v>0</v>
      </c>
      <c r="U52" s="116">
        <v>108</v>
      </c>
      <c r="V52" s="110">
        <f t="shared" si="3"/>
        <v>108</v>
      </c>
      <c r="W52" s="110">
        <f t="shared" si="12"/>
        <v>9802</v>
      </c>
      <c r="X52" s="123">
        <f t="shared" si="17"/>
        <v>1399</v>
      </c>
      <c r="Y52" s="125">
        <f t="shared" si="22"/>
        <v>145.42857142857142</v>
      </c>
      <c r="Z52" s="53">
        <f t="shared" si="13"/>
        <v>1.0111409119042707</v>
      </c>
      <c r="AA52" s="73">
        <f t="shared" si="14"/>
        <v>1.1140911904270689E-2</v>
      </c>
      <c r="AB52" s="105">
        <f t="shared" si="28"/>
        <v>0.9262966333030026</v>
      </c>
      <c r="AC52" s="106">
        <f t="shared" si="4"/>
        <v>2945</v>
      </c>
      <c r="AD52" s="84">
        <f t="shared" si="41"/>
        <v>3134</v>
      </c>
      <c r="AE52" s="101">
        <v>189</v>
      </c>
      <c r="AF52" s="116">
        <v>0</v>
      </c>
      <c r="AG52" s="116">
        <v>123</v>
      </c>
      <c r="AH52" s="128">
        <f t="shared" si="5"/>
        <v>123</v>
      </c>
      <c r="AI52" s="128">
        <f t="shared" si="15"/>
        <v>3699</v>
      </c>
      <c r="AJ52" s="123">
        <f t="shared" si="18"/>
        <v>886</v>
      </c>
      <c r="AK52" s="125">
        <f t="shared" si="20"/>
        <v>134.28571428571428</v>
      </c>
      <c r="AL52" s="70">
        <f t="shared" si="31"/>
        <v>1.0343959731543624</v>
      </c>
      <c r="AM52" s="73">
        <f t="shared" si="32"/>
        <v>3.439597315436238E-2</v>
      </c>
      <c r="AN52" s="74">
        <f t="shared" si="37"/>
        <v>0.97207859358841775</v>
      </c>
      <c r="AO52" s="316">
        <f t="shared" si="23"/>
        <v>-235</v>
      </c>
      <c r="AP52" s="316">
        <f t="shared" si="24"/>
        <v>-120</v>
      </c>
      <c r="AQ52" s="316">
        <f t="shared" si="25"/>
        <v>42</v>
      </c>
      <c r="AR52" s="222" t="s">
        <v>297</v>
      </c>
      <c r="AS52" s="172">
        <v>28153</v>
      </c>
      <c r="AT52" s="170"/>
      <c r="AU52" s="179"/>
      <c r="AV52" s="336"/>
      <c r="AW52" s="132" t="s">
        <v>297</v>
      </c>
      <c r="AX52" s="2">
        <v>747</v>
      </c>
      <c r="BA52" s="41">
        <f t="shared" si="38"/>
        <v>820.57142857142856</v>
      </c>
      <c r="BF52" s="85"/>
      <c r="BG52" s="88"/>
      <c r="BH52" s="85"/>
      <c r="BI52" s="86"/>
      <c r="BJ52" s="86"/>
      <c r="BK52" s="88"/>
      <c r="BL52" s="89"/>
      <c r="BM52" s="229"/>
      <c r="BN52" s="72"/>
      <c r="BO52" s="72"/>
      <c r="BP52" s="72"/>
      <c r="BQ52" s="72"/>
      <c r="BS52" s="17">
        <f t="shared" si="29"/>
        <v>1086.2857142857142</v>
      </c>
      <c r="BT52" s="132">
        <v>1335</v>
      </c>
      <c r="BU52" s="72"/>
      <c r="BW52" s="86"/>
      <c r="BX52" s="86"/>
      <c r="BY52" s="86"/>
      <c r="BZ52" s="88"/>
      <c r="CA52" s="86"/>
      <c r="CB52" s="86"/>
      <c r="CC52" s="86"/>
      <c r="CD52" s="88"/>
      <c r="CE52" s="86"/>
      <c r="CF52" s="86"/>
      <c r="CG52" s="86"/>
      <c r="CH52" s="86"/>
      <c r="CI52" s="86"/>
      <c r="CJ52" s="86"/>
    </row>
    <row r="53" spans="1:88" x14ac:dyDescent="0.25">
      <c r="A53" s="51">
        <v>50</v>
      </c>
      <c r="B53" s="132">
        <v>24</v>
      </c>
      <c r="C53" s="54">
        <v>43937</v>
      </c>
      <c r="D53" s="107">
        <f t="shared" si="34"/>
        <v>19026</v>
      </c>
      <c r="E53" s="113">
        <f t="shared" si="35"/>
        <v>29214</v>
      </c>
      <c r="F53" s="84">
        <f t="shared" si="36"/>
        <v>1061</v>
      </c>
      <c r="G53" s="116">
        <v>0</v>
      </c>
      <c r="H53" s="116">
        <v>1168</v>
      </c>
      <c r="I53" s="110">
        <f t="shared" si="1"/>
        <v>1168</v>
      </c>
      <c r="J53" s="110">
        <f t="shared" si="7"/>
        <v>30675</v>
      </c>
      <c r="K53" s="123">
        <f t="shared" si="16"/>
        <v>7452</v>
      </c>
      <c r="L53" s="126">
        <f t="shared" si="19"/>
        <v>1017.7142857142857</v>
      </c>
      <c r="M53" s="70">
        <f t="shared" si="8"/>
        <v>1.0395838275663403</v>
      </c>
      <c r="N53" s="73">
        <f t="shared" si="9"/>
        <v>3.9583827566340268E-2</v>
      </c>
      <c r="O53" s="73">
        <f t="shared" si="10"/>
        <v>3.3634534818099124E-2</v>
      </c>
      <c r="P53" s="70">
        <f t="shared" si="40"/>
        <v>0.98005227679185591</v>
      </c>
      <c r="Q53" s="107">
        <f t="shared" si="2"/>
        <v>5993</v>
      </c>
      <c r="R53" s="113">
        <f t="shared" si="42"/>
        <v>9309</v>
      </c>
      <c r="S53" s="84">
        <v>182</v>
      </c>
      <c r="T53" s="116">
        <v>0</v>
      </c>
      <c r="U53" s="116">
        <v>101</v>
      </c>
      <c r="V53" s="110">
        <f t="shared" si="3"/>
        <v>101</v>
      </c>
      <c r="W53" s="110">
        <f t="shared" si="12"/>
        <v>9903</v>
      </c>
      <c r="X53" s="123">
        <f t="shared" si="17"/>
        <v>1344</v>
      </c>
      <c r="Y53" s="125">
        <f t="shared" si="22"/>
        <v>133.28571428571428</v>
      </c>
      <c r="Z53" s="53">
        <f t="shared" si="13"/>
        <v>1.0103040195878392</v>
      </c>
      <c r="AA53" s="73">
        <f t="shared" si="14"/>
        <v>1.0304019587839219E-2</v>
      </c>
      <c r="AB53" s="105">
        <f t="shared" si="28"/>
        <v>0.91650294695481338</v>
      </c>
      <c r="AC53" s="106">
        <f t="shared" si="4"/>
        <v>3134</v>
      </c>
      <c r="AD53" s="84">
        <f t="shared" si="41"/>
        <v>3315</v>
      </c>
      <c r="AE53" s="101">
        <v>181</v>
      </c>
      <c r="AF53" s="116">
        <v>0</v>
      </c>
      <c r="AG53" s="116">
        <v>137</v>
      </c>
      <c r="AH53" s="128">
        <f t="shared" si="5"/>
        <v>137</v>
      </c>
      <c r="AI53" s="128">
        <f t="shared" si="15"/>
        <v>3836</v>
      </c>
      <c r="AJ53" s="123">
        <f t="shared" si="18"/>
        <v>919</v>
      </c>
      <c r="AK53" s="125">
        <f t="shared" si="20"/>
        <v>137.14285714285714</v>
      </c>
      <c r="AL53" s="70">
        <f t="shared" si="31"/>
        <v>1.037037037037037</v>
      </c>
      <c r="AM53" s="73">
        <f t="shared" si="32"/>
        <v>3.7037037037036979E-2</v>
      </c>
      <c r="AN53" s="74">
        <f t="shared" si="37"/>
        <v>1.021276595744681</v>
      </c>
      <c r="AO53" s="316">
        <f t="shared" si="23"/>
        <v>-152</v>
      </c>
      <c r="AP53" s="316">
        <f t="shared" si="24"/>
        <v>-55</v>
      </c>
      <c r="AQ53" s="316">
        <f t="shared" si="25"/>
        <v>33</v>
      </c>
      <c r="AR53" s="222" t="s">
        <v>296</v>
      </c>
      <c r="AS53" s="172">
        <v>29214</v>
      </c>
      <c r="AT53" s="173"/>
      <c r="AU53" s="179"/>
      <c r="AV53" s="336"/>
      <c r="AW53" s="132" t="s">
        <v>296</v>
      </c>
      <c r="AX53" s="2">
        <v>703</v>
      </c>
      <c r="BA53" s="41">
        <f t="shared" si="38"/>
        <v>792.42857142857144</v>
      </c>
      <c r="BF53" s="85"/>
      <c r="BG53" s="88"/>
      <c r="BH53" s="85"/>
      <c r="BI53" s="86"/>
      <c r="BJ53" s="86"/>
      <c r="BK53" s="88"/>
      <c r="BL53" s="89"/>
      <c r="BM53" s="229"/>
      <c r="BN53" s="72"/>
      <c r="BO53" s="72"/>
      <c r="BP53" s="72"/>
      <c r="BQ53" s="72"/>
      <c r="BS53" s="17">
        <f t="shared" si="29"/>
        <v>1064.5714285714287</v>
      </c>
      <c r="BT53" s="132">
        <v>1335</v>
      </c>
      <c r="BU53" s="72"/>
      <c r="BW53" s="86"/>
      <c r="BX53" s="86"/>
      <c r="BY53" s="86"/>
      <c r="BZ53" s="88"/>
      <c r="CA53" s="86"/>
      <c r="CB53" s="86"/>
      <c r="CC53" s="86"/>
      <c r="CD53" s="88"/>
      <c r="CE53" s="86"/>
      <c r="CF53" s="86"/>
      <c r="CG53" s="86"/>
      <c r="CH53" s="86"/>
      <c r="CI53" s="86"/>
      <c r="CJ53" s="86"/>
    </row>
    <row r="54" spans="1:88" x14ac:dyDescent="0.25">
      <c r="A54" s="51">
        <v>51</v>
      </c>
      <c r="B54" s="132">
        <v>25</v>
      </c>
      <c r="C54" s="54">
        <v>43938</v>
      </c>
      <c r="D54" s="107">
        <f t="shared" si="34"/>
        <v>19905</v>
      </c>
      <c r="E54" s="113">
        <f t="shared" si="35"/>
        <v>30449</v>
      </c>
      <c r="F54" s="84">
        <f t="shared" si="36"/>
        <v>1235</v>
      </c>
      <c r="G54" s="116">
        <v>0</v>
      </c>
      <c r="H54" s="116">
        <v>1276</v>
      </c>
      <c r="I54" s="110">
        <f t="shared" si="1"/>
        <v>1276</v>
      </c>
      <c r="J54" s="110">
        <f t="shared" si="7"/>
        <v>31951</v>
      </c>
      <c r="K54" s="123">
        <f t="shared" si="16"/>
        <v>7352</v>
      </c>
      <c r="L54" s="126">
        <f t="shared" si="19"/>
        <v>1000.8571428571429</v>
      </c>
      <c r="M54" s="70">
        <f t="shared" si="8"/>
        <v>1.0415973920130399</v>
      </c>
      <c r="N54" s="73">
        <f t="shared" si="9"/>
        <v>4.1597392013039913E-2</v>
      </c>
      <c r="O54" s="73">
        <f t="shared" si="10"/>
        <v>3.562324398993786E-2</v>
      </c>
      <c r="P54" s="70">
        <f t="shared" si="40"/>
        <v>0.98343627175743975</v>
      </c>
      <c r="Q54" s="107">
        <f t="shared" si="2"/>
        <v>5994</v>
      </c>
      <c r="R54" s="113">
        <f t="shared" si="42"/>
        <v>9465</v>
      </c>
      <c r="S54" s="84">
        <v>156</v>
      </c>
      <c r="T54" s="116">
        <v>0</v>
      </c>
      <c r="U54" s="116">
        <v>122</v>
      </c>
      <c r="V54" s="110">
        <f t="shared" si="3"/>
        <v>122</v>
      </c>
      <c r="W54" s="110">
        <f t="shared" si="12"/>
        <v>10025</v>
      </c>
      <c r="X54" s="123">
        <f t="shared" si="17"/>
        <v>1275</v>
      </c>
      <c r="Y54" s="125">
        <f t="shared" si="22"/>
        <v>126.28571428571429</v>
      </c>
      <c r="Z54" s="53">
        <f t="shared" si="13"/>
        <v>1.0123194991416742</v>
      </c>
      <c r="AA54" s="73">
        <f t="shared" si="14"/>
        <v>1.2319499141674184E-2</v>
      </c>
      <c r="AB54" s="105">
        <f t="shared" si="28"/>
        <v>0.94748124330117911</v>
      </c>
      <c r="AC54" s="106">
        <f t="shared" si="4"/>
        <v>3315</v>
      </c>
      <c r="AD54" s="84">
        <f t="shared" si="41"/>
        <v>3459</v>
      </c>
      <c r="AE54" s="101">
        <v>144</v>
      </c>
      <c r="AF54" s="116">
        <v>0</v>
      </c>
      <c r="AG54" s="116">
        <v>129</v>
      </c>
      <c r="AH54" s="128">
        <f t="shared" si="5"/>
        <v>129</v>
      </c>
      <c r="AI54" s="128">
        <f t="shared" si="15"/>
        <v>3965</v>
      </c>
      <c r="AJ54" s="123">
        <f t="shared" si="18"/>
        <v>948</v>
      </c>
      <c r="AK54" s="125">
        <f t="shared" si="20"/>
        <v>133.14285714285714</v>
      </c>
      <c r="AL54" s="70">
        <f t="shared" si="31"/>
        <v>1.033628779979145</v>
      </c>
      <c r="AM54" s="73">
        <f t="shared" si="32"/>
        <v>3.362877997914504E-2</v>
      </c>
      <c r="AN54" s="74">
        <f t="shared" si="37"/>
        <v>0.97083333333333333</v>
      </c>
      <c r="AO54" s="316">
        <f t="shared" si="23"/>
        <v>-100</v>
      </c>
      <c r="AP54" s="316">
        <f t="shared" si="24"/>
        <v>-69</v>
      </c>
      <c r="AQ54" s="316">
        <f t="shared" si="25"/>
        <v>29</v>
      </c>
      <c r="AR54" s="222" t="s">
        <v>295</v>
      </c>
      <c r="AS54" s="172">
        <v>30449</v>
      </c>
      <c r="AT54" s="170"/>
      <c r="AU54" s="179"/>
      <c r="AV54" s="336"/>
      <c r="AW54" s="132" t="s">
        <v>295</v>
      </c>
      <c r="AX54" s="2">
        <v>698</v>
      </c>
      <c r="BA54" s="41">
        <f t="shared" si="38"/>
        <v>749.71428571428567</v>
      </c>
      <c r="BF54" s="85"/>
      <c r="BG54" s="85"/>
      <c r="BH54" s="85"/>
      <c r="BI54" s="86"/>
      <c r="BJ54" s="86"/>
      <c r="BK54" s="86"/>
      <c r="BL54" s="86"/>
      <c r="BM54" s="85"/>
      <c r="BN54" s="85"/>
      <c r="BQ54" s="85"/>
      <c r="BS54" s="17">
        <f t="shared" si="29"/>
        <v>1050.2857142857142</v>
      </c>
      <c r="BT54" s="132">
        <v>1335</v>
      </c>
      <c r="BU54" s="86"/>
      <c r="BW54" s="86"/>
      <c r="BX54" s="86"/>
      <c r="BY54" s="86"/>
      <c r="BZ54" s="86"/>
      <c r="CA54" s="86"/>
      <c r="CB54" s="86"/>
      <c r="CC54" s="86"/>
      <c r="CD54" s="86"/>
      <c r="CE54" s="86"/>
      <c r="CF54" s="86"/>
      <c r="CG54" s="86"/>
      <c r="CH54" s="86"/>
      <c r="CI54" s="86"/>
      <c r="CJ54" s="86"/>
    </row>
    <row r="55" spans="1:88" x14ac:dyDescent="0.25">
      <c r="A55" s="51">
        <v>52</v>
      </c>
      <c r="B55" s="132">
        <v>26</v>
      </c>
      <c r="C55" s="54">
        <v>43939</v>
      </c>
      <c r="D55" s="107">
        <f t="shared" si="34"/>
        <v>20984</v>
      </c>
      <c r="E55" s="113">
        <f t="shared" si="35"/>
        <v>31589</v>
      </c>
      <c r="F55" s="84">
        <f t="shared" si="36"/>
        <v>1140</v>
      </c>
      <c r="G55" s="116">
        <v>0</v>
      </c>
      <c r="H55" s="116">
        <v>994</v>
      </c>
      <c r="I55" s="110">
        <f t="shared" si="1"/>
        <v>994</v>
      </c>
      <c r="J55" s="110">
        <f t="shared" si="7"/>
        <v>32945</v>
      </c>
      <c r="K55" s="123">
        <f t="shared" si="16"/>
        <v>7176</v>
      </c>
      <c r="L55" s="126">
        <f t="shared" si="19"/>
        <v>992.14285714285711</v>
      </c>
      <c r="M55" s="70">
        <f t="shared" si="8"/>
        <v>1.0311101373978906</v>
      </c>
      <c r="N55" s="73">
        <f t="shared" si="9"/>
        <v>3.1110137397890592E-2</v>
      </c>
      <c r="O55" s="73">
        <f t="shared" si="10"/>
        <v>3.6208318108594373E-2</v>
      </c>
      <c r="P55" s="70">
        <f t="shared" si="40"/>
        <v>0.99129317727662003</v>
      </c>
      <c r="Q55" s="107">
        <f t="shared" si="2"/>
        <v>6006</v>
      </c>
      <c r="R55" s="113">
        <f t="shared" si="42"/>
        <v>9594</v>
      </c>
      <c r="S55" s="84">
        <v>129</v>
      </c>
      <c r="T55" s="116">
        <v>0</v>
      </c>
      <c r="U55" s="116">
        <v>70</v>
      </c>
      <c r="V55" s="110">
        <f t="shared" si="3"/>
        <v>70</v>
      </c>
      <c r="W55" s="110">
        <f t="shared" si="12"/>
        <v>10095</v>
      </c>
      <c r="X55" s="123">
        <f t="shared" si="17"/>
        <v>1215</v>
      </c>
      <c r="Y55" s="125">
        <f t="shared" si="22"/>
        <v>117.28571428571429</v>
      </c>
      <c r="Z55" s="53">
        <f t="shared" si="13"/>
        <v>1.0069825436408977</v>
      </c>
      <c r="AA55" s="73">
        <f t="shared" si="14"/>
        <v>6.982543640897676E-3</v>
      </c>
      <c r="AB55" s="105">
        <f t="shared" si="28"/>
        <v>0.92873303167420818</v>
      </c>
      <c r="AC55" s="106">
        <f t="shared" si="4"/>
        <v>3459</v>
      </c>
      <c r="AD55" s="84">
        <f t="shared" si="41"/>
        <v>3601</v>
      </c>
      <c r="AE55" s="101">
        <v>142</v>
      </c>
      <c r="AF55" s="116">
        <v>0</v>
      </c>
      <c r="AG55" s="116">
        <v>118</v>
      </c>
      <c r="AH55" s="128">
        <f t="shared" si="5"/>
        <v>118</v>
      </c>
      <c r="AI55" s="128">
        <f t="shared" si="15"/>
        <v>4083</v>
      </c>
      <c r="AJ55" s="123">
        <f t="shared" si="18"/>
        <v>958</v>
      </c>
      <c r="AK55" s="125">
        <f t="shared" si="20"/>
        <v>129.85714285714286</v>
      </c>
      <c r="AL55" s="70">
        <f t="shared" si="31"/>
        <v>1.0297604035308954</v>
      </c>
      <c r="AM55" s="73">
        <f t="shared" si="32"/>
        <v>2.9760403530895374E-2</v>
      </c>
      <c r="AN55" s="74">
        <f t="shared" si="37"/>
        <v>0.97532188841201728</v>
      </c>
      <c r="AO55" s="316">
        <f t="shared" si="23"/>
        <v>-176</v>
      </c>
      <c r="AP55" s="316">
        <f t="shared" si="24"/>
        <v>-60</v>
      </c>
      <c r="AQ55" s="316">
        <f t="shared" si="25"/>
        <v>10</v>
      </c>
      <c r="AR55" s="222" t="s">
        <v>294</v>
      </c>
      <c r="AS55" s="172">
        <v>31589</v>
      </c>
      <c r="AT55" s="173"/>
      <c r="AU55" s="179"/>
      <c r="AV55" s="336"/>
      <c r="AW55" s="132" t="s">
        <v>294</v>
      </c>
      <c r="AX55" s="2">
        <v>606</v>
      </c>
      <c r="BA55" s="41">
        <f t="shared" si="38"/>
        <v>717.28571428571433</v>
      </c>
      <c r="BS55" s="17">
        <f t="shared" si="29"/>
        <v>1025.1428571428571</v>
      </c>
      <c r="BT55" s="132">
        <v>1335</v>
      </c>
    </row>
    <row r="56" spans="1:88" x14ac:dyDescent="0.25">
      <c r="A56" s="51">
        <v>53</v>
      </c>
      <c r="B56" s="132">
        <v>27</v>
      </c>
      <c r="C56" s="54">
        <v>43940</v>
      </c>
      <c r="D56" s="107">
        <f t="shared" si="34"/>
        <v>21995</v>
      </c>
      <c r="E56" s="113">
        <f t="shared" si="35"/>
        <v>32655</v>
      </c>
      <c r="F56" s="84">
        <f t="shared" si="36"/>
        <v>1066</v>
      </c>
      <c r="G56" s="116">
        <v>0</v>
      </c>
      <c r="H56" s="116">
        <v>623</v>
      </c>
      <c r="I56" s="110">
        <f t="shared" si="1"/>
        <v>623</v>
      </c>
      <c r="J56" s="110">
        <f t="shared" si="7"/>
        <v>33568</v>
      </c>
      <c r="K56" s="123">
        <f t="shared" si="16"/>
        <v>7068</v>
      </c>
      <c r="L56" s="126">
        <f t="shared" si="19"/>
        <v>963.57142857142856</v>
      </c>
      <c r="M56" s="70">
        <f t="shared" si="8"/>
        <v>1.0189103050538777</v>
      </c>
      <c r="N56" s="73">
        <f t="shared" si="9"/>
        <v>1.8910305053877696E-2</v>
      </c>
      <c r="O56" s="73">
        <f t="shared" si="10"/>
        <v>3.4087336949603045E-2</v>
      </c>
      <c r="P56" s="70">
        <f t="shared" si="40"/>
        <v>0.97120230381569472</v>
      </c>
      <c r="Q56" s="107">
        <f t="shared" si="2"/>
        <v>5993</v>
      </c>
      <c r="R56" s="113">
        <f t="shared" si="42"/>
        <v>9704</v>
      </c>
      <c r="S56" s="84">
        <v>110</v>
      </c>
      <c r="T56" s="116">
        <v>0</v>
      </c>
      <c r="U56" s="116">
        <v>60</v>
      </c>
      <c r="V56" s="110">
        <f t="shared" si="3"/>
        <v>60</v>
      </c>
      <c r="W56" s="110">
        <f t="shared" si="12"/>
        <v>10155</v>
      </c>
      <c r="X56" s="123">
        <f t="shared" si="17"/>
        <v>1122</v>
      </c>
      <c r="Y56" s="125">
        <f t="shared" si="22"/>
        <v>107.85714285714286</v>
      </c>
      <c r="Z56" s="53">
        <f t="shared" si="13"/>
        <v>1.0059435364041605</v>
      </c>
      <c r="AA56" s="73">
        <f t="shared" si="14"/>
        <v>5.9435364041604544E-3</v>
      </c>
      <c r="AB56" s="105">
        <f t="shared" si="28"/>
        <v>0.91961023142509135</v>
      </c>
      <c r="AC56" s="106">
        <f t="shared" si="4"/>
        <v>3601</v>
      </c>
      <c r="AD56" s="84">
        <f t="shared" si="41"/>
        <v>3684</v>
      </c>
      <c r="AE56" s="101">
        <v>83</v>
      </c>
      <c r="AF56" s="116">
        <v>0</v>
      </c>
      <c r="AG56" s="116">
        <v>113</v>
      </c>
      <c r="AH56" s="128">
        <f t="shared" si="5"/>
        <v>113</v>
      </c>
      <c r="AI56" s="128">
        <f t="shared" si="15"/>
        <v>4196</v>
      </c>
      <c r="AJ56" s="123">
        <f t="shared" si="18"/>
        <v>947</v>
      </c>
      <c r="AK56" s="125">
        <f t="shared" si="20"/>
        <v>125.57142857142857</v>
      </c>
      <c r="AL56" s="70">
        <f t="shared" si="31"/>
        <v>1.0276757286309086</v>
      </c>
      <c r="AM56" s="73">
        <f t="shared" si="32"/>
        <v>2.7675728630908614E-2</v>
      </c>
      <c r="AN56" s="74">
        <f t="shared" si="37"/>
        <v>0.96699669966996693</v>
      </c>
      <c r="AO56" s="316">
        <f t="shared" si="23"/>
        <v>-108</v>
      </c>
      <c r="AP56" s="316">
        <f t="shared" si="24"/>
        <v>-93</v>
      </c>
      <c r="AQ56" s="316">
        <f t="shared" si="25"/>
        <v>-11</v>
      </c>
      <c r="AR56" s="222" t="s">
        <v>293</v>
      </c>
      <c r="AS56" s="172">
        <v>32655</v>
      </c>
      <c r="AT56" s="170"/>
      <c r="AU56" s="179"/>
      <c r="AV56" s="336"/>
      <c r="AW56" s="132" t="s">
        <v>293</v>
      </c>
      <c r="AX56" s="2">
        <v>456</v>
      </c>
      <c r="BA56" s="41">
        <f t="shared" si="38"/>
        <v>677</v>
      </c>
      <c r="BS56" s="17">
        <f t="shared" si="29"/>
        <v>1009.7142857142857</v>
      </c>
      <c r="BT56" s="132">
        <v>1335</v>
      </c>
    </row>
    <row r="57" spans="1:88" x14ac:dyDescent="0.25">
      <c r="A57" s="51">
        <v>54</v>
      </c>
      <c r="B57" s="132">
        <v>28</v>
      </c>
      <c r="C57" s="54">
        <v>43941</v>
      </c>
      <c r="D57" s="107">
        <f t="shared" si="34"/>
        <v>22951</v>
      </c>
      <c r="E57" s="113">
        <f t="shared" si="35"/>
        <v>33405</v>
      </c>
      <c r="F57" s="84">
        <f t="shared" si="36"/>
        <v>750</v>
      </c>
      <c r="G57" s="116">
        <v>0</v>
      </c>
      <c r="H57" s="116">
        <v>585</v>
      </c>
      <c r="I57" s="110">
        <f t="shared" si="1"/>
        <v>585</v>
      </c>
      <c r="J57" s="110">
        <f t="shared" si="7"/>
        <v>34153</v>
      </c>
      <c r="K57" s="123">
        <f t="shared" si="16"/>
        <v>6854</v>
      </c>
      <c r="L57" s="126">
        <f t="shared" si="19"/>
        <v>939.14285714285711</v>
      </c>
      <c r="M57" s="70">
        <f t="shared" si="8"/>
        <v>1.0174273117254529</v>
      </c>
      <c r="N57" s="73">
        <f t="shared" si="9"/>
        <v>1.7427311725452865E-2</v>
      </c>
      <c r="O57" s="73">
        <f t="shared" si="10"/>
        <v>2.9725794751320266E-2</v>
      </c>
      <c r="P57" s="70">
        <f t="shared" si="40"/>
        <v>0.9746478873239437</v>
      </c>
      <c r="Q57" s="107">
        <f t="shared" si="2"/>
        <v>6020</v>
      </c>
      <c r="R57" s="113">
        <f t="shared" si="42"/>
        <v>9779</v>
      </c>
      <c r="S57" s="84">
        <v>75</v>
      </c>
      <c r="T57" s="116">
        <v>0</v>
      </c>
      <c r="U57" s="116">
        <v>90</v>
      </c>
      <c r="V57" s="110">
        <f t="shared" si="3"/>
        <v>90</v>
      </c>
      <c r="W57" s="110">
        <f t="shared" si="12"/>
        <v>10245</v>
      </c>
      <c r="X57" s="123">
        <f t="shared" si="17"/>
        <v>1050</v>
      </c>
      <c r="Y57" s="125">
        <f t="shared" si="22"/>
        <v>101.42857142857143</v>
      </c>
      <c r="Z57" s="53">
        <f t="shared" si="13"/>
        <v>1.0088626292466765</v>
      </c>
      <c r="AA57" s="73">
        <f t="shared" si="14"/>
        <v>8.8626292466764678E-3</v>
      </c>
      <c r="AB57" s="105">
        <f t="shared" si="28"/>
        <v>0.94039735099337751</v>
      </c>
      <c r="AC57" s="106">
        <f t="shared" si="4"/>
        <v>3684</v>
      </c>
      <c r="AD57" s="84">
        <f t="shared" si="41"/>
        <v>3751</v>
      </c>
      <c r="AE57" s="101">
        <v>67</v>
      </c>
      <c r="AF57" s="116">
        <v>0</v>
      </c>
      <c r="AG57" s="116">
        <v>95</v>
      </c>
      <c r="AH57" s="128">
        <f t="shared" si="5"/>
        <v>95</v>
      </c>
      <c r="AI57" s="128">
        <f t="shared" si="15"/>
        <v>4291</v>
      </c>
      <c r="AJ57" s="123">
        <f t="shared" si="18"/>
        <v>928</v>
      </c>
      <c r="AK57" s="125">
        <f t="shared" si="20"/>
        <v>120.71428571428571</v>
      </c>
      <c r="AL57" s="70">
        <f t="shared" si="31"/>
        <v>1.0226406101048617</v>
      </c>
      <c r="AM57" s="73">
        <f t="shared" si="32"/>
        <v>2.2640610104861736E-2</v>
      </c>
      <c r="AN57" s="74">
        <f t="shared" si="37"/>
        <v>0.96131968145620017</v>
      </c>
      <c r="AO57" s="316">
        <f t="shared" si="23"/>
        <v>-214</v>
      </c>
      <c r="AP57" s="316">
        <f t="shared" si="24"/>
        <v>-72</v>
      </c>
      <c r="AQ57" s="316">
        <f t="shared" si="25"/>
        <v>-19</v>
      </c>
      <c r="AR57" s="222" t="s">
        <v>292</v>
      </c>
      <c r="AS57" s="172">
        <v>33405</v>
      </c>
      <c r="AT57" s="173"/>
      <c r="AU57" s="179"/>
      <c r="AV57" s="336"/>
      <c r="AW57" s="132" t="s">
        <v>292</v>
      </c>
      <c r="AX57" s="2">
        <v>649</v>
      </c>
      <c r="BA57" s="41">
        <f t="shared" si="38"/>
        <v>659.14285714285711</v>
      </c>
      <c r="BS57" s="17">
        <f t="shared" si="29"/>
        <v>979.14285714285711</v>
      </c>
      <c r="BT57" s="132">
        <v>1335</v>
      </c>
    </row>
    <row r="58" spans="1:88" x14ac:dyDescent="0.25">
      <c r="A58" s="51">
        <v>55</v>
      </c>
      <c r="B58" s="132">
        <v>29</v>
      </c>
      <c r="C58" s="54">
        <v>43942</v>
      </c>
      <c r="D58" s="107">
        <f t="shared" si="34"/>
        <v>23626</v>
      </c>
      <c r="E58" s="113">
        <f t="shared" si="35"/>
        <v>34134</v>
      </c>
      <c r="F58" s="84">
        <f t="shared" si="36"/>
        <v>729</v>
      </c>
      <c r="G58" s="116">
        <v>0</v>
      </c>
      <c r="H58" s="116">
        <v>712</v>
      </c>
      <c r="I58" s="110">
        <f t="shared" si="1"/>
        <v>712</v>
      </c>
      <c r="J58" s="110">
        <f t="shared" si="7"/>
        <v>34865</v>
      </c>
      <c r="K58" s="123">
        <f t="shared" si="16"/>
        <v>6715</v>
      </c>
      <c r="L58" s="126">
        <f t="shared" si="19"/>
        <v>924.57142857142856</v>
      </c>
      <c r="M58" s="70">
        <f t="shared" si="8"/>
        <v>1.0208473633355781</v>
      </c>
      <c r="N58" s="73">
        <f t="shared" si="9"/>
        <v>2.0847363335578128E-2</v>
      </c>
      <c r="O58" s="73">
        <f t="shared" si="10"/>
        <v>2.5978501905167838E-2</v>
      </c>
      <c r="P58" s="70">
        <f t="shared" si="40"/>
        <v>0.98448433221782783</v>
      </c>
      <c r="Q58" s="107">
        <f t="shared" si="2"/>
        <v>6028</v>
      </c>
      <c r="R58" s="113">
        <f t="shared" si="42"/>
        <v>9897</v>
      </c>
      <c r="S58" s="84">
        <v>118</v>
      </c>
      <c r="T58" s="116">
        <v>0</v>
      </c>
      <c r="U58" s="116">
        <v>71</v>
      </c>
      <c r="V58" s="110">
        <f t="shared" si="3"/>
        <v>71</v>
      </c>
      <c r="W58" s="110">
        <f t="shared" si="12"/>
        <v>10316</v>
      </c>
      <c r="X58" s="123">
        <f t="shared" si="17"/>
        <v>958</v>
      </c>
      <c r="Y58" s="125">
        <f t="shared" si="22"/>
        <v>88.857142857142861</v>
      </c>
      <c r="Z58" s="53">
        <f t="shared" si="13"/>
        <v>1.0069302098584676</v>
      </c>
      <c r="AA58" s="73">
        <f t="shared" si="14"/>
        <v>6.9302098584675953E-3</v>
      </c>
      <c r="AB58" s="105">
        <f t="shared" si="28"/>
        <v>0.87605633802816907</v>
      </c>
      <c r="AC58" s="106">
        <f t="shared" si="4"/>
        <v>3751</v>
      </c>
      <c r="AD58" s="84">
        <f t="shared" si="41"/>
        <v>3916</v>
      </c>
      <c r="AE58" s="101">
        <v>165</v>
      </c>
      <c r="AF58" s="116">
        <v>0</v>
      </c>
      <c r="AG58" s="116">
        <v>128</v>
      </c>
      <c r="AH58" s="128">
        <f t="shared" si="5"/>
        <v>128</v>
      </c>
      <c r="AI58" s="128">
        <f t="shared" si="15"/>
        <v>4419</v>
      </c>
      <c r="AJ58" s="123">
        <f t="shared" si="18"/>
        <v>971</v>
      </c>
      <c r="AK58" s="125">
        <f t="shared" si="20"/>
        <v>120.42857142857143</v>
      </c>
      <c r="AL58" s="70">
        <f t="shared" si="31"/>
        <v>1.0298298764856677</v>
      </c>
      <c r="AM58" s="73">
        <f t="shared" si="32"/>
        <v>2.9829876485667706E-2</v>
      </c>
      <c r="AN58" s="74">
        <f t="shared" si="37"/>
        <v>0.99763313609467463</v>
      </c>
      <c r="AO58" s="316">
        <f t="shared" si="23"/>
        <v>-139</v>
      </c>
      <c r="AP58" s="316">
        <f t="shared" si="24"/>
        <v>-92</v>
      </c>
      <c r="AQ58" s="316">
        <f t="shared" si="25"/>
        <v>43</v>
      </c>
      <c r="AR58" s="222" t="s">
        <v>291</v>
      </c>
      <c r="AS58" s="172">
        <v>34134</v>
      </c>
      <c r="AT58" s="173"/>
      <c r="AU58" s="179"/>
      <c r="AV58" s="336"/>
      <c r="AW58" s="132" t="s">
        <v>291</v>
      </c>
      <c r="AX58" s="2">
        <v>470</v>
      </c>
      <c r="BA58" s="41">
        <f t="shared" si="38"/>
        <v>618.42857142857144</v>
      </c>
      <c r="BS58" s="17">
        <f t="shared" si="29"/>
        <v>959.28571428571433</v>
      </c>
      <c r="BT58" s="132">
        <v>1335</v>
      </c>
    </row>
    <row r="59" spans="1:88" x14ac:dyDescent="0.25">
      <c r="A59" s="51">
        <v>56</v>
      </c>
      <c r="B59" s="132">
        <v>30</v>
      </c>
      <c r="C59" s="54">
        <v>43943</v>
      </c>
      <c r="D59" s="107">
        <f t="shared" si="34"/>
        <v>24237</v>
      </c>
      <c r="E59" s="113">
        <f t="shared" si="35"/>
        <v>34842</v>
      </c>
      <c r="F59" s="84">
        <f t="shared" si="36"/>
        <v>708</v>
      </c>
      <c r="G59" s="116">
        <v>0</v>
      </c>
      <c r="H59" s="116">
        <v>971</v>
      </c>
      <c r="I59" s="110">
        <f t="shared" si="1"/>
        <v>971</v>
      </c>
      <c r="J59" s="110">
        <f t="shared" si="7"/>
        <v>35836</v>
      </c>
      <c r="K59" s="123">
        <f t="shared" si="16"/>
        <v>6689</v>
      </c>
      <c r="L59" s="126">
        <f t="shared" si="19"/>
        <v>904.14285714285711</v>
      </c>
      <c r="M59" s="70">
        <f t="shared" si="8"/>
        <v>1.0278502796500788</v>
      </c>
      <c r="N59" s="73">
        <f t="shared" si="9"/>
        <v>2.7850279650078802E-2</v>
      </c>
      <c r="O59" s="73">
        <f t="shared" si="10"/>
        <v>2.3229079432575617E-2</v>
      </c>
      <c r="P59" s="70">
        <f t="shared" si="40"/>
        <v>0.97790482076637819</v>
      </c>
      <c r="Q59" s="107">
        <f t="shared" si="2"/>
        <v>5981</v>
      </c>
      <c r="R59" s="113">
        <f t="shared" si="42"/>
        <v>10021</v>
      </c>
      <c r="S59" s="84">
        <v>124</v>
      </c>
      <c r="T59" s="116">
        <v>0</v>
      </c>
      <c r="U59" s="116">
        <v>69</v>
      </c>
      <c r="V59" s="110">
        <f t="shared" si="3"/>
        <v>69</v>
      </c>
      <c r="W59" s="110">
        <f t="shared" si="12"/>
        <v>10385</v>
      </c>
      <c r="X59" s="123">
        <f t="shared" si="17"/>
        <v>894</v>
      </c>
      <c r="Y59" s="125">
        <f t="shared" si="22"/>
        <v>83.285714285714292</v>
      </c>
      <c r="Z59" s="53">
        <f t="shared" si="13"/>
        <v>1.0066886390073673</v>
      </c>
      <c r="AA59" s="73">
        <f t="shared" si="14"/>
        <v>6.6886390073672697E-3</v>
      </c>
      <c r="AB59" s="105">
        <f t="shared" si="28"/>
        <v>0.93729903536977499</v>
      </c>
      <c r="AC59" s="106">
        <f t="shared" si="4"/>
        <v>3916</v>
      </c>
      <c r="AD59" s="84">
        <f t="shared" si="41"/>
        <v>4054</v>
      </c>
      <c r="AE59" s="101">
        <v>138</v>
      </c>
      <c r="AF59" s="116">
        <v>0</v>
      </c>
      <c r="AG59" s="116">
        <v>117</v>
      </c>
      <c r="AH59" s="128">
        <f t="shared" si="5"/>
        <v>117</v>
      </c>
      <c r="AI59" s="128">
        <f t="shared" si="15"/>
        <v>4536</v>
      </c>
      <c r="AJ59" s="123">
        <f t="shared" si="18"/>
        <v>920</v>
      </c>
      <c r="AK59" s="125">
        <f t="shared" si="20"/>
        <v>119.57142857142857</v>
      </c>
      <c r="AL59" s="70">
        <f t="shared" si="31"/>
        <v>1.0264765784114054</v>
      </c>
      <c r="AM59" s="73">
        <f t="shared" si="32"/>
        <v>2.6476578411405383E-2</v>
      </c>
      <c r="AN59" s="74">
        <f t="shared" si="37"/>
        <v>0.99288256227757998</v>
      </c>
      <c r="AO59" s="316">
        <f t="shared" si="23"/>
        <v>-26</v>
      </c>
      <c r="AP59" s="316">
        <f t="shared" si="24"/>
        <v>-64</v>
      </c>
      <c r="AQ59" s="316">
        <f t="shared" si="25"/>
        <v>-51</v>
      </c>
      <c r="AR59" s="222" t="s">
        <v>290</v>
      </c>
      <c r="AS59" s="172">
        <v>34842</v>
      </c>
      <c r="AT59" s="173"/>
      <c r="AU59" s="179"/>
      <c r="AV59" s="336"/>
      <c r="AW59" s="132" t="s">
        <v>290</v>
      </c>
      <c r="AX59" s="2">
        <v>464</v>
      </c>
      <c r="BA59" s="41">
        <f t="shared" si="38"/>
        <v>578</v>
      </c>
      <c r="BS59" s="17">
        <f t="shared" si="29"/>
        <v>955.57142857142856</v>
      </c>
      <c r="BT59" s="132">
        <v>1335</v>
      </c>
    </row>
    <row r="60" spans="1:88" x14ac:dyDescent="0.25">
      <c r="A60" s="51">
        <v>57</v>
      </c>
      <c r="B60" s="132">
        <v>31</v>
      </c>
      <c r="C60" s="54">
        <v>43944</v>
      </c>
      <c r="D60" s="107">
        <f t="shared" si="34"/>
        <v>24821</v>
      </c>
      <c r="E60" s="113">
        <f t="shared" si="35"/>
        <v>35729</v>
      </c>
      <c r="F60" s="84">
        <f t="shared" si="36"/>
        <v>887</v>
      </c>
      <c r="G60" s="116">
        <v>0</v>
      </c>
      <c r="H60" s="116">
        <v>795</v>
      </c>
      <c r="I60" s="110">
        <f t="shared" si="1"/>
        <v>795</v>
      </c>
      <c r="J60" s="110">
        <f t="shared" si="7"/>
        <v>36631</v>
      </c>
      <c r="K60" s="123">
        <f t="shared" si="16"/>
        <v>6515</v>
      </c>
      <c r="L60" s="126">
        <f t="shared" si="19"/>
        <v>850.85714285714289</v>
      </c>
      <c r="M60" s="70">
        <f t="shared" si="8"/>
        <v>1.0221843955798637</v>
      </c>
      <c r="N60" s="73">
        <f t="shared" si="9"/>
        <v>2.2184395579863736E-2</v>
      </c>
      <c r="O60" s="73">
        <f t="shared" si="10"/>
        <v>2.1443931068970246E-2</v>
      </c>
      <c r="P60" s="70">
        <f t="shared" si="40"/>
        <v>0.9410649391689051</v>
      </c>
      <c r="Q60" s="107">
        <f t="shared" si="2"/>
        <v>5967</v>
      </c>
      <c r="R60" s="113">
        <f t="shared" si="42"/>
        <v>10158</v>
      </c>
      <c r="S60" s="84">
        <v>137</v>
      </c>
      <c r="T60" s="116">
        <v>0</v>
      </c>
      <c r="U60" s="116">
        <v>76</v>
      </c>
      <c r="V60" s="110">
        <f t="shared" si="3"/>
        <v>76</v>
      </c>
      <c r="W60" s="110">
        <f t="shared" si="12"/>
        <v>10461</v>
      </c>
      <c r="X60" s="123">
        <f t="shared" si="17"/>
        <v>849</v>
      </c>
      <c r="Y60" s="125">
        <f t="shared" si="22"/>
        <v>79.714285714285708</v>
      </c>
      <c r="Z60" s="53">
        <f t="shared" si="13"/>
        <v>1.0073182474723159</v>
      </c>
      <c r="AA60" s="73">
        <f t="shared" si="14"/>
        <v>7.3182474723159086E-3</v>
      </c>
      <c r="AB60" s="105">
        <f t="shared" si="28"/>
        <v>0.95711835334476825</v>
      </c>
      <c r="AC60" s="106">
        <f t="shared" si="4"/>
        <v>4054</v>
      </c>
      <c r="AD60" s="84">
        <f t="shared" si="41"/>
        <v>4177</v>
      </c>
      <c r="AE60" s="101">
        <v>123</v>
      </c>
      <c r="AF60" s="116">
        <v>0</v>
      </c>
      <c r="AG60" s="116">
        <v>104</v>
      </c>
      <c r="AH60" s="128">
        <f t="shared" si="5"/>
        <v>104</v>
      </c>
      <c r="AI60" s="128">
        <f t="shared" si="15"/>
        <v>4640</v>
      </c>
      <c r="AJ60" s="123">
        <f t="shared" si="18"/>
        <v>862</v>
      </c>
      <c r="AK60" s="125">
        <f t="shared" si="20"/>
        <v>114.85714285714286</v>
      </c>
      <c r="AL60" s="70">
        <f t="shared" si="31"/>
        <v>1.0229276895943562</v>
      </c>
      <c r="AM60" s="73">
        <f t="shared" si="32"/>
        <v>2.2927689594356204E-2</v>
      </c>
      <c r="AN60" s="74">
        <f t="shared" si="37"/>
        <v>0.96057347670250903</v>
      </c>
      <c r="AO60" s="316">
        <f t="shared" si="23"/>
        <v>-174</v>
      </c>
      <c r="AP60" s="316">
        <f t="shared" si="24"/>
        <v>-45</v>
      </c>
      <c r="AQ60" s="316">
        <f t="shared" si="25"/>
        <v>-58</v>
      </c>
      <c r="AR60" s="222" t="s">
        <v>289</v>
      </c>
      <c r="AS60" s="172">
        <v>35729</v>
      </c>
      <c r="AT60" s="173"/>
      <c r="AU60" s="179"/>
      <c r="AV60" s="336"/>
      <c r="AW60" s="132" t="s">
        <v>289</v>
      </c>
      <c r="AX60" s="2">
        <v>409</v>
      </c>
      <c r="BA60" s="41">
        <f t="shared" si="38"/>
        <v>536</v>
      </c>
      <c r="BS60" s="17">
        <f t="shared" si="29"/>
        <v>930.71428571428567</v>
      </c>
      <c r="BT60" s="132">
        <v>1335</v>
      </c>
    </row>
    <row r="61" spans="1:88" x14ac:dyDescent="0.25">
      <c r="A61" s="51">
        <v>58</v>
      </c>
      <c r="B61" s="132">
        <v>32</v>
      </c>
      <c r="C61" s="54">
        <v>43945</v>
      </c>
      <c r="D61" s="107">
        <f t="shared" si="34"/>
        <v>25571</v>
      </c>
      <c r="E61" s="113">
        <f t="shared" si="35"/>
        <v>36535</v>
      </c>
      <c r="F61" s="84">
        <f t="shared" si="36"/>
        <v>806</v>
      </c>
      <c r="G61" s="116">
        <v>0</v>
      </c>
      <c r="H61" s="116">
        <v>661</v>
      </c>
      <c r="I61" s="110">
        <f t="shared" si="1"/>
        <v>661</v>
      </c>
      <c r="J61" s="110">
        <f t="shared" si="7"/>
        <v>37292</v>
      </c>
      <c r="K61" s="123">
        <f t="shared" si="16"/>
        <v>6086</v>
      </c>
      <c r="L61" s="126">
        <f t="shared" si="19"/>
        <v>763</v>
      </c>
      <c r="M61" s="70">
        <f t="shared" si="8"/>
        <v>1.0180448254210914</v>
      </c>
      <c r="N61" s="73">
        <f t="shared" si="9"/>
        <v>1.8044825421091426E-2</v>
      </c>
      <c r="O61" s="73">
        <f t="shared" si="10"/>
        <v>2.1270835142412993E-2</v>
      </c>
      <c r="P61" s="70">
        <f t="shared" si="40"/>
        <v>0.89674278038952315</v>
      </c>
      <c r="Q61" s="107">
        <f t="shared" si="2"/>
        <v>5981</v>
      </c>
      <c r="R61" s="113">
        <f t="shared" si="42"/>
        <v>10281</v>
      </c>
      <c r="S61" s="84">
        <v>123</v>
      </c>
      <c r="T61" s="116">
        <v>0</v>
      </c>
      <c r="U61" s="116">
        <v>44</v>
      </c>
      <c r="V61" s="110">
        <f t="shared" si="3"/>
        <v>44</v>
      </c>
      <c r="W61" s="110">
        <f t="shared" si="12"/>
        <v>10505</v>
      </c>
      <c r="X61" s="123">
        <f t="shared" si="17"/>
        <v>816</v>
      </c>
      <c r="Y61" s="125">
        <f t="shared" si="22"/>
        <v>68.571428571428569</v>
      </c>
      <c r="Z61" s="53">
        <f t="shared" si="13"/>
        <v>1.0042060988433228</v>
      </c>
      <c r="AA61" s="73">
        <f t="shared" si="14"/>
        <v>4.2060988433227919E-3</v>
      </c>
      <c r="AB61" s="105">
        <f t="shared" si="28"/>
        <v>0.86021505376344087</v>
      </c>
      <c r="AC61" s="106">
        <f t="shared" si="4"/>
        <v>4177</v>
      </c>
      <c r="AD61" s="84">
        <f t="shared" si="41"/>
        <v>4289</v>
      </c>
      <c r="AE61" s="101">
        <v>112</v>
      </c>
      <c r="AF61" s="116">
        <v>0</v>
      </c>
      <c r="AG61" s="116">
        <v>92</v>
      </c>
      <c r="AH61" s="128">
        <f t="shared" si="5"/>
        <v>92</v>
      </c>
      <c r="AI61" s="128">
        <f t="shared" si="15"/>
        <v>4732</v>
      </c>
      <c r="AJ61" s="123">
        <f t="shared" si="18"/>
        <v>830</v>
      </c>
      <c r="AK61" s="125">
        <f t="shared" si="20"/>
        <v>109.57142857142857</v>
      </c>
      <c r="AL61" s="70">
        <f t="shared" si="31"/>
        <v>1.0198275862068966</v>
      </c>
      <c r="AM61" s="73">
        <f t="shared" si="32"/>
        <v>1.9827586206896619E-2</v>
      </c>
      <c r="AN61" s="74">
        <f t="shared" si="37"/>
        <v>0.95398009950248752</v>
      </c>
      <c r="AO61" s="316">
        <f t="shared" si="23"/>
        <v>-429</v>
      </c>
      <c r="AP61" s="316">
        <f t="shared" si="24"/>
        <v>-33</v>
      </c>
      <c r="AQ61" s="316">
        <f t="shared" si="25"/>
        <v>-32</v>
      </c>
      <c r="AR61" s="222" t="s">
        <v>288</v>
      </c>
      <c r="AS61" s="172">
        <v>36535</v>
      </c>
      <c r="AT61" s="173"/>
      <c r="AU61" s="179"/>
      <c r="AV61" s="336"/>
      <c r="AW61" s="132" t="s">
        <v>288</v>
      </c>
      <c r="AX61" s="2">
        <v>401</v>
      </c>
      <c r="BA61" s="41">
        <f t="shared" si="38"/>
        <v>493.57142857142856</v>
      </c>
      <c r="BS61" s="17">
        <f t="shared" si="29"/>
        <v>869.42857142857144</v>
      </c>
      <c r="BT61" s="132">
        <v>1335</v>
      </c>
    </row>
    <row r="62" spans="1:88" x14ac:dyDescent="0.25">
      <c r="A62" s="51">
        <v>59</v>
      </c>
      <c r="B62" s="132">
        <v>33</v>
      </c>
      <c r="C62" s="54">
        <v>43946</v>
      </c>
      <c r="D62" s="107">
        <f t="shared" si="34"/>
        <v>26254</v>
      </c>
      <c r="E62" s="113">
        <f t="shared" si="35"/>
        <v>37190</v>
      </c>
      <c r="F62" s="84">
        <f t="shared" si="36"/>
        <v>655</v>
      </c>
      <c r="G62" s="116">
        <v>0</v>
      </c>
      <c r="H62" s="116">
        <v>574</v>
      </c>
      <c r="I62" s="110">
        <f t="shared" si="1"/>
        <v>574</v>
      </c>
      <c r="J62" s="110">
        <f t="shared" si="7"/>
        <v>37866</v>
      </c>
      <c r="K62" s="123">
        <f t="shared" si="16"/>
        <v>5601</v>
      </c>
      <c r="L62" s="126">
        <f t="shared" si="19"/>
        <v>703</v>
      </c>
      <c r="M62" s="70">
        <f t="shared" si="8"/>
        <v>1.0153920411884587</v>
      </c>
      <c r="N62" s="73">
        <f t="shared" si="9"/>
        <v>1.5392041188458716E-2</v>
      </c>
      <c r="O62" s="73">
        <f t="shared" si="10"/>
        <v>2.0863781035014163E-2</v>
      </c>
      <c r="P62" s="70">
        <f t="shared" si="40"/>
        <v>0.92136304062909569</v>
      </c>
      <c r="Q62" s="107">
        <f t="shared" si="2"/>
        <v>5992</v>
      </c>
      <c r="R62" s="113">
        <f t="shared" si="42"/>
        <v>10381</v>
      </c>
      <c r="S62" s="84">
        <v>100</v>
      </c>
      <c r="T62" s="116">
        <v>0</v>
      </c>
      <c r="U62" s="116">
        <v>44</v>
      </c>
      <c r="V62" s="110">
        <f t="shared" si="3"/>
        <v>44</v>
      </c>
      <c r="W62" s="110">
        <f t="shared" si="12"/>
        <v>10549</v>
      </c>
      <c r="X62" s="123">
        <f t="shared" si="17"/>
        <v>787</v>
      </c>
      <c r="Y62" s="125">
        <f t="shared" si="22"/>
        <v>64.857142857142861</v>
      </c>
      <c r="Z62" s="53">
        <f t="shared" si="13"/>
        <v>1.0041884816753928</v>
      </c>
      <c r="AA62" s="73">
        <f t="shared" si="14"/>
        <v>4.1884816753927634E-3</v>
      </c>
      <c r="AB62" s="105">
        <f t="shared" si="28"/>
        <v>0.94583333333333341</v>
      </c>
      <c r="AC62" s="106">
        <f t="shared" si="4"/>
        <v>4289</v>
      </c>
      <c r="AD62" s="84">
        <f t="shared" si="41"/>
        <v>4409</v>
      </c>
      <c r="AE62" s="101">
        <v>120</v>
      </c>
      <c r="AF62" s="116">
        <v>0</v>
      </c>
      <c r="AG62" s="116">
        <v>81</v>
      </c>
      <c r="AH62" s="128">
        <f t="shared" si="5"/>
        <v>81</v>
      </c>
      <c r="AI62" s="128">
        <f t="shared" si="15"/>
        <v>4813</v>
      </c>
      <c r="AJ62" s="123">
        <f t="shared" si="18"/>
        <v>808</v>
      </c>
      <c r="AK62" s="125">
        <f t="shared" si="20"/>
        <v>104.28571428571429</v>
      </c>
      <c r="AL62" s="70">
        <f t="shared" si="31"/>
        <v>1.0171174978867286</v>
      </c>
      <c r="AM62" s="73">
        <f t="shared" si="32"/>
        <v>1.7117497886728561E-2</v>
      </c>
      <c r="AN62" s="74">
        <f t="shared" si="37"/>
        <v>0.95176010430247726</v>
      </c>
      <c r="AO62" s="316">
        <f t="shared" si="23"/>
        <v>-485</v>
      </c>
      <c r="AP62" s="316">
        <f t="shared" si="24"/>
        <v>-29</v>
      </c>
      <c r="AQ62" s="316">
        <f t="shared" si="25"/>
        <v>-22</v>
      </c>
      <c r="AR62" s="222" t="s">
        <v>287</v>
      </c>
      <c r="AS62" s="172">
        <v>37190</v>
      </c>
      <c r="AT62" s="173"/>
      <c r="AU62" s="179"/>
      <c r="AV62" s="336"/>
      <c r="AW62" s="132" t="s">
        <v>287</v>
      </c>
      <c r="AX62" s="2">
        <v>361</v>
      </c>
      <c r="BA62" s="41">
        <f t="shared" si="38"/>
        <v>458.57142857142856</v>
      </c>
      <c r="BS62" s="17">
        <f t="shared" si="29"/>
        <v>800.14285714285711</v>
      </c>
      <c r="BT62" s="132">
        <v>1335</v>
      </c>
    </row>
    <row r="63" spans="1:88" x14ac:dyDescent="0.25">
      <c r="A63" s="51">
        <v>60</v>
      </c>
      <c r="B63" s="132">
        <v>34</v>
      </c>
      <c r="C63" s="54">
        <v>43947</v>
      </c>
      <c r="D63" s="107">
        <f t="shared" si="34"/>
        <v>26809</v>
      </c>
      <c r="E63" s="113">
        <f t="shared" si="35"/>
        <v>37845</v>
      </c>
      <c r="F63" s="84">
        <f t="shared" si="36"/>
        <v>655</v>
      </c>
      <c r="G63" s="116">
        <v>0</v>
      </c>
      <c r="H63" s="116">
        <v>379</v>
      </c>
      <c r="I63" s="110">
        <f t="shared" si="1"/>
        <v>379</v>
      </c>
      <c r="J63" s="110">
        <f t="shared" si="7"/>
        <v>38245</v>
      </c>
      <c r="K63" s="123">
        <f t="shared" si="16"/>
        <v>5190</v>
      </c>
      <c r="L63" s="126">
        <f t="shared" si="19"/>
        <v>668.14285714285711</v>
      </c>
      <c r="M63" s="70">
        <f t="shared" si="8"/>
        <v>1.0100089790313209</v>
      </c>
      <c r="N63" s="73">
        <f t="shared" si="9"/>
        <v>1.0008979031320919E-2</v>
      </c>
      <c r="O63" s="73">
        <f t="shared" si="10"/>
        <v>1.8696104174162721E-2</v>
      </c>
      <c r="P63" s="70">
        <f t="shared" si="40"/>
        <v>0.95041658199552936</v>
      </c>
      <c r="Q63" s="107">
        <f t="shared" si="2"/>
        <v>5972</v>
      </c>
      <c r="R63" s="113">
        <f t="shared" si="42"/>
        <v>10456</v>
      </c>
      <c r="S63" s="84">
        <v>75</v>
      </c>
      <c r="T63" s="116">
        <v>0</v>
      </c>
      <c r="U63" s="116">
        <v>31</v>
      </c>
      <c r="V63" s="110">
        <f t="shared" si="3"/>
        <v>31</v>
      </c>
      <c r="W63" s="110">
        <f t="shared" si="12"/>
        <v>10580</v>
      </c>
      <c r="X63" s="123">
        <f t="shared" si="17"/>
        <v>752</v>
      </c>
      <c r="Y63" s="125">
        <f t="shared" si="22"/>
        <v>60.714285714285715</v>
      </c>
      <c r="Z63" s="53">
        <f t="shared" si="13"/>
        <v>1.0029386671722438</v>
      </c>
      <c r="AA63" s="73">
        <f t="shared" si="14"/>
        <v>2.9386671722437807E-3</v>
      </c>
      <c r="AB63" s="105">
        <f t="shared" si="28"/>
        <v>0.93612334801762109</v>
      </c>
      <c r="AC63" s="106">
        <f t="shared" si="4"/>
        <v>4409</v>
      </c>
      <c r="AD63" s="84">
        <f t="shared" si="41"/>
        <v>4475</v>
      </c>
      <c r="AE63" s="101">
        <v>66</v>
      </c>
      <c r="AF63" s="116">
        <v>0</v>
      </c>
      <c r="AG63" s="116">
        <v>78</v>
      </c>
      <c r="AH63" s="128">
        <f t="shared" si="5"/>
        <v>78</v>
      </c>
      <c r="AI63" s="128">
        <f t="shared" si="15"/>
        <v>4891</v>
      </c>
      <c r="AJ63" s="123">
        <f t="shared" si="18"/>
        <v>791</v>
      </c>
      <c r="AK63" s="125">
        <f t="shared" si="20"/>
        <v>99.285714285714292</v>
      </c>
      <c r="AL63" s="70">
        <f t="shared" si="31"/>
        <v>1.0162061084562644</v>
      </c>
      <c r="AM63" s="73">
        <f t="shared" si="32"/>
        <v>1.6206108456264356E-2</v>
      </c>
      <c r="AN63" s="74">
        <f t="shared" si="37"/>
        <v>0.95205479452054798</v>
      </c>
      <c r="AO63" s="316">
        <f t="shared" si="23"/>
        <v>-411</v>
      </c>
      <c r="AP63" s="316">
        <f t="shared" si="24"/>
        <v>-35</v>
      </c>
      <c r="AQ63" s="316">
        <f t="shared" si="25"/>
        <v>-17</v>
      </c>
      <c r="AR63" s="222" t="s">
        <v>286</v>
      </c>
      <c r="AS63" s="172">
        <v>37845</v>
      </c>
      <c r="AT63" s="173"/>
      <c r="AU63" s="179"/>
      <c r="AV63" s="336"/>
      <c r="AW63" s="132" t="s">
        <v>286</v>
      </c>
      <c r="AX63" s="2">
        <v>292</v>
      </c>
      <c r="BA63" s="41">
        <f t="shared" si="38"/>
        <v>435.14285714285717</v>
      </c>
      <c r="BS63" s="17">
        <f t="shared" si="29"/>
        <v>741.42857142857144</v>
      </c>
      <c r="BT63" s="132">
        <v>1335</v>
      </c>
    </row>
    <row r="64" spans="1:88" x14ac:dyDescent="0.25">
      <c r="A64" s="51">
        <v>61</v>
      </c>
      <c r="B64" s="132">
        <v>35</v>
      </c>
      <c r="C64" s="54">
        <v>43948</v>
      </c>
      <c r="D64" s="107">
        <f t="shared" si="34"/>
        <v>27389</v>
      </c>
      <c r="E64" s="113">
        <f t="shared" si="35"/>
        <v>38245</v>
      </c>
      <c r="F64" s="84">
        <f t="shared" si="36"/>
        <v>400</v>
      </c>
      <c r="G64" s="116">
        <v>1</v>
      </c>
      <c r="H64" s="116">
        <v>175</v>
      </c>
      <c r="I64" s="110">
        <f t="shared" si="1"/>
        <v>176</v>
      </c>
      <c r="J64" s="110">
        <f t="shared" si="7"/>
        <v>38421</v>
      </c>
      <c r="K64" s="123">
        <f t="shared" si="16"/>
        <v>4840</v>
      </c>
      <c r="L64" s="126">
        <f t="shared" si="19"/>
        <v>609.71428571428567</v>
      </c>
      <c r="M64" s="70">
        <f t="shared" si="8"/>
        <v>1.0046019087462414</v>
      </c>
      <c r="N64" s="73">
        <f t="shared" si="9"/>
        <v>4.6019087462414454E-3</v>
      </c>
      <c r="O64" s="73">
        <f t="shared" si="10"/>
        <v>1.4046429993395249E-2</v>
      </c>
      <c r="P64" s="70">
        <f t="shared" si="40"/>
        <v>0.91255078041479576</v>
      </c>
      <c r="Q64" s="107">
        <f t="shared" si="2"/>
        <v>5981</v>
      </c>
      <c r="R64" s="113">
        <f t="shared" si="42"/>
        <v>10521</v>
      </c>
      <c r="S64" s="84">
        <v>65</v>
      </c>
      <c r="T64" s="116">
        <v>0</v>
      </c>
      <c r="U64" s="116">
        <v>39</v>
      </c>
      <c r="V64" s="110">
        <f t="shared" si="3"/>
        <v>39</v>
      </c>
      <c r="W64" s="110">
        <f t="shared" si="12"/>
        <v>10619</v>
      </c>
      <c r="X64" s="123">
        <f t="shared" si="17"/>
        <v>742</v>
      </c>
      <c r="Y64" s="125">
        <f t="shared" si="22"/>
        <v>53.428571428571431</v>
      </c>
      <c r="Z64" s="53">
        <f t="shared" si="13"/>
        <v>1.0036862003780718</v>
      </c>
      <c r="AA64" s="73">
        <f t="shared" si="14"/>
        <v>3.6862003780717689E-3</v>
      </c>
      <c r="AB64" s="105">
        <f t="shared" si="28"/>
        <v>0.88</v>
      </c>
      <c r="AC64" s="106">
        <f t="shared" si="4"/>
        <v>4475</v>
      </c>
      <c r="AD64" s="84">
        <f t="shared" si="41"/>
        <v>4518</v>
      </c>
      <c r="AE64" s="101">
        <v>43</v>
      </c>
      <c r="AF64" s="116">
        <v>0</v>
      </c>
      <c r="AG64" s="116">
        <v>75</v>
      </c>
      <c r="AH64" s="128">
        <f t="shared" si="5"/>
        <v>75</v>
      </c>
      <c r="AI64" s="128">
        <f t="shared" si="15"/>
        <v>4966</v>
      </c>
      <c r="AJ64" s="123">
        <f t="shared" si="18"/>
        <v>767</v>
      </c>
      <c r="AK64" s="125">
        <f t="shared" si="20"/>
        <v>96.428571428571431</v>
      </c>
      <c r="AL64" s="70">
        <f t="shared" si="31"/>
        <v>1.0153342874667757</v>
      </c>
      <c r="AM64" s="73">
        <f t="shared" si="32"/>
        <v>1.5334287466775676E-2</v>
      </c>
      <c r="AN64" s="74">
        <f t="shared" si="37"/>
        <v>0.97122302158273377</v>
      </c>
      <c r="AO64" s="316">
        <f t="shared" si="23"/>
        <v>-350</v>
      </c>
      <c r="AP64" s="316">
        <f t="shared" si="24"/>
        <v>-10</v>
      </c>
      <c r="AQ64" s="316">
        <f t="shared" si="25"/>
        <v>-24</v>
      </c>
      <c r="AR64" s="222" t="s">
        <v>285</v>
      </c>
      <c r="AS64" s="172">
        <v>38245</v>
      </c>
      <c r="AT64" s="173"/>
      <c r="AU64" s="179"/>
      <c r="AV64" s="336"/>
      <c r="AW64" s="132" t="s">
        <v>285</v>
      </c>
      <c r="AX64" s="2">
        <v>327</v>
      </c>
      <c r="BA64" s="41">
        <f t="shared" si="38"/>
        <v>389.14285714285717</v>
      </c>
      <c r="BS64" s="17">
        <f t="shared" si="29"/>
        <v>691.42857142857144</v>
      </c>
      <c r="BT64" s="132">
        <v>1335</v>
      </c>
    </row>
    <row r="65" spans="1:72" x14ac:dyDescent="0.25">
      <c r="A65" s="51">
        <v>62</v>
      </c>
      <c r="B65" s="132">
        <v>36</v>
      </c>
      <c r="C65" s="54">
        <v>43949</v>
      </c>
      <c r="D65" s="107">
        <f t="shared" si="34"/>
        <v>27724</v>
      </c>
      <c r="E65" s="113">
        <f t="shared" si="35"/>
        <v>38416</v>
      </c>
      <c r="F65" s="84">
        <f t="shared" si="36"/>
        <v>171</v>
      </c>
      <c r="G65" s="116">
        <v>0</v>
      </c>
      <c r="H65" s="116">
        <v>393</v>
      </c>
      <c r="I65" s="110">
        <f t="shared" si="1"/>
        <v>393</v>
      </c>
      <c r="J65" s="110">
        <f t="shared" si="7"/>
        <v>38814</v>
      </c>
      <c r="K65" s="123">
        <f t="shared" si="16"/>
        <v>4282</v>
      </c>
      <c r="L65" s="126">
        <f t="shared" si="19"/>
        <v>564.14285714285711</v>
      </c>
      <c r="M65" s="70">
        <f t="shared" si="8"/>
        <v>1.0102287811353166</v>
      </c>
      <c r="N65" s="73">
        <f t="shared" si="9"/>
        <v>1.0228781135316556E-2</v>
      </c>
      <c r="O65" s="73">
        <f t="shared" si="10"/>
        <v>1.1655307104485813E-2</v>
      </c>
      <c r="P65" s="70">
        <f t="shared" si="40"/>
        <v>0.92525773195876293</v>
      </c>
      <c r="Q65" s="107">
        <f t="shared" si="2"/>
        <v>6003</v>
      </c>
      <c r="R65" s="113">
        <f t="shared" si="42"/>
        <v>10609</v>
      </c>
      <c r="S65" s="84">
        <v>88</v>
      </c>
      <c r="T65" s="116">
        <v>0</v>
      </c>
      <c r="U65" s="116">
        <v>59</v>
      </c>
      <c r="V65" s="110">
        <f t="shared" si="3"/>
        <v>59</v>
      </c>
      <c r="W65" s="110">
        <f t="shared" si="12"/>
        <v>10678</v>
      </c>
      <c r="X65" s="123">
        <f t="shared" si="17"/>
        <v>712</v>
      </c>
      <c r="Y65" s="125">
        <f t="shared" si="22"/>
        <v>51.714285714285715</v>
      </c>
      <c r="Z65" s="53">
        <f t="shared" si="13"/>
        <v>1.0055560787268105</v>
      </c>
      <c r="AA65" s="73">
        <f t="shared" si="14"/>
        <v>5.5560787268105205E-3</v>
      </c>
      <c r="AB65" s="105">
        <f t="shared" si="28"/>
        <v>0.96791443850267378</v>
      </c>
      <c r="AC65" s="106">
        <f t="shared" si="4"/>
        <v>4518</v>
      </c>
      <c r="AD65" s="84">
        <f t="shared" si="41"/>
        <v>4566</v>
      </c>
      <c r="AE65" s="101">
        <v>48</v>
      </c>
      <c r="AF65" s="116">
        <v>0</v>
      </c>
      <c r="AG65" s="116">
        <v>70</v>
      </c>
      <c r="AH65" s="128">
        <f t="shared" si="5"/>
        <v>70</v>
      </c>
      <c r="AI65" s="128">
        <f t="shared" si="15"/>
        <v>5036</v>
      </c>
      <c r="AJ65" s="123">
        <f t="shared" si="18"/>
        <v>650</v>
      </c>
      <c r="AK65" s="125">
        <f t="shared" si="20"/>
        <v>88.142857142857139</v>
      </c>
      <c r="AL65" s="70">
        <f t="shared" si="31"/>
        <v>1.014095851792187</v>
      </c>
      <c r="AM65" s="73">
        <f t="shared" si="32"/>
        <v>1.4095851792186975E-2</v>
      </c>
      <c r="AN65" s="74">
        <f t="shared" si="37"/>
        <v>0.91407407407407404</v>
      </c>
      <c r="AO65" s="316">
        <f t="shared" si="23"/>
        <v>-558</v>
      </c>
      <c r="AP65" s="316">
        <f t="shared" si="24"/>
        <v>-30</v>
      </c>
      <c r="AQ65" s="316">
        <f t="shared" si="25"/>
        <v>-117</v>
      </c>
      <c r="AR65" s="222" t="s">
        <v>284</v>
      </c>
      <c r="AS65" s="172">
        <v>38416</v>
      </c>
      <c r="AT65" s="173"/>
      <c r="AU65" s="179"/>
      <c r="AV65" s="336"/>
      <c r="AW65" s="132" t="s">
        <v>284</v>
      </c>
      <c r="AX65" s="2">
        <v>332</v>
      </c>
      <c r="BA65" s="41">
        <f t="shared" si="38"/>
        <v>369.42857142857144</v>
      </c>
      <c r="BS65" s="17">
        <f t="shared" si="29"/>
        <v>611.71428571428567</v>
      </c>
      <c r="BT65" s="132">
        <v>1335</v>
      </c>
    </row>
    <row r="66" spans="1:72" x14ac:dyDescent="0.25">
      <c r="A66" s="51">
        <v>63</v>
      </c>
      <c r="B66" s="132">
        <v>37</v>
      </c>
      <c r="C66" s="54">
        <v>43950</v>
      </c>
      <c r="D66" s="107">
        <f t="shared" si="34"/>
        <v>27807</v>
      </c>
      <c r="E66" s="113">
        <f t="shared" si="35"/>
        <v>38802</v>
      </c>
      <c r="F66" s="84">
        <f t="shared" si="36"/>
        <v>386</v>
      </c>
      <c r="G66" s="116">
        <v>0</v>
      </c>
      <c r="H66" s="116">
        <v>458</v>
      </c>
      <c r="I66" s="110">
        <f t="shared" si="1"/>
        <v>458</v>
      </c>
      <c r="J66" s="110">
        <f t="shared" si="7"/>
        <v>39272</v>
      </c>
      <c r="K66" s="123">
        <f t="shared" si="16"/>
        <v>3960</v>
      </c>
      <c r="L66" s="126">
        <f t="shared" si="19"/>
        <v>490.85714285714283</v>
      </c>
      <c r="M66" s="70">
        <f t="shared" si="8"/>
        <v>1.0117998660277219</v>
      </c>
      <c r="N66" s="73">
        <f t="shared" si="9"/>
        <v>1.1799866027721873E-2</v>
      </c>
      <c r="O66" s="73">
        <f t="shared" si="10"/>
        <v>1.0406315225811901E-2</v>
      </c>
      <c r="P66" s="70">
        <f t="shared" si="40"/>
        <v>0.87009369460622943</v>
      </c>
      <c r="Q66" s="107">
        <f t="shared" si="2"/>
        <v>6043</v>
      </c>
      <c r="R66" s="113">
        <f t="shared" si="42"/>
        <v>10685</v>
      </c>
      <c r="S66" s="84">
        <v>76</v>
      </c>
      <c r="T66" s="116">
        <v>0</v>
      </c>
      <c r="U66" s="116">
        <v>41</v>
      </c>
      <c r="V66" s="110">
        <f t="shared" si="3"/>
        <v>41</v>
      </c>
      <c r="W66" s="110">
        <f t="shared" si="12"/>
        <v>10719</v>
      </c>
      <c r="X66" s="123">
        <f t="shared" si="17"/>
        <v>664</v>
      </c>
      <c r="Y66" s="125">
        <f t="shared" si="22"/>
        <v>47.714285714285715</v>
      </c>
      <c r="Z66" s="53">
        <f t="shared" si="13"/>
        <v>1.0038396703502528</v>
      </c>
      <c r="AA66" s="73">
        <f t="shared" si="14"/>
        <v>3.8396703502527885E-3</v>
      </c>
      <c r="AB66" s="105">
        <f t="shared" si="28"/>
        <v>0.92265193370165743</v>
      </c>
      <c r="AC66" s="106">
        <f t="shared" si="4"/>
        <v>4566</v>
      </c>
      <c r="AD66" s="84">
        <f t="shared" si="41"/>
        <v>4711</v>
      </c>
      <c r="AE66" s="101">
        <v>145</v>
      </c>
      <c r="AF66" s="116">
        <v>0</v>
      </c>
      <c r="AG66" s="116">
        <v>58</v>
      </c>
      <c r="AH66" s="128">
        <f t="shared" si="5"/>
        <v>58</v>
      </c>
      <c r="AI66" s="128">
        <f t="shared" si="15"/>
        <v>5094</v>
      </c>
      <c r="AJ66" s="123">
        <f t="shared" si="18"/>
        <v>657</v>
      </c>
      <c r="AK66" s="125">
        <f t="shared" si="20"/>
        <v>79.714285714285708</v>
      </c>
      <c r="AL66" s="70">
        <f t="shared" si="31"/>
        <v>1.0115170770452739</v>
      </c>
      <c r="AM66" s="73">
        <f t="shared" si="32"/>
        <v>1.1517077045273938E-2</v>
      </c>
      <c r="AN66" s="74">
        <f t="shared" si="37"/>
        <v>0.90437601296596437</v>
      </c>
      <c r="AO66" s="316">
        <f t="shared" si="23"/>
        <v>-322</v>
      </c>
      <c r="AP66" s="316">
        <f t="shared" si="24"/>
        <v>-48</v>
      </c>
      <c r="AQ66" s="316">
        <f t="shared" si="25"/>
        <v>7</v>
      </c>
      <c r="AR66" s="222" t="s">
        <v>283</v>
      </c>
      <c r="AS66" s="172">
        <v>38802</v>
      </c>
      <c r="AT66" s="173"/>
      <c r="AU66" s="179"/>
      <c r="AV66" s="336"/>
      <c r="AW66" s="132" t="s">
        <v>283</v>
      </c>
      <c r="AX66" s="2">
        <v>314</v>
      </c>
      <c r="BA66" s="41">
        <f t="shared" si="38"/>
        <v>348</v>
      </c>
      <c r="BB66" s="85"/>
      <c r="BD66" s="85"/>
      <c r="BS66" s="17">
        <f t="shared" si="29"/>
        <v>565.71428571428567</v>
      </c>
      <c r="BT66" s="132">
        <v>1335</v>
      </c>
    </row>
    <row r="67" spans="1:72" x14ac:dyDescent="0.25">
      <c r="A67" s="51">
        <v>64</v>
      </c>
      <c r="B67" s="132">
        <v>38</v>
      </c>
      <c r="C67" s="54">
        <v>43951</v>
      </c>
      <c r="D67" s="107">
        <f t="shared" si="34"/>
        <v>28117</v>
      </c>
      <c r="E67" s="113">
        <f t="shared" si="35"/>
        <v>39316</v>
      </c>
      <c r="F67" s="84">
        <f t="shared" si="36"/>
        <v>514</v>
      </c>
      <c r="G67" s="116">
        <v>0</v>
      </c>
      <c r="H67" s="116">
        <v>506</v>
      </c>
      <c r="I67" s="110">
        <f t="shared" si="1"/>
        <v>506</v>
      </c>
      <c r="J67" s="110">
        <f t="shared" si="7"/>
        <v>39778</v>
      </c>
      <c r="K67" s="123">
        <f t="shared" si="16"/>
        <v>3587</v>
      </c>
      <c r="L67" s="126">
        <f t="shared" si="19"/>
        <v>449.57142857142856</v>
      </c>
      <c r="M67" s="70">
        <f t="shared" si="8"/>
        <v>1.0128844978610716</v>
      </c>
      <c r="N67" s="73">
        <f t="shared" si="9"/>
        <v>1.2884497861071598E-2</v>
      </c>
      <c r="O67" s="73">
        <f t="shared" si="10"/>
        <v>9.9048065603344788E-3</v>
      </c>
      <c r="P67" s="70">
        <f t="shared" si="40"/>
        <v>0.91589057043073341</v>
      </c>
      <c r="Q67" s="107">
        <f t="shared" si="2"/>
        <v>5974</v>
      </c>
      <c r="R67" s="113">
        <f t="shared" si="42"/>
        <v>10769</v>
      </c>
      <c r="S67" s="84">
        <v>84</v>
      </c>
      <c r="T67" s="116">
        <v>0</v>
      </c>
      <c r="U67" s="116">
        <v>36</v>
      </c>
      <c r="V67" s="110">
        <f t="shared" si="3"/>
        <v>36</v>
      </c>
      <c r="W67" s="110">
        <f t="shared" si="12"/>
        <v>10755</v>
      </c>
      <c r="X67" s="123">
        <f t="shared" si="17"/>
        <v>611</v>
      </c>
      <c r="Y67" s="125">
        <f t="shared" si="22"/>
        <v>42</v>
      </c>
      <c r="Z67" s="53">
        <f t="shared" si="13"/>
        <v>1.0033585222502099</v>
      </c>
      <c r="AA67" s="73">
        <f t="shared" si="14"/>
        <v>3.3585222502099388E-3</v>
      </c>
      <c r="AB67" s="105">
        <f t="shared" si="28"/>
        <v>0.88023952095808378</v>
      </c>
      <c r="AC67" s="106">
        <f t="shared" si="4"/>
        <v>4711</v>
      </c>
      <c r="AD67" s="84">
        <f t="shared" si="41"/>
        <v>4795</v>
      </c>
      <c r="AE67" s="101">
        <v>84</v>
      </c>
      <c r="AF67" s="116">
        <v>0</v>
      </c>
      <c r="AG67" s="116">
        <v>66</v>
      </c>
      <c r="AH67" s="128">
        <f t="shared" si="5"/>
        <v>66</v>
      </c>
      <c r="AI67" s="128">
        <f t="shared" si="15"/>
        <v>5160</v>
      </c>
      <c r="AJ67" s="123">
        <f t="shared" si="18"/>
        <v>618</v>
      </c>
      <c r="AK67" s="125">
        <f t="shared" si="20"/>
        <v>74.285714285714292</v>
      </c>
      <c r="AL67" s="70">
        <f t="shared" si="31"/>
        <v>1.0129564193168434</v>
      </c>
      <c r="AM67" s="73">
        <f t="shared" si="32"/>
        <v>1.2956419316843437E-2</v>
      </c>
      <c r="AN67" s="74">
        <f t="shared" si="37"/>
        <v>0.93189964157706107</v>
      </c>
      <c r="AO67" s="316">
        <f t="shared" si="23"/>
        <v>-373</v>
      </c>
      <c r="AP67" s="316">
        <f t="shared" si="24"/>
        <v>-53</v>
      </c>
      <c r="AQ67" s="316">
        <f t="shared" si="25"/>
        <v>-39</v>
      </c>
      <c r="AR67" s="222" t="s">
        <v>282</v>
      </c>
      <c r="AS67" s="172">
        <v>39316</v>
      </c>
      <c r="AT67" s="173"/>
      <c r="AU67" s="179"/>
      <c r="AV67" s="336"/>
      <c r="AW67" s="132" t="s">
        <v>282</v>
      </c>
      <c r="AX67" s="2">
        <v>274</v>
      </c>
      <c r="BA67" s="41">
        <f t="shared" si="38"/>
        <v>328.71428571428572</v>
      </c>
      <c r="BS67" s="17">
        <f t="shared" si="29"/>
        <v>512.42857142857144</v>
      </c>
      <c r="BT67" s="132">
        <v>1335</v>
      </c>
    </row>
    <row r="68" spans="1:72" x14ac:dyDescent="0.25">
      <c r="A68" s="51">
        <v>65</v>
      </c>
      <c r="B68" s="132">
        <v>39</v>
      </c>
      <c r="C68" s="54">
        <v>43952</v>
      </c>
      <c r="D68" s="107">
        <f t="shared" si="34"/>
        <v>28547</v>
      </c>
      <c r="E68" s="113">
        <f t="shared" si="35"/>
        <v>39791</v>
      </c>
      <c r="F68" s="84">
        <f t="shared" si="36"/>
        <v>475</v>
      </c>
      <c r="G68" s="116">
        <v>0</v>
      </c>
      <c r="H68" s="116">
        <v>491</v>
      </c>
      <c r="I68" s="110">
        <f t="shared" ref="I68:I131" si="43">G68+H68</f>
        <v>491</v>
      </c>
      <c r="J68" s="110">
        <f t="shared" si="7"/>
        <v>40269</v>
      </c>
      <c r="K68" s="123">
        <f t="shared" si="16"/>
        <v>3256</v>
      </c>
      <c r="L68" s="126">
        <f t="shared" si="19"/>
        <v>425.28571428571428</v>
      </c>
      <c r="M68" s="70">
        <f t="shared" si="8"/>
        <v>1.0123435064608577</v>
      </c>
      <c r="N68" s="73">
        <f t="shared" si="9"/>
        <v>1.2343506460857689E-2</v>
      </c>
      <c r="O68" s="73">
        <f t="shared" si="10"/>
        <v>1.0371712046241831E-2</v>
      </c>
      <c r="P68" s="70">
        <f t="shared" si="40"/>
        <v>0.94598029869717193</v>
      </c>
      <c r="Q68" s="107">
        <f t="shared" ref="Q68:Q131" si="44">R68-S68-AC68</f>
        <v>5974</v>
      </c>
      <c r="R68" s="113">
        <f t="shared" si="42"/>
        <v>10854</v>
      </c>
      <c r="S68" s="84">
        <v>85</v>
      </c>
      <c r="T68" s="116">
        <v>0</v>
      </c>
      <c r="U68" s="116">
        <v>29</v>
      </c>
      <c r="V68" s="110">
        <f t="shared" ref="V68:V131" si="45">T68+U68</f>
        <v>29</v>
      </c>
      <c r="W68" s="110">
        <f t="shared" si="12"/>
        <v>10784</v>
      </c>
      <c r="X68" s="123">
        <f t="shared" si="17"/>
        <v>573</v>
      </c>
      <c r="Y68" s="125">
        <f t="shared" si="22"/>
        <v>39.857142857142854</v>
      </c>
      <c r="Z68" s="53">
        <f t="shared" si="13"/>
        <v>1.002696420269642</v>
      </c>
      <c r="AA68" s="73">
        <f t="shared" si="14"/>
        <v>2.6964202696420081E-3</v>
      </c>
      <c r="AB68" s="105">
        <f t="shared" si="28"/>
        <v>0.94897959183673464</v>
      </c>
      <c r="AC68" s="106">
        <f t="shared" ref="AC68:AC131" si="46">AD68-AE68</f>
        <v>4795</v>
      </c>
      <c r="AD68" s="84">
        <f t="shared" si="41"/>
        <v>4893</v>
      </c>
      <c r="AE68" s="101">
        <v>98</v>
      </c>
      <c r="AF68" s="116">
        <v>0</v>
      </c>
      <c r="AG68" s="116">
        <v>53</v>
      </c>
      <c r="AH68" s="128">
        <f t="shared" ref="AH68:AH131" si="47">AF68+AG68</f>
        <v>53</v>
      </c>
      <c r="AI68" s="128">
        <f t="shared" si="15"/>
        <v>5213</v>
      </c>
      <c r="AJ68" s="123">
        <f t="shared" si="18"/>
        <v>604</v>
      </c>
      <c r="AK68" s="125">
        <f t="shared" si="20"/>
        <v>68.714285714285708</v>
      </c>
      <c r="AL68" s="70">
        <f t="shared" si="31"/>
        <v>1.0102713178294573</v>
      </c>
      <c r="AM68" s="73">
        <f t="shared" si="32"/>
        <v>1.0271317829457338E-2</v>
      </c>
      <c r="AN68" s="74">
        <f t="shared" si="37"/>
        <v>0.92499999999999982</v>
      </c>
      <c r="AO68" s="316">
        <f t="shared" si="23"/>
        <v>-331</v>
      </c>
      <c r="AP68" s="316">
        <f t="shared" si="24"/>
        <v>-38</v>
      </c>
      <c r="AQ68" s="316">
        <f t="shared" si="25"/>
        <v>-14</v>
      </c>
      <c r="AR68" s="222" t="s">
        <v>281</v>
      </c>
      <c r="AS68" s="172">
        <v>39791</v>
      </c>
      <c r="AT68" s="173"/>
      <c r="AU68" s="179"/>
      <c r="AV68" s="336"/>
      <c r="AW68" s="132" t="s">
        <v>281</v>
      </c>
      <c r="AX68" s="2">
        <v>335</v>
      </c>
      <c r="BA68" s="41">
        <f t="shared" si="38"/>
        <v>319.28571428571428</v>
      </c>
      <c r="BS68" s="17">
        <f t="shared" si="29"/>
        <v>465.14285714285717</v>
      </c>
      <c r="BT68" s="132">
        <v>1335</v>
      </c>
    </row>
    <row r="69" spans="1:72" x14ac:dyDescent="0.25">
      <c r="A69" s="51">
        <v>66</v>
      </c>
      <c r="B69" s="132">
        <v>40</v>
      </c>
      <c r="C69" s="54">
        <v>43953</v>
      </c>
      <c r="D69" s="107">
        <f t="shared" si="34"/>
        <v>28937</v>
      </c>
      <c r="E69" s="113">
        <f t="shared" si="35"/>
        <v>40236</v>
      </c>
      <c r="F69" s="84">
        <f t="shared" si="36"/>
        <v>445</v>
      </c>
      <c r="G69" s="116">
        <v>0</v>
      </c>
      <c r="H69" s="116">
        <v>311</v>
      </c>
      <c r="I69" s="110">
        <f t="shared" si="43"/>
        <v>311</v>
      </c>
      <c r="J69" s="110">
        <f t="shared" ref="J69:J132" si="48">J68+I69</f>
        <v>40580</v>
      </c>
      <c r="K69" s="123">
        <f t="shared" si="16"/>
        <v>3046</v>
      </c>
      <c r="L69" s="126">
        <f t="shared" si="19"/>
        <v>387.71428571428572</v>
      </c>
      <c r="M69" s="70">
        <f t="shared" ref="M69:M132" si="49">J69/J68</f>
        <v>1.0077230624053242</v>
      </c>
      <c r="N69" s="73">
        <f t="shared" ref="N69:N132" si="50">(M69-1)</f>
        <v>7.7230624053241659E-3</v>
      </c>
      <c r="O69" s="73">
        <f t="shared" ref="O69:O132" si="51">SUM(N65:N69)/5</f>
        <v>1.0995942778058376E-2</v>
      </c>
      <c r="P69" s="70">
        <f t="shared" si="40"/>
        <v>0.91165602955995972</v>
      </c>
      <c r="Q69" s="107">
        <f t="shared" si="44"/>
        <v>5961</v>
      </c>
      <c r="R69" s="113">
        <f t="shared" si="42"/>
        <v>10951</v>
      </c>
      <c r="S69" s="84">
        <v>97</v>
      </c>
      <c r="T69" s="116">
        <v>0</v>
      </c>
      <c r="U69" s="116">
        <v>17</v>
      </c>
      <c r="V69" s="110">
        <f t="shared" si="45"/>
        <v>17</v>
      </c>
      <c r="W69" s="110">
        <f t="shared" ref="W69:W132" si="52">W68+V69</f>
        <v>10801</v>
      </c>
      <c r="X69" s="123">
        <f t="shared" si="17"/>
        <v>570</v>
      </c>
      <c r="Y69" s="125">
        <f t="shared" si="22"/>
        <v>36</v>
      </c>
      <c r="Z69" s="53">
        <f t="shared" ref="Z69:Z132" si="53">W69/W68</f>
        <v>1.001576409495549</v>
      </c>
      <c r="AA69" s="73">
        <f t="shared" ref="AA69:AA132" si="54">Z69-1</f>
        <v>1.5764094955490471E-3</v>
      </c>
      <c r="AB69" s="105">
        <f t="shared" si="28"/>
        <v>0.90322580645161299</v>
      </c>
      <c r="AC69" s="106">
        <f t="shared" si="46"/>
        <v>4893</v>
      </c>
      <c r="AD69" s="84">
        <f t="shared" si="41"/>
        <v>4987</v>
      </c>
      <c r="AE69" s="101">
        <v>94</v>
      </c>
      <c r="AF69" s="116">
        <v>0</v>
      </c>
      <c r="AG69" s="116">
        <v>55</v>
      </c>
      <c r="AH69" s="128">
        <f t="shared" si="47"/>
        <v>55</v>
      </c>
      <c r="AI69" s="128">
        <f t="shared" ref="AI69:AI132" si="55">AI68+AH69</f>
        <v>5268</v>
      </c>
      <c r="AJ69" s="123">
        <f t="shared" si="18"/>
        <v>578</v>
      </c>
      <c r="AK69" s="125">
        <f t="shared" si="20"/>
        <v>65</v>
      </c>
      <c r="AL69" s="70">
        <f t="shared" si="31"/>
        <v>1.0105505467101477</v>
      </c>
      <c r="AM69" s="73">
        <f t="shared" si="32"/>
        <v>1.0550546710147657E-2</v>
      </c>
      <c r="AN69" s="74">
        <f t="shared" si="37"/>
        <v>0.94594594594594605</v>
      </c>
      <c r="AO69" s="316">
        <f t="shared" si="23"/>
        <v>-210</v>
      </c>
      <c r="AP69" s="316">
        <f t="shared" si="24"/>
        <v>-3</v>
      </c>
      <c r="AQ69" s="316">
        <f t="shared" si="25"/>
        <v>-26</v>
      </c>
      <c r="AR69" s="222" t="s">
        <v>280</v>
      </c>
      <c r="AS69" s="172">
        <v>40236</v>
      </c>
      <c r="AT69" s="173"/>
      <c r="AU69" s="179"/>
      <c r="AV69" s="336"/>
      <c r="AW69" s="132" t="s">
        <v>280</v>
      </c>
      <c r="AX69" s="2">
        <v>237</v>
      </c>
      <c r="BA69" s="41">
        <f t="shared" si="38"/>
        <v>301.57142857142856</v>
      </c>
      <c r="BS69" s="17">
        <f t="shared" si="29"/>
        <v>435.14285714285717</v>
      </c>
      <c r="BT69" s="132">
        <v>1335</v>
      </c>
    </row>
    <row r="70" spans="1:72" x14ac:dyDescent="0.25">
      <c r="A70" s="51">
        <v>67</v>
      </c>
      <c r="B70" s="132">
        <v>41</v>
      </c>
      <c r="C70" s="54">
        <v>43954</v>
      </c>
      <c r="D70" s="107">
        <f t="shared" si="34"/>
        <v>29285</v>
      </c>
      <c r="E70" s="113">
        <f t="shared" si="35"/>
        <v>40571</v>
      </c>
      <c r="F70" s="84">
        <f t="shared" si="36"/>
        <v>335</v>
      </c>
      <c r="G70" s="116">
        <v>0</v>
      </c>
      <c r="H70" s="116">
        <v>175</v>
      </c>
      <c r="I70" s="110">
        <f t="shared" si="43"/>
        <v>175</v>
      </c>
      <c r="J70" s="110">
        <f t="shared" si="48"/>
        <v>40755</v>
      </c>
      <c r="K70" s="123">
        <f t="shared" si="16"/>
        <v>2726</v>
      </c>
      <c r="L70" s="126">
        <f t="shared" si="19"/>
        <v>358.57142857142856</v>
      </c>
      <c r="M70" s="70">
        <f t="shared" si="49"/>
        <v>1.0043124691966485</v>
      </c>
      <c r="N70" s="73">
        <f t="shared" si="50"/>
        <v>4.3124691966485162E-3</v>
      </c>
      <c r="O70" s="73">
        <f t="shared" si="51"/>
        <v>9.812680390324768E-3</v>
      </c>
      <c r="P70" s="70">
        <f t="shared" si="40"/>
        <v>0.924834193072955</v>
      </c>
      <c r="Q70" s="107">
        <f t="shared" si="44"/>
        <v>5964</v>
      </c>
      <c r="R70" s="113">
        <f t="shared" si="42"/>
        <v>10995</v>
      </c>
      <c r="S70" s="84">
        <v>44</v>
      </c>
      <c r="T70" s="116">
        <v>0</v>
      </c>
      <c r="U70" s="116">
        <v>32</v>
      </c>
      <c r="V70" s="110">
        <f t="shared" si="45"/>
        <v>32</v>
      </c>
      <c r="W70" s="110">
        <f t="shared" si="52"/>
        <v>10833</v>
      </c>
      <c r="X70" s="123">
        <f t="shared" si="17"/>
        <v>539</v>
      </c>
      <c r="Y70" s="125">
        <f t="shared" si="22"/>
        <v>36.142857142857146</v>
      </c>
      <c r="Z70" s="53">
        <f t="shared" si="53"/>
        <v>1.0029626886399408</v>
      </c>
      <c r="AA70" s="73">
        <f t="shared" si="54"/>
        <v>2.9626886399407582E-3</v>
      </c>
      <c r="AB70" s="105">
        <f t="shared" si="28"/>
        <v>1.003968253968254</v>
      </c>
      <c r="AC70" s="106">
        <f t="shared" si="46"/>
        <v>4987</v>
      </c>
      <c r="AD70" s="84">
        <f t="shared" si="41"/>
        <v>5056</v>
      </c>
      <c r="AE70" s="101">
        <v>69</v>
      </c>
      <c r="AF70" s="116">
        <v>0</v>
      </c>
      <c r="AG70" s="116">
        <v>45</v>
      </c>
      <c r="AH70" s="128">
        <f t="shared" si="47"/>
        <v>45</v>
      </c>
      <c r="AI70" s="128">
        <f t="shared" si="55"/>
        <v>5313</v>
      </c>
      <c r="AJ70" s="123">
        <f t="shared" si="18"/>
        <v>581</v>
      </c>
      <c r="AK70" s="125">
        <f t="shared" si="20"/>
        <v>60.285714285714285</v>
      </c>
      <c r="AL70" s="70">
        <f t="shared" si="31"/>
        <v>1.0085421412300684</v>
      </c>
      <c r="AM70" s="73">
        <f t="shared" si="32"/>
        <v>8.5421412300683564E-3</v>
      </c>
      <c r="AN70" s="74">
        <f t="shared" si="37"/>
        <v>0.92747252747252751</v>
      </c>
      <c r="AO70" s="316">
        <f t="shared" si="23"/>
        <v>-320</v>
      </c>
      <c r="AP70" s="316">
        <f t="shared" si="24"/>
        <v>-31</v>
      </c>
      <c r="AQ70" s="316">
        <f t="shared" si="25"/>
        <v>3</v>
      </c>
      <c r="AR70" s="222" t="s">
        <v>279</v>
      </c>
      <c r="AS70" s="172">
        <v>40571</v>
      </c>
      <c r="AT70" s="173"/>
      <c r="AU70" s="179"/>
      <c r="AV70" s="336"/>
      <c r="AW70" s="132" t="s">
        <v>279</v>
      </c>
      <c r="AX70" s="2">
        <v>209</v>
      </c>
      <c r="BA70" s="41">
        <f t="shared" si="38"/>
        <v>289.71428571428572</v>
      </c>
      <c r="BS70" s="17">
        <f t="shared" si="29"/>
        <v>389.42857142857144</v>
      </c>
      <c r="BT70" s="132">
        <v>1335</v>
      </c>
    </row>
    <row r="71" spans="1:72" x14ac:dyDescent="0.25">
      <c r="A71" s="51">
        <v>68</v>
      </c>
      <c r="B71" s="132">
        <v>42</v>
      </c>
      <c r="C71" s="54">
        <v>43955</v>
      </c>
      <c r="D71" s="107">
        <f t="shared" si="34"/>
        <v>29576</v>
      </c>
      <c r="E71" s="113">
        <f t="shared" si="35"/>
        <v>40770</v>
      </c>
      <c r="F71" s="84">
        <f t="shared" si="36"/>
        <v>199</v>
      </c>
      <c r="G71" s="116">
        <v>0</v>
      </c>
      <c r="H71" s="116">
        <v>284</v>
      </c>
      <c r="I71" s="110">
        <f t="shared" si="43"/>
        <v>284</v>
      </c>
      <c r="J71" s="110">
        <f t="shared" si="48"/>
        <v>41039</v>
      </c>
      <c r="K71" s="123">
        <f t="shared" ref="K71:K134" si="56">SUM(F65:F71)</f>
        <v>2525</v>
      </c>
      <c r="L71" s="126">
        <f t="shared" si="19"/>
        <v>374</v>
      </c>
      <c r="M71" s="70">
        <f t="shared" si="49"/>
        <v>1.0069684701263648</v>
      </c>
      <c r="N71" s="73">
        <f t="shared" si="50"/>
        <v>6.9684701263648119E-3</v>
      </c>
      <c r="O71" s="73">
        <f t="shared" si="51"/>
        <v>8.8464012100533569E-3</v>
      </c>
      <c r="P71" s="70">
        <f t="shared" si="40"/>
        <v>1.0430278884462152</v>
      </c>
      <c r="Q71" s="107">
        <f t="shared" si="44"/>
        <v>5939</v>
      </c>
      <c r="R71" s="113">
        <f t="shared" si="42"/>
        <v>11037</v>
      </c>
      <c r="S71" s="84">
        <v>42</v>
      </c>
      <c r="T71" s="116">
        <v>0</v>
      </c>
      <c r="U71" s="116">
        <v>32</v>
      </c>
      <c r="V71" s="110">
        <f t="shared" si="45"/>
        <v>32</v>
      </c>
      <c r="W71" s="110">
        <f t="shared" si="52"/>
        <v>10865</v>
      </c>
      <c r="X71" s="123">
        <f t="shared" ref="X71:X134" si="57">SUM(S65:S71)</f>
        <v>516</v>
      </c>
      <c r="Y71" s="125">
        <f t="shared" si="22"/>
        <v>35.142857142857146</v>
      </c>
      <c r="Z71" s="53">
        <f t="shared" si="53"/>
        <v>1.0029539370442166</v>
      </c>
      <c r="AA71" s="73">
        <f t="shared" si="54"/>
        <v>2.9539370442166479E-3</v>
      </c>
      <c r="AB71" s="105">
        <f t="shared" si="28"/>
        <v>0.97233201581027673</v>
      </c>
      <c r="AC71" s="106">
        <f t="shared" si="46"/>
        <v>5056</v>
      </c>
      <c r="AD71" s="84">
        <f t="shared" si="41"/>
        <v>5082</v>
      </c>
      <c r="AE71" s="101">
        <v>26</v>
      </c>
      <c r="AF71" s="116">
        <v>0</v>
      </c>
      <c r="AG71" s="116">
        <v>57</v>
      </c>
      <c r="AH71" s="128">
        <f t="shared" si="47"/>
        <v>57</v>
      </c>
      <c r="AI71" s="128">
        <f t="shared" si="55"/>
        <v>5370</v>
      </c>
      <c r="AJ71" s="123">
        <f t="shared" ref="AJ71:AJ134" si="58">SUM(AE65:AE71)</f>
        <v>564</v>
      </c>
      <c r="AK71" s="125">
        <f t="shared" si="20"/>
        <v>57.714285714285715</v>
      </c>
      <c r="AL71" s="70">
        <f t="shared" si="31"/>
        <v>1.0107284020327498</v>
      </c>
      <c r="AM71" s="73">
        <f t="shared" si="32"/>
        <v>1.0728402032749829E-2</v>
      </c>
      <c r="AN71" s="74">
        <f t="shared" si="37"/>
        <v>0.95734597156398105</v>
      </c>
      <c r="AO71" s="316">
        <f t="shared" si="23"/>
        <v>-201</v>
      </c>
      <c r="AP71" s="316">
        <f t="shared" si="24"/>
        <v>-23</v>
      </c>
      <c r="AQ71" s="316">
        <f t="shared" si="25"/>
        <v>-17</v>
      </c>
      <c r="AR71" s="222" t="s">
        <v>278</v>
      </c>
      <c r="AS71" s="172">
        <v>40770</v>
      </c>
      <c r="AT71" s="173"/>
      <c r="AU71" s="179"/>
      <c r="AV71" s="336"/>
      <c r="AW71" s="132" t="s">
        <v>278</v>
      </c>
      <c r="AX71" s="2">
        <v>267</v>
      </c>
      <c r="BA71" s="41">
        <f t="shared" si="38"/>
        <v>281.14285714285717</v>
      </c>
      <c r="BS71" s="17">
        <f t="shared" si="29"/>
        <v>360.71428571428572</v>
      </c>
      <c r="BT71" s="132">
        <v>1335</v>
      </c>
    </row>
    <row r="72" spans="1:72" x14ac:dyDescent="0.25">
      <c r="A72" s="51">
        <v>69</v>
      </c>
      <c r="B72" s="132">
        <v>43</v>
      </c>
      <c r="C72" s="54">
        <v>43956</v>
      </c>
      <c r="D72" s="107">
        <f t="shared" si="34"/>
        <v>29733</v>
      </c>
      <c r="E72" s="113">
        <f t="shared" si="35"/>
        <v>41087</v>
      </c>
      <c r="F72" s="84">
        <f t="shared" si="36"/>
        <v>317</v>
      </c>
      <c r="G72" s="116">
        <v>0</v>
      </c>
      <c r="H72" s="116">
        <v>250</v>
      </c>
      <c r="I72" s="110">
        <f t="shared" si="43"/>
        <v>250</v>
      </c>
      <c r="J72" s="110">
        <f t="shared" si="48"/>
        <v>41289</v>
      </c>
      <c r="K72" s="123">
        <f t="shared" si="56"/>
        <v>2671</v>
      </c>
      <c r="L72" s="126">
        <f t="shared" si="19"/>
        <v>353.57142857142856</v>
      </c>
      <c r="M72" s="70">
        <f t="shared" si="49"/>
        <v>1.0060917663685762</v>
      </c>
      <c r="N72" s="73">
        <f t="shared" si="50"/>
        <v>6.0917663685762236E-3</v>
      </c>
      <c r="O72" s="73">
        <f t="shared" si="51"/>
        <v>7.4878549115542812E-3</v>
      </c>
      <c r="P72" s="70">
        <f t="shared" si="40"/>
        <v>0.94537815126050417</v>
      </c>
      <c r="Q72" s="107">
        <f t="shared" si="44"/>
        <v>5955</v>
      </c>
      <c r="R72" s="113">
        <f t="shared" si="42"/>
        <v>11126</v>
      </c>
      <c r="S72" s="84">
        <v>89</v>
      </c>
      <c r="T72" s="116">
        <v>0</v>
      </c>
      <c r="U72" s="116">
        <v>18</v>
      </c>
      <c r="V72" s="110">
        <f t="shared" si="45"/>
        <v>18</v>
      </c>
      <c r="W72" s="110">
        <f t="shared" si="52"/>
        <v>10883</v>
      </c>
      <c r="X72" s="123">
        <f t="shared" si="57"/>
        <v>517</v>
      </c>
      <c r="Y72" s="125">
        <f t="shared" si="22"/>
        <v>29.285714285714285</v>
      </c>
      <c r="Z72" s="53">
        <f t="shared" si="53"/>
        <v>1.001656695812241</v>
      </c>
      <c r="AA72" s="73">
        <f t="shared" si="54"/>
        <v>1.656695812241038E-3</v>
      </c>
      <c r="AB72" s="105">
        <f t="shared" si="28"/>
        <v>0.83333333333333326</v>
      </c>
      <c r="AC72" s="106">
        <f t="shared" si="46"/>
        <v>5082</v>
      </c>
      <c r="AD72" s="84">
        <f t="shared" si="41"/>
        <v>5168</v>
      </c>
      <c r="AE72" s="101">
        <v>86</v>
      </c>
      <c r="AF72" s="116">
        <v>0</v>
      </c>
      <c r="AG72" s="116">
        <v>35</v>
      </c>
      <c r="AH72" s="128">
        <f t="shared" si="47"/>
        <v>35</v>
      </c>
      <c r="AI72" s="128">
        <f t="shared" si="55"/>
        <v>5405</v>
      </c>
      <c r="AJ72" s="123">
        <f t="shared" si="58"/>
        <v>602</v>
      </c>
      <c r="AK72" s="125">
        <f t="shared" si="20"/>
        <v>52.714285714285715</v>
      </c>
      <c r="AL72" s="70">
        <f t="shared" si="31"/>
        <v>1.0065176908752327</v>
      </c>
      <c r="AM72" s="73">
        <f t="shared" si="32"/>
        <v>6.5176908752326845E-3</v>
      </c>
      <c r="AN72" s="74">
        <f t="shared" si="37"/>
        <v>0.9133663366336634</v>
      </c>
      <c r="AO72" s="316">
        <f t="shared" si="23"/>
        <v>146</v>
      </c>
      <c r="AP72" s="316">
        <f t="shared" si="24"/>
        <v>1</v>
      </c>
      <c r="AQ72" s="316">
        <f t="shared" si="25"/>
        <v>38</v>
      </c>
      <c r="AR72" s="222" t="s">
        <v>277</v>
      </c>
      <c r="AS72" s="172">
        <v>41087</v>
      </c>
      <c r="AT72" s="173"/>
      <c r="AU72" s="179"/>
      <c r="AV72" s="336"/>
      <c r="AW72" s="132" t="s">
        <v>277</v>
      </c>
      <c r="AX72" s="2">
        <v>203</v>
      </c>
      <c r="BA72" s="41">
        <f t="shared" si="38"/>
        <v>262.71428571428572</v>
      </c>
      <c r="BS72" s="17">
        <f t="shared" si="29"/>
        <v>381.57142857142856</v>
      </c>
      <c r="BT72" s="132">
        <v>1335</v>
      </c>
    </row>
    <row r="73" spans="1:72" x14ac:dyDescent="0.25">
      <c r="A73" s="51">
        <v>70</v>
      </c>
      <c r="B73" s="132">
        <v>44</v>
      </c>
      <c r="C73" s="54">
        <v>43957</v>
      </c>
      <c r="D73" s="107">
        <f t="shared" si="34"/>
        <v>29961</v>
      </c>
      <c r="E73" s="113">
        <f t="shared" si="35"/>
        <v>41319</v>
      </c>
      <c r="F73" s="84">
        <f t="shared" si="36"/>
        <v>232</v>
      </c>
      <c r="G73" s="116">
        <v>0</v>
      </c>
      <c r="H73" s="116">
        <v>301</v>
      </c>
      <c r="I73" s="110">
        <f t="shared" si="43"/>
        <v>301</v>
      </c>
      <c r="J73" s="110">
        <f t="shared" si="48"/>
        <v>41590</v>
      </c>
      <c r="K73" s="123">
        <f t="shared" si="56"/>
        <v>2517</v>
      </c>
      <c r="L73" s="126">
        <f t="shared" si="19"/>
        <v>331.14285714285717</v>
      </c>
      <c r="M73" s="70">
        <f t="shared" si="49"/>
        <v>1.0072900772602873</v>
      </c>
      <c r="N73" s="73">
        <f t="shared" si="50"/>
        <v>7.2900772602872976E-3</v>
      </c>
      <c r="O73" s="73">
        <f t="shared" si="51"/>
        <v>6.4771690714402032E-3</v>
      </c>
      <c r="P73" s="70">
        <f t="shared" si="40"/>
        <v>0.93656565656565671</v>
      </c>
      <c r="Q73" s="107">
        <f t="shared" si="44"/>
        <v>5958</v>
      </c>
      <c r="R73" s="113">
        <f t="shared" si="42"/>
        <v>11153</v>
      </c>
      <c r="S73" s="84">
        <v>27</v>
      </c>
      <c r="T73" s="116">
        <v>0</v>
      </c>
      <c r="U73" s="116">
        <v>36</v>
      </c>
      <c r="V73" s="110">
        <f t="shared" si="45"/>
        <v>36</v>
      </c>
      <c r="W73" s="110">
        <f t="shared" si="52"/>
        <v>10919</v>
      </c>
      <c r="X73" s="123">
        <f t="shared" si="57"/>
        <v>468</v>
      </c>
      <c r="Y73" s="125">
        <f t="shared" si="22"/>
        <v>28.571428571428573</v>
      </c>
      <c r="Z73" s="53">
        <f t="shared" si="53"/>
        <v>1.0033079114214831</v>
      </c>
      <c r="AA73" s="73">
        <f t="shared" si="54"/>
        <v>3.3079114214831229E-3</v>
      </c>
      <c r="AB73" s="105">
        <f t="shared" si="28"/>
        <v>0.97560975609756106</v>
      </c>
      <c r="AC73" s="106">
        <f t="shared" si="46"/>
        <v>5168</v>
      </c>
      <c r="AD73" s="84">
        <f t="shared" si="41"/>
        <v>5204</v>
      </c>
      <c r="AE73" s="101">
        <v>36</v>
      </c>
      <c r="AF73" s="116">
        <v>0</v>
      </c>
      <c r="AG73" s="116">
        <v>53</v>
      </c>
      <c r="AH73" s="128">
        <f t="shared" si="47"/>
        <v>53</v>
      </c>
      <c r="AI73" s="128">
        <f t="shared" si="55"/>
        <v>5458</v>
      </c>
      <c r="AJ73" s="123">
        <f t="shared" si="58"/>
        <v>493</v>
      </c>
      <c r="AK73" s="125">
        <f t="shared" si="20"/>
        <v>52</v>
      </c>
      <c r="AL73" s="70">
        <f t="shared" si="31"/>
        <v>1.0098057354301573</v>
      </c>
      <c r="AM73" s="73">
        <f t="shared" si="32"/>
        <v>9.8057354301572808E-3</v>
      </c>
      <c r="AN73" s="74">
        <f t="shared" si="37"/>
        <v>0.98644986449864491</v>
      </c>
      <c r="AO73" s="316">
        <f t="shared" si="23"/>
        <v>-154</v>
      </c>
      <c r="AP73" s="316">
        <f t="shared" si="24"/>
        <v>-49</v>
      </c>
      <c r="AQ73" s="316">
        <f t="shared" si="25"/>
        <v>-109</v>
      </c>
      <c r="AR73" s="222" t="s">
        <v>276</v>
      </c>
      <c r="AS73" s="172">
        <v>41319</v>
      </c>
      <c r="AT73" s="173"/>
      <c r="AU73" s="179"/>
      <c r="AV73" s="336"/>
      <c r="AW73" s="132" t="s">
        <v>276</v>
      </c>
      <c r="AX73" s="2">
        <v>216</v>
      </c>
      <c r="BA73" s="41">
        <f t="shared" si="38"/>
        <v>248.71428571428572</v>
      </c>
      <c r="BS73" s="17">
        <f t="shared" si="29"/>
        <v>359.57142857142856</v>
      </c>
      <c r="BT73" s="132">
        <v>1335</v>
      </c>
    </row>
    <row r="74" spans="1:72" x14ac:dyDescent="0.25">
      <c r="A74" s="51">
        <v>71</v>
      </c>
      <c r="B74" s="132">
        <v>45</v>
      </c>
      <c r="C74" s="54">
        <v>43958</v>
      </c>
      <c r="D74" s="107">
        <f t="shared" si="34"/>
        <v>30166</v>
      </c>
      <c r="E74" s="113">
        <f t="shared" si="35"/>
        <v>41774</v>
      </c>
      <c r="F74" s="84">
        <f t="shared" si="36"/>
        <v>455</v>
      </c>
      <c r="G74" s="116">
        <v>0</v>
      </c>
      <c r="H74" s="116">
        <v>298</v>
      </c>
      <c r="I74" s="110">
        <f t="shared" si="43"/>
        <v>298</v>
      </c>
      <c r="J74" s="110">
        <f t="shared" si="48"/>
        <v>41888</v>
      </c>
      <c r="K74" s="123">
        <f t="shared" si="56"/>
        <v>2458</v>
      </c>
      <c r="L74" s="126">
        <f t="shared" ref="L74:L137" si="59">SUM(I68:I74)/7</f>
        <v>301.42857142857144</v>
      </c>
      <c r="M74" s="70">
        <f t="shared" si="49"/>
        <v>1.0071651839384468</v>
      </c>
      <c r="N74" s="73">
        <f t="shared" si="50"/>
        <v>7.1651839384467841E-3</v>
      </c>
      <c r="O74" s="73">
        <f t="shared" si="51"/>
        <v>6.3655933780647263E-3</v>
      </c>
      <c r="P74" s="70">
        <f t="shared" si="40"/>
        <v>0.91026747195858493</v>
      </c>
      <c r="Q74" s="107">
        <f t="shared" si="44"/>
        <v>5949</v>
      </c>
      <c r="R74" s="113">
        <f t="shared" si="42"/>
        <v>11192</v>
      </c>
      <c r="S74" s="84">
        <v>39</v>
      </c>
      <c r="T74" s="116">
        <v>0</v>
      </c>
      <c r="U74" s="116">
        <v>27</v>
      </c>
      <c r="V74" s="110">
        <f t="shared" si="45"/>
        <v>27</v>
      </c>
      <c r="W74" s="110">
        <f t="shared" si="52"/>
        <v>10946</v>
      </c>
      <c r="X74" s="123">
        <f t="shared" si="57"/>
        <v>423</v>
      </c>
      <c r="Y74" s="125">
        <f t="shared" si="22"/>
        <v>27.285714285714285</v>
      </c>
      <c r="Z74" s="53">
        <f t="shared" si="53"/>
        <v>1.0024727539151936</v>
      </c>
      <c r="AA74" s="73">
        <f t="shared" si="54"/>
        <v>2.4727539151936373E-3</v>
      </c>
      <c r="AB74" s="105">
        <f t="shared" si="28"/>
        <v>0.95499999999999996</v>
      </c>
      <c r="AC74" s="106">
        <f t="shared" si="46"/>
        <v>5204</v>
      </c>
      <c r="AD74" s="84">
        <f t="shared" si="41"/>
        <v>5288</v>
      </c>
      <c r="AE74" s="101">
        <v>84</v>
      </c>
      <c r="AF74" s="116">
        <v>0</v>
      </c>
      <c r="AG74" s="116">
        <v>44</v>
      </c>
      <c r="AH74" s="128">
        <f t="shared" si="47"/>
        <v>44</v>
      </c>
      <c r="AI74" s="128">
        <f t="shared" si="55"/>
        <v>5502</v>
      </c>
      <c r="AJ74" s="123">
        <f t="shared" si="58"/>
        <v>493</v>
      </c>
      <c r="AK74" s="125">
        <f t="shared" ref="AK74:AK137" si="60">SUM(AH68:AH74)/7</f>
        <v>48.857142857142854</v>
      </c>
      <c r="AL74" s="70">
        <f t="shared" si="31"/>
        <v>1.0080615610113595</v>
      </c>
      <c r="AM74" s="73">
        <f t="shared" si="32"/>
        <v>8.0615610113594638E-3</v>
      </c>
      <c r="AN74" s="74">
        <f t="shared" si="37"/>
        <v>0.93956043956043955</v>
      </c>
      <c r="AO74" s="316">
        <f t="shared" si="23"/>
        <v>-59</v>
      </c>
      <c r="AP74" s="316">
        <f t="shared" si="24"/>
        <v>-45</v>
      </c>
      <c r="AQ74" s="316">
        <f t="shared" si="25"/>
        <v>0</v>
      </c>
      <c r="AR74" s="222" t="s">
        <v>275</v>
      </c>
      <c r="AS74" s="172">
        <v>41774</v>
      </c>
      <c r="AT74" s="173"/>
      <c r="AU74" s="179"/>
      <c r="AV74" s="336"/>
      <c r="AW74" s="132" t="s">
        <v>275</v>
      </c>
      <c r="AX74" s="2">
        <v>210</v>
      </c>
      <c r="BA74" s="41">
        <f t="shared" si="38"/>
        <v>239.57142857142858</v>
      </c>
      <c r="BS74" s="17">
        <f t="shared" si="29"/>
        <v>351.14285714285717</v>
      </c>
      <c r="BT74" s="132">
        <v>1335</v>
      </c>
    </row>
    <row r="75" spans="1:72" x14ac:dyDescent="0.25">
      <c r="A75" s="51">
        <v>72</v>
      </c>
      <c r="B75" s="132">
        <v>46</v>
      </c>
      <c r="C75" s="54">
        <v>43959</v>
      </c>
      <c r="D75" s="107">
        <f t="shared" si="34"/>
        <v>30582</v>
      </c>
      <c r="E75" s="113">
        <f t="shared" si="35"/>
        <v>42093</v>
      </c>
      <c r="F75" s="84">
        <f t="shared" si="36"/>
        <v>319</v>
      </c>
      <c r="G75" s="116">
        <v>0</v>
      </c>
      <c r="H75" s="116">
        <v>326</v>
      </c>
      <c r="I75" s="110">
        <f t="shared" si="43"/>
        <v>326</v>
      </c>
      <c r="J75" s="110">
        <f t="shared" si="48"/>
        <v>42214</v>
      </c>
      <c r="K75" s="123">
        <f t="shared" si="56"/>
        <v>2302</v>
      </c>
      <c r="L75" s="126">
        <f t="shared" si="59"/>
        <v>277.85714285714283</v>
      </c>
      <c r="M75" s="70">
        <f t="shared" si="49"/>
        <v>1.0077826585179526</v>
      </c>
      <c r="N75" s="73">
        <f t="shared" si="50"/>
        <v>7.7826585179525676E-3</v>
      </c>
      <c r="O75" s="73">
        <f t="shared" si="51"/>
        <v>7.0596312423255366E-3</v>
      </c>
      <c r="P75" s="70">
        <f t="shared" ref="P75:P82" si="61">L75/L74</f>
        <v>0.92180094786729849</v>
      </c>
      <c r="Q75" s="107">
        <f t="shared" si="44"/>
        <v>5904</v>
      </c>
      <c r="R75" s="113">
        <f t="shared" si="42"/>
        <v>11227</v>
      </c>
      <c r="S75" s="84">
        <v>35</v>
      </c>
      <c r="T75" s="116">
        <v>0</v>
      </c>
      <c r="U75" s="116">
        <v>27</v>
      </c>
      <c r="V75" s="110">
        <f t="shared" si="45"/>
        <v>27</v>
      </c>
      <c r="W75" s="110">
        <f t="shared" si="52"/>
        <v>10973</v>
      </c>
      <c r="X75" s="123">
        <f t="shared" si="57"/>
        <v>373</v>
      </c>
      <c r="Y75" s="125">
        <f t="shared" ref="Y75:Y138" si="62">SUM(V69:V75)/7</f>
        <v>27</v>
      </c>
      <c r="Z75" s="53">
        <f t="shared" si="53"/>
        <v>1.0024666544856569</v>
      </c>
      <c r="AA75" s="73">
        <f t="shared" si="54"/>
        <v>2.4666544856568606E-3</v>
      </c>
      <c r="AB75" s="105">
        <f t="shared" si="28"/>
        <v>0.98952879581151831</v>
      </c>
      <c r="AC75" s="106">
        <f t="shared" si="46"/>
        <v>5288</v>
      </c>
      <c r="AD75" s="84">
        <f t="shared" si="41"/>
        <v>5359</v>
      </c>
      <c r="AE75" s="101">
        <v>71</v>
      </c>
      <c r="AF75" s="116">
        <v>0</v>
      </c>
      <c r="AG75" s="116">
        <v>40</v>
      </c>
      <c r="AH75" s="128">
        <f t="shared" si="47"/>
        <v>40</v>
      </c>
      <c r="AI75" s="128">
        <f t="shared" si="55"/>
        <v>5542</v>
      </c>
      <c r="AJ75" s="123">
        <f t="shared" si="58"/>
        <v>466</v>
      </c>
      <c r="AK75" s="125">
        <f t="shared" si="60"/>
        <v>47</v>
      </c>
      <c r="AL75" s="70">
        <f t="shared" si="31"/>
        <v>1.0072700836059614</v>
      </c>
      <c r="AM75" s="73">
        <f t="shared" si="32"/>
        <v>7.2700836059613749E-3</v>
      </c>
      <c r="AN75" s="74">
        <f t="shared" si="37"/>
        <v>0.96198830409356728</v>
      </c>
      <c r="AO75" s="316">
        <f t="shared" ref="AO75:AO138" si="63">F75-F68</f>
        <v>-156</v>
      </c>
      <c r="AP75" s="316">
        <f t="shared" ref="AP75:AP138" si="64">S75-S68</f>
        <v>-50</v>
      </c>
      <c r="AQ75" s="316">
        <f t="shared" ref="AQ75:AQ138" si="65">AE75-AE68</f>
        <v>-27</v>
      </c>
      <c r="AR75" s="222" t="s">
        <v>274</v>
      </c>
      <c r="AS75" s="172">
        <v>42093</v>
      </c>
      <c r="AT75" s="173"/>
      <c r="AU75" s="179"/>
      <c r="AV75" s="336"/>
      <c r="AW75" s="132" t="s">
        <v>274</v>
      </c>
      <c r="AX75" s="2">
        <v>200</v>
      </c>
      <c r="BA75" s="41">
        <f t="shared" si="38"/>
        <v>220.28571428571428</v>
      </c>
      <c r="BS75" s="17">
        <f t="shared" si="29"/>
        <v>328.85714285714283</v>
      </c>
      <c r="BT75" s="132">
        <v>1335</v>
      </c>
    </row>
    <row r="76" spans="1:72" s="86" customFormat="1" x14ac:dyDescent="0.25">
      <c r="A76" s="51">
        <v>73</v>
      </c>
      <c r="B76" s="132">
        <v>47</v>
      </c>
      <c r="C76" s="88">
        <v>43960</v>
      </c>
      <c r="D76" s="107">
        <f t="shared" si="34"/>
        <v>30866</v>
      </c>
      <c r="E76" s="113">
        <f t="shared" si="35"/>
        <v>42382</v>
      </c>
      <c r="F76" s="84">
        <f t="shared" si="36"/>
        <v>289</v>
      </c>
      <c r="G76" s="116">
        <v>0</v>
      </c>
      <c r="H76" s="116">
        <v>252</v>
      </c>
      <c r="I76" s="110">
        <f t="shared" si="43"/>
        <v>252</v>
      </c>
      <c r="J76" s="110">
        <f t="shared" si="48"/>
        <v>42466</v>
      </c>
      <c r="K76" s="123">
        <f t="shared" si="56"/>
        <v>2146</v>
      </c>
      <c r="L76" s="126">
        <f t="shared" si="59"/>
        <v>269.42857142857144</v>
      </c>
      <c r="M76" s="70">
        <f t="shared" si="49"/>
        <v>1.0059695835504809</v>
      </c>
      <c r="N76" s="73">
        <f t="shared" si="50"/>
        <v>5.9695835504809391E-3</v>
      </c>
      <c r="O76" s="73">
        <f t="shared" si="51"/>
        <v>6.8598539271487622E-3</v>
      </c>
      <c r="P76" s="70">
        <f t="shared" si="61"/>
        <v>0.9696658097686377</v>
      </c>
      <c r="Q76" s="107">
        <f t="shared" si="44"/>
        <v>5868</v>
      </c>
      <c r="R76" s="113">
        <f t="shared" si="42"/>
        <v>11285</v>
      </c>
      <c r="S76" s="84">
        <v>58</v>
      </c>
      <c r="T76" s="116">
        <v>0</v>
      </c>
      <c r="U76" s="116">
        <v>16</v>
      </c>
      <c r="V76" s="110">
        <f t="shared" si="45"/>
        <v>16</v>
      </c>
      <c r="W76" s="110">
        <f t="shared" si="52"/>
        <v>10989</v>
      </c>
      <c r="X76" s="123">
        <f t="shared" si="57"/>
        <v>334</v>
      </c>
      <c r="Y76" s="125">
        <f t="shared" si="62"/>
        <v>26.857142857142858</v>
      </c>
      <c r="Z76" s="53">
        <f t="shared" si="53"/>
        <v>1.0014581244873781</v>
      </c>
      <c r="AA76" s="73">
        <f t="shared" si="54"/>
        <v>1.4581244873781429E-3</v>
      </c>
      <c r="AB76" s="105">
        <f t="shared" ref="AB76:AB139" si="66">Y76/Y75</f>
        <v>0.99470899470899476</v>
      </c>
      <c r="AC76" s="106">
        <f t="shared" si="46"/>
        <v>5359</v>
      </c>
      <c r="AD76" s="84">
        <f t="shared" si="41"/>
        <v>5422</v>
      </c>
      <c r="AE76" s="101">
        <v>63</v>
      </c>
      <c r="AF76" s="116">
        <v>0</v>
      </c>
      <c r="AG76" s="116">
        <v>39</v>
      </c>
      <c r="AH76" s="128">
        <f t="shared" si="47"/>
        <v>39</v>
      </c>
      <c r="AI76" s="128">
        <f t="shared" si="55"/>
        <v>5581</v>
      </c>
      <c r="AJ76" s="123">
        <f t="shared" si="58"/>
        <v>435</v>
      </c>
      <c r="AK76" s="125">
        <f t="shared" si="60"/>
        <v>44.714285714285715</v>
      </c>
      <c r="AL76" s="70">
        <f t="shared" si="31"/>
        <v>1.0070371706964996</v>
      </c>
      <c r="AM76" s="73">
        <f t="shared" si="32"/>
        <v>7.0371706964995617E-3</v>
      </c>
      <c r="AN76" s="74">
        <f t="shared" si="37"/>
        <v>0.95136778115501519</v>
      </c>
      <c r="AO76" s="316">
        <f t="shared" si="63"/>
        <v>-156</v>
      </c>
      <c r="AP76" s="316">
        <f t="shared" si="64"/>
        <v>-39</v>
      </c>
      <c r="AQ76" s="316">
        <f t="shared" si="65"/>
        <v>-31</v>
      </c>
      <c r="AR76" s="222" t="s">
        <v>273</v>
      </c>
      <c r="AS76" s="172">
        <v>42382</v>
      </c>
      <c r="AT76" s="173"/>
      <c r="AU76" s="179"/>
      <c r="AV76" s="336"/>
      <c r="AW76" s="86" t="s">
        <v>273</v>
      </c>
      <c r="AX76" s="2">
        <v>194</v>
      </c>
      <c r="AY76" s="85"/>
      <c r="AZ76" s="85"/>
      <c r="BA76" s="41">
        <f t="shared" si="38"/>
        <v>214.14285714285714</v>
      </c>
      <c r="BB76" s="2"/>
      <c r="BC76" s="2"/>
      <c r="BD76" s="85"/>
      <c r="BF76" s="85"/>
      <c r="BG76" s="85"/>
      <c r="BH76" s="85"/>
      <c r="BM76" s="85"/>
      <c r="BN76" s="85"/>
      <c r="BO76" s="85"/>
      <c r="BP76" s="85"/>
      <c r="BQ76" s="85"/>
      <c r="BS76" s="17">
        <f t="shared" ref="BS76:BS139" si="67">SUM(F70:F76)/7</f>
        <v>306.57142857142856</v>
      </c>
      <c r="BT76" s="132">
        <v>1335</v>
      </c>
    </row>
    <row r="77" spans="1:72" x14ac:dyDescent="0.25">
      <c r="A77" s="51">
        <v>74</v>
      </c>
      <c r="B77" s="132">
        <v>48</v>
      </c>
      <c r="C77" s="54">
        <v>43961</v>
      </c>
      <c r="D77" s="107">
        <f t="shared" si="34"/>
        <v>31097</v>
      </c>
      <c r="E77" s="113">
        <f t="shared" si="35"/>
        <v>42627</v>
      </c>
      <c r="F77" s="84">
        <f t="shared" si="36"/>
        <v>245</v>
      </c>
      <c r="G77" s="116">
        <v>0</v>
      </c>
      <c r="H77" s="116">
        <v>152</v>
      </c>
      <c r="I77" s="110">
        <f t="shared" si="43"/>
        <v>152</v>
      </c>
      <c r="J77" s="110">
        <f t="shared" si="48"/>
        <v>42618</v>
      </c>
      <c r="K77" s="123">
        <f t="shared" si="56"/>
        <v>2056</v>
      </c>
      <c r="L77" s="126">
        <f t="shared" si="59"/>
        <v>266.14285714285717</v>
      </c>
      <c r="M77" s="70">
        <f t="shared" si="49"/>
        <v>1.0035793340554797</v>
      </c>
      <c r="N77" s="73">
        <f t="shared" si="50"/>
        <v>3.5793340554797215E-3</v>
      </c>
      <c r="O77" s="73">
        <f t="shared" si="51"/>
        <v>6.3573674645294618E-3</v>
      </c>
      <c r="P77" s="70">
        <f t="shared" si="61"/>
        <v>0.98780487804878048</v>
      </c>
      <c r="Q77" s="107">
        <f t="shared" si="44"/>
        <v>5863</v>
      </c>
      <c r="R77" s="113">
        <f t="shared" si="42"/>
        <v>11307</v>
      </c>
      <c r="S77" s="84">
        <v>22</v>
      </c>
      <c r="T77" s="116">
        <v>0</v>
      </c>
      <c r="U77" s="116">
        <v>13</v>
      </c>
      <c r="V77" s="110">
        <f t="shared" si="45"/>
        <v>13</v>
      </c>
      <c r="W77" s="110">
        <f t="shared" si="52"/>
        <v>11002</v>
      </c>
      <c r="X77" s="123">
        <f t="shared" si="57"/>
        <v>312</v>
      </c>
      <c r="Y77" s="125">
        <f t="shared" si="62"/>
        <v>24.142857142857142</v>
      </c>
      <c r="Z77" s="53">
        <f t="shared" si="53"/>
        <v>1.0011830011830012</v>
      </c>
      <c r="AA77" s="73">
        <f t="shared" si="54"/>
        <v>1.1830011830011866E-3</v>
      </c>
      <c r="AB77" s="105">
        <f t="shared" si="66"/>
        <v>0.89893617021276595</v>
      </c>
      <c r="AC77" s="106">
        <f t="shared" si="46"/>
        <v>5422</v>
      </c>
      <c r="AD77" s="84">
        <f t="shared" ref="AD77:AD103" si="68">AD76+AE77</f>
        <v>5440</v>
      </c>
      <c r="AE77" s="101">
        <v>18</v>
      </c>
      <c r="AF77" s="116">
        <v>0</v>
      </c>
      <c r="AG77" s="116">
        <v>25</v>
      </c>
      <c r="AH77" s="128">
        <f t="shared" si="47"/>
        <v>25</v>
      </c>
      <c r="AI77" s="128">
        <f t="shared" si="55"/>
        <v>5606</v>
      </c>
      <c r="AJ77" s="123">
        <f t="shared" si="58"/>
        <v>384</v>
      </c>
      <c r="AK77" s="125">
        <f t="shared" si="60"/>
        <v>41.857142857142854</v>
      </c>
      <c r="AL77" s="70">
        <f t="shared" si="31"/>
        <v>1.0044794839634474</v>
      </c>
      <c r="AM77" s="73">
        <f t="shared" si="32"/>
        <v>4.4794839634474393E-3</v>
      </c>
      <c r="AN77" s="74">
        <f t="shared" si="37"/>
        <v>0.93610223642172519</v>
      </c>
      <c r="AO77" s="316">
        <f t="shared" si="63"/>
        <v>-90</v>
      </c>
      <c r="AP77" s="316">
        <f t="shared" si="64"/>
        <v>-22</v>
      </c>
      <c r="AQ77" s="316">
        <f t="shared" si="65"/>
        <v>-51</v>
      </c>
      <c r="AR77" s="222" t="s">
        <v>272</v>
      </c>
      <c r="AS77" s="172">
        <v>42627</v>
      </c>
      <c r="AT77" s="173"/>
      <c r="AU77" s="179"/>
      <c r="AV77" s="336"/>
      <c r="AW77" s="132" t="s">
        <v>272</v>
      </c>
      <c r="AX77" s="2">
        <v>152</v>
      </c>
      <c r="BA77" s="41">
        <f t="shared" si="38"/>
        <v>206</v>
      </c>
      <c r="BS77" s="17">
        <f t="shared" si="67"/>
        <v>293.71428571428572</v>
      </c>
      <c r="BT77" s="132">
        <v>1335</v>
      </c>
    </row>
    <row r="78" spans="1:72" x14ac:dyDescent="0.25">
      <c r="A78" s="51">
        <v>75</v>
      </c>
      <c r="B78" s="132">
        <v>49</v>
      </c>
      <c r="C78" s="54">
        <v>43962</v>
      </c>
      <c r="D78" s="107">
        <f t="shared" si="34"/>
        <v>31320</v>
      </c>
      <c r="E78" s="113">
        <f t="shared" si="35"/>
        <v>42788</v>
      </c>
      <c r="F78" s="84">
        <f t="shared" si="36"/>
        <v>161</v>
      </c>
      <c r="G78" s="116">
        <v>0</v>
      </c>
      <c r="H78" s="116">
        <v>169</v>
      </c>
      <c r="I78" s="110">
        <f t="shared" si="43"/>
        <v>169</v>
      </c>
      <c r="J78" s="110">
        <f t="shared" si="48"/>
        <v>42787</v>
      </c>
      <c r="K78" s="123">
        <f t="shared" si="56"/>
        <v>2018</v>
      </c>
      <c r="L78" s="126">
        <f t="shared" si="59"/>
        <v>249.71428571428572</v>
      </c>
      <c r="M78" s="70">
        <f t="shared" si="49"/>
        <v>1.0039654606035009</v>
      </c>
      <c r="N78" s="73">
        <f t="shared" si="50"/>
        <v>3.9654606035008921E-3</v>
      </c>
      <c r="O78" s="73">
        <f t="shared" si="51"/>
        <v>5.6924441331721812E-3</v>
      </c>
      <c r="P78" s="70">
        <f t="shared" si="61"/>
        <v>0.93827160493827155</v>
      </c>
      <c r="Q78" s="107">
        <f t="shared" si="44"/>
        <v>5867</v>
      </c>
      <c r="R78" s="113">
        <f t="shared" si="42"/>
        <v>11343</v>
      </c>
      <c r="S78" s="84">
        <v>36</v>
      </c>
      <c r="T78" s="116">
        <v>0</v>
      </c>
      <c r="U78" s="116">
        <v>23</v>
      </c>
      <c r="V78" s="110">
        <f t="shared" si="45"/>
        <v>23</v>
      </c>
      <c r="W78" s="110">
        <f t="shared" si="52"/>
        <v>11025</v>
      </c>
      <c r="X78" s="123">
        <f t="shared" si="57"/>
        <v>306</v>
      </c>
      <c r="Y78" s="125">
        <f t="shared" si="62"/>
        <v>22.857142857142858</v>
      </c>
      <c r="Z78" s="53">
        <f t="shared" si="53"/>
        <v>1.0020905289947282</v>
      </c>
      <c r="AA78" s="73">
        <f t="shared" si="54"/>
        <v>2.0905289947281691E-3</v>
      </c>
      <c r="AB78" s="105">
        <f t="shared" si="66"/>
        <v>0.94674556213017758</v>
      </c>
      <c r="AC78" s="106">
        <f t="shared" si="46"/>
        <v>5440</v>
      </c>
      <c r="AD78" s="84">
        <f t="shared" si="68"/>
        <v>5456</v>
      </c>
      <c r="AE78" s="101">
        <v>16</v>
      </c>
      <c r="AF78" s="116">
        <v>0</v>
      </c>
      <c r="AG78" s="116">
        <v>33</v>
      </c>
      <c r="AH78" s="128">
        <f t="shared" si="47"/>
        <v>33</v>
      </c>
      <c r="AI78" s="128">
        <f t="shared" si="55"/>
        <v>5639</v>
      </c>
      <c r="AJ78" s="123">
        <f t="shared" si="58"/>
        <v>374</v>
      </c>
      <c r="AK78" s="125">
        <f t="shared" si="60"/>
        <v>38.428571428571431</v>
      </c>
      <c r="AL78" s="70">
        <f t="shared" si="31"/>
        <v>1.0058865501248662</v>
      </c>
      <c r="AM78" s="73">
        <f t="shared" si="32"/>
        <v>5.8865501248661634E-3</v>
      </c>
      <c r="AN78" s="74">
        <f t="shared" si="37"/>
        <v>0.9180887372013653</v>
      </c>
      <c r="AO78" s="316">
        <f t="shared" si="63"/>
        <v>-38</v>
      </c>
      <c r="AP78" s="316">
        <f t="shared" si="64"/>
        <v>-6</v>
      </c>
      <c r="AQ78" s="316">
        <f t="shared" si="65"/>
        <v>-10</v>
      </c>
      <c r="AR78" s="222" t="s">
        <v>271</v>
      </c>
      <c r="AS78" s="172">
        <v>42788</v>
      </c>
      <c r="AT78" s="173"/>
      <c r="AU78" s="179"/>
      <c r="AV78" s="336"/>
      <c r="AW78" s="132" t="s">
        <v>271</v>
      </c>
      <c r="AX78" s="2">
        <v>230</v>
      </c>
      <c r="BA78" s="41">
        <f t="shared" si="38"/>
        <v>200.71428571428572</v>
      </c>
      <c r="BS78" s="17">
        <f t="shared" si="67"/>
        <v>288.28571428571428</v>
      </c>
      <c r="BT78" s="132">
        <v>1335</v>
      </c>
    </row>
    <row r="79" spans="1:72" x14ac:dyDescent="0.25">
      <c r="A79" s="51">
        <v>76</v>
      </c>
      <c r="B79" s="132">
        <v>50</v>
      </c>
      <c r="C79" s="54">
        <v>43963</v>
      </c>
      <c r="D79" s="107">
        <f t="shared" si="34"/>
        <v>31445</v>
      </c>
      <c r="E79" s="113">
        <f t="shared" si="35"/>
        <v>42984</v>
      </c>
      <c r="F79" s="84">
        <f t="shared" si="36"/>
        <v>196</v>
      </c>
      <c r="G79" s="116">
        <v>0</v>
      </c>
      <c r="H79" s="116">
        <v>218</v>
      </c>
      <c r="I79" s="110">
        <f t="shared" si="43"/>
        <v>218</v>
      </c>
      <c r="J79" s="110">
        <f t="shared" si="48"/>
        <v>43005</v>
      </c>
      <c r="K79" s="123">
        <f t="shared" si="56"/>
        <v>1897</v>
      </c>
      <c r="L79" s="126">
        <f t="shared" si="59"/>
        <v>245.14285714285714</v>
      </c>
      <c r="M79" s="70">
        <f t="shared" si="49"/>
        <v>1.0050950054923224</v>
      </c>
      <c r="N79" s="73">
        <f t="shared" si="50"/>
        <v>5.0950054923224464E-3</v>
      </c>
      <c r="O79" s="73">
        <f t="shared" si="51"/>
        <v>5.278408443947313E-3</v>
      </c>
      <c r="P79" s="70">
        <f t="shared" si="61"/>
        <v>0.98169336384439354</v>
      </c>
      <c r="Q79" s="107">
        <f t="shared" si="44"/>
        <v>5887</v>
      </c>
      <c r="R79" s="113">
        <f t="shared" si="42"/>
        <v>11378</v>
      </c>
      <c r="S79" s="84">
        <v>35</v>
      </c>
      <c r="T79" s="116">
        <v>0</v>
      </c>
      <c r="U79" s="116">
        <v>10</v>
      </c>
      <c r="V79" s="110">
        <f t="shared" si="45"/>
        <v>10</v>
      </c>
      <c r="W79" s="110">
        <f t="shared" si="52"/>
        <v>11035</v>
      </c>
      <c r="X79" s="123">
        <f t="shared" si="57"/>
        <v>252</v>
      </c>
      <c r="Y79" s="125">
        <f t="shared" si="62"/>
        <v>21.714285714285715</v>
      </c>
      <c r="Z79" s="53">
        <f t="shared" si="53"/>
        <v>1.0009070294784581</v>
      </c>
      <c r="AA79" s="73">
        <f t="shared" si="54"/>
        <v>9.0702947845811011E-4</v>
      </c>
      <c r="AB79" s="105">
        <f t="shared" si="66"/>
        <v>0.95000000000000007</v>
      </c>
      <c r="AC79" s="106">
        <f t="shared" si="46"/>
        <v>5456</v>
      </c>
      <c r="AD79" s="84">
        <f t="shared" si="68"/>
        <v>5510</v>
      </c>
      <c r="AE79" s="101">
        <v>54</v>
      </c>
      <c r="AF79" s="116">
        <v>0</v>
      </c>
      <c r="AG79" s="116">
        <v>34</v>
      </c>
      <c r="AH79" s="128">
        <f t="shared" si="47"/>
        <v>34</v>
      </c>
      <c r="AI79" s="128">
        <f t="shared" si="55"/>
        <v>5673</v>
      </c>
      <c r="AJ79" s="123">
        <f t="shared" si="58"/>
        <v>342</v>
      </c>
      <c r="AK79" s="125">
        <f t="shared" si="60"/>
        <v>38.285714285714285</v>
      </c>
      <c r="AL79" s="70">
        <f t="shared" ref="AL79:AL142" si="69">AI79/AI78</f>
        <v>1.0060294378435892</v>
      </c>
      <c r="AM79" s="73">
        <f t="shared" ref="AM79:AM142" si="70">AL79-1</f>
        <v>6.0294378435892249E-3</v>
      </c>
      <c r="AN79" s="74">
        <f t="shared" si="37"/>
        <v>0.99628252788104077</v>
      </c>
      <c r="AO79" s="316">
        <f t="shared" si="63"/>
        <v>-121</v>
      </c>
      <c r="AP79" s="316">
        <f t="shared" si="64"/>
        <v>-54</v>
      </c>
      <c r="AQ79" s="316">
        <f t="shared" si="65"/>
        <v>-32</v>
      </c>
      <c r="AR79" s="222" t="s">
        <v>270</v>
      </c>
      <c r="AS79" s="172">
        <v>42984</v>
      </c>
      <c r="AT79" s="173"/>
      <c r="AU79" s="179"/>
      <c r="AV79" s="336"/>
      <c r="AW79" s="132" t="s">
        <v>270</v>
      </c>
      <c r="AX79" s="2">
        <v>184</v>
      </c>
      <c r="BA79" s="41">
        <f t="shared" si="38"/>
        <v>198</v>
      </c>
      <c r="BS79" s="17">
        <f t="shared" si="67"/>
        <v>271</v>
      </c>
      <c r="BT79" s="132">
        <v>1335</v>
      </c>
    </row>
    <row r="80" spans="1:72" x14ac:dyDescent="0.25">
      <c r="A80" s="51">
        <v>77</v>
      </c>
      <c r="B80" s="132">
        <v>51</v>
      </c>
      <c r="C80" s="54">
        <v>43964</v>
      </c>
      <c r="D80" s="107">
        <f t="shared" si="34"/>
        <v>31606</v>
      </c>
      <c r="E80" s="113">
        <f t="shared" si="35"/>
        <v>43211</v>
      </c>
      <c r="F80" s="84">
        <f t="shared" si="36"/>
        <v>227</v>
      </c>
      <c r="G80" s="116">
        <v>0</v>
      </c>
      <c r="H80" s="116">
        <v>294</v>
      </c>
      <c r="I80" s="110">
        <f t="shared" si="43"/>
        <v>294</v>
      </c>
      <c r="J80" s="110">
        <f t="shared" si="48"/>
        <v>43299</v>
      </c>
      <c r="K80" s="123">
        <f t="shared" si="56"/>
        <v>1892</v>
      </c>
      <c r="L80" s="126">
        <f t="shared" si="59"/>
        <v>244.14285714285714</v>
      </c>
      <c r="M80" s="70">
        <f t="shared" si="49"/>
        <v>1.006836414370422</v>
      </c>
      <c r="N80" s="73">
        <f t="shared" si="50"/>
        <v>6.8364143704220393E-3</v>
      </c>
      <c r="O80" s="73">
        <f t="shared" si="51"/>
        <v>5.0891596144412073E-3</v>
      </c>
      <c r="P80" s="70">
        <f t="shared" si="61"/>
        <v>0.99592074592074598</v>
      </c>
      <c r="Q80" s="107">
        <f t="shared" si="44"/>
        <v>5868</v>
      </c>
      <c r="R80" s="113">
        <f t="shared" si="42"/>
        <v>11430</v>
      </c>
      <c r="S80" s="84">
        <v>52</v>
      </c>
      <c r="T80" s="116">
        <v>0</v>
      </c>
      <c r="U80" s="116">
        <v>19</v>
      </c>
      <c r="V80" s="110">
        <f t="shared" si="45"/>
        <v>19</v>
      </c>
      <c r="W80" s="110">
        <f t="shared" si="52"/>
        <v>11054</v>
      </c>
      <c r="X80" s="123">
        <f t="shared" si="57"/>
        <v>277</v>
      </c>
      <c r="Y80" s="125">
        <f t="shared" si="62"/>
        <v>19.285714285714285</v>
      </c>
      <c r="Z80" s="53">
        <f t="shared" si="53"/>
        <v>1.0017217942908927</v>
      </c>
      <c r="AA80" s="73">
        <f t="shared" si="54"/>
        <v>1.7217942908926975E-3</v>
      </c>
      <c r="AB80" s="105">
        <f t="shared" si="66"/>
        <v>0.88815789473684204</v>
      </c>
      <c r="AC80" s="106">
        <f t="shared" si="46"/>
        <v>5510</v>
      </c>
      <c r="AD80" s="84">
        <f t="shared" si="68"/>
        <v>5562</v>
      </c>
      <c r="AE80" s="101">
        <v>52</v>
      </c>
      <c r="AF80" s="116">
        <v>0</v>
      </c>
      <c r="AG80" s="116">
        <v>26</v>
      </c>
      <c r="AH80" s="128">
        <f t="shared" si="47"/>
        <v>26</v>
      </c>
      <c r="AI80" s="128">
        <f t="shared" si="55"/>
        <v>5699</v>
      </c>
      <c r="AJ80" s="123">
        <f t="shared" si="58"/>
        <v>358</v>
      </c>
      <c r="AK80" s="125">
        <f t="shared" si="60"/>
        <v>34.428571428571431</v>
      </c>
      <c r="AL80" s="70">
        <f t="shared" si="69"/>
        <v>1.0045831129913625</v>
      </c>
      <c r="AM80" s="73">
        <f t="shared" si="70"/>
        <v>4.5831129913624924E-3</v>
      </c>
      <c r="AN80" s="74">
        <f t="shared" si="37"/>
        <v>0.89925373134328368</v>
      </c>
      <c r="AO80" s="316">
        <f t="shared" si="63"/>
        <v>-5</v>
      </c>
      <c r="AP80" s="316">
        <f t="shared" si="64"/>
        <v>25</v>
      </c>
      <c r="AQ80" s="316">
        <f t="shared" si="65"/>
        <v>16</v>
      </c>
      <c r="AR80" s="222" t="s">
        <v>269</v>
      </c>
      <c r="AS80" s="172">
        <v>43211</v>
      </c>
      <c r="AT80" s="173"/>
      <c r="AU80" s="179"/>
      <c r="AV80" s="336"/>
      <c r="AW80" s="132" t="s">
        <v>269</v>
      </c>
      <c r="AX80" s="2">
        <v>176</v>
      </c>
      <c r="BA80" s="41">
        <f t="shared" si="38"/>
        <v>192.28571428571428</v>
      </c>
      <c r="BS80" s="17">
        <f t="shared" si="67"/>
        <v>270.28571428571428</v>
      </c>
      <c r="BT80" s="132">
        <v>1335</v>
      </c>
    </row>
    <row r="81" spans="1:72" x14ac:dyDescent="0.25">
      <c r="A81" s="51">
        <v>78</v>
      </c>
      <c r="B81" s="132">
        <v>52</v>
      </c>
      <c r="C81" s="54">
        <v>43965</v>
      </c>
      <c r="D81" s="107">
        <f t="shared" si="34"/>
        <v>31781</v>
      </c>
      <c r="E81" s="113">
        <f t="shared" si="35"/>
        <v>43481</v>
      </c>
      <c r="F81" s="84">
        <f t="shared" si="36"/>
        <v>270</v>
      </c>
      <c r="G81" s="116">
        <v>0</v>
      </c>
      <c r="H81" s="116">
        <v>184</v>
      </c>
      <c r="I81" s="110">
        <f t="shared" si="43"/>
        <v>184</v>
      </c>
      <c r="J81" s="110">
        <f t="shared" si="48"/>
        <v>43483</v>
      </c>
      <c r="K81" s="123">
        <f t="shared" si="56"/>
        <v>1707</v>
      </c>
      <c r="L81" s="126">
        <f t="shared" si="59"/>
        <v>227.85714285714286</v>
      </c>
      <c r="M81" s="70">
        <f t="shared" si="49"/>
        <v>1.0042495207741517</v>
      </c>
      <c r="N81" s="73">
        <f t="shared" si="50"/>
        <v>4.2495207741517493E-3</v>
      </c>
      <c r="O81" s="73">
        <f t="shared" si="51"/>
        <v>4.7451470591753694E-3</v>
      </c>
      <c r="P81" s="70">
        <f t="shared" si="61"/>
        <v>0.93329432416617908</v>
      </c>
      <c r="Q81" s="107">
        <f t="shared" si="44"/>
        <v>5868</v>
      </c>
      <c r="R81" s="113">
        <f t="shared" si="42"/>
        <v>11457</v>
      </c>
      <c r="S81" s="84">
        <v>27</v>
      </c>
      <c r="T81" s="116">
        <v>0</v>
      </c>
      <c r="U81" s="116">
        <v>11</v>
      </c>
      <c r="V81" s="110">
        <f t="shared" si="45"/>
        <v>11</v>
      </c>
      <c r="W81" s="110">
        <f t="shared" si="52"/>
        <v>11065</v>
      </c>
      <c r="X81" s="123">
        <f t="shared" si="57"/>
        <v>265</v>
      </c>
      <c r="Y81" s="125">
        <f t="shared" si="62"/>
        <v>17</v>
      </c>
      <c r="Z81" s="53">
        <f t="shared" si="53"/>
        <v>1.0009951148905374</v>
      </c>
      <c r="AA81" s="73">
        <f t="shared" si="54"/>
        <v>9.9511489053738522E-4</v>
      </c>
      <c r="AB81" s="105">
        <f t="shared" si="66"/>
        <v>0.88148148148148153</v>
      </c>
      <c r="AC81" s="106">
        <f t="shared" si="46"/>
        <v>5562</v>
      </c>
      <c r="AD81" s="84">
        <f t="shared" si="68"/>
        <v>5590</v>
      </c>
      <c r="AE81" s="101">
        <v>28</v>
      </c>
      <c r="AF81" s="116">
        <v>0</v>
      </c>
      <c r="AG81" s="116">
        <v>22</v>
      </c>
      <c r="AH81" s="128">
        <f t="shared" si="47"/>
        <v>22</v>
      </c>
      <c r="AI81" s="128">
        <f t="shared" si="55"/>
        <v>5721</v>
      </c>
      <c r="AJ81" s="123">
        <f t="shared" si="58"/>
        <v>302</v>
      </c>
      <c r="AK81" s="125">
        <f t="shared" si="60"/>
        <v>31.285714285714285</v>
      </c>
      <c r="AL81" s="70">
        <f t="shared" si="69"/>
        <v>1.0038603263730479</v>
      </c>
      <c r="AM81" s="73">
        <f t="shared" si="70"/>
        <v>3.8603263730478954E-3</v>
      </c>
      <c r="AN81" s="74">
        <f t="shared" si="37"/>
        <v>0.90871369294605797</v>
      </c>
      <c r="AO81" s="316">
        <f t="shared" si="63"/>
        <v>-185</v>
      </c>
      <c r="AP81" s="316">
        <f t="shared" si="64"/>
        <v>-12</v>
      </c>
      <c r="AQ81" s="316">
        <f t="shared" si="65"/>
        <v>-56</v>
      </c>
      <c r="AR81" s="222" t="s">
        <v>268</v>
      </c>
      <c r="AS81" s="172">
        <v>43481</v>
      </c>
      <c r="AT81" s="173"/>
      <c r="AU81" s="179"/>
      <c r="AV81" s="336"/>
      <c r="AW81" s="132" t="s">
        <v>268</v>
      </c>
      <c r="AX81" s="2">
        <v>145</v>
      </c>
      <c r="BA81" s="41">
        <f t="shared" si="38"/>
        <v>183</v>
      </c>
      <c r="BS81" s="17">
        <f t="shared" si="67"/>
        <v>243.85714285714286</v>
      </c>
      <c r="BT81" s="132">
        <v>1335</v>
      </c>
    </row>
    <row r="82" spans="1:72" x14ac:dyDescent="0.25">
      <c r="A82" s="51">
        <v>79</v>
      </c>
      <c r="B82" s="132">
        <v>53</v>
      </c>
      <c r="C82" s="54">
        <v>43966</v>
      </c>
      <c r="D82" s="107">
        <f t="shared" si="34"/>
        <v>32024</v>
      </c>
      <c r="E82" s="113">
        <f t="shared" si="35"/>
        <v>43681</v>
      </c>
      <c r="F82" s="84">
        <f t="shared" si="36"/>
        <v>200</v>
      </c>
      <c r="G82" s="116">
        <v>0</v>
      </c>
      <c r="H82" s="116">
        <v>210</v>
      </c>
      <c r="I82" s="110">
        <f t="shared" si="43"/>
        <v>210</v>
      </c>
      <c r="J82" s="110">
        <f t="shared" si="48"/>
        <v>43693</v>
      </c>
      <c r="K82" s="123">
        <f t="shared" si="56"/>
        <v>1588</v>
      </c>
      <c r="L82" s="126">
        <f t="shared" si="59"/>
        <v>211.28571428571428</v>
      </c>
      <c r="M82" s="70">
        <f t="shared" si="49"/>
        <v>1.0048294735873791</v>
      </c>
      <c r="N82" s="73">
        <f t="shared" si="50"/>
        <v>4.8294735873790628E-3</v>
      </c>
      <c r="O82" s="73">
        <f t="shared" si="51"/>
        <v>4.995174965555238E-3</v>
      </c>
      <c r="P82" s="70">
        <f t="shared" si="61"/>
        <v>0.92727272727272725</v>
      </c>
      <c r="Q82" s="107">
        <f t="shared" si="44"/>
        <v>5867</v>
      </c>
      <c r="R82" s="113">
        <f t="shared" ref="R82:R103" si="71">R81+S82</f>
        <v>11492</v>
      </c>
      <c r="S82" s="84">
        <v>35</v>
      </c>
      <c r="T82" s="116">
        <v>0</v>
      </c>
      <c r="U82" s="116">
        <v>10</v>
      </c>
      <c r="V82" s="110">
        <f t="shared" si="45"/>
        <v>10</v>
      </c>
      <c r="W82" s="110">
        <f t="shared" si="52"/>
        <v>11075</v>
      </c>
      <c r="X82" s="123">
        <f t="shared" si="57"/>
        <v>265</v>
      </c>
      <c r="Y82" s="125">
        <f t="shared" si="62"/>
        <v>14.571428571428571</v>
      </c>
      <c r="Z82" s="53">
        <f t="shared" si="53"/>
        <v>1.0009037505648442</v>
      </c>
      <c r="AA82" s="73">
        <f t="shared" si="54"/>
        <v>9.0375056484415239E-4</v>
      </c>
      <c r="AB82" s="105">
        <f t="shared" si="66"/>
        <v>0.8571428571428571</v>
      </c>
      <c r="AC82" s="106">
        <f t="shared" si="46"/>
        <v>5590</v>
      </c>
      <c r="AD82" s="84">
        <f t="shared" si="68"/>
        <v>5643</v>
      </c>
      <c r="AE82" s="101">
        <v>53</v>
      </c>
      <c r="AF82" s="116">
        <v>0</v>
      </c>
      <c r="AG82" s="116">
        <v>23</v>
      </c>
      <c r="AH82" s="128">
        <f t="shared" si="47"/>
        <v>23</v>
      </c>
      <c r="AI82" s="128">
        <f t="shared" si="55"/>
        <v>5744</v>
      </c>
      <c r="AJ82" s="123">
        <f t="shared" si="58"/>
        <v>284</v>
      </c>
      <c r="AK82" s="125">
        <f t="shared" si="60"/>
        <v>28.857142857142858</v>
      </c>
      <c r="AL82" s="70">
        <f t="shared" si="69"/>
        <v>1.0040202761754937</v>
      </c>
      <c r="AM82" s="73">
        <f t="shared" si="70"/>
        <v>4.02027617549372E-3</v>
      </c>
      <c r="AN82" s="74">
        <f t="shared" si="37"/>
        <v>0.92237442922374435</v>
      </c>
      <c r="AO82" s="316">
        <f t="shared" si="63"/>
        <v>-119</v>
      </c>
      <c r="AP82" s="316">
        <f t="shared" si="64"/>
        <v>0</v>
      </c>
      <c r="AQ82" s="316">
        <f t="shared" si="65"/>
        <v>-18</v>
      </c>
      <c r="AR82" s="222" t="s">
        <v>267</v>
      </c>
      <c r="AS82" s="172">
        <v>43681</v>
      </c>
      <c r="AT82" s="173"/>
      <c r="AU82" s="179"/>
      <c r="AV82" s="336"/>
      <c r="AW82" s="132" t="s">
        <v>267</v>
      </c>
      <c r="AX82" s="2">
        <v>169</v>
      </c>
      <c r="BA82" s="41">
        <f t="shared" si="38"/>
        <v>178.57142857142858</v>
      </c>
      <c r="BS82" s="17">
        <f t="shared" si="67"/>
        <v>226.85714285714286</v>
      </c>
      <c r="BT82" s="132">
        <v>1335</v>
      </c>
    </row>
    <row r="83" spans="1:72" x14ac:dyDescent="0.25">
      <c r="A83" s="51">
        <v>80</v>
      </c>
      <c r="B83" s="132">
        <v>54</v>
      </c>
      <c r="C83" s="54">
        <v>43967</v>
      </c>
      <c r="D83" s="107">
        <f t="shared" si="34"/>
        <v>32189</v>
      </c>
      <c r="E83" s="113">
        <f t="shared" si="35"/>
        <v>43870</v>
      </c>
      <c r="F83" s="84">
        <f t="shared" si="36"/>
        <v>189</v>
      </c>
      <c r="G83" s="116">
        <v>0</v>
      </c>
      <c r="H83" s="116">
        <v>157</v>
      </c>
      <c r="I83" s="110">
        <f t="shared" si="43"/>
        <v>157</v>
      </c>
      <c r="J83" s="110">
        <f t="shared" si="48"/>
        <v>43850</v>
      </c>
      <c r="K83" s="123">
        <f t="shared" si="56"/>
        <v>1488</v>
      </c>
      <c r="L83" s="126">
        <f t="shared" si="59"/>
        <v>197.71428571428572</v>
      </c>
      <c r="M83" s="70">
        <f t="shared" si="49"/>
        <v>1.0035932529238094</v>
      </c>
      <c r="N83" s="73">
        <f t="shared" si="50"/>
        <v>3.5932529238094091E-3</v>
      </c>
      <c r="O83" s="73">
        <f t="shared" si="51"/>
        <v>4.920733429616941E-3</v>
      </c>
      <c r="P83" s="70">
        <f>L83/L75</f>
        <v>0.71156812339331632</v>
      </c>
      <c r="Q83" s="107">
        <f t="shared" si="44"/>
        <v>5849</v>
      </c>
      <c r="R83" s="113">
        <f t="shared" si="71"/>
        <v>11537</v>
      </c>
      <c r="S83" s="84">
        <v>45</v>
      </c>
      <c r="T83" s="116">
        <v>0</v>
      </c>
      <c r="U83" s="116">
        <v>9</v>
      </c>
      <c r="V83" s="110">
        <f t="shared" si="45"/>
        <v>9</v>
      </c>
      <c r="W83" s="110">
        <f t="shared" si="52"/>
        <v>11084</v>
      </c>
      <c r="X83" s="123">
        <f t="shared" si="57"/>
        <v>252</v>
      </c>
      <c r="Y83" s="125">
        <f t="shared" si="62"/>
        <v>13.571428571428571</v>
      </c>
      <c r="Z83" s="53">
        <f t="shared" si="53"/>
        <v>1.0008126410835214</v>
      </c>
      <c r="AA83" s="73">
        <f t="shared" si="54"/>
        <v>8.1264108352141484E-4</v>
      </c>
      <c r="AB83" s="105">
        <f t="shared" si="66"/>
        <v>0.93137254901960786</v>
      </c>
      <c r="AC83" s="106">
        <f t="shared" si="46"/>
        <v>5643</v>
      </c>
      <c r="AD83" s="84">
        <f t="shared" si="68"/>
        <v>5670</v>
      </c>
      <c r="AE83" s="101">
        <v>27</v>
      </c>
      <c r="AF83" s="116">
        <v>0</v>
      </c>
      <c r="AG83" s="116">
        <v>19</v>
      </c>
      <c r="AH83" s="128">
        <f t="shared" si="47"/>
        <v>19</v>
      </c>
      <c r="AI83" s="128">
        <f t="shared" si="55"/>
        <v>5763</v>
      </c>
      <c r="AJ83" s="123">
        <f t="shared" si="58"/>
        <v>248</v>
      </c>
      <c r="AK83" s="125">
        <f t="shared" si="60"/>
        <v>26</v>
      </c>
      <c r="AL83" s="70">
        <f t="shared" si="69"/>
        <v>1.0033077994428969</v>
      </c>
      <c r="AM83" s="73">
        <f t="shared" si="70"/>
        <v>3.3077994428969415E-3</v>
      </c>
      <c r="AN83" s="74">
        <f t="shared" si="37"/>
        <v>0.90099009900990101</v>
      </c>
      <c r="AO83" s="316">
        <f t="shared" si="63"/>
        <v>-100</v>
      </c>
      <c r="AP83" s="316">
        <f t="shared" si="64"/>
        <v>-13</v>
      </c>
      <c r="AQ83" s="316">
        <f t="shared" si="65"/>
        <v>-36</v>
      </c>
      <c r="AR83" s="222" t="s">
        <v>266</v>
      </c>
      <c r="AS83" s="172">
        <v>43870</v>
      </c>
      <c r="AT83" s="173"/>
      <c r="AU83" s="179"/>
      <c r="AV83" s="336"/>
      <c r="AW83" s="132" t="s">
        <v>266</v>
      </c>
      <c r="AX83" s="2">
        <v>137</v>
      </c>
      <c r="BA83" s="41">
        <f t="shared" si="38"/>
        <v>170.42857142857142</v>
      </c>
      <c r="BS83" s="17">
        <f t="shared" si="67"/>
        <v>212.57142857142858</v>
      </c>
      <c r="BT83" s="132">
        <v>1335</v>
      </c>
    </row>
    <row r="84" spans="1:72" x14ac:dyDescent="0.25">
      <c r="A84" s="51">
        <v>81</v>
      </c>
      <c r="B84" s="132">
        <v>55</v>
      </c>
      <c r="C84" s="54">
        <v>43968</v>
      </c>
      <c r="D84" s="107">
        <f t="shared" ref="D84:D147" si="72">E83-Q84-AC84</f>
        <v>32333</v>
      </c>
      <c r="E84" s="113">
        <f t="shared" ref="E84:E147" si="73">AS84</f>
        <v>43995</v>
      </c>
      <c r="F84" s="84">
        <f t="shared" ref="F84:F147" si="74">E84-E83</f>
        <v>125</v>
      </c>
      <c r="G84" s="116">
        <v>0</v>
      </c>
      <c r="H84" s="116">
        <v>113</v>
      </c>
      <c r="I84" s="110">
        <f t="shared" si="43"/>
        <v>113</v>
      </c>
      <c r="J84" s="110">
        <f t="shared" si="48"/>
        <v>43963</v>
      </c>
      <c r="K84" s="123">
        <f t="shared" si="56"/>
        <v>1368</v>
      </c>
      <c r="L84" s="126">
        <f t="shared" si="59"/>
        <v>192.14285714285714</v>
      </c>
      <c r="M84" s="70">
        <f t="shared" si="49"/>
        <v>1.0025769669327251</v>
      </c>
      <c r="N84" s="73">
        <f t="shared" si="50"/>
        <v>2.5769669327251332E-3</v>
      </c>
      <c r="O84" s="73">
        <f t="shared" si="51"/>
        <v>4.4171257176974787E-3</v>
      </c>
      <c r="P84" s="70">
        <f>L84/L83</f>
        <v>0.97182080924855485</v>
      </c>
      <c r="Q84" s="107">
        <f t="shared" si="44"/>
        <v>5867</v>
      </c>
      <c r="R84" s="113">
        <f t="shared" si="71"/>
        <v>11552</v>
      </c>
      <c r="S84" s="84">
        <v>15</v>
      </c>
      <c r="T84" s="116">
        <v>0</v>
      </c>
      <c r="U84" s="116">
        <v>9</v>
      </c>
      <c r="V84" s="110">
        <f t="shared" si="45"/>
        <v>9</v>
      </c>
      <c r="W84" s="110">
        <f t="shared" si="52"/>
        <v>11093</v>
      </c>
      <c r="X84" s="123">
        <f t="shared" si="57"/>
        <v>245</v>
      </c>
      <c r="Y84" s="125">
        <f t="shared" si="62"/>
        <v>13</v>
      </c>
      <c r="Z84" s="53">
        <f t="shared" si="53"/>
        <v>1.0008119812342116</v>
      </c>
      <c r="AA84" s="73">
        <f t="shared" si="54"/>
        <v>8.1198123421155621E-4</v>
      </c>
      <c r="AB84" s="105">
        <f t="shared" si="66"/>
        <v>0.95789473684210524</v>
      </c>
      <c r="AC84" s="106">
        <f t="shared" si="46"/>
        <v>5670</v>
      </c>
      <c r="AD84" s="84">
        <f t="shared" si="68"/>
        <v>5680</v>
      </c>
      <c r="AE84" s="101">
        <v>10</v>
      </c>
      <c r="AF84" s="116">
        <v>0</v>
      </c>
      <c r="AG84" s="116">
        <v>16</v>
      </c>
      <c r="AH84" s="128">
        <f t="shared" si="47"/>
        <v>16</v>
      </c>
      <c r="AI84" s="128">
        <f t="shared" si="55"/>
        <v>5779</v>
      </c>
      <c r="AJ84" s="123">
        <f t="shared" si="58"/>
        <v>240</v>
      </c>
      <c r="AK84" s="125">
        <f t="shared" si="60"/>
        <v>24.714285714285715</v>
      </c>
      <c r="AL84" s="70">
        <f t="shared" si="69"/>
        <v>1.0027763317716467</v>
      </c>
      <c r="AM84" s="73">
        <f t="shared" si="70"/>
        <v>2.7763317716467117E-3</v>
      </c>
      <c r="AN84" s="74">
        <f t="shared" ref="AN84:AN147" si="75">AK84/AK83</f>
        <v>0.95054945054945061</v>
      </c>
      <c r="AO84" s="316">
        <f t="shared" si="63"/>
        <v>-120</v>
      </c>
      <c r="AP84" s="316">
        <f t="shared" si="64"/>
        <v>-7</v>
      </c>
      <c r="AQ84" s="316">
        <f t="shared" si="65"/>
        <v>-8</v>
      </c>
      <c r="AR84" s="221" t="s">
        <v>265</v>
      </c>
      <c r="AS84" s="174">
        <v>43995</v>
      </c>
      <c r="AT84" s="169"/>
      <c r="AU84" s="178"/>
      <c r="AV84" s="335"/>
      <c r="AW84" s="132" t="s">
        <v>265</v>
      </c>
      <c r="AX84" s="2">
        <v>161</v>
      </c>
      <c r="BA84" s="41">
        <f t="shared" si="38"/>
        <v>171.71428571428572</v>
      </c>
      <c r="BS84" s="17">
        <f t="shared" si="67"/>
        <v>195.42857142857142</v>
      </c>
      <c r="BT84" s="132">
        <v>1335</v>
      </c>
    </row>
    <row r="85" spans="1:72" x14ac:dyDescent="0.25">
      <c r="A85" s="51">
        <v>82</v>
      </c>
      <c r="B85" s="132">
        <v>56</v>
      </c>
      <c r="C85" s="54">
        <v>43969</v>
      </c>
      <c r="D85" s="107">
        <f t="shared" si="72"/>
        <v>32443</v>
      </c>
      <c r="E85" s="113">
        <f t="shared" si="73"/>
        <v>44141</v>
      </c>
      <c r="F85" s="84">
        <f t="shared" si="74"/>
        <v>146</v>
      </c>
      <c r="G85" s="116">
        <v>0</v>
      </c>
      <c r="H85" s="116">
        <v>103</v>
      </c>
      <c r="I85" s="110">
        <f t="shared" si="43"/>
        <v>103</v>
      </c>
      <c r="J85" s="110">
        <f t="shared" si="48"/>
        <v>44066</v>
      </c>
      <c r="K85" s="123">
        <f t="shared" si="56"/>
        <v>1353</v>
      </c>
      <c r="L85" s="126">
        <f t="shared" si="59"/>
        <v>182.71428571428572</v>
      </c>
      <c r="M85" s="70">
        <f t="shared" si="49"/>
        <v>1.0023428792393603</v>
      </c>
      <c r="N85" s="73">
        <f t="shared" si="50"/>
        <v>2.3428792393602738E-3</v>
      </c>
      <c r="O85" s="73">
        <f t="shared" si="51"/>
        <v>3.5184186914851258E-3</v>
      </c>
      <c r="P85" s="70">
        <f>L85/L77</f>
        <v>0.68652710681696183</v>
      </c>
      <c r="Q85" s="107">
        <f t="shared" si="44"/>
        <v>5872</v>
      </c>
      <c r="R85" s="113">
        <f t="shared" si="71"/>
        <v>11579</v>
      </c>
      <c r="S85" s="84">
        <v>27</v>
      </c>
      <c r="T85" s="116">
        <v>0</v>
      </c>
      <c r="U85" s="116">
        <v>11</v>
      </c>
      <c r="V85" s="110">
        <f t="shared" si="45"/>
        <v>11</v>
      </c>
      <c r="W85" s="110">
        <f t="shared" si="52"/>
        <v>11104</v>
      </c>
      <c r="X85" s="123">
        <f t="shared" si="57"/>
        <v>236</v>
      </c>
      <c r="Y85" s="125">
        <f t="shared" si="62"/>
        <v>11.285714285714286</v>
      </c>
      <c r="Z85" s="53">
        <f t="shared" si="53"/>
        <v>1.0009916163346255</v>
      </c>
      <c r="AA85" s="73">
        <f t="shared" si="54"/>
        <v>9.9161633462552246E-4</v>
      </c>
      <c r="AB85" s="105">
        <f t="shared" si="66"/>
        <v>0.86813186813186816</v>
      </c>
      <c r="AC85" s="106">
        <f t="shared" si="46"/>
        <v>5680</v>
      </c>
      <c r="AD85" s="84">
        <f t="shared" si="68"/>
        <v>5694</v>
      </c>
      <c r="AE85" s="101">
        <v>14</v>
      </c>
      <c r="AF85" s="116">
        <v>0</v>
      </c>
      <c r="AG85" s="116">
        <v>15</v>
      </c>
      <c r="AH85" s="128">
        <f t="shared" si="47"/>
        <v>15</v>
      </c>
      <c r="AI85" s="128">
        <f t="shared" si="55"/>
        <v>5794</v>
      </c>
      <c r="AJ85" s="123">
        <f t="shared" si="58"/>
        <v>238</v>
      </c>
      <c r="AK85" s="125">
        <f t="shared" si="60"/>
        <v>22.142857142857142</v>
      </c>
      <c r="AL85" s="70">
        <f t="shared" si="69"/>
        <v>1.0025956047759128</v>
      </c>
      <c r="AM85" s="73">
        <f t="shared" si="70"/>
        <v>2.5956047759128076E-3</v>
      </c>
      <c r="AN85" s="74">
        <f t="shared" si="75"/>
        <v>0.89595375722543347</v>
      </c>
      <c r="AO85" s="316">
        <f t="shared" si="63"/>
        <v>-15</v>
      </c>
      <c r="AP85" s="316">
        <f t="shared" si="64"/>
        <v>-9</v>
      </c>
      <c r="AQ85" s="316">
        <f t="shared" si="65"/>
        <v>-2</v>
      </c>
      <c r="AR85" s="221" t="s">
        <v>264</v>
      </c>
      <c r="AS85" s="174">
        <v>44141</v>
      </c>
      <c r="AT85" s="169"/>
      <c r="AU85" s="178"/>
      <c r="AV85" s="335"/>
      <c r="AW85" s="132" t="s">
        <v>264</v>
      </c>
      <c r="AX85" s="2">
        <v>188</v>
      </c>
      <c r="BA85" s="41">
        <f t="shared" si="38"/>
        <v>165.71428571428572</v>
      </c>
      <c r="BS85" s="17">
        <f t="shared" si="67"/>
        <v>193.28571428571428</v>
      </c>
      <c r="BT85" s="132">
        <v>1335</v>
      </c>
    </row>
    <row r="86" spans="1:72" x14ac:dyDescent="0.25">
      <c r="A86" s="51">
        <v>83</v>
      </c>
      <c r="B86" s="132">
        <v>57</v>
      </c>
      <c r="C86" s="54">
        <v>43970</v>
      </c>
      <c r="D86" s="107">
        <f t="shared" si="72"/>
        <v>32562</v>
      </c>
      <c r="E86" s="113">
        <f t="shared" si="73"/>
        <v>44249</v>
      </c>
      <c r="F86" s="84">
        <f t="shared" si="74"/>
        <v>108</v>
      </c>
      <c r="G86" s="116">
        <v>0</v>
      </c>
      <c r="H86" s="116">
        <v>180</v>
      </c>
      <c r="I86" s="110">
        <f t="shared" si="43"/>
        <v>180</v>
      </c>
      <c r="J86" s="110">
        <f t="shared" si="48"/>
        <v>44246</v>
      </c>
      <c r="K86" s="123">
        <f t="shared" si="56"/>
        <v>1265</v>
      </c>
      <c r="L86" s="126">
        <f t="shared" si="59"/>
        <v>177.28571428571428</v>
      </c>
      <c r="M86" s="70">
        <f t="shared" si="49"/>
        <v>1.0040847819180321</v>
      </c>
      <c r="N86" s="73">
        <f t="shared" si="50"/>
        <v>4.0847819180320766E-3</v>
      </c>
      <c r="O86" s="73">
        <f t="shared" si="51"/>
        <v>3.4854709202611911E-3</v>
      </c>
      <c r="P86" s="70">
        <f>L86/L85</f>
        <v>0.97028928850664575</v>
      </c>
      <c r="Q86" s="107">
        <f t="shared" si="44"/>
        <v>5885</v>
      </c>
      <c r="R86" s="113">
        <f t="shared" si="71"/>
        <v>11613</v>
      </c>
      <c r="S86" s="84">
        <v>34</v>
      </c>
      <c r="T86" s="116">
        <v>0</v>
      </c>
      <c r="U86" s="116">
        <v>8</v>
      </c>
      <c r="V86" s="110">
        <f t="shared" si="45"/>
        <v>8</v>
      </c>
      <c r="W86" s="110">
        <f t="shared" si="52"/>
        <v>11112</v>
      </c>
      <c r="X86" s="123">
        <f t="shared" si="57"/>
        <v>235</v>
      </c>
      <c r="Y86" s="125">
        <f t="shared" si="62"/>
        <v>11</v>
      </c>
      <c r="Z86" s="53">
        <f t="shared" si="53"/>
        <v>1.0007204610951008</v>
      </c>
      <c r="AA86" s="73">
        <f t="shared" si="54"/>
        <v>7.2046109510082168E-4</v>
      </c>
      <c r="AB86" s="105">
        <f t="shared" si="66"/>
        <v>0.97468354430379744</v>
      </c>
      <c r="AC86" s="106">
        <f t="shared" si="46"/>
        <v>5694</v>
      </c>
      <c r="AD86" s="84">
        <f t="shared" si="68"/>
        <v>5715</v>
      </c>
      <c r="AE86" s="101">
        <v>21</v>
      </c>
      <c r="AF86" s="116">
        <v>0</v>
      </c>
      <c r="AG86" s="116">
        <v>20</v>
      </c>
      <c r="AH86" s="128">
        <f t="shared" si="47"/>
        <v>20</v>
      </c>
      <c r="AI86" s="128">
        <f t="shared" si="55"/>
        <v>5814</v>
      </c>
      <c r="AJ86" s="123">
        <f t="shared" si="58"/>
        <v>205</v>
      </c>
      <c r="AK86" s="125">
        <f t="shared" si="60"/>
        <v>20.142857142857142</v>
      </c>
      <c r="AL86" s="70">
        <f t="shared" si="69"/>
        <v>1.0034518467380049</v>
      </c>
      <c r="AM86" s="73">
        <f t="shared" si="70"/>
        <v>3.4518467380049156E-3</v>
      </c>
      <c r="AN86" s="74">
        <f t="shared" si="75"/>
        <v>0.9096774193548387</v>
      </c>
      <c r="AO86" s="316">
        <f t="shared" si="63"/>
        <v>-88</v>
      </c>
      <c r="AP86" s="316">
        <f t="shared" si="64"/>
        <v>-1</v>
      </c>
      <c r="AQ86" s="316">
        <f t="shared" si="65"/>
        <v>-33</v>
      </c>
      <c r="AR86" s="221" t="s">
        <v>263</v>
      </c>
      <c r="AS86" s="174">
        <v>44249</v>
      </c>
      <c r="AT86" s="169"/>
      <c r="AU86" s="178"/>
      <c r="AV86" s="335"/>
      <c r="AW86" s="86" t="s">
        <v>263</v>
      </c>
      <c r="AX86" s="85">
        <v>196</v>
      </c>
      <c r="AY86" s="85"/>
      <c r="AZ86" s="85"/>
      <c r="BA86" s="41">
        <f t="shared" si="38"/>
        <v>167.42857142857142</v>
      </c>
      <c r="BB86" s="85"/>
      <c r="BC86" s="85"/>
      <c r="BD86" s="85"/>
      <c r="BE86" s="86"/>
      <c r="BS86" s="17">
        <f t="shared" si="67"/>
        <v>180.71428571428572</v>
      </c>
      <c r="BT86" s="132">
        <v>1335</v>
      </c>
    </row>
    <row r="87" spans="1:72" x14ac:dyDescent="0.25">
      <c r="A87" s="51">
        <v>84</v>
      </c>
      <c r="B87" s="132">
        <v>58</v>
      </c>
      <c r="C87" s="54">
        <v>43971</v>
      </c>
      <c r="D87" s="107">
        <f t="shared" si="72"/>
        <v>32636</v>
      </c>
      <c r="E87" s="113">
        <f t="shared" si="73"/>
        <v>44447</v>
      </c>
      <c r="F87" s="84">
        <f t="shared" si="74"/>
        <v>198</v>
      </c>
      <c r="G87" s="116">
        <v>0</v>
      </c>
      <c r="H87" s="116">
        <v>294</v>
      </c>
      <c r="I87" s="110">
        <f t="shared" si="43"/>
        <v>294</v>
      </c>
      <c r="J87" s="110">
        <f t="shared" si="48"/>
        <v>44540</v>
      </c>
      <c r="K87" s="123">
        <f t="shared" si="56"/>
        <v>1236</v>
      </c>
      <c r="L87" s="126">
        <f t="shared" si="59"/>
        <v>177.28571428571428</v>
      </c>
      <c r="M87" s="70">
        <f t="shared" si="49"/>
        <v>1.0066446684446051</v>
      </c>
      <c r="N87" s="73">
        <f t="shared" si="50"/>
        <v>6.6446684446050952E-3</v>
      </c>
      <c r="O87" s="73">
        <f t="shared" si="51"/>
        <v>3.8485098917063975E-3</v>
      </c>
      <c r="P87" s="70">
        <f>L87/L79</f>
        <v>0.72319347319347316</v>
      </c>
      <c r="Q87" s="107">
        <f t="shared" si="44"/>
        <v>5898</v>
      </c>
      <c r="R87" s="113">
        <f t="shared" si="71"/>
        <v>11627</v>
      </c>
      <c r="S87" s="84">
        <v>14</v>
      </c>
      <c r="T87" s="116">
        <v>0</v>
      </c>
      <c r="U87" s="116">
        <v>10</v>
      </c>
      <c r="V87" s="110">
        <f t="shared" si="45"/>
        <v>10</v>
      </c>
      <c r="W87" s="110">
        <f t="shared" si="52"/>
        <v>11122</v>
      </c>
      <c r="X87" s="123">
        <f t="shared" si="57"/>
        <v>197</v>
      </c>
      <c r="Y87" s="125">
        <f t="shared" si="62"/>
        <v>9.7142857142857135</v>
      </c>
      <c r="Z87" s="53">
        <f t="shared" si="53"/>
        <v>1.0008999280057596</v>
      </c>
      <c r="AA87" s="73">
        <f t="shared" si="54"/>
        <v>8.9992800575955378E-4</v>
      </c>
      <c r="AB87" s="105">
        <f t="shared" si="66"/>
        <v>0.88311688311688308</v>
      </c>
      <c r="AC87" s="106">
        <f t="shared" si="46"/>
        <v>5715</v>
      </c>
      <c r="AD87" s="84">
        <f t="shared" si="68"/>
        <v>5748</v>
      </c>
      <c r="AE87" s="101">
        <v>33</v>
      </c>
      <c r="AF87" s="116">
        <v>0</v>
      </c>
      <c r="AG87" s="116">
        <v>22</v>
      </c>
      <c r="AH87" s="128">
        <f t="shared" si="47"/>
        <v>22</v>
      </c>
      <c r="AI87" s="128">
        <f t="shared" si="55"/>
        <v>5836</v>
      </c>
      <c r="AJ87" s="123">
        <f t="shared" si="58"/>
        <v>186</v>
      </c>
      <c r="AK87" s="125">
        <f t="shared" si="60"/>
        <v>19.571428571428573</v>
      </c>
      <c r="AL87" s="70">
        <f t="shared" si="69"/>
        <v>1.0037839697282422</v>
      </c>
      <c r="AM87" s="73">
        <f t="shared" si="70"/>
        <v>3.7839697282422424E-3</v>
      </c>
      <c r="AN87" s="74">
        <f t="shared" si="75"/>
        <v>0.97163120567375894</v>
      </c>
      <c r="AO87" s="316">
        <f t="shared" si="63"/>
        <v>-29</v>
      </c>
      <c r="AP87" s="316">
        <f t="shared" si="64"/>
        <v>-38</v>
      </c>
      <c r="AQ87" s="316">
        <f t="shared" si="65"/>
        <v>-19</v>
      </c>
      <c r="AR87" s="221" t="s">
        <v>262</v>
      </c>
      <c r="AS87" s="174">
        <v>44447</v>
      </c>
      <c r="AT87" s="169"/>
      <c r="AU87" s="178"/>
      <c r="AV87" s="335"/>
      <c r="AW87" s="86" t="s">
        <v>262</v>
      </c>
      <c r="AX87" s="85">
        <v>180</v>
      </c>
      <c r="AY87" s="85"/>
      <c r="AZ87" s="85"/>
      <c r="BA87" s="41">
        <f t="shared" si="38"/>
        <v>168</v>
      </c>
      <c r="BB87" s="85"/>
      <c r="BC87" s="85"/>
      <c r="BD87" s="85"/>
      <c r="BE87" s="86"/>
      <c r="BS87" s="17">
        <f t="shared" si="67"/>
        <v>176.57142857142858</v>
      </c>
      <c r="BT87" s="132">
        <v>1335</v>
      </c>
    </row>
    <row r="88" spans="1:72" x14ac:dyDescent="0.25">
      <c r="A88" s="51">
        <v>85</v>
      </c>
      <c r="B88" s="132">
        <v>59</v>
      </c>
      <c r="C88" s="54">
        <v>43972</v>
      </c>
      <c r="D88" s="107">
        <f t="shared" si="72"/>
        <v>32820</v>
      </c>
      <c r="E88" s="113">
        <f t="shared" si="73"/>
        <v>44700</v>
      </c>
      <c r="F88" s="84">
        <f t="shared" si="74"/>
        <v>253</v>
      </c>
      <c r="G88" s="116">
        <v>0</v>
      </c>
      <c r="H88" s="116">
        <v>192</v>
      </c>
      <c r="I88" s="110">
        <f t="shared" si="43"/>
        <v>192</v>
      </c>
      <c r="J88" s="110">
        <f t="shared" si="48"/>
        <v>44732</v>
      </c>
      <c r="K88" s="123">
        <f t="shared" si="56"/>
        <v>1219</v>
      </c>
      <c r="L88" s="126">
        <f t="shared" si="59"/>
        <v>178.42857142857142</v>
      </c>
      <c r="M88" s="70">
        <f t="shared" si="49"/>
        <v>1.0043107319263582</v>
      </c>
      <c r="N88" s="73">
        <f t="shared" si="50"/>
        <v>4.3107319263582244E-3</v>
      </c>
      <c r="O88" s="73">
        <f t="shared" si="51"/>
        <v>3.992005692216161E-3</v>
      </c>
      <c r="P88" s="70">
        <f>L88/L87</f>
        <v>1.0064464141821112</v>
      </c>
      <c r="Q88" s="107">
        <f t="shared" si="44"/>
        <v>5879</v>
      </c>
      <c r="R88" s="113">
        <f t="shared" si="71"/>
        <v>11640</v>
      </c>
      <c r="S88" s="84">
        <v>13</v>
      </c>
      <c r="T88" s="116">
        <v>0</v>
      </c>
      <c r="U88" s="116">
        <v>8</v>
      </c>
      <c r="V88" s="110">
        <f t="shared" si="45"/>
        <v>8</v>
      </c>
      <c r="W88" s="110">
        <f t="shared" si="52"/>
        <v>11130</v>
      </c>
      <c r="X88" s="123">
        <f t="shared" si="57"/>
        <v>183</v>
      </c>
      <c r="Y88" s="125">
        <f t="shared" si="62"/>
        <v>9.2857142857142865</v>
      </c>
      <c r="Z88" s="53">
        <f t="shared" si="53"/>
        <v>1.000719295090811</v>
      </c>
      <c r="AA88" s="73">
        <f t="shared" si="54"/>
        <v>7.1929509081103404E-4</v>
      </c>
      <c r="AB88" s="105">
        <f t="shared" si="66"/>
        <v>0.95588235294117663</v>
      </c>
      <c r="AC88" s="106">
        <f t="shared" si="46"/>
        <v>5748</v>
      </c>
      <c r="AD88" s="84">
        <f t="shared" si="68"/>
        <v>5775</v>
      </c>
      <c r="AE88" s="101">
        <v>27</v>
      </c>
      <c r="AF88" s="116">
        <v>0</v>
      </c>
      <c r="AG88" s="116">
        <v>11</v>
      </c>
      <c r="AH88" s="128">
        <f t="shared" si="47"/>
        <v>11</v>
      </c>
      <c r="AI88" s="128">
        <f t="shared" si="55"/>
        <v>5847</v>
      </c>
      <c r="AJ88" s="123">
        <f t="shared" si="58"/>
        <v>185</v>
      </c>
      <c r="AK88" s="125">
        <f t="shared" si="60"/>
        <v>18</v>
      </c>
      <c r="AL88" s="70">
        <f t="shared" si="69"/>
        <v>1.0018848526387938</v>
      </c>
      <c r="AM88" s="73">
        <f t="shared" si="70"/>
        <v>1.8848526387937881E-3</v>
      </c>
      <c r="AN88" s="74">
        <f t="shared" si="75"/>
        <v>0.91970802919708017</v>
      </c>
      <c r="AO88" s="316">
        <f t="shared" si="63"/>
        <v>-17</v>
      </c>
      <c r="AP88" s="316">
        <f t="shared" si="64"/>
        <v>-14</v>
      </c>
      <c r="AQ88" s="316">
        <f t="shared" si="65"/>
        <v>-1</v>
      </c>
      <c r="AR88" s="221" t="s">
        <v>261</v>
      </c>
      <c r="AS88" s="174">
        <v>44700</v>
      </c>
      <c r="AT88" s="169"/>
      <c r="AU88" s="178"/>
      <c r="AV88" s="335"/>
      <c r="AW88" s="86" t="s">
        <v>261</v>
      </c>
      <c r="AX88" s="85">
        <v>199</v>
      </c>
      <c r="AY88" s="85"/>
      <c r="AZ88" s="85"/>
      <c r="BA88" s="41">
        <f t="shared" si="38"/>
        <v>175.71428571428572</v>
      </c>
      <c r="BB88" s="85"/>
      <c r="BC88" s="85"/>
      <c r="BD88" s="85"/>
      <c r="BE88" s="86"/>
      <c r="BS88" s="17">
        <f t="shared" si="67"/>
        <v>174.14285714285714</v>
      </c>
      <c r="BT88" s="132">
        <v>1335</v>
      </c>
    </row>
    <row r="89" spans="1:72" x14ac:dyDescent="0.25">
      <c r="A89" s="51">
        <v>86</v>
      </c>
      <c r="B89" s="132">
        <v>60</v>
      </c>
      <c r="C89" s="54">
        <v>43973</v>
      </c>
      <c r="D89" s="107">
        <f t="shared" si="72"/>
        <v>33060</v>
      </c>
      <c r="E89" s="113">
        <f t="shared" si="73"/>
        <v>44888</v>
      </c>
      <c r="F89" s="84">
        <f t="shared" si="74"/>
        <v>188</v>
      </c>
      <c r="G89" s="116">
        <v>0</v>
      </c>
      <c r="H89" s="116">
        <v>195</v>
      </c>
      <c r="I89" s="110">
        <f t="shared" si="43"/>
        <v>195</v>
      </c>
      <c r="J89" s="110">
        <f t="shared" si="48"/>
        <v>44927</v>
      </c>
      <c r="K89" s="123">
        <f t="shared" si="56"/>
        <v>1207</v>
      </c>
      <c r="L89" s="126">
        <f t="shared" si="59"/>
        <v>176.28571428571428</v>
      </c>
      <c r="M89" s="70">
        <f t="shared" si="49"/>
        <v>1.004359295359027</v>
      </c>
      <c r="N89" s="73">
        <f t="shared" si="50"/>
        <v>4.3592953590270156E-3</v>
      </c>
      <c r="O89" s="73">
        <f t="shared" si="51"/>
        <v>4.3484713774765375E-3</v>
      </c>
      <c r="P89" s="70">
        <f>L89/L81</f>
        <v>0.77366771159874603</v>
      </c>
      <c r="Q89" s="107">
        <f t="shared" si="44"/>
        <v>5865</v>
      </c>
      <c r="R89" s="113">
        <f t="shared" si="71"/>
        <v>11649</v>
      </c>
      <c r="S89" s="84">
        <v>9</v>
      </c>
      <c r="T89" s="116">
        <v>0</v>
      </c>
      <c r="U89" s="116">
        <v>10</v>
      </c>
      <c r="V89" s="110">
        <f t="shared" si="45"/>
        <v>10</v>
      </c>
      <c r="W89" s="110">
        <f t="shared" si="52"/>
        <v>11140</v>
      </c>
      <c r="X89" s="123">
        <f t="shared" si="57"/>
        <v>157</v>
      </c>
      <c r="Y89" s="125">
        <f t="shared" si="62"/>
        <v>9.2857142857142865</v>
      </c>
      <c r="Z89" s="53">
        <f t="shared" si="53"/>
        <v>1.0008984725965857</v>
      </c>
      <c r="AA89" s="73">
        <f t="shared" si="54"/>
        <v>8.9847259658570877E-4</v>
      </c>
      <c r="AB89" s="105">
        <f t="shared" si="66"/>
        <v>1</v>
      </c>
      <c r="AC89" s="106">
        <f t="shared" si="46"/>
        <v>5775</v>
      </c>
      <c r="AD89" s="84">
        <f t="shared" si="68"/>
        <v>5788</v>
      </c>
      <c r="AE89" s="101">
        <v>13</v>
      </c>
      <c r="AF89" s="116">
        <v>0</v>
      </c>
      <c r="AG89" s="116">
        <v>20</v>
      </c>
      <c r="AH89" s="128">
        <f t="shared" si="47"/>
        <v>20</v>
      </c>
      <c r="AI89" s="128">
        <f t="shared" si="55"/>
        <v>5867</v>
      </c>
      <c r="AJ89" s="123">
        <f t="shared" si="58"/>
        <v>145</v>
      </c>
      <c r="AK89" s="125">
        <f t="shared" si="60"/>
        <v>17.571428571428573</v>
      </c>
      <c r="AL89" s="70">
        <f t="shared" si="69"/>
        <v>1.0034205575508808</v>
      </c>
      <c r="AM89" s="73">
        <f t="shared" si="70"/>
        <v>3.4205575508807762E-3</v>
      </c>
      <c r="AN89" s="74">
        <f t="shared" si="75"/>
        <v>0.97619047619047628</v>
      </c>
      <c r="AO89" s="316">
        <f t="shared" si="63"/>
        <v>-12</v>
      </c>
      <c r="AP89" s="316">
        <f t="shared" si="64"/>
        <v>-26</v>
      </c>
      <c r="AQ89" s="316">
        <f t="shared" si="65"/>
        <v>-40</v>
      </c>
      <c r="AR89" s="221" t="s">
        <v>260</v>
      </c>
      <c r="AS89" s="174">
        <v>44888</v>
      </c>
      <c r="AT89" s="169"/>
      <c r="AU89" s="178"/>
      <c r="AV89" s="335"/>
      <c r="AW89" s="86" t="s">
        <v>260</v>
      </c>
      <c r="AX89" s="85">
        <v>202</v>
      </c>
      <c r="AY89" s="85"/>
      <c r="AZ89" s="85"/>
      <c r="BA89" s="41">
        <f t="shared" si="38"/>
        <v>180.42857142857142</v>
      </c>
      <c r="BB89" s="85"/>
      <c r="BC89" s="85"/>
      <c r="BD89" s="85"/>
      <c r="BE89" s="86"/>
      <c r="BS89" s="17">
        <f t="shared" si="67"/>
        <v>172.42857142857142</v>
      </c>
      <c r="BT89" s="132">
        <v>1335</v>
      </c>
    </row>
    <row r="90" spans="1:72" x14ac:dyDescent="0.25">
      <c r="A90" s="51">
        <v>87</v>
      </c>
      <c r="B90" s="132">
        <v>61</v>
      </c>
      <c r="C90" s="54">
        <v>43974</v>
      </c>
      <c r="D90" s="107">
        <f t="shared" si="72"/>
        <v>33239</v>
      </c>
      <c r="E90" s="113">
        <f t="shared" si="73"/>
        <v>45064</v>
      </c>
      <c r="F90" s="84">
        <f t="shared" si="74"/>
        <v>176</v>
      </c>
      <c r="G90" s="116">
        <v>0</v>
      </c>
      <c r="H90" s="116">
        <v>203</v>
      </c>
      <c r="I90" s="110">
        <f t="shared" si="43"/>
        <v>203</v>
      </c>
      <c r="J90" s="110">
        <f t="shared" si="48"/>
        <v>45130</v>
      </c>
      <c r="K90" s="123">
        <f t="shared" si="56"/>
        <v>1194</v>
      </c>
      <c r="L90" s="126">
        <f t="shared" si="59"/>
        <v>182.85714285714286</v>
      </c>
      <c r="M90" s="70">
        <f t="shared" si="49"/>
        <v>1.0045184410265542</v>
      </c>
      <c r="N90" s="73">
        <f t="shared" si="50"/>
        <v>4.5184410265541874E-3</v>
      </c>
      <c r="O90" s="73">
        <f t="shared" si="51"/>
        <v>4.7835837349153197E-3</v>
      </c>
      <c r="P90" s="70">
        <f>L90/L89</f>
        <v>1.0372771474878444</v>
      </c>
      <c r="Q90" s="107">
        <f t="shared" si="44"/>
        <v>5861</v>
      </c>
      <c r="R90" s="113">
        <f t="shared" si="71"/>
        <v>11659</v>
      </c>
      <c r="S90" s="84">
        <v>10</v>
      </c>
      <c r="T90" s="116">
        <v>0</v>
      </c>
      <c r="U90" s="116">
        <v>8</v>
      </c>
      <c r="V90" s="110">
        <f t="shared" si="45"/>
        <v>8</v>
      </c>
      <c r="W90" s="110">
        <f t="shared" si="52"/>
        <v>11148</v>
      </c>
      <c r="X90" s="123">
        <f t="shared" si="57"/>
        <v>122</v>
      </c>
      <c r="Y90" s="125">
        <f t="shared" si="62"/>
        <v>9.1428571428571423</v>
      </c>
      <c r="Z90" s="53">
        <f t="shared" si="53"/>
        <v>1.000718132854578</v>
      </c>
      <c r="AA90" s="73">
        <f t="shared" si="54"/>
        <v>7.1813285457800191E-4</v>
      </c>
      <c r="AB90" s="105">
        <f t="shared" si="66"/>
        <v>0.98461538461538445</v>
      </c>
      <c r="AC90" s="106">
        <f t="shared" si="46"/>
        <v>5788</v>
      </c>
      <c r="AD90" s="84">
        <f t="shared" si="68"/>
        <v>5811</v>
      </c>
      <c r="AE90" s="101">
        <v>23</v>
      </c>
      <c r="AF90" s="116">
        <v>0</v>
      </c>
      <c r="AG90" s="116">
        <v>18</v>
      </c>
      <c r="AH90" s="128">
        <f t="shared" si="47"/>
        <v>18</v>
      </c>
      <c r="AI90" s="128">
        <f t="shared" si="55"/>
        <v>5885</v>
      </c>
      <c r="AJ90" s="123">
        <f t="shared" si="58"/>
        <v>141</v>
      </c>
      <c r="AK90" s="125">
        <f t="shared" si="60"/>
        <v>17.428571428571427</v>
      </c>
      <c r="AL90" s="70">
        <f t="shared" si="69"/>
        <v>1.0030680074995739</v>
      </c>
      <c r="AM90" s="73">
        <f t="shared" si="70"/>
        <v>3.0680074995739215E-3</v>
      </c>
      <c r="AN90" s="74">
        <f t="shared" si="75"/>
        <v>0.99186991869918684</v>
      </c>
      <c r="AO90" s="316">
        <f t="shared" si="63"/>
        <v>-13</v>
      </c>
      <c r="AP90" s="316">
        <f t="shared" si="64"/>
        <v>-35</v>
      </c>
      <c r="AQ90" s="316">
        <f t="shared" si="65"/>
        <v>-4</v>
      </c>
      <c r="AR90" s="221" t="s">
        <v>259</v>
      </c>
      <c r="AS90" s="174">
        <v>45064</v>
      </c>
      <c r="AT90" s="169"/>
      <c r="AU90" s="178"/>
      <c r="AV90" s="335"/>
      <c r="AW90" s="86" t="s">
        <v>259</v>
      </c>
      <c r="AX90" s="85">
        <v>183</v>
      </c>
      <c r="AY90" s="85"/>
      <c r="AZ90" s="85"/>
      <c r="BA90" s="41">
        <f t="shared" si="38"/>
        <v>187</v>
      </c>
      <c r="BB90" s="85"/>
      <c r="BC90" s="85"/>
      <c r="BD90" s="85"/>
      <c r="BE90" s="86"/>
      <c r="BS90" s="17">
        <f t="shared" si="67"/>
        <v>170.57142857142858</v>
      </c>
      <c r="BT90" s="132">
        <v>1335</v>
      </c>
    </row>
    <row r="91" spans="1:72" x14ac:dyDescent="0.25">
      <c r="A91" s="51">
        <v>88</v>
      </c>
      <c r="B91" s="132">
        <v>62</v>
      </c>
      <c r="C91" s="54">
        <v>43975</v>
      </c>
      <c r="D91" s="107">
        <f t="shared" si="72"/>
        <v>33405</v>
      </c>
      <c r="E91" s="113">
        <f t="shared" si="73"/>
        <v>45236</v>
      </c>
      <c r="F91" s="84">
        <f t="shared" si="74"/>
        <v>172</v>
      </c>
      <c r="G91" s="116">
        <v>0</v>
      </c>
      <c r="H91" s="116">
        <v>150</v>
      </c>
      <c r="I91" s="110">
        <f t="shared" si="43"/>
        <v>150</v>
      </c>
      <c r="J91" s="110">
        <f t="shared" si="48"/>
        <v>45280</v>
      </c>
      <c r="K91" s="123">
        <f t="shared" si="56"/>
        <v>1241</v>
      </c>
      <c r="L91" s="126">
        <f t="shared" si="59"/>
        <v>188.14285714285714</v>
      </c>
      <c r="M91" s="70">
        <f t="shared" si="49"/>
        <v>1.0033237314424994</v>
      </c>
      <c r="N91" s="73">
        <f t="shared" si="50"/>
        <v>3.3237314424994224E-3</v>
      </c>
      <c r="O91" s="73">
        <f t="shared" si="51"/>
        <v>4.6313736398087887E-3</v>
      </c>
      <c r="P91" s="70">
        <f>L91/L83</f>
        <v>0.95158959537572252</v>
      </c>
      <c r="Q91" s="107">
        <f t="shared" si="44"/>
        <v>5848</v>
      </c>
      <c r="R91" s="113">
        <f t="shared" si="71"/>
        <v>11672</v>
      </c>
      <c r="S91" s="84">
        <v>13</v>
      </c>
      <c r="T91" s="116">
        <v>0</v>
      </c>
      <c r="U91" s="116">
        <v>4</v>
      </c>
      <c r="V91" s="110">
        <f t="shared" si="45"/>
        <v>4</v>
      </c>
      <c r="W91" s="110">
        <f t="shared" si="52"/>
        <v>11152</v>
      </c>
      <c r="X91" s="123">
        <f t="shared" si="57"/>
        <v>120</v>
      </c>
      <c r="Y91" s="125">
        <f t="shared" si="62"/>
        <v>8.4285714285714288</v>
      </c>
      <c r="Z91" s="53">
        <f t="shared" si="53"/>
        <v>1.0003588087549335</v>
      </c>
      <c r="AA91" s="73">
        <f t="shared" si="54"/>
        <v>3.5880875493354836E-4</v>
      </c>
      <c r="AB91" s="105">
        <f t="shared" si="66"/>
        <v>0.92187500000000011</v>
      </c>
      <c r="AC91" s="106">
        <f t="shared" si="46"/>
        <v>5811</v>
      </c>
      <c r="AD91" s="84">
        <f t="shared" si="68"/>
        <v>5822</v>
      </c>
      <c r="AE91" s="101">
        <v>11</v>
      </c>
      <c r="AF91" s="116">
        <v>0</v>
      </c>
      <c r="AG91" s="116">
        <v>13</v>
      </c>
      <c r="AH91" s="128">
        <f t="shared" si="47"/>
        <v>13</v>
      </c>
      <c r="AI91" s="128">
        <f t="shared" si="55"/>
        <v>5898</v>
      </c>
      <c r="AJ91" s="123">
        <f t="shared" si="58"/>
        <v>142</v>
      </c>
      <c r="AK91" s="125">
        <f t="shared" si="60"/>
        <v>17</v>
      </c>
      <c r="AL91" s="70">
        <f t="shared" si="69"/>
        <v>1.0022090059473237</v>
      </c>
      <c r="AM91" s="73">
        <f t="shared" si="70"/>
        <v>2.2090059473236501E-3</v>
      </c>
      <c r="AN91" s="74">
        <f t="shared" si="75"/>
        <v>0.97540983606557385</v>
      </c>
      <c r="AO91" s="316">
        <f t="shared" si="63"/>
        <v>47</v>
      </c>
      <c r="AP91" s="316">
        <f t="shared" si="64"/>
        <v>-2</v>
      </c>
      <c r="AQ91" s="316">
        <f t="shared" si="65"/>
        <v>1</v>
      </c>
      <c r="AR91" s="221" t="s">
        <v>258</v>
      </c>
      <c r="AS91" s="174">
        <v>45236</v>
      </c>
      <c r="AT91" s="169"/>
      <c r="AU91" s="178"/>
      <c r="AV91" s="335"/>
      <c r="AW91" s="132" t="s">
        <v>258</v>
      </c>
      <c r="AX91" s="2">
        <v>120</v>
      </c>
      <c r="BA91" s="41">
        <f t="shared" si="38"/>
        <v>181.14285714285714</v>
      </c>
      <c r="BS91" s="17">
        <f t="shared" si="67"/>
        <v>177.28571428571428</v>
      </c>
      <c r="BT91" s="132">
        <v>1335</v>
      </c>
    </row>
    <row r="92" spans="1:72" x14ac:dyDescent="0.25">
      <c r="A92" s="51">
        <v>89</v>
      </c>
      <c r="B92" s="132">
        <v>63</v>
      </c>
      <c r="C92" s="54">
        <v>43976</v>
      </c>
      <c r="D92" s="107">
        <f t="shared" si="72"/>
        <v>33564</v>
      </c>
      <c r="E92" s="113">
        <f t="shared" si="73"/>
        <v>45445</v>
      </c>
      <c r="F92" s="84">
        <f t="shared" si="74"/>
        <v>209</v>
      </c>
      <c r="G92" s="116">
        <v>0</v>
      </c>
      <c r="H92" s="116">
        <v>125</v>
      </c>
      <c r="I92" s="110">
        <f t="shared" si="43"/>
        <v>125</v>
      </c>
      <c r="J92" s="110">
        <f t="shared" si="48"/>
        <v>45405</v>
      </c>
      <c r="K92" s="123">
        <f t="shared" si="56"/>
        <v>1304</v>
      </c>
      <c r="L92" s="126">
        <f t="shared" si="59"/>
        <v>191.28571428571428</v>
      </c>
      <c r="M92" s="70">
        <f t="shared" si="49"/>
        <v>1.0027606007067138</v>
      </c>
      <c r="N92" s="73">
        <f t="shared" si="50"/>
        <v>2.7606007067138005E-3</v>
      </c>
      <c r="O92" s="73">
        <f t="shared" si="51"/>
        <v>3.85456009223053E-3</v>
      </c>
      <c r="P92" s="70">
        <f>L92/L91</f>
        <v>1.0167046317388002</v>
      </c>
      <c r="Q92" s="107">
        <f t="shared" si="44"/>
        <v>5850</v>
      </c>
      <c r="R92" s="113">
        <f t="shared" si="71"/>
        <v>11680</v>
      </c>
      <c r="S92" s="84">
        <v>8</v>
      </c>
      <c r="T92" s="116">
        <v>0</v>
      </c>
      <c r="U92" s="116">
        <v>14</v>
      </c>
      <c r="V92" s="110">
        <f t="shared" si="45"/>
        <v>14</v>
      </c>
      <c r="W92" s="110">
        <f t="shared" si="52"/>
        <v>11166</v>
      </c>
      <c r="X92" s="123">
        <f t="shared" si="57"/>
        <v>101</v>
      </c>
      <c r="Y92" s="125">
        <f t="shared" si="62"/>
        <v>8.8571428571428577</v>
      </c>
      <c r="Z92" s="53">
        <f t="shared" si="53"/>
        <v>1.0012553802008608</v>
      </c>
      <c r="AA92" s="73">
        <f t="shared" si="54"/>
        <v>1.2553802008608006E-3</v>
      </c>
      <c r="AB92" s="105">
        <f t="shared" si="66"/>
        <v>1.0508474576271187</v>
      </c>
      <c r="AC92" s="106">
        <f t="shared" si="46"/>
        <v>5822</v>
      </c>
      <c r="AD92" s="84">
        <f t="shared" si="68"/>
        <v>5830</v>
      </c>
      <c r="AE92" s="101">
        <v>8</v>
      </c>
      <c r="AF92" s="116">
        <v>0</v>
      </c>
      <c r="AG92" s="116">
        <v>15</v>
      </c>
      <c r="AH92" s="128">
        <f t="shared" si="47"/>
        <v>15</v>
      </c>
      <c r="AI92" s="128">
        <f t="shared" si="55"/>
        <v>5913</v>
      </c>
      <c r="AJ92" s="123">
        <f t="shared" si="58"/>
        <v>136</v>
      </c>
      <c r="AK92" s="125">
        <f t="shared" si="60"/>
        <v>17</v>
      </c>
      <c r="AL92" s="70">
        <f t="shared" si="69"/>
        <v>1.0025432349949135</v>
      </c>
      <c r="AM92" s="73">
        <f t="shared" si="70"/>
        <v>2.5432349949134903E-3</v>
      </c>
      <c r="AN92" s="74">
        <f t="shared" si="75"/>
        <v>1</v>
      </c>
      <c r="AO92" s="316">
        <f t="shared" si="63"/>
        <v>63</v>
      </c>
      <c r="AP92" s="316">
        <f t="shared" si="64"/>
        <v>-19</v>
      </c>
      <c r="AQ92" s="316">
        <f t="shared" si="65"/>
        <v>-6</v>
      </c>
      <c r="AR92" s="221" t="s">
        <v>257</v>
      </c>
      <c r="AS92" s="174">
        <v>45445</v>
      </c>
      <c r="AT92" s="169"/>
      <c r="AU92" s="178"/>
      <c r="AV92" s="335"/>
      <c r="AW92" s="132" t="s">
        <v>257</v>
      </c>
      <c r="AX92" s="2">
        <v>195</v>
      </c>
      <c r="BA92" s="41">
        <f t="shared" si="38"/>
        <v>182.14285714285714</v>
      </c>
      <c r="BS92" s="17">
        <f t="shared" si="67"/>
        <v>186.28571428571428</v>
      </c>
      <c r="BT92" s="132">
        <v>1335</v>
      </c>
    </row>
    <row r="93" spans="1:72" x14ac:dyDescent="0.25">
      <c r="A93" s="51">
        <v>90</v>
      </c>
      <c r="B93" s="132">
        <v>64</v>
      </c>
      <c r="C93" s="54">
        <v>43977</v>
      </c>
      <c r="D93" s="107">
        <f t="shared" si="72"/>
        <v>33765</v>
      </c>
      <c r="E93" s="113">
        <f t="shared" si="73"/>
        <v>45578</v>
      </c>
      <c r="F93" s="84">
        <f t="shared" si="74"/>
        <v>133</v>
      </c>
      <c r="G93" s="116">
        <v>0</v>
      </c>
      <c r="H93" s="116">
        <v>173</v>
      </c>
      <c r="I93" s="110">
        <f t="shared" si="43"/>
        <v>173</v>
      </c>
      <c r="J93" s="110">
        <f t="shared" si="48"/>
        <v>45578</v>
      </c>
      <c r="K93" s="123">
        <f t="shared" si="56"/>
        <v>1329</v>
      </c>
      <c r="L93" s="126">
        <f t="shared" si="59"/>
        <v>190.28571428571428</v>
      </c>
      <c r="M93" s="70">
        <f t="shared" si="49"/>
        <v>1.0038101530668428</v>
      </c>
      <c r="N93" s="73">
        <f t="shared" si="50"/>
        <v>3.8101530668428474E-3</v>
      </c>
      <c r="O93" s="73">
        <f t="shared" si="51"/>
        <v>3.7544443203274547E-3</v>
      </c>
      <c r="P93" s="70">
        <f>L93/L85</f>
        <v>1.0414386239249414</v>
      </c>
      <c r="Q93" s="107">
        <f t="shared" si="44"/>
        <v>5850</v>
      </c>
      <c r="R93" s="113">
        <f t="shared" si="71"/>
        <v>11690</v>
      </c>
      <c r="S93" s="84">
        <v>10</v>
      </c>
      <c r="T93" s="116">
        <v>0</v>
      </c>
      <c r="U93" s="116">
        <v>8</v>
      </c>
      <c r="V93" s="110">
        <f t="shared" si="45"/>
        <v>8</v>
      </c>
      <c r="W93" s="110">
        <f t="shared" si="52"/>
        <v>11174</v>
      </c>
      <c r="X93" s="123">
        <f t="shared" si="57"/>
        <v>77</v>
      </c>
      <c r="Y93" s="125">
        <f t="shared" si="62"/>
        <v>8.8571428571428577</v>
      </c>
      <c r="Z93" s="53">
        <f t="shared" si="53"/>
        <v>1.00071646068422</v>
      </c>
      <c r="AA93" s="73">
        <f t="shared" si="54"/>
        <v>7.1646068422004383E-4</v>
      </c>
      <c r="AB93" s="105">
        <f t="shared" si="66"/>
        <v>1</v>
      </c>
      <c r="AC93" s="106">
        <f t="shared" si="46"/>
        <v>5830</v>
      </c>
      <c r="AD93" s="84">
        <f t="shared" si="68"/>
        <v>5856</v>
      </c>
      <c r="AE93" s="101">
        <v>26</v>
      </c>
      <c r="AF93" s="116">
        <v>0</v>
      </c>
      <c r="AG93" s="116">
        <v>19</v>
      </c>
      <c r="AH93" s="128">
        <f t="shared" si="47"/>
        <v>19</v>
      </c>
      <c r="AI93" s="128">
        <f t="shared" si="55"/>
        <v>5932</v>
      </c>
      <c r="AJ93" s="123">
        <f t="shared" si="58"/>
        <v>141</v>
      </c>
      <c r="AK93" s="125">
        <f t="shared" si="60"/>
        <v>16.857142857142858</v>
      </c>
      <c r="AL93" s="70">
        <f t="shared" si="69"/>
        <v>1.0032132589210214</v>
      </c>
      <c r="AM93" s="73">
        <f t="shared" si="70"/>
        <v>3.2132589210214224E-3</v>
      </c>
      <c r="AN93" s="74">
        <f t="shared" si="75"/>
        <v>0.99159663865546221</v>
      </c>
      <c r="AO93" s="316">
        <f t="shared" si="63"/>
        <v>25</v>
      </c>
      <c r="AP93" s="316">
        <f t="shared" si="64"/>
        <v>-24</v>
      </c>
      <c r="AQ93" s="316">
        <f t="shared" si="65"/>
        <v>5</v>
      </c>
      <c r="AR93" s="221" t="s">
        <v>256</v>
      </c>
      <c r="AS93" s="174">
        <v>45578</v>
      </c>
      <c r="AT93" s="169"/>
      <c r="AU93" s="178"/>
      <c r="AV93" s="335"/>
      <c r="AW93" s="86" t="s">
        <v>256</v>
      </c>
      <c r="AX93" s="85">
        <v>144</v>
      </c>
      <c r="AY93" s="85"/>
      <c r="AZ93" s="85"/>
      <c r="BA93" s="41">
        <f t="shared" si="38"/>
        <v>174.71428571428572</v>
      </c>
      <c r="BB93" s="85"/>
      <c r="BC93" s="85"/>
      <c r="BS93" s="17">
        <f t="shared" si="67"/>
        <v>189.85714285714286</v>
      </c>
      <c r="BT93" s="132">
        <v>1335</v>
      </c>
    </row>
    <row r="94" spans="1:72" x14ac:dyDescent="0.25">
      <c r="A94" s="51">
        <v>91</v>
      </c>
      <c r="B94" s="132">
        <v>65</v>
      </c>
      <c r="C94" s="54">
        <v>43978</v>
      </c>
      <c r="D94" s="107">
        <f t="shared" si="72"/>
        <v>33888</v>
      </c>
      <c r="E94" s="113">
        <f t="shared" si="73"/>
        <v>45768</v>
      </c>
      <c r="F94" s="84">
        <f t="shared" si="74"/>
        <v>190</v>
      </c>
      <c r="G94" s="116">
        <v>0</v>
      </c>
      <c r="H94" s="116">
        <v>191</v>
      </c>
      <c r="I94" s="110">
        <f t="shared" si="43"/>
        <v>191</v>
      </c>
      <c r="J94" s="110">
        <f t="shared" si="48"/>
        <v>45769</v>
      </c>
      <c r="K94" s="123">
        <f t="shared" si="56"/>
        <v>1321</v>
      </c>
      <c r="L94" s="126">
        <f t="shared" si="59"/>
        <v>175.57142857142858</v>
      </c>
      <c r="M94" s="70">
        <f t="shared" si="49"/>
        <v>1.0041906182807494</v>
      </c>
      <c r="N94" s="73">
        <f t="shared" si="50"/>
        <v>4.190618280749403E-3</v>
      </c>
      <c r="O94" s="73">
        <f t="shared" si="51"/>
        <v>3.7207089046719321E-3</v>
      </c>
      <c r="P94" s="70">
        <f>L94/L93</f>
        <v>0.92267267267267272</v>
      </c>
      <c r="Q94" s="107">
        <f t="shared" si="44"/>
        <v>5834</v>
      </c>
      <c r="R94" s="113">
        <f t="shared" si="71"/>
        <v>11697</v>
      </c>
      <c r="S94" s="84">
        <v>7</v>
      </c>
      <c r="T94" s="116">
        <v>0</v>
      </c>
      <c r="U94" s="116">
        <v>8</v>
      </c>
      <c r="V94" s="110">
        <f t="shared" si="45"/>
        <v>8</v>
      </c>
      <c r="W94" s="110">
        <f t="shared" si="52"/>
        <v>11182</v>
      </c>
      <c r="X94" s="123">
        <f t="shared" si="57"/>
        <v>70</v>
      </c>
      <c r="Y94" s="125">
        <f t="shared" si="62"/>
        <v>8.5714285714285712</v>
      </c>
      <c r="Z94" s="53">
        <f t="shared" si="53"/>
        <v>1.0007159477358152</v>
      </c>
      <c r="AA94" s="73">
        <f t="shared" si="54"/>
        <v>7.1594773581518112E-4</v>
      </c>
      <c r="AB94" s="105">
        <f t="shared" si="66"/>
        <v>0.96774193548387089</v>
      </c>
      <c r="AC94" s="106">
        <f t="shared" si="46"/>
        <v>5856</v>
      </c>
      <c r="AD94" s="84">
        <f t="shared" si="68"/>
        <v>5871</v>
      </c>
      <c r="AE94" s="101">
        <v>15</v>
      </c>
      <c r="AF94" s="116">
        <v>0</v>
      </c>
      <c r="AG94" s="116">
        <v>16</v>
      </c>
      <c r="AH94" s="128">
        <f t="shared" si="47"/>
        <v>16</v>
      </c>
      <c r="AI94" s="128">
        <f t="shared" si="55"/>
        <v>5948</v>
      </c>
      <c r="AJ94" s="123">
        <f t="shared" si="58"/>
        <v>123</v>
      </c>
      <c r="AK94" s="125">
        <f t="shared" si="60"/>
        <v>16</v>
      </c>
      <c r="AL94" s="70">
        <f t="shared" si="69"/>
        <v>1.0026972353337829</v>
      </c>
      <c r="AM94" s="73">
        <f t="shared" si="70"/>
        <v>2.6972353337828547E-3</v>
      </c>
      <c r="AN94" s="74">
        <f t="shared" si="75"/>
        <v>0.94915254237288138</v>
      </c>
      <c r="AO94" s="316">
        <f t="shared" si="63"/>
        <v>-8</v>
      </c>
      <c r="AP94" s="316">
        <f t="shared" si="64"/>
        <v>-7</v>
      </c>
      <c r="AQ94" s="316">
        <f t="shared" si="65"/>
        <v>-18</v>
      </c>
      <c r="AR94" s="221" t="s">
        <v>255</v>
      </c>
      <c r="AS94" s="174">
        <v>45768</v>
      </c>
      <c r="AT94" s="169"/>
      <c r="AU94" s="178"/>
      <c r="AV94" s="335"/>
      <c r="AW94" s="86" t="s">
        <v>255</v>
      </c>
      <c r="AX94" s="85">
        <v>164</v>
      </c>
      <c r="AY94" s="85"/>
      <c r="AZ94" s="85"/>
      <c r="BA94" s="41">
        <f t="shared" ref="BA94:BA157" si="76">SUM(AX88:AX94)/7</f>
        <v>172.42857142857142</v>
      </c>
      <c r="BB94" s="85"/>
      <c r="BC94" s="85"/>
      <c r="BS94" s="17">
        <f t="shared" si="67"/>
        <v>188.71428571428572</v>
      </c>
      <c r="BT94" s="132">
        <v>1335</v>
      </c>
    </row>
    <row r="95" spans="1:72" x14ac:dyDescent="0.25">
      <c r="A95" s="51">
        <v>92</v>
      </c>
      <c r="B95" s="132">
        <v>66</v>
      </c>
      <c r="C95" s="54">
        <v>43979</v>
      </c>
      <c r="D95" s="107">
        <f t="shared" si="72"/>
        <v>34071</v>
      </c>
      <c r="E95" s="113">
        <f t="shared" si="73"/>
        <v>45950</v>
      </c>
      <c r="F95" s="84">
        <f t="shared" si="74"/>
        <v>182</v>
      </c>
      <c r="G95" s="116">
        <v>0</v>
      </c>
      <c r="H95" s="116">
        <v>206</v>
      </c>
      <c r="I95" s="110">
        <f t="shared" si="43"/>
        <v>206</v>
      </c>
      <c r="J95" s="110">
        <f t="shared" si="48"/>
        <v>45975</v>
      </c>
      <c r="K95" s="123">
        <f t="shared" si="56"/>
        <v>1250</v>
      </c>
      <c r="L95" s="126">
        <f t="shared" si="59"/>
        <v>177.57142857142858</v>
      </c>
      <c r="M95" s="70">
        <f t="shared" si="49"/>
        <v>1.0045008630295615</v>
      </c>
      <c r="N95" s="73">
        <f t="shared" si="50"/>
        <v>4.5008630295615415E-3</v>
      </c>
      <c r="O95" s="73">
        <f t="shared" si="51"/>
        <v>3.7171933052734031E-3</v>
      </c>
      <c r="P95" s="70">
        <f>L95/L87</f>
        <v>1.0016116035455278</v>
      </c>
      <c r="Q95" s="107">
        <f t="shared" si="44"/>
        <v>5826</v>
      </c>
      <c r="R95" s="113">
        <f t="shared" si="71"/>
        <v>11713</v>
      </c>
      <c r="S95" s="84">
        <v>16</v>
      </c>
      <c r="T95" s="116">
        <v>0</v>
      </c>
      <c r="U95" s="116">
        <v>4</v>
      </c>
      <c r="V95" s="110">
        <f t="shared" si="45"/>
        <v>4</v>
      </c>
      <c r="W95" s="110">
        <f t="shared" si="52"/>
        <v>11186</v>
      </c>
      <c r="X95" s="123">
        <f t="shared" si="57"/>
        <v>73</v>
      </c>
      <c r="Y95" s="125">
        <f t="shared" si="62"/>
        <v>8</v>
      </c>
      <c r="Z95" s="53">
        <f t="shared" si="53"/>
        <v>1.0003577177606868</v>
      </c>
      <c r="AA95" s="73">
        <f t="shared" si="54"/>
        <v>3.5771776068682648E-4</v>
      </c>
      <c r="AB95" s="105">
        <f t="shared" si="66"/>
        <v>0.93333333333333335</v>
      </c>
      <c r="AC95" s="106">
        <f t="shared" si="46"/>
        <v>5871</v>
      </c>
      <c r="AD95" s="84">
        <f t="shared" si="68"/>
        <v>5903</v>
      </c>
      <c r="AE95" s="101">
        <v>32</v>
      </c>
      <c r="AF95" s="116">
        <v>0</v>
      </c>
      <c r="AG95" s="116">
        <v>5</v>
      </c>
      <c r="AH95" s="128">
        <f t="shared" si="47"/>
        <v>5</v>
      </c>
      <c r="AI95" s="128">
        <f t="shared" si="55"/>
        <v>5953</v>
      </c>
      <c r="AJ95" s="123">
        <f t="shared" si="58"/>
        <v>128</v>
      </c>
      <c r="AK95" s="125">
        <f t="shared" si="60"/>
        <v>15.142857142857142</v>
      </c>
      <c r="AL95" s="70">
        <f t="shared" si="69"/>
        <v>1.0008406186953598</v>
      </c>
      <c r="AM95" s="73">
        <f t="shared" si="70"/>
        <v>8.4061869535978495E-4</v>
      </c>
      <c r="AN95" s="74">
        <f t="shared" si="75"/>
        <v>0.9464285714285714</v>
      </c>
      <c r="AO95" s="316">
        <f t="shared" si="63"/>
        <v>-71</v>
      </c>
      <c r="AP95" s="316">
        <f t="shared" si="64"/>
        <v>3</v>
      </c>
      <c r="AQ95" s="316">
        <f t="shared" si="65"/>
        <v>5</v>
      </c>
      <c r="AR95" s="221" t="s">
        <v>254</v>
      </c>
      <c r="AS95" s="174">
        <v>45950</v>
      </c>
      <c r="AT95" s="169"/>
      <c r="AU95" s="178"/>
      <c r="AV95" s="335"/>
      <c r="AW95" s="132" t="s">
        <v>254</v>
      </c>
      <c r="AX95" s="2">
        <v>144</v>
      </c>
      <c r="BA95" s="41">
        <f t="shared" si="76"/>
        <v>164.57142857142858</v>
      </c>
      <c r="BS95" s="17">
        <f t="shared" si="67"/>
        <v>178.57142857142858</v>
      </c>
      <c r="BT95" s="132">
        <v>1335</v>
      </c>
    </row>
    <row r="96" spans="1:72" x14ac:dyDescent="0.25">
      <c r="A96" s="51">
        <v>93</v>
      </c>
      <c r="B96" s="132">
        <v>67</v>
      </c>
      <c r="C96" s="54">
        <v>43980</v>
      </c>
      <c r="D96" s="107">
        <f t="shared" si="72"/>
        <v>34237</v>
      </c>
      <c r="E96" s="113">
        <f t="shared" si="73"/>
        <v>46126</v>
      </c>
      <c r="F96" s="84">
        <f t="shared" si="74"/>
        <v>176</v>
      </c>
      <c r="G96" s="116">
        <v>0</v>
      </c>
      <c r="H96" s="116">
        <v>165</v>
      </c>
      <c r="I96" s="110">
        <f t="shared" si="43"/>
        <v>165</v>
      </c>
      <c r="J96" s="110">
        <f t="shared" si="48"/>
        <v>46140</v>
      </c>
      <c r="K96" s="123">
        <f t="shared" si="56"/>
        <v>1238</v>
      </c>
      <c r="L96" s="126">
        <f t="shared" si="59"/>
        <v>173.28571428571428</v>
      </c>
      <c r="M96" s="70">
        <f t="shared" si="49"/>
        <v>1.003588907014682</v>
      </c>
      <c r="N96" s="73">
        <f t="shared" si="50"/>
        <v>3.5889070146819524E-3</v>
      </c>
      <c r="O96" s="73">
        <f t="shared" si="51"/>
        <v>3.7702284197099088E-3</v>
      </c>
      <c r="P96" s="70">
        <f>L96/L95</f>
        <v>0.97586484312148014</v>
      </c>
      <c r="Q96" s="107">
        <f t="shared" si="44"/>
        <v>5810</v>
      </c>
      <c r="R96" s="113">
        <f t="shared" si="71"/>
        <v>11722</v>
      </c>
      <c r="S96" s="84">
        <v>9</v>
      </c>
      <c r="T96" s="116">
        <v>0</v>
      </c>
      <c r="U96" s="116">
        <v>9</v>
      </c>
      <c r="V96" s="110">
        <f t="shared" si="45"/>
        <v>9</v>
      </c>
      <c r="W96" s="110">
        <f t="shared" si="52"/>
        <v>11195</v>
      </c>
      <c r="X96" s="123">
        <f t="shared" si="57"/>
        <v>73</v>
      </c>
      <c r="Y96" s="125">
        <f t="shared" si="62"/>
        <v>7.8571428571428568</v>
      </c>
      <c r="Z96" s="53">
        <f t="shared" si="53"/>
        <v>1.0008045771500089</v>
      </c>
      <c r="AA96" s="73">
        <f t="shared" si="54"/>
        <v>8.0457715000892271E-4</v>
      </c>
      <c r="AB96" s="105">
        <f t="shared" si="66"/>
        <v>0.9821428571428571</v>
      </c>
      <c r="AC96" s="106">
        <f t="shared" si="46"/>
        <v>5903</v>
      </c>
      <c r="AD96" s="84">
        <f t="shared" si="68"/>
        <v>5931</v>
      </c>
      <c r="AE96" s="101">
        <v>28</v>
      </c>
      <c r="AF96" s="116">
        <v>0</v>
      </c>
      <c r="AG96" s="116">
        <v>11</v>
      </c>
      <c r="AH96" s="128">
        <f t="shared" si="47"/>
        <v>11</v>
      </c>
      <c r="AI96" s="128">
        <f t="shared" si="55"/>
        <v>5964</v>
      </c>
      <c r="AJ96" s="123">
        <f t="shared" si="58"/>
        <v>143</v>
      </c>
      <c r="AK96" s="125">
        <f t="shared" si="60"/>
        <v>13.857142857142858</v>
      </c>
      <c r="AL96" s="70">
        <f t="shared" si="69"/>
        <v>1.001847807827986</v>
      </c>
      <c r="AM96" s="73">
        <f t="shared" si="70"/>
        <v>1.8478078279859922E-3</v>
      </c>
      <c r="AN96" s="74">
        <f t="shared" si="75"/>
        <v>0.91509433962264153</v>
      </c>
      <c r="AO96" s="316">
        <f t="shared" si="63"/>
        <v>-12</v>
      </c>
      <c r="AP96" s="316">
        <f t="shared" si="64"/>
        <v>0</v>
      </c>
      <c r="AQ96" s="316">
        <f t="shared" si="65"/>
        <v>15</v>
      </c>
      <c r="AR96" s="221" t="s">
        <v>253</v>
      </c>
      <c r="AS96" s="174">
        <v>46126</v>
      </c>
      <c r="AT96" s="169"/>
      <c r="AU96" s="178"/>
      <c r="AV96" s="335"/>
      <c r="AW96" s="132" t="s">
        <v>253</v>
      </c>
      <c r="AX96" s="2">
        <v>141</v>
      </c>
      <c r="BA96" s="41">
        <f t="shared" si="76"/>
        <v>155.85714285714286</v>
      </c>
      <c r="BS96" s="17">
        <f t="shared" si="67"/>
        <v>176.85714285714286</v>
      </c>
      <c r="BT96" s="132">
        <v>1335</v>
      </c>
    </row>
    <row r="97" spans="1:72" x14ac:dyDescent="0.25">
      <c r="A97" s="51">
        <v>94</v>
      </c>
      <c r="B97" s="132">
        <v>68</v>
      </c>
      <c r="C97" s="54">
        <v>43981</v>
      </c>
      <c r="D97" s="107">
        <f t="shared" si="72"/>
        <v>34404</v>
      </c>
      <c r="E97" s="113">
        <f t="shared" si="73"/>
        <v>46257</v>
      </c>
      <c r="F97" s="84">
        <f t="shared" si="74"/>
        <v>131</v>
      </c>
      <c r="G97" s="116">
        <v>0</v>
      </c>
      <c r="H97" s="116">
        <v>170</v>
      </c>
      <c r="I97" s="110">
        <f t="shared" si="43"/>
        <v>170</v>
      </c>
      <c r="J97" s="110">
        <f t="shared" si="48"/>
        <v>46310</v>
      </c>
      <c r="K97" s="123">
        <f t="shared" si="56"/>
        <v>1193</v>
      </c>
      <c r="L97" s="126">
        <f t="shared" si="59"/>
        <v>168.57142857142858</v>
      </c>
      <c r="M97" s="70">
        <f t="shared" si="49"/>
        <v>1.0036844386649328</v>
      </c>
      <c r="N97" s="73">
        <f t="shared" si="50"/>
        <v>3.6844386649328431E-3</v>
      </c>
      <c r="O97" s="73">
        <f t="shared" si="51"/>
        <v>3.9549960113537171E-3</v>
      </c>
      <c r="P97" s="70">
        <f>L97/L89</f>
        <v>0.95623987034035662</v>
      </c>
      <c r="Q97" s="107">
        <f t="shared" si="44"/>
        <v>5791</v>
      </c>
      <c r="R97" s="113">
        <f t="shared" si="71"/>
        <v>11727</v>
      </c>
      <c r="S97" s="84">
        <v>5</v>
      </c>
      <c r="T97" s="116">
        <v>0</v>
      </c>
      <c r="U97" s="116">
        <v>8</v>
      </c>
      <c r="V97" s="110">
        <f t="shared" si="45"/>
        <v>8</v>
      </c>
      <c r="W97" s="110">
        <f t="shared" si="52"/>
        <v>11203</v>
      </c>
      <c r="X97" s="123">
        <f t="shared" si="57"/>
        <v>68</v>
      </c>
      <c r="Y97" s="125">
        <f t="shared" si="62"/>
        <v>7.8571428571428568</v>
      </c>
      <c r="Z97" s="53">
        <f t="shared" si="53"/>
        <v>1.0007146047342563</v>
      </c>
      <c r="AA97" s="73">
        <f t="shared" si="54"/>
        <v>7.1460473425632998E-4</v>
      </c>
      <c r="AB97" s="105">
        <f t="shared" si="66"/>
        <v>1</v>
      </c>
      <c r="AC97" s="106">
        <f t="shared" si="46"/>
        <v>5931</v>
      </c>
      <c r="AD97" s="84">
        <f t="shared" si="68"/>
        <v>5951</v>
      </c>
      <c r="AE97" s="101">
        <v>20</v>
      </c>
      <c r="AF97" s="116">
        <v>0</v>
      </c>
      <c r="AG97" s="116">
        <v>11</v>
      </c>
      <c r="AH97" s="128">
        <f t="shared" si="47"/>
        <v>11</v>
      </c>
      <c r="AI97" s="128">
        <f t="shared" si="55"/>
        <v>5975</v>
      </c>
      <c r="AJ97" s="123">
        <f t="shared" si="58"/>
        <v>140</v>
      </c>
      <c r="AK97" s="125">
        <f t="shared" si="60"/>
        <v>12.857142857142858</v>
      </c>
      <c r="AL97" s="70">
        <f t="shared" si="69"/>
        <v>1.0018443997317237</v>
      </c>
      <c r="AM97" s="73">
        <f t="shared" si="70"/>
        <v>1.8443997317236782E-3</v>
      </c>
      <c r="AN97" s="74">
        <f t="shared" si="75"/>
        <v>0.92783505154639179</v>
      </c>
      <c r="AO97" s="316">
        <f t="shared" si="63"/>
        <v>-45</v>
      </c>
      <c r="AP97" s="316">
        <f t="shared" si="64"/>
        <v>-5</v>
      </c>
      <c r="AQ97" s="316">
        <f t="shared" si="65"/>
        <v>-3</v>
      </c>
      <c r="AR97" s="221" t="s">
        <v>252</v>
      </c>
      <c r="AS97" s="174">
        <v>46257</v>
      </c>
      <c r="AT97" s="169"/>
      <c r="AU97" s="178"/>
      <c r="AV97" s="335"/>
      <c r="AW97" s="132" t="s">
        <v>252</v>
      </c>
      <c r="AX97" s="2">
        <v>167</v>
      </c>
      <c r="BA97" s="41">
        <f t="shared" si="76"/>
        <v>153.57142857142858</v>
      </c>
      <c r="BS97" s="17">
        <f t="shared" si="67"/>
        <v>170.42857142857142</v>
      </c>
      <c r="BT97" s="132">
        <v>1335</v>
      </c>
    </row>
    <row r="98" spans="1:72" x14ac:dyDescent="0.25">
      <c r="A98" s="51">
        <v>95</v>
      </c>
      <c r="B98" s="132">
        <v>69</v>
      </c>
      <c r="C98" s="54">
        <v>43982</v>
      </c>
      <c r="D98" s="107">
        <f t="shared" si="72"/>
        <v>34530</v>
      </c>
      <c r="E98" s="113">
        <f t="shared" si="73"/>
        <v>46442</v>
      </c>
      <c r="F98" s="84">
        <f t="shared" si="74"/>
        <v>185</v>
      </c>
      <c r="G98" s="116">
        <v>0</v>
      </c>
      <c r="H98" s="116">
        <v>97</v>
      </c>
      <c r="I98" s="110">
        <f t="shared" si="43"/>
        <v>97</v>
      </c>
      <c r="J98" s="110">
        <f t="shared" si="48"/>
        <v>46407</v>
      </c>
      <c r="K98" s="123">
        <f t="shared" si="56"/>
        <v>1206</v>
      </c>
      <c r="L98" s="126">
        <f t="shared" si="59"/>
        <v>161</v>
      </c>
      <c r="M98" s="70">
        <f t="shared" si="49"/>
        <v>1.0020945800043186</v>
      </c>
      <c r="N98" s="73">
        <f t="shared" si="50"/>
        <v>2.0945800043186136E-3</v>
      </c>
      <c r="O98" s="73">
        <f t="shared" si="51"/>
        <v>3.6118813988488705E-3</v>
      </c>
      <c r="P98" s="70">
        <f>L98/L97</f>
        <v>0.95508474576271185</v>
      </c>
      <c r="Q98" s="107">
        <f t="shared" si="44"/>
        <v>5776</v>
      </c>
      <c r="R98" s="113">
        <f t="shared" si="71"/>
        <v>11735</v>
      </c>
      <c r="S98" s="84">
        <v>8</v>
      </c>
      <c r="T98" s="116">
        <v>0</v>
      </c>
      <c r="U98" s="116">
        <v>6</v>
      </c>
      <c r="V98" s="110">
        <f t="shared" si="45"/>
        <v>6</v>
      </c>
      <c r="W98" s="110">
        <f t="shared" si="52"/>
        <v>11209</v>
      </c>
      <c r="X98" s="123">
        <f t="shared" si="57"/>
        <v>63</v>
      </c>
      <c r="Y98" s="125">
        <f t="shared" si="62"/>
        <v>8.1428571428571423</v>
      </c>
      <c r="Z98" s="53">
        <f t="shared" si="53"/>
        <v>1.0005355708292423</v>
      </c>
      <c r="AA98" s="73">
        <f t="shared" si="54"/>
        <v>5.3557082924227117E-4</v>
      </c>
      <c r="AB98" s="105">
        <f t="shared" si="66"/>
        <v>1.0363636363636364</v>
      </c>
      <c r="AC98" s="106">
        <f t="shared" si="46"/>
        <v>5951</v>
      </c>
      <c r="AD98" s="84">
        <f t="shared" si="68"/>
        <v>5956</v>
      </c>
      <c r="AE98" s="101">
        <v>5</v>
      </c>
      <c r="AF98" s="116">
        <v>0</v>
      </c>
      <c r="AG98" s="116">
        <v>14</v>
      </c>
      <c r="AH98" s="128">
        <f t="shared" si="47"/>
        <v>14</v>
      </c>
      <c r="AI98" s="128">
        <f t="shared" si="55"/>
        <v>5989</v>
      </c>
      <c r="AJ98" s="123">
        <f t="shared" si="58"/>
        <v>134</v>
      </c>
      <c r="AK98" s="125">
        <f t="shared" si="60"/>
        <v>13</v>
      </c>
      <c r="AL98" s="70">
        <f t="shared" si="69"/>
        <v>1.0023430962343096</v>
      </c>
      <c r="AM98" s="73">
        <f t="shared" si="70"/>
        <v>2.3430962343096162E-3</v>
      </c>
      <c r="AN98" s="74">
        <f t="shared" si="75"/>
        <v>1.0111111111111111</v>
      </c>
      <c r="AO98" s="316">
        <f t="shared" si="63"/>
        <v>13</v>
      </c>
      <c r="AP98" s="316">
        <f t="shared" si="64"/>
        <v>-5</v>
      </c>
      <c r="AQ98" s="316">
        <f t="shared" si="65"/>
        <v>-6</v>
      </c>
      <c r="AR98" s="221" t="s">
        <v>251</v>
      </c>
      <c r="AS98" s="174">
        <v>46442</v>
      </c>
      <c r="AT98" s="169"/>
      <c r="AU98" s="178"/>
      <c r="AV98" s="335"/>
      <c r="AW98" s="132" t="s">
        <v>251</v>
      </c>
      <c r="AX98" s="2">
        <v>124</v>
      </c>
      <c r="BA98" s="41">
        <f t="shared" si="76"/>
        <v>154.14285714285714</v>
      </c>
      <c r="BS98" s="17">
        <f t="shared" si="67"/>
        <v>172.28571428571428</v>
      </c>
      <c r="BT98" s="132">
        <v>1335</v>
      </c>
    </row>
    <row r="99" spans="1:72" x14ac:dyDescent="0.25">
      <c r="A99" s="51">
        <v>96</v>
      </c>
      <c r="B99" s="132">
        <v>70</v>
      </c>
      <c r="C99" s="54">
        <v>43983</v>
      </c>
      <c r="D99" s="107">
        <f t="shared" si="72"/>
        <v>34707</v>
      </c>
      <c r="E99" s="113">
        <f t="shared" si="73"/>
        <v>46545</v>
      </c>
      <c r="F99" s="84">
        <f t="shared" si="74"/>
        <v>103</v>
      </c>
      <c r="G99" s="116">
        <v>0</v>
      </c>
      <c r="H99" s="116">
        <v>99</v>
      </c>
      <c r="I99" s="110">
        <f t="shared" si="43"/>
        <v>99</v>
      </c>
      <c r="J99" s="110">
        <f t="shared" si="48"/>
        <v>46506</v>
      </c>
      <c r="K99" s="123">
        <f t="shared" si="56"/>
        <v>1100</v>
      </c>
      <c r="L99" s="126">
        <f t="shared" si="59"/>
        <v>157.28571428571428</v>
      </c>
      <c r="M99" s="70">
        <f t="shared" si="49"/>
        <v>1.0021332988557761</v>
      </c>
      <c r="N99" s="73">
        <f t="shared" si="50"/>
        <v>2.1332988557760668E-3</v>
      </c>
      <c r="O99" s="73">
        <f t="shared" si="51"/>
        <v>3.2004175138542037E-3</v>
      </c>
      <c r="P99" s="70">
        <f>L99/L91</f>
        <v>0.83599088838268787</v>
      </c>
      <c r="Q99" s="107">
        <f t="shared" si="44"/>
        <v>5779</v>
      </c>
      <c r="R99" s="113">
        <f t="shared" si="71"/>
        <v>11744</v>
      </c>
      <c r="S99" s="84">
        <v>9</v>
      </c>
      <c r="T99" s="116">
        <v>0</v>
      </c>
      <c r="U99" s="116">
        <v>5</v>
      </c>
      <c r="V99" s="110">
        <f t="shared" si="45"/>
        <v>5</v>
      </c>
      <c r="W99" s="110">
        <f t="shared" si="52"/>
        <v>11214</v>
      </c>
      <c r="X99" s="123">
        <f t="shared" si="57"/>
        <v>64</v>
      </c>
      <c r="Y99" s="125">
        <f t="shared" si="62"/>
        <v>6.8571428571428568</v>
      </c>
      <c r="Z99" s="53">
        <f t="shared" si="53"/>
        <v>1.0004460701222233</v>
      </c>
      <c r="AA99" s="73">
        <f t="shared" si="54"/>
        <v>4.4607012222330766E-4</v>
      </c>
      <c r="AB99" s="105">
        <f t="shared" si="66"/>
        <v>0.84210526315789469</v>
      </c>
      <c r="AC99" s="106">
        <f t="shared" si="46"/>
        <v>5956</v>
      </c>
      <c r="AD99" s="84">
        <f t="shared" si="68"/>
        <v>5962</v>
      </c>
      <c r="AE99" s="101">
        <v>6</v>
      </c>
      <c r="AF99" s="116">
        <v>0</v>
      </c>
      <c r="AG99" s="116">
        <v>7</v>
      </c>
      <c r="AH99" s="128">
        <f t="shared" si="47"/>
        <v>7</v>
      </c>
      <c r="AI99" s="128">
        <f t="shared" si="55"/>
        <v>5996</v>
      </c>
      <c r="AJ99" s="123">
        <f t="shared" si="58"/>
        <v>132</v>
      </c>
      <c r="AK99" s="125">
        <f t="shared" si="60"/>
        <v>11.857142857142858</v>
      </c>
      <c r="AL99" s="70">
        <f t="shared" si="69"/>
        <v>1.0011688094840541</v>
      </c>
      <c r="AM99" s="73">
        <f t="shared" si="70"/>
        <v>1.1688094840540675E-3</v>
      </c>
      <c r="AN99" s="74">
        <f t="shared" si="75"/>
        <v>0.91208791208791218</v>
      </c>
      <c r="AO99" s="316">
        <f t="shared" si="63"/>
        <v>-106</v>
      </c>
      <c r="AP99" s="316">
        <f t="shared" si="64"/>
        <v>1</v>
      </c>
      <c r="AQ99" s="316">
        <f t="shared" si="65"/>
        <v>-2</v>
      </c>
      <c r="AR99" s="221" t="s">
        <v>250</v>
      </c>
      <c r="AS99" s="174">
        <v>46545</v>
      </c>
      <c r="AT99" s="169"/>
      <c r="AU99" s="178"/>
      <c r="AV99" s="335"/>
      <c r="AW99" s="132" t="s">
        <v>250</v>
      </c>
      <c r="AX99" s="2">
        <v>164</v>
      </c>
      <c r="BA99" s="41">
        <f t="shared" si="76"/>
        <v>149.71428571428572</v>
      </c>
      <c r="BS99" s="17">
        <f t="shared" si="67"/>
        <v>157.14285714285714</v>
      </c>
      <c r="BT99" s="132">
        <v>1335</v>
      </c>
    </row>
    <row r="100" spans="1:72" x14ac:dyDescent="0.25">
      <c r="A100" s="51">
        <v>97</v>
      </c>
      <c r="B100" s="132">
        <v>71</v>
      </c>
      <c r="C100" s="54">
        <v>43984</v>
      </c>
      <c r="D100" s="107">
        <f t="shared" si="72"/>
        <v>34801</v>
      </c>
      <c r="E100" s="113">
        <f t="shared" si="73"/>
        <v>46647</v>
      </c>
      <c r="F100" s="84">
        <f t="shared" si="74"/>
        <v>102</v>
      </c>
      <c r="G100" s="116">
        <v>0</v>
      </c>
      <c r="H100" s="116">
        <v>122</v>
      </c>
      <c r="I100" s="110">
        <f t="shared" si="43"/>
        <v>122</v>
      </c>
      <c r="J100" s="110">
        <f t="shared" si="48"/>
        <v>46628</v>
      </c>
      <c r="K100" s="123">
        <f t="shared" si="56"/>
        <v>1069</v>
      </c>
      <c r="L100" s="126">
        <f t="shared" si="59"/>
        <v>150</v>
      </c>
      <c r="M100" s="70">
        <f t="shared" si="49"/>
        <v>1.0026233174214081</v>
      </c>
      <c r="N100" s="73">
        <f t="shared" si="50"/>
        <v>2.623317421408089E-3</v>
      </c>
      <c r="O100" s="73">
        <f t="shared" si="51"/>
        <v>2.8249083922235129E-3</v>
      </c>
      <c r="P100" s="70">
        <f>L100/L99</f>
        <v>0.95367847411444151</v>
      </c>
      <c r="Q100" s="107">
        <f t="shared" si="44"/>
        <v>5782</v>
      </c>
      <c r="R100" s="113">
        <f t="shared" si="71"/>
        <v>11750</v>
      </c>
      <c r="S100" s="84">
        <v>6</v>
      </c>
      <c r="T100" s="116">
        <v>0</v>
      </c>
      <c r="U100" s="116">
        <v>9</v>
      </c>
      <c r="V100" s="110">
        <f t="shared" si="45"/>
        <v>9</v>
      </c>
      <c r="W100" s="110">
        <f t="shared" si="52"/>
        <v>11223</v>
      </c>
      <c r="X100" s="123">
        <f t="shared" si="57"/>
        <v>60</v>
      </c>
      <c r="Y100" s="125">
        <f t="shared" si="62"/>
        <v>7</v>
      </c>
      <c r="Z100" s="53">
        <f t="shared" si="53"/>
        <v>1.0008025682182986</v>
      </c>
      <c r="AA100" s="73">
        <f t="shared" si="54"/>
        <v>8.0256821829860492E-4</v>
      </c>
      <c r="AB100" s="105">
        <f t="shared" si="66"/>
        <v>1.0208333333333335</v>
      </c>
      <c r="AC100" s="106">
        <f t="shared" si="46"/>
        <v>5962</v>
      </c>
      <c r="AD100" s="84">
        <f t="shared" si="68"/>
        <v>5967</v>
      </c>
      <c r="AE100" s="101">
        <v>5</v>
      </c>
      <c r="AF100" s="116">
        <v>0</v>
      </c>
      <c r="AG100" s="116">
        <v>8</v>
      </c>
      <c r="AH100" s="128">
        <f t="shared" si="47"/>
        <v>8</v>
      </c>
      <c r="AI100" s="128">
        <f t="shared" si="55"/>
        <v>6004</v>
      </c>
      <c r="AJ100" s="123">
        <f t="shared" si="58"/>
        <v>111</v>
      </c>
      <c r="AK100" s="125">
        <f t="shared" si="60"/>
        <v>10.285714285714286</v>
      </c>
      <c r="AL100" s="70">
        <f t="shared" si="69"/>
        <v>1.0013342228152102</v>
      </c>
      <c r="AM100" s="73">
        <f t="shared" si="70"/>
        <v>1.3342228152102287E-3</v>
      </c>
      <c r="AN100" s="74">
        <f t="shared" si="75"/>
        <v>0.86746987951807231</v>
      </c>
      <c r="AO100" s="316">
        <f t="shared" si="63"/>
        <v>-31</v>
      </c>
      <c r="AP100" s="316">
        <f t="shared" si="64"/>
        <v>-4</v>
      </c>
      <c r="AQ100" s="316">
        <f t="shared" si="65"/>
        <v>-21</v>
      </c>
      <c r="AR100" s="221" t="s">
        <v>249</v>
      </c>
      <c r="AS100" s="174">
        <v>46647</v>
      </c>
      <c r="AT100" s="169"/>
      <c r="AU100" s="178"/>
      <c r="AV100" s="335"/>
      <c r="AW100" s="132" t="s">
        <v>249</v>
      </c>
      <c r="AX100" s="2">
        <v>139</v>
      </c>
      <c r="BA100" s="41">
        <f t="shared" si="76"/>
        <v>149</v>
      </c>
      <c r="BS100" s="17">
        <f t="shared" si="67"/>
        <v>152.71428571428572</v>
      </c>
      <c r="BT100" s="132">
        <v>1335</v>
      </c>
    </row>
    <row r="101" spans="1:72" x14ac:dyDescent="0.25">
      <c r="A101" s="51">
        <v>98</v>
      </c>
      <c r="B101" s="132">
        <v>72</v>
      </c>
      <c r="C101" s="54">
        <v>43985</v>
      </c>
      <c r="D101" s="107">
        <f t="shared" si="72"/>
        <v>34897</v>
      </c>
      <c r="E101" s="113">
        <f t="shared" si="73"/>
        <v>46733</v>
      </c>
      <c r="F101" s="84">
        <f t="shared" si="74"/>
        <v>86</v>
      </c>
      <c r="G101" s="116">
        <v>0</v>
      </c>
      <c r="H101" s="116">
        <v>186</v>
      </c>
      <c r="I101" s="110">
        <f t="shared" si="43"/>
        <v>186</v>
      </c>
      <c r="J101" s="110">
        <f t="shared" si="48"/>
        <v>46814</v>
      </c>
      <c r="K101" s="123">
        <f t="shared" si="56"/>
        <v>965</v>
      </c>
      <c r="L101" s="126">
        <f t="shared" si="59"/>
        <v>149.28571428571428</v>
      </c>
      <c r="M101" s="70">
        <f t="shared" si="49"/>
        <v>1.0039890194732779</v>
      </c>
      <c r="N101" s="73">
        <f t="shared" si="50"/>
        <v>3.9890194732778994E-3</v>
      </c>
      <c r="O101" s="73">
        <f t="shared" si="51"/>
        <v>2.9049308839427025E-3</v>
      </c>
      <c r="P101" s="70">
        <f>L101/L93</f>
        <v>0.78453453453453448</v>
      </c>
      <c r="Q101" s="107">
        <f t="shared" si="44"/>
        <v>5783</v>
      </c>
      <c r="R101" s="113">
        <f t="shared" si="71"/>
        <v>11759</v>
      </c>
      <c r="S101" s="84">
        <v>9</v>
      </c>
      <c r="T101" s="116">
        <v>0</v>
      </c>
      <c r="U101" s="116">
        <v>2</v>
      </c>
      <c r="V101" s="110">
        <f t="shared" si="45"/>
        <v>2</v>
      </c>
      <c r="W101" s="110">
        <f t="shared" si="52"/>
        <v>11225</v>
      </c>
      <c r="X101" s="123">
        <f t="shared" si="57"/>
        <v>62</v>
      </c>
      <c r="Y101" s="125">
        <f t="shared" si="62"/>
        <v>6.1428571428571432</v>
      </c>
      <c r="Z101" s="53">
        <f t="shared" si="53"/>
        <v>1.0001782054709079</v>
      </c>
      <c r="AA101" s="73">
        <f t="shared" si="54"/>
        <v>1.782054709078551E-4</v>
      </c>
      <c r="AB101" s="105">
        <f t="shared" si="66"/>
        <v>0.87755102040816335</v>
      </c>
      <c r="AC101" s="106">
        <f t="shared" si="46"/>
        <v>5967</v>
      </c>
      <c r="AD101" s="84">
        <f t="shared" si="68"/>
        <v>5977</v>
      </c>
      <c r="AE101" s="101">
        <v>10</v>
      </c>
      <c r="AF101" s="116">
        <v>0</v>
      </c>
      <c r="AG101" s="116">
        <v>6</v>
      </c>
      <c r="AH101" s="128">
        <f t="shared" si="47"/>
        <v>6</v>
      </c>
      <c r="AI101" s="128">
        <f t="shared" si="55"/>
        <v>6010</v>
      </c>
      <c r="AJ101" s="123">
        <f t="shared" si="58"/>
        <v>106</v>
      </c>
      <c r="AK101" s="125">
        <f t="shared" si="60"/>
        <v>8.8571428571428577</v>
      </c>
      <c r="AL101" s="70">
        <f t="shared" si="69"/>
        <v>1.0009993337774816</v>
      </c>
      <c r="AM101" s="73">
        <f t="shared" si="70"/>
        <v>9.9933377748162577E-4</v>
      </c>
      <c r="AN101" s="74">
        <f t="shared" si="75"/>
        <v>0.86111111111111105</v>
      </c>
      <c r="AO101" s="316">
        <f t="shared" si="63"/>
        <v>-104</v>
      </c>
      <c r="AP101" s="316">
        <f t="shared" si="64"/>
        <v>2</v>
      </c>
      <c r="AQ101" s="316">
        <f t="shared" si="65"/>
        <v>-5</v>
      </c>
      <c r="AR101" s="221" t="s">
        <v>248</v>
      </c>
      <c r="AS101" s="174">
        <v>46733</v>
      </c>
      <c r="AT101" s="169"/>
      <c r="AU101" s="178"/>
      <c r="AV101" s="335"/>
      <c r="AW101" s="132" t="s">
        <v>248</v>
      </c>
      <c r="AX101" s="2">
        <v>149</v>
      </c>
      <c r="BA101" s="41">
        <f t="shared" si="76"/>
        <v>146.85714285714286</v>
      </c>
      <c r="BS101" s="17">
        <f t="shared" si="67"/>
        <v>137.85714285714286</v>
      </c>
      <c r="BT101" s="132">
        <v>1335</v>
      </c>
    </row>
    <row r="102" spans="1:72" x14ac:dyDescent="0.25">
      <c r="A102" s="51">
        <v>99</v>
      </c>
      <c r="B102" s="132">
        <v>73</v>
      </c>
      <c r="C102" s="54">
        <v>43986</v>
      </c>
      <c r="D102" s="107">
        <f t="shared" si="72"/>
        <v>34974</v>
      </c>
      <c r="E102" s="113">
        <f t="shared" si="73"/>
        <v>46942</v>
      </c>
      <c r="F102" s="84">
        <f t="shared" si="74"/>
        <v>209</v>
      </c>
      <c r="G102" s="116">
        <v>0</v>
      </c>
      <c r="H102" s="116">
        <v>261</v>
      </c>
      <c r="I102" s="110">
        <f t="shared" si="43"/>
        <v>261</v>
      </c>
      <c r="J102" s="110">
        <f t="shared" si="48"/>
        <v>47075</v>
      </c>
      <c r="K102" s="123">
        <f t="shared" si="56"/>
        <v>992</v>
      </c>
      <c r="L102" s="126">
        <f t="shared" si="59"/>
        <v>157.14285714285714</v>
      </c>
      <c r="M102" s="70">
        <f t="shared" si="49"/>
        <v>1.0055752552655188</v>
      </c>
      <c r="N102" s="73">
        <f t="shared" si="50"/>
        <v>5.5752552655188303E-3</v>
      </c>
      <c r="O102" s="73">
        <f t="shared" si="51"/>
        <v>3.2830942040598999E-3</v>
      </c>
      <c r="P102" s="70">
        <f>L102/L101</f>
        <v>1.0526315789473684</v>
      </c>
      <c r="Q102" s="107">
        <f t="shared" si="44"/>
        <v>5782</v>
      </c>
      <c r="R102" s="113">
        <f t="shared" si="71"/>
        <v>11771</v>
      </c>
      <c r="S102" s="84">
        <v>12</v>
      </c>
      <c r="T102" s="116">
        <v>0</v>
      </c>
      <c r="U102" s="116">
        <v>8</v>
      </c>
      <c r="V102" s="110">
        <f t="shared" si="45"/>
        <v>8</v>
      </c>
      <c r="W102" s="110">
        <f t="shared" si="52"/>
        <v>11233</v>
      </c>
      <c r="X102" s="123">
        <f t="shared" si="57"/>
        <v>58</v>
      </c>
      <c r="Y102" s="125">
        <f t="shared" si="62"/>
        <v>6.7142857142857144</v>
      </c>
      <c r="Z102" s="53">
        <f t="shared" si="53"/>
        <v>1.0007126948775056</v>
      </c>
      <c r="AA102" s="73">
        <f t="shared" si="54"/>
        <v>7.1269487750558191E-4</v>
      </c>
      <c r="AB102" s="105">
        <f t="shared" si="66"/>
        <v>1.0930232558139534</v>
      </c>
      <c r="AC102" s="106">
        <f t="shared" si="46"/>
        <v>5977</v>
      </c>
      <c r="AD102" s="84">
        <f t="shared" si="68"/>
        <v>5990</v>
      </c>
      <c r="AE102" s="101">
        <v>13</v>
      </c>
      <c r="AF102" s="116">
        <v>0</v>
      </c>
      <c r="AG102" s="116">
        <v>8</v>
      </c>
      <c r="AH102" s="128">
        <f t="shared" si="47"/>
        <v>8</v>
      </c>
      <c r="AI102" s="128">
        <f t="shared" si="55"/>
        <v>6018</v>
      </c>
      <c r="AJ102" s="123">
        <f t="shared" si="58"/>
        <v>87</v>
      </c>
      <c r="AK102" s="125">
        <f t="shared" si="60"/>
        <v>9.2857142857142865</v>
      </c>
      <c r="AL102" s="70">
        <f t="shared" si="69"/>
        <v>1.0013311148086523</v>
      </c>
      <c r="AM102" s="73">
        <f t="shared" si="70"/>
        <v>1.3311148086523339E-3</v>
      </c>
      <c r="AN102" s="74">
        <f t="shared" si="75"/>
        <v>1.0483870967741935</v>
      </c>
      <c r="AO102" s="316">
        <f t="shared" si="63"/>
        <v>27</v>
      </c>
      <c r="AP102" s="316">
        <f t="shared" si="64"/>
        <v>-4</v>
      </c>
      <c r="AQ102" s="316">
        <f t="shared" si="65"/>
        <v>-19</v>
      </c>
      <c r="AR102" s="221" t="s">
        <v>247</v>
      </c>
      <c r="AS102" s="174">
        <v>46942</v>
      </c>
      <c r="AT102" s="169"/>
      <c r="AU102" s="178"/>
      <c r="AV102" s="335"/>
      <c r="AW102" s="132" t="s">
        <v>247</v>
      </c>
      <c r="AX102" s="2">
        <v>152</v>
      </c>
      <c r="BA102" s="41">
        <f t="shared" si="76"/>
        <v>148</v>
      </c>
      <c r="BS102" s="17">
        <f t="shared" si="67"/>
        <v>141.71428571428572</v>
      </c>
      <c r="BT102" s="132">
        <v>1335</v>
      </c>
    </row>
    <row r="103" spans="1:72" x14ac:dyDescent="0.25">
      <c r="A103" s="133">
        <v>100</v>
      </c>
      <c r="B103" s="134">
        <v>74</v>
      </c>
      <c r="C103" s="135">
        <v>43987</v>
      </c>
      <c r="D103" s="107">
        <f t="shared" si="72"/>
        <v>35171</v>
      </c>
      <c r="E103" s="113">
        <f t="shared" si="73"/>
        <v>47152</v>
      </c>
      <c r="F103" s="84">
        <f t="shared" si="74"/>
        <v>210</v>
      </c>
      <c r="G103" s="145">
        <v>0</v>
      </c>
      <c r="H103" s="145">
        <v>222</v>
      </c>
      <c r="I103" s="144">
        <f t="shared" si="43"/>
        <v>222</v>
      </c>
      <c r="J103" s="144">
        <f t="shared" si="48"/>
        <v>47297</v>
      </c>
      <c r="K103" s="146">
        <f t="shared" si="56"/>
        <v>1026</v>
      </c>
      <c r="L103" s="144">
        <f t="shared" si="59"/>
        <v>165.28571428571428</v>
      </c>
      <c r="M103" s="147">
        <f t="shared" si="49"/>
        <v>1.0047158789166224</v>
      </c>
      <c r="N103" s="148">
        <f t="shared" si="50"/>
        <v>4.7158789166223958E-3</v>
      </c>
      <c r="O103" s="148">
        <f t="shared" si="51"/>
        <v>3.8073539865206563E-3</v>
      </c>
      <c r="P103" s="147">
        <f>L103/L95</f>
        <v>0.93081255028157672</v>
      </c>
      <c r="Q103" s="107">
        <f t="shared" si="44"/>
        <v>5781</v>
      </c>
      <c r="R103" s="143">
        <f t="shared" si="71"/>
        <v>11782</v>
      </c>
      <c r="S103" s="144">
        <v>11</v>
      </c>
      <c r="T103" s="145">
        <v>0</v>
      </c>
      <c r="U103" s="145">
        <v>5</v>
      </c>
      <c r="V103" s="144">
        <f t="shared" si="45"/>
        <v>5</v>
      </c>
      <c r="W103" s="144">
        <f t="shared" si="52"/>
        <v>11238</v>
      </c>
      <c r="X103" s="146">
        <f t="shared" si="57"/>
        <v>60</v>
      </c>
      <c r="Y103" s="149">
        <f t="shared" si="62"/>
        <v>6.1428571428571432</v>
      </c>
      <c r="Z103" s="147">
        <f t="shared" si="53"/>
        <v>1.0004451170657882</v>
      </c>
      <c r="AA103" s="148">
        <f t="shared" si="54"/>
        <v>4.4511706578820309E-4</v>
      </c>
      <c r="AB103" s="150">
        <f t="shared" si="66"/>
        <v>0.91489361702127658</v>
      </c>
      <c r="AC103" s="151">
        <f t="shared" si="46"/>
        <v>5990</v>
      </c>
      <c r="AD103" s="144">
        <f t="shared" si="68"/>
        <v>6005</v>
      </c>
      <c r="AE103" s="145">
        <v>15</v>
      </c>
      <c r="AF103" s="145">
        <v>0</v>
      </c>
      <c r="AG103" s="145">
        <v>10</v>
      </c>
      <c r="AH103" s="145">
        <f t="shared" si="47"/>
        <v>10</v>
      </c>
      <c r="AI103" s="145">
        <f t="shared" si="55"/>
        <v>6028</v>
      </c>
      <c r="AJ103" s="146">
        <f t="shared" si="58"/>
        <v>74</v>
      </c>
      <c r="AK103" s="149">
        <f t="shared" si="60"/>
        <v>9.1428571428571423</v>
      </c>
      <c r="AL103" s="147">
        <f t="shared" si="69"/>
        <v>1.0016616816218014</v>
      </c>
      <c r="AM103" s="148">
        <f t="shared" si="70"/>
        <v>1.6616816218013586E-3</v>
      </c>
      <c r="AN103" s="152">
        <f t="shared" si="75"/>
        <v>0.98461538461538445</v>
      </c>
      <c r="AO103" s="316">
        <f t="shared" si="63"/>
        <v>34</v>
      </c>
      <c r="AP103" s="316">
        <f t="shared" si="64"/>
        <v>2</v>
      </c>
      <c r="AQ103" s="316">
        <f t="shared" si="65"/>
        <v>-13</v>
      </c>
      <c r="AR103" s="221" t="s">
        <v>246</v>
      </c>
      <c r="AS103" s="174">
        <v>47152</v>
      </c>
      <c r="AT103" s="169"/>
      <c r="AU103" s="178"/>
      <c r="AV103" s="335"/>
      <c r="AW103" s="132" t="s">
        <v>246</v>
      </c>
      <c r="AX103" s="2">
        <v>170</v>
      </c>
      <c r="BA103" s="41">
        <f t="shared" si="76"/>
        <v>152.14285714285714</v>
      </c>
      <c r="BS103" s="17">
        <f t="shared" si="67"/>
        <v>146.57142857142858</v>
      </c>
      <c r="BT103" s="132">
        <v>1335</v>
      </c>
    </row>
    <row r="104" spans="1:72" x14ac:dyDescent="0.25">
      <c r="A104" s="51">
        <v>101</v>
      </c>
      <c r="B104" s="132">
        <v>75</v>
      </c>
      <c r="C104" s="54">
        <v>43988</v>
      </c>
      <c r="D104" s="107">
        <f t="shared" si="72"/>
        <v>35370</v>
      </c>
      <c r="E104" s="113">
        <f t="shared" si="73"/>
        <v>47335</v>
      </c>
      <c r="F104" s="84">
        <f t="shared" si="74"/>
        <v>183</v>
      </c>
      <c r="G104" s="116">
        <v>0</v>
      </c>
      <c r="H104" s="116">
        <v>186</v>
      </c>
      <c r="I104" s="110">
        <f t="shared" si="43"/>
        <v>186</v>
      </c>
      <c r="J104" s="110">
        <f t="shared" si="48"/>
        <v>47483</v>
      </c>
      <c r="K104" s="123">
        <f t="shared" si="56"/>
        <v>1078</v>
      </c>
      <c r="L104" s="126">
        <f t="shared" si="59"/>
        <v>167.57142857142858</v>
      </c>
      <c r="M104" s="70">
        <f t="shared" si="49"/>
        <v>1.0039325961477472</v>
      </c>
      <c r="N104" s="73">
        <f t="shared" si="50"/>
        <v>3.9325961477472138E-3</v>
      </c>
      <c r="O104" s="73">
        <f t="shared" si="51"/>
        <v>4.1672134449148857E-3</v>
      </c>
      <c r="P104" s="70">
        <f t="shared" ref="P104:P135" si="77">L104/L103</f>
        <v>1.0138288677614522</v>
      </c>
      <c r="Q104" s="107">
        <f t="shared" si="44"/>
        <v>5777</v>
      </c>
      <c r="R104" s="113">
        <v>11785</v>
      </c>
      <c r="S104" s="84">
        <v>3</v>
      </c>
      <c r="T104" s="116">
        <v>0</v>
      </c>
      <c r="U104" s="116">
        <v>3</v>
      </c>
      <c r="V104" s="110">
        <f t="shared" si="45"/>
        <v>3</v>
      </c>
      <c r="W104" s="110">
        <f t="shared" si="52"/>
        <v>11241</v>
      </c>
      <c r="X104" s="123">
        <f t="shared" si="57"/>
        <v>58</v>
      </c>
      <c r="Y104" s="125">
        <f t="shared" si="62"/>
        <v>5.4285714285714288</v>
      </c>
      <c r="Z104" s="53">
        <f t="shared" si="53"/>
        <v>1.0002669514148426</v>
      </c>
      <c r="AA104" s="73">
        <f t="shared" si="54"/>
        <v>2.6695141484256446E-4</v>
      </c>
      <c r="AB104" s="105">
        <f t="shared" si="66"/>
        <v>0.88372093023255816</v>
      </c>
      <c r="AC104" s="106">
        <f t="shared" si="46"/>
        <v>6005</v>
      </c>
      <c r="AD104" s="84">
        <v>6011</v>
      </c>
      <c r="AE104" s="101">
        <v>6</v>
      </c>
      <c r="AF104" s="116">
        <v>0</v>
      </c>
      <c r="AG104" s="116">
        <v>7</v>
      </c>
      <c r="AH104" s="128">
        <f t="shared" si="47"/>
        <v>7</v>
      </c>
      <c r="AI104" s="128">
        <f t="shared" si="55"/>
        <v>6035</v>
      </c>
      <c r="AJ104" s="123">
        <f t="shared" si="58"/>
        <v>60</v>
      </c>
      <c r="AK104" s="125">
        <f t="shared" si="60"/>
        <v>8.5714285714285712</v>
      </c>
      <c r="AL104" s="70">
        <f t="shared" si="69"/>
        <v>1.0011612475116125</v>
      </c>
      <c r="AM104" s="73">
        <f t="shared" si="70"/>
        <v>1.1612475116125065E-3</v>
      </c>
      <c r="AN104" s="74">
        <f t="shared" si="75"/>
        <v>0.9375</v>
      </c>
      <c r="AO104" s="316">
        <f t="shared" si="63"/>
        <v>52</v>
      </c>
      <c r="AP104" s="316">
        <f t="shared" si="64"/>
        <v>-2</v>
      </c>
      <c r="AQ104" s="316">
        <f t="shared" si="65"/>
        <v>-14</v>
      </c>
      <c r="AR104" s="221" t="s">
        <v>245</v>
      </c>
      <c r="AS104" s="174">
        <v>47335</v>
      </c>
      <c r="AT104" s="169"/>
      <c r="AU104" s="178"/>
      <c r="AV104" s="335"/>
      <c r="AW104" s="132" t="s">
        <v>245</v>
      </c>
      <c r="AX104" s="2">
        <v>159</v>
      </c>
      <c r="BA104" s="41">
        <f t="shared" si="76"/>
        <v>151</v>
      </c>
      <c r="BS104" s="17">
        <f t="shared" si="67"/>
        <v>154</v>
      </c>
      <c r="BT104" s="132">
        <v>1335</v>
      </c>
    </row>
    <row r="105" spans="1:72" x14ac:dyDescent="0.25">
      <c r="A105" s="51">
        <v>102</v>
      </c>
      <c r="B105" s="132">
        <v>76</v>
      </c>
      <c r="C105" s="54">
        <v>43989</v>
      </c>
      <c r="D105" s="107">
        <f t="shared" si="72"/>
        <v>35550</v>
      </c>
      <c r="E105" s="113">
        <f t="shared" si="73"/>
        <v>47574</v>
      </c>
      <c r="F105" s="84">
        <f t="shared" si="74"/>
        <v>239</v>
      </c>
      <c r="G105" s="116">
        <v>0</v>
      </c>
      <c r="H105" s="116">
        <v>134</v>
      </c>
      <c r="I105" s="110">
        <f t="shared" si="43"/>
        <v>134</v>
      </c>
      <c r="J105" s="110">
        <f t="shared" si="48"/>
        <v>47617</v>
      </c>
      <c r="K105" s="123">
        <f t="shared" si="56"/>
        <v>1132</v>
      </c>
      <c r="L105" s="126">
        <f t="shared" si="59"/>
        <v>172.85714285714286</v>
      </c>
      <c r="M105" s="70">
        <f t="shared" si="49"/>
        <v>1.0028220626329423</v>
      </c>
      <c r="N105" s="73">
        <f t="shared" si="50"/>
        <v>2.8220626329422682E-3</v>
      </c>
      <c r="O105" s="73">
        <f t="shared" si="51"/>
        <v>4.2069624872217212E-3</v>
      </c>
      <c r="P105" s="70">
        <f t="shared" si="77"/>
        <v>1.0315430520034099</v>
      </c>
      <c r="Q105" s="107">
        <f t="shared" si="44"/>
        <v>5774</v>
      </c>
      <c r="R105" s="113">
        <v>11789</v>
      </c>
      <c r="S105" s="84">
        <v>4</v>
      </c>
      <c r="T105" s="116">
        <v>0</v>
      </c>
      <c r="U105" s="116">
        <v>2</v>
      </c>
      <c r="V105" s="110">
        <f t="shared" si="45"/>
        <v>2</v>
      </c>
      <c r="W105" s="110">
        <f t="shared" si="52"/>
        <v>11243</v>
      </c>
      <c r="X105" s="123">
        <f t="shared" si="57"/>
        <v>54</v>
      </c>
      <c r="Y105" s="125">
        <f t="shared" si="62"/>
        <v>4.8571428571428568</v>
      </c>
      <c r="Z105" s="53">
        <f t="shared" si="53"/>
        <v>1.000177920113869</v>
      </c>
      <c r="AA105" s="73">
        <f t="shared" si="54"/>
        <v>1.7792011386896789E-4</v>
      </c>
      <c r="AB105" s="105">
        <f t="shared" si="66"/>
        <v>0.89473684210526305</v>
      </c>
      <c r="AC105" s="106">
        <f t="shared" si="46"/>
        <v>6011</v>
      </c>
      <c r="AD105" s="84">
        <v>6013</v>
      </c>
      <c r="AE105" s="101">
        <v>2</v>
      </c>
      <c r="AF105" s="116">
        <v>0</v>
      </c>
      <c r="AG105" s="116">
        <v>9</v>
      </c>
      <c r="AH105" s="128">
        <f t="shared" si="47"/>
        <v>9</v>
      </c>
      <c r="AI105" s="128">
        <f t="shared" si="55"/>
        <v>6044</v>
      </c>
      <c r="AJ105" s="123">
        <f t="shared" si="58"/>
        <v>57</v>
      </c>
      <c r="AK105" s="125">
        <f t="shared" si="60"/>
        <v>7.8571428571428568</v>
      </c>
      <c r="AL105" s="70">
        <f t="shared" si="69"/>
        <v>1.0014913007456503</v>
      </c>
      <c r="AM105" s="73">
        <f t="shared" si="70"/>
        <v>1.4913007456502925E-3</v>
      </c>
      <c r="AN105" s="74">
        <f t="shared" si="75"/>
        <v>0.91666666666666663</v>
      </c>
      <c r="AO105" s="316">
        <f t="shared" si="63"/>
        <v>54</v>
      </c>
      <c r="AP105" s="316">
        <f t="shared" si="64"/>
        <v>-4</v>
      </c>
      <c r="AQ105" s="316">
        <f t="shared" si="65"/>
        <v>-3</v>
      </c>
      <c r="AR105" s="221" t="s">
        <v>244</v>
      </c>
      <c r="AS105" s="174">
        <v>47574</v>
      </c>
      <c r="AT105" s="169"/>
      <c r="AU105" s="178"/>
      <c r="AV105" s="335"/>
      <c r="AW105" s="132" t="s">
        <v>244</v>
      </c>
      <c r="AX105" s="2">
        <v>102</v>
      </c>
      <c r="BA105" s="41">
        <f t="shared" si="76"/>
        <v>147.85714285714286</v>
      </c>
      <c r="BS105" s="17">
        <f t="shared" si="67"/>
        <v>161.71428571428572</v>
      </c>
      <c r="BT105" s="132">
        <v>1335</v>
      </c>
    </row>
    <row r="106" spans="1:72" x14ac:dyDescent="0.25">
      <c r="A106" s="51">
        <v>103</v>
      </c>
      <c r="B106" s="132">
        <v>77</v>
      </c>
      <c r="C106" s="54">
        <v>43990</v>
      </c>
      <c r="D106" s="107">
        <f t="shared" si="72"/>
        <v>35785</v>
      </c>
      <c r="E106" s="113">
        <f t="shared" si="73"/>
        <v>47739</v>
      </c>
      <c r="F106" s="84">
        <f t="shared" si="74"/>
        <v>165</v>
      </c>
      <c r="G106" s="116">
        <v>0</v>
      </c>
      <c r="H106" s="116">
        <v>155</v>
      </c>
      <c r="I106" s="110">
        <f t="shared" si="43"/>
        <v>155</v>
      </c>
      <c r="J106" s="110">
        <f t="shared" si="48"/>
        <v>47772</v>
      </c>
      <c r="K106" s="123">
        <f t="shared" si="56"/>
        <v>1194</v>
      </c>
      <c r="L106" s="126">
        <f t="shared" si="59"/>
        <v>180.85714285714286</v>
      </c>
      <c r="M106" s="70">
        <f t="shared" si="49"/>
        <v>1.0032551399710188</v>
      </c>
      <c r="N106" s="73">
        <f t="shared" si="50"/>
        <v>3.2551399710187834E-3</v>
      </c>
      <c r="O106" s="73">
        <f t="shared" si="51"/>
        <v>4.0601865867698986E-3</v>
      </c>
      <c r="P106" s="70">
        <f t="shared" si="77"/>
        <v>1.0462809917355371</v>
      </c>
      <c r="Q106" s="107">
        <f t="shared" si="44"/>
        <v>5776</v>
      </c>
      <c r="R106" s="113">
        <v>11794</v>
      </c>
      <c r="S106" s="84">
        <v>5</v>
      </c>
      <c r="T106" s="116">
        <v>0</v>
      </c>
      <c r="U106" s="116">
        <v>6</v>
      </c>
      <c r="V106" s="110">
        <f t="shared" si="45"/>
        <v>6</v>
      </c>
      <c r="W106" s="110">
        <f t="shared" si="52"/>
        <v>11249</v>
      </c>
      <c r="X106" s="123">
        <f t="shared" si="57"/>
        <v>50</v>
      </c>
      <c r="Y106" s="125">
        <f t="shared" si="62"/>
        <v>5</v>
      </c>
      <c r="Z106" s="53">
        <f t="shared" si="53"/>
        <v>1.0005336653917993</v>
      </c>
      <c r="AA106" s="73">
        <f t="shared" si="54"/>
        <v>5.336653917993317E-4</v>
      </c>
      <c r="AB106" s="105">
        <f t="shared" si="66"/>
        <v>1.0294117647058825</v>
      </c>
      <c r="AC106" s="106">
        <f t="shared" si="46"/>
        <v>6013</v>
      </c>
      <c r="AD106" s="84">
        <v>6016</v>
      </c>
      <c r="AE106" s="101">
        <v>3</v>
      </c>
      <c r="AF106" s="116">
        <v>0</v>
      </c>
      <c r="AG106" s="116">
        <v>5</v>
      </c>
      <c r="AH106" s="128">
        <f t="shared" si="47"/>
        <v>5</v>
      </c>
      <c r="AI106" s="128">
        <f t="shared" si="55"/>
        <v>6049</v>
      </c>
      <c r="AJ106" s="123">
        <f t="shared" si="58"/>
        <v>54</v>
      </c>
      <c r="AK106" s="125">
        <f t="shared" si="60"/>
        <v>7.5714285714285712</v>
      </c>
      <c r="AL106" s="70">
        <f t="shared" si="69"/>
        <v>1.0008272667107876</v>
      </c>
      <c r="AM106" s="73">
        <f t="shared" si="70"/>
        <v>8.2726671078758862E-4</v>
      </c>
      <c r="AN106" s="74">
        <f t="shared" si="75"/>
        <v>0.96363636363636362</v>
      </c>
      <c r="AO106" s="316">
        <f t="shared" si="63"/>
        <v>62</v>
      </c>
      <c r="AP106" s="316">
        <f t="shared" si="64"/>
        <v>-4</v>
      </c>
      <c r="AQ106" s="316">
        <f t="shared" si="65"/>
        <v>-3</v>
      </c>
      <c r="AR106" s="221" t="s">
        <v>243</v>
      </c>
      <c r="AS106" s="174">
        <v>47739</v>
      </c>
      <c r="AT106" s="169"/>
      <c r="AU106" s="178"/>
      <c r="AV106" s="335"/>
      <c r="AW106" s="132" t="s">
        <v>243</v>
      </c>
      <c r="AX106" s="2">
        <v>145</v>
      </c>
      <c r="BA106" s="41">
        <f t="shared" si="76"/>
        <v>145.14285714285714</v>
      </c>
      <c r="BS106" s="17">
        <f t="shared" si="67"/>
        <v>170.57142857142858</v>
      </c>
      <c r="BT106" s="132">
        <v>1335</v>
      </c>
    </row>
    <row r="107" spans="1:72" x14ac:dyDescent="0.25">
      <c r="A107" s="51">
        <v>104</v>
      </c>
      <c r="B107" s="132">
        <v>78</v>
      </c>
      <c r="C107" s="54">
        <v>43991</v>
      </c>
      <c r="D107" s="107">
        <f t="shared" si="72"/>
        <v>35945</v>
      </c>
      <c r="E107" s="113">
        <f t="shared" si="73"/>
        <v>47903</v>
      </c>
      <c r="F107" s="84">
        <f t="shared" si="74"/>
        <v>164</v>
      </c>
      <c r="G107" s="116">
        <v>0</v>
      </c>
      <c r="H107" s="116">
        <v>142</v>
      </c>
      <c r="I107" s="110">
        <f t="shared" si="43"/>
        <v>142</v>
      </c>
      <c r="J107" s="110">
        <f t="shared" si="48"/>
        <v>47914</v>
      </c>
      <c r="K107" s="123">
        <f t="shared" si="56"/>
        <v>1256</v>
      </c>
      <c r="L107" s="126">
        <f t="shared" si="59"/>
        <v>183.71428571428572</v>
      </c>
      <c r="M107" s="70">
        <f t="shared" si="49"/>
        <v>1.0029724524826258</v>
      </c>
      <c r="N107" s="73">
        <f t="shared" si="50"/>
        <v>2.972452482625787E-3</v>
      </c>
      <c r="O107" s="73">
        <f t="shared" si="51"/>
        <v>3.5396260301912897E-3</v>
      </c>
      <c r="P107" s="70">
        <f t="shared" si="77"/>
        <v>1.0157977883096367</v>
      </c>
      <c r="Q107" s="107">
        <f t="shared" si="44"/>
        <v>5778</v>
      </c>
      <c r="R107" s="113">
        <v>11800</v>
      </c>
      <c r="S107" s="84">
        <v>6</v>
      </c>
      <c r="T107" s="116">
        <v>0</v>
      </c>
      <c r="U107" s="116">
        <v>5</v>
      </c>
      <c r="V107" s="110">
        <f t="shared" si="45"/>
        <v>5</v>
      </c>
      <c r="W107" s="110">
        <f t="shared" si="52"/>
        <v>11254</v>
      </c>
      <c r="X107" s="123">
        <f t="shared" si="57"/>
        <v>50</v>
      </c>
      <c r="Y107" s="125">
        <f t="shared" si="62"/>
        <v>4.4285714285714288</v>
      </c>
      <c r="Z107" s="53">
        <f t="shared" si="53"/>
        <v>1.0004444839541293</v>
      </c>
      <c r="AA107" s="73">
        <f t="shared" si="54"/>
        <v>4.4448395412932662E-4</v>
      </c>
      <c r="AB107" s="105">
        <f t="shared" si="66"/>
        <v>0.88571428571428579</v>
      </c>
      <c r="AC107" s="106">
        <f t="shared" si="46"/>
        <v>6016</v>
      </c>
      <c r="AD107" s="84">
        <v>6031</v>
      </c>
      <c r="AE107" s="101">
        <v>15</v>
      </c>
      <c r="AF107" s="116">
        <v>0</v>
      </c>
      <c r="AG107" s="116">
        <v>5</v>
      </c>
      <c r="AH107" s="128">
        <f t="shared" si="47"/>
        <v>5</v>
      </c>
      <c r="AI107" s="128">
        <f t="shared" si="55"/>
        <v>6054</v>
      </c>
      <c r="AJ107" s="123">
        <f t="shared" si="58"/>
        <v>64</v>
      </c>
      <c r="AK107" s="125">
        <f t="shared" si="60"/>
        <v>7.1428571428571432</v>
      </c>
      <c r="AL107" s="70">
        <f t="shared" si="69"/>
        <v>1.0008265829062655</v>
      </c>
      <c r="AM107" s="73">
        <f t="shared" si="70"/>
        <v>8.2658290626547171E-4</v>
      </c>
      <c r="AN107" s="74">
        <f t="shared" si="75"/>
        <v>0.94339622641509446</v>
      </c>
      <c r="AO107" s="316">
        <f t="shared" si="63"/>
        <v>62</v>
      </c>
      <c r="AP107" s="316">
        <f t="shared" si="64"/>
        <v>0</v>
      </c>
      <c r="AQ107" s="316">
        <f t="shared" si="65"/>
        <v>10</v>
      </c>
      <c r="AR107" s="221" t="s">
        <v>242</v>
      </c>
      <c r="AS107" s="174">
        <v>47903</v>
      </c>
      <c r="AT107" s="169"/>
      <c r="AU107" s="178"/>
      <c r="AV107" s="335"/>
      <c r="AW107" s="132" t="s">
        <v>242</v>
      </c>
      <c r="AX107" s="2">
        <v>135</v>
      </c>
      <c r="BA107" s="41">
        <f t="shared" si="76"/>
        <v>144.57142857142858</v>
      </c>
      <c r="BS107" s="17">
        <f t="shared" si="67"/>
        <v>179.42857142857142</v>
      </c>
      <c r="BT107" s="132">
        <v>1335</v>
      </c>
    </row>
    <row r="108" spans="1:72" x14ac:dyDescent="0.25">
      <c r="A108" s="51">
        <v>105</v>
      </c>
      <c r="B108" s="132">
        <v>79</v>
      </c>
      <c r="C108" s="54">
        <v>43992</v>
      </c>
      <c r="D108" s="107">
        <f t="shared" si="72"/>
        <v>36103</v>
      </c>
      <c r="E108" s="113">
        <f t="shared" si="73"/>
        <v>48087</v>
      </c>
      <c r="F108" s="84">
        <f t="shared" si="74"/>
        <v>184</v>
      </c>
      <c r="G108" s="116">
        <v>0</v>
      </c>
      <c r="H108" s="116">
        <v>182</v>
      </c>
      <c r="I108" s="110">
        <f t="shared" si="43"/>
        <v>182</v>
      </c>
      <c r="J108" s="110">
        <f t="shared" si="48"/>
        <v>48096</v>
      </c>
      <c r="K108" s="123">
        <f t="shared" si="56"/>
        <v>1354</v>
      </c>
      <c r="L108" s="126">
        <f t="shared" si="59"/>
        <v>183.14285714285714</v>
      </c>
      <c r="M108" s="70">
        <f t="shared" si="49"/>
        <v>1.0037984722628042</v>
      </c>
      <c r="N108" s="73">
        <f t="shared" si="50"/>
        <v>3.7984722628041645E-3</v>
      </c>
      <c r="O108" s="73">
        <f t="shared" si="51"/>
        <v>3.3561446994276435E-3</v>
      </c>
      <c r="P108" s="70">
        <f t="shared" si="77"/>
        <v>0.99688958009331252</v>
      </c>
      <c r="Q108" s="107">
        <f t="shared" si="44"/>
        <v>5769</v>
      </c>
      <c r="R108" s="113">
        <v>11805</v>
      </c>
      <c r="S108" s="84">
        <v>5</v>
      </c>
      <c r="T108" s="116">
        <v>0</v>
      </c>
      <c r="U108" s="116">
        <v>2</v>
      </c>
      <c r="V108" s="110">
        <f t="shared" si="45"/>
        <v>2</v>
      </c>
      <c r="W108" s="110">
        <f t="shared" si="52"/>
        <v>11256</v>
      </c>
      <c r="X108" s="123">
        <f t="shared" si="57"/>
        <v>46</v>
      </c>
      <c r="Y108" s="125">
        <f t="shared" si="62"/>
        <v>4.4285714285714288</v>
      </c>
      <c r="Z108" s="53">
        <f t="shared" si="53"/>
        <v>1.0001777145903679</v>
      </c>
      <c r="AA108" s="73">
        <f t="shared" si="54"/>
        <v>1.7771459036786119E-4</v>
      </c>
      <c r="AB108" s="105">
        <f t="shared" si="66"/>
        <v>1</v>
      </c>
      <c r="AC108" s="106">
        <f t="shared" si="46"/>
        <v>6031</v>
      </c>
      <c r="AD108" s="84">
        <v>6042</v>
      </c>
      <c r="AE108" s="101">
        <v>11</v>
      </c>
      <c r="AF108" s="116">
        <v>0</v>
      </c>
      <c r="AG108" s="116">
        <v>7</v>
      </c>
      <c r="AH108" s="128">
        <f t="shared" si="47"/>
        <v>7</v>
      </c>
      <c r="AI108" s="128">
        <f t="shared" si="55"/>
        <v>6061</v>
      </c>
      <c r="AJ108" s="123">
        <f t="shared" si="58"/>
        <v>65</v>
      </c>
      <c r="AK108" s="125">
        <f t="shared" si="60"/>
        <v>7.2857142857142856</v>
      </c>
      <c r="AL108" s="70">
        <f t="shared" si="69"/>
        <v>1.0011562603237529</v>
      </c>
      <c r="AM108" s="73">
        <f t="shared" si="70"/>
        <v>1.1562603237529334E-3</v>
      </c>
      <c r="AN108" s="74">
        <f t="shared" si="75"/>
        <v>1.02</v>
      </c>
      <c r="AO108" s="316">
        <f t="shared" si="63"/>
        <v>98</v>
      </c>
      <c r="AP108" s="316">
        <f t="shared" si="64"/>
        <v>-4</v>
      </c>
      <c r="AQ108" s="316">
        <f t="shared" si="65"/>
        <v>1</v>
      </c>
      <c r="AR108" s="221" t="s">
        <v>241</v>
      </c>
      <c r="AS108" s="174">
        <v>48087</v>
      </c>
      <c r="AT108" s="169"/>
      <c r="AU108" s="178"/>
      <c r="AV108" s="335"/>
      <c r="AW108" s="132" t="s">
        <v>241</v>
      </c>
      <c r="AX108" s="2">
        <v>159</v>
      </c>
      <c r="BA108" s="41">
        <f t="shared" si="76"/>
        <v>146</v>
      </c>
      <c r="BS108" s="17">
        <f t="shared" si="67"/>
        <v>193.42857142857142</v>
      </c>
      <c r="BT108" s="132">
        <v>1335</v>
      </c>
    </row>
    <row r="109" spans="1:72" x14ac:dyDescent="0.25">
      <c r="A109" s="51">
        <v>106</v>
      </c>
      <c r="B109" s="132">
        <v>80</v>
      </c>
      <c r="C109" s="54">
        <v>43993</v>
      </c>
      <c r="D109" s="107">
        <f t="shared" si="72"/>
        <v>36282</v>
      </c>
      <c r="E109" s="113">
        <f t="shared" si="73"/>
        <v>48251</v>
      </c>
      <c r="F109" s="84">
        <f t="shared" si="74"/>
        <v>164</v>
      </c>
      <c r="G109" s="116">
        <v>0</v>
      </c>
      <c r="H109" s="116">
        <v>205</v>
      </c>
      <c r="I109" s="110">
        <f t="shared" si="43"/>
        <v>205</v>
      </c>
      <c r="J109" s="110">
        <f t="shared" si="48"/>
        <v>48301</v>
      </c>
      <c r="K109" s="123">
        <f t="shared" si="56"/>
        <v>1309</v>
      </c>
      <c r="L109" s="126">
        <f t="shared" si="59"/>
        <v>175.14285714285714</v>
      </c>
      <c r="M109" s="70">
        <f t="shared" si="49"/>
        <v>1.0042623087159015</v>
      </c>
      <c r="N109" s="73">
        <f t="shared" si="50"/>
        <v>4.2623087159014972E-3</v>
      </c>
      <c r="O109" s="73">
        <f t="shared" si="51"/>
        <v>3.4220872130585E-3</v>
      </c>
      <c r="P109" s="70">
        <f t="shared" si="77"/>
        <v>0.95631825273010918</v>
      </c>
      <c r="Q109" s="107">
        <f t="shared" si="44"/>
        <v>5763</v>
      </c>
      <c r="R109" s="113">
        <v>11808</v>
      </c>
      <c r="S109" s="84">
        <v>3</v>
      </c>
      <c r="T109" s="116">
        <v>0</v>
      </c>
      <c r="U109" s="116">
        <v>3</v>
      </c>
      <c r="V109" s="110">
        <f t="shared" si="45"/>
        <v>3</v>
      </c>
      <c r="W109" s="110">
        <f t="shared" si="52"/>
        <v>11259</v>
      </c>
      <c r="X109" s="123">
        <f t="shared" si="57"/>
        <v>37</v>
      </c>
      <c r="Y109" s="125">
        <f t="shared" si="62"/>
        <v>3.7142857142857144</v>
      </c>
      <c r="Z109" s="53">
        <f t="shared" si="53"/>
        <v>1.0002665245202558</v>
      </c>
      <c r="AA109" s="73">
        <f t="shared" si="54"/>
        <v>2.6652452025577311E-4</v>
      </c>
      <c r="AB109" s="105">
        <f t="shared" si="66"/>
        <v>0.83870967741935487</v>
      </c>
      <c r="AC109" s="106">
        <f t="shared" si="46"/>
        <v>6042</v>
      </c>
      <c r="AD109" s="84">
        <v>6044</v>
      </c>
      <c r="AE109" s="101">
        <v>2</v>
      </c>
      <c r="AF109" s="116">
        <v>0</v>
      </c>
      <c r="AG109" s="116">
        <v>5</v>
      </c>
      <c r="AH109" s="128">
        <f t="shared" si="47"/>
        <v>5</v>
      </c>
      <c r="AI109" s="128">
        <f t="shared" si="55"/>
        <v>6066</v>
      </c>
      <c r="AJ109" s="123">
        <f t="shared" si="58"/>
        <v>54</v>
      </c>
      <c r="AK109" s="125">
        <f t="shared" si="60"/>
        <v>6.8571428571428568</v>
      </c>
      <c r="AL109" s="70">
        <f t="shared" si="69"/>
        <v>1.0008249463784853</v>
      </c>
      <c r="AM109" s="73">
        <f t="shared" si="70"/>
        <v>8.2494637848529173E-4</v>
      </c>
      <c r="AN109" s="74">
        <f t="shared" si="75"/>
        <v>0.94117647058823528</v>
      </c>
      <c r="AO109" s="316">
        <f t="shared" si="63"/>
        <v>-45</v>
      </c>
      <c r="AP109" s="316">
        <f t="shared" si="64"/>
        <v>-9</v>
      </c>
      <c r="AQ109" s="316">
        <f t="shared" si="65"/>
        <v>-11</v>
      </c>
      <c r="AR109" s="221" t="s">
        <v>240</v>
      </c>
      <c r="AS109" s="174">
        <v>48251</v>
      </c>
      <c r="AT109" s="169"/>
      <c r="AU109" s="178"/>
      <c r="AV109" s="335"/>
      <c r="AW109" s="132" t="s">
        <v>240</v>
      </c>
      <c r="AX109" s="2">
        <v>135</v>
      </c>
      <c r="BA109" s="41">
        <f t="shared" si="76"/>
        <v>143.57142857142858</v>
      </c>
      <c r="BS109" s="17">
        <f t="shared" si="67"/>
        <v>187</v>
      </c>
      <c r="BT109" s="132">
        <v>1335</v>
      </c>
    </row>
    <row r="110" spans="1:72" x14ac:dyDescent="0.25">
      <c r="A110" s="51">
        <v>107</v>
      </c>
      <c r="B110" s="132">
        <v>81</v>
      </c>
      <c r="C110" s="54">
        <v>43994</v>
      </c>
      <c r="D110" s="107">
        <f t="shared" si="72"/>
        <v>36443</v>
      </c>
      <c r="E110" s="113">
        <f t="shared" si="73"/>
        <v>48461</v>
      </c>
      <c r="F110" s="84">
        <f t="shared" si="74"/>
        <v>210</v>
      </c>
      <c r="G110" s="116">
        <v>0</v>
      </c>
      <c r="H110" s="116">
        <v>195</v>
      </c>
      <c r="I110" s="110">
        <f t="shared" si="43"/>
        <v>195</v>
      </c>
      <c r="J110" s="110">
        <f t="shared" si="48"/>
        <v>48496</v>
      </c>
      <c r="K110" s="123">
        <f t="shared" si="56"/>
        <v>1309</v>
      </c>
      <c r="L110" s="126">
        <f t="shared" si="59"/>
        <v>171.28571428571428</v>
      </c>
      <c r="M110" s="70">
        <f t="shared" si="49"/>
        <v>1.0040371834951658</v>
      </c>
      <c r="N110" s="73">
        <f t="shared" si="50"/>
        <v>4.037183495165797E-3</v>
      </c>
      <c r="O110" s="73">
        <f t="shared" si="51"/>
        <v>3.6651113855032057E-3</v>
      </c>
      <c r="P110" s="70">
        <f t="shared" si="77"/>
        <v>0.97797716150081559</v>
      </c>
      <c r="Q110" s="107">
        <f t="shared" si="44"/>
        <v>5764</v>
      </c>
      <c r="R110" s="113">
        <v>11813</v>
      </c>
      <c r="S110" s="84">
        <v>5</v>
      </c>
      <c r="T110" s="116">
        <v>0</v>
      </c>
      <c r="U110" s="116">
        <v>5</v>
      </c>
      <c r="V110" s="110">
        <f t="shared" si="45"/>
        <v>5</v>
      </c>
      <c r="W110" s="110">
        <f t="shared" si="52"/>
        <v>11264</v>
      </c>
      <c r="X110" s="123">
        <f t="shared" si="57"/>
        <v>31</v>
      </c>
      <c r="Y110" s="125">
        <f t="shared" si="62"/>
        <v>3.7142857142857144</v>
      </c>
      <c r="Z110" s="53">
        <f t="shared" si="53"/>
        <v>1.0004440891731059</v>
      </c>
      <c r="AA110" s="73">
        <f t="shared" si="54"/>
        <v>4.4408917310589935E-4</v>
      </c>
      <c r="AB110" s="105">
        <f t="shared" si="66"/>
        <v>1</v>
      </c>
      <c r="AC110" s="106">
        <f t="shared" si="46"/>
        <v>6044</v>
      </c>
      <c r="AD110" s="84">
        <v>6053</v>
      </c>
      <c r="AE110" s="101">
        <v>9</v>
      </c>
      <c r="AF110" s="116">
        <v>0</v>
      </c>
      <c r="AG110" s="116">
        <v>5</v>
      </c>
      <c r="AH110" s="128">
        <f t="shared" si="47"/>
        <v>5</v>
      </c>
      <c r="AI110" s="128">
        <f t="shared" si="55"/>
        <v>6071</v>
      </c>
      <c r="AJ110" s="123">
        <f t="shared" si="58"/>
        <v>48</v>
      </c>
      <c r="AK110" s="125">
        <f t="shared" si="60"/>
        <v>6.1428571428571432</v>
      </c>
      <c r="AL110" s="70">
        <f t="shared" si="69"/>
        <v>1.0008242664029015</v>
      </c>
      <c r="AM110" s="73">
        <f t="shared" si="70"/>
        <v>8.2426640290145237E-4</v>
      </c>
      <c r="AN110" s="74">
        <f t="shared" si="75"/>
        <v>0.89583333333333348</v>
      </c>
      <c r="AO110" s="316">
        <f t="shared" si="63"/>
        <v>0</v>
      </c>
      <c r="AP110" s="316">
        <f t="shared" si="64"/>
        <v>-6</v>
      </c>
      <c r="AQ110" s="316">
        <f t="shared" si="65"/>
        <v>-6</v>
      </c>
      <c r="AR110" s="221" t="s">
        <v>239</v>
      </c>
      <c r="AS110" s="174">
        <v>48461</v>
      </c>
      <c r="AT110" s="169"/>
      <c r="AU110" s="178"/>
      <c r="AV110" s="335"/>
      <c r="AW110" s="132" t="s">
        <v>239</v>
      </c>
      <c r="AX110" s="2">
        <v>138</v>
      </c>
      <c r="BA110" s="41">
        <f t="shared" si="76"/>
        <v>139</v>
      </c>
      <c r="BS110" s="17">
        <f t="shared" si="67"/>
        <v>187</v>
      </c>
      <c r="BT110" s="132">
        <v>1335</v>
      </c>
    </row>
    <row r="111" spans="1:72" x14ac:dyDescent="0.25">
      <c r="A111" s="51">
        <v>108</v>
      </c>
      <c r="B111" s="132">
        <v>82</v>
      </c>
      <c r="C111" s="54">
        <v>43995</v>
      </c>
      <c r="D111" s="107">
        <f t="shared" si="72"/>
        <v>36648</v>
      </c>
      <c r="E111" s="113">
        <f t="shared" si="73"/>
        <v>48640</v>
      </c>
      <c r="F111" s="84">
        <f t="shared" si="74"/>
        <v>179</v>
      </c>
      <c r="G111" s="116">
        <v>0</v>
      </c>
      <c r="H111" s="116">
        <v>131</v>
      </c>
      <c r="I111" s="110">
        <f t="shared" si="43"/>
        <v>131</v>
      </c>
      <c r="J111" s="110">
        <f t="shared" si="48"/>
        <v>48627</v>
      </c>
      <c r="K111" s="123">
        <f t="shared" si="56"/>
        <v>1305</v>
      </c>
      <c r="L111" s="126">
        <f t="shared" si="59"/>
        <v>163.42857142857142</v>
      </c>
      <c r="M111" s="70">
        <f t="shared" si="49"/>
        <v>1.0027012537116464</v>
      </c>
      <c r="N111" s="73">
        <f t="shared" si="50"/>
        <v>2.701253711646423E-3</v>
      </c>
      <c r="O111" s="73">
        <f t="shared" si="51"/>
        <v>3.5543341336287337E-3</v>
      </c>
      <c r="P111" s="70">
        <f t="shared" si="77"/>
        <v>0.95412844036697242</v>
      </c>
      <c r="Q111" s="107">
        <f t="shared" si="44"/>
        <v>5760</v>
      </c>
      <c r="R111" s="113">
        <v>11822</v>
      </c>
      <c r="S111" s="84">
        <v>9</v>
      </c>
      <c r="T111" s="116">
        <v>0</v>
      </c>
      <c r="U111" s="116">
        <v>1</v>
      </c>
      <c r="V111" s="110">
        <f t="shared" si="45"/>
        <v>1</v>
      </c>
      <c r="W111" s="110">
        <f t="shared" si="52"/>
        <v>11265</v>
      </c>
      <c r="X111" s="123">
        <f t="shared" si="57"/>
        <v>37</v>
      </c>
      <c r="Y111" s="125">
        <f t="shared" si="62"/>
        <v>3.4285714285714284</v>
      </c>
      <c r="Z111" s="53">
        <f t="shared" si="53"/>
        <v>1.0000887784090908</v>
      </c>
      <c r="AA111" s="73">
        <f t="shared" si="54"/>
        <v>8.8778409090828347E-5</v>
      </c>
      <c r="AB111" s="105">
        <f t="shared" si="66"/>
        <v>0.92307692307692302</v>
      </c>
      <c r="AC111" s="106">
        <f t="shared" si="46"/>
        <v>6053</v>
      </c>
      <c r="AD111" s="84">
        <v>6057</v>
      </c>
      <c r="AE111" s="101">
        <v>4</v>
      </c>
      <c r="AF111" s="116">
        <v>0</v>
      </c>
      <c r="AG111" s="116">
        <v>1</v>
      </c>
      <c r="AH111" s="128">
        <f t="shared" si="47"/>
        <v>1</v>
      </c>
      <c r="AI111" s="128">
        <f t="shared" si="55"/>
        <v>6072</v>
      </c>
      <c r="AJ111" s="123">
        <f t="shared" si="58"/>
        <v>46</v>
      </c>
      <c r="AK111" s="125">
        <f t="shared" si="60"/>
        <v>5.2857142857142856</v>
      </c>
      <c r="AL111" s="70">
        <f t="shared" si="69"/>
        <v>1.0001647175094712</v>
      </c>
      <c r="AM111" s="73">
        <f t="shared" si="70"/>
        <v>1.6471750947122388E-4</v>
      </c>
      <c r="AN111" s="74">
        <f t="shared" si="75"/>
        <v>0.86046511627906974</v>
      </c>
      <c r="AO111" s="316">
        <f t="shared" si="63"/>
        <v>-4</v>
      </c>
      <c r="AP111" s="316">
        <f t="shared" si="64"/>
        <v>6</v>
      </c>
      <c r="AQ111" s="316">
        <f t="shared" si="65"/>
        <v>-2</v>
      </c>
      <c r="AR111" s="221" t="s">
        <v>238</v>
      </c>
      <c r="AS111" s="174">
        <v>48640</v>
      </c>
      <c r="AT111" s="169"/>
      <c r="AU111" s="178"/>
      <c r="AV111" s="335"/>
      <c r="AW111" s="132" t="s">
        <v>238</v>
      </c>
      <c r="AX111" s="2">
        <v>111</v>
      </c>
      <c r="BA111" s="41">
        <f t="shared" si="76"/>
        <v>132.14285714285714</v>
      </c>
      <c r="BS111" s="17">
        <f t="shared" si="67"/>
        <v>186.42857142857142</v>
      </c>
      <c r="BT111" s="132">
        <v>1335</v>
      </c>
    </row>
    <row r="112" spans="1:72" x14ac:dyDescent="0.25">
      <c r="A112" s="51">
        <v>109</v>
      </c>
      <c r="B112" s="132">
        <v>83</v>
      </c>
      <c r="C112" s="54">
        <v>43996</v>
      </c>
      <c r="D112" s="107">
        <f t="shared" si="72"/>
        <v>36818</v>
      </c>
      <c r="E112" s="113">
        <f t="shared" si="73"/>
        <v>48783</v>
      </c>
      <c r="F112" s="84">
        <f t="shared" si="74"/>
        <v>143</v>
      </c>
      <c r="G112" s="116">
        <v>0</v>
      </c>
      <c r="H112" s="116">
        <v>148</v>
      </c>
      <c r="I112" s="110">
        <f t="shared" si="43"/>
        <v>148</v>
      </c>
      <c r="J112" s="110">
        <f t="shared" si="48"/>
        <v>48775</v>
      </c>
      <c r="K112" s="123">
        <f t="shared" si="56"/>
        <v>1209</v>
      </c>
      <c r="L112" s="126">
        <f t="shared" si="59"/>
        <v>165.42857142857142</v>
      </c>
      <c r="M112" s="70">
        <f t="shared" si="49"/>
        <v>1.0030435766138153</v>
      </c>
      <c r="N112" s="73">
        <f t="shared" si="50"/>
        <v>3.0435766138152687E-3</v>
      </c>
      <c r="O112" s="73">
        <f t="shared" si="51"/>
        <v>3.5685589598666301E-3</v>
      </c>
      <c r="P112" s="70">
        <f t="shared" si="77"/>
        <v>1.0122377622377623</v>
      </c>
      <c r="Q112" s="107">
        <f t="shared" si="44"/>
        <v>5765</v>
      </c>
      <c r="R112" s="113">
        <v>11828</v>
      </c>
      <c r="S112" s="84">
        <v>6</v>
      </c>
      <c r="T112" s="116">
        <v>0</v>
      </c>
      <c r="U112" s="116">
        <v>2</v>
      </c>
      <c r="V112" s="110">
        <f t="shared" si="45"/>
        <v>2</v>
      </c>
      <c r="W112" s="110">
        <f t="shared" si="52"/>
        <v>11267</v>
      </c>
      <c r="X112" s="123">
        <f t="shared" si="57"/>
        <v>39</v>
      </c>
      <c r="Y112" s="125">
        <f t="shared" si="62"/>
        <v>3.4285714285714284</v>
      </c>
      <c r="Z112" s="53">
        <f t="shared" si="53"/>
        <v>1.0001775410563694</v>
      </c>
      <c r="AA112" s="73">
        <f t="shared" si="54"/>
        <v>1.7754105636935691E-4</v>
      </c>
      <c r="AB112" s="105">
        <f t="shared" si="66"/>
        <v>1</v>
      </c>
      <c r="AC112" s="106">
        <f t="shared" si="46"/>
        <v>6057</v>
      </c>
      <c r="AD112" s="84">
        <v>6059</v>
      </c>
      <c r="AE112" s="101">
        <v>2</v>
      </c>
      <c r="AF112" s="116">
        <v>0</v>
      </c>
      <c r="AG112" s="116">
        <v>4</v>
      </c>
      <c r="AH112" s="128">
        <f t="shared" si="47"/>
        <v>4</v>
      </c>
      <c r="AI112" s="128">
        <f t="shared" si="55"/>
        <v>6076</v>
      </c>
      <c r="AJ112" s="123">
        <f t="shared" si="58"/>
        <v>46</v>
      </c>
      <c r="AK112" s="125">
        <f t="shared" si="60"/>
        <v>4.5714285714285712</v>
      </c>
      <c r="AL112" s="70">
        <f t="shared" si="69"/>
        <v>1.0006587615283267</v>
      </c>
      <c r="AM112" s="73">
        <f t="shared" si="70"/>
        <v>6.587615283266679E-4</v>
      </c>
      <c r="AN112" s="74">
        <f t="shared" si="75"/>
        <v>0.8648648648648648</v>
      </c>
      <c r="AO112" s="316">
        <f t="shared" si="63"/>
        <v>-96</v>
      </c>
      <c r="AP112" s="316">
        <f t="shared" si="64"/>
        <v>2</v>
      </c>
      <c r="AQ112" s="316">
        <f t="shared" si="65"/>
        <v>0</v>
      </c>
      <c r="AR112" s="221" t="s">
        <v>237</v>
      </c>
      <c r="AS112" s="174">
        <v>48783</v>
      </c>
      <c r="AT112" s="169"/>
      <c r="AU112" s="178"/>
      <c r="AV112" s="335"/>
      <c r="AW112" s="132" t="s">
        <v>237</v>
      </c>
      <c r="AX112" s="2">
        <v>103</v>
      </c>
      <c r="BA112" s="41">
        <f t="shared" si="76"/>
        <v>132.28571428571428</v>
      </c>
      <c r="BS112" s="17">
        <f t="shared" si="67"/>
        <v>172.71428571428572</v>
      </c>
      <c r="BT112" s="132">
        <v>1335</v>
      </c>
    </row>
    <row r="113" spans="1:105" x14ac:dyDescent="0.25">
      <c r="A113" s="51">
        <v>110</v>
      </c>
      <c r="B113" s="132">
        <v>84</v>
      </c>
      <c r="C113" s="54">
        <v>43997</v>
      </c>
      <c r="D113" s="107">
        <f t="shared" si="72"/>
        <v>36955</v>
      </c>
      <c r="E113" s="113">
        <f t="shared" si="73"/>
        <v>48948</v>
      </c>
      <c r="F113" s="84">
        <f t="shared" si="74"/>
        <v>165</v>
      </c>
      <c r="G113" s="116">
        <v>0</v>
      </c>
      <c r="H113" s="116">
        <v>129</v>
      </c>
      <c r="I113" s="110">
        <f t="shared" si="43"/>
        <v>129</v>
      </c>
      <c r="J113" s="110">
        <f t="shared" si="48"/>
        <v>48904</v>
      </c>
      <c r="K113" s="123">
        <f t="shared" si="56"/>
        <v>1209</v>
      </c>
      <c r="L113" s="126">
        <f t="shared" si="59"/>
        <v>161.71428571428572</v>
      </c>
      <c r="M113" s="70">
        <f t="shared" si="49"/>
        <v>1.0026447975397232</v>
      </c>
      <c r="N113" s="73">
        <f t="shared" si="50"/>
        <v>2.6447975397232426E-3</v>
      </c>
      <c r="O113" s="73">
        <f t="shared" si="51"/>
        <v>3.3378240152504455E-3</v>
      </c>
      <c r="P113" s="70">
        <f t="shared" si="77"/>
        <v>0.97754749568221078</v>
      </c>
      <c r="Q113" s="107">
        <f t="shared" si="44"/>
        <v>5769</v>
      </c>
      <c r="R113" s="113">
        <v>11831</v>
      </c>
      <c r="S113" s="84">
        <v>3</v>
      </c>
      <c r="T113" s="116">
        <v>0</v>
      </c>
      <c r="U113" s="116">
        <v>0</v>
      </c>
      <c r="V113" s="110">
        <f t="shared" si="45"/>
        <v>0</v>
      </c>
      <c r="W113" s="110">
        <f t="shared" si="52"/>
        <v>11267</v>
      </c>
      <c r="X113" s="123">
        <f t="shared" si="57"/>
        <v>37</v>
      </c>
      <c r="Y113" s="125">
        <f t="shared" si="62"/>
        <v>2.5714285714285716</v>
      </c>
      <c r="Z113" s="53">
        <f t="shared" si="53"/>
        <v>1</v>
      </c>
      <c r="AA113" s="73">
        <f t="shared" si="54"/>
        <v>0</v>
      </c>
      <c r="AB113" s="105">
        <f t="shared" si="66"/>
        <v>0.75000000000000011</v>
      </c>
      <c r="AC113" s="106">
        <f t="shared" si="46"/>
        <v>6059</v>
      </c>
      <c r="AD113" s="84">
        <v>6065</v>
      </c>
      <c r="AE113" s="101">
        <v>6</v>
      </c>
      <c r="AF113" s="116">
        <v>0</v>
      </c>
      <c r="AG113" s="116">
        <v>5</v>
      </c>
      <c r="AH113" s="128">
        <f t="shared" si="47"/>
        <v>5</v>
      </c>
      <c r="AI113" s="128">
        <f t="shared" si="55"/>
        <v>6081</v>
      </c>
      <c r="AJ113" s="123">
        <f t="shared" si="58"/>
        <v>49</v>
      </c>
      <c r="AK113" s="125">
        <f t="shared" si="60"/>
        <v>4.5714285714285712</v>
      </c>
      <c r="AL113" s="70">
        <f t="shared" si="69"/>
        <v>1.0008229098090848</v>
      </c>
      <c r="AM113" s="73">
        <f t="shared" si="70"/>
        <v>8.2290980908483746E-4</v>
      </c>
      <c r="AN113" s="74">
        <f t="shared" si="75"/>
        <v>1</v>
      </c>
      <c r="AO113" s="316">
        <f t="shared" si="63"/>
        <v>0</v>
      </c>
      <c r="AP113" s="316">
        <f t="shared" si="64"/>
        <v>-2</v>
      </c>
      <c r="AQ113" s="316">
        <f t="shared" si="65"/>
        <v>3</v>
      </c>
      <c r="AR113" s="221" t="s">
        <v>236</v>
      </c>
      <c r="AS113" s="174">
        <v>48948</v>
      </c>
      <c r="AT113" s="169"/>
      <c r="AU113" s="178"/>
      <c r="AV113" s="335"/>
      <c r="AW113" s="132" t="s">
        <v>236</v>
      </c>
      <c r="AX113" s="2">
        <v>116</v>
      </c>
      <c r="BA113" s="41">
        <f t="shared" si="76"/>
        <v>128.14285714285714</v>
      </c>
      <c r="BS113" s="17">
        <f t="shared" si="67"/>
        <v>172.71428571428572</v>
      </c>
      <c r="BT113" s="132">
        <v>1335</v>
      </c>
    </row>
    <row r="114" spans="1:105" x14ac:dyDescent="0.25">
      <c r="A114" s="51">
        <v>111</v>
      </c>
      <c r="B114" s="132">
        <v>85</v>
      </c>
      <c r="C114" s="54">
        <v>43998</v>
      </c>
      <c r="D114" s="107">
        <f t="shared" si="72"/>
        <v>37117</v>
      </c>
      <c r="E114" s="113">
        <f t="shared" si="73"/>
        <v>49087</v>
      </c>
      <c r="F114" s="84">
        <f t="shared" si="74"/>
        <v>139</v>
      </c>
      <c r="G114" s="116">
        <v>0</v>
      </c>
      <c r="H114" s="116">
        <v>118</v>
      </c>
      <c r="I114" s="110">
        <f t="shared" si="43"/>
        <v>118</v>
      </c>
      <c r="J114" s="110">
        <f t="shared" si="48"/>
        <v>49022</v>
      </c>
      <c r="K114" s="123">
        <f t="shared" si="56"/>
        <v>1184</v>
      </c>
      <c r="L114" s="126">
        <f t="shared" si="59"/>
        <v>158.28571428571428</v>
      </c>
      <c r="M114" s="70">
        <f t="shared" si="49"/>
        <v>1.0024128905610994</v>
      </c>
      <c r="N114" s="73">
        <f t="shared" si="50"/>
        <v>2.41289056109939E-3</v>
      </c>
      <c r="O114" s="73">
        <f t="shared" si="51"/>
        <v>2.9679403842900244E-3</v>
      </c>
      <c r="P114" s="70">
        <f t="shared" si="77"/>
        <v>0.97879858657243801</v>
      </c>
      <c r="Q114" s="107">
        <f t="shared" si="44"/>
        <v>5766</v>
      </c>
      <c r="R114" s="113">
        <v>11834</v>
      </c>
      <c r="S114" s="84">
        <v>3</v>
      </c>
      <c r="T114" s="116">
        <v>0</v>
      </c>
      <c r="U114" s="116">
        <v>4</v>
      </c>
      <c r="V114" s="110">
        <f t="shared" si="45"/>
        <v>4</v>
      </c>
      <c r="W114" s="110">
        <f t="shared" si="52"/>
        <v>11271</v>
      </c>
      <c r="X114" s="123">
        <f t="shared" si="57"/>
        <v>34</v>
      </c>
      <c r="Y114" s="125">
        <f t="shared" si="62"/>
        <v>2.4285714285714284</v>
      </c>
      <c r="Z114" s="53">
        <f t="shared" si="53"/>
        <v>1.0003550190822756</v>
      </c>
      <c r="AA114" s="73">
        <f t="shared" si="54"/>
        <v>3.5501908227564272E-4</v>
      </c>
      <c r="AB114" s="105">
        <f t="shared" si="66"/>
        <v>0.94444444444444431</v>
      </c>
      <c r="AC114" s="106">
        <f t="shared" si="46"/>
        <v>6065</v>
      </c>
      <c r="AD114" s="84">
        <v>6070</v>
      </c>
      <c r="AE114" s="101">
        <v>5</v>
      </c>
      <c r="AF114" s="116">
        <v>0</v>
      </c>
      <c r="AG114" s="116">
        <v>3</v>
      </c>
      <c r="AH114" s="128">
        <f t="shared" si="47"/>
        <v>3</v>
      </c>
      <c r="AI114" s="128">
        <f t="shared" si="55"/>
        <v>6084</v>
      </c>
      <c r="AJ114" s="123">
        <f t="shared" si="58"/>
        <v>39</v>
      </c>
      <c r="AK114" s="125">
        <f t="shared" si="60"/>
        <v>4.2857142857142856</v>
      </c>
      <c r="AL114" s="70">
        <f t="shared" si="69"/>
        <v>1.0004933399111988</v>
      </c>
      <c r="AM114" s="73">
        <f t="shared" si="70"/>
        <v>4.9333991119882015E-4</v>
      </c>
      <c r="AN114" s="74">
        <f t="shared" si="75"/>
        <v>0.9375</v>
      </c>
      <c r="AO114" s="316">
        <f t="shared" si="63"/>
        <v>-25</v>
      </c>
      <c r="AP114" s="316">
        <f t="shared" si="64"/>
        <v>-3</v>
      </c>
      <c r="AQ114" s="316">
        <f t="shared" si="65"/>
        <v>-10</v>
      </c>
      <c r="AR114" s="221" t="s">
        <v>235</v>
      </c>
      <c r="AS114" s="174">
        <v>49087</v>
      </c>
      <c r="AT114" s="169"/>
      <c r="AU114" s="178"/>
      <c r="AV114" s="335"/>
      <c r="AW114" s="132" t="s">
        <v>235</v>
      </c>
      <c r="AX114" s="2">
        <v>82</v>
      </c>
      <c r="BA114" s="41">
        <f t="shared" si="76"/>
        <v>120.57142857142857</v>
      </c>
      <c r="BS114" s="17">
        <f t="shared" si="67"/>
        <v>169.14285714285714</v>
      </c>
      <c r="BT114" s="132">
        <v>1335</v>
      </c>
    </row>
    <row r="115" spans="1:105" x14ac:dyDescent="0.25">
      <c r="A115" s="51">
        <v>112</v>
      </c>
      <c r="B115" s="132">
        <v>86</v>
      </c>
      <c r="C115" s="54">
        <v>43999</v>
      </c>
      <c r="D115" s="107">
        <f t="shared" si="72"/>
        <v>37253</v>
      </c>
      <c r="E115" s="113">
        <f t="shared" si="73"/>
        <v>49204</v>
      </c>
      <c r="F115" s="84">
        <f t="shared" si="74"/>
        <v>117</v>
      </c>
      <c r="G115" s="116">
        <v>0</v>
      </c>
      <c r="H115" s="116">
        <v>137</v>
      </c>
      <c r="I115" s="110">
        <f t="shared" si="43"/>
        <v>137</v>
      </c>
      <c r="J115" s="110">
        <f t="shared" si="48"/>
        <v>49159</v>
      </c>
      <c r="K115" s="123">
        <f t="shared" si="56"/>
        <v>1117</v>
      </c>
      <c r="L115" s="126">
        <f t="shared" si="59"/>
        <v>151.85714285714286</v>
      </c>
      <c r="M115" s="70">
        <f t="shared" si="49"/>
        <v>1.0027946636204152</v>
      </c>
      <c r="N115" s="73">
        <f t="shared" si="50"/>
        <v>2.7946636204152497E-3</v>
      </c>
      <c r="O115" s="73">
        <f t="shared" si="51"/>
        <v>2.7194364093399148E-3</v>
      </c>
      <c r="P115" s="70">
        <f t="shared" si="77"/>
        <v>0.95938628158844774</v>
      </c>
      <c r="Q115" s="107">
        <f t="shared" si="44"/>
        <v>5764</v>
      </c>
      <c r="R115" s="113">
        <v>11836</v>
      </c>
      <c r="S115" s="84">
        <v>2</v>
      </c>
      <c r="T115" s="116">
        <v>0</v>
      </c>
      <c r="U115" s="116">
        <v>1</v>
      </c>
      <c r="V115" s="110">
        <f t="shared" si="45"/>
        <v>1</v>
      </c>
      <c r="W115" s="110">
        <f t="shared" si="52"/>
        <v>11272</v>
      </c>
      <c r="X115" s="123">
        <f t="shared" si="57"/>
        <v>31</v>
      </c>
      <c r="Y115" s="125">
        <f t="shared" si="62"/>
        <v>2.2857142857142856</v>
      </c>
      <c r="Z115" s="53">
        <f t="shared" si="53"/>
        <v>1.0000887232721143</v>
      </c>
      <c r="AA115" s="73">
        <f t="shared" si="54"/>
        <v>8.8723272114288321E-5</v>
      </c>
      <c r="AB115" s="105">
        <f t="shared" si="66"/>
        <v>0.94117647058823528</v>
      </c>
      <c r="AC115" s="106">
        <f t="shared" si="46"/>
        <v>6070</v>
      </c>
      <c r="AD115" s="84">
        <v>6074</v>
      </c>
      <c r="AE115" s="101">
        <v>4</v>
      </c>
      <c r="AF115" s="116">
        <v>0</v>
      </c>
      <c r="AG115" s="116">
        <v>4</v>
      </c>
      <c r="AH115" s="128">
        <f t="shared" si="47"/>
        <v>4</v>
      </c>
      <c r="AI115" s="128">
        <f t="shared" si="55"/>
        <v>6088</v>
      </c>
      <c r="AJ115" s="123">
        <f t="shared" si="58"/>
        <v>32</v>
      </c>
      <c r="AK115" s="125">
        <f t="shared" si="60"/>
        <v>3.8571428571428572</v>
      </c>
      <c r="AL115" s="70">
        <f t="shared" si="69"/>
        <v>1.0006574621959237</v>
      </c>
      <c r="AM115" s="73">
        <f t="shared" si="70"/>
        <v>6.5746219592366373E-4</v>
      </c>
      <c r="AN115" s="74">
        <f t="shared" si="75"/>
        <v>0.9</v>
      </c>
      <c r="AO115" s="316">
        <f t="shared" si="63"/>
        <v>-67</v>
      </c>
      <c r="AP115" s="316">
        <f t="shared" si="64"/>
        <v>-3</v>
      </c>
      <c r="AQ115" s="316">
        <f t="shared" si="65"/>
        <v>-7</v>
      </c>
      <c r="AR115" s="221" t="s">
        <v>234</v>
      </c>
      <c r="AS115" s="174">
        <v>49204</v>
      </c>
      <c r="AT115" s="169"/>
      <c r="AU115" s="178"/>
      <c r="AV115" s="335"/>
      <c r="AW115" s="132" t="s">
        <v>234</v>
      </c>
      <c r="AX115" s="2">
        <v>94</v>
      </c>
      <c r="BA115" s="41">
        <f t="shared" si="76"/>
        <v>111.28571428571429</v>
      </c>
      <c r="BS115" s="17">
        <f t="shared" si="67"/>
        <v>159.57142857142858</v>
      </c>
      <c r="BT115" s="132">
        <v>1335</v>
      </c>
    </row>
    <row r="116" spans="1:105" x14ac:dyDescent="0.25">
      <c r="A116" s="51">
        <v>113</v>
      </c>
      <c r="B116" s="132">
        <v>87</v>
      </c>
      <c r="C116" s="54">
        <v>44000</v>
      </c>
      <c r="D116" s="107">
        <f t="shared" si="72"/>
        <v>37368</v>
      </c>
      <c r="E116" s="113">
        <f t="shared" si="73"/>
        <v>49319</v>
      </c>
      <c r="F116" s="84">
        <f t="shared" si="74"/>
        <v>115</v>
      </c>
      <c r="G116" s="116">
        <v>0</v>
      </c>
      <c r="H116" s="116">
        <v>83</v>
      </c>
      <c r="I116" s="110">
        <f t="shared" si="43"/>
        <v>83</v>
      </c>
      <c r="J116" s="110">
        <f t="shared" si="48"/>
        <v>49242</v>
      </c>
      <c r="K116" s="123">
        <f t="shared" si="56"/>
        <v>1068</v>
      </c>
      <c r="L116" s="126">
        <f t="shared" si="59"/>
        <v>134.42857142857142</v>
      </c>
      <c r="M116" s="70">
        <f t="shared" si="49"/>
        <v>1.0016883988689762</v>
      </c>
      <c r="N116" s="73">
        <f t="shared" si="50"/>
        <v>1.6883988689762042E-3</v>
      </c>
      <c r="O116" s="73">
        <f t="shared" si="51"/>
        <v>2.516865440805871E-3</v>
      </c>
      <c r="P116" s="70">
        <f t="shared" si="77"/>
        <v>0.88523047977422376</v>
      </c>
      <c r="Q116" s="107">
        <f t="shared" si="44"/>
        <v>5762</v>
      </c>
      <c r="R116" s="113">
        <v>11835</v>
      </c>
      <c r="S116" s="84">
        <v>-1</v>
      </c>
      <c r="T116" s="116">
        <v>0</v>
      </c>
      <c r="U116" s="116">
        <v>3</v>
      </c>
      <c r="V116" s="110">
        <f t="shared" si="45"/>
        <v>3</v>
      </c>
      <c r="W116" s="110">
        <f t="shared" si="52"/>
        <v>11275</v>
      </c>
      <c r="X116" s="123">
        <f t="shared" si="57"/>
        <v>27</v>
      </c>
      <c r="Y116" s="125">
        <f t="shared" si="62"/>
        <v>2.2857142857142856</v>
      </c>
      <c r="Z116" s="53">
        <f t="shared" si="53"/>
        <v>1.0002661462029809</v>
      </c>
      <c r="AA116" s="73">
        <f t="shared" si="54"/>
        <v>2.661462029809325E-4</v>
      </c>
      <c r="AB116" s="105">
        <f t="shared" si="66"/>
        <v>1</v>
      </c>
      <c r="AC116" s="106">
        <f t="shared" si="46"/>
        <v>6074</v>
      </c>
      <c r="AD116" s="84">
        <v>6078</v>
      </c>
      <c r="AE116" s="101">
        <v>4</v>
      </c>
      <c r="AF116" s="116">
        <v>0</v>
      </c>
      <c r="AG116" s="116">
        <v>5</v>
      </c>
      <c r="AH116" s="128">
        <f t="shared" si="47"/>
        <v>5</v>
      </c>
      <c r="AI116" s="128">
        <f t="shared" si="55"/>
        <v>6093</v>
      </c>
      <c r="AJ116" s="123">
        <f t="shared" si="58"/>
        <v>34</v>
      </c>
      <c r="AK116" s="125">
        <f t="shared" si="60"/>
        <v>3.8571428571428572</v>
      </c>
      <c r="AL116" s="70">
        <f t="shared" si="69"/>
        <v>1.000821287779238</v>
      </c>
      <c r="AM116" s="73">
        <f t="shared" si="70"/>
        <v>8.2128777923795582E-4</v>
      </c>
      <c r="AN116" s="74">
        <f t="shared" si="75"/>
        <v>1</v>
      </c>
      <c r="AO116" s="316">
        <f t="shared" si="63"/>
        <v>-49</v>
      </c>
      <c r="AP116" s="316">
        <f t="shared" si="64"/>
        <v>-4</v>
      </c>
      <c r="AQ116" s="316">
        <f t="shared" si="65"/>
        <v>2</v>
      </c>
      <c r="AR116" s="221" t="s">
        <v>233</v>
      </c>
      <c r="AS116" s="174">
        <v>49319</v>
      </c>
      <c r="AT116" s="169"/>
      <c r="AU116" s="178"/>
      <c r="AV116" s="335"/>
      <c r="AW116" s="132" t="s">
        <v>233</v>
      </c>
      <c r="AX116" s="2">
        <v>68</v>
      </c>
      <c r="BA116" s="41">
        <f t="shared" si="76"/>
        <v>101.71428571428571</v>
      </c>
      <c r="BS116" s="17">
        <f t="shared" si="67"/>
        <v>152.57142857142858</v>
      </c>
      <c r="BT116" s="132">
        <v>1335</v>
      </c>
    </row>
    <row r="117" spans="1:105" x14ac:dyDescent="0.25">
      <c r="A117" s="51">
        <v>114</v>
      </c>
      <c r="B117" s="132">
        <v>88</v>
      </c>
      <c r="C117" s="54">
        <v>44001</v>
      </c>
      <c r="D117" s="107">
        <f t="shared" si="72"/>
        <v>37484</v>
      </c>
      <c r="E117" s="113">
        <f t="shared" si="73"/>
        <v>49426</v>
      </c>
      <c r="F117" s="84">
        <f t="shared" si="74"/>
        <v>107</v>
      </c>
      <c r="G117" s="116">
        <v>0</v>
      </c>
      <c r="H117" s="116">
        <v>101</v>
      </c>
      <c r="I117" s="110">
        <f t="shared" si="43"/>
        <v>101</v>
      </c>
      <c r="J117" s="110">
        <f t="shared" si="48"/>
        <v>49343</v>
      </c>
      <c r="K117" s="123">
        <f t="shared" si="56"/>
        <v>965</v>
      </c>
      <c r="L117" s="126">
        <f t="shared" si="59"/>
        <v>121</v>
      </c>
      <c r="M117" s="70">
        <f t="shared" si="49"/>
        <v>1.0020510945940457</v>
      </c>
      <c r="N117" s="73">
        <f t="shared" si="50"/>
        <v>2.0510945940457326E-3</v>
      </c>
      <c r="O117" s="73">
        <f t="shared" si="51"/>
        <v>2.318369036851964E-3</v>
      </c>
      <c r="P117" s="70">
        <f t="shared" si="77"/>
        <v>0.90010626992561116</v>
      </c>
      <c r="Q117" s="107">
        <f t="shared" si="44"/>
        <v>5757</v>
      </c>
      <c r="R117" s="113">
        <v>11846</v>
      </c>
      <c r="S117" s="84">
        <v>11</v>
      </c>
      <c r="T117" s="116">
        <v>0</v>
      </c>
      <c r="U117" s="116">
        <v>2</v>
      </c>
      <c r="V117" s="110">
        <f t="shared" si="45"/>
        <v>2</v>
      </c>
      <c r="W117" s="110">
        <f t="shared" si="52"/>
        <v>11277</v>
      </c>
      <c r="X117" s="123">
        <f t="shared" si="57"/>
        <v>33</v>
      </c>
      <c r="Y117" s="125">
        <f t="shared" si="62"/>
        <v>1.8571428571428572</v>
      </c>
      <c r="Z117" s="53">
        <f t="shared" si="53"/>
        <v>1.0001773835920178</v>
      </c>
      <c r="AA117" s="73">
        <f t="shared" si="54"/>
        <v>1.7738359201779907E-4</v>
      </c>
      <c r="AB117" s="105">
        <f t="shared" si="66"/>
        <v>0.81250000000000011</v>
      </c>
      <c r="AC117" s="106">
        <f t="shared" si="46"/>
        <v>6078</v>
      </c>
      <c r="AD117" s="84">
        <v>6081</v>
      </c>
      <c r="AE117" s="101">
        <v>3</v>
      </c>
      <c r="AF117" s="116">
        <v>0</v>
      </c>
      <c r="AG117" s="116">
        <v>2</v>
      </c>
      <c r="AH117" s="128">
        <f t="shared" si="47"/>
        <v>2</v>
      </c>
      <c r="AI117" s="128">
        <f t="shared" si="55"/>
        <v>6095</v>
      </c>
      <c r="AJ117" s="123">
        <f t="shared" si="58"/>
        <v>28</v>
      </c>
      <c r="AK117" s="125">
        <f t="shared" si="60"/>
        <v>3.4285714285714284</v>
      </c>
      <c r="AL117" s="70">
        <f t="shared" si="69"/>
        <v>1.0003282455276548</v>
      </c>
      <c r="AM117" s="73">
        <f t="shared" si="70"/>
        <v>3.2824552765475801E-4</v>
      </c>
      <c r="AN117" s="74">
        <f t="shared" si="75"/>
        <v>0.88888888888888884</v>
      </c>
      <c r="AO117" s="316">
        <f t="shared" si="63"/>
        <v>-103</v>
      </c>
      <c r="AP117" s="316">
        <f t="shared" si="64"/>
        <v>6</v>
      </c>
      <c r="AQ117" s="316">
        <f t="shared" si="65"/>
        <v>-6</v>
      </c>
      <c r="AR117" s="221" t="s">
        <v>232</v>
      </c>
      <c r="AS117" s="174">
        <v>49426</v>
      </c>
      <c r="AT117" s="169"/>
      <c r="AU117" s="178"/>
      <c r="AV117" s="335"/>
      <c r="AW117" s="132" t="s">
        <v>232</v>
      </c>
      <c r="AX117" s="2">
        <v>73</v>
      </c>
      <c r="BA117" s="41">
        <f t="shared" si="76"/>
        <v>92.428571428571431</v>
      </c>
      <c r="BS117" s="17">
        <f t="shared" si="67"/>
        <v>137.85714285714286</v>
      </c>
      <c r="BT117" s="132">
        <v>1335</v>
      </c>
    </row>
    <row r="118" spans="1:105" x14ac:dyDescent="0.25">
      <c r="A118" s="51">
        <v>115</v>
      </c>
      <c r="B118" s="132">
        <v>89</v>
      </c>
      <c r="C118" s="54">
        <v>44002</v>
      </c>
      <c r="D118" s="107">
        <f t="shared" si="72"/>
        <v>37580</v>
      </c>
      <c r="E118" s="113">
        <f t="shared" si="73"/>
        <v>49502</v>
      </c>
      <c r="F118" s="84">
        <f t="shared" si="74"/>
        <v>76</v>
      </c>
      <c r="G118" s="116">
        <v>0</v>
      </c>
      <c r="H118" s="116">
        <v>98</v>
      </c>
      <c r="I118" s="110">
        <f t="shared" si="43"/>
        <v>98</v>
      </c>
      <c r="J118" s="110">
        <f t="shared" si="48"/>
        <v>49441</v>
      </c>
      <c r="K118" s="123">
        <f t="shared" si="56"/>
        <v>862</v>
      </c>
      <c r="L118" s="126">
        <f t="shared" si="59"/>
        <v>116.28571428571429</v>
      </c>
      <c r="M118" s="70">
        <f t="shared" si="49"/>
        <v>1.0019860973187686</v>
      </c>
      <c r="N118" s="73">
        <f t="shared" si="50"/>
        <v>1.9860973187686426E-3</v>
      </c>
      <c r="O118" s="73">
        <f t="shared" si="51"/>
        <v>2.186628992661044E-3</v>
      </c>
      <c r="P118" s="70">
        <f t="shared" si="77"/>
        <v>0.96103896103896114</v>
      </c>
      <c r="Q118" s="107">
        <f t="shared" si="44"/>
        <v>5765</v>
      </c>
      <c r="R118" s="113">
        <v>11846</v>
      </c>
      <c r="S118" s="84">
        <v>0</v>
      </c>
      <c r="T118" s="116">
        <v>0</v>
      </c>
      <c r="U118" s="116">
        <v>3</v>
      </c>
      <c r="V118" s="110">
        <f t="shared" si="45"/>
        <v>3</v>
      </c>
      <c r="W118" s="110">
        <f t="shared" si="52"/>
        <v>11280</v>
      </c>
      <c r="X118" s="123">
        <f t="shared" si="57"/>
        <v>24</v>
      </c>
      <c r="Y118" s="125">
        <f t="shared" si="62"/>
        <v>2.1428571428571428</v>
      </c>
      <c r="Z118" s="53">
        <f t="shared" si="53"/>
        <v>1.000266028198989</v>
      </c>
      <c r="AA118" s="73">
        <f t="shared" si="54"/>
        <v>2.6602819898902119E-4</v>
      </c>
      <c r="AB118" s="105">
        <f t="shared" si="66"/>
        <v>1.1538461538461537</v>
      </c>
      <c r="AC118" s="106">
        <f t="shared" si="46"/>
        <v>6081</v>
      </c>
      <c r="AD118" s="84">
        <v>6089</v>
      </c>
      <c r="AE118" s="101">
        <v>8</v>
      </c>
      <c r="AF118" s="116">
        <v>0</v>
      </c>
      <c r="AG118" s="116">
        <v>1</v>
      </c>
      <c r="AH118" s="128">
        <f t="shared" si="47"/>
        <v>1</v>
      </c>
      <c r="AI118" s="128">
        <f t="shared" si="55"/>
        <v>6096</v>
      </c>
      <c r="AJ118" s="123">
        <f t="shared" si="58"/>
        <v>32</v>
      </c>
      <c r="AK118" s="125">
        <f t="shared" si="60"/>
        <v>3.4285714285714284</v>
      </c>
      <c r="AL118" s="70">
        <f t="shared" si="69"/>
        <v>1.0001640689089417</v>
      </c>
      <c r="AM118" s="73">
        <f t="shared" si="70"/>
        <v>1.6406890894171688E-4</v>
      </c>
      <c r="AN118" s="74">
        <f t="shared" si="75"/>
        <v>1</v>
      </c>
      <c r="AO118" s="316">
        <f t="shared" si="63"/>
        <v>-103</v>
      </c>
      <c r="AP118" s="316">
        <f t="shared" si="64"/>
        <v>-9</v>
      </c>
      <c r="AQ118" s="316">
        <f t="shared" si="65"/>
        <v>4</v>
      </c>
      <c r="AR118" s="221" t="s">
        <v>231</v>
      </c>
      <c r="AS118" s="174">
        <v>49502</v>
      </c>
      <c r="AT118" s="169"/>
      <c r="AU118" s="178"/>
      <c r="AV118" s="335"/>
      <c r="AW118" s="132" t="s">
        <v>231</v>
      </c>
      <c r="AX118" s="2">
        <v>78</v>
      </c>
      <c r="BA118" s="41">
        <f t="shared" si="76"/>
        <v>87.714285714285708</v>
      </c>
      <c r="BS118" s="17">
        <f t="shared" si="67"/>
        <v>123.14285714285714</v>
      </c>
      <c r="BT118" s="132">
        <v>1335</v>
      </c>
    </row>
    <row r="119" spans="1:105" x14ac:dyDescent="0.25">
      <c r="A119" s="51">
        <v>116</v>
      </c>
      <c r="B119" s="132">
        <v>90</v>
      </c>
      <c r="C119" s="54">
        <v>44003</v>
      </c>
      <c r="D119" s="107">
        <f t="shared" si="72"/>
        <v>37656</v>
      </c>
      <c r="E119" s="113">
        <f t="shared" si="73"/>
        <v>49593</v>
      </c>
      <c r="F119" s="84">
        <f t="shared" si="74"/>
        <v>91</v>
      </c>
      <c r="G119" s="116">
        <v>0</v>
      </c>
      <c r="H119" s="116">
        <v>57</v>
      </c>
      <c r="I119" s="110">
        <f t="shared" si="43"/>
        <v>57</v>
      </c>
      <c r="J119" s="110">
        <f t="shared" si="48"/>
        <v>49498</v>
      </c>
      <c r="K119" s="123">
        <f t="shared" si="56"/>
        <v>810</v>
      </c>
      <c r="L119" s="126">
        <f t="shared" si="59"/>
        <v>103.28571428571429</v>
      </c>
      <c r="M119" s="70">
        <f t="shared" si="49"/>
        <v>1.0011528893024009</v>
      </c>
      <c r="N119" s="73">
        <f t="shared" si="50"/>
        <v>1.1528893024008724E-3</v>
      </c>
      <c r="O119" s="73">
        <f t="shared" si="51"/>
        <v>1.9346287409213402E-3</v>
      </c>
      <c r="P119" s="70">
        <f t="shared" si="77"/>
        <v>0.8882063882063882</v>
      </c>
      <c r="Q119" s="107">
        <f t="shared" si="44"/>
        <v>5757</v>
      </c>
      <c r="R119" s="113">
        <v>11849</v>
      </c>
      <c r="S119" s="84">
        <v>3</v>
      </c>
      <c r="T119" s="116">
        <v>0</v>
      </c>
      <c r="U119" s="116">
        <v>2</v>
      </c>
      <c r="V119" s="110">
        <f t="shared" si="45"/>
        <v>2</v>
      </c>
      <c r="W119" s="110">
        <f t="shared" si="52"/>
        <v>11282</v>
      </c>
      <c r="X119" s="123">
        <f t="shared" si="57"/>
        <v>21</v>
      </c>
      <c r="Y119" s="125">
        <f t="shared" si="62"/>
        <v>2.1428571428571428</v>
      </c>
      <c r="Z119" s="53">
        <f t="shared" si="53"/>
        <v>1.000177304964539</v>
      </c>
      <c r="AA119" s="73">
        <f t="shared" si="54"/>
        <v>1.7730496453904898E-4</v>
      </c>
      <c r="AB119" s="105">
        <f t="shared" si="66"/>
        <v>1</v>
      </c>
      <c r="AC119" s="106">
        <f t="shared" si="46"/>
        <v>6089</v>
      </c>
      <c r="AD119" s="84">
        <v>6090</v>
      </c>
      <c r="AE119" s="101">
        <v>1</v>
      </c>
      <c r="AF119" s="116">
        <v>0</v>
      </c>
      <c r="AG119" s="116">
        <v>4</v>
      </c>
      <c r="AH119" s="128">
        <f t="shared" si="47"/>
        <v>4</v>
      </c>
      <c r="AI119" s="128">
        <f t="shared" si="55"/>
        <v>6100</v>
      </c>
      <c r="AJ119" s="123">
        <f t="shared" si="58"/>
        <v>31</v>
      </c>
      <c r="AK119" s="125">
        <f t="shared" si="60"/>
        <v>3.4285714285714284</v>
      </c>
      <c r="AL119" s="70">
        <f t="shared" si="69"/>
        <v>1.0006561679790027</v>
      </c>
      <c r="AM119" s="73">
        <f t="shared" si="70"/>
        <v>6.5616797900269752E-4</v>
      </c>
      <c r="AN119" s="74">
        <f t="shared" si="75"/>
        <v>1</v>
      </c>
      <c r="AO119" s="316">
        <f t="shared" si="63"/>
        <v>-52</v>
      </c>
      <c r="AP119" s="316">
        <f t="shared" si="64"/>
        <v>-3</v>
      </c>
      <c r="AQ119" s="316">
        <f t="shared" si="65"/>
        <v>-1</v>
      </c>
      <c r="AR119" s="221" t="s">
        <v>230</v>
      </c>
      <c r="AS119" s="174">
        <v>49593</v>
      </c>
      <c r="AT119" s="169"/>
      <c r="AU119" s="178"/>
      <c r="AV119" s="335"/>
      <c r="AW119" s="132" t="s">
        <v>230</v>
      </c>
      <c r="AX119" s="2">
        <v>56</v>
      </c>
      <c r="BA119" s="41">
        <f t="shared" si="76"/>
        <v>81</v>
      </c>
      <c r="BS119" s="17">
        <f t="shared" si="67"/>
        <v>115.71428571428571</v>
      </c>
      <c r="BT119" s="132">
        <v>1335</v>
      </c>
    </row>
    <row r="120" spans="1:105" x14ac:dyDescent="0.25">
      <c r="A120" s="51">
        <v>117</v>
      </c>
      <c r="B120" s="132">
        <v>91</v>
      </c>
      <c r="C120" s="54">
        <v>44004</v>
      </c>
      <c r="D120" s="107">
        <f t="shared" si="72"/>
        <v>37744</v>
      </c>
      <c r="E120" s="113">
        <f t="shared" si="73"/>
        <v>49658</v>
      </c>
      <c r="F120" s="84">
        <f t="shared" si="74"/>
        <v>65</v>
      </c>
      <c r="G120" s="116">
        <v>0</v>
      </c>
      <c r="H120" s="116">
        <v>71</v>
      </c>
      <c r="I120" s="110">
        <f t="shared" si="43"/>
        <v>71</v>
      </c>
      <c r="J120" s="110">
        <f t="shared" si="48"/>
        <v>49569</v>
      </c>
      <c r="K120" s="123">
        <f t="shared" si="56"/>
        <v>710</v>
      </c>
      <c r="L120" s="126">
        <f t="shared" si="59"/>
        <v>95</v>
      </c>
      <c r="M120" s="70">
        <f t="shared" si="49"/>
        <v>1.0014344013899552</v>
      </c>
      <c r="N120" s="73">
        <f t="shared" si="50"/>
        <v>1.4344013899552088E-3</v>
      </c>
      <c r="O120" s="73">
        <f t="shared" si="51"/>
        <v>1.6625762948293322E-3</v>
      </c>
      <c r="P120" s="70">
        <f t="shared" si="77"/>
        <v>0.91977869986168737</v>
      </c>
      <c r="Q120" s="107">
        <f t="shared" si="44"/>
        <v>5759</v>
      </c>
      <c r="R120" s="113">
        <v>11851</v>
      </c>
      <c r="S120" s="84">
        <v>2</v>
      </c>
      <c r="T120" s="116">
        <v>0</v>
      </c>
      <c r="U120" s="116">
        <v>4</v>
      </c>
      <c r="V120" s="110">
        <f t="shared" si="45"/>
        <v>4</v>
      </c>
      <c r="W120" s="110">
        <f t="shared" si="52"/>
        <v>11286</v>
      </c>
      <c r="X120" s="123">
        <f t="shared" si="57"/>
        <v>20</v>
      </c>
      <c r="Y120" s="125">
        <f t="shared" si="62"/>
        <v>2.7142857142857144</v>
      </c>
      <c r="Z120" s="53">
        <f t="shared" si="53"/>
        <v>1.000354547066123</v>
      </c>
      <c r="AA120" s="73">
        <f t="shared" si="54"/>
        <v>3.5454706612303433E-4</v>
      </c>
      <c r="AB120" s="105">
        <f t="shared" si="66"/>
        <v>1.2666666666666668</v>
      </c>
      <c r="AC120" s="106">
        <f t="shared" si="46"/>
        <v>6090</v>
      </c>
      <c r="AD120" s="84">
        <v>6090</v>
      </c>
      <c r="AE120" s="101">
        <v>0</v>
      </c>
      <c r="AF120" s="116">
        <v>0</v>
      </c>
      <c r="AG120" s="116">
        <v>1</v>
      </c>
      <c r="AH120" s="128">
        <f t="shared" si="47"/>
        <v>1</v>
      </c>
      <c r="AI120" s="128">
        <f t="shared" si="55"/>
        <v>6101</v>
      </c>
      <c r="AJ120" s="123">
        <f t="shared" si="58"/>
        <v>25</v>
      </c>
      <c r="AK120" s="125">
        <f t="shared" si="60"/>
        <v>2.8571428571428572</v>
      </c>
      <c r="AL120" s="70">
        <f t="shared" si="69"/>
        <v>1.0001639344262294</v>
      </c>
      <c r="AM120" s="73">
        <f t="shared" si="70"/>
        <v>1.6393442622941734E-4</v>
      </c>
      <c r="AN120" s="74">
        <f t="shared" si="75"/>
        <v>0.83333333333333337</v>
      </c>
      <c r="AO120" s="316">
        <f t="shared" si="63"/>
        <v>-100</v>
      </c>
      <c r="AP120" s="316">
        <f t="shared" si="64"/>
        <v>-1</v>
      </c>
      <c r="AQ120" s="316">
        <f t="shared" si="65"/>
        <v>-6</v>
      </c>
      <c r="AR120" s="221" t="s">
        <v>229</v>
      </c>
      <c r="AS120" s="174">
        <v>49658</v>
      </c>
      <c r="AT120" s="169"/>
      <c r="AU120" s="178"/>
      <c r="AV120" s="335"/>
      <c r="AW120" s="132" t="s">
        <v>229</v>
      </c>
      <c r="AX120" s="2">
        <v>81</v>
      </c>
      <c r="BA120" s="41">
        <f t="shared" si="76"/>
        <v>76</v>
      </c>
      <c r="BS120" s="17">
        <f t="shared" si="67"/>
        <v>101.42857142857143</v>
      </c>
      <c r="BT120" s="132">
        <v>1335</v>
      </c>
    </row>
    <row r="121" spans="1:105" x14ac:dyDescent="0.25">
      <c r="A121" s="51">
        <v>118</v>
      </c>
      <c r="B121" s="132">
        <v>92</v>
      </c>
      <c r="C121" s="54">
        <v>44005</v>
      </c>
      <c r="D121" s="107">
        <f t="shared" si="72"/>
        <v>37807</v>
      </c>
      <c r="E121" s="113">
        <f t="shared" si="73"/>
        <v>49722</v>
      </c>
      <c r="F121" s="84">
        <f t="shared" si="74"/>
        <v>64</v>
      </c>
      <c r="G121" s="116">
        <v>0</v>
      </c>
      <c r="H121" s="116">
        <v>75</v>
      </c>
      <c r="I121" s="110">
        <f t="shared" si="43"/>
        <v>75</v>
      </c>
      <c r="J121" s="110">
        <f t="shared" si="48"/>
        <v>49644</v>
      </c>
      <c r="K121" s="123">
        <f t="shared" si="56"/>
        <v>635</v>
      </c>
      <c r="L121" s="126">
        <f t="shared" si="59"/>
        <v>88.857142857142861</v>
      </c>
      <c r="M121" s="70">
        <f t="shared" si="49"/>
        <v>1.0015130424257097</v>
      </c>
      <c r="N121" s="73">
        <f t="shared" si="50"/>
        <v>1.5130424257097097E-3</v>
      </c>
      <c r="O121" s="73">
        <f t="shared" si="51"/>
        <v>1.6275050061760332E-3</v>
      </c>
      <c r="P121" s="70">
        <f t="shared" si="77"/>
        <v>0.93533834586466169</v>
      </c>
      <c r="Q121" s="107">
        <f t="shared" si="44"/>
        <v>5761</v>
      </c>
      <c r="R121" s="113">
        <v>11853</v>
      </c>
      <c r="S121" s="84">
        <v>2</v>
      </c>
      <c r="T121" s="116">
        <v>0</v>
      </c>
      <c r="U121" s="116">
        <v>2</v>
      </c>
      <c r="V121" s="110">
        <f t="shared" si="45"/>
        <v>2</v>
      </c>
      <c r="W121" s="110">
        <f t="shared" si="52"/>
        <v>11288</v>
      </c>
      <c r="X121" s="123">
        <f t="shared" si="57"/>
        <v>19</v>
      </c>
      <c r="Y121" s="125">
        <f t="shared" si="62"/>
        <v>2.4285714285714284</v>
      </c>
      <c r="Z121" s="53">
        <f t="shared" si="53"/>
        <v>1.0001772107035265</v>
      </c>
      <c r="AA121" s="73">
        <f t="shared" si="54"/>
        <v>1.7721070352649804E-4</v>
      </c>
      <c r="AB121" s="105">
        <f t="shared" si="66"/>
        <v>0.89473684210526305</v>
      </c>
      <c r="AC121" s="106">
        <f t="shared" si="46"/>
        <v>6090</v>
      </c>
      <c r="AD121" s="84">
        <v>6095</v>
      </c>
      <c r="AE121" s="101">
        <v>5</v>
      </c>
      <c r="AF121" s="116">
        <v>0</v>
      </c>
      <c r="AG121" s="116">
        <v>1</v>
      </c>
      <c r="AH121" s="128">
        <f t="shared" si="47"/>
        <v>1</v>
      </c>
      <c r="AI121" s="128">
        <f t="shared" si="55"/>
        <v>6102</v>
      </c>
      <c r="AJ121" s="123">
        <f t="shared" si="58"/>
        <v>25</v>
      </c>
      <c r="AK121" s="125">
        <f t="shared" si="60"/>
        <v>2.5714285714285716</v>
      </c>
      <c r="AL121" s="70">
        <f t="shared" si="69"/>
        <v>1.0001639075561384</v>
      </c>
      <c r="AM121" s="73">
        <f t="shared" si="70"/>
        <v>1.6390755613837626E-4</v>
      </c>
      <c r="AN121" s="74">
        <f t="shared" si="75"/>
        <v>0.9</v>
      </c>
      <c r="AO121" s="316">
        <f t="shared" si="63"/>
        <v>-75</v>
      </c>
      <c r="AP121" s="316">
        <f t="shared" si="64"/>
        <v>-1</v>
      </c>
      <c r="AQ121" s="316">
        <f t="shared" si="65"/>
        <v>0</v>
      </c>
      <c r="AR121" s="221" t="s">
        <v>228</v>
      </c>
      <c r="AS121" s="174">
        <v>49722</v>
      </c>
      <c r="AT121" s="169"/>
      <c r="AU121" s="178"/>
      <c r="AV121" s="335"/>
      <c r="AW121" s="132" t="s">
        <v>228</v>
      </c>
      <c r="AX121" s="2">
        <v>70</v>
      </c>
      <c r="BA121" s="41">
        <f t="shared" si="76"/>
        <v>74.285714285714292</v>
      </c>
      <c r="BS121" s="17">
        <f t="shared" si="67"/>
        <v>90.714285714285708</v>
      </c>
      <c r="BT121" s="132">
        <v>1335</v>
      </c>
    </row>
    <row r="122" spans="1:105" x14ac:dyDescent="0.25">
      <c r="A122" s="51">
        <v>119</v>
      </c>
      <c r="B122" s="132">
        <v>93</v>
      </c>
      <c r="C122" s="54">
        <v>44006</v>
      </c>
      <c r="D122" s="107">
        <f t="shared" si="72"/>
        <v>37869</v>
      </c>
      <c r="E122" s="113">
        <f t="shared" si="73"/>
        <v>49804</v>
      </c>
      <c r="F122" s="84">
        <f t="shared" si="74"/>
        <v>82</v>
      </c>
      <c r="G122" s="116">
        <v>0</v>
      </c>
      <c r="H122" s="116">
        <v>112</v>
      </c>
      <c r="I122" s="110">
        <f t="shared" si="43"/>
        <v>112</v>
      </c>
      <c r="J122" s="110">
        <f t="shared" si="48"/>
        <v>49756</v>
      </c>
      <c r="K122" s="123">
        <f t="shared" si="56"/>
        <v>600</v>
      </c>
      <c r="L122" s="126">
        <f t="shared" si="59"/>
        <v>85.285714285714292</v>
      </c>
      <c r="M122" s="70">
        <f t="shared" si="49"/>
        <v>1.0022560631697688</v>
      </c>
      <c r="N122" s="73">
        <f t="shared" si="50"/>
        <v>2.256063169768785E-3</v>
      </c>
      <c r="O122" s="73">
        <f t="shared" si="51"/>
        <v>1.6684987213206437E-3</v>
      </c>
      <c r="P122" s="70">
        <f t="shared" si="77"/>
        <v>0.95980707395498399</v>
      </c>
      <c r="Q122" s="107">
        <f t="shared" si="44"/>
        <v>5758</v>
      </c>
      <c r="R122" s="113">
        <v>11859</v>
      </c>
      <c r="S122" s="84">
        <v>6</v>
      </c>
      <c r="T122" s="116">
        <v>0</v>
      </c>
      <c r="U122" s="116">
        <v>2</v>
      </c>
      <c r="V122" s="110">
        <f t="shared" si="45"/>
        <v>2</v>
      </c>
      <c r="W122" s="110">
        <f t="shared" si="52"/>
        <v>11290</v>
      </c>
      <c r="X122" s="123">
        <f t="shared" si="57"/>
        <v>23</v>
      </c>
      <c r="Y122" s="125">
        <f t="shared" si="62"/>
        <v>2.5714285714285716</v>
      </c>
      <c r="Z122" s="53">
        <f t="shared" si="53"/>
        <v>1.000177179305457</v>
      </c>
      <c r="AA122" s="73">
        <f t="shared" si="54"/>
        <v>1.7717930545702032E-4</v>
      </c>
      <c r="AB122" s="105">
        <f t="shared" si="66"/>
        <v>1.0588235294117649</v>
      </c>
      <c r="AC122" s="106">
        <f t="shared" si="46"/>
        <v>6095</v>
      </c>
      <c r="AD122" s="84">
        <v>6097</v>
      </c>
      <c r="AE122" s="101">
        <v>2</v>
      </c>
      <c r="AF122" s="116">
        <v>0</v>
      </c>
      <c r="AG122" s="116">
        <v>2</v>
      </c>
      <c r="AH122" s="128">
        <f t="shared" si="47"/>
        <v>2</v>
      </c>
      <c r="AI122" s="128">
        <f t="shared" si="55"/>
        <v>6104</v>
      </c>
      <c r="AJ122" s="123">
        <f t="shared" si="58"/>
        <v>23</v>
      </c>
      <c r="AK122" s="125">
        <f t="shared" si="60"/>
        <v>2.2857142857142856</v>
      </c>
      <c r="AL122" s="70">
        <f t="shared" si="69"/>
        <v>1.0003277613897084</v>
      </c>
      <c r="AM122" s="73">
        <f t="shared" si="70"/>
        <v>3.2776138970835866E-4</v>
      </c>
      <c r="AN122" s="74">
        <f t="shared" si="75"/>
        <v>0.88888888888888873</v>
      </c>
      <c r="AO122" s="316">
        <f t="shared" si="63"/>
        <v>-35</v>
      </c>
      <c r="AP122" s="316">
        <f t="shared" si="64"/>
        <v>4</v>
      </c>
      <c r="AQ122" s="316">
        <f t="shared" si="65"/>
        <v>-2</v>
      </c>
      <c r="AR122" s="221" t="s">
        <v>227</v>
      </c>
      <c r="AS122" s="175">
        <v>49804</v>
      </c>
      <c r="AT122" s="169"/>
      <c r="AU122" s="178"/>
      <c r="AV122" s="335"/>
      <c r="AW122" s="132" t="s">
        <v>227</v>
      </c>
      <c r="AX122" s="2">
        <v>91</v>
      </c>
      <c r="BA122" s="41">
        <f t="shared" si="76"/>
        <v>73.857142857142861</v>
      </c>
      <c r="BS122" s="17">
        <f t="shared" si="67"/>
        <v>85.714285714285708</v>
      </c>
      <c r="BT122" s="132">
        <v>1335</v>
      </c>
    </row>
    <row r="123" spans="1:105" x14ac:dyDescent="0.25">
      <c r="A123" s="51">
        <v>120</v>
      </c>
      <c r="B123" s="132">
        <v>94</v>
      </c>
      <c r="C123" s="54">
        <v>44007</v>
      </c>
      <c r="D123" s="107">
        <f t="shared" si="72"/>
        <v>37945</v>
      </c>
      <c r="E123" s="113">
        <f t="shared" si="73"/>
        <v>49914</v>
      </c>
      <c r="F123" s="84">
        <f t="shared" si="74"/>
        <v>110</v>
      </c>
      <c r="G123" s="116">
        <v>0</v>
      </c>
      <c r="H123" s="116">
        <v>83</v>
      </c>
      <c r="I123" s="110">
        <f t="shared" si="43"/>
        <v>83</v>
      </c>
      <c r="J123" s="110">
        <f t="shared" si="48"/>
        <v>49839</v>
      </c>
      <c r="K123" s="123">
        <f t="shared" si="56"/>
        <v>595</v>
      </c>
      <c r="L123" s="126">
        <f t="shared" si="59"/>
        <v>85.285714285714292</v>
      </c>
      <c r="M123" s="70">
        <f t="shared" si="49"/>
        <v>1.0016681405257657</v>
      </c>
      <c r="N123" s="73">
        <f t="shared" si="50"/>
        <v>1.6681405257656934E-3</v>
      </c>
      <c r="O123" s="73">
        <f t="shared" si="51"/>
        <v>1.6049073627200539E-3</v>
      </c>
      <c r="P123" s="70">
        <f t="shared" si="77"/>
        <v>1</v>
      </c>
      <c r="Q123" s="107">
        <f t="shared" si="44"/>
        <v>5762</v>
      </c>
      <c r="R123" s="113">
        <v>11863</v>
      </c>
      <c r="S123" s="84">
        <v>4</v>
      </c>
      <c r="T123" s="116">
        <v>0</v>
      </c>
      <c r="U123" s="116">
        <v>3</v>
      </c>
      <c r="V123" s="110">
        <f t="shared" si="45"/>
        <v>3</v>
      </c>
      <c r="W123" s="110">
        <f t="shared" si="52"/>
        <v>11293</v>
      </c>
      <c r="X123" s="123">
        <f t="shared" si="57"/>
        <v>28</v>
      </c>
      <c r="Y123" s="125">
        <f t="shared" si="62"/>
        <v>2.5714285714285716</v>
      </c>
      <c r="Z123" s="53">
        <f t="shared" si="53"/>
        <v>1.000265721877768</v>
      </c>
      <c r="AA123" s="73">
        <f t="shared" si="54"/>
        <v>2.6572187776796596E-4</v>
      </c>
      <c r="AB123" s="105">
        <f t="shared" si="66"/>
        <v>1</v>
      </c>
      <c r="AC123" s="106">
        <f t="shared" si="46"/>
        <v>6097</v>
      </c>
      <c r="AD123" s="84">
        <v>6100</v>
      </c>
      <c r="AE123" s="101">
        <v>3</v>
      </c>
      <c r="AF123" s="116">
        <v>0</v>
      </c>
      <c r="AG123" s="116">
        <v>0</v>
      </c>
      <c r="AH123" s="128">
        <f t="shared" si="47"/>
        <v>0</v>
      </c>
      <c r="AI123" s="128">
        <f t="shared" si="55"/>
        <v>6104</v>
      </c>
      <c r="AJ123" s="123">
        <f t="shared" si="58"/>
        <v>22</v>
      </c>
      <c r="AK123" s="125">
        <f t="shared" si="60"/>
        <v>1.5714285714285714</v>
      </c>
      <c r="AL123" s="70">
        <f t="shared" si="69"/>
        <v>1</v>
      </c>
      <c r="AM123" s="73">
        <f t="shared" si="70"/>
        <v>0</v>
      </c>
      <c r="AN123" s="74">
        <f t="shared" si="75"/>
        <v>0.6875</v>
      </c>
      <c r="AO123" s="316">
        <f t="shared" si="63"/>
        <v>-5</v>
      </c>
      <c r="AP123" s="316">
        <f t="shared" si="64"/>
        <v>5</v>
      </c>
      <c r="AQ123" s="316">
        <f t="shared" si="65"/>
        <v>-1</v>
      </c>
      <c r="AR123" s="221" t="s">
        <v>226</v>
      </c>
      <c r="AS123" s="174">
        <v>49914</v>
      </c>
      <c r="AT123" s="169"/>
      <c r="AU123" s="178"/>
      <c r="AV123" s="335"/>
      <c r="AW123" s="132" t="s">
        <v>226</v>
      </c>
      <c r="AX123" s="2">
        <v>75</v>
      </c>
      <c r="BA123" s="41">
        <f t="shared" si="76"/>
        <v>74.857142857142861</v>
      </c>
      <c r="BS123" s="17">
        <f t="shared" si="67"/>
        <v>85</v>
      </c>
      <c r="BT123" s="132">
        <v>1335</v>
      </c>
    </row>
    <row r="124" spans="1:105" x14ac:dyDescent="0.25">
      <c r="A124" s="51">
        <v>121</v>
      </c>
      <c r="B124" s="132">
        <v>95</v>
      </c>
      <c r="C124" s="54">
        <v>44008</v>
      </c>
      <c r="D124" s="107">
        <f t="shared" si="72"/>
        <v>38051</v>
      </c>
      <c r="E124" s="113">
        <f t="shared" si="73"/>
        <v>50005</v>
      </c>
      <c r="F124" s="84">
        <f t="shared" si="74"/>
        <v>91</v>
      </c>
      <c r="G124" s="116">
        <v>0</v>
      </c>
      <c r="H124" s="116">
        <v>68</v>
      </c>
      <c r="I124" s="110">
        <f t="shared" si="43"/>
        <v>68</v>
      </c>
      <c r="J124" s="110">
        <f t="shared" si="48"/>
        <v>49907</v>
      </c>
      <c r="K124" s="123">
        <f t="shared" si="56"/>
        <v>579</v>
      </c>
      <c r="L124" s="126">
        <f t="shared" si="59"/>
        <v>80.571428571428569</v>
      </c>
      <c r="M124" s="70">
        <f t="shared" si="49"/>
        <v>1.0013643933465759</v>
      </c>
      <c r="N124" s="73">
        <f t="shared" si="50"/>
        <v>1.3643933465758984E-3</v>
      </c>
      <c r="O124" s="73">
        <f t="shared" si="51"/>
        <v>1.6472081715550591E-3</v>
      </c>
      <c r="P124" s="70">
        <f t="shared" si="77"/>
        <v>0.94472361809045213</v>
      </c>
      <c r="Q124" s="107">
        <f t="shared" si="44"/>
        <v>5763</v>
      </c>
      <c r="R124" s="113">
        <v>11868</v>
      </c>
      <c r="S124" s="84">
        <v>5</v>
      </c>
      <c r="T124" s="116">
        <v>0</v>
      </c>
      <c r="U124" s="116">
        <v>0</v>
      </c>
      <c r="V124" s="110">
        <f t="shared" si="45"/>
        <v>0</v>
      </c>
      <c r="W124" s="110">
        <f t="shared" si="52"/>
        <v>11293</v>
      </c>
      <c r="X124" s="123">
        <f t="shared" si="57"/>
        <v>22</v>
      </c>
      <c r="Y124" s="125">
        <f t="shared" si="62"/>
        <v>2.2857142857142856</v>
      </c>
      <c r="Z124" s="53">
        <f t="shared" si="53"/>
        <v>1</v>
      </c>
      <c r="AA124" s="73">
        <f t="shared" si="54"/>
        <v>0</v>
      </c>
      <c r="AB124" s="105">
        <f t="shared" si="66"/>
        <v>0.88888888888888873</v>
      </c>
      <c r="AC124" s="106">
        <f t="shared" si="46"/>
        <v>6100</v>
      </c>
      <c r="AD124" s="84">
        <v>6103</v>
      </c>
      <c r="AE124" s="101">
        <v>3</v>
      </c>
      <c r="AF124" s="116">
        <v>0</v>
      </c>
      <c r="AG124" s="116">
        <v>2</v>
      </c>
      <c r="AH124" s="128">
        <f t="shared" si="47"/>
        <v>2</v>
      </c>
      <c r="AI124" s="128">
        <f t="shared" si="55"/>
        <v>6106</v>
      </c>
      <c r="AJ124" s="123">
        <f t="shared" si="58"/>
        <v>22</v>
      </c>
      <c r="AK124" s="125">
        <f t="shared" si="60"/>
        <v>1.5714285714285714</v>
      </c>
      <c r="AL124" s="70">
        <f t="shared" si="69"/>
        <v>1.0003276539973787</v>
      </c>
      <c r="AM124" s="73">
        <f t="shared" si="70"/>
        <v>3.2765399737866296E-4</v>
      </c>
      <c r="AN124" s="74">
        <f t="shared" si="75"/>
        <v>1</v>
      </c>
      <c r="AO124" s="316">
        <f t="shared" si="63"/>
        <v>-16</v>
      </c>
      <c r="AP124" s="316">
        <f t="shared" si="64"/>
        <v>-6</v>
      </c>
      <c r="AQ124" s="316">
        <f t="shared" si="65"/>
        <v>0</v>
      </c>
      <c r="AR124" s="221" t="s">
        <v>225</v>
      </c>
      <c r="AS124" s="174">
        <v>50005</v>
      </c>
      <c r="AT124" s="169"/>
      <c r="AU124" s="178"/>
      <c r="AV124" s="335"/>
      <c r="AW124" s="132" t="s">
        <v>225</v>
      </c>
      <c r="AX124" s="2">
        <v>60</v>
      </c>
      <c r="BA124" s="41">
        <f t="shared" si="76"/>
        <v>73</v>
      </c>
      <c r="BS124" s="17">
        <f t="shared" si="67"/>
        <v>82.714285714285708</v>
      </c>
      <c r="BT124" s="132">
        <v>1335</v>
      </c>
    </row>
    <row r="125" spans="1:105" x14ac:dyDescent="0.25">
      <c r="A125" s="51">
        <v>122</v>
      </c>
      <c r="B125" s="132">
        <v>96</v>
      </c>
      <c r="C125" s="54">
        <v>44009</v>
      </c>
      <c r="D125" s="107">
        <f t="shared" si="72"/>
        <v>38137</v>
      </c>
      <c r="E125" s="113">
        <f t="shared" si="73"/>
        <v>50074</v>
      </c>
      <c r="F125" s="84">
        <f t="shared" si="74"/>
        <v>69</v>
      </c>
      <c r="G125" s="116">
        <v>0</v>
      </c>
      <c r="H125" s="116">
        <v>81</v>
      </c>
      <c r="I125" s="110">
        <f t="shared" si="43"/>
        <v>81</v>
      </c>
      <c r="J125" s="110">
        <f t="shared" si="48"/>
        <v>49988</v>
      </c>
      <c r="K125" s="123">
        <f t="shared" si="56"/>
        <v>572</v>
      </c>
      <c r="L125" s="126">
        <f t="shared" si="59"/>
        <v>78.142857142857139</v>
      </c>
      <c r="M125" s="70">
        <f t="shared" si="49"/>
        <v>1.0016230188149959</v>
      </c>
      <c r="N125" s="73">
        <f t="shared" si="50"/>
        <v>1.6230188149959357E-3</v>
      </c>
      <c r="O125" s="73">
        <f t="shared" si="51"/>
        <v>1.6849316565632044E-3</v>
      </c>
      <c r="P125" s="70">
        <f t="shared" si="77"/>
        <v>0.96985815602836878</v>
      </c>
      <c r="Q125" s="107">
        <f t="shared" si="44"/>
        <v>5765</v>
      </c>
      <c r="R125" s="113">
        <v>11868</v>
      </c>
      <c r="S125" s="84">
        <v>0</v>
      </c>
      <c r="T125" s="116">
        <v>0</v>
      </c>
      <c r="U125" s="116">
        <v>2</v>
      </c>
      <c r="V125" s="110">
        <f t="shared" si="45"/>
        <v>2</v>
      </c>
      <c r="W125" s="110">
        <f t="shared" si="52"/>
        <v>11295</v>
      </c>
      <c r="X125" s="123">
        <f t="shared" si="57"/>
        <v>22</v>
      </c>
      <c r="Y125" s="125">
        <f t="shared" si="62"/>
        <v>2.1428571428571428</v>
      </c>
      <c r="Z125" s="53">
        <f t="shared" si="53"/>
        <v>1.0001771008589391</v>
      </c>
      <c r="AA125" s="73">
        <f t="shared" si="54"/>
        <v>1.7710085893907213E-4</v>
      </c>
      <c r="AB125" s="105">
        <f t="shared" si="66"/>
        <v>0.9375</v>
      </c>
      <c r="AC125" s="106">
        <f t="shared" si="46"/>
        <v>6103</v>
      </c>
      <c r="AD125" s="84">
        <v>6105</v>
      </c>
      <c r="AE125" s="101">
        <v>2</v>
      </c>
      <c r="AF125" s="116">
        <v>0</v>
      </c>
      <c r="AG125" s="116">
        <v>3</v>
      </c>
      <c r="AH125" s="128">
        <f t="shared" si="47"/>
        <v>3</v>
      </c>
      <c r="AI125" s="128">
        <f t="shared" si="55"/>
        <v>6109</v>
      </c>
      <c r="AJ125" s="123">
        <f t="shared" si="58"/>
        <v>16</v>
      </c>
      <c r="AK125" s="125">
        <f t="shared" si="60"/>
        <v>1.8571428571428572</v>
      </c>
      <c r="AL125" s="70">
        <f t="shared" si="69"/>
        <v>1.0004913200131018</v>
      </c>
      <c r="AM125" s="73">
        <f t="shared" si="70"/>
        <v>4.9132001310181472E-4</v>
      </c>
      <c r="AN125" s="74">
        <f t="shared" si="75"/>
        <v>1.1818181818181819</v>
      </c>
      <c r="AO125" s="316">
        <f t="shared" si="63"/>
        <v>-7</v>
      </c>
      <c r="AP125" s="316">
        <f t="shared" si="64"/>
        <v>0</v>
      </c>
      <c r="AQ125" s="316">
        <f t="shared" si="65"/>
        <v>-6</v>
      </c>
      <c r="AR125" s="221" t="s">
        <v>224</v>
      </c>
      <c r="AS125" s="174">
        <v>50074</v>
      </c>
      <c r="AT125" s="169"/>
      <c r="AU125" s="178"/>
      <c r="AV125" s="335"/>
      <c r="AW125" s="132" t="s">
        <v>224</v>
      </c>
      <c r="AX125" s="2">
        <v>75</v>
      </c>
      <c r="BA125" s="41">
        <f t="shared" si="76"/>
        <v>72.571428571428569</v>
      </c>
      <c r="BS125" s="17">
        <f t="shared" si="67"/>
        <v>81.714285714285708</v>
      </c>
      <c r="BT125" s="132">
        <v>1335</v>
      </c>
    </row>
    <row r="126" spans="1:105" ht="15.75" thickBot="1" x14ac:dyDescent="0.3">
      <c r="A126" s="51">
        <v>123</v>
      </c>
      <c r="B126" s="132">
        <v>97</v>
      </c>
      <c r="C126" s="54">
        <v>44010</v>
      </c>
      <c r="D126" s="107">
        <f t="shared" si="72"/>
        <v>38206</v>
      </c>
      <c r="E126" s="113">
        <f t="shared" si="73"/>
        <v>50147</v>
      </c>
      <c r="F126" s="84">
        <f t="shared" si="74"/>
        <v>73</v>
      </c>
      <c r="G126" s="116">
        <v>0</v>
      </c>
      <c r="H126" s="116">
        <v>68</v>
      </c>
      <c r="I126" s="110">
        <f t="shared" si="43"/>
        <v>68</v>
      </c>
      <c r="J126" s="110">
        <f t="shared" si="48"/>
        <v>50056</v>
      </c>
      <c r="K126" s="123">
        <f t="shared" si="56"/>
        <v>554</v>
      </c>
      <c r="L126" s="126">
        <f t="shared" si="59"/>
        <v>79.714285714285708</v>
      </c>
      <c r="M126" s="70">
        <f t="shared" si="49"/>
        <v>1.0013603264783548</v>
      </c>
      <c r="N126" s="73">
        <f t="shared" si="50"/>
        <v>1.360326478354823E-3</v>
      </c>
      <c r="O126" s="73">
        <f t="shared" si="51"/>
        <v>1.654388467092227E-3</v>
      </c>
      <c r="P126" s="70">
        <f t="shared" si="77"/>
        <v>1.0201096892138939</v>
      </c>
      <c r="Q126" s="107">
        <f t="shared" si="44"/>
        <v>5763</v>
      </c>
      <c r="R126" s="113">
        <v>11871</v>
      </c>
      <c r="S126" s="84">
        <v>3</v>
      </c>
      <c r="T126" s="116">
        <v>0</v>
      </c>
      <c r="U126" s="116">
        <v>1</v>
      </c>
      <c r="V126" s="110">
        <f t="shared" si="45"/>
        <v>1</v>
      </c>
      <c r="W126" s="110">
        <f t="shared" si="52"/>
        <v>11296</v>
      </c>
      <c r="X126" s="123">
        <f t="shared" si="57"/>
        <v>22</v>
      </c>
      <c r="Y126" s="125">
        <f t="shared" si="62"/>
        <v>2</v>
      </c>
      <c r="Z126" s="53">
        <f t="shared" si="53"/>
        <v>1.0000885347498893</v>
      </c>
      <c r="AA126" s="73">
        <f t="shared" si="54"/>
        <v>8.8534749889346287E-5</v>
      </c>
      <c r="AB126" s="105">
        <f t="shared" si="66"/>
        <v>0.93333333333333335</v>
      </c>
      <c r="AC126" s="106">
        <f t="shared" si="46"/>
        <v>6105</v>
      </c>
      <c r="AD126" s="84">
        <v>6105</v>
      </c>
      <c r="AE126" s="101">
        <v>0</v>
      </c>
      <c r="AF126" s="116">
        <v>0</v>
      </c>
      <c r="AG126" s="116">
        <v>2</v>
      </c>
      <c r="AH126" s="128">
        <f t="shared" si="47"/>
        <v>2</v>
      </c>
      <c r="AI126" s="128">
        <f t="shared" si="55"/>
        <v>6111</v>
      </c>
      <c r="AJ126" s="123">
        <f t="shared" si="58"/>
        <v>15</v>
      </c>
      <c r="AK126" s="125">
        <f t="shared" si="60"/>
        <v>1.5714285714285714</v>
      </c>
      <c r="AL126" s="70">
        <f t="shared" si="69"/>
        <v>1.0003273858241939</v>
      </c>
      <c r="AM126" s="73">
        <f t="shared" si="70"/>
        <v>3.2738582419389317E-4</v>
      </c>
      <c r="AN126" s="74">
        <f t="shared" si="75"/>
        <v>0.84615384615384615</v>
      </c>
      <c r="AO126" s="316">
        <f t="shared" si="63"/>
        <v>-18</v>
      </c>
      <c r="AP126" s="316">
        <f t="shared" si="64"/>
        <v>0</v>
      </c>
      <c r="AQ126" s="316">
        <f t="shared" si="65"/>
        <v>-1</v>
      </c>
      <c r="AR126" s="221" t="s">
        <v>223</v>
      </c>
      <c r="AS126" s="174">
        <v>50147</v>
      </c>
      <c r="AT126" s="169"/>
      <c r="AU126" s="178"/>
      <c r="AV126" s="335"/>
      <c r="AW126" s="132" t="s">
        <v>223</v>
      </c>
      <c r="AX126" s="2">
        <v>59</v>
      </c>
      <c r="BA126" s="41">
        <f t="shared" si="76"/>
        <v>73</v>
      </c>
      <c r="BS126" s="17">
        <f t="shared" si="67"/>
        <v>79.142857142857139</v>
      </c>
      <c r="BT126" s="132">
        <v>1335</v>
      </c>
    </row>
    <row r="127" spans="1:105" ht="15.75" thickBot="1" x14ac:dyDescent="0.3">
      <c r="A127" s="51">
        <v>124</v>
      </c>
      <c r="B127" s="132">
        <v>98</v>
      </c>
      <c r="C127" s="54">
        <v>44011</v>
      </c>
      <c r="D127" s="107">
        <f t="shared" si="72"/>
        <v>38276</v>
      </c>
      <c r="E127" s="113">
        <f t="shared" si="73"/>
        <v>50223</v>
      </c>
      <c r="F127" s="84">
        <f t="shared" si="74"/>
        <v>76</v>
      </c>
      <c r="G127" s="116">
        <v>0</v>
      </c>
      <c r="H127" s="116">
        <v>50</v>
      </c>
      <c r="I127" s="110">
        <f t="shared" si="43"/>
        <v>50</v>
      </c>
      <c r="J127" s="110">
        <f t="shared" si="48"/>
        <v>50106</v>
      </c>
      <c r="K127" s="123">
        <f t="shared" si="56"/>
        <v>565</v>
      </c>
      <c r="L127" s="126">
        <f t="shared" si="59"/>
        <v>76.714285714285708</v>
      </c>
      <c r="M127" s="70">
        <f t="shared" si="49"/>
        <v>1.0009988812529966</v>
      </c>
      <c r="N127" s="73">
        <f t="shared" si="50"/>
        <v>9.9888125299663066E-4</v>
      </c>
      <c r="O127" s="73">
        <f t="shared" si="51"/>
        <v>1.4029520837377963E-3</v>
      </c>
      <c r="P127" s="70">
        <f t="shared" si="77"/>
        <v>0.9623655913978495</v>
      </c>
      <c r="Q127" s="107">
        <f t="shared" si="44"/>
        <v>5766</v>
      </c>
      <c r="R127" s="113">
        <v>11874</v>
      </c>
      <c r="S127" s="84">
        <v>3</v>
      </c>
      <c r="T127" s="116">
        <v>0</v>
      </c>
      <c r="U127" s="116">
        <v>1</v>
      </c>
      <c r="V127" s="110">
        <f t="shared" si="45"/>
        <v>1</v>
      </c>
      <c r="W127" s="110">
        <f t="shared" si="52"/>
        <v>11297</v>
      </c>
      <c r="X127" s="123">
        <f t="shared" si="57"/>
        <v>23</v>
      </c>
      <c r="Y127" s="125">
        <f t="shared" si="62"/>
        <v>1.5714285714285714</v>
      </c>
      <c r="Z127" s="53">
        <f t="shared" si="53"/>
        <v>1.0000885269121813</v>
      </c>
      <c r="AA127" s="73">
        <f t="shared" si="54"/>
        <v>8.8526912181308148E-5</v>
      </c>
      <c r="AB127" s="105">
        <f t="shared" si="66"/>
        <v>0.7857142857142857</v>
      </c>
      <c r="AC127" s="106">
        <f t="shared" si="46"/>
        <v>6105</v>
      </c>
      <c r="AD127" s="84">
        <v>6107</v>
      </c>
      <c r="AE127" s="101">
        <v>2</v>
      </c>
      <c r="AF127" s="116">
        <v>0</v>
      </c>
      <c r="AG127" s="116">
        <v>1</v>
      </c>
      <c r="AH127" s="128">
        <f t="shared" si="47"/>
        <v>1</v>
      </c>
      <c r="AI127" s="128">
        <f t="shared" si="55"/>
        <v>6112</v>
      </c>
      <c r="AJ127" s="123">
        <f t="shared" si="58"/>
        <v>17</v>
      </c>
      <c r="AK127" s="125">
        <f t="shared" si="60"/>
        <v>1.5714285714285714</v>
      </c>
      <c r="AL127" s="70">
        <f t="shared" si="69"/>
        <v>1.0001636393388971</v>
      </c>
      <c r="AM127" s="73">
        <f t="shared" si="70"/>
        <v>1.6363933889707027E-4</v>
      </c>
      <c r="AN127" s="74">
        <f t="shared" si="75"/>
        <v>1</v>
      </c>
      <c r="AO127" s="316">
        <f t="shared" si="63"/>
        <v>11</v>
      </c>
      <c r="AP127" s="316">
        <f t="shared" si="64"/>
        <v>1</v>
      </c>
      <c r="AQ127" s="316">
        <f t="shared" si="65"/>
        <v>2</v>
      </c>
      <c r="AR127" s="221" t="s">
        <v>222</v>
      </c>
      <c r="AS127" s="174">
        <v>50223</v>
      </c>
      <c r="AT127" s="169"/>
      <c r="AU127" s="178"/>
      <c r="AV127" s="335"/>
      <c r="AW127" s="31" t="s">
        <v>222</v>
      </c>
      <c r="AX127" s="56">
        <v>75</v>
      </c>
      <c r="AY127" s="56" t="s">
        <v>196</v>
      </c>
      <c r="AZ127" s="56"/>
      <c r="BA127" s="41">
        <f t="shared" si="76"/>
        <v>72.142857142857139</v>
      </c>
      <c r="BB127" s="56"/>
      <c r="BC127" s="56" t="s">
        <v>197</v>
      </c>
      <c r="BD127" s="56"/>
      <c r="BE127" s="32"/>
      <c r="BF127" s="56"/>
      <c r="BG127" s="56" t="s">
        <v>198</v>
      </c>
      <c r="BH127" s="56"/>
      <c r="BI127" s="33"/>
      <c r="BL127" s="132" t="s">
        <v>456</v>
      </c>
      <c r="BS127" s="17">
        <f t="shared" si="67"/>
        <v>80.714285714285708</v>
      </c>
      <c r="BT127" s="132">
        <v>1335</v>
      </c>
      <c r="CN127" s="132" t="s">
        <v>504</v>
      </c>
      <c r="CO127" s="132" t="s">
        <v>436</v>
      </c>
      <c r="CP127" s="132" t="s">
        <v>505</v>
      </c>
    </row>
    <row r="128" spans="1:105" ht="15.75" thickBot="1" x14ac:dyDescent="0.3">
      <c r="A128" s="181">
        <v>125</v>
      </c>
      <c r="B128" s="182">
        <v>99</v>
      </c>
      <c r="C128" s="183">
        <v>44012</v>
      </c>
      <c r="D128" s="107">
        <f t="shared" si="72"/>
        <v>38349</v>
      </c>
      <c r="E128" s="113">
        <f t="shared" si="73"/>
        <v>50273</v>
      </c>
      <c r="F128" s="84">
        <f t="shared" si="74"/>
        <v>50</v>
      </c>
      <c r="G128" s="186">
        <v>0</v>
      </c>
      <c r="H128" s="186">
        <v>57</v>
      </c>
      <c r="I128" s="185">
        <f t="shared" si="43"/>
        <v>57</v>
      </c>
      <c r="J128" s="185">
        <f t="shared" si="48"/>
        <v>50163</v>
      </c>
      <c r="K128" s="187">
        <f t="shared" si="56"/>
        <v>551</v>
      </c>
      <c r="L128" s="185">
        <f t="shared" si="59"/>
        <v>74.142857142857139</v>
      </c>
      <c r="M128" s="188">
        <f t="shared" si="49"/>
        <v>1.0011375883127769</v>
      </c>
      <c r="N128" s="189">
        <f t="shared" si="50"/>
        <v>1.1375883127768827E-3</v>
      </c>
      <c r="O128" s="189">
        <f t="shared" si="51"/>
        <v>1.296841641140034E-3</v>
      </c>
      <c r="P128" s="188">
        <f t="shared" si="77"/>
        <v>0.96648044692737434</v>
      </c>
      <c r="Q128" s="107">
        <f t="shared" si="44"/>
        <v>5767</v>
      </c>
      <c r="R128" s="184">
        <v>11877</v>
      </c>
      <c r="S128" s="185">
        <v>3</v>
      </c>
      <c r="T128" s="186">
        <v>0</v>
      </c>
      <c r="U128" s="186">
        <v>1</v>
      </c>
      <c r="V128" s="185">
        <f t="shared" si="45"/>
        <v>1</v>
      </c>
      <c r="W128" s="185">
        <f t="shared" si="52"/>
        <v>11298</v>
      </c>
      <c r="X128" s="187">
        <f t="shared" si="57"/>
        <v>24</v>
      </c>
      <c r="Y128" s="190">
        <f t="shared" si="62"/>
        <v>1.4285714285714286</v>
      </c>
      <c r="Z128" s="188">
        <f t="shared" si="53"/>
        <v>1.0000885190758608</v>
      </c>
      <c r="AA128" s="189">
        <f t="shared" si="54"/>
        <v>8.8519075860826746E-5</v>
      </c>
      <c r="AB128" s="191">
        <f t="shared" si="66"/>
        <v>0.90909090909090917</v>
      </c>
      <c r="AC128" s="192">
        <f t="shared" si="46"/>
        <v>6107</v>
      </c>
      <c r="AD128" s="185">
        <v>6113</v>
      </c>
      <c r="AE128" s="186">
        <v>6</v>
      </c>
      <c r="AF128" s="186">
        <v>0</v>
      </c>
      <c r="AG128" s="186">
        <v>2</v>
      </c>
      <c r="AH128" s="186">
        <f t="shared" si="47"/>
        <v>2</v>
      </c>
      <c r="AI128" s="186">
        <f t="shared" si="55"/>
        <v>6114</v>
      </c>
      <c r="AJ128" s="187">
        <f t="shared" si="58"/>
        <v>18</v>
      </c>
      <c r="AK128" s="190">
        <f t="shared" si="60"/>
        <v>1.7142857142857142</v>
      </c>
      <c r="AL128" s="188">
        <f t="shared" si="69"/>
        <v>1.0003272251308901</v>
      </c>
      <c r="AM128" s="189">
        <f t="shared" si="70"/>
        <v>3.2722513089011862E-4</v>
      </c>
      <c r="AN128" s="193">
        <f t="shared" si="75"/>
        <v>1.0909090909090908</v>
      </c>
      <c r="AO128" s="316">
        <f t="shared" si="63"/>
        <v>-14</v>
      </c>
      <c r="AP128" s="316">
        <f t="shared" si="64"/>
        <v>1</v>
      </c>
      <c r="AQ128" s="316">
        <f t="shared" si="65"/>
        <v>1</v>
      </c>
      <c r="AR128" s="223" t="s">
        <v>221</v>
      </c>
      <c r="AS128" s="194">
        <v>50273</v>
      </c>
      <c r="AT128" s="181"/>
      <c r="AU128" s="195"/>
      <c r="AV128" s="335"/>
      <c r="AW128" s="34" t="s">
        <v>221</v>
      </c>
      <c r="AX128" s="296">
        <v>61</v>
      </c>
      <c r="AY128" s="56" t="s">
        <v>432</v>
      </c>
      <c r="AZ128" s="57" t="s">
        <v>433</v>
      </c>
      <c r="BA128" s="41">
        <f t="shared" si="76"/>
        <v>70.857142857142861</v>
      </c>
      <c r="BB128" s="291" t="s">
        <v>193</v>
      </c>
      <c r="BC128" s="37" t="s">
        <v>195</v>
      </c>
      <c r="BD128" s="45" t="s">
        <v>194</v>
      </c>
      <c r="BE128" s="17"/>
      <c r="BF128" s="291" t="s">
        <v>193</v>
      </c>
      <c r="BG128" s="37" t="s">
        <v>195</v>
      </c>
      <c r="BH128" s="45" t="s">
        <v>194</v>
      </c>
      <c r="BI128" s="180"/>
      <c r="BL128" s="15" t="s">
        <v>199</v>
      </c>
      <c r="BM128" s="45"/>
      <c r="BO128" s="15" t="s">
        <v>199</v>
      </c>
      <c r="BP128" s="45"/>
      <c r="BS128" s="17">
        <f t="shared" si="67"/>
        <v>78.714285714285708</v>
      </c>
      <c r="BT128" s="132">
        <v>1335</v>
      </c>
      <c r="CN128" s="132" t="s">
        <v>437</v>
      </c>
      <c r="CO128" s="132" t="s">
        <v>436</v>
      </c>
      <c r="CP128" s="132" t="s">
        <v>505</v>
      </c>
      <c r="CQ128" s="132" t="s">
        <v>437</v>
      </c>
      <c r="CR128" s="132" t="s">
        <v>436</v>
      </c>
      <c r="CS128" s="132" t="s">
        <v>505</v>
      </c>
      <c r="CT128" s="132" t="s">
        <v>505</v>
      </c>
      <c r="CU128" s="305" t="s">
        <v>500</v>
      </c>
      <c r="CV128" s="132" t="s">
        <v>506</v>
      </c>
      <c r="CW128" s="132" t="s">
        <v>507</v>
      </c>
      <c r="CX128" s="132" t="s">
        <v>508</v>
      </c>
      <c r="CY128" s="132" t="s">
        <v>503</v>
      </c>
      <c r="CZ128" s="132" t="s">
        <v>502</v>
      </c>
      <c r="DA128" s="132" t="s">
        <v>501</v>
      </c>
    </row>
    <row r="129" spans="1:108" x14ac:dyDescent="0.25">
      <c r="A129" s="51">
        <v>126</v>
      </c>
      <c r="B129" s="132">
        <v>100</v>
      </c>
      <c r="C129" s="54">
        <v>44013</v>
      </c>
      <c r="D129" s="107">
        <f t="shared" si="72"/>
        <v>38396</v>
      </c>
      <c r="E129" s="113">
        <f t="shared" si="73"/>
        <v>50335</v>
      </c>
      <c r="F129" s="84">
        <f t="shared" si="74"/>
        <v>62</v>
      </c>
      <c r="G129" s="116">
        <v>0</v>
      </c>
      <c r="H129" s="116">
        <v>74</v>
      </c>
      <c r="I129" s="110">
        <f t="shared" si="43"/>
        <v>74</v>
      </c>
      <c r="J129" s="110">
        <f t="shared" si="48"/>
        <v>50237</v>
      </c>
      <c r="K129" s="123">
        <f t="shared" si="56"/>
        <v>531</v>
      </c>
      <c r="L129" s="126">
        <f t="shared" si="59"/>
        <v>68.714285714285708</v>
      </c>
      <c r="M129" s="70">
        <f t="shared" si="49"/>
        <v>1.0014751908777386</v>
      </c>
      <c r="N129" s="73">
        <f t="shared" si="50"/>
        <v>1.4751908777386191E-3</v>
      </c>
      <c r="O129" s="73">
        <f t="shared" si="51"/>
        <v>1.3190011473725783E-3</v>
      </c>
      <c r="P129" s="70">
        <f t="shared" si="77"/>
        <v>0.92678227360308285</v>
      </c>
      <c r="Q129" s="107">
        <f t="shared" si="44"/>
        <v>5764</v>
      </c>
      <c r="R129" s="113">
        <v>11878</v>
      </c>
      <c r="S129" s="84">
        <v>1</v>
      </c>
      <c r="T129" s="116">
        <v>0</v>
      </c>
      <c r="U129" s="116">
        <v>1</v>
      </c>
      <c r="V129" s="110">
        <f t="shared" si="45"/>
        <v>1</v>
      </c>
      <c r="W129" s="110">
        <f t="shared" si="52"/>
        <v>11299</v>
      </c>
      <c r="X129" s="123">
        <f t="shared" si="57"/>
        <v>19</v>
      </c>
      <c r="Y129" s="125">
        <f t="shared" si="62"/>
        <v>1.2857142857142858</v>
      </c>
      <c r="Z129" s="53">
        <f t="shared" si="53"/>
        <v>1.0000885112409277</v>
      </c>
      <c r="AA129" s="73">
        <f t="shared" si="54"/>
        <v>8.8511240927680035E-5</v>
      </c>
      <c r="AB129" s="105">
        <f t="shared" si="66"/>
        <v>0.9</v>
      </c>
      <c r="AC129" s="106">
        <f t="shared" si="46"/>
        <v>6113</v>
      </c>
      <c r="AD129" s="84">
        <v>6115</v>
      </c>
      <c r="AE129" s="101">
        <v>2</v>
      </c>
      <c r="AF129" s="116">
        <v>0</v>
      </c>
      <c r="AG129" s="116">
        <v>3</v>
      </c>
      <c r="AH129" s="128">
        <f t="shared" si="47"/>
        <v>3</v>
      </c>
      <c r="AI129" s="128">
        <f t="shared" si="55"/>
        <v>6117</v>
      </c>
      <c r="AJ129" s="123">
        <f t="shared" si="58"/>
        <v>18</v>
      </c>
      <c r="AK129" s="125">
        <f t="shared" si="60"/>
        <v>1.8571428571428572</v>
      </c>
      <c r="AL129" s="70">
        <f t="shared" si="69"/>
        <v>1.0004906771344455</v>
      </c>
      <c r="AM129" s="73">
        <f t="shared" si="70"/>
        <v>4.906771344455052E-4</v>
      </c>
      <c r="AN129" s="74">
        <f t="shared" si="75"/>
        <v>1.0833333333333335</v>
      </c>
      <c r="AO129" s="316">
        <f t="shared" si="63"/>
        <v>-20</v>
      </c>
      <c r="AP129" s="316">
        <f t="shared" si="64"/>
        <v>-5</v>
      </c>
      <c r="AQ129" s="316">
        <f t="shared" si="65"/>
        <v>0</v>
      </c>
      <c r="AR129" s="224" t="s">
        <v>147</v>
      </c>
      <c r="AS129" s="176">
        <v>50335</v>
      </c>
      <c r="AT129" s="169"/>
      <c r="AU129" s="178"/>
      <c r="AV129" s="335"/>
      <c r="AW129" s="235" t="s">
        <v>147</v>
      </c>
      <c r="AX129" s="286">
        <v>73</v>
      </c>
      <c r="AY129" s="287">
        <f t="shared" ref="AY129:AY160" si="78">AX129-AZ129</f>
        <v>0</v>
      </c>
      <c r="AZ129" s="288">
        <v>73</v>
      </c>
      <c r="BA129" s="41">
        <f t="shared" si="76"/>
        <v>68.285714285714292</v>
      </c>
      <c r="BB129" s="2">
        <f>_xlfn.XLOOKUP(BK129,BL:BL,BM:BM,0)</f>
        <v>2</v>
      </c>
      <c r="BC129" s="171">
        <f t="shared" ref="BC129:BC160" si="79">BB129-BD129</f>
        <v>0</v>
      </c>
      <c r="BD129" s="292">
        <v>2</v>
      </c>
      <c r="BE129" s="17"/>
      <c r="BF129" s="2">
        <f>_xlfn.XLOOKUP(BK129,BO:BO,BP:BP,0)</f>
        <v>0</v>
      </c>
      <c r="BG129" s="297">
        <f t="shared" ref="BG129:BG160" si="80">BF129-BH129</f>
        <v>0</v>
      </c>
      <c r="BH129" s="299">
        <v>0</v>
      </c>
      <c r="BI129" s="180"/>
      <c r="BK129" s="219" t="s">
        <v>147</v>
      </c>
      <c r="BL129" s="227" t="s">
        <v>147</v>
      </c>
      <c r="BM129" s="230">
        <v>2</v>
      </c>
      <c r="BN129" s="2">
        <f>_xlfn.XLOOKUP(BK129,BL:BL,BM:BM,0)</f>
        <v>2</v>
      </c>
      <c r="BO129" s="227" t="s">
        <v>148</v>
      </c>
      <c r="BP129" s="230">
        <v>1</v>
      </c>
      <c r="BQ129" s="2">
        <f>_xlfn.XLOOKUP(BK129,BO:BO,BP:BP,0)</f>
        <v>0</v>
      </c>
      <c r="BS129" s="17">
        <f t="shared" si="67"/>
        <v>75.857142857142861</v>
      </c>
      <c r="BT129" s="132">
        <v>1335</v>
      </c>
      <c r="CM129" s="1" t="s">
        <v>147</v>
      </c>
      <c r="CO129" s="132">
        <v>61</v>
      </c>
      <c r="CP129" s="132">
        <v>12</v>
      </c>
      <c r="CR129" s="132">
        <v>61</v>
      </c>
      <c r="CS129" s="132">
        <v>12</v>
      </c>
      <c r="CT129" s="236">
        <v>44013</v>
      </c>
      <c r="CU129" s="303">
        <f t="shared" ref="CU129:CU160" si="81">SUM(CV129:CX129)</f>
        <v>0</v>
      </c>
      <c r="CV129" s="132">
        <f t="shared" ref="CV129:CV160" si="82">CN129-CQ129</f>
        <v>0</v>
      </c>
      <c r="CW129" s="132">
        <f t="shared" ref="CW129:CW160" si="83">CO129-CR129</f>
        <v>0</v>
      </c>
      <c r="CX129" s="132">
        <f t="shared" ref="CX129:CX160" si="84">CP129-CS129</f>
        <v>0</v>
      </c>
      <c r="CY129" s="31">
        <f t="shared" ref="CY129:CY160" si="85">IF(CV129&lt;0,-CV129,0)</f>
        <v>0</v>
      </c>
      <c r="CZ129" s="32">
        <f t="shared" ref="CZ129:CZ160" si="86">IF(CW129&lt;0,-CW129,0)</f>
        <v>0</v>
      </c>
      <c r="DA129" s="33">
        <f t="shared" ref="DA129:DA160" si="87">IF(CX129&lt;0,-CX129,0)</f>
        <v>0</v>
      </c>
      <c r="DB129" s="132">
        <f t="shared" ref="DB129:DB192" si="88">CQ129-CY129</f>
        <v>0</v>
      </c>
      <c r="DC129" s="132">
        <f t="shared" ref="DC129:DC192" si="89">CR129-CZ129</f>
        <v>61</v>
      </c>
      <c r="DD129" s="132">
        <f t="shared" ref="DD129:DD192" si="90">CS129-DA129</f>
        <v>12</v>
      </c>
    </row>
    <row r="130" spans="1:108" x14ac:dyDescent="0.25">
      <c r="A130" s="51">
        <v>127</v>
      </c>
      <c r="B130" s="132">
        <v>101</v>
      </c>
      <c r="C130" s="54">
        <v>44014</v>
      </c>
      <c r="D130" s="107">
        <f t="shared" si="72"/>
        <v>38457</v>
      </c>
      <c r="E130" s="113">
        <f t="shared" si="73"/>
        <v>50412</v>
      </c>
      <c r="F130" s="84">
        <f t="shared" si="74"/>
        <v>77</v>
      </c>
      <c r="G130" s="116">
        <v>0</v>
      </c>
      <c r="H130" s="116">
        <v>75</v>
      </c>
      <c r="I130" s="110">
        <f t="shared" si="43"/>
        <v>75</v>
      </c>
      <c r="J130" s="110">
        <f t="shared" si="48"/>
        <v>50312</v>
      </c>
      <c r="K130" s="123">
        <f t="shared" si="56"/>
        <v>498</v>
      </c>
      <c r="L130" s="126">
        <f t="shared" si="59"/>
        <v>67.571428571428569</v>
      </c>
      <c r="M130" s="70">
        <f t="shared" si="49"/>
        <v>1.001492923542409</v>
      </c>
      <c r="N130" s="73">
        <f t="shared" si="50"/>
        <v>1.4929235424090415E-3</v>
      </c>
      <c r="O130" s="73">
        <f t="shared" si="51"/>
        <v>1.2929820928551995E-3</v>
      </c>
      <c r="P130" s="70">
        <f t="shared" si="77"/>
        <v>0.98336798336798348</v>
      </c>
      <c r="Q130" s="107">
        <f t="shared" si="44"/>
        <v>5763</v>
      </c>
      <c r="R130" s="113">
        <v>11878</v>
      </c>
      <c r="S130" s="84">
        <v>0</v>
      </c>
      <c r="T130" s="116">
        <v>0</v>
      </c>
      <c r="U130" s="116">
        <v>0</v>
      </c>
      <c r="V130" s="110">
        <f t="shared" si="45"/>
        <v>0</v>
      </c>
      <c r="W130" s="110">
        <f t="shared" si="52"/>
        <v>11299</v>
      </c>
      <c r="X130" s="123">
        <f t="shared" si="57"/>
        <v>15</v>
      </c>
      <c r="Y130" s="125">
        <f t="shared" si="62"/>
        <v>0.8571428571428571</v>
      </c>
      <c r="Z130" s="53">
        <f t="shared" si="53"/>
        <v>1</v>
      </c>
      <c r="AA130" s="73">
        <f t="shared" si="54"/>
        <v>0</v>
      </c>
      <c r="AB130" s="105">
        <f t="shared" si="66"/>
        <v>0.66666666666666663</v>
      </c>
      <c r="AC130" s="106">
        <f t="shared" si="46"/>
        <v>6115</v>
      </c>
      <c r="AD130" s="84">
        <v>6118</v>
      </c>
      <c r="AE130" s="101">
        <v>3</v>
      </c>
      <c r="AF130" s="116">
        <v>0</v>
      </c>
      <c r="AG130" s="116">
        <v>0</v>
      </c>
      <c r="AH130" s="128">
        <f t="shared" si="47"/>
        <v>0</v>
      </c>
      <c r="AI130" s="128">
        <f t="shared" si="55"/>
        <v>6117</v>
      </c>
      <c r="AJ130" s="123">
        <f t="shared" si="58"/>
        <v>18</v>
      </c>
      <c r="AK130" s="125">
        <f t="shared" si="60"/>
        <v>1.8571428571428572</v>
      </c>
      <c r="AL130" s="70">
        <f t="shared" si="69"/>
        <v>1</v>
      </c>
      <c r="AM130" s="73">
        <f t="shared" si="70"/>
        <v>0</v>
      </c>
      <c r="AN130" s="74">
        <f t="shared" si="75"/>
        <v>1</v>
      </c>
      <c r="AO130" s="316">
        <f t="shared" si="63"/>
        <v>-33</v>
      </c>
      <c r="AP130" s="316">
        <f t="shared" si="64"/>
        <v>-4</v>
      </c>
      <c r="AQ130" s="316">
        <f t="shared" si="65"/>
        <v>0</v>
      </c>
      <c r="AR130" s="224" t="s">
        <v>148</v>
      </c>
      <c r="AS130" s="176">
        <v>50412</v>
      </c>
      <c r="AT130" s="169"/>
      <c r="AU130" s="178"/>
      <c r="AV130" s="335"/>
      <c r="AW130" s="235" t="s">
        <v>148</v>
      </c>
      <c r="AX130" s="289">
        <v>61</v>
      </c>
      <c r="AY130" s="232">
        <f t="shared" si="78"/>
        <v>0</v>
      </c>
      <c r="AZ130" s="290">
        <v>61</v>
      </c>
      <c r="BA130" s="41">
        <f t="shared" si="76"/>
        <v>66.285714285714292</v>
      </c>
      <c r="BB130" s="2">
        <f t="shared" ref="BB130:BB193" si="91">_xlfn.XLOOKUP(BK130,BL:BL,BM:BM,0)</f>
        <v>2</v>
      </c>
      <c r="BC130" s="169">
        <f t="shared" si="79"/>
        <v>0</v>
      </c>
      <c r="BD130" s="293">
        <v>2</v>
      </c>
      <c r="BE130" s="17"/>
      <c r="BF130" s="2">
        <f>_xlfn.XLOOKUP(BK130,BO:BO,BP:BP,0)</f>
        <v>1</v>
      </c>
      <c r="BG130" s="233">
        <f t="shared" si="80"/>
        <v>0</v>
      </c>
      <c r="BH130" s="300">
        <v>1</v>
      </c>
      <c r="BI130" s="180"/>
      <c r="BK130" s="219" t="s">
        <v>148</v>
      </c>
      <c r="BL130" s="228" t="s">
        <v>148</v>
      </c>
      <c r="BM130" s="231">
        <v>2</v>
      </c>
      <c r="BN130" s="2">
        <f t="shared" ref="BN130:BN161" si="92">_xlfn.SINGLE(_xlfn.XLOOKUP(BK130,BL:BL,BM:BM,0))</f>
        <v>2</v>
      </c>
      <c r="BO130" s="228" t="s">
        <v>149</v>
      </c>
      <c r="BP130" s="231">
        <v>1</v>
      </c>
      <c r="BQ130" s="2">
        <f t="shared" ref="BQ130:BQ160" si="93">_xlfn.XLOOKUP(BK130,BO:BO,BP:BP,0)</f>
        <v>1</v>
      </c>
      <c r="BS130" s="17">
        <f t="shared" si="67"/>
        <v>71.142857142857139</v>
      </c>
      <c r="BT130" s="132">
        <v>1335</v>
      </c>
      <c r="CM130" s="1" t="s">
        <v>148</v>
      </c>
      <c r="CO130" s="132">
        <v>49</v>
      </c>
      <c r="CP130" s="132">
        <v>12</v>
      </c>
      <c r="CR130" s="132">
        <v>49</v>
      </c>
      <c r="CS130" s="132">
        <v>12</v>
      </c>
      <c r="CT130" s="236">
        <v>44014</v>
      </c>
      <c r="CU130" s="304">
        <f t="shared" si="81"/>
        <v>0</v>
      </c>
      <c r="CV130" s="132">
        <f t="shared" si="82"/>
        <v>0</v>
      </c>
      <c r="CW130" s="132">
        <f t="shared" si="83"/>
        <v>0</v>
      </c>
      <c r="CX130" s="132">
        <f t="shared" si="84"/>
        <v>0</v>
      </c>
      <c r="CY130" s="34">
        <f t="shared" si="85"/>
        <v>0</v>
      </c>
      <c r="CZ130" s="17">
        <f t="shared" si="86"/>
        <v>0</v>
      </c>
      <c r="DA130" s="180">
        <f t="shared" si="87"/>
        <v>0</v>
      </c>
      <c r="DB130" s="132">
        <f t="shared" si="88"/>
        <v>0</v>
      </c>
      <c r="DC130" s="132">
        <f t="shared" si="89"/>
        <v>49</v>
      </c>
      <c r="DD130" s="132">
        <f t="shared" si="90"/>
        <v>12</v>
      </c>
    </row>
    <row r="131" spans="1:108" x14ac:dyDescent="0.25">
      <c r="A131" s="51">
        <v>128</v>
      </c>
      <c r="B131" s="132">
        <v>102</v>
      </c>
      <c r="C131" s="54">
        <v>44015</v>
      </c>
      <c r="D131" s="107">
        <f t="shared" si="72"/>
        <v>38534</v>
      </c>
      <c r="E131" s="113">
        <f t="shared" si="73"/>
        <v>50487</v>
      </c>
      <c r="F131" s="84">
        <f t="shared" si="74"/>
        <v>75</v>
      </c>
      <c r="G131" s="116">
        <v>0</v>
      </c>
      <c r="H131" s="116">
        <v>59</v>
      </c>
      <c r="I131" s="110">
        <f t="shared" si="43"/>
        <v>59</v>
      </c>
      <c r="J131" s="110">
        <f t="shared" si="48"/>
        <v>50371</v>
      </c>
      <c r="K131" s="123">
        <f t="shared" si="56"/>
        <v>482</v>
      </c>
      <c r="L131" s="126">
        <f t="shared" si="59"/>
        <v>66.285714285714292</v>
      </c>
      <c r="M131" s="70">
        <f t="shared" si="49"/>
        <v>1.0011726824614406</v>
      </c>
      <c r="N131" s="73">
        <f t="shared" si="50"/>
        <v>1.1726824614406439E-3</v>
      </c>
      <c r="O131" s="73">
        <f t="shared" si="51"/>
        <v>1.2554532894723635E-3</v>
      </c>
      <c r="P131" s="70">
        <f t="shared" si="77"/>
        <v>0.9809725158562369</v>
      </c>
      <c r="Q131" s="107">
        <f t="shared" si="44"/>
        <v>5760</v>
      </c>
      <c r="R131" s="113">
        <v>11882</v>
      </c>
      <c r="S131" s="84">
        <v>4</v>
      </c>
      <c r="T131" s="116">
        <v>0</v>
      </c>
      <c r="U131" s="116">
        <v>1</v>
      </c>
      <c r="V131" s="110">
        <f t="shared" si="45"/>
        <v>1</v>
      </c>
      <c r="W131" s="110">
        <f t="shared" si="52"/>
        <v>11300</v>
      </c>
      <c r="X131" s="123">
        <f t="shared" si="57"/>
        <v>14</v>
      </c>
      <c r="Y131" s="125">
        <f t="shared" si="62"/>
        <v>1</v>
      </c>
      <c r="Z131" s="53">
        <f t="shared" si="53"/>
        <v>1.0000885034073812</v>
      </c>
      <c r="AA131" s="73">
        <f t="shared" si="54"/>
        <v>8.8503407381201882E-5</v>
      </c>
      <c r="AB131" s="105">
        <f t="shared" si="66"/>
        <v>1.1666666666666667</v>
      </c>
      <c r="AC131" s="106">
        <f t="shared" si="46"/>
        <v>6118</v>
      </c>
      <c r="AD131" s="84">
        <v>6120</v>
      </c>
      <c r="AE131" s="101">
        <v>2</v>
      </c>
      <c r="AF131" s="116">
        <v>0</v>
      </c>
      <c r="AG131" s="116">
        <v>3</v>
      </c>
      <c r="AH131" s="128">
        <f t="shared" si="47"/>
        <v>3</v>
      </c>
      <c r="AI131" s="128">
        <f t="shared" si="55"/>
        <v>6120</v>
      </c>
      <c r="AJ131" s="123">
        <f t="shared" si="58"/>
        <v>17</v>
      </c>
      <c r="AK131" s="125">
        <f t="shared" si="60"/>
        <v>2</v>
      </c>
      <c r="AL131" s="70">
        <f t="shared" si="69"/>
        <v>1.0004904364884748</v>
      </c>
      <c r="AM131" s="73">
        <f t="shared" si="70"/>
        <v>4.9043648847479915E-4</v>
      </c>
      <c r="AN131" s="74">
        <f t="shared" si="75"/>
        <v>1.0769230769230769</v>
      </c>
      <c r="AO131" s="316">
        <f t="shared" si="63"/>
        <v>-16</v>
      </c>
      <c r="AP131" s="316">
        <f t="shared" si="64"/>
        <v>-1</v>
      </c>
      <c r="AQ131" s="316">
        <f t="shared" si="65"/>
        <v>-1</v>
      </c>
      <c r="AR131" s="224" t="s">
        <v>149</v>
      </c>
      <c r="AS131" s="176">
        <v>50487</v>
      </c>
      <c r="AT131" s="169"/>
      <c r="AU131" s="178"/>
      <c r="AV131" s="335"/>
      <c r="AW131" s="235" t="s">
        <v>149</v>
      </c>
      <c r="AX131" s="289">
        <v>52</v>
      </c>
      <c r="AY131" s="232">
        <f t="shared" si="78"/>
        <v>0</v>
      </c>
      <c r="AZ131" s="290">
        <v>52</v>
      </c>
      <c r="BA131" s="41">
        <f t="shared" si="76"/>
        <v>65.142857142857139</v>
      </c>
      <c r="BB131" s="2">
        <f t="shared" si="91"/>
        <v>1</v>
      </c>
      <c r="BC131" s="169">
        <f t="shared" si="79"/>
        <v>0</v>
      </c>
      <c r="BD131" s="293">
        <v>1</v>
      </c>
      <c r="BE131" s="17"/>
      <c r="BF131" s="2">
        <f t="shared" ref="BF131:BF194" si="94">_xlfn.XLOOKUP(BK131,BO:BO,BP:BP,0)</f>
        <v>1</v>
      </c>
      <c r="BG131" s="233">
        <f t="shared" si="80"/>
        <v>0</v>
      </c>
      <c r="BH131" s="300">
        <v>1</v>
      </c>
      <c r="BI131" s="180"/>
      <c r="BK131" s="219" t="s">
        <v>149</v>
      </c>
      <c r="BL131" s="228" t="s">
        <v>149</v>
      </c>
      <c r="BM131" s="231">
        <v>1</v>
      </c>
      <c r="BN131" s="2">
        <f t="shared" si="92"/>
        <v>1</v>
      </c>
      <c r="BO131" s="228" t="s">
        <v>152</v>
      </c>
      <c r="BP131" s="231">
        <v>1</v>
      </c>
      <c r="BQ131" s="2">
        <f t="shared" si="93"/>
        <v>1</v>
      </c>
      <c r="BS131" s="17">
        <f t="shared" si="67"/>
        <v>68.857142857142861</v>
      </c>
      <c r="BT131" s="132">
        <v>1335</v>
      </c>
      <c r="CM131" s="1" t="s">
        <v>149</v>
      </c>
      <c r="CN131" s="132">
        <v>1</v>
      </c>
      <c r="CO131" s="132">
        <v>46</v>
      </c>
      <c r="CP131" s="132">
        <v>5</v>
      </c>
      <c r="CQ131" s="132">
        <v>1</v>
      </c>
      <c r="CR131" s="132">
        <v>46</v>
      </c>
      <c r="CS131" s="132">
        <v>5</v>
      </c>
      <c r="CT131" s="236">
        <v>44015</v>
      </c>
      <c r="CU131" s="304">
        <f t="shared" si="81"/>
        <v>0</v>
      </c>
      <c r="CV131" s="132">
        <f t="shared" si="82"/>
        <v>0</v>
      </c>
      <c r="CW131" s="132">
        <f t="shared" si="83"/>
        <v>0</v>
      </c>
      <c r="CX131" s="132">
        <f t="shared" si="84"/>
        <v>0</v>
      </c>
      <c r="CY131" s="34">
        <f t="shared" si="85"/>
        <v>0</v>
      </c>
      <c r="CZ131" s="17">
        <f t="shared" si="86"/>
        <v>0</v>
      </c>
      <c r="DA131" s="180">
        <f t="shared" si="87"/>
        <v>0</v>
      </c>
      <c r="DB131" s="132">
        <f t="shared" si="88"/>
        <v>1</v>
      </c>
      <c r="DC131" s="132">
        <f t="shared" si="89"/>
        <v>46</v>
      </c>
      <c r="DD131" s="132">
        <f t="shared" si="90"/>
        <v>5</v>
      </c>
    </row>
    <row r="132" spans="1:108" x14ac:dyDescent="0.25">
      <c r="A132" s="51">
        <v>129</v>
      </c>
      <c r="B132" s="132">
        <v>103</v>
      </c>
      <c r="C132" s="54">
        <v>44016</v>
      </c>
      <c r="D132" s="107">
        <f t="shared" si="72"/>
        <v>38605</v>
      </c>
      <c r="E132" s="113">
        <f t="shared" si="73"/>
        <v>50548</v>
      </c>
      <c r="F132" s="84">
        <f t="shared" si="74"/>
        <v>61</v>
      </c>
      <c r="G132" s="116">
        <v>0</v>
      </c>
      <c r="H132" s="116">
        <v>77</v>
      </c>
      <c r="I132" s="110">
        <f t="shared" ref="I132:I195" si="95">G132+H132</f>
        <v>77</v>
      </c>
      <c r="J132" s="110">
        <f t="shared" si="48"/>
        <v>50448</v>
      </c>
      <c r="K132" s="123">
        <f t="shared" si="56"/>
        <v>474</v>
      </c>
      <c r="L132" s="126">
        <f t="shared" si="59"/>
        <v>65.714285714285708</v>
      </c>
      <c r="M132" s="70">
        <f t="shared" si="49"/>
        <v>1.0015286573623712</v>
      </c>
      <c r="N132" s="73">
        <f t="shared" si="50"/>
        <v>1.5286573623711774E-3</v>
      </c>
      <c r="O132" s="73">
        <f t="shared" si="51"/>
        <v>1.3614085113472728E-3</v>
      </c>
      <c r="P132" s="70">
        <f t="shared" si="77"/>
        <v>0.9913793103448274</v>
      </c>
      <c r="Q132" s="107">
        <f t="shared" ref="Q132:Q169" si="96">R132-S132-AC132</f>
        <v>5762</v>
      </c>
      <c r="R132" s="113">
        <v>11883</v>
      </c>
      <c r="S132" s="84">
        <v>1</v>
      </c>
      <c r="T132" s="116">
        <v>0</v>
      </c>
      <c r="U132" s="116">
        <v>0</v>
      </c>
      <c r="V132" s="110">
        <f t="shared" ref="V132:V195" si="97">T132+U132</f>
        <v>0</v>
      </c>
      <c r="W132" s="110">
        <f t="shared" si="52"/>
        <v>11300</v>
      </c>
      <c r="X132" s="123">
        <f t="shared" si="57"/>
        <v>15</v>
      </c>
      <c r="Y132" s="125">
        <f t="shared" si="62"/>
        <v>0.7142857142857143</v>
      </c>
      <c r="Z132" s="53">
        <f t="shared" si="53"/>
        <v>1</v>
      </c>
      <c r="AA132" s="73">
        <f t="shared" si="54"/>
        <v>0</v>
      </c>
      <c r="AB132" s="105">
        <f t="shared" si="66"/>
        <v>0.7142857142857143</v>
      </c>
      <c r="AC132" s="106">
        <f t="shared" ref="AC132:AC195" si="98">AD132-AE132</f>
        <v>6120</v>
      </c>
      <c r="AD132" s="84">
        <v>6126</v>
      </c>
      <c r="AE132" s="101">
        <v>6</v>
      </c>
      <c r="AF132" s="116">
        <v>0</v>
      </c>
      <c r="AG132" s="116">
        <v>0</v>
      </c>
      <c r="AH132" s="128">
        <f t="shared" ref="AH132:AH195" si="99">AF132+AG132</f>
        <v>0</v>
      </c>
      <c r="AI132" s="128">
        <f t="shared" si="55"/>
        <v>6120</v>
      </c>
      <c r="AJ132" s="123">
        <f t="shared" si="58"/>
        <v>21</v>
      </c>
      <c r="AK132" s="125">
        <f t="shared" si="60"/>
        <v>1.5714285714285714</v>
      </c>
      <c r="AL132" s="70">
        <f t="shared" si="69"/>
        <v>1</v>
      </c>
      <c r="AM132" s="73">
        <f t="shared" si="70"/>
        <v>0</v>
      </c>
      <c r="AN132" s="74">
        <f t="shared" si="75"/>
        <v>0.7857142857142857</v>
      </c>
      <c r="AO132" s="316">
        <f t="shared" si="63"/>
        <v>-8</v>
      </c>
      <c r="AP132" s="316">
        <f t="shared" si="64"/>
        <v>1</v>
      </c>
      <c r="AQ132" s="316">
        <f t="shared" si="65"/>
        <v>4</v>
      </c>
      <c r="AR132" s="224" t="s">
        <v>150</v>
      </c>
      <c r="AS132" s="176">
        <v>50548</v>
      </c>
      <c r="AT132" s="169"/>
      <c r="AU132" s="178"/>
      <c r="AV132" s="335"/>
      <c r="AW132" s="235" t="s">
        <v>150</v>
      </c>
      <c r="AX132" s="289">
        <v>50</v>
      </c>
      <c r="AY132" s="232">
        <f t="shared" si="78"/>
        <v>0</v>
      </c>
      <c r="AZ132" s="290">
        <v>50</v>
      </c>
      <c r="BA132" s="41">
        <f t="shared" si="76"/>
        <v>61.571428571428569</v>
      </c>
      <c r="BB132" s="2">
        <f t="shared" si="91"/>
        <v>1</v>
      </c>
      <c r="BC132" s="169">
        <f t="shared" si="79"/>
        <v>0</v>
      </c>
      <c r="BD132" s="293">
        <v>1</v>
      </c>
      <c r="BE132" s="17"/>
      <c r="BF132" s="2">
        <f t="shared" si="94"/>
        <v>0</v>
      </c>
      <c r="BG132" s="233">
        <f t="shared" si="80"/>
        <v>0</v>
      </c>
      <c r="BH132" s="300">
        <v>0</v>
      </c>
      <c r="BI132" s="180"/>
      <c r="BK132" s="219" t="s">
        <v>150</v>
      </c>
      <c r="BL132" s="34" t="s">
        <v>150</v>
      </c>
      <c r="BM132" s="58">
        <v>1</v>
      </c>
      <c r="BN132" s="2">
        <f t="shared" si="92"/>
        <v>1</v>
      </c>
      <c r="BO132" s="34" t="s">
        <v>157</v>
      </c>
      <c r="BP132" s="58">
        <v>1</v>
      </c>
      <c r="BQ132" s="2">
        <f t="shared" si="93"/>
        <v>0</v>
      </c>
      <c r="BS132" s="17">
        <f t="shared" si="67"/>
        <v>67.714285714285708</v>
      </c>
      <c r="BT132" s="132">
        <v>1335</v>
      </c>
      <c r="CM132" s="1" t="s">
        <v>150</v>
      </c>
      <c r="CO132" s="132">
        <v>45</v>
      </c>
      <c r="CP132" s="132">
        <v>5</v>
      </c>
      <c r="CR132" s="132">
        <v>45</v>
      </c>
      <c r="CS132" s="132">
        <v>5</v>
      </c>
      <c r="CT132" s="236">
        <v>44016</v>
      </c>
      <c r="CU132" s="304">
        <f t="shared" si="81"/>
        <v>0</v>
      </c>
      <c r="CV132" s="132">
        <f t="shared" si="82"/>
        <v>0</v>
      </c>
      <c r="CW132" s="132">
        <f t="shared" si="83"/>
        <v>0</v>
      </c>
      <c r="CX132" s="132">
        <f t="shared" si="84"/>
        <v>0</v>
      </c>
      <c r="CY132" s="34">
        <f t="shared" si="85"/>
        <v>0</v>
      </c>
      <c r="CZ132" s="17">
        <f t="shared" si="86"/>
        <v>0</v>
      </c>
      <c r="DA132" s="180">
        <f t="shared" si="87"/>
        <v>0</v>
      </c>
      <c r="DB132" s="132">
        <f t="shared" si="88"/>
        <v>0</v>
      </c>
      <c r="DC132" s="132">
        <f t="shared" si="89"/>
        <v>45</v>
      </c>
      <c r="DD132" s="132">
        <f t="shared" si="90"/>
        <v>5</v>
      </c>
    </row>
    <row r="133" spans="1:108" x14ac:dyDescent="0.25">
      <c r="A133" s="51">
        <v>130</v>
      </c>
      <c r="B133" s="132">
        <v>104</v>
      </c>
      <c r="C133" s="54">
        <v>44017</v>
      </c>
      <c r="D133" s="107">
        <f t="shared" si="72"/>
        <v>38665</v>
      </c>
      <c r="E133" s="113">
        <f t="shared" si="73"/>
        <v>50621</v>
      </c>
      <c r="F133" s="84">
        <f t="shared" si="74"/>
        <v>73</v>
      </c>
      <c r="G133" s="116">
        <v>0</v>
      </c>
      <c r="H133" s="116">
        <v>43</v>
      </c>
      <c r="I133" s="110">
        <f t="shared" si="95"/>
        <v>43</v>
      </c>
      <c r="J133" s="110">
        <f t="shared" ref="J133:J196" si="100">J132+I133</f>
        <v>50491</v>
      </c>
      <c r="K133" s="123">
        <f t="shared" si="56"/>
        <v>474</v>
      </c>
      <c r="L133" s="126">
        <f t="shared" si="59"/>
        <v>62.142857142857146</v>
      </c>
      <c r="M133" s="70">
        <f t="shared" ref="M133:M196" si="101">J133/J132</f>
        <v>1.0008523628290518</v>
      </c>
      <c r="N133" s="73">
        <f t="shared" ref="N133:N196" si="102">(M133-1)</f>
        <v>8.5236282905176708E-4</v>
      </c>
      <c r="O133" s="73">
        <f t="shared" ref="O133:O196" si="103">SUM(N129:N133)/5</f>
        <v>1.3043634146022499E-3</v>
      </c>
      <c r="P133" s="70">
        <f t="shared" si="77"/>
        <v>0.94565217391304357</v>
      </c>
      <c r="Q133" s="107">
        <f t="shared" si="96"/>
        <v>5757</v>
      </c>
      <c r="R133" s="113">
        <v>11884</v>
      </c>
      <c r="S133" s="84">
        <v>1</v>
      </c>
      <c r="T133" s="116">
        <v>0</v>
      </c>
      <c r="U133" s="116">
        <v>1</v>
      </c>
      <c r="V133" s="110">
        <f t="shared" si="97"/>
        <v>1</v>
      </c>
      <c r="W133" s="110">
        <f t="shared" ref="W133:W196" si="104">W132+V133</f>
        <v>11301</v>
      </c>
      <c r="X133" s="123">
        <f t="shared" si="57"/>
        <v>13</v>
      </c>
      <c r="Y133" s="125">
        <f t="shared" si="62"/>
        <v>0.7142857142857143</v>
      </c>
      <c r="Z133" s="53">
        <f t="shared" ref="Z133:Z196" si="105">W133/W132</f>
        <v>1.0000884955752212</v>
      </c>
      <c r="AA133" s="73">
        <f t="shared" ref="AA133:AA196" si="106">Z133-1</f>
        <v>8.8495575221170242E-5</v>
      </c>
      <c r="AB133" s="105">
        <f t="shared" si="66"/>
        <v>1</v>
      </c>
      <c r="AC133" s="106">
        <f t="shared" si="98"/>
        <v>6126</v>
      </c>
      <c r="AD133" s="84">
        <v>6127</v>
      </c>
      <c r="AE133" s="101">
        <v>1</v>
      </c>
      <c r="AF133" s="116">
        <v>0</v>
      </c>
      <c r="AG133" s="116">
        <v>3</v>
      </c>
      <c r="AH133" s="128">
        <f t="shared" si="99"/>
        <v>3</v>
      </c>
      <c r="AI133" s="128">
        <f t="shared" ref="AI133:AI196" si="107">AI132+AH133</f>
        <v>6123</v>
      </c>
      <c r="AJ133" s="123">
        <f t="shared" si="58"/>
        <v>22</v>
      </c>
      <c r="AK133" s="125">
        <f t="shared" si="60"/>
        <v>1.7142857142857142</v>
      </c>
      <c r="AL133" s="70">
        <f t="shared" si="69"/>
        <v>1.0004901960784314</v>
      </c>
      <c r="AM133" s="73">
        <f t="shared" si="70"/>
        <v>4.9019607843137081E-4</v>
      </c>
      <c r="AN133" s="74">
        <f t="shared" si="75"/>
        <v>1.0909090909090908</v>
      </c>
      <c r="AO133" s="316">
        <f t="shared" si="63"/>
        <v>0</v>
      </c>
      <c r="AP133" s="316">
        <f t="shared" si="64"/>
        <v>-2</v>
      </c>
      <c r="AQ133" s="316">
        <f t="shared" si="65"/>
        <v>1</v>
      </c>
      <c r="AR133" s="224" t="s">
        <v>151</v>
      </c>
      <c r="AS133" s="176">
        <v>50621</v>
      </c>
      <c r="AT133" s="169"/>
      <c r="AU133" s="178"/>
      <c r="AV133" s="335"/>
      <c r="AW133" s="235" t="s">
        <v>151</v>
      </c>
      <c r="AX133" s="289">
        <v>52</v>
      </c>
      <c r="AY133" s="232">
        <f t="shared" si="78"/>
        <v>0</v>
      </c>
      <c r="AZ133" s="290">
        <v>52</v>
      </c>
      <c r="BA133" s="41">
        <f t="shared" si="76"/>
        <v>60.571428571428569</v>
      </c>
      <c r="BB133" s="2">
        <f t="shared" si="91"/>
        <v>1</v>
      </c>
      <c r="BC133" s="169">
        <f t="shared" si="79"/>
        <v>0</v>
      </c>
      <c r="BD133" s="293">
        <v>1</v>
      </c>
      <c r="BE133" s="17"/>
      <c r="BF133" s="2">
        <f t="shared" si="94"/>
        <v>0</v>
      </c>
      <c r="BG133" s="233">
        <f t="shared" si="80"/>
        <v>0</v>
      </c>
      <c r="BH133" s="300">
        <v>0</v>
      </c>
      <c r="BI133" s="180"/>
      <c r="BK133" s="219" t="s">
        <v>151</v>
      </c>
      <c r="BL133" s="34" t="s">
        <v>151</v>
      </c>
      <c r="BM133" s="58">
        <v>1</v>
      </c>
      <c r="BN133" s="2">
        <f t="shared" si="92"/>
        <v>1</v>
      </c>
      <c r="BO133" s="34" t="s">
        <v>159</v>
      </c>
      <c r="BP133" s="58">
        <v>4</v>
      </c>
      <c r="BQ133" s="2">
        <f t="shared" si="93"/>
        <v>0</v>
      </c>
      <c r="BS133" s="17">
        <f t="shared" si="67"/>
        <v>67.714285714285708</v>
      </c>
      <c r="BT133" s="132">
        <v>1335</v>
      </c>
      <c r="CM133" s="1" t="s">
        <v>151</v>
      </c>
      <c r="CO133" s="132">
        <v>50</v>
      </c>
      <c r="CP133" s="132">
        <v>2</v>
      </c>
      <c r="CR133" s="132">
        <v>50</v>
      </c>
      <c r="CS133" s="132">
        <v>2</v>
      </c>
      <c r="CT133" s="236">
        <v>44017</v>
      </c>
      <c r="CU133" s="304">
        <f t="shared" si="81"/>
        <v>0</v>
      </c>
      <c r="CV133" s="132">
        <f t="shared" si="82"/>
        <v>0</v>
      </c>
      <c r="CW133" s="132">
        <f t="shared" si="83"/>
        <v>0</v>
      </c>
      <c r="CX133" s="132">
        <f t="shared" si="84"/>
        <v>0</v>
      </c>
      <c r="CY133" s="34">
        <f t="shared" si="85"/>
        <v>0</v>
      </c>
      <c r="CZ133" s="17">
        <f t="shared" si="86"/>
        <v>0</v>
      </c>
      <c r="DA133" s="180">
        <f t="shared" si="87"/>
        <v>0</v>
      </c>
      <c r="DB133" s="132">
        <f t="shared" si="88"/>
        <v>0</v>
      </c>
      <c r="DC133" s="132">
        <f t="shared" si="89"/>
        <v>50</v>
      </c>
      <c r="DD133" s="132">
        <f t="shared" si="90"/>
        <v>2</v>
      </c>
    </row>
    <row r="134" spans="1:108" x14ac:dyDescent="0.25">
      <c r="A134" s="51">
        <v>131</v>
      </c>
      <c r="B134" s="132">
        <v>105</v>
      </c>
      <c r="C134" s="54">
        <v>44018</v>
      </c>
      <c r="D134" s="107">
        <f t="shared" si="72"/>
        <v>38737</v>
      </c>
      <c r="E134" s="113">
        <f t="shared" si="73"/>
        <v>50657</v>
      </c>
      <c r="F134" s="84">
        <f t="shared" si="74"/>
        <v>36</v>
      </c>
      <c r="G134" s="116">
        <v>0</v>
      </c>
      <c r="H134" s="116">
        <v>41</v>
      </c>
      <c r="I134" s="110">
        <f t="shared" si="95"/>
        <v>41</v>
      </c>
      <c r="J134" s="110">
        <f t="shared" si="100"/>
        <v>50532</v>
      </c>
      <c r="K134" s="123">
        <f t="shared" si="56"/>
        <v>434</v>
      </c>
      <c r="L134" s="126">
        <f t="shared" si="59"/>
        <v>60.857142857142854</v>
      </c>
      <c r="M134" s="70">
        <f t="shared" si="101"/>
        <v>1.000812025905607</v>
      </c>
      <c r="N134" s="73">
        <f t="shared" si="102"/>
        <v>8.1202590560702781E-4</v>
      </c>
      <c r="O134" s="73">
        <f t="shared" si="103"/>
        <v>1.1717304201759315E-3</v>
      </c>
      <c r="P134" s="70">
        <f t="shared" si="77"/>
        <v>0.97931034482758605</v>
      </c>
      <c r="Q134" s="107">
        <f t="shared" si="96"/>
        <v>5757</v>
      </c>
      <c r="R134" s="113">
        <v>11884</v>
      </c>
      <c r="S134" s="84">
        <v>0</v>
      </c>
      <c r="T134" s="116">
        <v>0</v>
      </c>
      <c r="U134" s="116">
        <v>2</v>
      </c>
      <c r="V134" s="110">
        <f t="shared" si="97"/>
        <v>2</v>
      </c>
      <c r="W134" s="110">
        <f t="shared" si="104"/>
        <v>11303</v>
      </c>
      <c r="X134" s="123">
        <f t="shared" si="57"/>
        <v>10</v>
      </c>
      <c r="Y134" s="125">
        <f t="shared" si="62"/>
        <v>0.8571428571428571</v>
      </c>
      <c r="Z134" s="53">
        <f t="shared" si="105"/>
        <v>1.0001769754888947</v>
      </c>
      <c r="AA134" s="73">
        <f t="shared" si="106"/>
        <v>1.7697548889472614E-4</v>
      </c>
      <c r="AB134" s="105">
        <f t="shared" si="66"/>
        <v>1.2</v>
      </c>
      <c r="AC134" s="106">
        <f t="shared" si="98"/>
        <v>6127</v>
      </c>
      <c r="AD134" s="84">
        <v>6128</v>
      </c>
      <c r="AE134" s="101">
        <v>1</v>
      </c>
      <c r="AF134" s="116">
        <v>0</v>
      </c>
      <c r="AG134" s="116">
        <v>0</v>
      </c>
      <c r="AH134" s="128">
        <f t="shared" si="99"/>
        <v>0</v>
      </c>
      <c r="AI134" s="128">
        <f t="shared" si="107"/>
        <v>6123</v>
      </c>
      <c r="AJ134" s="123">
        <f t="shared" si="58"/>
        <v>21</v>
      </c>
      <c r="AK134" s="125">
        <f t="shared" si="60"/>
        <v>1.5714285714285714</v>
      </c>
      <c r="AL134" s="70">
        <f t="shared" si="69"/>
        <v>1</v>
      </c>
      <c r="AM134" s="73">
        <f t="shared" si="70"/>
        <v>0</v>
      </c>
      <c r="AN134" s="74">
        <f t="shared" si="75"/>
        <v>0.91666666666666674</v>
      </c>
      <c r="AO134" s="316">
        <f t="shared" si="63"/>
        <v>-40</v>
      </c>
      <c r="AP134" s="316">
        <f t="shared" si="64"/>
        <v>-3</v>
      </c>
      <c r="AQ134" s="316">
        <f t="shared" si="65"/>
        <v>-1</v>
      </c>
      <c r="AR134" s="224" t="s">
        <v>152</v>
      </c>
      <c r="AS134" s="176">
        <v>50657</v>
      </c>
      <c r="AT134" s="169"/>
      <c r="AU134" s="178"/>
      <c r="AV134" s="335"/>
      <c r="AW134" s="235" t="s">
        <v>152</v>
      </c>
      <c r="AX134" s="289">
        <v>94</v>
      </c>
      <c r="AY134" s="232">
        <f t="shared" si="78"/>
        <v>0</v>
      </c>
      <c r="AZ134" s="290">
        <v>94</v>
      </c>
      <c r="BA134" s="41">
        <f t="shared" si="76"/>
        <v>63.285714285714285</v>
      </c>
      <c r="BB134" s="2">
        <f t="shared" si="91"/>
        <v>2</v>
      </c>
      <c r="BC134" s="169">
        <f t="shared" si="79"/>
        <v>0</v>
      </c>
      <c r="BD134" s="293">
        <v>2</v>
      </c>
      <c r="BE134" s="17"/>
      <c r="BF134" s="2">
        <f t="shared" si="94"/>
        <v>1</v>
      </c>
      <c r="BG134" s="233">
        <f t="shared" si="80"/>
        <v>0</v>
      </c>
      <c r="BH134" s="300">
        <v>1</v>
      </c>
      <c r="BI134" s="180"/>
      <c r="BK134" s="219" t="s">
        <v>152</v>
      </c>
      <c r="BL134" s="228" t="s">
        <v>152</v>
      </c>
      <c r="BM134" s="231">
        <v>2</v>
      </c>
      <c r="BN134" s="2">
        <f t="shared" si="92"/>
        <v>2</v>
      </c>
      <c r="BO134" s="228" t="s">
        <v>161</v>
      </c>
      <c r="BP134" s="231">
        <v>1</v>
      </c>
      <c r="BQ134" s="2">
        <f t="shared" si="93"/>
        <v>1</v>
      </c>
      <c r="BS134" s="17">
        <f t="shared" si="67"/>
        <v>62</v>
      </c>
      <c r="BT134" s="132">
        <v>1335</v>
      </c>
      <c r="CM134" s="1" t="s">
        <v>152</v>
      </c>
      <c r="CN134" s="132">
        <v>1</v>
      </c>
      <c r="CO134" s="132">
        <v>88</v>
      </c>
      <c r="CP134" s="132">
        <v>5</v>
      </c>
      <c r="CQ134" s="132">
        <v>1</v>
      </c>
      <c r="CR134" s="132">
        <v>88</v>
      </c>
      <c r="CS134" s="132">
        <v>5</v>
      </c>
      <c r="CT134" s="236">
        <v>44018</v>
      </c>
      <c r="CU134" s="304">
        <f t="shared" si="81"/>
        <v>0</v>
      </c>
      <c r="CV134" s="132">
        <f t="shared" si="82"/>
        <v>0</v>
      </c>
      <c r="CW134" s="132">
        <f t="shared" si="83"/>
        <v>0</v>
      </c>
      <c r="CX134" s="132">
        <f t="shared" si="84"/>
        <v>0</v>
      </c>
      <c r="CY134" s="34">
        <f t="shared" si="85"/>
        <v>0</v>
      </c>
      <c r="CZ134" s="17">
        <f t="shared" si="86"/>
        <v>0</v>
      </c>
      <c r="DA134" s="180">
        <f t="shared" si="87"/>
        <v>0</v>
      </c>
      <c r="DB134" s="132">
        <f t="shared" si="88"/>
        <v>1</v>
      </c>
      <c r="DC134" s="132">
        <f t="shared" si="89"/>
        <v>88</v>
      </c>
      <c r="DD134" s="132">
        <f t="shared" si="90"/>
        <v>5</v>
      </c>
    </row>
    <row r="135" spans="1:108" x14ac:dyDescent="0.25">
      <c r="A135" s="51">
        <v>132</v>
      </c>
      <c r="B135" s="132">
        <v>106</v>
      </c>
      <c r="C135" s="54">
        <v>44019</v>
      </c>
      <c r="D135" s="107">
        <f t="shared" si="72"/>
        <v>38773</v>
      </c>
      <c r="E135" s="113">
        <f t="shared" si="73"/>
        <v>50694</v>
      </c>
      <c r="F135" s="84">
        <f t="shared" si="74"/>
        <v>37</v>
      </c>
      <c r="G135" s="116">
        <v>0</v>
      </c>
      <c r="H135" s="116">
        <v>49</v>
      </c>
      <c r="I135" s="110">
        <f t="shared" si="95"/>
        <v>49</v>
      </c>
      <c r="J135" s="110">
        <f t="shared" si="100"/>
        <v>50581</v>
      </c>
      <c r="K135" s="123">
        <f t="shared" ref="K135:K198" si="108">SUM(F129:F135)</f>
        <v>421</v>
      </c>
      <c r="L135" s="126">
        <f t="shared" si="59"/>
        <v>59.714285714285715</v>
      </c>
      <c r="M135" s="70">
        <f t="shared" si="101"/>
        <v>1.0009696825773766</v>
      </c>
      <c r="N135" s="73">
        <f t="shared" si="102"/>
        <v>9.6968257737661823E-4</v>
      </c>
      <c r="O135" s="73">
        <f t="shared" si="103"/>
        <v>1.0670822271694469E-3</v>
      </c>
      <c r="P135" s="70">
        <f t="shared" si="77"/>
        <v>0.98122065727699537</v>
      </c>
      <c r="Q135" s="107">
        <f t="shared" si="96"/>
        <v>5756</v>
      </c>
      <c r="R135" s="113">
        <v>11886</v>
      </c>
      <c r="S135" s="84">
        <v>2</v>
      </c>
      <c r="T135" s="116">
        <v>0</v>
      </c>
      <c r="U135" s="116">
        <v>2</v>
      </c>
      <c r="V135" s="110">
        <f t="shared" si="97"/>
        <v>2</v>
      </c>
      <c r="W135" s="110">
        <f t="shared" si="104"/>
        <v>11305</v>
      </c>
      <c r="X135" s="123">
        <f t="shared" ref="X135:X198" si="109">SUM(S129:S135)</f>
        <v>9</v>
      </c>
      <c r="Y135" s="125">
        <f t="shared" si="62"/>
        <v>1</v>
      </c>
      <c r="Z135" s="53">
        <f t="shared" si="105"/>
        <v>1.0001769441741131</v>
      </c>
      <c r="AA135" s="73">
        <f t="shared" si="106"/>
        <v>1.7694417411306951E-4</v>
      </c>
      <c r="AB135" s="105">
        <f t="shared" si="66"/>
        <v>1.1666666666666667</v>
      </c>
      <c r="AC135" s="106">
        <f t="shared" si="98"/>
        <v>6128</v>
      </c>
      <c r="AD135" s="84">
        <v>6132</v>
      </c>
      <c r="AE135" s="101">
        <v>4</v>
      </c>
      <c r="AF135" s="116">
        <v>0</v>
      </c>
      <c r="AG135" s="116">
        <v>3</v>
      </c>
      <c r="AH135" s="128">
        <f t="shared" si="99"/>
        <v>3</v>
      </c>
      <c r="AI135" s="128">
        <f t="shared" si="107"/>
        <v>6126</v>
      </c>
      <c r="AJ135" s="123">
        <f t="shared" ref="AJ135:AJ198" si="110">SUM(AE129:AE135)</f>
        <v>19</v>
      </c>
      <c r="AK135" s="125">
        <f t="shared" si="60"/>
        <v>1.7142857142857142</v>
      </c>
      <c r="AL135" s="70">
        <f t="shared" si="69"/>
        <v>1.0004899559039686</v>
      </c>
      <c r="AM135" s="73">
        <f t="shared" si="70"/>
        <v>4.8995590396860855E-4</v>
      </c>
      <c r="AN135" s="74">
        <f t="shared" si="75"/>
        <v>1.0909090909090908</v>
      </c>
      <c r="AO135" s="316">
        <f t="shared" si="63"/>
        <v>-13</v>
      </c>
      <c r="AP135" s="316">
        <f t="shared" si="64"/>
        <v>-1</v>
      </c>
      <c r="AQ135" s="316">
        <f t="shared" si="65"/>
        <v>-2</v>
      </c>
      <c r="AR135" s="224" t="s">
        <v>153</v>
      </c>
      <c r="AS135" s="176">
        <v>50694</v>
      </c>
      <c r="AT135" s="169"/>
      <c r="AU135" s="178"/>
      <c r="AV135" s="335"/>
      <c r="AW135" s="235" t="s">
        <v>153</v>
      </c>
      <c r="AX135" s="289">
        <v>82</v>
      </c>
      <c r="AY135" s="232">
        <f t="shared" si="78"/>
        <v>0</v>
      </c>
      <c r="AZ135" s="290">
        <v>82</v>
      </c>
      <c r="BA135" s="41">
        <f t="shared" si="76"/>
        <v>66.285714285714292</v>
      </c>
      <c r="BB135" s="2">
        <f t="shared" si="91"/>
        <v>1</v>
      </c>
      <c r="BC135" s="169">
        <f t="shared" si="79"/>
        <v>0</v>
      </c>
      <c r="BD135" s="293">
        <v>1</v>
      </c>
      <c r="BE135" s="41">
        <f t="shared" ref="BE135:BE166" si="111">SUM(BB129:BB135)/7</f>
        <v>1.4285714285714286</v>
      </c>
      <c r="BF135" s="2">
        <f t="shared" si="94"/>
        <v>0</v>
      </c>
      <c r="BG135" s="233">
        <f t="shared" si="80"/>
        <v>0</v>
      </c>
      <c r="BH135" s="300">
        <v>0</v>
      </c>
      <c r="BI135" s="234">
        <f t="shared" ref="BI135:BI166" si="112">SUM(BF129:BF135)/7</f>
        <v>0.42857142857142855</v>
      </c>
      <c r="BK135" s="219" t="s">
        <v>153</v>
      </c>
      <c r="BL135" s="34" t="s">
        <v>153</v>
      </c>
      <c r="BM135" s="58">
        <v>1</v>
      </c>
      <c r="BN135" s="2">
        <f t="shared" si="92"/>
        <v>1</v>
      </c>
      <c r="BO135" s="34" t="s">
        <v>162</v>
      </c>
      <c r="BP135" s="58">
        <v>2</v>
      </c>
      <c r="BQ135" s="2">
        <f t="shared" si="93"/>
        <v>0</v>
      </c>
      <c r="BS135" s="17">
        <f t="shared" si="67"/>
        <v>60.142857142857146</v>
      </c>
      <c r="BT135" s="132">
        <v>1335</v>
      </c>
      <c r="CM135" s="1" t="s">
        <v>153</v>
      </c>
      <c r="CN135" s="132">
        <v>2</v>
      </c>
      <c r="CO135" s="132">
        <v>76</v>
      </c>
      <c r="CP135" s="132">
        <v>4</v>
      </c>
      <c r="CQ135" s="132">
        <v>2</v>
      </c>
      <c r="CR135" s="132">
        <v>76</v>
      </c>
      <c r="CS135" s="132">
        <v>4</v>
      </c>
      <c r="CT135" s="236">
        <v>44019</v>
      </c>
      <c r="CU135" s="304">
        <f t="shared" si="81"/>
        <v>0</v>
      </c>
      <c r="CV135" s="132">
        <f t="shared" si="82"/>
        <v>0</v>
      </c>
      <c r="CW135" s="132">
        <f t="shared" si="83"/>
        <v>0</v>
      </c>
      <c r="CX135" s="132">
        <f t="shared" si="84"/>
        <v>0</v>
      </c>
      <c r="CY135" s="34">
        <f t="shared" si="85"/>
        <v>0</v>
      </c>
      <c r="CZ135" s="17">
        <f t="shared" si="86"/>
        <v>0</v>
      </c>
      <c r="DA135" s="180">
        <f t="shared" si="87"/>
        <v>0</v>
      </c>
      <c r="DB135" s="132">
        <f t="shared" si="88"/>
        <v>2</v>
      </c>
      <c r="DC135" s="132">
        <f t="shared" si="89"/>
        <v>76</v>
      </c>
      <c r="DD135" s="132">
        <f t="shared" si="90"/>
        <v>4</v>
      </c>
    </row>
    <row r="136" spans="1:108" x14ac:dyDescent="0.25">
      <c r="A136" s="51">
        <v>133</v>
      </c>
      <c r="B136" s="132">
        <v>107</v>
      </c>
      <c r="C136" s="54">
        <v>44020</v>
      </c>
      <c r="D136" s="107">
        <f t="shared" si="72"/>
        <v>38808</v>
      </c>
      <c r="E136" s="113">
        <f t="shared" si="73"/>
        <v>50746</v>
      </c>
      <c r="F136" s="84">
        <f t="shared" si="74"/>
        <v>52</v>
      </c>
      <c r="G136" s="116">
        <v>0</v>
      </c>
      <c r="H136" s="116">
        <v>57</v>
      </c>
      <c r="I136" s="110">
        <f t="shared" si="95"/>
        <v>57</v>
      </c>
      <c r="J136" s="110">
        <f t="shared" si="100"/>
        <v>50638</v>
      </c>
      <c r="K136" s="123">
        <f t="shared" si="108"/>
        <v>411</v>
      </c>
      <c r="L136" s="126">
        <f t="shared" si="59"/>
        <v>57.285714285714285</v>
      </c>
      <c r="M136" s="70">
        <f t="shared" si="101"/>
        <v>1.00112690535972</v>
      </c>
      <c r="N136" s="73">
        <f t="shared" si="102"/>
        <v>1.1269053597200429E-3</v>
      </c>
      <c r="O136" s="73">
        <f t="shared" si="103"/>
        <v>1.0579268068253266E-3</v>
      </c>
      <c r="P136" s="70">
        <f t="shared" ref="P136:P167" si="113">L136/L135</f>
        <v>0.95933014354066981</v>
      </c>
      <c r="Q136" s="107">
        <f t="shared" si="96"/>
        <v>5754</v>
      </c>
      <c r="R136" s="113">
        <v>11889</v>
      </c>
      <c r="S136" s="84">
        <v>3</v>
      </c>
      <c r="T136" s="116">
        <v>0</v>
      </c>
      <c r="U136" s="116">
        <v>1</v>
      </c>
      <c r="V136" s="110">
        <f t="shared" si="97"/>
        <v>1</v>
      </c>
      <c r="W136" s="110">
        <f t="shared" si="104"/>
        <v>11306</v>
      </c>
      <c r="X136" s="123">
        <f t="shared" si="109"/>
        <v>11</v>
      </c>
      <c r="Y136" s="125">
        <f t="shared" si="62"/>
        <v>1</v>
      </c>
      <c r="Z136" s="53">
        <f t="shared" si="105"/>
        <v>1.0000884564352057</v>
      </c>
      <c r="AA136" s="73">
        <f t="shared" si="106"/>
        <v>8.845643520571933E-5</v>
      </c>
      <c r="AB136" s="105">
        <f t="shared" si="66"/>
        <v>1</v>
      </c>
      <c r="AC136" s="106">
        <f t="shared" si="98"/>
        <v>6132</v>
      </c>
      <c r="AD136" s="84">
        <v>6135</v>
      </c>
      <c r="AE136" s="101">
        <v>3</v>
      </c>
      <c r="AF136" s="116">
        <v>0</v>
      </c>
      <c r="AG136" s="116">
        <v>0</v>
      </c>
      <c r="AH136" s="128">
        <f t="shared" si="99"/>
        <v>0</v>
      </c>
      <c r="AI136" s="128">
        <f t="shared" si="107"/>
        <v>6126</v>
      </c>
      <c r="AJ136" s="123">
        <f t="shared" si="110"/>
        <v>20</v>
      </c>
      <c r="AK136" s="125">
        <f t="shared" si="60"/>
        <v>1.2857142857142858</v>
      </c>
      <c r="AL136" s="70">
        <f t="shared" si="69"/>
        <v>1</v>
      </c>
      <c r="AM136" s="73">
        <f t="shared" si="70"/>
        <v>0</v>
      </c>
      <c r="AN136" s="74">
        <f t="shared" si="75"/>
        <v>0.75000000000000011</v>
      </c>
      <c r="AO136" s="316">
        <f t="shared" si="63"/>
        <v>-10</v>
      </c>
      <c r="AP136" s="316">
        <f t="shared" si="64"/>
        <v>2</v>
      </c>
      <c r="AQ136" s="316">
        <f t="shared" si="65"/>
        <v>1</v>
      </c>
      <c r="AR136" s="224" t="s">
        <v>154</v>
      </c>
      <c r="AS136" s="176">
        <v>50746</v>
      </c>
      <c r="AT136" s="169"/>
      <c r="AU136" s="178"/>
      <c r="AV136" s="335"/>
      <c r="AW136" s="235" t="s">
        <v>154</v>
      </c>
      <c r="AX136" s="289">
        <v>100</v>
      </c>
      <c r="AY136" s="232">
        <f t="shared" si="78"/>
        <v>0</v>
      </c>
      <c r="AZ136" s="290">
        <v>100</v>
      </c>
      <c r="BA136" s="41">
        <f t="shared" si="76"/>
        <v>70.142857142857139</v>
      </c>
      <c r="BB136" s="2">
        <f t="shared" si="91"/>
        <v>2</v>
      </c>
      <c r="BC136" s="169">
        <f t="shared" si="79"/>
        <v>0</v>
      </c>
      <c r="BD136" s="293">
        <v>2</v>
      </c>
      <c r="BE136" s="41">
        <f t="shared" si="111"/>
        <v>1.4285714285714286</v>
      </c>
      <c r="BF136" s="2">
        <f t="shared" si="94"/>
        <v>0</v>
      </c>
      <c r="BG136" s="233">
        <f t="shared" si="80"/>
        <v>0</v>
      </c>
      <c r="BH136" s="300">
        <v>0</v>
      </c>
      <c r="BI136" s="234">
        <f t="shared" si="112"/>
        <v>0.42857142857142855</v>
      </c>
      <c r="BK136" s="219" t="s">
        <v>154</v>
      </c>
      <c r="BL136" s="34" t="s">
        <v>154</v>
      </c>
      <c r="BM136" s="58">
        <v>2</v>
      </c>
      <c r="BN136" s="2">
        <f t="shared" si="92"/>
        <v>2</v>
      </c>
      <c r="BO136" s="34" t="s">
        <v>163</v>
      </c>
      <c r="BP136" s="58">
        <v>2</v>
      </c>
      <c r="BQ136" s="2">
        <f t="shared" si="93"/>
        <v>0</v>
      </c>
      <c r="BS136" s="17">
        <f t="shared" si="67"/>
        <v>58.714285714285715</v>
      </c>
      <c r="BT136" s="132">
        <v>1335</v>
      </c>
      <c r="CM136" s="1" t="s">
        <v>154</v>
      </c>
      <c r="CO136" s="132">
        <v>94</v>
      </c>
      <c r="CP136" s="132">
        <v>6</v>
      </c>
      <c r="CR136" s="132">
        <v>94</v>
      </c>
      <c r="CS136" s="132">
        <v>6</v>
      </c>
      <c r="CT136" s="236">
        <v>44020</v>
      </c>
      <c r="CU136" s="304">
        <f t="shared" si="81"/>
        <v>0</v>
      </c>
      <c r="CV136" s="132">
        <f t="shared" si="82"/>
        <v>0</v>
      </c>
      <c r="CW136" s="132">
        <f t="shared" si="83"/>
        <v>0</v>
      </c>
      <c r="CX136" s="132">
        <f t="shared" si="84"/>
        <v>0</v>
      </c>
      <c r="CY136" s="34">
        <f t="shared" si="85"/>
        <v>0</v>
      </c>
      <c r="CZ136" s="17">
        <f t="shared" si="86"/>
        <v>0</v>
      </c>
      <c r="DA136" s="180">
        <f t="shared" si="87"/>
        <v>0</v>
      </c>
      <c r="DB136" s="132">
        <f t="shared" si="88"/>
        <v>0</v>
      </c>
      <c r="DC136" s="132">
        <f t="shared" si="89"/>
        <v>94</v>
      </c>
      <c r="DD136" s="132">
        <f t="shared" si="90"/>
        <v>6</v>
      </c>
    </row>
    <row r="137" spans="1:108" x14ac:dyDescent="0.25">
      <c r="A137" s="51">
        <v>134</v>
      </c>
      <c r="B137" s="132">
        <v>108</v>
      </c>
      <c r="C137" s="54">
        <v>44021</v>
      </c>
      <c r="D137" s="107">
        <f t="shared" si="72"/>
        <v>38857</v>
      </c>
      <c r="E137" s="113">
        <f t="shared" si="73"/>
        <v>50798</v>
      </c>
      <c r="F137" s="84">
        <f t="shared" si="74"/>
        <v>52</v>
      </c>
      <c r="G137" s="116">
        <v>0</v>
      </c>
      <c r="H137" s="116">
        <v>62</v>
      </c>
      <c r="I137" s="110">
        <f t="shared" si="95"/>
        <v>62</v>
      </c>
      <c r="J137" s="110">
        <f t="shared" si="100"/>
        <v>50700</v>
      </c>
      <c r="K137" s="123">
        <f t="shared" si="108"/>
        <v>386</v>
      </c>
      <c r="L137" s="126">
        <f t="shared" si="59"/>
        <v>55.428571428571431</v>
      </c>
      <c r="M137" s="70">
        <f t="shared" si="101"/>
        <v>1.0012243769501166</v>
      </c>
      <c r="N137" s="73">
        <f t="shared" si="102"/>
        <v>1.224376950116568E-3</v>
      </c>
      <c r="O137" s="73">
        <f t="shared" si="103"/>
        <v>9.9707072437440472E-4</v>
      </c>
      <c r="P137" s="70">
        <f t="shared" si="113"/>
        <v>0.96758104738154616</v>
      </c>
      <c r="Q137" s="107">
        <f t="shared" si="96"/>
        <v>5754</v>
      </c>
      <c r="R137" s="113">
        <v>11887</v>
      </c>
      <c r="S137" s="84">
        <v>-2</v>
      </c>
      <c r="T137" s="116">
        <v>0</v>
      </c>
      <c r="U137" s="116">
        <v>2</v>
      </c>
      <c r="V137" s="110">
        <f t="shared" si="97"/>
        <v>2</v>
      </c>
      <c r="W137" s="110">
        <f t="shared" si="104"/>
        <v>11308</v>
      </c>
      <c r="X137" s="123">
        <f t="shared" si="109"/>
        <v>9</v>
      </c>
      <c r="Y137" s="125">
        <f t="shared" si="62"/>
        <v>1.2857142857142858</v>
      </c>
      <c r="Z137" s="53">
        <f t="shared" si="105"/>
        <v>1.0001768972227136</v>
      </c>
      <c r="AA137" s="73">
        <f t="shared" si="106"/>
        <v>1.7689722271363451E-4</v>
      </c>
      <c r="AB137" s="105">
        <f t="shared" si="66"/>
        <v>1.2857142857142858</v>
      </c>
      <c r="AC137" s="106">
        <f t="shared" si="98"/>
        <v>6135</v>
      </c>
      <c r="AD137" s="84">
        <v>6137</v>
      </c>
      <c r="AE137" s="101">
        <v>2</v>
      </c>
      <c r="AF137" s="116">
        <v>0</v>
      </c>
      <c r="AG137" s="116">
        <v>0</v>
      </c>
      <c r="AH137" s="128">
        <f t="shared" si="99"/>
        <v>0</v>
      </c>
      <c r="AI137" s="128">
        <f t="shared" si="107"/>
        <v>6126</v>
      </c>
      <c r="AJ137" s="123">
        <f t="shared" si="110"/>
        <v>19</v>
      </c>
      <c r="AK137" s="125">
        <f t="shared" si="60"/>
        <v>1.2857142857142858</v>
      </c>
      <c r="AL137" s="70">
        <f t="shared" si="69"/>
        <v>1</v>
      </c>
      <c r="AM137" s="73">
        <f t="shared" si="70"/>
        <v>0</v>
      </c>
      <c r="AN137" s="74">
        <f t="shared" si="75"/>
        <v>1</v>
      </c>
      <c r="AO137" s="316">
        <f t="shared" si="63"/>
        <v>-25</v>
      </c>
      <c r="AP137" s="316">
        <f t="shared" si="64"/>
        <v>-2</v>
      </c>
      <c r="AQ137" s="316">
        <f t="shared" si="65"/>
        <v>-1</v>
      </c>
      <c r="AR137" s="224" t="s">
        <v>155</v>
      </c>
      <c r="AS137" s="176">
        <v>50798</v>
      </c>
      <c r="AT137" s="169"/>
      <c r="AU137" s="178"/>
      <c r="AV137" s="335"/>
      <c r="AW137" s="235" t="s">
        <v>155</v>
      </c>
      <c r="AX137" s="289">
        <v>98</v>
      </c>
      <c r="AY137" s="232">
        <f t="shared" si="78"/>
        <v>1</v>
      </c>
      <c r="AZ137" s="290">
        <v>97</v>
      </c>
      <c r="BA137" s="41">
        <f t="shared" si="76"/>
        <v>75.428571428571431</v>
      </c>
      <c r="BB137" s="2">
        <f t="shared" si="91"/>
        <v>0</v>
      </c>
      <c r="BC137" s="169">
        <f t="shared" si="79"/>
        <v>0</v>
      </c>
      <c r="BD137" s="293">
        <v>0</v>
      </c>
      <c r="BE137" s="41">
        <f t="shared" si="111"/>
        <v>1.1428571428571428</v>
      </c>
      <c r="BF137" s="2">
        <f t="shared" si="94"/>
        <v>0</v>
      </c>
      <c r="BG137" s="233">
        <f t="shared" si="80"/>
        <v>0</v>
      </c>
      <c r="BH137" s="300">
        <v>0</v>
      </c>
      <c r="BI137" s="234">
        <f t="shared" si="112"/>
        <v>0.2857142857142857</v>
      </c>
      <c r="BK137" s="219" t="s">
        <v>155</v>
      </c>
      <c r="BL137" s="34" t="s">
        <v>156</v>
      </c>
      <c r="BM137" s="58">
        <v>1</v>
      </c>
      <c r="BN137" s="2">
        <f t="shared" si="92"/>
        <v>0</v>
      </c>
      <c r="BO137" s="34" t="s">
        <v>164</v>
      </c>
      <c r="BP137" s="58">
        <v>1</v>
      </c>
      <c r="BQ137" s="2">
        <f t="shared" si="93"/>
        <v>0</v>
      </c>
      <c r="BS137" s="17">
        <f t="shared" si="67"/>
        <v>55.142857142857146</v>
      </c>
      <c r="BT137" s="132">
        <v>1335</v>
      </c>
      <c r="CM137" s="1" t="s">
        <v>155</v>
      </c>
      <c r="CN137" s="132">
        <v>1</v>
      </c>
      <c r="CO137" s="132">
        <v>86</v>
      </c>
      <c r="CP137" s="132">
        <v>11</v>
      </c>
      <c r="CQ137" s="132">
        <v>1</v>
      </c>
      <c r="CR137" s="132">
        <v>85</v>
      </c>
      <c r="CS137" s="132">
        <v>11</v>
      </c>
      <c r="CT137" s="236">
        <v>44021</v>
      </c>
      <c r="CU137" s="304">
        <f t="shared" si="81"/>
        <v>1</v>
      </c>
      <c r="CV137" s="132">
        <f t="shared" si="82"/>
        <v>0</v>
      </c>
      <c r="CW137" s="132">
        <f t="shared" si="83"/>
        <v>1</v>
      </c>
      <c r="CX137" s="132">
        <f t="shared" si="84"/>
        <v>0</v>
      </c>
      <c r="CY137" s="34">
        <f t="shared" si="85"/>
        <v>0</v>
      </c>
      <c r="CZ137" s="17">
        <f t="shared" si="86"/>
        <v>0</v>
      </c>
      <c r="DA137" s="180">
        <f t="shared" si="87"/>
        <v>0</v>
      </c>
      <c r="DB137" s="132">
        <f t="shared" si="88"/>
        <v>1</v>
      </c>
      <c r="DC137" s="132">
        <f t="shared" si="89"/>
        <v>85</v>
      </c>
      <c r="DD137" s="132">
        <f t="shared" si="90"/>
        <v>11</v>
      </c>
    </row>
    <row r="138" spans="1:108" x14ac:dyDescent="0.25">
      <c r="A138" s="51">
        <v>135</v>
      </c>
      <c r="B138" s="132">
        <v>109</v>
      </c>
      <c r="C138" s="54">
        <v>44022</v>
      </c>
      <c r="D138" s="107">
        <f t="shared" si="72"/>
        <v>38911</v>
      </c>
      <c r="E138" s="113">
        <f t="shared" si="73"/>
        <v>50840</v>
      </c>
      <c r="F138" s="84">
        <f t="shared" si="74"/>
        <v>42</v>
      </c>
      <c r="G138" s="116">
        <v>0</v>
      </c>
      <c r="H138" s="116">
        <v>98</v>
      </c>
      <c r="I138" s="110">
        <f t="shared" si="95"/>
        <v>98</v>
      </c>
      <c r="J138" s="110">
        <f t="shared" si="100"/>
        <v>50798</v>
      </c>
      <c r="K138" s="123">
        <f t="shared" si="108"/>
        <v>353</v>
      </c>
      <c r="L138" s="126">
        <f t="shared" ref="L138:L201" si="114">SUM(I132:I138)/7</f>
        <v>61</v>
      </c>
      <c r="M138" s="70">
        <f t="shared" si="101"/>
        <v>1.0019329388560159</v>
      </c>
      <c r="N138" s="73">
        <f t="shared" si="102"/>
        <v>1.9329388560158645E-3</v>
      </c>
      <c r="O138" s="73">
        <f t="shared" si="103"/>
        <v>1.2131859297672242E-3</v>
      </c>
      <c r="P138" s="70">
        <f t="shared" si="113"/>
        <v>1.1005154639175256</v>
      </c>
      <c r="Q138" s="107">
        <f t="shared" si="96"/>
        <v>5750</v>
      </c>
      <c r="R138" s="113">
        <v>11888</v>
      </c>
      <c r="S138" s="84">
        <v>1</v>
      </c>
      <c r="T138" s="116">
        <v>0</v>
      </c>
      <c r="U138" s="116">
        <v>1</v>
      </c>
      <c r="V138" s="110">
        <f t="shared" si="97"/>
        <v>1</v>
      </c>
      <c r="W138" s="110">
        <f t="shared" si="104"/>
        <v>11309</v>
      </c>
      <c r="X138" s="123">
        <f t="shared" si="109"/>
        <v>6</v>
      </c>
      <c r="Y138" s="125">
        <f t="shared" si="62"/>
        <v>1.2857142857142858</v>
      </c>
      <c r="Z138" s="53">
        <f t="shared" si="105"/>
        <v>1.0000884329678104</v>
      </c>
      <c r="AA138" s="73">
        <f t="shared" si="106"/>
        <v>8.8432967810359031E-5</v>
      </c>
      <c r="AB138" s="105">
        <f t="shared" si="66"/>
        <v>1</v>
      </c>
      <c r="AC138" s="106">
        <f t="shared" si="98"/>
        <v>6137</v>
      </c>
      <c r="AD138" s="84">
        <v>6136</v>
      </c>
      <c r="AE138" s="101">
        <v>-1</v>
      </c>
      <c r="AF138" s="116">
        <v>0</v>
      </c>
      <c r="AG138" s="116">
        <v>1</v>
      </c>
      <c r="AH138" s="128">
        <f t="shared" si="99"/>
        <v>1</v>
      </c>
      <c r="AI138" s="128">
        <f t="shared" si="107"/>
        <v>6127</v>
      </c>
      <c r="AJ138" s="123">
        <f t="shared" si="110"/>
        <v>16</v>
      </c>
      <c r="AK138" s="125">
        <f t="shared" ref="AK138:AK201" si="115">SUM(AH132:AH138)/7</f>
        <v>1</v>
      </c>
      <c r="AL138" s="70">
        <f t="shared" si="69"/>
        <v>1.0001632386549135</v>
      </c>
      <c r="AM138" s="73">
        <f t="shared" si="70"/>
        <v>1.632386549135223E-4</v>
      </c>
      <c r="AN138" s="74">
        <f t="shared" si="75"/>
        <v>0.77777777777777768</v>
      </c>
      <c r="AO138" s="316">
        <f t="shared" si="63"/>
        <v>-33</v>
      </c>
      <c r="AP138" s="316">
        <f t="shared" si="64"/>
        <v>-3</v>
      </c>
      <c r="AQ138" s="316">
        <f t="shared" si="65"/>
        <v>-3</v>
      </c>
      <c r="AR138" s="224" t="s">
        <v>156</v>
      </c>
      <c r="AS138" s="176">
        <v>50840</v>
      </c>
      <c r="AT138" s="169"/>
      <c r="AU138" s="178"/>
      <c r="AV138" s="335"/>
      <c r="AW138" s="235" t="s">
        <v>156</v>
      </c>
      <c r="AX138" s="289">
        <v>115</v>
      </c>
      <c r="AY138" s="232">
        <f t="shared" si="78"/>
        <v>1</v>
      </c>
      <c r="AZ138" s="290">
        <v>114</v>
      </c>
      <c r="BA138" s="41">
        <f t="shared" si="76"/>
        <v>84.428571428571431</v>
      </c>
      <c r="BB138" s="2">
        <f t="shared" si="91"/>
        <v>1</v>
      </c>
      <c r="BC138" s="169">
        <f t="shared" si="79"/>
        <v>0</v>
      </c>
      <c r="BD138" s="293">
        <v>1</v>
      </c>
      <c r="BE138" s="41">
        <f t="shared" si="111"/>
        <v>1.1428571428571428</v>
      </c>
      <c r="BF138" s="2">
        <f t="shared" si="94"/>
        <v>0</v>
      </c>
      <c r="BG138" s="233">
        <f t="shared" si="80"/>
        <v>0</v>
      </c>
      <c r="BH138" s="300">
        <v>0</v>
      </c>
      <c r="BI138" s="234">
        <f t="shared" si="112"/>
        <v>0.14285714285714285</v>
      </c>
      <c r="BK138" s="219" t="s">
        <v>156</v>
      </c>
      <c r="BL138" s="34" t="s">
        <v>157</v>
      </c>
      <c r="BM138" s="58">
        <v>4</v>
      </c>
      <c r="BN138" s="2">
        <f t="shared" si="92"/>
        <v>1</v>
      </c>
      <c r="BO138" s="34" t="s">
        <v>166</v>
      </c>
      <c r="BP138" s="58">
        <v>1</v>
      </c>
      <c r="BQ138" s="2">
        <f t="shared" si="93"/>
        <v>0</v>
      </c>
      <c r="BS138" s="17">
        <f t="shared" si="67"/>
        <v>50.428571428571431</v>
      </c>
      <c r="BT138" s="132">
        <v>1335</v>
      </c>
      <c r="CM138" s="1" t="s">
        <v>156</v>
      </c>
      <c r="CN138" s="132">
        <v>1</v>
      </c>
      <c r="CO138" s="132">
        <v>97</v>
      </c>
      <c r="CP138" s="132">
        <v>17</v>
      </c>
      <c r="CQ138" s="132">
        <v>1</v>
      </c>
      <c r="CR138" s="132">
        <v>96</v>
      </c>
      <c r="CS138" s="132">
        <v>17</v>
      </c>
      <c r="CT138" s="236">
        <v>44022</v>
      </c>
      <c r="CU138" s="304">
        <f t="shared" si="81"/>
        <v>1</v>
      </c>
      <c r="CV138" s="132">
        <f t="shared" si="82"/>
        <v>0</v>
      </c>
      <c r="CW138" s="132">
        <f t="shared" si="83"/>
        <v>1</v>
      </c>
      <c r="CX138" s="132">
        <f t="shared" si="84"/>
        <v>0</v>
      </c>
      <c r="CY138" s="34">
        <f t="shared" si="85"/>
        <v>0</v>
      </c>
      <c r="CZ138" s="17">
        <f t="shared" si="86"/>
        <v>0</v>
      </c>
      <c r="DA138" s="180">
        <f t="shared" si="87"/>
        <v>0</v>
      </c>
      <c r="DB138" s="132">
        <f t="shared" si="88"/>
        <v>1</v>
      </c>
      <c r="DC138" s="132">
        <f t="shared" si="89"/>
        <v>96</v>
      </c>
      <c r="DD138" s="132">
        <f t="shared" si="90"/>
        <v>17</v>
      </c>
    </row>
    <row r="139" spans="1:108" x14ac:dyDescent="0.25">
      <c r="A139" s="51">
        <v>136</v>
      </c>
      <c r="B139" s="132">
        <v>110</v>
      </c>
      <c r="C139" s="54">
        <v>44023</v>
      </c>
      <c r="D139" s="107">
        <f t="shared" si="72"/>
        <v>38952</v>
      </c>
      <c r="E139" s="113">
        <f t="shared" si="73"/>
        <v>50921</v>
      </c>
      <c r="F139" s="84">
        <f t="shared" si="74"/>
        <v>81</v>
      </c>
      <c r="G139" s="116">
        <v>0</v>
      </c>
      <c r="H139" s="116">
        <v>74</v>
      </c>
      <c r="I139" s="110">
        <f t="shared" si="95"/>
        <v>74</v>
      </c>
      <c r="J139" s="110">
        <f t="shared" si="100"/>
        <v>50872</v>
      </c>
      <c r="K139" s="123">
        <f t="shared" si="108"/>
        <v>373</v>
      </c>
      <c r="L139" s="126">
        <f t="shared" si="114"/>
        <v>60.571428571428569</v>
      </c>
      <c r="M139" s="70">
        <f t="shared" si="101"/>
        <v>1.0014567502657585</v>
      </c>
      <c r="N139" s="73">
        <f t="shared" si="102"/>
        <v>1.4567502657585329E-3</v>
      </c>
      <c r="O139" s="73">
        <f t="shared" si="103"/>
        <v>1.3421308017975253E-3</v>
      </c>
      <c r="P139" s="70">
        <f t="shared" si="113"/>
        <v>0.99297423887587821</v>
      </c>
      <c r="Q139" s="107">
        <f t="shared" si="96"/>
        <v>5752</v>
      </c>
      <c r="R139" s="113">
        <v>11891</v>
      </c>
      <c r="S139" s="84">
        <v>3</v>
      </c>
      <c r="T139" s="116">
        <v>0</v>
      </c>
      <c r="U139" s="116">
        <v>0</v>
      </c>
      <c r="V139" s="110">
        <f t="shared" si="97"/>
        <v>0</v>
      </c>
      <c r="W139" s="110">
        <f t="shared" si="104"/>
        <v>11309</v>
      </c>
      <c r="X139" s="123">
        <f t="shared" si="109"/>
        <v>8</v>
      </c>
      <c r="Y139" s="125">
        <f t="shared" ref="Y139:Y202" si="116">SUM(V133:V139)/7</f>
        <v>1.2857142857142858</v>
      </c>
      <c r="Z139" s="53">
        <f t="shared" si="105"/>
        <v>1</v>
      </c>
      <c r="AA139" s="73">
        <f t="shared" si="106"/>
        <v>0</v>
      </c>
      <c r="AB139" s="105">
        <f t="shared" si="66"/>
        <v>1</v>
      </c>
      <c r="AC139" s="106">
        <f t="shared" si="98"/>
        <v>6136</v>
      </c>
      <c r="AD139" s="84">
        <v>6137</v>
      </c>
      <c r="AE139" s="101">
        <v>1</v>
      </c>
      <c r="AF139" s="116">
        <v>0</v>
      </c>
      <c r="AG139" s="116">
        <v>0</v>
      </c>
      <c r="AH139" s="128">
        <f t="shared" si="99"/>
        <v>0</v>
      </c>
      <c r="AI139" s="128">
        <f t="shared" si="107"/>
        <v>6127</v>
      </c>
      <c r="AJ139" s="123">
        <f t="shared" si="110"/>
        <v>11</v>
      </c>
      <c r="AK139" s="125">
        <f t="shared" si="115"/>
        <v>1</v>
      </c>
      <c r="AL139" s="70">
        <f t="shared" si="69"/>
        <v>1</v>
      </c>
      <c r="AM139" s="73">
        <f t="shared" si="70"/>
        <v>0</v>
      </c>
      <c r="AN139" s="74">
        <f t="shared" si="75"/>
        <v>1</v>
      </c>
      <c r="AO139" s="316">
        <f t="shared" ref="AO139:AO201" si="117">F139-F132</f>
        <v>20</v>
      </c>
      <c r="AP139" s="316">
        <f t="shared" ref="AP139:AP202" si="118">S139-S132</f>
        <v>2</v>
      </c>
      <c r="AQ139" s="316">
        <f t="shared" ref="AQ139:AQ202" si="119">AE139-AE132</f>
        <v>-5</v>
      </c>
      <c r="AR139" s="224" t="s">
        <v>157</v>
      </c>
      <c r="AS139" s="176">
        <v>50921</v>
      </c>
      <c r="AT139" s="169"/>
      <c r="AU139" s="178"/>
      <c r="AV139" s="335"/>
      <c r="AW139" s="235" t="s">
        <v>157</v>
      </c>
      <c r="AX139" s="289">
        <v>128</v>
      </c>
      <c r="AY139" s="232">
        <f t="shared" si="78"/>
        <v>-1</v>
      </c>
      <c r="AZ139" s="290">
        <v>129</v>
      </c>
      <c r="BA139" s="41">
        <f t="shared" si="76"/>
        <v>95.571428571428569</v>
      </c>
      <c r="BB139" s="2">
        <f t="shared" si="91"/>
        <v>4</v>
      </c>
      <c r="BC139" s="169">
        <f t="shared" si="79"/>
        <v>0</v>
      </c>
      <c r="BD139" s="293">
        <v>4</v>
      </c>
      <c r="BE139" s="41">
        <f t="shared" si="111"/>
        <v>1.5714285714285714</v>
      </c>
      <c r="BF139" s="2">
        <f t="shared" si="94"/>
        <v>1</v>
      </c>
      <c r="BG139" s="233">
        <f t="shared" si="80"/>
        <v>0</v>
      </c>
      <c r="BH139" s="300">
        <v>1</v>
      </c>
      <c r="BI139" s="234">
        <f t="shared" si="112"/>
        <v>0.2857142857142857</v>
      </c>
      <c r="BK139" s="219" t="s">
        <v>157</v>
      </c>
      <c r="BL139" s="34" t="s">
        <v>158</v>
      </c>
      <c r="BM139" s="58">
        <v>7</v>
      </c>
      <c r="BN139" s="2">
        <f t="shared" si="92"/>
        <v>4</v>
      </c>
      <c r="BO139" s="34" t="s">
        <v>168</v>
      </c>
      <c r="BP139" s="58">
        <v>1</v>
      </c>
      <c r="BQ139" s="2">
        <f t="shared" si="93"/>
        <v>1</v>
      </c>
      <c r="BS139" s="17">
        <f t="shared" si="67"/>
        <v>53.285714285714285</v>
      </c>
      <c r="BT139" s="132">
        <v>1335</v>
      </c>
      <c r="CM139" s="1" t="s">
        <v>157</v>
      </c>
      <c r="CN139" s="132">
        <v>1</v>
      </c>
      <c r="CO139" s="132">
        <v>109</v>
      </c>
      <c r="CP139" s="132">
        <v>18</v>
      </c>
      <c r="CQ139" s="132">
        <v>1</v>
      </c>
      <c r="CR139" s="132">
        <v>110</v>
      </c>
      <c r="CS139" s="132">
        <v>18</v>
      </c>
      <c r="CT139" s="236">
        <v>44023</v>
      </c>
      <c r="CU139" s="304">
        <f t="shared" si="81"/>
        <v>-1</v>
      </c>
      <c r="CV139" s="132">
        <f t="shared" si="82"/>
        <v>0</v>
      </c>
      <c r="CW139" s="132">
        <f t="shared" si="83"/>
        <v>-1</v>
      </c>
      <c r="CX139" s="132">
        <f t="shared" si="84"/>
        <v>0</v>
      </c>
      <c r="CY139" s="34">
        <f t="shared" si="85"/>
        <v>0</v>
      </c>
      <c r="CZ139" s="17">
        <f t="shared" si="86"/>
        <v>1</v>
      </c>
      <c r="DA139" s="180">
        <f t="shared" si="87"/>
        <v>0</v>
      </c>
      <c r="DB139" s="132">
        <f t="shared" si="88"/>
        <v>1</v>
      </c>
      <c r="DC139" s="132">
        <f t="shared" si="89"/>
        <v>109</v>
      </c>
      <c r="DD139" s="132">
        <f t="shared" si="90"/>
        <v>18</v>
      </c>
    </row>
    <row r="140" spans="1:108" x14ac:dyDescent="0.25">
      <c r="A140" s="51">
        <v>137</v>
      </c>
      <c r="B140" s="132">
        <v>111</v>
      </c>
      <c r="C140" s="54">
        <v>44024</v>
      </c>
      <c r="D140" s="107">
        <f t="shared" si="72"/>
        <v>39030</v>
      </c>
      <c r="E140" s="113">
        <f t="shared" si="73"/>
        <v>51022</v>
      </c>
      <c r="F140" s="84">
        <f t="shared" si="74"/>
        <v>101</v>
      </c>
      <c r="G140" s="116">
        <v>0</v>
      </c>
      <c r="H140" s="116">
        <v>88</v>
      </c>
      <c r="I140" s="110">
        <f t="shared" si="95"/>
        <v>88</v>
      </c>
      <c r="J140" s="110">
        <f t="shared" si="100"/>
        <v>50960</v>
      </c>
      <c r="K140" s="123">
        <f t="shared" si="108"/>
        <v>401</v>
      </c>
      <c r="L140" s="126">
        <f t="shared" si="114"/>
        <v>67</v>
      </c>
      <c r="M140" s="70">
        <f t="shared" si="101"/>
        <v>1.0017298317345495</v>
      </c>
      <c r="N140" s="73">
        <f t="shared" si="102"/>
        <v>1.7298317345495473E-3</v>
      </c>
      <c r="O140" s="73">
        <f t="shared" si="103"/>
        <v>1.4941606332321111E-3</v>
      </c>
      <c r="P140" s="70">
        <f t="shared" si="113"/>
        <v>1.1061320754716981</v>
      </c>
      <c r="Q140" s="107">
        <f t="shared" si="96"/>
        <v>5754</v>
      </c>
      <c r="R140" s="113">
        <v>11893</v>
      </c>
      <c r="S140" s="84">
        <v>2</v>
      </c>
      <c r="T140" s="116">
        <v>0</v>
      </c>
      <c r="U140" s="116">
        <v>1</v>
      </c>
      <c r="V140" s="110">
        <f t="shared" si="97"/>
        <v>1</v>
      </c>
      <c r="W140" s="110">
        <f t="shared" si="104"/>
        <v>11310</v>
      </c>
      <c r="X140" s="123">
        <f t="shared" si="109"/>
        <v>9</v>
      </c>
      <c r="Y140" s="125">
        <f t="shared" si="116"/>
        <v>1.2857142857142858</v>
      </c>
      <c r="Z140" s="53">
        <f t="shared" si="105"/>
        <v>1.0000884251481121</v>
      </c>
      <c r="AA140" s="73">
        <f t="shared" si="106"/>
        <v>8.8425148112136753E-5</v>
      </c>
      <c r="AB140" s="105">
        <f t="shared" ref="AB140:AB203" si="120">Y140/Y139</f>
        <v>1</v>
      </c>
      <c r="AC140" s="106">
        <f t="shared" si="98"/>
        <v>6137</v>
      </c>
      <c r="AD140" s="84">
        <v>6137</v>
      </c>
      <c r="AE140" s="101">
        <v>0</v>
      </c>
      <c r="AF140" s="116">
        <v>0</v>
      </c>
      <c r="AG140" s="116">
        <v>2</v>
      </c>
      <c r="AH140" s="128">
        <f t="shared" si="99"/>
        <v>2</v>
      </c>
      <c r="AI140" s="128">
        <f t="shared" si="107"/>
        <v>6129</v>
      </c>
      <c r="AJ140" s="123">
        <f t="shared" si="110"/>
        <v>10</v>
      </c>
      <c r="AK140" s="125">
        <f t="shared" si="115"/>
        <v>0.8571428571428571</v>
      </c>
      <c r="AL140" s="70">
        <f t="shared" si="69"/>
        <v>1.0003264240248082</v>
      </c>
      <c r="AM140" s="73">
        <f t="shared" si="70"/>
        <v>3.2642402480820287E-4</v>
      </c>
      <c r="AN140" s="74">
        <f t="shared" si="75"/>
        <v>0.8571428571428571</v>
      </c>
      <c r="AO140" s="316">
        <f t="shared" si="117"/>
        <v>28</v>
      </c>
      <c r="AP140" s="316">
        <f t="shared" si="118"/>
        <v>1</v>
      </c>
      <c r="AQ140" s="316">
        <f t="shared" si="119"/>
        <v>-1</v>
      </c>
      <c r="AR140" s="224" t="s">
        <v>158</v>
      </c>
      <c r="AS140" s="176">
        <v>51022</v>
      </c>
      <c r="AT140" s="169"/>
      <c r="AU140" s="178"/>
      <c r="AV140" s="335"/>
      <c r="AW140" s="235" t="s">
        <v>158</v>
      </c>
      <c r="AX140" s="289">
        <v>118</v>
      </c>
      <c r="AY140" s="232">
        <f t="shared" si="78"/>
        <v>-1</v>
      </c>
      <c r="AZ140" s="290">
        <v>119</v>
      </c>
      <c r="BA140" s="41">
        <f t="shared" si="76"/>
        <v>105</v>
      </c>
      <c r="BB140" s="2">
        <f t="shared" si="91"/>
        <v>7</v>
      </c>
      <c r="BC140" s="169">
        <f t="shared" si="79"/>
        <v>0</v>
      </c>
      <c r="BD140" s="293">
        <v>7</v>
      </c>
      <c r="BE140" s="41">
        <f t="shared" si="111"/>
        <v>2.4285714285714284</v>
      </c>
      <c r="BF140" s="2">
        <f t="shared" si="94"/>
        <v>0</v>
      </c>
      <c r="BG140" s="233">
        <f t="shared" si="80"/>
        <v>0</v>
      </c>
      <c r="BH140" s="300">
        <v>0</v>
      </c>
      <c r="BI140" s="234">
        <f t="shared" si="112"/>
        <v>0.2857142857142857</v>
      </c>
      <c r="BK140" s="219" t="s">
        <v>158</v>
      </c>
      <c r="BL140" s="34" t="s">
        <v>159</v>
      </c>
      <c r="BM140" s="58">
        <v>4</v>
      </c>
      <c r="BN140" s="2">
        <f t="shared" si="92"/>
        <v>7</v>
      </c>
      <c r="BO140" s="34" t="s">
        <v>171</v>
      </c>
      <c r="BP140" s="58">
        <v>2</v>
      </c>
      <c r="BQ140" s="2">
        <f t="shared" si="93"/>
        <v>0</v>
      </c>
      <c r="BS140" s="17">
        <f t="shared" ref="BS140:BS203" si="121">SUM(F134:F140)/7</f>
        <v>57.285714285714285</v>
      </c>
      <c r="BT140" s="132">
        <v>1335</v>
      </c>
      <c r="CM140" s="1" t="s">
        <v>158</v>
      </c>
      <c r="CN140" s="132">
        <v>1</v>
      </c>
      <c r="CO140" s="132">
        <v>107</v>
      </c>
      <c r="CP140" s="132">
        <v>10</v>
      </c>
      <c r="CQ140" s="132">
        <v>1</v>
      </c>
      <c r="CR140" s="132">
        <v>107</v>
      </c>
      <c r="CS140" s="132">
        <v>11</v>
      </c>
      <c r="CT140" s="236">
        <v>44024</v>
      </c>
      <c r="CU140" s="304">
        <f t="shared" si="81"/>
        <v>-1</v>
      </c>
      <c r="CV140" s="132">
        <f t="shared" si="82"/>
        <v>0</v>
      </c>
      <c r="CW140" s="132">
        <f t="shared" si="83"/>
        <v>0</v>
      </c>
      <c r="CX140" s="132">
        <f t="shared" si="84"/>
        <v>-1</v>
      </c>
      <c r="CY140" s="34">
        <f t="shared" si="85"/>
        <v>0</v>
      </c>
      <c r="CZ140" s="17">
        <f t="shared" si="86"/>
        <v>0</v>
      </c>
      <c r="DA140" s="180">
        <f t="shared" si="87"/>
        <v>1</v>
      </c>
      <c r="DB140" s="132">
        <f t="shared" si="88"/>
        <v>1</v>
      </c>
      <c r="DC140" s="132">
        <f t="shared" si="89"/>
        <v>107</v>
      </c>
      <c r="DD140" s="132">
        <f t="shared" si="90"/>
        <v>10</v>
      </c>
    </row>
    <row r="141" spans="1:108" x14ac:dyDescent="0.25">
      <c r="A141" s="51">
        <v>138</v>
      </c>
      <c r="B141" s="132">
        <v>112</v>
      </c>
      <c r="C141" s="54">
        <v>44025</v>
      </c>
      <c r="D141" s="107">
        <f t="shared" si="72"/>
        <v>39129</v>
      </c>
      <c r="E141" s="113">
        <f t="shared" si="73"/>
        <v>51093</v>
      </c>
      <c r="F141" s="84">
        <f t="shared" si="74"/>
        <v>71</v>
      </c>
      <c r="G141" s="116">
        <v>0</v>
      </c>
      <c r="H141" s="116">
        <v>101</v>
      </c>
      <c r="I141" s="110">
        <f t="shared" si="95"/>
        <v>101</v>
      </c>
      <c r="J141" s="110">
        <f t="shared" si="100"/>
        <v>51061</v>
      </c>
      <c r="K141" s="123">
        <f t="shared" si="108"/>
        <v>436</v>
      </c>
      <c r="L141" s="126">
        <f t="shared" si="114"/>
        <v>75.571428571428569</v>
      </c>
      <c r="M141" s="70">
        <f t="shared" si="101"/>
        <v>1.0019819466248037</v>
      </c>
      <c r="N141" s="73">
        <f t="shared" si="102"/>
        <v>1.9819466248036655E-3</v>
      </c>
      <c r="O141" s="73">
        <f t="shared" si="103"/>
        <v>1.6651688862488357E-3</v>
      </c>
      <c r="P141" s="70">
        <f t="shared" si="113"/>
        <v>1.1279317697228144</v>
      </c>
      <c r="Q141" s="107">
        <f t="shared" si="96"/>
        <v>5756</v>
      </c>
      <c r="R141" s="113">
        <v>11894</v>
      </c>
      <c r="S141" s="84">
        <v>1</v>
      </c>
      <c r="T141" s="116">
        <v>0</v>
      </c>
      <c r="U141" s="116">
        <v>4</v>
      </c>
      <c r="V141" s="110">
        <f t="shared" si="97"/>
        <v>4</v>
      </c>
      <c r="W141" s="110">
        <f t="shared" si="104"/>
        <v>11314</v>
      </c>
      <c r="X141" s="123">
        <f t="shared" si="109"/>
        <v>10</v>
      </c>
      <c r="Y141" s="125">
        <f t="shared" si="116"/>
        <v>1.5714285714285714</v>
      </c>
      <c r="Z141" s="53">
        <f t="shared" si="105"/>
        <v>1.0003536693191866</v>
      </c>
      <c r="AA141" s="73">
        <f t="shared" si="106"/>
        <v>3.5366931918656697E-4</v>
      </c>
      <c r="AB141" s="105">
        <f t="shared" si="120"/>
        <v>1.2222222222222221</v>
      </c>
      <c r="AC141" s="106">
        <f t="shared" si="98"/>
        <v>6137</v>
      </c>
      <c r="AD141" s="84">
        <v>6137</v>
      </c>
      <c r="AE141" s="101">
        <v>0</v>
      </c>
      <c r="AF141" s="116">
        <v>0</v>
      </c>
      <c r="AG141" s="116">
        <v>0</v>
      </c>
      <c r="AH141" s="128">
        <f t="shared" si="99"/>
        <v>0</v>
      </c>
      <c r="AI141" s="128">
        <f t="shared" si="107"/>
        <v>6129</v>
      </c>
      <c r="AJ141" s="123">
        <f t="shared" si="110"/>
        <v>9</v>
      </c>
      <c r="AK141" s="125">
        <f t="shared" si="115"/>
        <v>0.8571428571428571</v>
      </c>
      <c r="AL141" s="70">
        <f t="shared" si="69"/>
        <v>1</v>
      </c>
      <c r="AM141" s="73">
        <f t="shared" si="70"/>
        <v>0</v>
      </c>
      <c r="AN141" s="74">
        <f t="shared" si="75"/>
        <v>1</v>
      </c>
      <c r="AO141" s="316">
        <f t="shared" si="117"/>
        <v>35</v>
      </c>
      <c r="AP141" s="316">
        <f t="shared" si="118"/>
        <v>1</v>
      </c>
      <c r="AQ141" s="316">
        <f t="shared" si="119"/>
        <v>-1</v>
      </c>
      <c r="AR141" s="221" t="s">
        <v>159</v>
      </c>
      <c r="AS141" s="174">
        <v>51093</v>
      </c>
      <c r="AT141" s="169"/>
      <c r="AU141" s="178"/>
      <c r="AV141" s="335"/>
      <c r="AW141" s="235" t="s">
        <v>159</v>
      </c>
      <c r="AX141" s="289">
        <v>170</v>
      </c>
      <c r="AY141" s="232">
        <f t="shared" si="78"/>
        <v>0</v>
      </c>
      <c r="AZ141" s="290">
        <v>170</v>
      </c>
      <c r="BA141" s="41">
        <f t="shared" si="76"/>
        <v>115.85714285714286</v>
      </c>
      <c r="BB141" s="2">
        <f t="shared" si="91"/>
        <v>4</v>
      </c>
      <c r="BC141" s="169">
        <f t="shared" si="79"/>
        <v>0</v>
      </c>
      <c r="BD141" s="293">
        <v>4</v>
      </c>
      <c r="BE141" s="41">
        <f t="shared" si="111"/>
        <v>2.7142857142857144</v>
      </c>
      <c r="BF141" s="2">
        <f t="shared" si="94"/>
        <v>4</v>
      </c>
      <c r="BG141" s="233">
        <f t="shared" si="80"/>
        <v>0</v>
      </c>
      <c r="BH141" s="300">
        <v>4</v>
      </c>
      <c r="BI141" s="234">
        <f t="shared" si="112"/>
        <v>0.7142857142857143</v>
      </c>
      <c r="BK141" s="219" t="s">
        <v>159</v>
      </c>
      <c r="BL141" s="34" t="s">
        <v>160</v>
      </c>
      <c r="BM141" s="58">
        <v>1</v>
      </c>
      <c r="BN141" s="2">
        <f t="shared" si="92"/>
        <v>4</v>
      </c>
      <c r="BO141" s="34" t="s">
        <v>175</v>
      </c>
      <c r="BP141" s="58">
        <v>4</v>
      </c>
      <c r="BQ141" s="2">
        <f t="shared" si="93"/>
        <v>4</v>
      </c>
      <c r="BS141" s="17">
        <f t="shared" si="121"/>
        <v>62.285714285714285</v>
      </c>
      <c r="BT141" s="132">
        <v>1335</v>
      </c>
      <c r="CM141" s="1" t="s">
        <v>159</v>
      </c>
      <c r="CO141" s="132">
        <v>164</v>
      </c>
      <c r="CP141" s="132">
        <v>6</v>
      </c>
      <c r="CR141" s="132">
        <v>164</v>
      </c>
      <c r="CS141" s="132">
        <v>6</v>
      </c>
      <c r="CT141" s="236">
        <v>44025</v>
      </c>
      <c r="CU141" s="304">
        <f t="shared" si="81"/>
        <v>0</v>
      </c>
      <c r="CV141" s="132">
        <f t="shared" si="82"/>
        <v>0</v>
      </c>
      <c r="CW141" s="132">
        <f t="shared" si="83"/>
        <v>0</v>
      </c>
      <c r="CX141" s="132">
        <f t="shared" si="84"/>
        <v>0</v>
      </c>
      <c r="CY141" s="34">
        <f t="shared" si="85"/>
        <v>0</v>
      </c>
      <c r="CZ141" s="17">
        <f t="shared" si="86"/>
        <v>0</v>
      </c>
      <c r="DA141" s="180">
        <f t="shared" si="87"/>
        <v>0</v>
      </c>
      <c r="DB141" s="132">
        <f t="shared" si="88"/>
        <v>0</v>
      </c>
      <c r="DC141" s="132">
        <f t="shared" si="89"/>
        <v>164</v>
      </c>
      <c r="DD141" s="132">
        <f t="shared" si="90"/>
        <v>6</v>
      </c>
    </row>
    <row r="142" spans="1:108" x14ac:dyDescent="0.25">
      <c r="A142" s="51">
        <v>139</v>
      </c>
      <c r="B142" s="132">
        <v>113</v>
      </c>
      <c r="C142" s="54">
        <v>44026</v>
      </c>
      <c r="D142" s="107">
        <f t="shared" si="72"/>
        <v>39199</v>
      </c>
      <c r="E142" s="113">
        <f t="shared" si="73"/>
        <v>51146</v>
      </c>
      <c r="F142" s="84">
        <f t="shared" si="74"/>
        <v>53</v>
      </c>
      <c r="G142" s="116">
        <v>0</v>
      </c>
      <c r="H142" s="116">
        <v>95</v>
      </c>
      <c r="I142" s="110">
        <f t="shared" si="95"/>
        <v>95</v>
      </c>
      <c r="J142" s="110">
        <f t="shared" si="100"/>
        <v>51156</v>
      </c>
      <c r="K142" s="123">
        <f t="shared" si="108"/>
        <v>452</v>
      </c>
      <c r="L142" s="126">
        <f t="shared" si="114"/>
        <v>82.142857142857139</v>
      </c>
      <c r="M142" s="70">
        <f t="shared" si="101"/>
        <v>1.0018605197704706</v>
      </c>
      <c r="N142" s="73">
        <f t="shared" si="102"/>
        <v>1.8605197704706367E-3</v>
      </c>
      <c r="O142" s="73">
        <f t="shared" si="103"/>
        <v>1.7923974503196495E-3</v>
      </c>
      <c r="P142" s="70">
        <f t="shared" si="113"/>
        <v>1.0869565217391304</v>
      </c>
      <c r="Q142" s="107">
        <f t="shared" si="96"/>
        <v>5757</v>
      </c>
      <c r="R142" s="113">
        <v>11892</v>
      </c>
      <c r="S142" s="84">
        <v>-2</v>
      </c>
      <c r="T142" s="116">
        <v>0</v>
      </c>
      <c r="U142" s="116">
        <v>1</v>
      </c>
      <c r="V142" s="110">
        <f t="shared" si="97"/>
        <v>1</v>
      </c>
      <c r="W142" s="110">
        <f t="shared" si="104"/>
        <v>11315</v>
      </c>
      <c r="X142" s="123">
        <f t="shared" si="109"/>
        <v>6</v>
      </c>
      <c r="Y142" s="125">
        <f t="shared" si="116"/>
        <v>1.4285714285714286</v>
      </c>
      <c r="Z142" s="53">
        <f t="shared" si="105"/>
        <v>1.0000883860703553</v>
      </c>
      <c r="AA142" s="73">
        <f t="shared" si="106"/>
        <v>8.8386070355328528E-5</v>
      </c>
      <c r="AB142" s="105">
        <f t="shared" si="120"/>
        <v>0.90909090909090917</v>
      </c>
      <c r="AC142" s="106">
        <f t="shared" si="98"/>
        <v>6137</v>
      </c>
      <c r="AD142" s="84">
        <v>6135</v>
      </c>
      <c r="AE142" s="101">
        <v>-2</v>
      </c>
      <c r="AF142" s="116">
        <v>0</v>
      </c>
      <c r="AG142" s="116">
        <v>2</v>
      </c>
      <c r="AH142" s="128">
        <f t="shared" si="99"/>
        <v>2</v>
      </c>
      <c r="AI142" s="128">
        <f t="shared" si="107"/>
        <v>6131</v>
      </c>
      <c r="AJ142" s="123">
        <f t="shared" si="110"/>
        <v>3</v>
      </c>
      <c r="AK142" s="125">
        <f t="shared" si="115"/>
        <v>0.7142857142857143</v>
      </c>
      <c r="AL142" s="70">
        <f t="shared" si="69"/>
        <v>1.0003263175069343</v>
      </c>
      <c r="AM142" s="73">
        <f t="shared" si="70"/>
        <v>3.2631750693434824E-4</v>
      </c>
      <c r="AN142" s="74">
        <f t="shared" si="75"/>
        <v>0.83333333333333337</v>
      </c>
      <c r="AO142" s="316">
        <f t="shared" si="117"/>
        <v>16</v>
      </c>
      <c r="AP142" s="316">
        <f t="shared" si="118"/>
        <v>-4</v>
      </c>
      <c r="AQ142" s="316">
        <f t="shared" si="119"/>
        <v>-6</v>
      </c>
      <c r="AR142" s="221" t="s">
        <v>160</v>
      </c>
      <c r="AS142" s="174">
        <v>51146</v>
      </c>
      <c r="AT142" s="169"/>
      <c r="AU142" s="178"/>
      <c r="AV142" s="335"/>
      <c r="AW142" s="235" t="s">
        <v>160</v>
      </c>
      <c r="AX142" s="289">
        <v>168</v>
      </c>
      <c r="AY142" s="232">
        <f t="shared" si="78"/>
        <v>0</v>
      </c>
      <c r="AZ142" s="290">
        <v>168</v>
      </c>
      <c r="BA142" s="41">
        <f t="shared" si="76"/>
        <v>128.14285714285714</v>
      </c>
      <c r="BB142" s="2">
        <f t="shared" si="91"/>
        <v>1</v>
      </c>
      <c r="BC142" s="169">
        <f t="shared" si="79"/>
        <v>0</v>
      </c>
      <c r="BD142" s="293">
        <v>1</v>
      </c>
      <c r="BE142" s="41">
        <f t="shared" si="111"/>
        <v>2.7142857142857144</v>
      </c>
      <c r="BF142" s="2">
        <f t="shared" si="94"/>
        <v>0</v>
      </c>
      <c r="BG142" s="233">
        <f t="shared" si="80"/>
        <v>0</v>
      </c>
      <c r="BH142" s="300">
        <v>0</v>
      </c>
      <c r="BI142" s="234">
        <f t="shared" si="112"/>
        <v>0.7142857142857143</v>
      </c>
      <c r="BK142" s="219" t="s">
        <v>160</v>
      </c>
      <c r="BL142" s="228" t="s">
        <v>161</v>
      </c>
      <c r="BM142" s="231">
        <v>6</v>
      </c>
      <c r="BN142" s="2">
        <f t="shared" si="92"/>
        <v>1</v>
      </c>
      <c r="BO142" s="228" t="s">
        <v>176</v>
      </c>
      <c r="BP142" s="231">
        <v>3</v>
      </c>
      <c r="BQ142" s="2">
        <f t="shared" si="93"/>
        <v>0</v>
      </c>
      <c r="BS142" s="17">
        <f t="shared" si="121"/>
        <v>64.571428571428569</v>
      </c>
      <c r="BT142" s="132">
        <v>1335</v>
      </c>
      <c r="CM142" s="1" t="s">
        <v>160</v>
      </c>
      <c r="CN142" s="132">
        <v>3</v>
      </c>
      <c r="CO142" s="132">
        <v>161</v>
      </c>
      <c r="CP142" s="132">
        <v>4</v>
      </c>
      <c r="CQ142" s="132">
        <v>3</v>
      </c>
      <c r="CR142" s="132">
        <v>160</v>
      </c>
      <c r="CS142" s="132">
        <v>5</v>
      </c>
      <c r="CT142" s="236">
        <v>44026</v>
      </c>
      <c r="CU142" s="304">
        <f t="shared" si="81"/>
        <v>0</v>
      </c>
      <c r="CV142" s="132">
        <f t="shared" si="82"/>
        <v>0</v>
      </c>
      <c r="CW142" s="132">
        <f t="shared" si="83"/>
        <v>1</v>
      </c>
      <c r="CX142" s="132">
        <f t="shared" si="84"/>
        <v>-1</v>
      </c>
      <c r="CY142" s="34">
        <f t="shared" si="85"/>
        <v>0</v>
      </c>
      <c r="CZ142" s="17">
        <f t="shared" si="86"/>
        <v>0</v>
      </c>
      <c r="DA142" s="180">
        <f t="shared" si="87"/>
        <v>1</v>
      </c>
      <c r="DB142" s="132">
        <f t="shared" si="88"/>
        <v>3</v>
      </c>
      <c r="DC142" s="132">
        <f t="shared" si="89"/>
        <v>160</v>
      </c>
      <c r="DD142" s="132">
        <f t="shared" si="90"/>
        <v>4</v>
      </c>
    </row>
    <row r="143" spans="1:108" x14ac:dyDescent="0.25">
      <c r="A143" s="51">
        <v>140</v>
      </c>
      <c r="B143" s="132">
        <v>114</v>
      </c>
      <c r="C143" s="54">
        <v>44027</v>
      </c>
      <c r="D143" s="107">
        <f t="shared" si="72"/>
        <v>39254</v>
      </c>
      <c r="E143" s="113">
        <f t="shared" si="73"/>
        <v>51252</v>
      </c>
      <c r="F143" s="84">
        <f t="shared" si="74"/>
        <v>106</v>
      </c>
      <c r="G143" s="116">
        <v>0</v>
      </c>
      <c r="H143" s="116">
        <v>150</v>
      </c>
      <c r="I143" s="110">
        <f t="shared" si="95"/>
        <v>150</v>
      </c>
      <c r="J143" s="110">
        <f t="shared" si="100"/>
        <v>51306</v>
      </c>
      <c r="K143" s="123">
        <f t="shared" si="108"/>
        <v>506</v>
      </c>
      <c r="L143" s="126">
        <f t="shared" si="114"/>
        <v>95.428571428571431</v>
      </c>
      <c r="M143" s="70">
        <f t="shared" si="101"/>
        <v>1.002932207365705</v>
      </c>
      <c r="N143" s="73">
        <f t="shared" si="102"/>
        <v>2.9322073657049863E-3</v>
      </c>
      <c r="O143" s="73">
        <f t="shared" si="103"/>
        <v>1.9922511522574736E-3</v>
      </c>
      <c r="P143" s="70">
        <f t="shared" si="113"/>
        <v>1.1617391304347826</v>
      </c>
      <c r="Q143" s="107">
        <f t="shared" si="96"/>
        <v>5757</v>
      </c>
      <c r="R143" s="113">
        <v>11897</v>
      </c>
      <c r="S143" s="84">
        <v>5</v>
      </c>
      <c r="T143" s="116">
        <v>0</v>
      </c>
      <c r="U143" s="116">
        <v>0</v>
      </c>
      <c r="V143" s="110">
        <f t="shared" si="97"/>
        <v>0</v>
      </c>
      <c r="W143" s="110">
        <f t="shared" si="104"/>
        <v>11315</v>
      </c>
      <c r="X143" s="123">
        <f t="shared" si="109"/>
        <v>8</v>
      </c>
      <c r="Y143" s="125">
        <f t="shared" si="116"/>
        <v>1.2857142857142858</v>
      </c>
      <c r="Z143" s="53">
        <f t="shared" si="105"/>
        <v>1</v>
      </c>
      <c r="AA143" s="73">
        <f t="shared" si="106"/>
        <v>0</v>
      </c>
      <c r="AB143" s="105">
        <f t="shared" si="120"/>
        <v>0.9</v>
      </c>
      <c r="AC143" s="106">
        <f t="shared" si="98"/>
        <v>6135</v>
      </c>
      <c r="AD143" s="84">
        <v>6136</v>
      </c>
      <c r="AE143" s="101">
        <v>1</v>
      </c>
      <c r="AF143" s="116">
        <v>0</v>
      </c>
      <c r="AG143" s="116">
        <v>3</v>
      </c>
      <c r="AH143" s="128">
        <f t="shared" si="99"/>
        <v>3</v>
      </c>
      <c r="AI143" s="128">
        <f t="shared" si="107"/>
        <v>6134</v>
      </c>
      <c r="AJ143" s="123">
        <f t="shared" si="110"/>
        <v>1</v>
      </c>
      <c r="AK143" s="125">
        <f t="shared" si="115"/>
        <v>1.1428571428571428</v>
      </c>
      <c r="AL143" s="70">
        <f t="shared" ref="AL143:AL206" si="122">AI143/AI142</f>
        <v>1.0004893165878324</v>
      </c>
      <c r="AM143" s="73">
        <f t="shared" ref="AM143:AM206" si="123">AL143-1</f>
        <v>4.8931658783235576E-4</v>
      </c>
      <c r="AN143" s="74">
        <f t="shared" si="75"/>
        <v>1.5999999999999999</v>
      </c>
      <c r="AO143" s="316">
        <f t="shared" si="117"/>
        <v>54</v>
      </c>
      <c r="AP143" s="316">
        <f t="shared" si="118"/>
        <v>2</v>
      </c>
      <c r="AQ143" s="316">
        <f t="shared" si="119"/>
        <v>-2</v>
      </c>
      <c r="AR143" s="221" t="s">
        <v>161</v>
      </c>
      <c r="AS143" s="174">
        <v>51252</v>
      </c>
      <c r="AT143" s="169"/>
      <c r="AU143" s="178"/>
      <c r="AV143" s="335"/>
      <c r="AW143" s="235" t="s">
        <v>161</v>
      </c>
      <c r="AX143" s="289">
        <v>212</v>
      </c>
      <c r="AY143" s="232">
        <f t="shared" si="78"/>
        <v>0</v>
      </c>
      <c r="AZ143" s="290">
        <v>212</v>
      </c>
      <c r="BA143" s="41">
        <f t="shared" si="76"/>
        <v>144.14285714285714</v>
      </c>
      <c r="BB143" s="2">
        <f t="shared" si="91"/>
        <v>6</v>
      </c>
      <c r="BC143" s="169">
        <f t="shared" si="79"/>
        <v>0</v>
      </c>
      <c r="BD143" s="293">
        <v>6</v>
      </c>
      <c r="BE143" s="41">
        <f t="shared" si="111"/>
        <v>3.2857142857142856</v>
      </c>
      <c r="BF143" s="2">
        <f t="shared" si="94"/>
        <v>1</v>
      </c>
      <c r="BG143" s="233">
        <f t="shared" si="80"/>
        <v>0</v>
      </c>
      <c r="BH143" s="300">
        <v>1</v>
      </c>
      <c r="BI143" s="234">
        <f t="shared" si="112"/>
        <v>0.8571428571428571</v>
      </c>
      <c r="BK143" s="219" t="s">
        <v>161</v>
      </c>
      <c r="BL143" s="34" t="s">
        <v>162</v>
      </c>
      <c r="BM143" s="58">
        <v>4</v>
      </c>
      <c r="BN143" s="2">
        <f t="shared" si="92"/>
        <v>6</v>
      </c>
      <c r="BO143" s="34" t="s">
        <v>177</v>
      </c>
      <c r="BP143" s="58">
        <v>1</v>
      </c>
      <c r="BQ143" s="2">
        <f t="shared" si="93"/>
        <v>1</v>
      </c>
      <c r="BS143" s="17">
        <f t="shared" si="121"/>
        <v>72.285714285714292</v>
      </c>
      <c r="BT143" s="132">
        <v>1335</v>
      </c>
      <c r="CM143" s="1" t="s">
        <v>161</v>
      </c>
      <c r="CN143" s="132">
        <v>1</v>
      </c>
      <c r="CO143" s="132">
        <v>191</v>
      </c>
      <c r="CP143" s="132">
        <v>20</v>
      </c>
      <c r="CQ143" s="132">
        <v>1</v>
      </c>
      <c r="CR143" s="132">
        <v>191</v>
      </c>
      <c r="CS143" s="132">
        <v>20</v>
      </c>
      <c r="CT143" s="236">
        <v>44027</v>
      </c>
      <c r="CU143" s="304">
        <f t="shared" si="81"/>
        <v>0</v>
      </c>
      <c r="CV143" s="132">
        <f t="shared" si="82"/>
        <v>0</v>
      </c>
      <c r="CW143" s="132">
        <f t="shared" si="83"/>
        <v>0</v>
      </c>
      <c r="CX143" s="132">
        <f t="shared" si="84"/>
        <v>0</v>
      </c>
      <c r="CY143" s="34">
        <f t="shared" si="85"/>
        <v>0</v>
      </c>
      <c r="CZ143" s="17">
        <f t="shared" si="86"/>
        <v>0</v>
      </c>
      <c r="DA143" s="180">
        <f t="shared" si="87"/>
        <v>0</v>
      </c>
      <c r="DB143" s="132">
        <f t="shared" si="88"/>
        <v>1</v>
      </c>
      <c r="DC143" s="132">
        <f t="shared" si="89"/>
        <v>191</v>
      </c>
      <c r="DD143" s="132">
        <f t="shared" si="90"/>
        <v>20</v>
      </c>
    </row>
    <row r="144" spans="1:108" x14ac:dyDescent="0.25">
      <c r="A144" s="51">
        <v>141</v>
      </c>
      <c r="B144" s="132">
        <v>115</v>
      </c>
      <c r="C144" s="54">
        <v>44028</v>
      </c>
      <c r="D144" s="107">
        <f t="shared" si="72"/>
        <v>39355</v>
      </c>
      <c r="E144" s="113">
        <f t="shared" si="73"/>
        <v>51351</v>
      </c>
      <c r="F144" s="84">
        <f t="shared" si="74"/>
        <v>99</v>
      </c>
      <c r="G144" s="116">
        <v>0</v>
      </c>
      <c r="H144" s="116">
        <v>134</v>
      </c>
      <c r="I144" s="110">
        <f t="shared" si="95"/>
        <v>134</v>
      </c>
      <c r="J144" s="110">
        <f t="shared" si="100"/>
        <v>51440</v>
      </c>
      <c r="K144" s="123">
        <f t="shared" si="108"/>
        <v>553</v>
      </c>
      <c r="L144" s="126">
        <f t="shared" si="114"/>
        <v>105.71428571428571</v>
      </c>
      <c r="M144" s="70">
        <f t="shared" si="101"/>
        <v>1.0026117802986005</v>
      </c>
      <c r="N144" s="73">
        <f t="shared" si="102"/>
        <v>2.6117802986005412E-3</v>
      </c>
      <c r="O144" s="73">
        <f t="shared" si="103"/>
        <v>2.2232571588258754E-3</v>
      </c>
      <c r="P144" s="70">
        <f t="shared" si="113"/>
        <v>1.1077844311377245</v>
      </c>
      <c r="Q144" s="107">
        <f t="shared" si="96"/>
        <v>5761</v>
      </c>
      <c r="R144" s="113">
        <v>11898</v>
      </c>
      <c r="S144" s="84">
        <v>1</v>
      </c>
      <c r="T144" s="116">
        <v>0</v>
      </c>
      <c r="U144" s="116">
        <v>0</v>
      </c>
      <c r="V144" s="110">
        <f t="shared" si="97"/>
        <v>0</v>
      </c>
      <c r="W144" s="110">
        <f t="shared" si="104"/>
        <v>11315</v>
      </c>
      <c r="X144" s="123">
        <f t="shared" si="109"/>
        <v>11</v>
      </c>
      <c r="Y144" s="125">
        <f t="shared" si="116"/>
        <v>1</v>
      </c>
      <c r="Z144" s="53">
        <f t="shared" si="105"/>
        <v>1</v>
      </c>
      <c r="AA144" s="73">
        <f t="shared" si="106"/>
        <v>0</v>
      </c>
      <c r="AB144" s="105">
        <f t="shared" si="120"/>
        <v>0.77777777777777768</v>
      </c>
      <c r="AC144" s="106">
        <f t="shared" si="98"/>
        <v>6136</v>
      </c>
      <c r="AD144" s="84">
        <v>6137</v>
      </c>
      <c r="AE144" s="101">
        <v>1</v>
      </c>
      <c r="AF144" s="116">
        <v>0</v>
      </c>
      <c r="AG144" s="116">
        <v>0</v>
      </c>
      <c r="AH144" s="128">
        <f t="shared" si="99"/>
        <v>0</v>
      </c>
      <c r="AI144" s="128">
        <f t="shared" si="107"/>
        <v>6134</v>
      </c>
      <c r="AJ144" s="123">
        <f t="shared" si="110"/>
        <v>0</v>
      </c>
      <c r="AK144" s="125">
        <f t="shared" si="115"/>
        <v>1.1428571428571428</v>
      </c>
      <c r="AL144" s="70">
        <f t="shared" si="122"/>
        <v>1</v>
      </c>
      <c r="AM144" s="73">
        <f t="shared" si="123"/>
        <v>0</v>
      </c>
      <c r="AN144" s="74">
        <f t="shared" si="75"/>
        <v>1</v>
      </c>
      <c r="AO144" s="316">
        <f t="shared" si="117"/>
        <v>47</v>
      </c>
      <c r="AP144" s="316">
        <f t="shared" si="118"/>
        <v>3</v>
      </c>
      <c r="AQ144" s="316">
        <f t="shared" si="119"/>
        <v>-1</v>
      </c>
      <c r="AR144" s="221" t="s">
        <v>162</v>
      </c>
      <c r="AS144" s="174">
        <v>51351</v>
      </c>
      <c r="AT144" s="169"/>
      <c r="AU144" s="178"/>
      <c r="AV144" s="335"/>
      <c r="AW144" s="235" t="s">
        <v>162</v>
      </c>
      <c r="AX144" s="289">
        <v>143</v>
      </c>
      <c r="AY144" s="232">
        <f t="shared" si="78"/>
        <v>0</v>
      </c>
      <c r="AZ144" s="290">
        <v>143</v>
      </c>
      <c r="BA144" s="41">
        <f t="shared" si="76"/>
        <v>150.57142857142858</v>
      </c>
      <c r="BB144" s="2">
        <f t="shared" si="91"/>
        <v>4</v>
      </c>
      <c r="BC144" s="169">
        <f t="shared" si="79"/>
        <v>0</v>
      </c>
      <c r="BD144" s="293">
        <v>4</v>
      </c>
      <c r="BE144" s="41">
        <f t="shared" si="111"/>
        <v>3.8571428571428572</v>
      </c>
      <c r="BF144" s="2">
        <f t="shared" si="94"/>
        <v>2</v>
      </c>
      <c r="BG144" s="233">
        <f t="shared" si="80"/>
        <v>0</v>
      </c>
      <c r="BH144" s="300">
        <v>2</v>
      </c>
      <c r="BI144" s="234">
        <f t="shared" si="112"/>
        <v>1.1428571428571428</v>
      </c>
      <c r="BK144" s="219" t="s">
        <v>162</v>
      </c>
      <c r="BL144" s="228" t="s">
        <v>163</v>
      </c>
      <c r="BM144" s="231">
        <v>8</v>
      </c>
      <c r="BN144" s="2">
        <f t="shared" si="92"/>
        <v>4</v>
      </c>
      <c r="BO144" s="228" t="s">
        <v>178</v>
      </c>
      <c r="BP144" s="231">
        <v>2</v>
      </c>
      <c r="BQ144" s="2">
        <f t="shared" si="93"/>
        <v>2</v>
      </c>
      <c r="BS144" s="17">
        <f t="shared" si="121"/>
        <v>79</v>
      </c>
      <c r="BT144" s="132">
        <v>1335</v>
      </c>
      <c r="CM144" s="1" t="s">
        <v>162</v>
      </c>
      <c r="CN144" s="132">
        <v>1</v>
      </c>
      <c r="CO144" s="132">
        <v>130</v>
      </c>
      <c r="CP144" s="132">
        <v>12</v>
      </c>
      <c r="CQ144" s="132">
        <v>1</v>
      </c>
      <c r="CR144" s="132">
        <v>130</v>
      </c>
      <c r="CS144" s="132">
        <v>12</v>
      </c>
      <c r="CT144" s="236">
        <v>44028</v>
      </c>
      <c r="CU144" s="304">
        <f t="shared" si="81"/>
        <v>0</v>
      </c>
      <c r="CV144" s="132">
        <f t="shared" si="82"/>
        <v>0</v>
      </c>
      <c r="CW144" s="132">
        <f t="shared" si="83"/>
        <v>0</v>
      </c>
      <c r="CX144" s="132">
        <f t="shared" si="84"/>
        <v>0</v>
      </c>
      <c r="CY144" s="34">
        <f t="shared" si="85"/>
        <v>0</v>
      </c>
      <c r="CZ144" s="17">
        <f t="shared" si="86"/>
        <v>0</v>
      </c>
      <c r="DA144" s="180">
        <f t="shared" si="87"/>
        <v>0</v>
      </c>
      <c r="DB144" s="132">
        <f t="shared" si="88"/>
        <v>1</v>
      </c>
      <c r="DC144" s="132">
        <f t="shared" si="89"/>
        <v>130</v>
      </c>
      <c r="DD144" s="132">
        <f t="shared" si="90"/>
        <v>12</v>
      </c>
    </row>
    <row r="145" spans="1:108" x14ac:dyDescent="0.25">
      <c r="A145" s="51">
        <v>142</v>
      </c>
      <c r="B145" s="132">
        <v>116</v>
      </c>
      <c r="C145" s="54">
        <v>44029</v>
      </c>
      <c r="D145" s="107">
        <f t="shared" si="72"/>
        <v>39453</v>
      </c>
      <c r="E145" s="113">
        <f t="shared" si="73"/>
        <v>51454</v>
      </c>
      <c r="F145" s="84">
        <f t="shared" si="74"/>
        <v>103</v>
      </c>
      <c r="G145" s="116">
        <v>0</v>
      </c>
      <c r="H145" s="116">
        <v>162</v>
      </c>
      <c r="I145" s="110">
        <f t="shared" si="95"/>
        <v>162</v>
      </c>
      <c r="J145" s="110">
        <f t="shared" si="100"/>
        <v>51602</v>
      </c>
      <c r="K145" s="123">
        <f t="shared" si="108"/>
        <v>614</v>
      </c>
      <c r="L145" s="126">
        <f t="shared" si="114"/>
        <v>114.85714285714286</v>
      </c>
      <c r="M145" s="70">
        <f t="shared" si="101"/>
        <v>1.003149300155521</v>
      </c>
      <c r="N145" s="73">
        <f t="shared" si="102"/>
        <v>3.149300155520951E-3</v>
      </c>
      <c r="O145" s="73">
        <f t="shared" si="103"/>
        <v>2.5071508430201559E-3</v>
      </c>
      <c r="P145" s="70">
        <f t="shared" si="113"/>
        <v>1.0864864864864865</v>
      </c>
      <c r="Q145" s="107">
        <f t="shared" si="96"/>
        <v>5761</v>
      </c>
      <c r="R145" s="113">
        <v>11894</v>
      </c>
      <c r="S145" s="84">
        <v>-4</v>
      </c>
      <c r="T145" s="116">
        <v>0</v>
      </c>
      <c r="U145" s="116">
        <v>3</v>
      </c>
      <c r="V145" s="110">
        <f t="shared" si="97"/>
        <v>3</v>
      </c>
      <c r="W145" s="110">
        <f t="shared" si="104"/>
        <v>11318</v>
      </c>
      <c r="X145" s="123">
        <f t="shared" si="109"/>
        <v>6</v>
      </c>
      <c r="Y145" s="125">
        <f t="shared" si="116"/>
        <v>1.2857142857142858</v>
      </c>
      <c r="Z145" s="53">
        <f t="shared" si="105"/>
        <v>1.000265134776845</v>
      </c>
      <c r="AA145" s="73">
        <f t="shared" si="106"/>
        <v>2.6513477684497744E-4</v>
      </c>
      <c r="AB145" s="105">
        <f t="shared" si="120"/>
        <v>1.2857142857142858</v>
      </c>
      <c r="AC145" s="106">
        <f t="shared" si="98"/>
        <v>6137</v>
      </c>
      <c r="AD145" s="84">
        <v>6138</v>
      </c>
      <c r="AE145" s="101">
        <v>1</v>
      </c>
      <c r="AF145" s="116">
        <v>0</v>
      </c>
      <c r="AG145" s="116">
        <v>1</v>
      </c>
      <c r="AH145" s="128">
        <f t="shared" si="99"/>
        <v>1</v>
      </c>
      <c r="AI145" s="128">
        <f t="shared" si="107"/>
        <v>6135</v>
      </c>
      <c r="AJ145" s="123">
        <f t="shared" si="110"/>
        <v>2</v>
      </c>
      <c r="AK145" s="125">
        <f t="shared" si="115"/>
        <v>1.1428571428571428</v>
      </c>
      <c r="AL145" s="70">
        <f t="shared" si="122"/>
        <v>1.0001630257580698</v>
      </c>
      <c r="AM145" s="73">
        <f t="shared" si="123"/>
        <v>1.6302575806981245E-4</v>
      </c>
      <c r="AN145" s="74">
        <f t="shared" si="75"/>
        <v>1</v>
      </c>
      <c r="AO145" s="316">
        <f t="shared" si="117"/>
        <v>61</v>
      </c>
      <c r="AP145" s="316">
        <f t="shared" si="118"/>
        <v>-5</v>
      </c>
      <c r="AQ145" s="316">
        <f t="shared" si="119"/>
        <v>2</v>
      </c>
      <c r="AR145" s="221" t="s">
        <v>163</v>
      </c>
      <c r="AS145" s="174">
        <v>51454</v>
      </c>
      <c r="AT145" s="169"/>
      <c r="AU145" s="178"/>
      <c r="AV145" s="335"/>
      <c r="AW145" s="235" t="s">
        <v>163</v>
      </c>
      <c r="AX145" s="289">
        <v>189</v>
      </c>
      <c r="AY145" s="232">
        <f t="shared" si="78"/>
        <v>0</v>
      </c>
      <c r="AZ145" s="290">
        <v>189</v>
      </c>
      <c r="BA145" s="41">
        <f t="shared" si="76"/>
        <v>161.14285714285714</v>
      </c>
      <c r="BB145" s="2">
        <f t="shared" si="91"/>
        <v>8</v>
      </c>
      <c r="BC145" s="169">
        <f t="shared" si="79"/>
        <v>0</v>
      </c>
      <c r="BD145" s="293">
        <v>8</v>
      </c>
      <c r="BE145" s="41">
        <f t="shared" si="111"/>
        <v>4.8571428571428568</v>
      </c>
      <c r="BF145" s="2">
        <f t="shared" si="94"/>
        <v>2</v>
      </c>
      <c r="BG145" s="233">
        <f t="shared" si="80"/>
        <v>0</v>
      </c>
      <c r="BH145" s="300">
        <v>2</v>
      </c>
      <c r="BI145" s="234">
        <f t="shared" si="112"/>
        <v>1.4285714285714286</v>
      </c>
      <c r="BK145" s="219" t="s">
        <v>163</v>
      </c>
      <c r="BL145" s="34" t="s">
        <v>164</v>
      </c>
      <c r="BM145" s="58">
        <v>2</v>
      </c>
      <c r="BN145" s="2">
        <f t="shared" si="92"/>
        <v>8</v>
      </c>
      <c r="BO145" s="34" t="s">
        <v>179</v>
      </c>
      <c r="BP145" s="58">
        <v>4</v>
      </c>
      <c r="BQ145" s="2">
        <f t="shared" si="93"/>
        <v>2</v>
      </c>
      <c r="BS145" s="17">
        <f t="shared" si="121"/>
        <v>87.714285714285708</v>
      </c>
      <c r="BT145" s="132">
        <v>1335</v>
      </c>
      <c r="CM145" s="1" t="s">
        <v>163</v>
      </c>
      <c r="CN145" s="132">
        <v>4</v>
      </c>
      <c r="CO145" s="132">
        <v>166</v>
      </c>
      <c r="CP145" s="132">
        <v>19</v>
      </c>
      <c r="CQ145" s="132">
        <v>4</v>
      </c>
      <c r="CR145" s="132">
        <v>166</v>
      </c>
      <c r="CS145" s="132">
        <v>19</v>
      </c>
      <c r="CT145" s="236">
        <v>44029</v>
      </c>
      <c r="CU145" s="304">
        <f t="shared" si="81"/>
        <v>0</v>
      </c>
      <c r="CV145" s="132">
        <f t="shared" si="82"/>
        <v>0</v>
      </c>
      <c r="CW145" s="132">
        <f t="shared" si="83"/>
        <v>0</v>
      </c>
      <c r="CX145" s="132">
        <f t="shared" si="84"/>
        <v>0</v>
      </c>
      <c r="CY145" s="34">
        <f t="shared" si="85"/>
        <v>0</v>
      </c>
      <c r="CZ145" s="17">
        <f t="shared" si="86"/>
        <v>0</v>
      </c>
      <c r="DA145" s="180">
        <f t="shared" si="87"/>
        <v>0</v>
      </c>
      <c r="DB145" s="132">
        <f t="shared" si="88"/>
        <v>4</v>
      </c>
      <c r="DC145" s="132">
        <f t="shared" si="89"/>
        <v>166</v>
      </c>
      <c r="DD145" s="132">
        <f t="shared" si="90"/>
        <v>19</v>
      </c>
    </row>
    <row r="146" spans="1:108" x14ac:dyDescent="0.25">
      <c r="A146" s="51">
        <v>143</v>
      </c>
      <c r="B146" s="132">
        <v>117</v>
      </c>
      <c r="C146" s="54">
        <v>44030</v>
      </c>
      <c r="D146" s="107">
        <f t="shared" si="72"/>
        <v>39560</v>
      </c>
      <c r="E146" s="113">
        <f t="shared" si="73"/>
        <v>51581</v>
      </c>
      <c r="F146" s="84">
        <f t="shared" si="74"/>
        <v>127</v>
      </c>
      <c r="G146" s="116">
        <v>0</v>
      </c>
      <c r="H146" s="116">
        <v>134</v>
      </c>
      <c r="I146" s="110">
        <f t="shared" si="95"/>
        <v>134</v>
      </c>
      <c r="J146" s="110">
        <f t="shared" si="100"/>
        <v>51736</v>
      </c>
      <c r="K146" s="123">
        <f t="shared" si="108"/>
        <v>660</v>
      </c>
      <c r="L146" s="126">
        <f t="shared" si="114"/>
        <v>123.42857142857143</v>
      </c>
      <c r="M146" s="70">
        <f t="shared" si="101"/>
        <v>1.0025967985736988</v>
      </c>
      <c r="N146" s="73">
        <f t="shared" si="102"/>
        <v>2.5967985736987664E-3</v>
      </c>
      <c r="O146" s="73">
        <f t="shared" si="103"/>
        <v>2.6301212327991762E-3</v>
      </c>
      <c r="P146" s="70">
        <f t="shared" si="113"/>
        <v>1.0746268656716418</v>
      </c>
      <c r="Q146" s="107">
        <f t="shared" si="96"/>
        <v>5756</v>
      </c>
      <c r="R146" s="113">
        <v>11895</v>
      </c>
      <c r="S146" s="84">
        <v>1</v>
      </c>
      <c r="T146" s="116">
        <v>0</v>
      </c>
      <c r="U146" s="116">
        <v>3</v>
      </c>
      <c r="V146" s="110">
        <f t="shared" si="97"/>
        <v>3</v>
      </c>
      <c r="W146" s="110">
        <f t="shared" si="104"/>
        <v>11321</v>
      </c>
      <c r="X146" s="123">
        <f t="shared" si="109"/>
        <v>4</v>
      </c>
      <c r="Y146" s="125">
        <f t="shared" si="116"/>
        <v>1.7142857142857142</v>
      </c>
      <c r="Z146" s="53">
        <f t="shared" si="105"/>
        <v>1.0002650644990281</v>
      </c>
      <c r="AA146" s="73">
        <f t="shared" si="106"/>
        <v>2.6506449902807816E-4</v>
      </c>
      <c r="AB146" s="105">
        <f t="shared" si="120"/>
        <v>1.3333333333333333</v>
      </c>
      <c r="AC146" s="106">
        <f t="shared" si="98"/>
        <v>6138</v>
      </c>
      <c r="AD146" s="84">
        <v>6136</v>
      </c>
      <c r="AE146" s="101">
        <v>-2</v>
      </c>
      <c r="AF146" s="116">
        <v>0</v>
      </c>
      <c r="AG146" s="116">
        <v>0</v>
      </c>
      <c r="AH146" s="128">
        <f t="shared" si="99"/>
        <v>0</v>
      </c>
      <c r="AI146" s="128">
        <f t="shared" si="107"/>
        <v>6135</v>
      </c>
      <c r="AJ146" s="123">
        <f t="shared" si="110"/>
        <v>-1</v>
      </c>
      <c r="AK146" s="125">
        <f t="shared" si="115"/>
        <v>1.1428571428571428</v>
      </c>
      <c r="AL146" s="70">
        <f t="shared" si="122"/>
        <v>1</v>
      </c>
      <c r="AM146" s="73">
        <f t="shared" si="123"/>
        <v>0</v>
      </c>
      <c r="AN146" s="74">
        <f t="shared" si="75"/>
        <v>1</v>
      </c>
      <c r="AO146" s="316">
        <f t="shared" si="117"/>
        <v>46</v>
      </c>
      <c r="AP146" s="316">
        <f t="shared" si="118"/>
        <v>-2</v>
      </c>
      <c r="AQ146" s="316">
        <f t="shared" si="119"/>
        <v>-3</v>
      </c>
      <c r="AR146" s="221" t="s">
        <v>164</v>
      </c>
      <c r="AS146" s="174">
        <v>51581</v>
      </c>
      <c r="AT146" s="169"/>
      <c r="AU146" s="178"/>
      <c r="AV146" s="335"/>
      <c r="AW146" s="235" t="s">
        <v>164</v>
      </c>
      <c r="AX146" s="289">
        <v>169</v>
      </c>
      <c r="AY146" s="232">
        <f t="shared" si="78"/>
        <v>0</v>
      </c>
      <c r="AZ146" s="290">
        <v>169</v>
      </c>
      <c r="BA146" s="41">
        <f t="shared" si="76"/>
        <v>167</v>
      </c>
      <c r="BB146" s="2">
        <f t="shared" si="91"/>
        <v>2</v>
      </c>
      <c r="BC146" s="169">
        <f t="shared" si="79"/>
        <v>0</v>
      </c>
      <c r="BD146" s="293">
        <v>2</v>
      </c>
      <c r="BE146" s="41">
        <f t="shared" si="111"/>
        <v>4.5714285714285712</v>
      </c>
      <c r="BF146" s="2">
        <f t="shared" si="94"/>
        <v>1</v>
      </c>
      <c r="BG146" s="233">
        <f t="shared" si="80"/>
        <v>0</v>
      </c>
      <c r="BH146" s="300">
        <v>1</v>
      </c>
      <c r="BI146" s="234">
        <f t="shared" si="112"/>
        <v>1.4285714285714286</v>
      </c>
      <c r="BK146" s="219" t="s">
        <v>164</v>
      </c>
      <c r="BL146" s="34" t="s">
        <v>165</v>
      </c>
      <c r="BM146" s="58">
        <v>3</v>
      </c>
      <c r="BN146" s="2">
        <f t="shared" si="92"/>
        <v>2</v>
      </c>
      <c r="BO146" s="34" t="s">
        <v>180</v>
      </c>
      <c r="BP146" s="58">
        <v>4</v>
      </c>
      <c r="BQ146" s="2">
        <f t="shared" si="93"/>
        <v>1</v>
      </c>
      <c r="BS146" s="17">
        <f t="shared" si="121"/>
        <v>94.285714285714292</v>
      </c>
      <c r="BT146" s="132">
        <v>1335</v>
      </c>
      <c r="CM146" s="1" t="s">
        <v>164</v>
      </c>
      <c r="CO146" s="132">
        <v>151</v>
      </c>
      <c r="CP146" s="132">
        <v>18</v>
      </c>
      <c r="CR146" s="132">
        <v>151</v>
      </c>
      <c r="CS146" s="132">
        <v>18</v>
      </c>
      <c r="CT146" s="236">
        <v>44030</v>
      </c>
      <c r="CU146" s="304">
        <f t="shared" si="81"/>
        <v>0</v>
      </c>
      <c r="CV146" s="132">
        <f t="shared" si="82"/>
        <v>0</v>
      </c>
      <c r="CW146" s="132">
        <f t="shared" si="83"/>
        <v>0</v>
      </c>
      <c r="CX146" s="132">
        <f t="shared" si="84"/>
        <v>0</v>
      </c>
      <c r="CY146" s="34">
        <f t="shared" si="85"/>
        <v>0</v>
      </c>
      <c r="CZ146" s="17">
        <f t="shared" si="86"/>
        <v>0</v>
      </c>
      <c r="DA146" s="180">
        <f t="shared" si="87"/>
        <v>0</v>
      </c>
      <c r="DB146" s="132">
        <f t="shared" si="88"/>
        <v>0</v>
      </c>
      <c r="DC146" s="132">
        <f t="shared" si="89"/>
        <v>151</v>
      </c>
      <c r="DD146" s="132">
        <f t="shared" si="90"/>
        <v>18</v>
      </c>
    </row>
    <row r="147" spans="1:108" x14ac:dyDescent="0.25">
      <c r="A147" s="51">
        <v>144</v>
      </c>
      <c r="B147" s="132">
        <v>118</v>
      </c>
      <c r="C147" s="54">
        <v>44031</v>
      </c>
      <c r="D147" s="107">
        <f t="shared" si="72"/>
        <v>39686</v>
      </c>
      <c r="E147" s="113">
        <f t="shared" si="73"/>
        <v>51725</v>
      </c>
      <c r="F147" s="84">
        <f t="shared" si="74"/>
        <v>144</v>
      </c>
      <c r="G147" s="116">
        <v>0</v>
      </c>
      <c r="H147" s="116">
        <v>153</v>
      </c>
      <c r="I147" s="110">
        <f t="shared" si="95"/>
        <v>153</v>
      </c>
      <c r="J147" s="110">
        <f t="shared" si="100"/>
        <v>51889</v>
      </c>
      <c r="K147" s="123">
        <f t="shared" si="108"/>
        <v>703</v>
      </c>
      <c r="L147" s="126">
        <f t="shared" si="114"/>
        <v>132.71428571428572</v>
      </c>
      <c r="M147" s="70">
        <f t="shared" si="101"/>
        <v>1.0029573217875367</v>
      </c>
      <c r="N147" s="73">
        <f t="shared" si="102"/>
        <v>2.9573217875367153E-3</v>
      </c>
      <c r="O147" s="73">
        <f t="shared" si="103"/>
        <v>2.8494816362123919E-3</v>
      </c>
      <c r="P147" s="70">
        <f t="shared" si="113"/>
        <v>1.0752314814814816</v>
      </c>
      <c r="Q147" s="107">
        <f t="shared" si="96"/>
        <v>5759</v>
      </c>
      <c r="R147" s="113">
        <v>11898</v>
      </c>
      <c r="S147" s="84">
        <v>3</v>
      </c>
      <c r="T147" s="116">
        <v>0</v>
      </c>
      <c r="U147" s="116">
        <v>4</v>
      </c>
      <c r="V147" s="110">
        <f t="shared" si="97"/>
        <v>4</v>
      </c>
      <c r="W147" s="110">
        <f t="shared" si="104"/>
        <v>11325</v>
      </c>
      <c r="X147" s="123">
        <f t="shared" si="109"/>
        <v>5</v>
      </c>
      <c r="Y147" s="125">
        <f t="shared" si="116"/>
        <v>2.1428571428571428</v>
      </c>
      <c r="Z147" s="53">
        <f t="shared" si="105"/>
        <v>1.0003533256779436</v>
      </c>
      <c r="AA147" s="73">
        <f t="shared" si="106"/>
        <v>3.5332567794355008E-4</v>
      </c>
      <c r="AB147" s="105">
        <f t="shared" si="120"/>
        <v>1.25</v>
      </c>
      <c r="AC147" s="106">
        <f t="shared" si="98"/>
        <v>6136</v>
      </c>
      <c r="AD147" s="84">
        <v>6136</v>
      </c>
      <c r="AE147" s="101">
        <v>0</v>
      </c>
      <c r="AF147" s="116">
        <v>0</v>
      </c>
      <c r="AG147" s="116">
        <v>1</v>
      </c>
      <c r="AH147" s="128">
        <f t="shared" si="99"/>
        <v>1</v>
      </c>
      <c r="AI147" s="128">
        <f t="shared" si="107"/>
        <v>6136</v>
      </c>
      <c r="AJ147" s="123">
        <f t="shared" si="110"/>
        <v>-1</v>
      </c>
      <c r="AK147" s="125">
        <f t="shared" si="115"/>
        <v>1</v>
      </c>
      <c r="AL147" s="70">
        <f t="shared" si="122"/>
        <v>1.0001629991850041</v>
      </c>
      <c r="AM147" s="73">
        <f t="shared" si="123"/>
        <v>1.6299918500406463E-4</v>
      </c>
      <c r="AN147" s="74">
        <f t="shared" si="75"/>
        <v>0.875</v>
      </c>
      <c r="AO147" s="316">
        <f t="shared" si="117"/>
        <v>43</v>
      </c>
      <c r="AP147" s="316">
        <f t="shared" si="118"/>
        <v>1</v>
      </c>
      <c r="AQ147" s="316">
        <f t="shared" si="119"/>
        <v>0</v>
      </c>
      <c r="AR147" s="221" t="s">
        <v>165</v>
      </c>
      <c r="AS147" s="174">
        <v>51725</v>
      </c>
      <c r="AT147" s="169"/>
      <c r="AU147" s="178"/>
      <c r="AV147" s="335"/>
      <c r="AW147" s="235" t="s">
        <v>165</v>
      </c>
      <c r="AX147" s="289">
        <v>182</v>
      </c>
      <c r="AY147" s="232">
        <f t="shared" si="78"/>
        <v>0</v>
      </c>
      <c r="AZ147" s="290">
        <v>182</v>
      </c>
      <c r="BA147" s="41">
        <f t="shared" si="76"/>
        <v>176.14285714285714</v>
      </c>
      <c r="BB147" s="2">
        <f t="shared" si="91"/>
        <v>3</v>
      </c>
      <c r="BC147" s="169">
        <f t="shared" si="79"/>
        <v>0</v>
      </c>
      <c r="BD147" s="293">
        <v>3</v>
      </c>
      <c r="BE147" s="41">
        <f t="shared" si="111"/>
        <v>4</v>
      </c>
      <c r="BF147" s="2">
        <f t="shared" si="94"/>
        <v>0</v>
      </c>
      <c r="BG147" s="233">
        <f t="shared" si="80"/>
        <v>0</v>
      </c>
      <c r="BH147" s="300">
        <v>0</v>
      </c>
      <c r="BI147" s="234">
        <f t="shared" si="112"/>
        <v>1.4285714285714286</v>
      </c>
      <c r="BK147" s="219" t="s">
        <v>165</v>
      </c>
      <c r="BL147" s="34" t="s">
        <v>166</v>
      </c>
      <c r="BM147" s="58">
        <v>5</v>
      </c>
      <c r="BN147" s="2">
        <f t="shared" si="92"/>
        <v>3</v>
      </c>
      <c r="BO147" s="34" t="s">
        <v>181</v>
      </c>
      <c r="BP147" s="58">
        <v>7</v>
      </c>
      <c r="BQ147" s="2">
        <f t="shared" si="93"/>
        <v>0</v>
      </c>
      <c r="BS147" s="17">
        <f t="shared" si="121"/>
        <v>100.42857142857143</v>
      </c>
      <c r="BT147" s="132">
        <v>1335</v>
      </c>
      <c r="CM147" s="1" t="s">
        <v>165</v>
      </c>
      <c r="CN147" s="132">
        <v>2</v>
      </c>
      <c r="CO147" s="132">
        <v>168</v>
      </c>
      <c r="CP147" s="132">
        <v>12</v>
      </c>
      <c r="CQ147" s="132">
        <v>2</v>
      </c>
      <c r="CR147" s="132">
        <v>168</v>
      </c>
      <c r="CS147" s="132">
        <v>12</v>
      </c>
      <c r="CT147" s="236">
        <v>44031</v>
      </c>
      <c r="CU147" s="304">
        <f t="shared" si="81"/>
        <v>0</v>
      </c>
      <c r="CV147" s="132">
        <f t="shared" si="82"/>
        <v>0</v>
      </c>
      <c r="CW147" s="132">
        <f t="shared" si="83"/>
        <v>0</v>
      </c>
      <c r="CX147" s="132">
        <f t="shared" si="84"/>
        <v>0</v>
      </c>
      <c r="CY147" s="34">
        <f t="shared" si="85"/>
        <v>0</v>
      </c>
      <c r="CZ147" s="17">
        <f t="shared" si="86"/>
        <v>0</v>
      </c>
      <c r="DA147" s="180">
        <f t="shared" si="87"/>
        <v>0</v>
      </c>
      <c r="DB147" s="132">
        <f t="shared" si="88"/>
        <v>2</v>
      </c>
      <c r="DC147" s="132">
        <f t="shared" si="89"/>
        <v>168</v>
      </c>
      <c r="DD147" s="132">
        <f t="shared" si="90"/>
        <v>12</v>
      </c>
    </row>
    <row r="148" spans="1:108" x14ac:dyDescent="0.25">
      <c r="A148" s="51">
        <v>145</v>
      </c>
      <c r="B148" s="132">
        <v>119</v>
      </c>
      <c r="C148" s="54">
        <v>44032</v>
      </c>
      <c r="D148" s="107">
        <f t="shared" ref="D148:D173" si="124">E147-Q148-AC148</f>
        <v>39827</v>
      </c>
      <c r="E148" s="113">
        <f t="shared" ref="E148:E196" si="125">AS148</f>
        <v>51910</v>
      </c>
      <c r="F148" s="84">
        <f t="shared" ref="F148:F199" si="126">E148-E147</f>
        <v>185</v>
      </c>
      <c r="G148" s="116">
        <v>0</v>
      </c>
      <c r="H148" s="116">
        <v>179</v>
      </c>
      <c r="I148" s="110">
        <f t="shared" si="95"/>
        <v>179</v>
      </c>
      <c r="J148" s="110">
        <f t="shared" si="100"/>
        <v>52068</v>
      </c>
      <c r="K148" s="123">
        <f t="shared" si="108"/>
        <v>817</v>
      </c>
      <c r="L148" s="126">
        <f t="shared" si="114"/>
        <v>143.85714285714286</v>
      </c>
      <c r="M148" s="70">
        <f t="shared" si="101"/>
        <v>1.0034496714139798</v>
      </c>
      <c r="N148" s="73">
        <f t="shared" si="102"/>
        <v>3.4496714139797824E-3</v>
      </c>
      <c r="O148" s="73">
        <f t="shared" si="103"/>
        <v>2.9529744458673514E-3</v>
      </c>
      <c r="P148" s="70">
        <f t="shared" si="113"/>
        <v>1.0839612486544672</v>
      </c>
      <c r="Q148" s="107">
        <f t="shared" si="96"/>
        <v>5762</v>
      </c>
      <c r="R148" s="113">
        <v>11900</v>
      </c>
      <c r="S148" s="84">
        <v>2</v>
      </c>
      <c r="T148" s="116">
        <v>0</v>
      </c>
      <c r="U148" s="116">
        <v>2</v>
      </c>
      <c r="V148" s="110">
        <f t="shared" si="97"/>
        <v>2</v>
      </c>
      <c r="W148" s="110">
        <f t="shared" si="104"/>
        <v>11327</v>
      </c>
      <c r="X148" s="123">
        <f t="shared" si="109"/>
        <v>6</v>
      </c>
      <c r="Y148" s="125">
        <f t="shared" si="116"/>
        <v>1.8571428571428572</v>
      </c>
      <c r="Z148" s="53">
        <f t="shared" si="105"/>
        <v>1.0001766004415011</v>
      </c>
      <c r="AA148" s="73">
        <f t="shared" si="106"/>
        <v>1.7660044150114018E-4</v>
      </c>
      <c r="AB148" s="105">
        <f t="shared" si="120"/>
        <v>0.8666666666666667</v>
      </c>
      <c r="AC148" s="106">
        <f t="shared" si="98"/>
        <v>6136</v>
      </c>
      <c r="AD148" s="84">
        <v>6136</v>
      </c>
      <c r="AE148" s="101">
        <v>0</v>
      </c>
      <c r="AF148" s="116">
        <v>0</v>
      </c>
      <c r="AG148" s="116">
        <v>2</v>
      </c>
      <c r="AH148" s="128">
        <f t="shared" si="99"/>
        <v>2</v>
      </c>
      <c r="AI148" s="128">
        <f t="shared" si="107"/>
        <v>6138</v>
      </c>
      <c r="AJ148" s="123">
        <f t="shared" si="110"/>
        <v>-1</v>
      </c>
      <c r="AK148" s="125">
        <f t="shared" si="115"/>
        <v>1.2857142857142858</v>
      </c>
      <c r="AL148" s="70">
        <f t="shared" si="122"/>
        <v>1.0003259452411994</v>
      </c>
      <c r="AM148" s="73">
        <f t="shared" si="123"/>
        <v>3.2594524119944346E-4</v>
      </c>
      <c r="AN148" s="74">
        <f t="shared" ref="AN148:AN211" si="127">AK148/AK147</f>
        <v>1.2857142857142858</v>
      </c>
      <c r="AO148" s="316">
        <f t="shared" si="117"/>
        <v>114</v>
      </c>
      <c r="AP148" s="316">
        <f t="shared" si="118"/>
        <v>1</v>
      </c>
      <c r="AQ148" s="316">
        <f t="shared" si="119"/>
        <v>0</v>
      </c>
      <c r="AR148" s="221" t="s">
        <v>166</v>
      </c>
      <c r="AS148" s="174">
        <v>51910</v>
      </c>
      <c r="AT148" s="169"/>
      <c r="AU148" s="178"/>
      <c r="AV148" s="335"/>
      <c r="AW148" s="235" t="s">
        <v>166</v>
      </c>
      <c r="AX148" s="289">
        <v>243</v>
      </c>
      <c r="AY148" s="232">
        <f t="shared" si="78"/>
        <v>0</v>
      </c>
      <c r="AZ148" s="290">
        <v>243</v>
      </c>
      <c r="BA148" s="41">
        <f t="shared" si="76"/>
        <v>186.57142857142858</v>
      </c>
      <c r="BB148" s="2">
        <f t="shared" si="91"/>
        <v>5</v>
      </c>
      <c r="BC148" s="169">
        <f t="shared" si="79"/>
        <v>0</v>
      </c>
      <c r="BD148" s="293">
        <v>5</v>
      </c>
      <c r="BE148" s="41">
        <f t="shared" si="111"/>
        <v>4.1428571428571432</v>
      </c>
      <c r="BF148" s="2">
        <f t="shared" si="94"/>
        <v>1</v>
      </c>
      <c r="BG148" s="233">
        <f t="shared" si="80"/>
        <v>0</v>
      </c>
      <c r="BH148" s="300">
        <v>1</v>
      </c>
      <c r="BI148" s="234">
        <f t="shared" si="112"/>
        <v>1</v>
      </c>
      <c r="BK148" s="219" t="s">
        <v>166</v>
      </c>
      <c r="BL148" s="34" t="s">
        <v>167</v>
      </c>
      <c r="BM148" s="58">
        <v>2</v>
      </c>
      <c r="BN148" s="2">
        <f t="shared" si="92"/>
        <v>5</v>
      </c>
      <c r="BO148" s="34" t="s">
        <v>182</v>
      </c>
      <c r="BP148" s="58">
        <v>1</v>
      </c>
      <c r="BQ148" s="2">
        <f t="shared" si="93"/>
        <v>1</v>
      </c>
      <c r="BS148" s="17">
        <f t="shared" si="121"/>
        <v>116.71428571428571</v>
      </c>
      <c r="BT148" s="132">
        <v>1335</v>
      </c>
      <c r="CM148" s="1" t="s">
        <v>166</v>
      </c>
      <c r="CO148" s="132">
        <v>228</v>
      </c>
      <c r="CP148" s="132">
        <v>15</v>
      </c>
      <c r="CR148" s="132">
        <v>228</v>
      </c>
      <c r="CS148" s="132">
        <v>15</v>
      </c>
      <c r="CT148" s="236">
        <v>44032</v>
      </c>
      <c r="CU148" s="304">
        <f t="shared" si="81"/>
        <v>0</v>
      </c>
      <c r="CV148" s="132">
        <f t="shared" si="82"/>
        <v>0</v>
      </c>
      <c r="CW148" s="132">
        <f t="shared" si="83"/>
        <v>0</v>
      </c>
      <c r="CX148" s="132">
        <f t="shared" si="84"/>
        <v>0</v>
      </c>
      <c r="CY148" s="34">
        <f t="shared" si="85"/>
        <v>0</v>
      </c>
      <c r="CZ148" s="17">
        <f t="shared" si="86"/>
        <v>0</v>
      </c>
      <c r="DA148" s="180">
        <f t="shared" si="87"/>
        <v>0</v>
      </c>
      <c r="DB148" s="132">
        <f t="shared" si="88"/>
        <v>0</v>
      </c>
      <c r="DC148" s="132">
        <f t="shared" si="89"/>
        <v>228</v>
      </c>
      <c r="DD148" s="132">
        <f t="shared" si="90"/>
        <v>15</v>
      </c>
    </row>
    <row r="149" spans="1:108" x14ac:dyDescent="0.25">
      <c r="A149" s="51">
        <v>146</v>
      </c>
      <c r="B149" s="132">
        <v>120</v>
      </c>
      <c r="C149" s="54">
        <v>44033</v>
      </c>
      <c r="D149" s="107">
        <f t="shared" si="124"/>
        <v>40010</v>
      </c>
      <c r="E149" s="113">
        <f t="shared" si="125"/>
        <v>52073</v>
      </c>
      <c r="F149" s="84">
        <f t="shared" si="126"/>
        <v>163</v>
      </c>
      <c r="G149" s="116">
        <v>0</v>
      </c>
      <c r="H149" s="116">
        <v>167</v>
      </c>
      <c r="I149" s="110">
        <f t="shared" si="95"/>
        <v>167</v>
      </c>
      <c r="J149" s="110">
        <f t="shared" si="100"/>
        <v>52235</v>
      </c>
      <c r="K149" s="123">
        <f t="shared" si="108"/>
        <v>927</v>
      </c>
      <c r="L149" s="126">
        <f t="shared" si="114"/>
        <v>154.14285714285714</v>
      </c>
      <c r="M149" s="70">
        <f t="shared" si="101"/>
        <v>1.003207344242145</v>
      </c>
      <c r="N149" s="73">
        <f t="shared" si="102"/>
        <v>3.2073442421449716E-3</v>
      </c>
      <c r="O149" s="73">
        <f t="shared" si="103"/>
        <v>3.0720872345762372E-3</v>
      </c>
      <c r="P149" s="70">
        <f t="shared" si="113"/>
        <v>1.0714995034756702</v>
      </c>
      <c r="Q149" s="107">
        <f t="shared" si="96"/>
        <v>5764</v>
      </c>
      <c r="R149" s="113">
        <v>11902</v>
      </c>
      <c r="S149" s="84">
        <v>2</v>
      </c>
      <c r="T149" s="116">
        <v>0</v>
      </c>
      <c r="U149" s="116">
        <v>1</v>
      </c>
      <c r="V149" s="110">
        <f t="shared" si="97"/>
        <v>1</v>
      </c>
      <c r="W149" s="110">
        <f t="shared" si="104"/>
        <v>11328</v>
      </c>
      <c r="X149" s="123">
        <f t="shared" si="109"/>
        <v>10</v>
      </c>
      <c r="Y149" s="125">
        <f t="shared" si="116"/>
        <v>1.8571428571428572</v>
      </c>
      <c r="Z149" s="53">
        <f t="shared" si="105"/>
        <v>1.0000882846296459</v>
      </c>
      <c r="AA149" s="73">
        <f t="shared" si="106"/>
        <v>8.8284629645940527E-5</v>
      </c>
      <c r="AB149" s="105">
        <f t="shared" si="120"/>
        <v>1</v>
      </c>
      <c r="AC149" s="106">
        <f t="shared" si="98"/>
        <v>6136</v>
      </c>
      <c r="AD149" s="84">
        <v>6136</v>
      </c>
      <c r="AE149" s="101">
        <v>0</v>
      </c>
      <c r="AF149" s="116">
        <v>0</v>
      </c>
      <c r="AG149" s="116">
        <v>0</v>
      </c>
      <c r="AH149" s="128">
        <f t="shared" si="99"/>
        <v>0</v>
      </c>
      <c r="AI149" s="128">
        <f t="shared" si="107"/>
        <v>6138</v>
      </c>
      <c r="AJ149" s="123">
        <f t="shared" si="110"/>
        <v>1</v>
      </c>
      <c r="AK149" s="125">
        <f t="shared" si="115"/>
        <v>1</v>
      </c>
      <c r="AL149" s="70">
        <f t="shared" si="122"/>
        <v>1</v>
      </c>
      <c r="AM149" s="73">
        <f t="shared" si="123"/>
        <v>0</v>
      </c>
      <c r="AN149" s="74">
        <f t="shared" si="127"/>
        <v>0.77777777777777768</v>
      </c>
      <c r="AO149" s="316">
        <f t="shared" si="117"/>
        <v>110</v>
      </c>
      <c r="AP149" s="316">
        <f t="shared" si="118"/>
        <v>4</v>
      </c>
      <c r="AQ149" s="316">
        <f t="shared" si="119"/>
        <v>2</v>
      </c>
      <c r="AR149" s="221" t="s">
        <v>167</v>
      </c>
      <c r="AS149" s="174">
        <v>52073</v>
      </c>
      <c r="AT149" s="169"/>
      <c r="AU149" s="178"/>
      <c r="AV149" s="335"/>
      <c r="AW149" s="235" t="s">
        <v>167</v>
      </c>
      <c r="AX149" s="289">
        <v>221</v>
      </c>
      <c r="AY149" s="232">
        <f t="shared" si="78"/>
        <v>0</v>
      </c>
      <c r="AZ149" s="290">
        <v>221</v>
      </c>
      <c r="BA149" s="41">
        <f t="shared" si="76"/>
        <v>194.14285714285714</v>
      </c>
      <c r="BB149" s="2">
        <f t="shared" si="91"/>
        <v>2</v>
      </c>
      <c r="BC149" s="169">
        <f t="shared" si="79"/>
        <v>0</v>
      </c>
      <c r="BD149" s="293">
        <v>2</v>
      </c>
      <c r="BE149" s="41">
        <f t="shared" si="111"/>
        <v>4.2857142857142856</v>
      </c>
      <c r="BF149" s="2">
        <f t="shared" si="94"/>
        <v>0</v>
      </c>
      <c r="BG149" s="233">
        <f t="shared" si="80"/>
        <v>0</v>
      </c>
      <c r="BH149" s="300">
        <v>0</v>
      </c>
      <c r="BI149" s="234">
        <f t="shared" si="112"/>
        <v>1</v>
      </c>
      <c r="BK149" s="219" t="s">
        <v>167</v>
      </c>
      <c r="BL149" s="34" t="s">
        <v>168</v>
      </c>
      <c r="BM149" s="58">
        <v>6</v>
      </c>
      <c r="BN149" s="2">
        <f t="shared" si="92"/>
        <v>2</v>
      </c>
      <c r="BO149" s="34" t="s">
        <v>183</v>
      </c>
      <c r="BP149" s="58">
        <v>1</v>
      </c>
      <c r="BQ149" s="2">
        <f t="shared" si="93"/>
        <v>0</v>
      </c>
      <c r="BS149" s="17">
        <f t="shared" si="121"/>
        <v>132.42857142857142</v>
      </c>
      <c r="BT149" s="132">
        <v>1335</v>
      </c>
      <c r="CM149" s="1" t="s">
        <v>167</v>
      </c>
      <c r="CN149" s="132">
        <v>1</v>
      </c>
      <c r="CO149" s="132">
        <v>203</v>
      </c>
      <c r="CP149" s="132">
        <v>17</v>
      </c>
      <c r="CQ149" s="132">
        <v>1</v>
      </c>
      <c r="CR149" s="132">
        <v>203</v>
      </c>
      <c r="CS149" s="132">
        <v>17</v>
      </c>
      <c r="CT149" s="236">
        <v>44033</v>
      </c>
      <c r="CU149" s="304">
        <f t="shared" si="81"/>
        <v>0</v>
      </c>
      <c r="CV149" s="132">
        <f t="shared" si="82"/>
        <v>0</v>
      </c>
      <c r="CW149" s="132">
        <f t="shared" si="83"/>
        <v>0</v>
      </c>
      <c r="CX149" s="132">
        <f t="shared" si="84"/>
        <v>0</v>
      </c>
      <c r="CY149" s="34">
        <f t="shared" si="85"/>
        <v>0</v>
      </c>
      <c r="CZ149" s="17">
        <f t="shared" si="86"/>
        <v>0</v>
      </c>
      <c r="DA149" s="180">
        <f t="shared" si="87"/>
        <v>0</v>
      </c>
      <c r="DB149" s="132">
        <f t="shared" si="88"/>
        <v>1</v>
      </c>
      <c r="DC149" s="132">
        <f t="shared" si="89"/>
        <v>203</v>
      </c>
      <c r="DD149" s="132">
        <f t="shared" si="90"/>
        <v>17</v>
      </c>
    </row>
    <row r="150" spans="1:108" x14ac:dyDescent="0.25">
      <c r="A150" s="51">
        <v>147</v>
      </c>
      <c r="B150" s="132">
        <v>121</v>
      </c>
      <c r="C150" s="54">
        <v>44034</v>
      </c>
      <c r="D150" s="107">
        <f t="shared" si="124"/>
        <v>40171</v>
      </c>
      <c r="E150" s="113">
        <f t="shared" si="125"/>
        <v>52241</v>
      </c>
      <c r="F150" s="84">
        <f t="shared" si="126"/>
        <v>168</v>
      </c>
      <c r="G150" s="116">
        <v>0</v>
      </c>
      <c r="H150" s="116">
        <v>140</v>
      </c>
      <c r="I150" s="110">
        <f t="shared" si="95"/>
        <v>140</v>
      </c>
      <c r="J150" s="110">
        <f t="shared" si="100"/>
        <v>52375</v>
      </c>
      <c r="K150" s="123">
        <f t="shared" si="108"/>
        <v>989</v>
      </c>
      <c r="L150" s="126">
        <f t="shared" si="114"/>
        <v>152.71428571428572</v>
      </c>
      <c r="M150" s="70">
        <f t="shared" si="101"/>
        <v>1.0026801952713698</v>
      </c>
      <c r="N150" s="73">
        <f t="shared" si="102"/>
        <v>2.6801952713697563E-3</v>
      </c>
      <c r="O150" s="73">
        <f t="shared" si="103"/>
        <v>2.9782662577459984E-3</v>
      </c>
      <c r="P150" s="70">
        <f t="shared" si="113"/>
        <v>0.99073215940685833</v>
      </c>
      <c r="Q150" s="107">
        <f t="shared" si="96"/>
        <v>5766</v>
      </c>
      <c r="R150" s="113">
        <v>11902</v>
      </c>
      <c r="S150" s="84">
        <v>0</v>
      </c>
      <c r="T150" s="116">
        <v>0</v>
      </c>
      <c r="U150" s="116">
        <v>4</v>
      </c>
      <c r="V150" s="110">
        <f t="shared" si="97"/>
        <v>4</v>
      </c>
      <c r="W150" s="110">
        <f t="shared" si="104"/>
        <v>11332</v>
      </c>
      <c r="X150" s="123">
        <f t="shared" si="109"/>
        <v>5</v>
      </c>
      <c r="Y150" s="125">
        <f t="shared" si="116"/>
        <v>2.4285714285714284</v>
      </c>
      <c r="Z150" s="53">
        <f t="shared" si="105"/>
        <v>1.0003531073446328</v>
      </c>
      <c r="AA150" s="73">
        <f t="shared" si="106"/>
        <v>3.5310734463278592E-4</v>
      </c>
      <c r="AB150" s="105">
        <f t="shared" si="120"/>
        <v>1.3076923076923075</v>
      </c>
      <c r="AC150" s="106">
        <f t="shared" si="98"/>
        <v>6136</v>
      </c>
      <c r="AD150" s="84">
        <v>6139</v>
      </c>
      <c r="AE150" s="101">
        <v>3</v>
      </c>
      <c r="AF150" s="116">
        <v>0</v>
      </c>
      <c r="AG150" s="116">
        <v>3</v>
      </c>
      <c r="AH150" s="128">
        <f t="shared" si="99"/>
        <v>3</v>
      </c>
      <c r="AI150" s="128">
        <f t="shared" si="107"/>
        <v>6141</v>
      </c>
      <c r="AJ150" s="123">
        <f t="shared" si="110"/>
        <v>3</v>
      </c>
      <c r="AK150" s="125">
        <f t="shared" si="115"/>
        <v>1</v>
      </c>
      <c r="AL150" s="70">
        <f t="shared" si="122"/>
        <v>1.0004887585532747</v>
      </c>
      <c r="AM150" s="73">
        <f t="shared" si="123"/>
        <v>4.8875855327468187E-4</v>
      </c>
      <c r="AN150" s="74">
        <f t="shared" si="127"/>
        <v>1</v>
      </c>
      <c r="AO150" s="316">
        <f t="shared" si="117"/>
        <v>62</v>
      </c>
      <c r="AP150" s="316">
        <f t="shared" si="118"/>
        <v>-5</v>
      </c>
      <c r="AQ150" s="316">
        <f t="shared" si="119"/>
        <v>2</v>
      </c>
      <c r="AR150" s="221" t="s">
        <v>168</v>
      </c>
      <c r="AS150" s="174">
        <v>52241</v>
      </c>
      <c r="AT150" s="169"/>
      <c r="AU150" s="178"/>
      <c r="AV150" s="335"/>
      <c r="AW150" s="235" t="s">
        <v>168</v>
      </c>
      <c r="AX150" s="289">
        <v>284</v>
      </c>
      <c r="AY150" s="232">
        <f t="shared" si="78"/>
        <v>0</v>
      </c>
      <c r="AZ150" s="290">
        <v>284</v>
      </c>
      <c r="BA150" s="41">
        <f t="shared" si="76"/>
        <v>204.42857142857142</v>
      </c>
      <c r="BB150" s="2">
        <f t="shared" si="91"/>
        <v>6</v>
      </c>
      <c r="BC150" s="169">
        <f t="shared" si="79"/>
        <v>0</v>
      </c>
      <c r="BD150" s="293">
        <v>6</v>
      </c>
      <c r="BE150" s="41">
        <f t="shared" si="111"/>
        <v>4.2857142857142856</v>
      </c>
      <c r="BF150" s="2">
        <f t="shared" si="94"/>
        <v>1</v>
      </c>
      <c r="BG150" s="233">
        <f t="shared" si="80"/>
        <v>0</v>
      </c>
      <c r="BH150" s="300">
        <v>1</v>
      </c>
      <c r="BI150" s="234">
        <f t="shared" si="112"/>
        <v>1</v>
      </c>
      <c r="BK150" s="219" t="s">
        <v>168</v>
      </c>
      <c r="BL150" s="34" t="s">
        <v>169</v>
      </c>
      <c r="BM150" s="58">
        <v>6</v>
      </c>
      <c r="BN150" s="2">
        <f t="shared" si="92"/>
        <v>6</v>
      </c>
      <c r="BO150" s="34" t="s">
        <v>184</v>
      </c>
      <c r="BP150" s="58">
        <v>2</v>
      </c>
      <c r="BQ150" s="2">
        <f t="shared" si="93"/>
        <v>1</v>
      </c>
      <c r="BS150" s="17">
        <f t="shared" si="121"/>
        <v>141.28571428571428</v>
      </c>
      <c r="BT150" s="132">
        <v>1335</v>
      </c>
      <c r="CM150" s="1" t="s">
        <v>168</v>
      </c>
      <c r="CN150" s="132">
        <v>3</v>
      </c>
      <c r="CO150" s="132">
        <v>264</v>
      </c>
      <c r="CP150" s="132">
        <v>17</v>
      </c>
      <c r="CQ150" s="132">
        <v>3</v>
      </c>
      <c r="CR150" s="132">
        <v>264</v>
      </c>
      <c r="CS150" s="132">
        <v>17</v>
      </c>
      <c r="CT150" s="236">
        <v>44034</v>
      </c>
      <c r="CU150" s="304">
        <f t="shared" si="81"/>
        <v>0</v>
      </c>
      <c r="CV150" s="132">
        <f t="shared" si="82"/>
        <v>0</v>
      </c>
      <c r="CW150" s="132">
        <f t="shared" si="83"/>
        <v>0</v>
      </c>
      <c r="CX150" s="132">
        <f t="shared" si="84"/>
        <v>0</v>
      </c>
      <c r="CY150" s="34">
        <f t="shared" si="85"/>
        <v>0</v>
      </c>
      <c r="CZ150" s="17">
        <f t="shared" si="86"/>
        <v>0</v>
      </c>
      <c r="DA150" s="180">
        <f t="shared" si="87"/>
        <v>0</v>
      </c>
      <c r="DB150" s="132">
        <f t="shared" si="88"/>
        <v>3</v>
      </c>
      <c r="DC150" s="132">
        <f t="shared" si="89"/>
        <v>264</v>
      </c>
      <c r="DD150" s="132">
        <f t="shared" si="90"/>
        <v>17</v>
      </c>
    </row>
    <row r="151" spans="1:108" x14ac:dyDescent="0.25">
      <c r="A151" s="51">
        <v>148</v>
      </c>
      <c r="B151" s="132">
        <v>122</v>
      </c>
      <c r="C151" s="54">
        <v>44035</v>
      </c>
      <c r="D151" s="107">
        <f t="shared" si="124"/>
        <v>40339</v>
      </c>
      <c r="E151" s="113">
        <f t="shared" si="125"/>
        <v>52404</v>
      </c>
      <c r="F151" s="84">
        <f t="shared" si="126"/>
        <v>163</v>
      </c>
      <c r="G151" s="116">
        <v>0</v>
      </c>
      <c r="H151" s="116">
        <v>217</v>
      </c>
      <c r="I151" s="110">
        <f t="shared" si="95"/>
        <v>217</v>
      </c>
      <c r="J151" s="110">
        <f t="shared" si="100"/>
        <v>52592</v>
      </c>
      <c r="K151" s="123">
        <f t="shared" si="108"/>
        <v>1053</v>
      </c>
      <c r="L151" s="126">
        <f t="shared" si="114"/>
        <v>164.57142857142858</v>
      </c>
      <c r="M151" s="70">
        <f t="shared" si="101"/>
        <v>1.0041431980906921</v>
      </c>
      <c r="N151" s="73">
        <f t="shared" si="102"/>
        <v>4.1431980906920796E-3</v>
      </c>
      <c r="O151" s="73">
        <f t="shared" si="103"/>
        <v>3.2875461611446611E-3</v>
      </c>
      <c r="P151" s="70">
        <f t="shared" si="113"/>
        <v>1.077642656688494</v>
      </c>
      <c r="Q151" s="107">
        <f t="shared" si="96"/>
        <v>5763</v>
      </c>
      <c r="R151" s="113">
        <v>11905</v>
      </c>
      <c r="S151" s="84">
        <v>3</v>
      </c>
      <c r="T151" s="116">
        <v>0</v>
      </c>
      <c r="U151" s="116">
        <v>8</v>
      </c>
      <c r="V151" s="110">
        <f t="shared" si="97"/>
        <v>8</v>
      </c>
      <c r="W151" s="110">
        <f t="shared" si="104"/>
        <v>11340</v>
      </c>
      <c r="X151" s="123">
        <f t="shared" si="109"/>
        <v>7</v>
      </c>
      <c r="Y151" s="125">
        <f t="shared" si="116"/>
        <v>3.5714285714285716</v>
      </c>
      <c r="Z151" s="53">
        <f t="shared" si="105"/>
        <v>1.0007059654076951</v>
      </c>
      <c r="AA151" s="73">
        <f t="shared" si="106"/>
        <v>7.0596540769507499E-4</v>
      </c>
      <c r="AB151" s="105">
        <f t="shared" si="120"/>
        <v>1.4705882352941178</v>
      </c>
      <c r="AC151" s="106">
        <f t="shared" si="98"/>
        <v>6139</v>
      </c>
      <c r="AD151" s="84">
        <v>6139</v>
      </c>
      <c r="AE151" s="101">
        <v>0</v>
      </c>
      <c r="AF151" s="116">
        <v>0</v>
      </c>
      <c r="AG151" s="116">
        <v>1</v>
      </c>
      <c r="AH151" s="128">
        <f t="shared" si="99"/>
        <v>1</v>
      </c>
      <c r="AI151" s="128">
        <f t="shared" si="107"/>
        <v>6142</v>
      </c>
      <c r="AJ151" s="123">
        <f t="shared" si="110"/>
        <v>2</v>
      </c>
      <c r="AK151" s="125">
        <f t="shared" si="115"/>
        <v>1.1428571428571428</v>
      </c>
      <c r="AL151" s="70">
        <f t="shared" si="122"/>
        <v>1.0001628399283504</v>
      </c>
      <c r="AM151" s="73">
        <f t="shared" si="123"/>
        <v>1.6283992835042227E-4</v>
      </c>
      <c r="AN151" s="74">
        <f t="shared" si="127"/>
        <v>1.1428571428571428</v>
      </c>
      <c r="AO151" s="316">
        <f t="shared" si="117"/>
        <v>64</v>
      </c>
      <c r="AP151" s="316">
        <f t="shared" si="118"/>
        <v>2</v>
      </c>
      <c r="AQ151" s="316">
        <f t="shared" si="119"/>
        <v>-1</v>
      </c>
      <c r="AR151" s="221" t="s">
        <v>169</v>
      </c>
      <c r="AS151" s="174">
        <v>52404</v>
      </c>
      <c r="AT151" s="169"/>
      <c r="AU151" s="178"/>
      <c r="AV151" s="335"/>
      <c r="AW151" s="235" t="s">
        <v>169</v>
      </c>
      <c r="AX151" s="289">
        <v>218</v>
      </c>
      <c r="AY151" s="232">
        <f t="shared" si="78"/>
        <v>0</v>
      </c>
      <c r="AZ151" s="290">
        <v>218</v>
      </c>
      <c r="BA151" s="41">
        <f t="shared" si="76"/>
        <v>215.14285714285714</v>
      </c>
      <c r="BB151" s="2">
        <f t="shared" si="91"/>
        <v>6</v>
      </c>
      <c r="BC151" s="169">
        <f t="shared" si="79"/>
        <v>0</v>
      </c>
      <c r="BD151" s="293">
        <v>6</v>
      </c>
      <c r="BE151" s="41">
        <f t="shared" si="111"/>
        <v>4.5714285714285712</v>
      </c>
      <c r="BF151" s="2">
        <f t="shared" si="94"/>
        <v>0</v>
      </c>
      <c r="BG151" s="233">
        <f t="shared" si="80"/>
        <v>0</v>
      </c>
      <c r="BH151" s="300">
        <v>0</v>
      </c>
      <c r="BI151" s="234">
        <f t="shared" si="112"/>
        <v>0.7142857142857143</v>
      </c>
      <c r="BK151" s="219" t="s">
        <v>169</v>
      </c>
      <c r="BL151" s="228" t="s">
        <v>170</v>
      </c>
      <c r="BM151" s="231">
        <v>5</v>
      </c>
      <c r="BN151" s="2">
        <f t="shared" si="92"/>
        <v>6</v>
      </c>
      <c r="BO151" s="228" t="s">
        <v>185</v>
      </c>
      <c r="BP151" s="231">
        <v>3</v>
      </c>
      <c r="BQ151" s="2">
        <f t="shared" si="93"/>
        <v>0</v>
      </c>
      <c r="BS151" s="17">
        <f t="shared" si="121"/>
        <v>150.42857142857142</v>
      </c>
      <c r="BT151" s="132">
        <v>1335</v>
      </c>
      <c r="CM151" s="1" t="s">
        <v>169</v>
      </c>
      <c r="CN151" s="132">
        <v>1</v>
      </c>
      <c r="CO151" s="132">
        <v>197</v>
      </c>
      <c r="CP151" s="132">
        <v>20</v>
      </c>
      <c r="CQ151" s="132">
        <v>1</v>
      </c>
      <c r="CR151" s="132">
        <v>197</v>
      </c>
      <c r="CS151" s="132">
        <v>20</v>
      </c>
      <c r="CT151" s="236">
        <v>44035</v>
      </c>
      <c r="CU151" s="304">
        <f t="shared" si="81"/>
        <v>0</v>
      </c>
      <c r="CV151" s="132">
        <f t="shared" si="82"/>
        <v>0</v>
      </c>
      <c r="CW151" s="132">
        <f t="shared" si="83"/>
        <v>0</v>
      </c>
      <c r="CX151" s="132">
        <f t="shared" si="84"/>
        <v>0</v>
      </c>
      <c r="CY151" s="34">
        <f t="shared" si="85"/>
        <v>0</v>
      </c>
      <c r="CZ151" s="17">
        <f t="shared" si="86"/>
        <v>0</v>
      </c>
      <c r="DA151" s="180">
        <f t="shared" si="87"/>
        <v>0</v>
      </c>
      <c r="DB151" s="132">
        <f t="shared" si="88"/>
        <v>1</v>
      </c>
      <c r="DC151" s="132">
        <f t="shared" si="89"/>
        <v>197</v>
      </c>
      <c r="DD151" s="132">
        <f t="shared" si="90"/>
        <v>20</v>
      </c>
    </row>
    <row r="152" spans="1:108" x14ac:dyDescent="0.25">
      <c r="A152" s="51">
        <v>149</v>
      </c>
      <c r="B152" s="132">
        <v>123</v>
      </c>
      <c r="C152" s="54">
        <v>44036</v>
      </c>
      <c r="D152" s="107">
        <f t="shared" si="124"/>
        <v>40499</v>
      </c>
      <c r="E152" s="113">
        <f t="shared" si="125"/>
        <v>52595</v>
      </c>
      <c r="F152" s="84">
        <f t="shared" si="126"/>
        <v>191</v>
      </c>
      <c r="G152" s="116">
        <v>0</v>
      </c>
      <c r="H152" s="116">
        <v>188</v>
      </c>
      <c r="I152" s="110">
        <f t="shared" si="95"/>
        <v>188</v>
      </c>
      <c r="J152" s="110">
        <f t="shared" si="100"/>
        <v>52780</v>
      </c>
      <c r="K152" s="123">
        <f t="shared" si="108"/>
        <v>1141</v>
      </c>
      <c r="L152" s="126">
        <f t="shared" si="114"/>
        <v>168.28571428571428</v>
      </c>
      <c r="M152" s="70">
        <f t="shared" si="101"/>
        <v>1.0035746881655006</v>
      </c>
      <c r="N152" s="73">
        <f t="shared" si="102"/>
        <v>3.5746881655005502E-3</v>
      </c>
      <c r="O152" s="73">
        <f t="shared" si="103"/>
        <v>3.4110194367374278E-3</v>
      </c>
      <c r="P152" s="70">
        <f t="shared" si="113"/>
        <v>1.0225694444444444</v>
      </c>
      <c r="Q152" s="107">
        <f t="shared" si="96"/>
        <v>5766</v>
      </c>
      <c r="R152" s="113">
        <v>11904</v>
      </c>
      <c r="S152" s="84">
        <v>-1</v>
      </c>
      <c r="T152" s="116">
        <v>0</v>
      </c>
      <c r="U152" s="116">
        <v>3</v>
      </c>
      <c r="V152" s="110">
        <f t="shared" si="97"/>
        <v>3</v>
      </c>
      <c r="W152" s="110">
        <f t="shared" si="104"/>
        <v>11343</v>
      </c>
      <c r="X152" s="123">
        <f t="shared" si="109"/>
        <v>10</v>
      </c>
      <c r="Y152" s="125">
        <f t="shared" si="116"/>
        <v>3.5714285714285716</v>
      </c>
      <c r="Z152" s="53">
        <f t="shared" si="105"/>
        <v>1.0002645502645502</v>
      </c>
      <c r="AA152" s="73">
        <f t="shared" si="106"/>
        <v>2.645502645501896E-4</v>
      </c>
      <c r="AB152" s="105">
        <f t="shared" si="120"/>
        <v>1</v>
      </c>
      <c r="AC152" s="106">
        <f t="shared" si="98"/>
        <v>6139</v>
      </c>
      <c r="AD152" s="84">
        <v>6139</v>
      </c>
      <c r="AE152" s="101">
        <v>0</v>
      </c>
      <c r="AF152" s="116">
        <v>0</v>
      </c>
      <c r="AG152" s="116">
        <v>0</v>
      </c>
      <c r="AH152" s="128">
        <f t="shared" si="99"/>
        <v>0</v>
      </c>
      <c r="AI152" s="128">
        <f t="shared" si="107"/>
        <v>6142</v>
      </c>
      <c r="AJ152" s="123">
        <f t="shared" si="110"/>
        <v>1</v>
      </c>
      <c r="AK152" s="125">
        <f t="shared" si="115"/>
        <v>1</v>
      </c>
      <c r="AL152" s="70">
        <f t="shared" si="122"/>
        <v>1</v>
      </c>
      <c r="AM152" s="73">
        <f t="shared" si="123"/>
        <v>0</v>
      </c>
      <c r="AN152" s="74">
        <f t="shared" si="127"/>
        <v>0.875</v>
      </c>
      <c r="AO152" s="316">
        <f t="shared" si="117"/>
        <v>88</v>
      </c>
      <c r="AP152" s="316">
        <f t="shared" si="118"/>
        <v>3</v>
      </c>
      <c r="AQ152" s="316">
        <f t="shared" si="119"/>
        <v>-1</v>
      </c>
      <c r="AR152" s="221" t="s">
        <v>170</v>
      </c>
      <c r="AS152" s="174">
        <v>52595</v>
      </c>
      <c r="AT152" s="169"/>
      <c r="AU152" s="178"/>
      <c r="AV152" s="335"/>
      <c r="AW152" s="235" t="s">
        <v>170</v>
      </c>
      <c r="AX152" s="289">
        <v>238</v>
      </c>
      <c r="AY152" s="232">
        <f t="shared" si="78"/>
        <v>0</v>
      </c>
      <c r="AZ152" s="290">
        <v>238</v>
      </c>
      <c r="BA152" s="41">
        <f t="shared" si="76"/>
        <v>222.14285714285714</v>
      </c>
      <c r="BB152" s="2">
        <f t="shared" si="91"/>
        <v>5</v>
      </c>
      <c r="BC152" s="169">
        <f t="shared" si="79"/>
        <v>0</v>
      </c>
      <c r="BD152" s="293">
        <v>5</v>
      </c>
      <c r="BE152" s="41">
        <f t="shared" si="111"/>
        <v>4.1428571428571432</v>
      </c>
      <c r="BF152" s="2">
        <f t="shared" si="94"/>
        <v>0</v>
      </c>
      <c r="BG152" s="233">
        <f t="shared" si="80"/>
        <v>0</v>
      </c>
      <c r="BH152" s="300">
        <v>0</v>
      </c>
      <c r="BI152" s="234">
        <f t="shared" si="112"/>
        <v>0.42857142857142855</v>
      </c>
      <c r="BK152" s="219" t="s">
        <v>170</v>
      </c>
      <c r="BL152" s="34" t="s">
        <v>171</v>
      </c>
      <c r="BM152" s="58">
        <v>6</v>
      </c>
      <c r="BN152" s="2">
        <f t="shared" si="92"/>
        <v>5</v>
      </c>
      <c r="BO152" s="34" t="s">
        <v>186</v>
      </c>
      <c r="BP152" s="58">
        <v>4</v>
      </c>
      <c r="BQ152" s="2">
        <f t="shared" si="93"/>
        <v>0</v>
      </c>
      <c r="BS152" s="17">
        <f t="shared" si="121"/>
        <v>163</v>
      </c>
      <c r="BT152" s="132">
        <v>1335</v>
      </c>
      <c r="CM152" s="1" t="s">
        <v>170</v>
      </c>
      <c r="CN152" s="132">
        <v>2</v>
      </c>
      <c r="CO152" s="132">
        <v>220</v>
      </c>
      <c r="CP152" s="132">
        <v>16</v>
      </c>
      <c r="CQ152" s="132">
        <v>2</v>
      </c>
      <c r="CR152" s="132">
        <v>220</v>
      </c>
      <c r="CS152" s="132">
        <v>16</v>
      </c>
      <c r="CT152" s="236">
        <v>44036</v>
      </c>
      <c r="CU152" s="304">
        <f t="shared" si="81"/>
        <v>0</v>
      </c>
      <c r="CV152" s="132">
        <f t="shared" si="82"/>
        <v>0</v>
      </c>
      <c r="CW152" s="132">
        <f t="shared" si="83"/>
        <v>0</v>
      </c>
      <c r="CX152" s="132">
        <f t="shared" si="84"/>
        <v>0</v>
      </c>
      <c r="CY152" s="34">
        <f t="shared" si="85"/>
        <v>0</v>
      </c>
      <c r="CZ152" s="17">
        <f t="shared" si="86"/>
        <v>0</v>
      </c>
      <c r="DA152" s="180">
        <f t="shared" si="87"/>
        <v>0</v>
      </c>
      <c r="DB152" s="132">
        <f t="shared" si="88"/>
        <v>2</v>
      </c>
      <c r="DC152" s="132">
        <f t="shared" si="89"/>
        <v>220</v>
      </c>
      <c r="DD152" s="132">
        <f t="shared" si="90"/>
        <v>16</v>
      </c>
    </row>
    <row r="153" spans="1:108" x14ac:dyDescent="0.25">
      <c r="A153" s="51">
        <v>150</v>
      </c>
      <c r="B153" s="132">
        <v>124</v>
      </c>
      <c r="C153" s="54">
        <v>44037</v>
      </c>
      <c r="D153" s="107">
        <f t="shared" si="124"/>
        <v>40691</v>
      </c>
      <c r="E153" s="113">
        <f t="shared" si="125"/>
        <v>52732</v>
      </c>
      <c r="F153" s="84">
        <f t="shared" si="126"/>
        <v>137</v>
      </c>
      <c r="G153" s="116">
        <v>0</v>
      </c>
      <c r="H153" s="116">
        <v>193</v>
      </c>
      <c r="I153" s="110">
        <f t="shared" si="95"/>
        <v>193</v>
      </c>
      <c r="J153" s="110">
        <f t="shared" si="100"/>
        <v>52973</v>
      </c>
      <c r="K153" s="123">
        <f t="shared" si="108"/>
        <v>1151</v>
      </c>
      <c r="L153" s="126">
        <f t="shared" si="114"/>
        <v>176.71428571428572</v>
      </c>
      <c r="M153" s="70">
        <f t="shared" si="101"/>
        <v>1.0036566881394469</v>
      </c>
      <c r="N153" s="73">
        <f t="shared" si="102"/>
        <v>3.656688139446862E-3</v>
      </c>
      <c r="O153" s="73">
        <f t="shared" si="103"/>
        <v>3.4524227818308441E-3</v>
      </c>
      <c r="P153" s="70">
        <f t="shared" si="113"/>
        <v>1.0500848896434636</v>
      </c>
      <c r="Q153" s="107">
        <f t="shared" si="96"/>
        <v>5765</v>
      </c>
      <c r="R153" s="113">
        <v>11906</v>
      </c>
      <c r="S153" s="84">
        <v>2</v>
      </c>
      <c r="T153" s="116">
        <v>0</v>
      </c>
      <c r="U153" s="116">
        <v>6</v>
      </c>
      <c r="V153" s="110">
        <f t="shared" si="97"/>
        <v>6</v>
      </c>
      <c r="W153" s="110">
        <f t="shared" si="104"/>
        <v>11349</v>
      </c>
      <c r="X153" s="123">
        <f t="shared" si="109"/>
        <v>11</v>
      </c>
      <c r="Y153" s="125">
        <f t="shared" si="116"/>
        <v>4</v>
      </c>
      <c r="Z153" s="53">
        <f t="shared" si="105"/>
        <v>1.0005289605924359</v>
      </c>
      <c r="AA153" s="73">
        <f t="shared" si="106"/>
        <v>5.2896059243590088E-4</v>
      </c>
      <c r="AB153" s="105">
        <f t="shared" si="120"/>
        <v>1.1199999999999999</v>
      </c>
      <c r="AC153" s="106">
        <f t="shared" si="98"/>
        <v>6139</v>
      </c>
      <c r="AD153" s="84">
        <v>6140</v>
      </c>
      <c r="AE153" s="101">
        <v>1</v>
      </c>
      <c r="AF153" s="116">
        <v>0</v>
      </c>
      <c r="AG153" s="116">
        <v>0</v>
      </c>
      <c r="AH153" s="128">
        <f t="shared" si="99"/>
        <v>0</v>
      </c>
      <c r="AI153" s="128">
        <f t="shared" si="107"/>
        <v>6142</v>
      </c>
      <c r="AJ153" s="123">
        <f t="shared" si="110"/>
        <v>4</v>
      </c>
      <c r="AK153" s="125">
        <f t="shared" si="115"/>
        <v>1</v>
      </c>
      <c r="AL153" s="70">
        <f t="shared" si="122"/>
        <v>1</v>
      </c>
      <c r="AM153" s="73">
        <f t="shared" si="123"/>
        <v>0</v>
      </c>
      <c r="AN153" s="74">
        <f t="shared" si="127"/>
        <v>1</v>
      </c>
      <c r="AO153" s="316">
        <f t="shared" si="117"/>
        <v>10</v>
      </c>
      <c r="AP153" s="316">
        <f t="shared" si="118"/>
        <v>1</v>
      </c>
      <c r="AQ153" s="316">
        <f t="shared" si="119"/>
        <v>3</v>
      </c>
      <c r="AR153" s="221" t="s">
        <v>171</v>
      </c>
      <c r="AS153" s="174">
        <v>52732</v>
      </c>
      <c r="AT153" s="169"/>
      <c r="AU153" s="178"/>
      <c r="AV153" s="335"/>
      <c r="AW153" s="235" t="s">
        <v>171</v>
      </c>
      <c r="AX153" s="289">
        <v>320</v>
      </c>
      <c r="AY153" s="232">
        <f t="shared" si="78"/>
        <v>1</v>
      </c>
      <c r="AZ153" s="290">
        <v>319</v>
      </c>
      <c r="BA153" s="41">
        <f t="shared" si="76"/>
        <v>243.71428571428572</v>
      </c>
      <c r="BB153" s="2">
        <f t="shared" si="91"/>
        <v>6</v>
      </c>
      <c r="BC153" s="169">
        <f t="shared" si="79"/>
        <v>0</v>
      </c>
      <c r="BD153" s="293">
        <v>6</v>
      </c>
      <c r="BE153" s="41">
        <f t="shared" si="111"/>
        <v>4.7142857142857144</v>
      </c>
      <c r="BF153" s="2">
        <f t="shared" si="94"/>
        <v>2</v>
      </c>
      <c r="BG153" s="233">
        <f t="shared" si="80"/>
        <v>0</v>
      </c>
      <c r="BH153" s="300">
        <v>2</v>
      </c>
      <c r="BI153" s="234">
        <f t="shared" si="112"/>
        <v>0.5714285714285714</v>
      </c>
      <c r="BK153" s="219" t="s">
        <v>171</v>
      </c>
      <c r="BL153" s="34" t="s">
        <v>172</v>
      </c>
      <c r="BM153" s="58">
        <v>5</v>
      </c>
      <c r="BN153" s="2">
        <f t="shared" si="92"/>
        <v>6</v>
      </c>
      <c r="BO153" s="34" t="s">
        <v>187</v>
      </c>
      <c r="BP153" s="58">
        <v>7</v>
      </c>
      <c r="BQ153" s="2">
        <f t="shared" si="93"/>
        <v>2</v>
      </c>
      <c r="BS153" s="17">
        <f t="shared" si="121"/>
        <v>164.42857142857142</v>
      </c>
      <c r="BT153" s="132">
        <v>1335</v>
      </c>
      <c r="CM153" s="1" t="s">
        <v>171</v>
      </c>
      <c r="CO153" s="132">
        <v>298</v>
      </c>
      <c r="CP153" s="132">
        <v>22</v>
      </c>
      <c r="CR153" s="132">
        <v>297</v>
      </c>
      <c r="CS153" s="132">
        <v>22</v>
      </c>
      <c r="CT153" s="236">
        <v>44037</v>
      </c>
      <c r="CU153" s="304">
        <f t="shared" si="81"/>
        <v>1</v>
      </c>
      <c r="CV153" s="132">
        <f t="shared" si="82"/>
        <v>0</v>
      </c>
      <c r="CW153" s="132">
        <f t="shared" si="83"/>
        <v>1</v>
      </c>
      <c r="CX153" s="132">
        <f t="shared" si="84"/>
        <v>0</v>
      </c>
      <c r="CY153" s="34">
        <f t="shared" si="85"/>
        <v>0</v>
      </c>
      <c r="CZ153" s="17">
        <f t="shared" si="86"/>
        <v>0</v>
      </c>
      <c r="DA153" s="180">
        <f t="shared" si="87"/>
        <v>0</v>
      </c>
      <c r="DB153" s="132">
        <f t="shared" si="88"/>
        <v>0</v>
      </c>
      <c r="DC153" s="132">
        <f t="shared" si="89"/>
        <v>297</v>
      </c>
      <c r="DD153" s="132">
        <f t="shared" si="90"/>
        <v>22</v>
      </c>
    </row>
    <row r="154" spans="1:108" x14ac:dyDescent="0.25">
      <c r="A154" s="51">
        <v>151</v>
      </c>
      <c r="B154" s="132">
        <v>125</v>
      </c>
      <c r="C154" s="54">
        <v>44038</v>
      </c>
      <c r="D154" s="107">
        <f t="shared" si="124"/>
        <v>40826</v>
      </c>
      <c r="E154" s="113">
        <f t="shared" si="125"/>
        <v>52946</v>
      </c>
      <c r="F154" s="84">
        <f t="shared" si="126"/>
        <v>214</v>
      </c>
      <c r="G154" s="116">
        <v>0</v>
      </c>
      <c r="H154" s="116">
        <v>201</v>
      </c>
      <c r="I154" s="110">
        <f t="shared" si="95"/>
        <v>201</v>
      </c>
      <c r="J154" s="110">
        <f t="shared" si="100"/>
        <v>53174</v>
      </c>
      <c r="K154" s="123">
        <f t="shared" si="108"/>
        <v>1221</v>
      </c>
      <c r="L154" s="126">
        <f t="shared" si="114"/>
        <v>183.57142857142858</v>
      </c>
      <c r="M154" s="70">
        <f t="shared" si="101"/>
        <v>1.0037943858191909</v>
      </c>
      <c r="N154" s="73">
        <f t="shared" si="102"/>
        <v>3.794385819190893E-3</v>
      </c>
      <c r="O154" s="73">
        <f t="shared" si="103"/>
        <v>3.5698310972400284E-3</v>
      </c>
      <c r="P154" s="70">
        <f t="shared" si="113"/>
        <v>1.0388035569927243</v>
      </c>
      <c r="Q154" s="107">
        <f t="shared" si="96"/>
        <v>5766</v>
      </c>
      <c r="R154" s="113">
        <v>11908</v>
      </c>
      <c r="S154" s="84">
        <v>2</v>
      </c>
      <c r="T154" s="116">
        <v>0</v>
      </c>
      <c r="U154" s="116">
        <v>2</v>
      </c>
      <c r="V154" s="110">
        <f t="shared" si="97"/>
        <v>2</v>
      </c>
      <c r="W154" s="110">
        <f t="shared" si="104"/>
        <v>11351</v>
      </c>
      <c r="X154" s="123">
        <f t="shared" si="109"/>
        <v>10</v>
      </c>
      <c r="Y154" s="125">
        <f t="shared" si="116"/>
        <v>3.7142857142857144</v>
      </c>
      <c r="Z154" s="53">
        <f t="shared" si="105"/>
        <v>1.0001762269803507</v>
      </c>
      <c r="AA154" s="73">
        <f t="shared" si="106"/>
        <v>1.7622698035069106E-4</v>
      </c>
      <c r="AB154" s="105">
        <f t="shared" si="120"/>
        <v>0.9285714285714286</v>
      </c>
      <c r="AC154" s="106">
        <f t="shared" si="98"/>
        <v>6140</v>
      </c>
      <c r="AD154" s="84">
        <v>6140</v>
      </c>
      <c r="AE154" s="101">
        <v>0</v>
      </c>
      <c r="AF154" s="116">
        <v>0</v>
      </c>
      <c r="AG154" s="116">
        <v>1</v>
      </c>
      <c r="AH154" s="128">
        <f t="shared" si="99"/>
        <v>1</v>
      </c>
      <c r="AI154" s="128">
        <f t="shared" si="107"/>
        <v>6143</v>
      </c>
      <c r="AJ154" s="123">
        <f t="shared" si="110"/>
        <v>4</v>
      </c>
      <c r="AK154" s="125">
        <f t="shared" si="115"/>
        <v>1</v>
      </c>
      <c r="AL154" s="70">
        <f t="shared" si="122"/>
        <v>1.0001628134158254</v>
      </c>
      <c r="AM154" s="73">
        <f t="shared" si="123"/>
        <v>1.6281341582535802E-4</v>
      </c>
      <c r="AN154" s="74">
        <f t="shared" si="127"/>
        <v>1</v>
      </c>
      <c r="AO154" s="316">
        <f t="shared" si="117"/>
        <v>70</v>
      </c>
      <c r="AP154" s="316">
        <f t="shared" si="118"/>
        <v>-1</v>
      </c>
      <c r="AQ154" s="316">
        <f t="shared" si="119"/>
        <v>0</v>
      </c>
      <c r="AR154" s="221" t="s">
        <v>172</v>
      </c>
      <c r="AS154" s="174">
        <v>52946</v>
      </c>
      <c r="AT154" s="169"/>
      <c r="AU154" s="178"/>
      <c r="AV154" s="335"/>
      <c r="AW154" s="235" t="s">
        <v>172</v>
      </c>
      <c r="AX154" s="289">
        <v>289</v>
      </c>
      <c r="AY154" s="232">
        <f t="shared" si="78"/>
        <v>1</v>
      </c>
      <c r="AZ154" s="290">
        <v>288</v>
      </c>
      <c r="BA154" s="41">
        <f t="shared" si="76"/>
        <v>259</v>
      </c>
      <c r="BB154" s="2">
        <f t="shared" si="91"/>
        <v>5</v>
      </c>
      <c r="BC154" s="169">
        <f t="shared" si="79"/>
        <v>0</v>
      </c>
      <c r="BD154" s="293">
        <v>5</v>
      </c>
      <c r="BE154" s="41">
        <f t="shared" si="111"/>
        <v>5</v>
      </c>
      <c r="BF154" s="2">
        <f t="shared" si="94"/>
        <v>0</v>
      </c>
      <c r="BG154" s="233">
        <f t="shared" si="80"/>
        <v>0</v>
      </c>
      <c r="BH154" s="300">
        <v>0</v>
      </c>
      <c r="BI154" s="234">
        <f t="shared" si="112"/>
        <v>0.5714285714285714</v>
      </c>
      <c r="BK154" s="219" t="s">
        <v>172</v>
      </c>
      <c r="BL154" s="34" t="s">
        <v>173</v>
      </c>
      <c r="BM154" s="58">
        <v>7</v>
      </c>
      <c r="BN154" s="2">
        <f t="shared" si="92"/>
        <v>5</v>
      </c>
      <c r="BO154" s="34" t="s">
        <v>188</v>
      </c>
      <c r="BP154" s="58">
        <v>7</v>
      </c>
      <c r="BQ154" s="2">
        <f t="shared" si="93"/>
        <v>0</v>
      </c>
      <c r="BS154" s="17">
        <f t="shared" si="121"/>
        <v>174.42857142857142</v>
      </c>
      <c r="BT154" s="132">
        <v>1335</v>
      </c>
      <c r="CM154" s="1" t="s">
        <v>172</v>
      </c>
      <c r="CN154" s="132">
        <v>3</v>
      </c>
      <c r="CO154" s="132">
        <v>264</v>
      </c>
      <c r="CP154" s="132">
        <v>22</v>
      </c>
      <c r="CQ154" s="132">
        <v>3</v>
      </c>
      <c r="CR154" s="132">
        <v>263</v>
      </c>
      <c r="CS154" s="132">
        <v>22</v>
      </c>
      <c r="CT154" s="236">
        <v>44038</v>
      </c>
      <c r="CU154" s="304">
        <f t="shared" si="81"/>
        <v>1</v>
      </c>
      <c r="CV154" s="132">
        <f t="shared" si="82"/>
        <v>0</v>
      </c>
      <c r="CW154" s="132">
        <f t="shared" si="83"/>
        <v>1</v>
      </c>
      <c r="CX154" s="132">
        <f t="shared" si="84"/>
        <v>0</v>
      </c>
      <c r="CY154" s="34">
        <f t="shared" si="85"/>
        <v>0</v>
      </c>
      <c r="CZ154" s="17">
        <f t="shared" si="86"/>
        <v>0</v>
      </c>
      <c r="DA154" s="180">
        <f t="shared" si="87"/>
        <v>0</v>
      </c>
      <c r="DB154" s="132">
        <f t="shared" si="88"/>
        <v>3</v>
      </c>
      <c r="DC154" s="132">
        <f t="shared" si="89"/>
        <v>263</v>
      </c>
      <c r="DD154" s="132">
        <f t="shared" si="90"/>
        <v>22</v>
      </c>
    </row>
    <row r="155" spans="1:108" x14ac:dyDescent="0.25">
      <c r="A155" s="51">
        <v>152</v>
      </c>
      <c r="B155" s="132">
        <v>126</v>
      </c>
      <c r="C155" s="54">
        <v>44039</v>
      </c>
      <c r="D155" s="107">
        <f t="shared" si="124"/>
        <v>41038</v>
      </c>
      <c r="E155" s="113">
        <f t="shared" si="125"/>
        <v>53151</v>
      </c>
      <c r="F155" s="84">
        <f t="shared" si="126"/>
        <v>205</v>
      </c>
      <c r="G155" s="116">
        <v>0</v>
      </c>
      <c r="H155" s="116">
        <v>202</v>
      </c>
      <c r="I155" s="110">
        <f t="shared" si="95"/>
        <v>202</v>
      </c>
      <c r="J155" s="110">
        <f t="shared" si="100"/>
        <v>53376</v>
      </c>
      <c r="K155" s="123">
        <f t="shared" si="108"/>
        <v>1241</v>
      </c>
      <c r="L155" s="126">
        <f t="shared" si="114"/>
        <v>186.85714285714286</v>
      </c>
      <c r="M155" s="70">
        <f t="shared" si="101"/>
        <v>1.0037988490615715</v>
      </c>
      <c r="N155" s="73">
        <f t="shared" si="102"/>
        <v>3.7988490615714632E-3</v>
      </c>
      <c r="O155" s="73">
        <f t="shared" si="103"/>
        <v>3.7935618552803695E-3</v>
      </c>
      <c r="P155" s="70">
        <f t="shared" si="113"/>
        <v>1.0178988326848248</v>
      </c>
      <c r="Q155" s="107">
        <f t="shared" si="96"/>
        <v>5768</v>
      </c>
      <c r="R155" s="113">
        <v>11913</v>
      </c>
      <c r="S155" s="84">
        <v>5</v>
      </c>
      <c r="T155" s="116">
        <v>0</v>
      </c>
      <c r="U155" s="116">
        <v>4</v>
      </c>
      <c r="V155" s="110">
        <f t="shared" si="97"/>
        <v>4</v>
      </c>
      <c r="W155" s="110">
        <f t="shared" si="104"/>
        <v>11355</v>
      </c>
      <c r="X155" s="123">
        <f t="shared" si="109"/>
        <v>13</v>
      </c>
      <c r="Y155" s="125">
        <f t="shared" si="116"/>
        <v>4</v>
      </c>
      <c r="Z155" s="53">
        <f t="shared" si="105"/>
        <v>1.0003523918597481</v>
      </c>
      <c r="AA155" s="73">
        <f t="shared" si="106"/>
        <v>3.5239185974811349E-4</v>
      </c>
      <c r="AB155" s="105">
        <f t="shared" si="120"/>
        <v>1.0769230769230769</v>
      </c>
      <c r="AC155" s="106">
        <f t="shared" si="98"/>
        <v>6140</v>
      </c>
      <c r="AD155" s="84">
        <v>6141</v>
      </c>
      <c r="AE155" s="101">
        <v>1</v>
      </c>
      <c r="AF155" s="116">
        <v>0</v>
      </c>
      <c r="AG155" s="116">
        <v>4</v>
      </c>
      <c r="AH155" s="128">
        <f t="shared" si="99"/>
        <v>4</v>
      </c>
      <c r="AI155" s="128">
        <f t="shared" si="107"/>
        <v>6147</v>
      </c>
      <c r="AJ155" s="123">
        <f t="shared" si="110"/>
        <v>5</v>
      </c>
      <c r="AK155" s="125">
        <f t="shared" si="115"/>
        <v>1.2857142857142858</v>
      </c>
      <c r="AL155" s="70">
        <f t="shared" si="122"/>
        <v>1.0006511476477291</v>
      </c>
      <c r="AM155" s="73">
        <f t="shared" si="123"/>
        <v>6.5114764772911116E-4</v>
      </c>
      <c r="AN155" s="74">
        <f t="shared" si="127"/>
        <v>1.2857142857142858</v>
      </c>
      <c r="AO155" s="316">
        <f t="shared" si="117"/>
        <v>20</v>
      </c>
      <c r="AP155" s="316">
        <f t="shared" si="118"/>
        <v>3</v>
      </c>
      <c r="AQ155" s="316">
        <f t="shared" si="119"/>
        <v>1</v>
      </c>
      <c r="AR155" s="221" t="s">
        <v>173</v>
      </c>
      <c r="AS155" s="174">
        <v>53151</v>
      </c>
      <c r="AT155" s="169"/>
      <c r="AU155" s="178"/>
      <c r="AV155" s="335"/>
      <c r="AW155" s="235" t="s">
        <v>173</v>
      </c>
      <c r="AX155" s="289">
        <v>451</v>
      </c>
      <c r="AY155" s="232">
        <f t="shared" si="78"/>
        <v>1</v>
      </c>
      <c r="AZ155" s="290">
        <v>450</v>
      </c>
      <c r="BA155" s="41">
        <f t="shared" si="76"/>
        <v>288.71428571428572</v>
      </c>
      <c r="BB155" s="2">
        <f t="shared" si="91"/>
        <v>7</v>
      </c>
      <c r="BC155" s="169">
        <f t="shared" si="79"/>
        <v>0</v>
      </c>
      <c r="BD155" s="293">
        <v>7</v>
      </c>
      <c r="BE155" s="41">
        <f t="shared" si="111"/>
        <v>5.2857142857142856</v>
      </c>
      <c r="BF155" s="2">
        <f t="shared" si="94"/>
        <v>0</v>
      </c>
      <c r="BG155" s="233">
        <f t="shared" si="80"/>
        <v>0</v>
      </c>
      <c r="BH155" s="300">
        <v>0</v>
      </c>
      <c r="BI155" s="234">
        <f t="shared" si="112"/>
        <v>0.42857142857142855</v>
      </c>
      <c r="BK155" s="219" t="s">
        <v>173</v>
      </c>
      <c r="BL155" s="34" t="s">
        <v>174</v>
      </c>
      <c r="BM155" s="58">
        <v>9</v>
      </c>
      <c r="BN155" s="2">
        <f t="shared" si="92"/>
        <v>7</v>
      </c>
      <c r="BO155" s="34" t="s">
        <v>337</v>
      </c>
      <c r="BP155" s="58">
        <v>7</v>
      </c>
      <c r="BQ155" s="2">
        <f t="shared" si="93"/>
        <v>0</v>
      </c>
      <c r="BS155" s="17">
        <f t="shared" si="121"/>
        <v>177.28571428571428</v>
      </c>
      <c r="BT155" s="132">
        <v>1335</v>
      </c>
      <c r="CM155" s="1" t="s">
        <v>173</v>
      </c>
      <c r="CN155" s="132">
        <v>3</v>
      </c>
      <c r="CO155" s="132">
        <v>426</v>
      </c>
      <c r="CP155" s="132">
        <v>22</v>
      </c>
      <c r="CQ155" s="132">
        <v>3</v>
      </c>
      <c r="CR155" s="132">
        <v>425</v>
      </c>
      <c r="CS155" s="132">
        <v>22</v>
      </c>
      <c r="CT155" s="236">
        <v>44039</v>
      </c>
      <c r="CU155" s="304">
        <f t="shared" si="81"/>
        <v>1</v>
      </c>
      <c r="CV155" s="132">
        <f t="shared" si="82"/>
        <v>0</v>
      </c>
      <c r="CW155" s="132">
        <f t="shared" si="83"/>
        <v>1</v>
      </c>
      <c r="CX155" s="132">
        <f t="shared" si="84"/>
        <v>0</v>
      </c>
      <c r="CY155" s="34">
        <f t="shared" si="85"/>
        <v>0</v>
      </c>
      <c r="CZ155" s="17">
        <f t="shared" si="86"/>
        <v>0</v>
      </c>
      <c r="DA155" s="180">
        <f t="shared" si="87"/>
        <v>0</v>
      </c>
      <c r="DB155" s="132">
        <f t="shared" si="88"/>
        <v>3</v>
      </c>
      <c r="DC155" s="132">
        <f t="shared" si="89"/>
        <v>425</v>
      </c>
      <c r="DD155" s="132">
        <f t="shared" si="90"/>
        <v>22</v>
      </c>
    </row>
    <row r="156" spans="1:108" x14ac:dyDescent="0.25">
      <c r="A156" s="51">
        <v>153</v>
      </c>
      <c r="B156" s="132">
        <v>127</v>
      </c>
      <c r="C156" s="54">
        <v>44040</v>
      </c>
      <c r="D156" s="107">
        <f t="shared" si="124"/>
        <v>41238</v>
      </c>
      <c r="E156" s="113">
        <f t="shared" si="125"/>
        <v>53374</v>
      </c>
      <c r="F156" s="84">
        <f t="shared" si="126"/>
        <v>223</v>
      </c>
      <c r="G156" s="116">
        <v>0</v>
      </c>
      <c r="H156" s="116">
        <v>235</v>
      </c>
      <c r="I156" s="110">
        <f t="shared" si="95"/>
        <v>235</v>
      </c>
      <c r="J156" s="110">
        <f t="shared" si="100"/>
        <v>53611</v>
      </c>
      <c r="K156" s="123">
        <f t="shared" si="108"/>
        <v>1301</v>
      </c>
      <c r="L156" s="126">
        <f t="shared" si="114"/>
        <v>196.57142857142858</v>
      </c>
      <c r="M156" s="70">
        <f t="shared" si="101"/>
        <v>1.0044027278177459</v>
      </c>
      <c r="N156" s="73">
        <f t="shared" si="102"/>
        <v>4.4027278177458662E-3</v>
      </c>
      <c r="O156" s="73">
        <f t="shared" si="103"/>
        <v>3.8454678006911271E-3</v>
      </c>
      <c r="P156" s="70">
        <f t="shared" si="113"/>
        <v>1.0519877675840978</v>
      </c>
      <c r="Q156" s="107">
        <f t="shared" si="96"/>
        <v>5772</v>
      </c>
      <c r="R156" s="113">
        <v>11919</v>
      </c>
      <c r="S156" s="84">
        <v>6</v>
      </c>
      <c r="T156" s="116">
        <v>0</v>
      </c>
      <c r="U156" s="116">
        <v>6</v>
      </c>
      <c r="V156" s="110">
        <f t="shared" si="97"/>
        <v>6</v>
      </c>
      <c r="W156" s="110">
        <f t="shared" si="104"/>
        <v>11361</v>
      </c>
      <c r="X156" s="123">
        <f t="shared" si="109"/>
        <v>17</v>
      </c>
      <c r="Y156" s="125">
        <f t="shared" si="116"/>
        <v>4.7142857142857144</v>
      </c>
      <c r="Z156" s="53">
        <f t="shared" si="105"/>
        <v>1.0005284015852047</v>
      </c>
      <c r="AA156" s="73">
        <f t="shared" si="106"/>
        <v>5.2840158520472968E-4</v>
      </c>
      <c r="AB156" s="105">
        <f t="shared" si="120"/>
        <v>1.1785714285714286</v>
      </c>
      <c r="AC156" s="106">
        <f t="shared" si="98"/>
        <v>6141</v>
      </c>
      <c r="AD156" s="84">
        <v>6145</v>
      </c>
      <c r="AE156" s="101">
        <v>4</v>
      </c>
      <c r="AF156" s="116">
        <v>0</v>
      </c>
      <c r="AG156" s="116">
        <v>2</v>
      </c>
      <c r="AH156" s="128">
        <f t="shared" si="99"/>
        <v>2</v>
      </c>
      <c r="AI156" s="128">
        <f t="shared" si="107"/>
        <v>6149</v>
      </c>
      <c r="AJ156" s="123">
        <f t="shared" si="110"/>
        <v>9</v>
      </c>
      <c r="AK156" s="125">
        <f t="shared" si="115"/>
        <v>1.5714285714285714</v>
      </c>
      <c r="AL156" s="70">
        <f t="shared" si="122"/>
        <v>1.0003253619651862</v>
      </c>
      <c r="AM156" s="73">
        <f t="shared" si="123"/>
        <v>3.2536196518617722E-4</v>
      </c>
      <c r="AN156" s="74">
        <f t="shared" si="127"/>
        <v>1.2222222222222221</v>
      </c>
      <c r="AO156" s="316">
        <f t="shared" si="117"/>
        <v>60</v>
      </c>
      <c r="AP156" s="316">
        <f t="shared" si="118"/>
        <v>4</v>
      </c>
      <c r="AQ156" s="316">
        <f t="shared" si="119"/>
        <v>4</v>
      </c>
      <c r="AR156" s="221" t="s">
        <v>174</v>
      </c>
      <c r="AS156" s="174">
        <v>53374</v>
      </c>
      <c r="AT156" s="169"/>
      <c r="AU156" s="178"/>
      <c r="AV156" s="335"/>
      <c r="AW156" s="235" t="s">
        <v>174</v>
      </c>
      <c r="AX156" s="289">
        <v>389</v>
      </c>
      <c r="AY156" s="232">
        <f t="shared" si="78"/>
        <v>0</v>
      </c>
      <c r="AZ156" s="290">
        <v>389</v>
      </c>
      <c r="BA156" s="41">
        <f t="shared" si="76"/>
        <v>312.71428571428572</v>
      </c>
      <c r="BB156" s="2">
        <f t="shared" si="91"/>
        <v>9</v>
      </c>
      <c r="BC156" s="169">
        <f t="shared" si="79"/>
        <v>0</v>
      </c>
      <c r="BD156" s="293">
        <v>9</v>
      </c>
      <c r="BE156" s="41">
        <f t="shared" si="111"/>
        <v>6.2857142857142856</v>
      </c>
      <c r="BF156" s="2">
        <f t="shared" si="94"/>
        <v>0</v>
      </c>
      <c r="BG156" s="233">
        <f t="shared" si="80"/>
        <v>0</v>
      </c>
      <c r="BH156" s="300">
        <v>0</v>
      </c>
      <c r="BI156" s="234">
        <f t="shared" si="112"/>
        <v>0.42857142857142855</v>
      </c>
      <c r="BK156" s="219" t="s">
        <v>174</v>
      </c>
      <c r="BL156" s="34" t="s">
        <v>175</v>
      </c>
      <c r="BM156" s="58">
        <v>5</v>
      </c>
      <c r="BN156" s="2">
        <f t="shared" si="92"/>
        <v>9</v>
      </c>
      <c r="BO156" s="34" t="s">
        <v>190</v>
      </c>
      <c r="BP156" s="58">
        <v>5</v>
      </c>
      <c r="BQ156" s="2">
        <f t="shared" si="93"/>
        <v>0</v>
      </c>
      <c r="BS156" s="17">
        <f t="shared" si="121"/>
        <v>185.85714285714286</v>
      </c>
      <c r="BT156" s="132">
        <v>1335</v>
      </c>
      <c r="CM156" s="1" t="s">
        <v>174</v>
      </c>
      <c r="CN156" s="132">
        <v>6</v>
      </c>
      <c r="CO156" s="132">
        <v>349</v>
      </c>
      <c r="CP156" s="132">
        <v>34</v>
      </c>
      <c r="CQ156" s="132">
        <v>6</v>
      </c>
      <c r="CR156" s="132">
        <v>349</v>
      </c>
      <c r="CS156" s="132">
        <v>34</v>
      </c>
      <c r="CT156" s="236">
        <v>44040</v>
      </c>
      <c r="CU156" s="304">
        <f t="shared" si="81"/>
        <v>0</v>
      </c>
      <c r="CV156" s="132">
        <f t="shared" si="82"/>
        <v>0</v>
      </c>
      <c r="CW156" s="132">
        <f t="shared" si="83"/>
        <v>0</v>
      </c>
      <c r="CX156" s="132">
        <f t="shared" si="84"/>
        <v>0</v>
      </c>
      <c r="CY156" s="34">
        <f t="shared" si="85"/>
        <v>0</v>
      </c>
      <c r="CZ156" s="17">
        <f t="shared" si="86"/>
        <v>0</v>
      </c>
      <c r="DA156" s="180">
        <f t="shared" si="87"/>
        <v>0</v>
      </c>
      <c r="DB156" s="132">
        <f t="shared" si="88"/>
        <v>6</v>
      </c>
      <c r="DC156" s="132">
        <f t="shared" si="89"/>
        <v>349</v>
      </c>
      <c r="DD156" s="132">
        <f t="shared" si="90"/>
        <v>34</v>
      </c>
    </row>
    <row r="157" spans="1:108" x14ac:dyDescent="0.25">
      <c r="A157" s="51">
        <v>154</v>
      </c>
      <c r="B157" s="132">
        <v>128</v>
      </c>
      <c r="C157" s="54">
        <v>44041</v>
      </c>
      <c r="D157" s="107">
        <f t="shared" si="124"/>
        <v>41455</v>
      </c>
      <c r="E157" s="113">
        <f t="shared" si="125"/>
        <v>53621</v>
      </c>
      <c r="F157" s="84">
        <f t="shared" si="126"/>
        <v>247</v>
      </c>
      <c r="G157" s="116">
        <v>1</v>
      </c>
      <c r="H157" s="116">
        <v>345</v>
      </c>
      <c r="I157" s="110">
        <f t="shared" si="95"/>
        <v>346</v>
      </c>
      <c r="J157" s="110">
        <f t="shared" si="100"/>
        <v>53957</v>
      </c>
      <c r="K157" s="123">
        <f t="shared" si="108"/>
        <v>1380</v>
      </c>
      <c r="L157" s="126">
        <f t="shared" si="114"/>
        <v>226</v>
      </c>
      <c r="M157" s="70">
        <f t="shared" si="101"/>
        <v>1.0064538993863199</v>
      </c>
      <c r="N157" s="73">
        <f t="shared" si="102"/>
        <v>6.4538993863199057E-3</v>
      </c>
      <c r="O157" s="73">
        <f t="shared" si="103"/>
        <v>4.4213100448549977E-3</v>
      </c>
      <c r="P157" s="70">
        <f t="shared" si="113"/>
        <v>1.1497093023255813</v>
      </c>
      <c r="Q157" s="107">
        <f t="shared" si="96"/>
        <v>5774</v>
      </c>
      <c r="R157" s="113">
        <v>11922</v>
      </c>
      <c r="S157" s="84">
        <v>3</v>
      </c>
      <c r="T157" s="116">
        <v>0</v>
      </c>
      <c r="U157" s="116">
        <v>4</v>
      </c>
      <c r="V157" s="110">
        <f t="shared" si="97"/>
        <v>4</v>
      </c>
      <c r="W157" s="110">
        <f t="shared" si="104"/>
        <v>11365</v>
      </c>
      <c r="X157" s="123">
        <f t="shared" si="109"/>
        <v>20</v>
      </c>
      <c r="Y157" s="125">
        <f t="shared" si="116"/>
        <v>4.7142857142857144</v>
      </c>
      <c r="Z157" s="53">
        <f t="shared" si="105"/>
        <v>1.0003520816829505</v>
      </c>
      <c r="AA157" s="73">
        <f t="shared" si="106"/>
        <v>3.5208168295053355E-4</v>
      </c>
      <c r="AB157" s="105">
        <f t="shared" si="120"/>
        <v>1</v>
      </c>
      <c r="AC157" s="106">
        <f t="shared" si="98"/>
        <v>6145</v>
      </c>
      <c r="AD157" s="84">
        <v>6147</v>
      </c>
      <c r="AE157" s="101">
        <v>2</v>
      </c>
      <c r="AF157" s="116">
        <v>0</v>
      </c>
      <c r="AG157" s="116">
        <v>1</v>
      </c>
      <c r="AH157" s="128">
        <f t="shared" si="99"/>
        <v>1</v>
      </c>
      <c r="AI157" s="128">
        <f t="shared" si="107"/>
        <v>6150</v>
      </c>
      <c r="AJ157" s="123">
        <f t="shared" si="110"/>
        <v>8</v>
      </c>
      <c r="AK157" s="125">
        <f t="shared" si="115"/>
        <v>1.2857142857142858</v>
      </c>
      <c r="AL157" s="70">
        <f t="shared" si="122"/>
        <v>1.0001626280696048</v>
      </c>
      <c r="AM157" s="73">
        <f t="shared" si="123"/>
        <v>1.6262806960476439E-4</v>
      </c>
      <c r="AN157" s="74">
        <f t="shared" si="127"/>
        <v>0.81818181818181823</v>
      </c>
      <c r="AO157" s="316">
        <f t="shared" si="117"/>
        <v>79</v>
      </c>
      <c r="AP157" s="316">
        <f t="shared" si="118"/>
        <v>3</v>
      </c>
      <c r="AQ157" s="316">
        <f t="shared" si="119"/>
        <v>-1</v>
      </c>
      <c r="AR157" s="221" t="s">
        <v>175</v>
      </c>
      <c r="AS157" s="174">
        <v>53621</v>
      </c>
      <c r="AT157" s="169"/>
      <c r="AU157" s="178"/>
      <c r="AV157" s="335"/>
      <c r="AW157" s="235" t="s">
        <v>175</v>
      </c>
      <c r="AX157" s="289">
        <v>437</v>
      </c>
      <c r="AY157" s="232">
        <f t="shared" si="78"/>
        <v>0</v>
      </c>
      <c r="AZ157" s="290">
        <v>437</v>
      </c>
      <c r="BA157" s="41">
        <f t="shared" si="76"/>
        <v>334.57142857142856</v>
      </c>
      <c r="BB157" s="2">
        <f t="shared" si="91"/>
        <v>5</v>
      </c>
      <c r="BC157" s="169">
        <f t="shared" si="79"/>
        <v>0</v>
      </c>
      <c r="BD157" s="293">
        <v>5</v>
      </c>
      <c r="BE157" s="41">
        <f t="shared" si="111"/>
        <v>6.1428571428571432</v>
      </c>
      <c r="BF157" s="2">
        <f t="shared" si="94"/>
        <v>4</v>
      </c>
      <c r="BG157" s="233">
        <f t="shared" si="80"/>
        <v>0</v>
      </c>
      <c r="BH157" s="300">
        <v>4</v>
      </c>
      <c r="BI157" s="234">
        <f t="shared" si="112"/>
        <v>0.8571428571428571</v>
      </c>
      <c r="BK157" s="219" t="s">
        <v>175</v>
      </c>
      <c r="BL157" s="34" t="s">
        <v>176</v>
      </c>
      <c r="BM157" s="58">
        <v>9</v>
      </c>
      <c r="BN157" s="2">
        <f t="shared" si="92"/>
        <v>5</v>
      </c>
      <c r="BO157" s="34" t="s">
        <v>191</v>
      </c>
      <c r="BP157" s="58">
        <v>4</v>
      </c>
      <c r="BQ157" s="2">
        <f t="shared" si="93"/>
        <v>4</v>
      </c>
      <c r="BS157" s="17">
        <f t="shared" si="121"/>
        <v>197.14285714285714</v>
      </c>
      <c r="BT157" s="132">
        <v>1335</v>
      </c>
      <c r="CM157" s="1" t="s">
        <v>175</v>
      </c>
      <c r="CN157" s="132">
        <v>3</v>
      </c>
      <c r="CO157" s="132">
        <v>393</v>
      </c>
      <c r="CP157" s="132">
        <v>41</v>
      </c>
      <c r="CQ157" s="132">
        <v>3</v>
      </c>
      <c r="CR157" s="132">
        <v>393</v>
      </c>
      <c r="CS157" s="132">
        <v>41</v>
      </c>
      <c r="CT157" s="236">
        <v>44041</v>
      </c>
      <c r="CU157" s="304">
        <f t="shared" si="81"/>
        <v>0</v>
      </c>
      <c r="CV157" s="132">
        <f t="shared" si="82"/>
        <v>0</v>
      </c>
      <c r="CW157" s="132">
        <f t="shared" si="83"/>
        <v>0</v>
      </c>
      <c r="CX157" s="132">
        <f t="shared" si="84"/>
        <v>0</v>
      </c>
      <c r="CY157" s="34">
        <f t="shared" si="85"/>
        <v>0</v>
      </c>
      <c r="CZ157" s="17">
        <f t="shared" si="86"/>
        <v>0</v>
      </c>
      <c r="DA157" s="180">
        <f t="shared" si="87"/>
        <v>0</v>
      </c>
      <c r="DB157" s="132">
        <f t="shared" si="88"/>
        <v>3</v>
      </c>
      <c r="DC157" s="132">
        <f t="shared" si="89"/>
        <v>393</v>
      </c>
      <c r="DD157" s="132">
        <f t="shared" si="90"/>
        <v>41</v>
      </c>
    </row>
    <row r="158" spans="1:108" x14ac:dyDescent="0.25">
      <c r="A158" s="51">
        <v>155</v>
      </c>
      <c r="B158" s="132">
        <v>129</v>
      </c>
      <c r="C158" s="54">
        <v>44042</v>
      </c>
      <c r="D158" s="107">
        <f t="shared" si="124"/>
        <v>41699</v>
      </c>
      <c r="E158" s="113">
        <f t="shared" si="125"/>
        <v>53963</v>
      </c>
      <c r="F158" s="84">
        <f t="shared" si="126"/>
        <v>342</v>
      </c>
      <c r="G158" s="116">
        <v>0</v>
      </c>
      <c r="H158" s="116">
        <v>343</v>
      </c>
      <c r="I158" s="110">
        <f t="shared" si="95"/>
        <v>343</v>
      </c>
      <c r="J158" s="110">
        <f t="shared" si="100"/>
        <v>54300</v>
      </c>
      <c r="K158" s="123">
        <f t="shared" si="108"/>
        <v>1559</v>
      </c>
      <c r="L158" s="126">
        <f t="shared" si="114"/>
        <v>244</v>
      </c>
      <c r="M158" s="70">
        <f t="shared" si="101"/>
        <v>1.0063569138387976</v>
      </c>
      <c r="N158" s="73">
        <f t="shared" si="102"/>
        <v>6.356913838797551E-3</v>
      </c>
      <c r="O158" s="73">
        <f t="shared" si="103"/>
        <v>4.961355184725136E-3</v>
      </c>
      <c r="P158" s="70">
        <f t="shared" si="113"/>
        <v>1.0796460176991149</v>
      </c>
      <c r="Q158" s="107">
        <f t="shared" si="96"/>
        <v>5775</v>
      </c>
      <c r="R158" s="113">
        <v>11927</v>
      </c>
      <c r="S158" s="84">
        <v>5</v>
      </c>
      <c r="T158" s="116">
        <v>0</v>
      </c>
      <c r="U158" s="116">
        <v>12</v>
      </c>
      <c r="V158" s="110">
        <f t="shared" si="97"/>
        <v>12</v>
      </c>
      <c r="W158" s="110">
        <f t="shared" si="104"/>
        <v>11377</v>
      </c>
      <c r="X158" s="123">
        <f t="shared" si="109"/>
        <v>22</v>
      </c>
      <c r="Y158" s="125">
        <f t="shared" si="116"/>
        <v>5.2857142857142856</v>
      </c>
      <c r="Z158" s="53">
        <f t="shared" si="105"/>
        <v>1.0010558732952046</v>
      </c>
      <c r="AA158" s="73">
        <f t="shared" si="106"/>
        <v>1.0558732952046235E-3</v>
      </c>
      <c r="AB158" s="105">
        <f t="shared" si="120"/>
        <v>1.1212121212121211</v>
      </c>
      <c r="AC158" s="106">
        <f t="shared" si="98"/>
        <v>6147</v>
      </c>
      <c r="AD158" s="84">
        <v>6147</v>
      </c>
      <c r="AE158" s="101">
        <v>0</v>
      </c>
      <c r="AF158" s="116">
        <v>0</v>
      </c>
      <c r="AG158" s="116">
        <v>1</v>
      </c>
      <c r="AH158" s="128">
        <f t="shared" si="99"/>
        <v>1</v>
      </c>
      <c r="AI158" s="128">
        <f t="shared" si="107"/>
        <v>6151</v>
      </c>
      <c r="AJ158" s="123">
        <f t="shared" si="110"/>
        <v>8</v>
      </c>
      <c r="AK158" s="125">
        <f t="shared" si="115"/>
        <v>1.2857142857142858</v>
      </c>
      <c r="AL158" s="70">
        <f t="shared" si="122"/>
        <v>1.0001626016260163</v>
      </c>
      <c r="AM158" s="73">
        <f t="shared" si="123"/>
        <v>1.6260162601633432E-4</v>
      </c>
      <c r="AN158" s="74">
        <f t="shared" si="127"/>
        <v>1</v>
      </c>
      <c r="AO158" s="316">
        <f t="shared" si="117"/>
        <v>179</v>
      </c>
      <c r="AP158" s="316">
        <f t="shared" si="118"/>
        <v>2</v>
      </c>
      <c r="AQ158" s="316">
        <f t="shared" si="119"/>
        <v>0</v>
      </c>
      <c r="AR158" s="221" t="s">
        <v>176</v>
      </c>
      <c r="AS158" s="174">
        <v>53963</v>
      </c>
      <c r="AT158" s="169"/>
      <c r="AU158" s="178"/>
      <c r="AV158" s="335"/>
      <c r="AW158" s="235" t="s">
        <v>176</v>
      </c>
      <c r="AX158" s="289">
        <v>411</v>
      </c>
      <c r="AY158" s="232">
        <f t="shared" si="78"/>
        <v>2</v>
      </c>
      <c r="AZ158" s="290">
        <v>409</v>
      </c>
      <c r="BA158" s="41">
        <f t="shared" ref="BA158:BA221" si="128">SUM(AX152:AX158)/7</f>
        <v>362.14285714285717</v>
      </c>
      <c r="BB158" s="2">
        <f t="shared" si="91"/>
        <v>9</v>
      </c>
      <c r="BC158" s="169">
        <f t="shared" si="79"/>
        <v>0</v>
      </c>
      <c r="BD158" s="293">
        <v>9</v>
      </c>
      <c r="BE158" s="41">
        <f t="shared" si="111"/>
        <v>6.5714285714285712</v>
      </c>
      <c r="BF158" s="2">
        <f t="shared" si="94"/>
        <v>3</v>
      </c>
      <c r="BG158" s="233">
        <f t="shared" si="80"/>
        <v>0</v>
      </c>
      <c r="BH158" s="300">
        <v>3</v>
      </c>
      <c r="BI158" s="234">
        <f t="shared" si="112"/>
        <v>1.2857142857142858</v>
      </c>
      <c r="BK158" s="219" t="s">
        <v>176</v>
      </c>
      <c r="BL158" s="34" t="s">
        <v>177</v>
      </c>
      <c r="BM158" s="58">
        <v>6</v>
      </c>
      <c r="BN158" s="2">
        <f t="shared" si="92"/>
        <v>9</v>
      </c>
      <c r="BO158" s="34" t="s">
        <v>144</v>
      </c>
      <c r="BP158" s="58">
        <v>2</v>
      </c>
      <c r="BQ158" s="2">
        <f t="shared" si="93"/>
        <v>3</v>
      </c>
      <c r="BS158" s="17">
        <f t="shared" si="121"/>
        <v>222.71428571428572</v>
      </c>
      <c r="BT158" s="132">
        <v>1335</v>
      </c>
      <c r="CM158" s="1" t="s">
        <v>176</v>
      </c>
      <c r="CN158" s="132">
        <v>6</v>
      </c>
      <c r="CO158" s="132">
        <v>351</v>
      </c>
      <c r="CP158" s="132">
        <v>54</v>
      </c>
      <c r="CQ158" s="132">
        <v>6</v>
      </c>
      <c r="CR158" s="132">
        <v>349</v>
      </c>
      <c r="CS158" s="132">
        <v>54</v>
      </c>
      <c r="CT158" s="236">
        <v>44042</v>
      </c>
      <c r="CU158" s="304">
        <f t="shared" si="81"/>
        <v>2</v>
      </c>
      <c r="CV158" s="132">
        <f t="shared" si="82"/>
        <v>0</v>
      </c>
      <c r="CW158" s="132">
        <f t="shared" si="83"/>
        <v>2</v>
      </c>
      <c r="CX158" s="132">
        <f t="shared" si="84"/>
        <v>0</v>
      </c>
      <c r="CY158" s="34">
        <f t="shared" si="85"/>
        <v>0</v>
      </c>
      <c r="CZ158" s="17">
        <f t="shared" si="86"/>
        <v>0</v>
      </c>
      <c r="DA158" s="180">
        <f t="shared" si="87"/>
        <v>0</v>
      </c>
      <c r="DB158" s="132">
        <f t="shared" si="88"/>
        <v>6</v>
      </c>
      <c r="DC158" s="132">
        <f t="shared" si="89"/>
        <v>349</v>
      </c>
      <c r="DD158" s="132">
        <f t="shared" si="90"/>
        <v>54</v>
      </c>
    </row>
    <row r="159" spans="1:108" x14ac:dyDescent="0.25">
      <c r="A159" s="51">
        <v>156</v>
      </c>
      <c r="B159" s="132">
        <v>130</v>
      </c>
      <c r="C159" s="54">
        <v>44043</v>
      </c>
      <c r="D159" s="107">
        <f t="shared" si="124"/>
        <v>42036</v>
      </c>
      <c r="E159" s="113">
        <f t="shared" si="125"/>
        <v>54301</v>
      </c>
      <c r="F159" s="84">
        <f t="shared" si="126"/>
        <v>338</v>
      </c>
      <c r="G159" s="116">
        <v>0</v>
      </c>
      <c r="H159" s="116">
        <v>552</v>
      </c>
      <c r="I159" s="110">
        <f t="shared" si="95"/>
        <v>552</v>
      </c>
      <c r="J159" s="110">
        <f t="shared" si="100"/>
        <v>54852</v>
      </c>
      <c r="K159" s="123">
        <f t="shared" si="108"/>
        <v>1706</v>
      </c>
      <c r="L159" s="126">
        <f t="shared" si="114"/>
        <v>296</v>
      </c>
      <c r="M159" s="70">
        <f t="shared" si="101"/>
        <v>1.0101657458563535</v>
      </c>
      <c r="N159" s="73">
        <f t="shared" si="102"/>
        <v>1.0165745856353547E-2</v>
      </c>
      <c r="O159" s="73">
        <f t="shared" si="103"/>
        <v>6.235627192157667E-3</v>
      </c>
      <c r="P159" s="70">
        <f t="shared" si="113"/>
        <v>1.2131147540983607</v>
      </c>
      <c r="Q159" s="107">
        <f t="shared" si="96"/>
        <v>5780</v>
      </c>
      <c r="R159" s="113">
        <v>11934</v>
      </c>
      <c r="S159" s="84">
        <v>7</v>
      </c>
      <c r="T159" s="116">
        <v>1</v>
      </c>
      <c r="U159" s="116">
        <v>9</v>
      </c>
      <c r="V159" s="110">
        <f t="shared" si="97"/>
        <v>10</v>
      </c>
      <c r="W159" s="110">
        <f t="shared" si="104"/>
        <v>11387</v>
      </c>
      <c r="X159" s="123">
        <f t="shared" si="109"/>
        <v>30</v>
      </c>
      <c r="Y159" s="125">
        <f t="shared" si="116"/>
        <v>6.2857142857142856</v>
      </c>
      <c r="Z159" s="53">
        <f t="shared" si="105"/>
        <v>1.0008789663355893</v>
      </c>
      <c r="AA159" s="73">
        <f t="shared" si="106"/>
        <v>8.7896633558925963E-4</v>
      </c>
      <c r="AB159" s="105">
        <f t="shared" si="120"/>
        <v>1.1891891891891893</v>
      </c>
      <c r="AC159" s="106">
        <f t="shared" si="98"/>
        <v>6147</v>
      </c>
      <c r="AD159" s="84">
        <v>6147</v>
      </c>
      <c r="AE159" s="101">
        <v>0</v>
      </c>
      <c r="AF159" s="116">
        <v>0</v>
      </c>
      <c r="AG159" s="116">
        <v>1</v>
      </c>
      <c r="AH159" s="128">
        <f t="shared" si="99"/>
        <v>1</v>
      </c>
      <c r="AI159" s="128">
        <f t="shared" si="107"/>
        <v>6152</v>
      </c>
      <c r="AJ159" s="123">
        <f t="shared" si="110"/>
        <v>8</v>
      </c>
      <c r="AK159" s="125">
        <f t="shared" si="115"/>
        <v>1.4285714285714286</v>
      </c>
      <c r="AL159" s="70">
        <f t="shared" si="122"/>
        <v>1.0001625751910259</v>
      </c>
      <c r="AM159" s="73">
        <f t="shared" si="123"/>
        <v>1.6257519102591544E-4</v>
      </c>
      <c r="AN159" s="74">
        <f t="shared" si="127"/>
        <v>1.1111111111111112</v>
      </c>
      <c r="AO159" s="316">
        <f t="shared" si="117"/>
        <v>147</v>
      </c>
      <c r="AP159" s="316">
        <f t="shared" si="118"/>
        <v>8</v>
      </c>
      <c r="AQ159" s="316">
        <f t="shared" si="119"/>
        <v>0</v>
      </c>
      <c r="AR159" s="221" t="s">
        <v>177</v>
      </c>
      <c r="AS159" s="174">
        <v>54301</v>
      </c>
      <c r="AT159" s="169"/>
      <c r="AU159" s="178"/>
      <c r="AV159" s="335"/>
      <c r="AW159" s="235" t="s">
        <v>177</v>
      </c>
      <c r="AX159" s="289">
        <v>477</v>
      </c>
      <c r="AY159" s="232">
        <f t="shared" si="78"/>
        <v>0</v>
      </c>
      <c r="AZ159" s="290">
        <v>477</v>
      </c>
      <c r="BA159" s="41">
        <f t="shared" si="128"/>
        <v>396.28571428571428</v>
      </c>
      <c r="BB159" s="2">
        <f t="shared" si="91"/>
        <v>6</v>
      </c>
      <c r="BC159" s="169">
        <f t="shared" si="79"/>
        <v>0</v>
      </c>
      <c r="BD159" s="293">
        <v>6</v>
      </c>
      <c r="BE159" s="41">
        <f t="shared" si="111"/>
        <v>6.7142857142857144</v>
      </c>
      <c r="BF159" s="2">
        <f t="shared" si="94"/>
        <v>1</v>
      </c>
      <c r="BG159" s="233">
        <f t="shared" si="80"/>
        <v>0</v>
      </c>
      <c r="BH159" s="300">
        <v>1</v>
      </c>
      <c r="BI159" s="234">
        <f t="shared" si="112"/>
        <v>1.4285714285714286</v>
      </c>
      <c r="BK159" s="219" t="s">
        <v>177</v>
      </c>
      <c r="BL159" s="34" t="s">
        <v>178</v>
      </c>
      <c r="BM159" s="58">
        <v>6</v>
      </c>
      <c r="BN159" s="2">
        <f t="shared" si="92"/>
        <v>6</v>
      </c>
      <c r="BO159" s="34" t="s">
        <v>145</v>
      </c>
      <c r="BP159" s="58">
        <v>3</v>
      </c>
      <c r="BQ159" s="2">
        <f t="shared" si="93"/>
        <v>1</v>
      </c>
      <c r="BS159" s="17">
        <f t="shared" si="121"/>
        <v>243.71428571428572</v>
      </c>
      <c r="BT159" s="132">
        <v>1335</v>
      </c>
      <c r="CM159" s="1" t="s">
        <v>177</v>
      </c>
      <c r="CN159" s="132">
        <v>17</v>
      </c>
      <c r="CO159" s="132">
        <v>392</v>
      </c>
      <c r="CP159" s="132">
        <v>68</v>
      </c>
      <c r="CQ159" s="132">
        <v>17</v>
      </c>
      <c r="CR159" s="132">
        <v>392</v>
      </c>
      <c r="CS159" s="132">
        <v>68</v>
      </c>
      <c r="CT159" s="236">
        <v>44043</v>
      </c>
      <c r="CU159" s="304">
        <f t="shared" si="81"/>
        <v>0</v>
      </c>
      <c r="CV159" s="132">
        <f t="shared" si="82"/>
        <v>0</v>
      </c>
      <c r="CW159" s="132">
        <f t="shared" si="83"/>
        <v>0</v>
      </c>
      <c r="CX159" s="132">
        <f t="shared" si="84"/>
        <v>0</v>
      </c>
      <c r="CY159" s="34">
        <f t="shared" si="85"/>
        <v>0</v>
      </c>
      <c r="CZ159" s="17">
        <f t="shared" si="86"/>
        <v>0</v>
      </c>
      <c r="DA159" s="180">
        <f t="shared" si="87"/>
        <v>0</v>
      </c>
      <c r="DB159" s="132">
        <f t="shared" si="88"/>
        <v>17</v>
      </c>
      <c r="DC159" s="132">
        <f t="shared" si="89"/>
        <v>392</v>
      </c>
      <c r="DD159" s="132">
        <f t="shared" si="90"/>
        <v>68</v>
      </c>
    </row>
    <row r="160" spans="1:108" x14ac:dyDescent="0.25">
      <c r="A160" s="51">
        <v>157</v>
      </c>
      <c r="B160" s="132">
        <v>131</v>
      </c>
      <c r="C160" s="54">
        <v>44044</v>
      </c>
      <c r="D160" s="107">
        <f t="shared" si="124"/>
        <v>42367</v>
      </c>
      <c r="E160" s="113">
        <f t="shared" si="125"/>
        <v>54732</v>
      </c>
      <c r="F160" s="84">
        <f t="shared" si="126"/>
        <v>431</v>
      </c>
      <c r="G160" s="116">
        <v>0</v>
      </c>
      <c r="H160" s="116">
        <v>364</v>
      </c>
      <c r="I160" s="110">
        <f t="shared" si="95"/>
        <v>364</v>
      </c>
      <c r="J160" s="110">
        <f t="shared" si="100"/>
        <v>55216</v>
      </c>
      <c r="K160" s="123">
        <f t="shared" si="108"/>
        <v>2000</v>
      </c>
      <c r="L160" s="126">
        <f t="shared" si="114"/>
        <v>320.42857142857144</v>
      </c>
      <c r="M160" s="70">
        <f t="shared" si="101"/>
        <v>1.0066360387953037</v>
      </c>
      <c r="N160" s="73">
        <f t="shared" si="102"/>
        <v>6.6360387953037225E-3</v>
      </c>
      <c r="O160" s="73">
        <f t="shared" si="103"/>
        <v>6.8030651389041187E-3</v>
      </c>
      <c r="P160" s="70">
        <f t="shared" si="113"/>
        <v>1.0825289575289576</v>
      </c>
      <c r="Q160" s="107">
        <f t="shared" si="96"/>
        <v>5787</v>
      </c>
      <c r="R160" s="113">
        <v>11937</v>
      </c>
      <c r="S160" s="84">
        <v>3</v>
      </c>
      <c r="T160" s="116">
        <v>0</v>
      </c>
      <c r="U160" s="116">
        <v>4</v>
      </c>
      <c r="V160" s="110">
        <f t="shared" si="97"/>
        <v>4</v>
      </c>
      <c r="W160" s="110">
        <f t="shared" si="104"/>
        <v>11391</v>
      </c>
      <c r="X160" s="123">
        <f t="shared" si="109"/>
        <v>31</v>
      </c>
      <c r="Y160" s="125">
        <f t="shared" si="116"/>
        <v>6</v>
      </c>
      <c r="Z160" s="53">
        <f t="shared" si="105"/>
        <v>1.0003512777728989</v>
      </c>
      <c r="AA160" s="73">
        <f t="shared" si="106"/>
        <v>3.5127777289889472E-4</v>
      </c>
      <c r="AB160" s="105">
        <f t="shared" si="120"/>
        <v>0.95454545454545459</v>
      </c>
      <c r="AC160" s="106">
        <f t="shared" si="98"/>
        <v>6147</v>
      </c>
      <c r="AD160" s="84">
        <v>6148</v>
      </c>
      <c r="AE160" s="101">
        <v>1</v>
      </c>
      <c r="AF160" s="116">
        <v>0</v>
      </c>
      <c r="AG160" s="116">
        <v>0</v>
      </c>
      <c r="AH160" s="128">
        <f t="shared" si="99"/>
        <v>0</v>
      </c>
      <c r="AI160" s="128">
        <f t="shared" si="107"/>
        <v>6152</v>
      </c>
      <c r="AJ160" s="123">
        <f t="shared" si="110"/>
        <v>8</v>
      </c>
      <c r="AK160" s="125">
        <f t="shared" si="115"/>
        <v>1.4285714285714286</v>
      </c>
      <c r="AL160" s="70">
        <f t="shared" si="122"/>
        <v>1</v>
      </c>
      <c r="AM160" s="73">
        <f t="shared" si="123"/>
        <v>0</v>
      </c>
      <c r="AN160" s="74">
        <f t="shared" si="127"/>
        <v>1</v>
      </c>
      <c r="AO160" s="316">
        <f t="shared" si="117"/>
        <v>294</v>
      </c>
      <c r="AP160" s="316">
        <f t="shared" si="118"/>
        <v>1</v>
      </c>
      <c r="AQ160" s="316">
        <f t="shared" si="119"/>
        <v>0</v>
      </c>
      <c r="AR160" s="221" t="s">
        <v>178</v>
      </c>
      <c r="AS160" s="174">
        <v>54732</v>
      </c>
      <c r="AT160" s="169"/>
      <c r="AU160" s="178"/>
      <c r="AV160" s="335"/>
      <c r="AW160" s="235" t="s">
        <v>178</v>
      </c>
      <c r="AX160" s="289">
        <v>491</v>
      </c>
      <c r="AY160" s="232">
        <f t="shared" si="78"/>
        <v>1</v>
      </c>
      <c r="AZ160" s="290">
        <v>490</v>
      </c>
      <c r="BA160" s="41">
        <f t="shared" si="128"/>
        <v>420.71428571428572</v>
      </c>
      <c r="BB160" s="2">
        <f t="shared" si="91"/>
        <v>6</v>
      </c>
      <c r="BC160" s="169">
        <f t="shared" si="79"/>
        <v>0</v>
      </c>
      <c r="BD160" s="293">
        <v>6</v>
      </c>
      <c r="BE160" s="41">
        <f t="shared" si="111"/>
        <v>6.7142857142857144</v>
      </c>
      <c r="BF160" s="2">
        <f t="shared" si="94"/>
        <v>2</v>
      </c>
      <c r="BG160" s="233">
        <f t="shared" si="80"/>
        <v>0</v>
      </c>
      <c r="BH160" s="300">
        <v>2</v>
      </c>
      <c r="BI160" s="234">
        <f t="shared" si="112"/>
        <v>1.4285714285714286</v>
      </c>
      <c r="BK160" s="219" t="s">
        <v>178</v>
      </c>
      <c r="BL160" s="34" t="s">
        <v>179</v>
      </c>
      <c r="BM160" s="58">
        <v>7</v>
      </c>
      <c r="BN160" s="2">
        <f t="shared" si="92"/>
        <v>6</v>
      </c>
      <c r="BO160" s="34" t="s">
        <v>146</v>
      </c>
      <c r="BP160" s="58">
        <v>2</v>
      </c>
      <c r="BQ160" s="2">
        <f t="shared" si="93"/>
        <v>2</v>
      </c>
      <c r="BS160" s="17">
        <f t="shared" si="121"/>
        <v>285.71428571428572</v>
      </c>
      <c r="BT160" s="132">
        <v>1335</v>
      </c>
      <c r="CM160" s="1" t="s">
        <v>178</v>
      </c>
      <c r="CN160" s="132">
        <v>6</v>
      </c>
      <c r="CO160" s="132">
        <v>430</v>
      </c>
      <c r="CP160" s="132">
        <v>55</v>
      </c>
      <c r="CQ160" s="132">
        <v>6</v>
      </c>
      <c r="CR160" s="132">
        <v>429</v>
      </c>
      <c r="CS160" s="132">
        <v>55</v>
      </c>
      <c r="CT160" s="236">
        <v>44044</v>
      </c>
      <c r="CU160" s="304">
        <f t="shared" si="81"/>
        <v>1</v>
      </c>
      <c r="CV160" s="132">
        <f t="shared" si="82"/>
        <v>0</v>
      </c>
      <c r="CW160" s="132">
        <f t="shared" si="83"/>
        <v>1</v>
      </c>
      <c r="CX160" s="132">
        <f t="shared" si="84"/>
        <v>0</v>
      </c>
      <c r="CY160" s="34">
        <f t="shared" si="85"/>
        <v>0</v>
      </c>
      <c r="CZ160" s="17">
        <f t="shared" si="86"/>
        <v>0</v>
      </c>
      <c r="DA160" s="180">
        <f t="shared" si="87"/>
        <v>0</v>
      </c>
      <c r="DB160" s="132">
        <f t="shared" si="88"/>
        <v>6</v>
      </c>
      <c r="DC160" s="132">
        <f t="shared" si="89"/>
        <v>429</v>
      </c>
      <c r="DD160" s="132">
        <f t="shared" si="90"/>
        <v>55</v>
      </c>
    </row>
    <row r="161" spans="1:108" x14ac:dyDescent="0.25">
      <c r="A161" s="51">
        <v>158</v>
      </c>
      <c r="B161" s="132">
        <v>132</v>
      </c>
      <c r="C161" s="54">
        <v>44045</v>
      </c>
      <c r="D161" s="107">
        <f t="shared" si="124"/>
        <v>42795</v>
      </c>
      <c r="E161" s="113">
        <f t="shared" si="125"/>
        <v>55098</v>
      </c>
      <c r="F161" s="84">
        <f t="shared" si="126"/>
        <v>366</v>
      </c>
      <c r="G161" s="116">
        <v>1</v>
      </c>
      <c r="H161" s="116">
        <v>335</v>
      </c>
      <c r="I161" s="110">
        <f t="shared" si="95"/>
        <v>336</v>
      </c>
      <c r="J161" s="110">
        <f t="shared" si="100"/>
        <v>55552</v>
      </c>
      <c r="K161" s="123">
        <f t="shared" si="108"/>
        <v>2152</v>
      </c>
      <c r="L161" s="126">
        <f t="shared" si="114"/>
        <v>339.71428571428572</v>
      </c>
      <c r="M161" s="70">
        <f t="shared" si="101"/>
        <v>1.0060851926977687</v>
      </c>
      <c r="N161" s="73">
        <f t="shared" si="102"/>
        <v>6.0851926977687487E-3</v>
      </c>
      <c r="O161" s="73">
        <f t="shared" si="103"/>
        <v>7.1395581149086952E-3</v>
      </c>
      <c r="P161" s="70">
        <f t="shared" si="113"/>
        <v>1.0601872492197948</v>
      </c>
      <c r="Q161" s="107">
        <f t="shared" si="96"/>
        <v>5789</v>
      </c>
      <c r="R161" s="113">
        <v>11943</v>
      </c>
      <c r="S161" s="84">
        <v>6</v>
      </c>
      <c r="T161" s="116">
        <v>0</v>
      </c>
      <c r="U161" s="116">
        <v>3</v>
      </c>
      <c r="V161" s="110">
        <f t="shared" si="97"/>
        <v>3</v>
      </c>
      <c r="W161" s="110">
        <f t="shared" si="104"/>
        <v>11394</v>
      </c>
      <c r="X161" s="123">
        <f t="shared" si="109"/>
        <v>35</v>
      </c>
      <c r="Y161" s="125">
        <f t="shared" si="116"/>
        <v>6.1428571428571432</v>
      </c>
      <c r="Z161" s="53">
        <f t="shared" si="105"/>
        <v>1.0002633658151172</v>
      </c>
      <c r="AA161" s="73">
        <f t="shared" si="106"/>
        <v>2.6336581511721135E-4</v>
      </c>
      <c r="AB161" s="105">
        <f t="shared" si="120"/>
        <v>1.0238095238095239</v>
      </c>
      <c r="AC161" s="106">
        <f t="shared" si="98"/>
        <v>6148</v>
      </c>
      <c r="AD161" s="84">
        <v>6149</v>
      </c>
      <c r="AE161" s="101">
        <v>1</v>
      </c>
      <c r="AF161" s="116">
        <v>0</v>
      </c>
      <c r="AG161" s="116">
        <v>0</v>
      </c>
      <c r="AH161" s="128">
        <f t="shared" si="99"/>
        <v>0</v>
      </c>
      <c r="AI161" s="128">
        <f t="shared" si="107"/>
        <v>6152</v>
      </c>
      <c r="AJ161" s="123">
        <f t="shared" si="110"/>
        <v>9</v>
      </c>
      <c r="AK161" s="125">
        <f t="shared" si="115"/>
        <v>1.2857142857142858</v>
      </c>
      <c r="AL161" s="70">
        <f t="shared" si="122"/>
        <v>1</v>
      </c>
      <c r="AM161" s="73">
        <f t="shared" si="123"/>
        <v>0</v>
      </c>
      <c r="AN161" s="74">
        <f t="shared" si="127"/>
        <v>0.9</v>
      </c>
      <c r="AO161" s="316">
        <f t="shared" si="117"/>
        <v>152</v>
      </c>
      <c r="AP161" s="316">
        <f t="shared" si="118"/>
        <v>4</v>
      </c>
      <c r="AQ161" s="316">
        <f t="shared" si="119"/>
        <v>1</v>
      </c>
      <c r="AR161" s="221" t="s">
        <v>179</v>
      </c>
      <c r="AS161" s="174">
        <v>55098</v>
      </c>
      <c r="AT161" s="169"/>
      <c r="AU161" s="178"/>
      <c r="AV161" s="335"/>
      <c r="AW161" s="235" t="s">
        <v>179</v>
      </c>
      <c r="AX161" s="289">
        <v>502</v>
      </c>
      <c r="AY161" s="232">
        <f t="shared" ref="AY161:AY192" si="129">AX161-AZ161</f>
        <v>2</v>
      </c>
      <c r="AZ161" s="290">
        <v>500</v>
      </c>
      <c r="BA161" s="41">
        <f t="shared" si="128"/>
        <v>451.14285714285717</v>
      </c>
      <c r="BB161" s="2">
        <f t="shared" si="91"/>
        <v>7</v>
      </c>
      <c r="BC161" s="169">
        <f t="shared" ref="BC161:BC192" si="130">BB161-BD161</f>
        <v>0</v>
      </c>
      <c r="BD161" s="293">
        <v>7</v>
      </c>
      <c r="BE161" s="41">
        <f t="shared" si="111"/>
        <v>7</v>
      </c>
      <c r="BF161" s="2">
        <f t="shared" si="94"/>
        <v>4</v>
      </c>
      <c r="BG161" s="233">
        <f t="shared" ref="BG161:BG192" si="131">BF161-BH161</f>
        <v>0</v>
      </c>
      <c r="BH161" s="300">
        <v>4</v>
      </c>
      <c r="BI161" s="234">
        <f t="shared" si="112"/>
        <v>2</v>
      </c>
      <c r="BK161" s="219" t="s">
        <v>179</v>
      </c>
      <c r="BL161" s="34" t="s">
        <v>180</v>
      </c>
      <c r="BM161" s="58">
        <v>10</v>
      </c>
      <c r="BN161" s="2">
        <f t="shared" si="92"/>
        <v>7</v>
      </c>
      <c r="BO161" s="34" t="s">
        <v>200</v>
      </c>
      <c r="BP161" s="58">
        <v>1</v>
      </c>
      <c r="BQ161" s="2">
        <f t="shared" ref="BQ161:BQ192" si="132">_xlfn.XLOOKUP(BK161,BO:BO,BP:BP,0)</f>
        <v>4</v>
      </c>
      <c r="BS161" s="17">
        <f t="shared" si="121"/>
        <v>307.42857142857144</v>
      </c>
      <c r="BT161" s="132">
        <v>1335</v>
      </c>
      <c r="CM161" s="1" t="s">
        <v>179</v>
      </c>
      <c r="CN161" s="132">
        <v>7</v>
      </c>
      <c r="CO161" s="132">
        <v>447</v>
      </c>
      <c r="CP161" s="132">
        <v>48</v>
      </c>
      <c r="CQ161" s="132">
        <v>7</v>
      </c>
      <c r="CR161" s="132">
        <v>444</v>
      </c>
      <c r="CS161" s="132">
        <v>49</v>
      </c>
      <c r="CT161" s="236">
        <v>44045</v>
      </c>
      <c r="CU161" s="304">
        <f t="shared" ref="CU161:CU192" si="133">SUM(CV161:CX161)</f>
        <v>2</v>
      </c>
      <c r="CV161" s="132">
        <f t="shared" ref="CV161:CV192" si="134">CN161-CQ161</f>
        <v>0</v>
      </c>
      <c r="CW161" s="132">
        <f t="shared" ref="CW161:CW192" si="135">CO161-CR161</f>
        <v>3</v>
      </c>
      <c r="CX161" s="132">
        <f t="shared" ref="CX161:CX192" si="136">CP161-CS161</f>
        <v>-1</v>
      </c>
      <c r="CY161" s="34">
        <f t="shared" ref="CY161:CY192" si="137">IF(CV161&lt;0,-CV161,0)</f>
        <v>0</v>
      </c>
      <c r="CZ161" s="17">
        <f t="shared" ref="CZ161:CZ192" si="138">IF(CW161&lt;0,-CW161,0)</f>
        <v>0</v>
      </c>
      <c r="DA161" s="180">
        <f t="shared" ref="DA161:DA192" si="139">IF(CX161&lt;0,-CX161,0)</f>
        <v>1</v>
      </c>
      <c r="DB161" s="132">
        <f t="shared" si="88"/>
        <v>7</v>
      </c>
      <c r="DC161" s="132">
        <f t="shared" si="89"/>
        <v>444</v>
      </c>
      <c r="DD161" s="132">
        <f t="shared" si="90"/>
        <v>48</v>
      </c>
    </row>
    <row r="162" spans="1:108" x14ac:dyDescent="0.25">
      <c r="A162" s="51">
        <v>159</v>
      </c>
      <c r="B162" s="132">
        <v>133</v>
      </c>
      <c r="C162" s="54">
        <v>44046</v>
      </c>
      <c r="D162" s="107">
        <f t="shared" si="124"/>
        <v>43155</v>
      </c>
      <c r="E162" s="113">
        <f t="shared" si="125"/>
        <v>55470</v>
      </c>
      <c r="F162" s="84">
        <f t="shared" si="126"/>
        <v>372</v>
      </c>
      <c r="G162" s="116">
        <v>0</v>
      </c>
      <c r="H162" s="116">
        <v>472</v>
      </c>
      <c r="I162" s="110">
        <f t="shared" si="95"/>
        <v>472</v>
      </c>
      <c r="J162" s="110">
        <f t="shared" si="100"/>
        <v>56024</v>
      </c>
      <c r="K162" s="123">
        <f t="shared" si="108"/>
        <v>2319</v>
      </c>
      <c r="L162" s="126">
        <f t="shared" si="114"/>
        <v>378.28571428571428</v>
      </c>
      <c r="M162" s="70">
        <f t="shared" si="101"/>
        <v>1.0084965437788018</v>
      </c>
      <c r="N162" s="73">
        <f t="shared" si="102"/>
        <v>8.4965437788018239E-3</v>
      </c>
      <c r="O162" s="73">
        <f t="shared" si="103"/>
        <v>7.5480869934050785E-3</v>
      </c>
      <c r="P162" s="70">
        <f t="shared" si="113"/>
        <v>1.1135407905803196</v>
      </c>
      <c r="Q162" s="107">
        <f t="shared" si="96"/>
        <v>5794</v>
      </c>
      <c r="R162" s="113">
        <v>11949</v>
      </c>
      <c r="S162" s="84">
        <v>6</v>
      </c>
      <c r="T162" s="116">
        <v>0</v>
      </c>
      <c r="U162" s="116">
        <v>9</v>
      </c>
      <c r="V162" s="110">
        <f t="shared" si="97"/>
        <v>9</v>
      </c>
      <c r="W162" s="110">
        <f t="shared" si="104"/>
        <v>11403</v>
      </c>
      <c r="X162" s="123">
        <f t="shared" si="109"/>
        <v>36</v>
      </c>
      <c r="Y162" s="125">
        <f t="shared" si="116"/>
        <v>6.8571428571428568</v>
      </c>
      <c r="Z162" s="53">
        <f t="shared" si="105"/>
        <v>1.0007898894154819</v>
      </c>
      <c r="AA162" s="73">
        <f t="shared" si="106"/>
        <v>7.898894154818592E-4</v>
      </c>
      <c r="AB162" s="105">
        <f t="shared" si="120"/>
        <v>1.1162790697674416</v>
      </c>
      <c r="AC162" s="106">
        <f t="shared" si="98"/>
        <v>6149</v>
      </c>
      <c r="AD162" s="84">
        <v>6149</v>
      </c>
      <c r="AE162" s="101">
        <v>0</v>
      </c>
      <c r="AF162" s="116">
        <v>0</v>
      </c>
      <c r="AG162" s="116">
        <v>0</v>
      </c>
      <c r="AH162" s="128">
        <f t="shared" si="99"/>
        <v>0</v>
      </c>
      <c r="AI162" s="128">
        <f t="shared" si="107"/>
        <v>6152</v>
      </c>
      <c r="AJ162" s="123">
        <f t="shared" si="110"/>
        <v>8</v>
      </c>
      <c r="AK162" s="125">
        <f t="shared" si="115"/>
        <v>0.7142857142857143</v>
      </c>
      <c r="AL162" s="70">
        <f t="shared" si="122"/>
        <v>1</v>
      </c>
      <c r="AM162" s="73">
        <f t="shared" si="123"/>
        <v>0</v>
      </c>
      <c r="AN162" s="74">
        <f t="shared" si="127"/>
        <v>0.55555555555555558</v>
      </c>
      <c r="AO162" s="316">
        <f t="shared" si="117"/>
        <v>167</v>
      </c>
      <c r="AP162" s="316">
        <f t="shared" si="118"/>
        <v>1</v>
      </c>
      <c r="AQ162" s="316">
        <f t="shared" si="119"/>
        <v>-1</v>
      </c>
      <c r="AR162" s="221" t="s">
        <v>180</v>
      </c>
      <c r="AS162" s="174">
        <v>55470</v>
      </c>
      <c r="AT162" s="169"/>
      <c r="AU162" s="178"/>
      <c r="AV162" s="335"/>
      <c r="AW162" s="235" t="s">
        <v>180</v>
      </c>
      <c r="AX162" s="289">
        <v>648</v>
      </c>
      <c r="AY162" s="232">
        <f t="shared" si="129"/>
        <v>0</v>
      </c>
      <c r="AZ162" s="290">
        <v>648</v>
      </c>
      <c r="BA162" s="41">
        <f t="shared" si="128"/>
        <v>479.28571428571428</v>
      </c>
      <c r="BB162" s="2">
        <f t="shared" si="91"/>
        <v>10</v>
      </c>
      <c r="BC162" s="169">
        <f t="shared" si="130"/>
        <v>0</v>
      </c>
      <c r="BD162" s="293">
        <v>10</v>
      </c>
      <c r="BE162" s="41">
        <f t="shared" si="111"/>
        <v>7.4285714285714288</v>
      </c>
      <c r="BF162" s="2">
        <f t="shared" si="94"/>
        <v>4</v>
      </c>
      <c r="BG162" s="233">
        <f t="shared" si="131"/>
        <v>0</v>
      </c>
      <c r="BH162" s="300">
        <v>4</v>
      </c>
      <c r="BI162" s="234">
        <f t="shared" si="112"/>
        <v>2.5714285714285716</v>
      </c>
      <c r="BK162" s="219" t="s">
        <v>180</v>
      </c>
      <c r="BL162" s="34" t="s">
        <v>181</v>
      </c>
      <c r="BM162" s="58">
        <v>15</v>
      </c>
      <c r="BN162" s="2">
        <f t="shared" ref="BN162:BN193" si="140">_xlfn.SINGLE(_xlfn.XLOOKUP(BK162,BL:BL,BM:BM,0))</f>
        <v>10</v>
      </c>
      <c r="BO162" s="34" t="s">
        <v>201</v>
      </c>
      <c r="BP162" s="58">
        <v>3</v>
      </c>
      <c r="BQ162" s="2">
        <f t="shared" si="132"/>
        <v>4</v>
      </c>
      <c r="BS162" s="17">
        <f t="shared" si="121"/>
        <v>331.28571428571428</v>
      </c>
      <c r="BT162" s="132">
        <v>1335</v>
      </c>
      <c r="CM162" s="1" t="s">
        <v>180</v>
      </c>
      <c r="CN162" s="132">
        <v>6</v>
      </c>
      <c r="CO162" s="132">
        <v>577</v>
      </c>
      <c r="CP162" s="132">
        <v>65</v>
      </c>
      <c r="CQ162" s="132">
        <v>6</v>
      </c>
      <c r="CR162" s="132">
        <v>574</v>
      </c>
      <c r="CS162" s="132">
        <v>68</v>
      </c>
      <c r="CT162" s="236">
        <v>44046</v>
      </c>
      <c r="CU162" s="304">
        <f t="shared" si="133"/>
        <v>0</v>
      </c>
      <c r="CV162" s="132">
        <f t="shared" si="134"/>
        <v>0</v>
      </c>
      <c r="CW162" s="132">
        <f t="shared" si="135"/>
        <v>3</v>
      </c>
      <c r="CX162" s="132">
        <f t="shared" si="136"/>
        <v>-3</v>
      </c>
      <c r="CY162" s="34">
        <f t="shared" si="137"/>
        <v>0</v>
      </c>
      <c r="CZ162" s="17">
        <f t="shared" si="138"/>
        <v>0</v>
      </c>
      <c r="DA162" s="180">
        <f t="shared" si="139"/>
        <v>3</v>
      </c>
      <c r="DB162" s="132">
        <f t="shared" si="88"/>
        <v>6</v>
      </c>
      <c r="DC162" s="132">
        <f t="shared" si="89"/>
        <v>574</v>
      </c>
      <c r="DD162" s="132">
        <f t="shared" si="90"/>
        <v>65</v>
      </c>
    </row>
    <row r="163" spans="1:108" x14ac:dyDescent="0.25">
      <c r="A163" s="51">
        <v>160</v>
      </c>
      <c r="B163" s="132">
        <v>134</v>
      </c>
      <c r="C163" s="54">
        <v>44047</v>
      </c>
      <c r="D163" s="107">
        <f t="shared" si="124"/>
        <v>43521</v>
      </c>
      <c r="E163" s="113">
        <f t="shared" si="125"/>
        <v>55955</v>
      </c>
      <c r="F163" s="84">
        <f t="shared" si="126"/>
        <v>485</v>
      </c>
      <c r="G163" s="116">
        <v>0</v>
      </c>
      <c r="H163" s="116">
        <v>489</v>
      </c>
      <c r="I163" s="110">
        <f t="shared" si="95"/>
        <v>489</v>
      </c>
      <c r="J163" s="110">
        <f t="shared" si="100"/>
        <v>56513</v>
      </c>
      <c r="K163" s="123">
        <f t="shared" si="108"/>
        <v>2581</v>
      </c>
      <c r="L163" s="126">
        <f t="shared" si="114"/>
        <v>414.57142857142856</v>
      </c>
      <c r="M163" s="70">
        <f t="shared" si="101"/>
        <v>1.00872840211338</v>
      </c>
      <c r="N163" s="73">
        <f t="shared" si="102"/>
        <v>8.7284021133799961E-3</v>
      </c>
      <c r="O163" s="73">
        <f t="shared" si="103"/>
        <v>8.022384648321567E-3</v>
      </c>
      <c r="P163" s="70">
        <f t="shared" si="113"/>
        <v>1.0959214501510575</v>
      </c>
      <c r="Q163" s="107">
        <f t="shared" si="96"/>
        <v>5800</v>
      </c>
      <c r="R163" s="113">
        <v>11959</v>
      </c>
      <c r="S163" s="84">
        <v>10</v>
      </c>
      <c r="T163" s="116">
        <v>0</v>
      </c>
      <c r="U163" s="116">
        <v>2</v>
      </c>
      <c r="V163" s="110">
        <f t="shared" si="97"/>
        <v>2</v>
      </c>
      <c r="W163" s="110">
        <f t="shared" si="104"/>
        <v>11405</v>
      </c>
      <c r="X163" s="123">
        <f t="shared" si="109"/>
        <v>40</v>
      </c>
      <c r="Y163" s="125">
        <f t="shared" si="116"/>
        <v>6.2857142857142856</v>
      </c>
      <c r="Z163" s="53">
        <f t="shared" si="105"/>
        <v>1.0001753924405858</v>
      </c>
      <c r="AA163" s="73">
        <f t="shared" si="106"/>
        <v>1.7539244058584202E-4</v>
      </c>
      <c r="AB163" s="105">
        <f t="shared" si="120"/>
        <v>0.91666666666666674</v>
      </c>
      <c r="AC163" s="106">
        <f t="shared" si="98"/>
        <v>6149</v>
      </c>
      <c r="AD163" s="84">
        <v>6150</v>
      </c>
      <c r="AE163" s="101">
        <v>1</v>
      </c>
      <c r="AF163" s="116">
        <v>0</v>
      </c>
      <c r="AG163" s="116">
        <v>0</v>
      </c>
      <c r="AH163" s="128">
        <f t="shared" si="99"/>
        <v>0</v>
      </c>
      <c r="AI163" s="128">
        <f t="shared" si="107"/>
        <v>6152</v>
      </c>
      <c r="AJ163" s="123">
        <f t="shared" si="110"/>
        <v>5</v>
      </c>
      <c r="AK163" s="125">
        <f t="shared" si="115"/>
        <v>0.42857142857142855</v>
      </c>
      <c r="AL163" s="70">
        <f t="shared" si="122"/>
        <v>1</v>
      </c>
      <c r="AM163" s="73">
        <f t="shared" si="123"/>
        <v>0</v>
      </c>
      <c r="AN163" s="74">
        <f t="shared" si="127"/>
        <v>0.6</v>
      </c>
      <c r="AO163" s="316">
        <f t="shared" si="117"/>
        <v>262</v>
      </c>
      <c r="AP163" s="316">
        <f t="shared" si="118"/>
        <v>4</v>
      </c>
      <c r="AQ163" s="316">
        <f t="shared" si="119"/>
        <v>-3</v>
      </c>
      <c r="AR163" s="221" t="s">
        <v>181</v>
      </c>
      <c r="AS163" s="174">
        <v>55955</v>
      </c>
      <c r="AT163" s="169"/>
      <c r="AU163" s="178"/>
      <c r="AV163" s="335"/>
      <c r="AW163" s="235" t="s">
        <v>181</v>
      </c>
      <c r="AX163" s="289">
        <v>579</v>
      </c>
      <c r="AY163" s="232">
        <f t="shared" si="129"/>
        <v>-1</v>
      </c>
      <c r="AZ163" s="290">
        <v>580</v>
      </c>
      <c r="BA163" s="41">
        <f t="shared" si="128"/>
        <v>506.42857142857144</v>
      </c>
      <c r="BB163" s="2">
        <f t="shared" si="91"/>
        <v>15</v>
      </c>
      <c r="BC163" s="169">
        <f t="shared" si="130"/>
        <v>0</v>
      </c>
      <c r="BD163" s="293">
        <v>15</v>
      </c>
      <c r="BE163" s="41">
        <f t="shared" si="111"/>
        <v>8.2857142857142865</v>
      </c>
      <c r="BF163" s="2">
        <f t="shared" si="94"/>
        <v>7</v>
      </c>
      <c r="BG163" s="233">
        <f t="shared" si="131"/>
        <v>0</v>
      </c>
      <c r="BH163" s="300">
        <v>7</v>
      </c>
      <c r="BI163" s="234">
        <f t="shared" si="112"/>
        <v>3.5714285714285716</v>
      </c>
      <c r="BK163" s="219" t="s">
        <v>181</v>
      </c>
      <c r="BL163" s="34" t="s">
        <v>182</v>
      </c>
      <c r="BM163" s="58">
        <v>8</v>
      </c>
      <c r="BN163" s="2">
        <f t="shared" si="140"/>
        <v>15</v>
      </c>
      <c r="BO163" s="34" t="s">
        <v>202</v>
      </c>
      <c r="BP163" s="58">
        <v>1</v>
      </c>
      <c r="BQ163" s="2">
        <f t="shared" si="132"/>
        <v>7</v>
      </c>
      <c r="BS163" s="17">
        <f t="shared" si="121"/>
        <v>368.71428571428572</v>
      </c>
      <c r="BT163" s="132">
        <v>1335</v>
      </c>
      <c r="CM163" s="1" t="s">
        <v>181</v>
      </c>
      <c r="CN163" s="132">
        <v>8</v>
      </c>
      <c r="CO163" s="132">
        <v>500</v>
      </c>
      <c r="CP163" s="132">
        <v>71</v>
      </c>
      <c r="CQ163" s="132">
        <v>10</v>
      </c>
      <c r="CR163" s="132">
        <v>499</v>
      </c>
      <c r="CS163" s="132">
        <v>71</v>
      </c>
      <c r="CT163" s="236">
        <v>44047</v>
      </c>
      <c r="CU163" s="304">
        <f t="shared" si="133"/>
        <v>-1</v>
      </c>
      <c r="CV163" s="132">
        <f t="shared" si="134"/>
        <v>-2</v>
      </c>
      <c r="CW163" s="132">
        <f t="shared" si="135"/>
        <v>1</v>
      </c>
      <c r="CX163" s="132">
        <f t="shared" si="136"/>
        <v>0</v>
      </c>
      <c r="CY163" s="34">
        <f t="shared" si="137"/>
        <v>2</v>
      </c>
      <c r="CZ163" s="17">
        <f t="shared" si="138"/>
        <v>0</v>
      </c>
      <c r="DA163" s="180">
        <f t="shared" si="139"/>
        <v>0</v>
      </c>
      <c r="DB163" s="132">
        <f t="shared" si="88"/>
        <v>8</v>
      </c>
      <c r="DC163" s="132">
        <f t="shared" si="89"/>
        <v>499</v>
      </c>
      <c r="DD163" s="132">
        <f t="shared" si="90"/>
        <v>71</v>
      </c>
    </row>
    <row r="164" spans="1:108" x14ac:dyDescent="0.25">
      <c r="A164" s="51">
        <v>161</v>
      </c>
      <c r="B164" s="132">
        <v>135</v>
      </c>
      <c r="C164" s="54">
        <v>44048</v>
      </c>
      <c r="D164" s="107">
        <f t="shared" si="124"/>
        <v>43996</v>
      </c>
      <c r="E164" s="113">
        <f t="shared" si="125"/>
        <v>56381</v>
      </c>
      <c r="F164" s="84">
        <f t="shared" si="126"/>
        <v>426</v>
      </c>
      <c r="G164" s="116">
        <v>0</v>
      </c>
      <c r="H164" s="116">
        <v>669</v>
      </c>
      <c r="I164" s="110">
        <f t="shared" si="95"/>
        <v>669</v>
      </c>
      <c r="J164" s="110">
        <f t="shared" si="100"/>
        <v>57182</v>
      </c>
      <c r="K164" s="123">
        <f t="shared" si="108"/>
        <v>2760</v>
      </c>
      <c r="L164" s="126">
        <f t="shared" si="114"/>
        <v>460.71428571428572</v>
      </c>
      <c r="M164" s="70">
        <f t="shared" si="101"/>
        <v>1.0118379841806311</v>
      </c>
      <c r="N164" s="73">
        <f t="shared" si="102"/>
        <v>1.1837984180631089E-2</v>
      </c>
      <c r="O164" s="73">
        <f t="shared" si="103"/>
        <v>8.3568323131770761E-3</v>
      </c>
      <c r="P164" s="70">
        <f t="shared" si="113"/>
        <v>1.1113025499655411</v>
      </c>
      <c r="Q164" s="107">
        <f t="shared" si="96"/>
        <v>5809</v>
      </c>
      <c r="R164" s="113">
        <v>11964</v>
      </c>
      <c r="S164" s="84">
        <v>5</v>
      </c>
      <c r="T164" s="116">
        <v>0</v>
      </c>
      <c r="U164" s="116">
        <v>6</v>
      </c>
      <c r="V164" s="110">
        <f t="shared" si="97"/>
        <v>6</v>
      </c>
      <c r="W164" s="110">
        <f t="shared" si="104"/>
        <v>11411</v>
      </c>
      <c r="X164" s="123">
        <f t="shared" si="109"/>
        <v>42</v>
      </c>
      <c r="Y164" s="125">
        <f t="shared" si="116"/>
        <v>6.5714285714285712</v>
      </c>
      <c r="Z164" s="53">
        <f t="shared" si="105"/>
        <v>1.0005260850504165</v>
      </c>
      <c r="AA164" s="73">
        <f t="shared" si="106"/>
        <v>5.2608505041651377E-4</v>
      </c>
      <c r="AB164" s="105">
        <f t="shared" si="120"/>
        <v>1.0454545454545454</v>
      </c>
      <c r="AC164" s="106">
        <f t="shared" si="98"/>
        <v>6150</v>
      </c>
      <c r="AD164" s="84">
        <v>6153</v>
      </c>
      <c r="AE164" s="101">
        <v>3</v>
      </c>
      <c r="AF164" s="116">
        <v>0</v>
      </c>
      <c r="AG164" s="116">
        <v>2</v>
      </c>
      <c r="AH164" s="128">
        <f t="shared" si="99"/>
        <v>2</v>
      </c>
      <c r="AI164" s="128">
        <f t="shared" si="107"/>
        <v>6154</v>
      </c>
      <c r="AJ164" s="123">
        <f t="shared" si="110"/>
        <v>6</v>
      </c>
      <c r="AK164" s="125">
        <f t="shared" si="115"/>
        <v>0.5714285714285714</v>
      </c>
      <c r="AL164" s="70">
        <f t="shared" si="122"/>
        <v>1.0003250975292588</v>
      </c>
      <c r="AM164" s="73">
        <f t="shared" si="123"/>
        <v>3.2509752925879987E-4</v>
      </c>
      <c r="AN164" s="74">
        <f t="shared" si="127"/>
        <v>1.3333333333333333</v>
      </c>
      <c r="AO164" s="316">
        <f t="shared" si="117"/>
        <v>179</v>
      </c>
      <c r="AP164" s="316">
        <f t="shared" si="118"/>
        <v>2</v>
      </c>
      <c r="AQ164" s="316">
        <f t="shared" si="119"/>
        <v>1</v>
      </c>
      <c r="AR164" s="221" t="s">
        <v>182</v>
      </c>
      <c r="AS164" s="174">
        <v>56381</v>
      </c>
      <c r="AT164" s="169"/>
      <c r="AU164" s="178"/>
      <c r="AV164" s="335"/>
      <c r="AW164" s="235" t="s">
        <v>182</v>
      </c>
      <c r="AX164" s="289">
        <v>612</v>
      </c>
      <c r="AY164" s="232">
        <f t="shared" si="129"/>
        <v>-4</v>
      </c>
      <c r="AZ164" s="290">
        <v>616</v>
      </c>
      <c r="BA164" s="41">
        <f t="shared" si="128"/>
        <v>531.42857142857144</v>
      </c>
      <c r="BB164" s="2">
        <f t="shared" si="91"/>
        <v>8</v>
      </c>
      <c r="BC164" s="169">
        <f t="shared" si="130"/>
        <v>0</v>
      </c>
      <c r="BD164" s="293">
        <v>8</v>
      </c>
      <c r="BE164" s="41">
        <f t="shared" si="111"/>
        <v>8.7142857142857135</v>
      </c>
      <c r="BF164" s="2">
        <f t="shared" si="94"/>
        <v>1</v>
      </c>
      <c r="BG164" s="233">
        <f t="shared" si="131"/>
        <v>0</v>
      </c>
      <c r="BH164" s="300">
        <v>1</v>
      </c>
      <c r="BI164" s="234">
        <f t="shared" si="112"/>
        <v>3.1428571428571428</v>
      </c>
      <c r="BK164" s="219" t="s">
        <v>182</v>
      </c>
      <c r="BL164" s="34" t="s">
        <v>183</v>
      </c>
      <c r="BM164" s="58">
        <v>8</v>
      </c>
      <c r="BN164" s="2">
        <f t="shared" si="140"/>
        <v>8</v>
      </c>
      <c r="BO164" s="34" t="s">
        <v>213</v>
      </c>
      <c r="BP164" s="58">
        <v>1</v>
      </c>
      <c r="BQ164" s="2">
        <f t="shared" si="132"/>
        <v>1</v>
      </c>
      <c r="BS164" s="17">
        <f t="shared" si="121"/>
        <v>394.28571428571428</v>
      </c>
      <c r="BT164" s="132">
        <v>1335</v>
      </c>
      <c r="CM164" s="1" t="s">
        <v>182</v>
      </c>
      <c r="CN164" s="132">
        <v>9</v>
      </c>
      <c r="CO164" s="132">
        <v>518</v>
      </c>
      <c r="CP164" s="132">
        <v>85</v>
      </c>
      <c r="CQ164" s="132">
        <v>10</v>
      </c>
      <c r="CR164" s="132">
        <v>518</v>
      </c>
      <c r="CS164" s="132">
        <v>88</v>
      </c>
      <c r="CT164" s="236">
        <v>44048</v>
      </c>
      <c r="CU164" s="304">
        <f t="shared" si="133"/>
        <v>-4</v>
      </c>
      <c r="CV164" s="132">
        <f t="shared" si="134"/>
        <v>-1</v>
      </c>
      <c r="CW164" s="132">
        <f t="shared" si="135"/>
        <v>0</v>
      </c>
      <c r="CX164" s="132">
        <f t="shared" si="136"/>
        <v>-3</v>
      </c>
      <c r="CY164" s="34">
        <f t="shared" si="137"/>
        <v>1</v>
      </c>
      <c r="CZ164" s="17">
        <f t="shared" si="138"/>
        <v>0</v>
      </c>
      <c r="DA164" s="180">
        <f t="shared" si="139"/>
        <v>3</v>
      </c>
      <c r="DB164" s="132">
        <f t="shared" si="88"/>
        <v>9</v>
      </c>
      <c r="DC164" s="132">
        <f t="shared" si="89"/>
        <v>518</v>
      </c>
      <c r="DD164" s="132">
        <f t="shared" si="90"/>
        <v>85</v>
      </c>
    </row>
    <row r="165" spans="1:108" x14ac:dyDescent="0.25">
      <c r="A165" s="51">
        <v>162</v>
      </c>
      <c r="B165" s="132">
        <v>136</v>
      </c>
      <c r="C165" s="54">
        <v>44049</v>
      </c>
      <c r="D165" s="107">
        <f t="shared" si="124"/>
        <v>44417</v>
      </c>
      <c r="E165" s="113">
        <f t="shared" si="125"/>
        <v>56982</v>
      </c>
      <c r="F165" s="84">
        <f t="shared" si="126"/>
        <v>601</v>
      </c>
      <c r="G165" s="116">
        <v>0</v>
      </c>
      <c r="H165" s="116">
        <v>538</v>
      </c>
      <c r="I165" s="110">
        <f t="shared" si="95"/>
        <v>538</v>
      </c>
      <c r="J165" s="110">
        <f t="shared" si="100"/>
        <v>57720</v>
      </c>
      <c r="K165" s="123">
        <f t="shared" si="108"/>
        <v>3019</v>
      </c>
      <c r="L165" s="126">
        <f t="shared" si="114"/>
        <v>488.57142857142856</v>
      </c>
      <c r="M165" s="70">
        <f t="shared" si="101"/>
        <v>1.0094085551397294</v>
      </c>
      <c r="N165" s="73">
        <f t="shared" si="102"/>
        <v>9.4085551397293798E-3</v>
      </c>
      <c r="O165" s="73">
        <f t="shared" si="103"/>
        <v>8.9113355820622069E-3</v>
      </c>
      <c r="P165" s="70">
        <f t="shared" si="113"/>
        <v>1.0604651162790697</v>
      </c>
      <c r="Q165" s="107">
        <f t="shared" si="96"/>
        <v>5811</v>
      </c>
      <c r="R165" s="113">
        <v>11965</v>
      </c>
      <c r="S165" s="84">
        <v>1</v>
      </c>
      <c r="T165" s="116">
        <v>0</v>
      </c>
      <c r="U165" s="116">
        <v>5</v>
      </c>
      <c r="V165" s="110">
        <f t="shared" si="97"/>
        <v>5</v>
      </c>
      <c r="W165" s="110">
        <f t="shared" si="104"/>
        <v>11416</v>
      </c>
      <c r="X165" s="123">
        <f t="shared" si="109"/>
        <v>38</v>
      </c>
      <c r="Y165" s="125">
        <f t="shared" si="116"/>
        <v>5.5714285714285712</v>
      </c>
      <c r="Z165" s="53">
        <f t="shared" si="105"/>
        <v>1.0004381736920516</v>
      </c>
      <c r="AA165" s="73">
        <f t="shared" si="106"/>
        <v>4.3817369205156886E-4</v>
      </c>
      <c r="AB165" s="105">
        <f t="shared" si="120"/>
        <v>0.84782608695652173</v>
      </c>
      <c r="AC165" s="106">
        <f t="shared" si="98"/>
        <v>6153</v>
      </c>
      <c r="AD165" s="84">
        <v>6153</v>
      </c>
      <c r="AE165" s="101">
        <v>0</v>
      </c>
      <c r="AF165" s="116">
        <v>0</v>
      </c>
      <c r="AG165" s="116">
        <v>0</v>
      </c>
      <c r="AH165" s="128">
        <f t="shared" si="99"/>
        <v>0</v>
      </c>
      <c r="AI165" s="128">
        <f t="shared" si="107"/>
        <v>6154</v>
      </c>
      <c r="AJ165" s="123">
        <f t="shared" si="110"/>
        <v>6</v>
      </c>
      <c r="AK165" s="125">
        <f t="shared" si="115"/>
        <v>0.42857142857142855</v>
      </c>
      <c r="AL165" s="70">
        <f t="shared" si="122"/>
        <v>1</v>
      </c>
      <c r="AM165" s="73">
        <f t="shared" si="123"/>
        <v>0</v>
      </c>
      <c r="AN165" s="74">
        <f t="shared" si="127"/>
        <v>0.75</v>
      </c>
      <c r="AO165" s="316">
        <f t="shared" si="117"/>
        <v>259</v>
      </c>
      <c r="AP165" s="316">
        <f t="shared" si="118"/>
        <v>-4</v>
      </c>
      <c r="AQ165" s="316">
        <f t="shared" si="119"/>
        <v>0</v>
      </c>
      <c r="AR165" s="221" t="s">
        <v>183</v>
      </c>
      <c r="AS165" s="174">
        <v>56982</v>
      </c>
      <c r="AT165" s="169"/>
      <c r="AU165" s="178"/>
      <c r="AV165" s="335"/>
      <c r="AW165" s="235" t="s">
        <v>183</v>
      </c>
      <c r="AX165" s="289">
        <v>575</v>
      </c>
      <c r="AY165" s="232">
        <f t="shared" si="129"/>
        <v>0</v>
      </c>
      <c r="AZ165" s="290">
        <v>575</v>
      </c>
      <c r="BA165" s="41">
        <f t="shared" si="128"/>
        <v>554.85714285714289</v>
      </c>
      <c r="BB165" s="2">
        <f t="shared" si="91"/>
        <v>8</v>
      </c>
      <c r="BC165" s="169">
        <f t="shared" si="130"/>
        <v>0</v>
      </c>
      <c r="BD165" s="293">
        <v>8</v>
      </c>
      <c r="BE165" s="41">
        <f t="shared" si="111"/>
        <v>8.5714285714285712</v>
      </c>
      <c r="BF165" s="2">
        <f t="shared" si="94"/>
        <v>1</v>
      </c>
      <c r="BG165" s="233">
        <f t="shared" si="131"/>
        <v>0</v>
      </c>
      <c r="BH165" s="300">
        <v>1</v>
      </c>
      <c r="BI165" s="234">
        <f t="shared" si="112"/>
        <v>2.8571428571428572</v>
      </c>
      <c r="BK165" s="219" t="s">
        <v>183</v>
      </c>
      <c r="BL165" s="34" t="s">
        <v>184</v>
      </c>
      <c r="BM165" s="58">
        <v>9</v>
      </c>
      <c r="BN165" s="2">
        <f t="shared" si="140"/>
        <v>8</v>
      </c>
      <c r="BO165" s="34" t="s">
        <v>336</v>
      </c>
      <c r="BP165" s="58">
        <v>2</v>
      </c>
      <c r="BQ165" s="2">
        <f t="shared" si="132"/>
        <v>1</v>
      </c>
      <c r="BS165" s="17">
        <f t="shared" si="121"/>
        <v>431.28571428571428</v>
      </c>
      <c r="BT165" s="132">
        <v>1335</v>
      </c>
      <c r="CM165" s="1" t="s">
        <v>183</v>
      </c>
      <c r="CN165" s="132">
        <v>19</v>
      </c>
      <c r="CO165" s="132">
        <v>495</v>
      </c>
      <c r="CP165" s="132">
        <v>61</v>
      </c>
      <c r="CQ165" s="132">
        <v>19</v>
      </c>
      <c r="CR165" s="132">
        <v>494</v>
      </c>
      <c r="CS165" s="132">
        <v>62</v>
      </c>
      <c r="CT165" s="236">
        <v>44049</v>
      </c>
      <c r="CU165" s="304">
        <f t="shared" si="133"/>
        <v>0</v>
      </c>
      <c r="CV165" s="132">
        <f t="shared" si="134"/>
        <v>0</v>
      </c>
      <c r="CW165" s="132">
        <f t="shared" si="135"/>
        <v>1</v>
      </c>
      <c r="CX165" s="132">
        <f t="shared" si="136"/>
        <v>-1</v>
      </c>
      <c r="CY165" s="34">
        <f t="shared" si="137"/>
        <v>0</v>
      </c>
      <c r="CZ165" s="17">
        <f t="shared" si="138"/>
        <v>0</v>
      </c>
      <c r="DA165" s="180">
        <f t="shared" si="139"/>
        <v>1</v>
      </c>
      <c r="DB165" s="132">
        <f t="shared" si="88"/>
        <v>19</v>
      </c>
      <c r="DC165" s="132">
        <f t="shared" si="89"/>
        <v>494</v>
      </c>
      <c r="DD165" s="132">
        <f t="shared" si="90"/>
        <v>61</v>
      </c>
    </row>
    <row r="166" spans="1:108" x14ac:dyDescent="0.25">
      <c r="A166" s="51">
        <v>163</v>
      </c>
      <c r="B166" s="132">
        <v>137</v>
      </c>
      <c r="C166" s="54">
        <v>44050</v>
      </c>
      <c r="D166" s="107">
        <f t="shared" si="124"/>
        <v>45017</v>
      </c>
      <c r="E166" s="113">
        <f t="shared" si="125"/>
        <v>57501</v>
      </c>
      <c r="F166" s="84">
        <f t="shared" si="126"/>
        <v>519</v>
      </c>
      <c r="G166" s="116">
        <v>0</v>
      </c>
      <c r="H166" s="116">
        <v>560</v>
      </c>
      <c r="I166" s="110">
        <f t="shared" si="95"/>
        <v>560</v>
      </c>
      <c r="J166" s="110">
        <f t="shared" si="100"/>
        <v>58280</v>
      </c>
      <c r="K166" s="123">
        <f t="shared" si="108"/>
        <v>3200</v>
      </c>
      <c r="L166" s="126">
        <f t="shared" si="114"/>
        <v>489.71428571428572</v>
      </c>
      <c r="M166" s="70">
        <f t="shared" si="101"/>
        <v>1.0097020097020097</v>
      </c>
      <c r="N166" s="73">
        <f t="shared" si="102"/>
        <v>9.7020097020097396E-3</v>
      </c>
      <c r="O166" s="73">
        <f t="shared" si="103"/>
        <v>9.6346989829104064E-3</v>
      </c>
      <c r="P166" s="70">
        <f t="shared" si="113"/>
        <v>1.0023391812865499</v>
      </c>
      <c r="Q166" s="107">
        <f t="shared" si="96"/>
        <v>5812</v>
      </c>
      <c r="R166" s="113">
        <v>11969</v>
      </c>
      <c r="S166" s="84">
        <v>4</v>
      </c>
      <c r="T166" s="116">
        <v>0</v>
      </c>
      <c r="U166" s="116">
        <v>10</v>
      </c>
      <c r="V166" s="110">
        <f t="shared" si="97"/>
        <v>10</v>
      </c>
      <c r="W166" s="110">
        <f t="shared" si="104"/>
        <v>11426</v>
      </c>
      <c r="X166" s="123">
        <f t="shared" si="109"/>
        <v>35</v>
      </c>
      <c r="Y166" s="125">
        <f t="shared" si="116"/>
        <v>5.5714285714285712</v>
      </c>
      <c r="Z166" s="53">
        <f t="shared" si="105"/>
        <v>1.0008759635599158</v>
      </c>
      <c r="AA166" s="73">
        <f t="shared" si="106"/>
        <v>8.7596355991581554E-4</v>
      </c>
      <c r="AB166" s="105">
        <f t="shared" si="120"/>
        <v>1</v>
      </c>
      <c r="AC166" s="106">
        <f t="shared" si="98"/>
        <v>6153</v>
      </c>
      <c r="AD166" s="84">
        <v>6154</v>
      </c>
      <c r="AE166" s="101">
        <v>1</v>
      </c>
      <c r="AF166" s="116">
        <v>0</v>
      </c>
      <c r="AG166" s="116">
        <v>0</v>
      </c>
      <c r="AH166" s="128">
        <f t="shared" si="99"/>
        <v>0</v>
      </c>
      <c r="AI166" s="128">
        <f t="shared" si="107"/>
        <v>6154</v>
      </c>
      <c r="AJ166" s="123">
        <f t="shared" si="110"/>
        <v>7</v>
      </c>
      <c r="AK166" s="125">
        <f t="shared" si="115"/>
        <v>0.2857142857142857</v>
      </c>
      <c r="AL166" s="70">
        <f t="shared" si="122"/>
        <v>1</v>
      </c>
      <c r="AM166" s="73">
        <f t="shared" si="123"/>
        <v>0</v>
      </c>
      <c r="AN166" s="74">
        <f t="shared" si="127"/>
        <v>0.66666666666666663</v>
      </c>
      <c r="AO166" s="316">
        <f t="shared" si="117"/>
        <v>181</v>
      </c>
      <c r="AP166" s="316">
        <f t="shared" si="118"/>
        <v>-3</v>
      </c>
      <c r="AQ166" s="316">
        <f t="shared" si="119"/>
        <v>1</v>
      </c>
      <c r="AR166" s="221" t="s">
        <v>184</v>
      </c>
      <c r="AS166" s="174">
        <v>57501</v>
      </c>
      <c r="AT166" s="169"/>
      <c r="AU166" s="178"/>
      <c r="AV166" s="335"/>
      <c r="AW166" s="235" t="s">
        <v>184</v>
      </c>
      <c r="AX166" s="289">
        <v>610</v>
      </c>
      <c r="AY166" s="232">
        <f t="shared" si="129"/>
        <v>0</v>
      </c>
      <c r="AZ166" s="290">
        <v>610</v>
      </c>
      <c r="BA166" s="41">
        <f t="shared" si="128"/>
        <v>573.85714285714289</v>
      </c>
      <c r="BB166" s="2">
        <f t="shared" si="91"/>
        <v>9</v>
      </c>
      <c r="BC166" s="169">
        <f t="shared" si="130"/>
        <v>0</v>
      </c>
      <c r="BD166" s="293">
        <v>9</v>
      </c>
      <c r="BE166" s="41">
        <f t="shared" si="111"/>
        <v>9</v>
      </c>
      <c r="BF166" s="2">
        <f t="shared" si="94"/>
        <v>2</v>
      </c>
      <c r="BG166" s="233">
        <f t="shared" si="131"/>
        <v>0</v>
      </c>
      <c r="BH166" s="300">
        <v>2</v>
      </c>
      <c r="BI166" s="234">
        <f t="shared" si="112"/>
        <v>3</v>
      </c>
      <c r="BK166" s="219" t="s">
        <v>184</v>
      </c>
      <c r="BL166" s="34" t="s">
        <v>185</v>
      </c>
      <c r="BM166" s="58">
        <v>10</v>
      </c>
      <c r="BN166" s="2">
        <f t="shared" si="140"/>
        <v>9</v>
      </c>
      <c r="BO166" s="34" t="s">
        <v>378</v>
      </c>
      <c r="BP166" s="58">
        <v>2</v>
      </c>
      <c r="BQ166" s="2">
        <f t="shared" si="132"/>
        <v>2</v>
      </c>
      <c r="BS166" s="17">
        <f t="shared" si="121"/>
        <v>457.14285714285717</v>
      </c>
      <c r="BT166" s="132">
        <v>1335</v>
      </c>
      <c r="CM166" s="1" t="s">
        <v>184</v>
      </c>
      <c r="CN166" s="132">
        <v>31</v>
      </c>
      <c r="CO166" s="132">
        <v>474</v>
      </c>
      <c r="CP166" s="132">
        <v>105</v>
      </c>
      <c r="CQ166" s="132">
        <v>31</v>
      </c>
      <c r="CR166" s="132">
        <v>474</v>
      </c>
      <c r="CS166" s="132">
        <v>105</v>
      </c>
      <c r="CT166" s="236">
        <v>44050</v>
      </c>
      <c r="CU166" s="304">
        <f t="shared" si="133"/>
        <v>0</v>
      </c>
      <c r="CV166" s="132">
        <f t="shared" si="134"/>
        <v>0</v>
      </c>
      <c r="CW166" s="132">
        <f t="shared" si="135"/>
        <v>0</v>
      </c>
      <c r="CX166" s="132">
        <f t="shared" si="136"/>
        <v>0</v>
      </c>
      <c r="CY166" s="34">
        <f t="shared" si="137"/>
        <v>0</v>
      </c>
      <c r="CZ166" s="17">
        <f t="shared" si="138"/>
        <v>0</v>
      </c>
      <c r="DA166" s="180">
        <f t="shared" si="139"/>
        <v>0</v>
      </c>
      <c r="DB166" s="132">
        <f t="shared" si="88"/>
        <v>31</v>
      </c>
      <c r="DC166" s="132">
        <f t="shared" si="89"/>
        <v>474</v>
      </c>
      <c r="DD166" s="132">
        <f t="shared" si="90"/>
        <v>105</v>
      </c>
    </row>
    <row r="167" spans="1:108" x14ac:dyDescent="0.25">
      <c r="A167" s="51">
        <v>164</v>
      </c>
      <c r="B167" s="132">
        <v>138</v>
      </c>
      <c r="C167" s="54">
        <v>44051</v>
      </c>
      <c r="D167" s="107">
        <f t="shared" si="124"/>
        <v>45532</v>
      </c>
      <c r="E167" s="113">
        <f t="shared" si="125"/>
        <v>57987</v>
      </c>
      <c r="F167" s="84">
        <f t="shared" si="126"/>
        <v>486</v>
      </c>
      <c r="G167" s="116">
        <v>2</v>
      </c>
      <c r="H167" s="116">
        <v>624</v>
      </c>
      <c r="I167" s="110">
        <f t="shared" si="95"/>
        <v>626</v>
      </c>
      <c r="J167" s="110">
        <f t="shared" si="100"/>
        <v>58906</v>
      </c>
      <c r="K167" s="123">
        <f t="shared" si="108"/>
        <v>3255</v>
      </c>
      <c r="L167" s="126">
        <f t="shared" si="114"/>
        <v>527.14285714285711</v>
      </c>
      <c r="M167" s="70">
        <f t="shared" si="101"/>
        <v>1.0107412491420729</v>
      </c>
      <c r="N167" s="73">
        <f t="shared" si="102"/>
        <v>1.0741249142072862E-2</v>
      </c>
      <c r="O167" s="73">
        <f t="shared" si="103"/>
        <v>1.0083640055564613E-2</v>
      </c>
      <c r="P167" s="70">
        <f t="shared" si="113"/>
        <v>1.0764294049008167</v>
      </c>
      <c r="Q167" s="107">
        <f t="shared" si="96"/>
        <v>5815</v>
      </c>
      <c r="R167" s="113">
        <v>11971</v>
      </c>
      <c r="S167" s="84">
        <v>2</v>
      </c>
      <c r="T167" s="116">
        <v>0</v>
      </c>
      <c r="U167" s="116">
        <v>11</v>
      </c>
      <c r="V167" s="110">
        <f t="shared" si="97"/>
        <v>11</v>
      </c>
      <c r="W167" s="110">
        <f t="shared" si="104"/>
        <v>11437</v>
      </c>
      <c r="X167" s="123">
        <f t="shared" si="109"/>
        <v>34</v>
      </c>
      <c r="Y167" s="125">
        <f t="shared" si="116"/>
        <v>6.5714285714285712</v>
      </c>
      <c r="Z167" s="53">
        <f t="shared" si="105"/>
        <v>1.0009627166112376</v>
      </c>
      <c r="AA167" s="73">
        <f t="shared" si="106"/>
        <v>9.6271661123759067E-4</v>
      </c>
      <c r="AB167" s="105">
        <f t="shared" si="120"/>
        <v>1.1794871794871795</v>
      </c>
      <c r="AC167" s="106">
        <f t="shared" si="98"/>
        <v>6154</v>
      </c>
      <c r="AD167" s="84">
        <v>6157</v>
      </c>
      <c r="AE167" s="101">
        <v>3</v>
      </c>
      <c r="AF167" s="116">
        <v>0</v>
      </c>
      <c r="AG167" s="116">
        <v>1</v>
      </c>
      <c r="AH167" s="128">
        <f t="shared" si="99"/>
        <v>1</v>
      </c>
      <c r="AI167" s="128">
        <f t="shared" si="107"/>
        <v>6155</v>
      </c>
      <c r="AJ167" s="123">
        <f t="shared" si="110"/>
        <v>9</v>
      </c>
      <c r="AK167" s="125">
        <f t="shared" si="115"/>
        <v>0.42857142857142855</v>
      </c>
      <c r="AL167" s="70">
        <f t="shared" si="122"/>
        <v>1.0001624959376016</v>
      </c>
      <c r="AM167" s="73">
        <f t="shared" si="123"/>
        <v>1.6249593760164771E-4</v>
      </c>
      <c r="AN167" s="74">
        <f t="shared" si="127"/>
        <v>1.5</v>
      </c>
      <c r="AO167" s="316">
        <f t="shared" si="117"/>
        <v>55</v>
      </c>
      <c r="AP167" s="316">
        <f t="shared" si="118"/>
        <v>-1</v>
      </c>
      <c r="AQ167" s="316">
        <f t="shared" si="119"/>
        <v>2</v>
      </c>
      <c r="AR167" s="221" t="s">
        <v>185</v>
      </c>
      <c r="AS167" s="174">
        <v>57987</v>
      </c>
      <c r="AT167" s="169"/>
      <c r="AU167" s="178"/>
      <c r="AV167" s="335"/>
      <c r="AW167" s="235" t="s">
        <v>185</v>
      </c>
      <c r="AX167" s="289">
        <v>528</v>
      </c>
      <c r="AY167" s="232">
        <f t="shared" si="129"/>
        <v>-1</v>
      </c>
      <c r="AZ167" s="290">
        <v>529</v>
      </c>
      <c r="BA167" s="41">
        <f t="shared" si="128"/>
        <v>579.14285714285711</v>
      </c>
      <c r="BB167" s="2">
        <f t="shared" si="91"/>
        <v>10</v>
      </c>
      <c r="BC167" s="169">
        <f t="shared" si="130"/>
        <v>0</v>
      </c>
      <c r="BD167" s="293">
        <v>10</v>
      </c>
      <c r="BE167" s="41">
        <f t="shared" ref="BE167:BE198" si="141">SUM(BB161:BB167)/7</f>
        <v>9.5714285714285712</v>
      </c>
      <c r="BF167" s="2">
        <f t="shared" si="94"/>
        <v>3</v>
      </c>
      <c r="BG167" s="233">
        <f t="shared" si="131"/>
        <v>0</v>
      </c>
      <c r="BH167" s="300">
        <v>3</v>
      </c>
      <c r="BI167" s="234">
        <f t="shared" ref="BI167:BI198" si="142">SUM(BF161:BF167)/7</f>
        <v>3.1428571428571428</v>
      </c>
      <c r="BK167" s="219" t="s">
        <v>185</v>
      </c>
      <c r="BL167" s="228" t="s">
        <v>186</v>
      </c>
      <c r="BM167" s="231">
        <v>7</v>
      </c>
      <c r="BN167" s="2">
        <f t="shared" si="140"/>
        <v>10</v>
      </c>
      <c r="BO167" s="228" t="s">
        <v>379</v>
      </c>
      <c r="BP167" s="231">
        <v>1</v>
      </c>
      <c r="BQ167" s="2">
        <f t="shared" si="132"/>
        <v>3</v>
      </c>
      <c r="BS167" s="17">
        <f t="shared" si="121"/>
        <v>465</v>
      </c>
      <c r="BT167" s="132">
        <v>1335</v>
      </c>
      <c r="CM167" s="1" t="s">
        <v>185</v>
      </c>
      <c r="CN167" s="132">
        <v>24</v>
      </c>
      <c r="CO167" s="132">
        <v>425</v>
      </c>
      <c r="CP167" s="132">
        <v>79</v>
      </c>
      <c r="CQ167" s="132">
        <v>24</v>
      </c>
      <c r="CR167" s="132">
        <v>425</v>
      </c>
      <c r="CS167" s="132">
        <v>80</v>
      </c>
      <c r="CT167" s="236">
        <v>44051</v>
      </c>
      <c r="CU167" s="304">
        <f t="shared" si="133"/>
        <v>-1</v>
      </c>
      <c r="CV167" s="132">
        <f t="shared" si="134"/>
        <v>0</v>
      </c>
      <c r="CW167" s="132">
        <f t="shared" si="135"/>
        <v>0</v>
      </c>
      <c r="CX167" s="132">
        <f t="shared" si="136"/>
        <v>-1</v>
      </c>
      <c r="CY167" s="34">
        <f t="shared" si="137"/>
        <v>0</v>
      </c>
      <c r="CZ167" s="17">
        <f t="shared" si="138"/>
        <v>0</v>
      </c>
      <c r="DA167" s="180">
        <f t="shared" si="139"/>
        <v>1</v>
      </c>
      <c r="DB167" s="132">
        <f t="shared" si="88"/>
        <v>24</v>
      </c>
      <c r="DC167" s="132">
        <f t="shared" si="89"/>
        <v>425</v>
      </c>
      <c r="DD167" s="132">
        <f t="shared" si="90"/>
        <v>79</v>
      </c>
    </row>
    <row r="168" spans="1:108" x14ac:dyDescent="0.25">
      <c r="A168" s="51">
        <v>165</v>
      </c>
      <c r="B168" s="132">
        <v>139</v>
      </c>
      <c r="C168" s="54">
        <v>44052</v>
      </c>
      <c r="D168" s="107">
        <f t="shared" si="124"/>
        <v>46016</v>
      </c>
      <c r="E168" s="113">
        <f t="shared" si="125"/>
        <v>58564</v>
      </c>
      <c r="F168" s="84">
        <f t="shared" si="126"/>
        <v>577</v>
      </c>
      <c r="G168" s="116">
        <v>1</v>
      </c>
      <c r="H168" s="116">
        <v>568</v>
      </c>
      <c r="I168" s="110">
        <f t="shared" si="95"/>
        <v>569</v>
      </c>
      <c r="J168" s="110">
        <f t="shared" si="100"/>
        <v>59475</v>
      </c>
      <c r="K168" s="123">
        <f t="shared" si="108"/>
        <v>3466</v>
      </c>
      <c r="L168" s="126">
        <f t="shared" si="114"/>
        <v>560.42857142857144</v>
      </c>
      <c r="M168" s="70">
        <f t="shared" si="101"/>
        <v>1.0096594574406681</v>
      </c>
      <c r="N168" s="73">
        <f t="shared" si="102"/>
        <v>9.6594574406680955E-3</v>
      </c>
      <c r="O168" s="73">
        <f t="shared" si="103"/>
        <v>1.0269851121022234E-2</v>
      </c>
      <c r="P168" s="70">
        <f t="shared" ref="P168:P199" si="143">L168/L167</f>
        <v>1.0631436314363145</v>
      </c>
      <c r="Q168" s="107">
        <f t="shared" si="96"/>
        <v>5814</v>
      </c>
      <c r="R168" s="113">
        <v>11978</v>
      </c>
      <c r="S168" s="84">
        <v>7</v>
      </c>
      <c r="T168" s="116">
        <v>0</v>
      </c>
      <c r="U168" s="116">
        <v>13</v>
      </c>
      <c r="V168" s="110">
        <f t="shared" si="97"/>
        <v>13</v>
      </c>
      <c r="W168" s="110">
        <f t="shared" si="104"/>
        <v>11450</v>
      </c>
      <c r="X168" s="123">
        <f t="shared" si="109"/>
        <v>35</v>
      </c>
      <c r="Y168" s="125">
        <f t="shared" si="116"/>
        <v>8</v>
      </c>
      <c r="Z168" s="53">
        <f t="shared" si="105"/>
        <v>1.0011366617119875</v>
      </c>
      <c r="AA168" s="73">
        <f t="shared" si="106"/>
        <v>1.1366617119874523E-3</v>
      </c>
      <c r="AB168" s="105">
        <f t="shared" si="120"/>
        <v>1.2173913043478262</v>
      </c>
      <c r="AC168" s="106">
        <f t="shared" si="98"/>
        <v>6157</v>
      </c>
      <c r="AD168" s="84">
        <v>6157</v>
      </c>
      <c r="AE168" s="101">
        <v>0</v>
      </c>
      <c r="AF168" s="116">
        <v>0</v>
      </c>
      <c r="AG168" s="116">
        <v>2</v>
      </c>
      <c r="AH168" s="128">
        <f t="shared" si="99"/>
        <v>2</v>
      </c>
      <c r="AI168" s="128">
        <f t="shared" si="107"/>
        <v>6157</v>
      </c>
      <c r="AJ168" s="123">
        <f t="shared" si="110"/>
        <v>8</v>
      </c>
      <c r="AK168" s="125">
        <f t="shared" si="115"/>
        <v>0.7142857142857143</v>
      </c>
      <c r="AL168" s="70">
        <f t="shared" si="122"/>
        <v>1.0003249390739237</v>
      </c>
      <c r="AM168" s="73">
        <f t="shared" si="123"/>
        <v>3.2493907392372456E-4</v>
      </c>
      <c r="AN168" s="74">
        <f t="shared" si="127"/>
        <v>1.6666666666666667</v>
      </c>
      <c r="AO168" s="316">
        <f t="shared" si="117"/>
        <v>211</v>
      </c>
      <c r="AP168" s="316">
        <f t="shared" si="118"/>
        <v>1</v>
      </c>
      <c r="AQ168" s="316">
        <f t="shared" si="119"/>
        <v>-1</v>
      </c>
      <c r="AR168" s="221" t="s">
        <v>186</v>
      </c>
      <c r="AS168" s="174">
        <v>58564</v>
      </c>
      <c r="AT168" s="169"/>
      <c r="AU168" s="178"/>
      <c r="AV168" s="335"/>
      <c r="AW168" s="235" t="s">
        <v>186</v>
      </c>
      <c r="AX168" s="289">
        <v>517</v>
      </c>
      <c r="AY168" s="232">
        <f t="shared" si="129"/>
        <v>-1</v>
      </c>
      <c r="AZ168" s="290">
        <v>518</v>
      </c>
      <c r="BA168" s="41">
        <f t="shared" si="128"/>
        <v>581.28571428571433</v>
      </c>
      <c r="BB168" s="2">
        <f t="shared" si="91"/>
        <v>7</v>
      </c>
      <c r="BC168" s="169">
        <f t="shared" si="130"/>
        <v>0</v>
      </c>
      <c r="BD168" s="293">
        <v>7</v>
      </c>
      <c r="BE168" s="41">
        <f t="shared" si="141"/>
        <v>9.5714285714285712</v>
      </c>
      <c r="BF168" s="2">
        <f t="shared" si="94"/>
        <v>4</v>
      </c>
      <c r="BG168" s="233">
        <f t="shared" si="131"/>
        <v>0</v>
      </c>
      <c r="BH168" s="300">
        <v>4</v>
      </c>
      <c r="BI168" s="234">
        <f t="shared" si="142"/>
        <v>3.1428571428571428</v>
      </c>
      <c r="BK168" s="219" t="s">
        <v>186</v>
      </c>
      <c r="BL168" s="34" t="s">
        <v>187</v>
      </c>
      <c r="BM168" s="58">
        <v>10</v>
      </c>
      <c r="BN168" s="2">
        <f t="shared" si="140"/>
        <v>7</v>
      </c>
      <c r="BO168" s="34" t="s">
        <v>380</v>
      </c>
      <c r="BP168" s="58">
        <v>1</v>
      </c>
      <c r="BQ168" s="2">
        <f t="shared" si="132"/>
        <v>4</v>
      </c>
      <c r="BS168" s="17">
        <f t="shared" si="121"/>
        <v>495.14285714285717</v>
      </c>
      <c r="BT168" s="132">
        <v>1335</v>
      </c>
      <c r="CM168" s="1" t="s">
        <v>186</v>
      </c>
      <c r="CN168" s="132">
        <v>19</v>
      </c>
      <c r="CO168" s="132">
        <v>415</v>
      </c>
      <c r="CP168" s="132">
        <v>83</v>
      </c>
      <c r="CQ168" s="132">
        <v>19</v>
      </c>
      <c r="CR168" s="132">
        <v>415</v>
      </c>
      <c r="CS168" s="132">
        <v>84</v>
      </c>
      <c r="CT168" s="236">
        <v>44052</v>
      </c>
      <c r="CU168" s="304">
        <f t="shared" si="133"/>
        <v>-1</v>
      </c>
      <c r="CV168" s="132">
        <f t="shared" si="134"/>
        <v>0</v>
      </c>
      <c r="CW168" s="132">
        <f t="shared" si="135"/>
        <v>0</v>
      </c>
      <c r="CX168" s="132">
        <f t="shared" si="136"/>
        <v>-1</v>
      </c>
      <c r="CY168" s="34">
        <f t="shared" si="137"/>
        <v>0</v>
      </c>
      <c r="CZ168" s="17">
        <f t="shared" si="138"/>
        <v>0</v>
      </c>
      <c r="DA168" s="180">
        <f t="shared" si="139"/>
        <v>1</v>
      </c>
      <c r="DB168" s="132">
        <f t="shared" si="88"/>
        <v>19</v>
      </c>
      <c r="DC168" s="132">
        <f t="shared" si="89"/>
        <v>415</v>
      </c>
      <c r="DD168" s="132">
        <f t="shared" si="90"/>
        <v>83</v>
      </c>
    </row>
    <row r="169" spans="1:108" x14ac:dyDescent="0.25">
      <c r="A169" s="51">
        <v>166</v>
      </c>
      <c r="B169" s="132">
        <v>140</v>
      </c>
      <c r="C169" s="54">
        <v>44053</v>
      </c>
      <c r="D169" s="107">
        <f t="shared" si="124"/>
        <v>46586</v>
      </c>
      <c r="E169" s="113">
        <f t="shared" si="125"/>
        <v>59194</v>
      </c>
      <c r="F169" s="84">
        <f t="shared" si="126"/>
        <v>630</v>
      </c>
      <c r="G169" s="116">
        <v>3</v>
      </c>
      <c r="H169" s="116">
        <v>525</v>
      </c>
      <c r="I169" s="110">
        <f t="shared" si="95"/>
        <v>528</v>
      </c>
      <c r="J169" s="110">
        <f t="shared" si="100"/>
        <v>60003</v>
      </c>
      <c r="K169" s="123">
        <f t="shared" si="108"/>
        <v>3724</v>
      </c>
      <c r="L169" s="126">
        <f t="shared" si="114"/>
        <v>568.42857142857144</v>
      </c>
      <c r="M169" s="70">
        <f t="shared" si="101"/>
        <v>1.0088776796973518</v>
      </c>
      <c r="N169" s="73">
        <f t="shared" si="102"/>
        <v>8.8776796973517591E-3</v>
      </c>
      <c r="O169" s="73">
        <f t="shared" si="103"/>
        <v>9.6777902243663678E-3</v>
      </c>
      <c r="P169" s="70">
        <f t="shared" si="143"/>
        <v>1.0142747897017588</v>
      </c>
      <c r="Q169" s="107">
        <f t="shared" si="96"/>
        <v>5821</v>
      </c>
      <c r="R169" s="113">
        <v>11984</v>
      </c>
      <c r="S169" s="84">
        <v>6</v>
      </c>
      <c r="T169" s="116">
        <v>0</v>
      </c>
      <c r="U169" s="116">
        <v>14</v>
      </c>
      <c r="V169" s="110">
        <f t="shared" si="97"/>
        <v>14</v>
      </c>
      <c r="W169" s="110">
        <f t="shared" si="104"/>
        <v>11464</v>
      </c>
      <c r="X169" s="123">
        <f t="shared" si="109"/>
        <v>35</v>
      </c>
      <c r="Y169" s="125">
        <f t="shared" si="116"/>
        <v>8.7142857142857135</v>
      </c>
      <c r="Z169" s="53">
        <f t="shared" si="105"/>
        <v>1.0012227074235809</v>
      </c>
      <c r="AA169" s="73">
        <f t="shared" si="106"/>
        <v>1.2227074235808821E-3</v>
      </c>
      <c r="AB169" s="105">
        <f t="shared" si="120"/>
        <v>1.0892857142857142</v>
      </c>
      <c r="AC169" s="106">
        <f t="shared" si="98"/>
        <v>6157</v>
      </c>
      <c r="AD169" s="84">
        <v>6157</v>
      </c>
      <c r="AE169" s="101">
        <v>0</v>
      </c>
      <c r="AF169" s="116">
        <v>0</v>
      </c>
      <c r="AG169" s="116">
        <v>5</v>
      </c>
      <c r="AH169" s="128">
        <f t="shared" si="99"/>
        <v>5</v>
      </c>
      <c r="AI169" s="128">
        <f t="shared" si="107"/>
        <v>6162</v>
      </c>
      <c r="AJ169" s="123">
        <f t="shared" si="110"/>
        <v>8</v>
      </c>
      <c r="AK169" s="125">
        <f t="shared" si="115"/>
        <v>1.4285714285714286</v>
      </c>
      <c r="AL169" s="70">
        <f t="shared" si="122"/>
        <v>1.0008120838070489</v>
      </c>
      <c r="AM169" s="73">
        <f t="shared" si="123"/>
        <v>8.1208380704889116E-4</v>
      </c>
      <c r="AN169" s="74">
        <f t="shared" si="127"/>
        <v>2</v>
      </c>
      <c r="AO169" s="316">
        <f t="shared" si="117"/>
        <v>258</v>
      </c>
      <c r="AP169" s="316">
        <f t="shared" si="118"/>
        <v>0</v>
      </c>
      <c r="AQ169" s="316">
        <f t="shared" si="119"/>
        <v>0</v>
      </c>
      <c r="AR169" s="221" t="s">
        <v>187</v>
      </c>
      <c r="AS169" s="174">
        <v>59194</v>
      </c>
      <c r="AT169" s="169"/>
      <c r="AU169" s="178"/>
      <c r="AV169" s="335"/>
      <c r="AW169" s="235" t="s">
        <v>187</v>
      </c>
      <c r="AX169" s="289">
        <v>604</v>
      </c>
      <c r="AY169" s="232">
        <f t="shared" si="129"/>
        <v>0</v>
      </c>
      <c r="AZ169" s="290">
        <v>604</v>
      </c>
      <c r="BA169" s="41">
        <f t="shared" si="128"/>
        <v>575</v>
      </c>
      <c r="BB169" s="2">
        <f t="shared" si="91"/>
        <v>10</v>
      </c>
      <c r="BC169" s="169">
        <f t="shared" si="130"/>
        <v>0</v>
      </c>
      <c r="BD169" s="293">
        <v>10</v>
      </c>
      <c r="BE169" s="41">
        <f t="shared" si="141"/>
        <v>9.5714285714285712</v>
      </c>
      <c r="BF169" s="2">
        <f t="shared" si="94"/>
        <v>7</v>
      </c>
      <c r="BG169" s="233">
        <f t="shared" si="131"/>
        <v>0</v>
      </c>
      <c r="BH169" s="300">
        <v>7</v>
      </c>
      <c r="BI169" s="234">
        <f t="shared" si="142"/>
        <v>3.5714285714285716</v>
      </c>
      <c r="BK169" s="219" t="s">
        <v>187</v>
      </c>
      <c r="BL169" s="228" t="s">
        <v>188</v>
      </c>
      <c r="BM169" s="231">
        <v>11</v>
      </c>
      <c r="BN169" s="2">
        <f t="shared" si="140"/>
        <v>10</v>
      </c>
      <c r="BO169" s="228" t="s">
        <v>401</v>
      </c>
      <c r="BP169" s="231">
        <v>2</v>
      </c>
      <c r="BQ169" s="2">
        <f t="shared" si="132"/>
        <v>7</v>
      </c>
      <c r="BS169" s="17">
        <f t="shared" si="121"/>
        <v>532</v>
      </c>
      <c r="BT169" s="132">
        <v>1335</v>
      </c>
      <c r="CM169" s="1" t="s">
        <v>187</v>
      </c>
      <c r="CN169" s="132">
        <v>23</v>
      </c>
      <c r="CO169" s="132">
        <v>514</v>
      </c>
      <c r="CP169" s="132">
        <v>67</v>
      </c>
      <c r="CQ169" s="132">
        <v>23</v>
      </c>
      <c r="CR169" s="132">
        <v>514</v>
      </c>
      <c r="CS169" s="132">
        <v>67</v>
      </c>
      <c r="CT169" s="236">
        <v>44053</v>
      </c>
      <c r="CU169" s="304">
        <f t="shared" si="133"/>
        <v>0</v>
      </c>
      <c r="CV169" s="132">
        <f t="shared" si="134"/>
        <v>0</v>
      </c>
      <c r="CW169" s="132">
        <f t="shared" si="135"/>
        <v>0</v>
      </c>
      <c r="CX169" s="132">
        <f t="shared" si="136"/>
        <v>0</v>
      </c>
      <c r="CY169" s="34">
        <f t="shared" si="137"/>
        <v>0</v>
      </c>
      <c r="CZ169" s="17">
        <f t="shared" si="138"/>
        <v>0</v>
      </c>
      <c r="DA169" s="180">
        <f t="shared" si="139"/>
        <v>0</v>
      </c>
      <c r="DB169" s="132">
        <f t="shared" si="88"/>
        <v>23</v>
      </c>
      <c r="DC169" s="132">
        <f t="shared" si="89"/>
        <v>514</v>
      </c>
      <c r="DD169" s="132">
        <f t="shared" si="90"/>
        <v>67</v>
      </c>
    </row>
    <row r="170" spans="1:108" x14ac:dyDescent="0.25">
      <c r="A170" s="51">
        <v>167</v>
      </c>
      <c r="B170" s="132">
        <v>141</v>
      </c>
      <c r="C170" s="54">
        <v>44054</v>
      </c>
      <c r="D170" s="107">
        <f t="shared" si="124"/>
        <v>47210</v>
      </c>
      <c r="E170" s="113">
        <f t="shared" si="125"/>
        <v>59973</v>
      </c>
      <c r="F170" s="84">
        <f t="shared" si="126"/>
        <v>779</v>
      </c>
      <c r="G170" s="116">
        <v>1</v>
      </c>
      <c r="H170" s="116">
        <v>679</v>
      </c>
      <c r="I170" s="110">
        <f t="shared" si="95"/>
        <v>680</v>
      </c>
      <c r="J170" s="110">
        <f t="shared" si="100"/>
        <v>60683</v>
      </c>
      <c r="K170" s="123">
        <f t="shared" si="108"/>
        <v>4018</v>
      </c>
      <c r="L170" s="126">
        <f t="shared" si="114"/>
        <v>595.71428571428567</v>
      </c>
      <c r="M170" s="70">
        <f t="shared" si="101"/>
        <v>1.0113327666949985</v>
      </c>
      <c r="N170" s="73">
        <f t="shared" si="102"/>
        <v>1.1332766694998497E-2</v>
      </c>
      <c r="O170" s="73">
        <f t="shared" si="103"/>
        <v>1.0062632535420191E-2</v>
      </c>
      <c r="P170" s="70">
        <f t="shared" si="143"/>
        <v>1.0480020105554158</v>
      </c>
      <c r="Q170" s="107">
        <f t="shared" ref="Q170:Q233" si="144">R170-S170-AC170</f>
        <v>5827</v>
      </c>
      <c r="R170" s="113">
        <v>11994</v>
      </c>
      <c r="S170" s="84">
        <v>10</v>
      </c>
      <c r="T170" s="116">
        <v>0</v>
      </c>
      <c r="U170" s="116">
        <v>7</v>
      </c>
      <c r="V170" s="110">
        <f t="shared" si="97"/>
        <v>7</v>
      </c>
      <c r="W170" s="110">
        <f t="shared" si="104"/>
        <v>11471</v>
      </c>
      <c r="X170" s="123">
        <f t="shared" si="109"/>
        <v>35</v>
      </c>
      <c r="Y170" s="125">
        <f t="shared" si="116"/>
        <v>9.4285714285714288</v>
      </c>
      <c r="Z170" s="53">
        <f t="shared" si="105"/>
        <v>1.0006106071179344</v>
      </c>
      <c r="AA170" s="73">
        <f t="shared" si="106"/>
        <v>6.1060711793436973E-4</v>
      </c>
      <c r="AB170" s="105">
        <f t="shared" si="120"/>
        <v>1.0819672131147542</v>
      </c>
      <c r="AC170" s="106">
        <f t="shared" si="98"/>
        <v>6157</v>
      </c>
      <c r="AD170" s="84">
        <v>6159</v>
      </c>
      <c r="AE170" s="101">
        <v>2</v>
      </c>
      <c r="AF170" s="116">
        <v>0</v>
      </c>
      <c r="AG170" s="116">
        <v>3</v>
      </c>
      <c r="AH170" s="128">
        <f t="shared" si="99"/>
        <v>3</v>
      </c>
      <c r="AI170" s="128">
        <f t="shared" si="107"/>
        <v>6165</v>
      </c>
      <c r="AJ170" s="123">
        <f t="shared" si="110"/>
        <v>9</v>
      </c>
      <c r="AK170" s="125">
        <f t="shared" si="115"/>
        <v>1.8571428571428572</v>
      </c>
      <c r="AL170" s="70">
        <f t="shared" si="122"/>
        <v>1.0004868549172348</v>
      </c>
      <c r="AM170" s="73">
        <f t="shared" si="123"/>
        <v>4.8685491723476915E-4</v>
      </c>
      <c r="AN170" s="74">
        <f t="shared" si="127"/>
        <v>1.3</v>
      </c>
      <c r="AO170" s="316">
        <f t="shared" si="117"/>
        <v>294</v>
      </c>
      <c r="AP170" s="316">
        <f t="shared" si="118"/>
        <v>0</v>
      </c>
      <c r="AQ170" s="316">
        <f t="shared" si="119"/>
        <v>1</v>
      </c>
      <c r="AR170" s="221" t="s">
        <v>188</v>
      </c>
      <c r="AS170" s="174">
        <v>59973</v>
      </c>
      <c r="AT170" s="169"/>
      <c r="AU170" s="178"/>
      <c r="AV170" s="335"/>
      <c r="AW170" s="235" t="s">
        <v>188</v>
      </c>
      <c r="AX170" s="289">
        <v>573</v>
      </c>
      <c r="AY170" s="232">
        <f t="shared" si="129"/>
        <v>1</v>
      </c>
      <c r="AZ170" s="290">
        <v>572</v>
      </c>
      <c r="BA170" s="41">
        <f t="shared" si="128"/>
        <v>574.14285714285711</v>
      </c>
      <c r="BB170" s="2">
        <f t="shared" si="91"/>
        <v>11</v>
      </c>
      <c r="BC170" s="169">
        <f t="shared" si="130"/>
        <v>0</v>
      </c>
      <c r="BD170" s="293">
        <v>11</v>
      </c>
      <c r="BE170" s="41">
        <f t="shared" si="141"/>
        <v>9</v>
      </c>
      <c r="BF170" s="2">
        <f t="shared" si="94"/>
        <v>7</v>
      </c>
      <c r="BG170" s="233">
        <f t="shared" si="131"/>
        <v>0</v>
      </c>
      <c r="BH170" s="300">
        <v>7</v>
      </c>
      <c r="BI170" s="234">
        <f t="shared" si="142"/>
        <v>3.5714285714285716</v>
      </c>
      <c r="BK170" s="219" t="s">
        <v>188</v>
      </c>
      <c r="BL170" s="228" t="s">
        <v>337</v>
      </c>
      <c r="BM170" s="231">
        <v>6</v>
      </c>
      <c r="BN170" s="2">
        <f t="shared" si="140"/>
        <v>11</v>
      </c>
      <c r="BO170" s="228" t="s">
        <v>403</v>
      </c>
      <c r="BP170" s="231">
        <v>1</v>
      </c>
      <c r="BQ170" s="2">
        <f t="shared" si="132"/>
        <v>7</v>
      </c>
      <c r="BS170" s="17">
        <f t="shared" si="121"/>
        <v>574</v>
      </c>
      <c r="BT170" s="132">
        <v>1335</v>
      </c>
      <c r="CM170" s="1" t="s">
        <v>188</v>
      </c>
      <c r="CN170" s="132">
        <v>25</v>
      </c>
      <c r="CO170" s="132">
        <v>440</v>
      </c>
      <c r="CP170" s="132">
        <v>108</v>
      </c>
      <c r="CQ170" s="132">
        <v>25</v>
      </c>
      <c r="CR170" s="132">
        <v>439</v>
      </c>
      <c r="CS170" s="132">
        <v>108</v>
      </c>
      <c r="CT170" s="236">
        <v>44054</v>
      </c>
      <c r="CU170" s="304">
        <f t="shared" si="133"/>
        <v>1</v>
      </c>
      <c r="CV170" s="132">
        <f t="shared" si="134"/>
        <v>0</v>
      </c>
      <c r="CW170" s="132">
        <f t="shared" si="135"/>
        <v>1</v>
      </c>
      <c r="CX170" s="132">
        <f t="shared" si="136"/>
        <v>0</v>
      </c>
      <c r="CY170" s="34">
        <f t="shared" si="137"/>
        <v>0</v>
      </c>
      <c r="CZ170" s="17">
        <f t="shared" si="138"/>
        <v>0</v>
      </c>
      <c r="DA170" s="180">
        <f t="shared" si="139"/>
        <v>0</v>
      </c>
      <c r="DB170" s="132">
        <f t="shared" si="88"/>
        <v>25</v>
      </c>
      <c r="DC170" s="132">
        <f t="shared" si="89"/>
        <v>439</v>
      </c>
      <c r="DD170" s="132">
        <f t="shared" si="90"/>
        <v>108</v>
      </c>
    </row>
    <row r="171" spans="1:108" x14ac:dyDescent="0.25">
      <c r="A171" s="51">
        <v>168</v>
      </c>
      <c r="B171" s="132">
        <v>142</v>
      </c>
      <c r="C171" s="54">
        <v>44055</v>
      </c>
      <c r="D171" s="107">
        <f t="shared" si="124"/>
        <v>47979</v>
      </c>
      <c r="E171" s="113">
        <f t="shared" si="125"/>
        <v>60627</v>
      </c>
      <c r="F171" s="84">
        <f t="shared" si="126"/>
        <v>654</v>
      </c>
      <c r="G171" s="116">
        <v>0</v>
      </c>
      <c r="H171" s="116">
        <v>602</v>
      </c>
      <c r="I171" s="110">
        <f t="shared" si="95"/>
        <v>602</v>
      </c>
      <c r="J171" s="110">
        <f t="shared" si="100"/>
        <v>61285</v>
      </c>
      <c r="K171" s="123">
        <f t="shared" si="108"/>
        <v>4246</v>
      </c>
      <c r="L171" s="126">
        <f t="shared" si="114"/>
        <v>586.14285714285711</v>
      </c>
      <c r="M171" s="70">
        <f t="shared" si="101"/>
        <v>1.0099204060445264</v>
      </c>
      <c r="N171" s="73">
        <f t="shared" si="102"/>
        <v>9.9204060445263753E-3</v>
      </c>
      <c r="O171" s="73">
        <f t="shared" si="103"/>
        <v>1.0106311803923518E-2</v>
      </c>
      <c r="P171" s="70">
        <f t="shared" si="143"/>
        <v>0.98393285371702643</v>
      </c>
      <c r="Q171" s="107">
        <f t="shared" si="144"/>
        <v>5835</v>
      </c>
      <c r="R171" s="113">
        <v>12003</v>
      </c>
      <c r="S171" s="84">
        <v>9</v>
      </c>
      <c r="T171" s="116">
        <v>0</v>
      </c>
      <c r="U171" s="116">
        <v>11</v>
      </c>
      <c r="V171" s="110">
        <f t="shared" si="97"/>
        <v>11</v>
      </c>
      <c r="W171" s="110">
        <f t="shared" si="104"/>
        <v>11482</v>
      </c>
      <c r="X171" s="123">
        <f t="shared" si="109"/>
        <v>39</v>
      </c>
      <c r="Y171" s="125">
        <f t="shared" si="116"/>
        <v>10.142857142857142</v>
      </c>
      <c r="Z171" s="53">
        <f t="shared" si="105"/>
        <v>1.0009589399354895</v>
      </c>
      <c r="AA171" s="73">
        <f t="shared" si="106"/>
        <v>9.5893993548945566E-4</v>
      </c>
      <c r="AB171" s="105">
        <f t="shared" si="120"/>
        <v>1.0757575757575757</v>
      </c>
      <c r="AC171" s="106">
        <f t="shared" si="98"/>
        <v>6159</v>
      </c>
      <c r="AD171" s="84">
        <v>6161</v>
      </c>
      <c r="AE171" s="101">
        <v>2</v>
      </c>
      <c r="AF171" s="116">
        <v>0</v>
      </c>
      <c r="AG171" s="116">
        <v>3</v>
      </c>
      <c r="AH171" s="128">
        <f t="shared" si="99"/>
        <v>3</v>
      </c>
      <c r="AI171" s="128">
        <f t="shared" si="107"/>
        <v>6168</v>
      </c>
      <c r="AJ171" s="123">
        <f t="shared" si="110"/>
        <v>8</v>
      </c>
      <c r="AK171" s="125">
        <f t="shared" si="115"/>
        <v>2</v>
      </c>
      <c r="AL171" s="70">
        <f t="shared" si="122"/>
        <v>1.0004866180048662</v>
      </c>
      <c r="AM171" s="73">
        <f t="shared" si="123"/>
        <v>4.8661800486615725E-4</v>
      </c>
      <c r="AN171" s="74">
        <f t="shared" si="127"/>
        <v>1.0769230769230769</v>
      </c>
      <c r="AO171" s="316">
        <f t="shared" si="117"/>
        <v>228</v>
      </c>
      <c r="AP171" s="316">
        <f t="shared" si="118"/>
        <v>4</v>
      </c>
      <c r="AQ171" s="316">
        <f t="shared" si="119"/>
        <v>-1</v>
      </c>
      <c r="AR171" s="221" t="s">
        <v>337</v>
      </c>
      <c r="AS171" s="174">
        <v>60627</v>
      </c>
      <c r="AT171" s="169"/>
      <c r="AU171" s="178"/>
      <c r="AV171" s="335"/>
      <c r="AW171" s="235" t="s">
        <v>337</v>
      </c>
      <c r="AX171" s="289">
        <v>592</v>
      </c>
      <c r="AY171" s="232">
        <f t="shared" si="129"/>
        <v>0</v>
      </c>
      <c r="AZ171" s="290">
        <v>592</v>
      </c>
      <c r="BA171" s="41">
        <f t="shared" si="128"/>
        <v>571.28571428571433</v>
      </c>
      <c r="BB171" s="2">
        <f t="shared" si="91"/>
        <v>6</v>
      </c>
      <c r="BC171" s="169">
        <f t="shared" si="130"/>
        <v>0</v>
      </c>
      <c r="BD171" s="293">
        <v>6</v>
      </c>
      <c r="BE171" s="41">
        <f t="shared" si="141"/>
        <v>8.7142857142857135</v>
      </c>
      <c r="BF171" s="2">
        <f t="shared" si="94"/>
        <v>7</v>
      </c>
      <c r="BG171" s="233">
        <f t="shared" si="131"/>
        <v>0</v>
      </c>
      <c r="BH171" s="300">
        <v>7</v>
      </c>
      <c r="BI171" s="234">
        <f t="shared" si="142"/>
        <v>4.4285714285714288</v>
      </c>
      <c r="BK171" s="219" t="s">
        <v>337</v>
      </c>
      <c r="BL171" s="34" t="s">
        <v>189</v>
      </c>
      <c r="BM171" s="58">
        <v>9</v>
      </c>
      <c r="BN171" s="2">
        <f t="shared" si="140"/>
        <v>6</v>
      </c>
      <c r="BO171" s="34" t="s">
        <v>408</v>
      </c>
      <c r="BP171" s="58">
        <v>2</v>
      </c>
      <c r="BQ171" s="2">
        <f t="shared" si="132"/>
        <v>7</v>
      </c>
      <c r="BS171" s="17">
        <f t="shared" si="121"/>
        <v>606.57142857142856</v>
      </c>
      <c r="BT171" s="132">
        <v>1335</v>
      </c>
      <c r="CM171" s="1" t="s">
        <v>337</v>
      </c>
      <c r="CN171" s="132">
        <v>11</v>
      </c>
      <c r="CO171" s="132">
        <v>495</v>
      </c>
      <c r="CP171" s="132">
        <v>86</v>
      </c>
      <c r="CQ171" s="132">
        <v>11</v>
      </c>
      <c r="CR171" s="132">
        <v>495</v>
      </c>
      <c r="CS171" s="132">
        <v>86</v>
      </c>
      <c r="CT171" s="236">
        <v>44055</v>
      </c>
      <c r="CU171" s="304">
        <f t="shared" si="133"/>
        <v>0</v>
      </c>
      <c r="CV171" s="132">
        <f t="shared" si="134"/>
        <v>0</v>
      </c>
      <c r="CW171" s="132">
        <f t="shared" si="135"/>
        <v>0</v>
      </c>
      <c r="CX171" s="132">
        <f t="shared" si="136"/>
        <v>0</v>
      </c>
      <c r="CY171" s="34">
        <f t="shared" si="137"/>
        <v>0</v>
      </c>
      <c r="CZ171" s="17">
        <f t="shared" si="138"/>
        <v>0</v>
      </c>
      <c r="DA171" s="180">
        <f t="shared" si="139"/>
        <v>0</v>
      </c>
      <c r="DB171" s="132">
        <f t="shared" si="88"/>
        <v>11</v>
      </c>
      <c r="DC171" s="132">
        <f t="shared" si="89"/>
        <v>495</v>
      </c>
      <c r="DD171" s="132">
        <f t="shared" si="90"/>
        <v>86</v>
      </c>
    </row>
    <row r="172" spans="1:108" x14ac:dyDescent="0.25">
      <c r="A172" s="51">
        <v>169</v>
      </c>
      <c r="B172" s="132">
        <v>143</v>
      </c>
      <c r="C172" s="54">
        <v>44056</v>
      </c>
      <c r="D172" s="107">
        <f t="shared" si="124"/>
        <v>48624</v>
      </c>
      <c r="E172" s="113">
        <f t="shared" si="125"/>
        <v>61204</v>
      </c>
      <c r="F172" s="84">
        <f t="shared" si="126"/>
        <v>577</v>
      </c>
      <c r="G172" s="116">
        <v>0</v>
      </c>
      <c r="H172" s="116">
        <v>684</v>
      </c>
      <c r="I172" s="110">
        <f t="shared" si="95"/>
        <v>684</v>
      </c>
      <c r="J172" s="110">
        <f t="shared" si="100"/>
        <v>61969</v>
      </c>
      <c r="K172" s="123">
        <f t="shared" si="108"/>
        <v>4222</v>
      </c>
      <c r="L172" s="126">
        <f t="shared" si="114"/>
        <v>607</v>
      </c>
      <c r="M172" s="70">
        <f t="shared" si="101"/>
        <v>1.0111609692420658</v>
      </c>
      <c r="N172" s="73">
        <f t="shared" si="102"/>
        <v>1.1160969242065777E-2</v>
      </c>
      <c r="O172" s="73">
        <f t="shared" si="103"/>
        <v>1.0190255823922101E-2</v>
      </c>
      <c r="P172" s="70">
        <f t="shared" si="143"/>
        <v>1.0355837192298318</v>
      </c>
      <c r="Q172" s="107">
        <f t="shared" si="144"/>
        <v>5842</v>
      </c>
      <c r="R172" s="113">
        <v>12009</v>
      </c>
      <c r="S172" s="84">
        <v>6</v>
      </c>
      <c r="T172" s="116">
        <v>0</v>
      </c>
      <c r="U172" s="116">
        <v>9</v>
      </c>
      <c r="V172" s="110">
        <f t="shared" si="97"/>
        <v>9</v>
      </c>
      <c r="W172" s="110">
        <f t="shared" si="104"/>
        <v>11491</v>
      </c>
      <c r="X172" s="123">
        <f t="shared" si="109"/>
        <v>44</v>
      </c>
      <c r="Y172" s="125">
        <f t="shared" si="116"/>
        <v>10.714285714285714</v>
      </c>
      <c r="Z172" s="53">
        <f t="shared" si="105"/>
        <v>1.0007838355687162</v>
      </c>
      <c r="AA172" s="73">
        <f t="shared" si="106"/>
        <v>7.8383556871619575E-4</v>
      </c>
      <c r="AB172" s="105">
        <f t="shared" si="120"/>
        <v>1.056338028169014</v>
      </c>
      <c r="AC172" s="106">
        <f t="shared" si="98"/>
        <v>6161</v>
      </c>
      <c r="AD172" s="84">
        <v>6165</v>
      </c>
      <c r="AE172" s="101">
        <v>4</v>
      </c>
      <c r="AF172" s="116">
        <v>0</v>
      </c>
      <c r="AG172" s="116">
        <v>4</v>
      </c>
      <c r="AH172" s="128">
        <f t="shared" si="99"/>
        <v>4</v>
      </c>
      <c r="AI172" s="128">
        <f t="shared" si="107"/>
        <v>6172</v>
      </c>
      <c r="AJ172" s="123">
        <f t="shared" si="110"/>
        <v>12</v>
      </c>
      <c r="AK172" s="125">
        <f t="shared" si="115"/>
        <v>2.5714285714285716</v>
      </c>
      <c r="AL172" s="70">
        <f t="shared" si="122"/>
        <v>1.0006485084306096</v>
      </c>
      <c r="AM172" s="73">
        <f t="shared" si="123"/>
        <v>6.4850843060959562E-4</v>
      </c>
      <c r="AN172" s="74">
        <f t="shared" si="127"/>
        <v>1.2857142857142858</v>
      </c>
      <c r="AO172" s="316">
        <f t="shared" si="117"/>
        <v>-24</v>
      </c>
      <c r="AP172" s="316">
        <f t="shared" si="118"/>
        <v>5</v>
      </c>
      <c r="AQ172" s="316">
        <f t="shared" si="119"/>
        <v>4</v>
      </c>
      <c r="AR172" s="221" t="s">
        <v>189</v>
      </c>
      <c r="AS172" s="174">
        <v>61204</v>
      </c>
      <c r="AT172" s="169"/>
      <c r="AU172" s="178"/>
      <c r="AV172" s="335"/>
      <c r="AW172" s="235" t="s">
        <v>189</v>
      </c>
      <c r="AX172" s="289">
        <v>544</v>
      </c>
      <c r="AY172" s="232">
        <f t="shared" si="129"/>
        <v>0</v>
      </c>
      <c r="AZ172" s="290">
        <v>544</v>
      </c>
      <c r="BA172" s="41">
        <f t="shared" si="128"/>
        <v>566.85714285714289</v>
      </c>
      <c r="BB172" s="2">
        <f t="shared" si="91"/>
        <v>9</v>
      </c>
      <c r="BC172" s="169">
        <f t="shared" si="130"/>
        <v>0</v>
      </c>
      <c r="BD172" s="293">
        <v>9</v>
      </c>
      <c r="BE172" s="41">
        <f t="shared" si="141"/>
        <v>8.8571428571428577</v>
      </c>
      <c r="BF172" s="2">
        <f t="shared" si="94"/>
        <v>0</v>
      </c>
      <c r="BG172" s="233">
        <f t="shared" si="131"/>
        <v>0</v>
      </c>
      <c r="BH172" s="300">
        <v>0</v>
      </c>
      <c r="BI172" s="234">
        <f t="shared" si="142"/>
        <v>4.2857142857142856</v>
      </c>
      <c r="BK172" s="219" t="s">
        <v>189</v>
      </c>
      <c r="BL172" s="228" t="s">
        <v>190</v>
      </c>
      <c r="BM172" s="231">
        <v>8</v>
      </c>
      <c r="BN172" s="2">
        <f t="shared" si="140"/>
        <v>9</v>
      </c>
      <c r="BO172" s="228" t="s">
        <v>430</v>
      </c>
      <c r="BP172" s="231">
        <v>2</v>
      </c>
      <c r="BQ172" s="2">
        <f t="shared" si="132"/>
        <v>0</v>
      </c>
      <c r="BS172" s="17">
        <f t="shared" si="121"/>
        <v>603.14285714285711</v>
      </c>
      <c r="BT172" s="132">
        <v>1335</v>
      </c>
      <c r="CM172" s="1" t="s">
        <v>189</v>
      </c>
      <c r="CN172" s="132">
        <v>27</v>
      </c>
      <c r="CO172" s="132">
        <v>422</v>
      </c>
      <c r="CP172" s="132">
        <v>95</v>
      </c>
      <c r="CQ172" s="132">
        <v>27</v>
      </c>
      <c r="CR172" s="132">
        <v>422</v>
      </c>
      <c r="CS172" s="132">
        <v>95</v>
      </c>
      <c r="CT172" s="236">
        <v>44056</v>
      </c>
      <c r="CU172" s="304">
        <f t="shared" si="133"/>
        <v>0</v>
      </c>
      <c r="CV172" s="132">
        <f t="shared" si="134"/>
        <v>0</v>
      </c>
      <c r="CW172" s="132">
        <f t="shared" si="135"/>
        <v>0</v>
      </c>
      <c r="CX172" s="132">
        <f t="shared" si="136"/>
        <v>0</v>
      </c>
      <c r="CY172" s="34">
        <f t="shared" si="137"/>
        <v>0</v>
      </c>
      <c r="CZ172" s="17">
        <f t="shared" si="138"/>
        <v>0</v>
      </c>
      <c r="DA172" s="180">
        <f t="shared" si="139"/>
        <v>0</v>
      </c>
      <c r="DB172" s="132">
        <f t="shared" si="88"/>
        <v>27</v>
      </c>
      <c r="DC172" s="132">
        <f t="shared" si="89"/>
        <v>422</v>
      </c>
      <c r="DD172" s="132">
        <f t="shared" si="90"/>
        <v>95</v>
      </c>
    </row>
    <row r="173" spans="1:108" x14ac:dyDescent="0.25">
      <c r="A173" s="51">
        <v>170</v>
      </c>
      <c r="B173" s="132">
        <v>144</v>
      </c>
      <c r="C173" s="54">
        <v>44057</v>
      </c>
      <c r="D173" s="107">
        <f t="shared" si="124"/>
        <v>49195</v>
      </c>
      <c r="E173" s="113">
        <f t="shared" si="125"/>
        <v>61840</v>
      </c>
      <c r="F173" s="84">
        <f t="shared" si="126"/>
        <v>636</v>
      </c>
      <c r="G173" s="116">
        <v>0</v>
      </c>
      <c r="H173" s="116">
        <v>590</v>
      </c>
      <c r="I173" s="110">
        <f t="shared" si="95"/>
        <v>590</v>
      </c>
      <c r="J173" s="110">
        <f t="shared" si="100"/>
        <v>62559</v>
      </c>
      <c r="K173" s="123">
        <f t="shared" si="108"/>
        <v>4339</v>
      </c>
      <c r="L173" s="126">
        <f t="shared" si="114"/>
        <v>611.28571428571433</v>
      </c>
      <c r="M173" s="70">
        <f t="shared" si="101"/>
        <v>1.0095208894769965</v>
      </c>
      <c r="N173" s="73">
        <f t="shared" si="102"/>
        <v>9.5208894769964747E-3</v>
      </c>
      <c r="O173" s="73">
        <f t="shared" si="103"/>
        <v>1.0162542231187777E-2</v>
      </c>
      <c r="P173" s="70">
        <f t="shared" si="143"/>
        <v>1.0070604848199578</v>
      </c>
      <c r="Q173" s="107">
        <f t="shared" si="144"/>
        <v>5844</v>
      </c>
      <c r="R173" s="113">
        <v>12020</v>
      </c>
      <c r="S173" s="84">
        <v>11</v>
      </c>
      <c r="T173" s="116">
        <v>0</v>
      </c>
      <c r="U173" s="116">
        <v>10</v>
      </c>
      <c r="V173" s="110">
        <f t="shared" si="97"/>
        <v>10</v>
      </c>
      <c r="W173" s="110">
        <f t="shared" si="104"/>
        <v>11501</v>
      </c>
      <c r="X173" s="123">
        <f t="shared" si="109"/>
        <v>51</v>
      </c>
      <c r="Y173" s="125">
        <f t="shared" si="116"/>
        <v>10.714285714285714</v>
      </c>
      <c r="Z173" s="53">
        <f t="shared" si="105"/>
        <v>1.0008702462796972</v>
      </c>
      <c r="AA173" s="73">
        <f t="shared" si="106"/>
        <v>8.7024627969722879E-4</v>
      </c>
      <c r="AB173" s="105">
        <f t="shared" si="120"/>
        <v>1</v>
      </c>
      <c r="AC173" s="106">
        <f t="shared" si="98"/>
        <v>6165</v>
      </c>
      <c r="AD173" s="84">
        <v>6167</v>
      </c>
      <c r="AE173" s="101">
        <v>2</v>
      </c>
      <c r="AF173" s="116">
        <v>0</v>
      </c>
      <c r="AG173" s="116">
        <v>4</v>
      </c>
      <c r="AH173" s="128">
        <f t="shared" si="99"/>
        <v>4</v>
      </c>
      <c r="AI173" s="128">
        <f t="shared" si="107"/>
        <v>6176</v>
      </c>
      <c r="AJ173" s="123">
        <f t="shared" si="110"/>
        <v>13</v>
      </c>
      <c r="AK173" s="125">
        <f t="shared" si="115"/>
        <v>3.1428571428571428</v>
      </c>
      <c r="AL173" s="70">
        <f t="shared" si="122"/>
        <v>1.0006480881399871</v>
      </c>
      <c r="AM173" s="73">
        <f t="shared" si="123"/>
        <v>6.480881399870686E-4</v>
      </c>
      <c r="AN173" s="74">
        <f t="shared" si="127"/>
        <v>1.2222222222222221</v>
      </c>
      <c r="AO173" s="316">
        <f t="shared" si="117"/>
        <v>117</v>
      </c>
      <c r="AP173" s="316">
        <f t="shared" si="118"/>
        <v>7</v>
      </c>
      <c r="AQ173" s="316">
        <f t="shared" si="119"/>
        <v>1</v>
      </c>
      <c r="AR173" s="221" t="s">
        <v>190</v>
      </c>
      <c r="AS173" s="174">
        <v>61840</v>
      </c>
      <c r="AT173" s="169"/>
      <c r="AU173" s="178"/>
      <c r="AV173" s="335"/>
      <c r="AW173" s="235" t="s">
        <v>190</v>
      </c>
      <c r="AX173" s="289">
        <v>514</v>
      </c>
      <c r="AY173" s="232">
        <f t="shared" si="129"/>
        <v>-1</v>
      </c>
      <c r="AZ173" s="290">
        <v>515</v>
      </c>
      <c r="BA173" s="41">
        <f t="shared" si="128"/>
        <v>553.14285714285711</v>
      </c>
      <c r="BB173" s="2">
        <f t="shared" si="91"/>
        <v>8</v>
      </c>
      <c r="BC173" s="169">
        <f t="shared" si="130"/>
        <v>0</v>
      </c>
      <c r="BD173" s="293">
        <v>8</v>
      </c>
      <c r="BE173" s="41">
        <f t="shared" si="141"/>
        <v>8.7142857142857135</v>
      </c>
      <c r="BF173" s="2">
        <f t="shared" si="94"/>
        <v>5</v>
      </c>
      <c r="BG173" s="233">
        <f t="shared" si="131"/>
        <v>0</v>
      </c>
      <c r="BH173" s="300">
        <v>5</v>
      </c>
      <c r="BI173" s="234">
        <f t="shared" si="142"/>
        <v>4.7142857142857144</v>
      </c>
      <c r="BK173" s="219" t="s">
        <v>190</v>
      </c>
      <c r="BL173" s="34" t="s">
        <v>191</v>
      </c>
      <c r="BM173" s="58">
        <v>8</v>
      </c>
      <c r="BN173" s="2">
        <f t="shared" si="140"/>
        <v>8</v>
      </c>
      <c r="BO173" s="34" t="s">
        <v>434</v>
      </c>
      <c r="BP173" s="58">
        <v>2</v>
      </c>
      <c r="BQ173" s="2">
        <f t="shared" si="132"/>
        <v>5</v>
      </c>
      <c r="BS173" s="17">
        <f t="shared" si="121"/>
        <v>619.85714285714289</v>
      </c>
      <c r="BT173" s="132">
        <v>1335</v>
      </c>
      <c r="CM173" s="1" t="s">
        <v>190</v>
      </c>
      <c r="CN173" s="132">
        <v>12</v>
      </c>
      <c r="CO173" s="132">
        <v>423</v>
      </c>
      <c r="CP173" s="132">
        <v>79</v>
      </c>
      <c r="CQ173" s="132">
        <v>13</v>
      </c>
      <c r="CR173" s="132">
        <v>423</v>
      </c>
      <c r="CS173" s="132">
        <v>79</v>
      </c>
      <c r="CT173" s="236">
        <v>44057</v>
      </c>
      <c r="CU173" s="304">
        <f t="shared" si="133"/>
        <v>-1</v>
      </c>
      <c r="CV173" s="132">
        <f t="shared" si="134"/>
        <v>-1</v>
      </c>
      <c r="CW173" s="132">
        <f t="shared" si="135"/>
        <v>0</v>
      </c>
      <c r="CX173" s="132">
        <f t="shared" si="136"/>
        <v>0</v>
      </c>
      <c r="CY173" s="34">
        <f t="shared" si="137"/>
        <v>1</v>
      </c>
      <c r="CZ173" s="17">
        <f t="shared" si="138"/>
        <v>0</v>
      </c>
      <c r="DA173" s="180">
        <f t="shared" si="139"/>
        <v>0</v>
      </c>
      <c r="DB173" s="132">
        <f t="shared" si="88"/>
        <v>12</v>
      </c>
      <c r="DC173" s="132">
        <f t="shared" si="89"/>
        <v>423</v>
      </c>
      <c r="DD173" s="132">
        <f t="shared" si="90"/>
        <v>79</v>
      </c>
    </row>
    <row r="174" spans="1:108" x14ac:dyDescent="0.25">
      <c r="A174" s="51">
        <v>171</v>
      </c>
      <c r="B174" s="132">
        <v>145</v>
      </c>
      <c r="C174" s="54">
        <v>44058</v>
      </c>
      <c r="D174" s="107">
        <f t="shared" ref="D174:D199" si="145">E173-Q174-AC174</f>
        <v>49820</v>
      </c>
      <c r="E174" s="113">
        <f t="shared" si="125"/>
        <v>62495</v>
      </c>
      <c r="F174" s="84">
        <f t="shared" si="126"/>
        <v>655</v>
      </c>
      <c r="G174" s="116">
        <v>0</v>
      </c>
      <c r="H174" s="116">
        <v>545</v>
      </c>
      <c r="I174" s="110">
        <f t="shared" si="95"/>
        <v>545</v>
      </c>
      <c r="J174" s="110">
        <f t="shared" si="100"/>
        <v>63104</v>
      </c>
      <c r="K174" s="123">
        <f t="shared" si="108"/>
        <v>4508</v>
      </c>
      <c r="L174" s="126">
        <f t="shared" si="114"/>
        <v>599.71428571428567</v>
      </c>
      <c r="M174" s="70">
        <f t="shared" si="101"/>
        <v>1.0087117760833773</v>
      </c>
      <c r="N174" s="73">
        <f t="shared" si="102"/>
        <v>8.711776083377254E-3</v>
      </c>
      <c r="O174" s="73">
        <f t="shared" si="103"/>
        <v>1.0129361508392876E-2</v>
      </c>
      <c r="P174" s="70">
        <f t="shared" si="143"/>
        <v>0.98107034353820965</v>
      </c>
      <c r="Q174" s="107">
        <f t="shared" si="144"/>
        <v>5853</v>
      </c>
      <c r="R174" s="113">
        <v>12027</v>
      </c>
      <c r="S174" s="84">
        <v>7</v>
      </c>
      <c r="T174" s="116">
        <v>0</v>
      </c>
      <c r="U174" s="116">
        <v>8</v>
      </c>
      <c r="V174" s="110">
        <f t="shared" si="97"/>
        <v>8</v>
      </c>
      <c r="W174" s="110">
        <f t="shared" si="104"/>
        <v>11509</v>
      </c>
      <c r="X174" s="123">
        <f t="shared" si="109"/>
        <v>56</v>
      </c>
      <c r="Y174" s="125">
        <f t="shared" si="116"/>
        <v>10.285714285714286</v>
      </c>
      <c r="Z174" s="53">
        <f t="shared" si="105"/>
        <v>1.0006955916876794</v>
      </c>
      <c r="AA174" s="73">
        <f t="shared" si="106"/>
        <v>6.9559168767940882E-4</v>
      </c>
      <c r="AB174" s="105">
        <f t="shared" si="120"/>
        <v>0.96000000000000019</v>
      </c>
      <c r="AC174" s="106">
        <f t="shared" si="98"/>
        <v>6167</v>
      </c>
      <c r="AD174" s="84">
        <v>6169</v>
      </c>
      <c r="AE174" s="101">
        <v>2</v>
      </c>
      <c r="AF174" s="116">
        <v>0</v>
      </c>
      <c r="AG174" s="116">
        <v>5</v>
      </c>
      <c r="AH174" s="128">
        <f t="shared" si="99"/>
        <v>5</v>
      </c>
      <c r="AI174" s="128">
        <f t="shared" si="107"/>
        <v>6181</v>
      </c>
      <c r="AJ174" s="123">
        <f t="shared" si="110"/>
        <v>12</v>
      </c>
      <c r="AK174" s="125">
        <f t="shared" si="115"/>
        <v>3.7142857142857144</v>
      </c>
      <c r="AL174" s="70">
        <f t="shared" si="122"/>
        <v>1.0008095854922279</v>
      </c>
      <c r="AM174" s="73">
        <f t="shared" si="123"/>
        <v>8.0958549222787113E-4</v>
      </c>
      <c r="AN174" s="74">
        <f t="shared" si="127"/>
        <v>1.1818181818181819</v>
      </c>
      <c r="AO174" s="316">
        <f t="shared" si="117"/>
        <v>169</v>
      </c>
      <c r="AP174" s="316">
        <f t="shared" si="118"/>
        <v>5</v>
      </c>
      <c r="AQ174" s="316">
        <f t="shared" si="119"/>
        <v>-1</v>
      </c>
      <c r="AR174" s="221" t="s">
        <v>191</v>
      </c>
      <c r="AS174" s="174">
        <v>62495</v>
      </c>
      <c r="AT174" s="169"/>
      <c r="AU174" s="178"/>
      <c r="AV174" s="335"/>
      <c r="AW174" s="235" t="s">
        <v>191</v>
      </c>
      <c r="AX174" s="289">
        <v>512</v>
      </c>
      <c r="AY174" s="232">
        <f t="shared" si="129"/>
        <v>0</v>
      </c>
      <c r="AZ174" s="290">
        <v>512</v>
      </c>
      <c r="BA174" s="41">
        <f t="shared" si="128"/>
        <v>550.85714285714289</v>
      </c>
      <c r="BB174" s="2">
        <f t="shared" si="91"/>
        <v>8</v>
      </c>
      <c r="BC174" s="169">
        <f t="shared" si="130"/>
        <v>0</v>
      </c>
      <c r="BD174" s="293">
        <v>8</v>
      </c>
      <c r="BE174" s="41">
        <f t="shared" si="141"/>
        <v>8.4285714285714288</v>
      </c>
      <c r="BF174" s="2">
        <f t="shared" si="94"/>
        <v>4</v>
      </c>
      <c r="BG174" s="233">
        <f t="shared" si="131"/>
        <v>0</v>
      </c>
      <c r="BH174" s="300">
        <v>4</v>
      </c>
      <c r="BI174" s="234">
        <f t="shared" si="142"/>
        <v>4.8571428571428568</v>
      </c>
      <c r="BK174" s="219" t="s">
        <v>191</v>
      </c>
      <c r="BL174" s="34" t="s">
        <v>192</v>
      </c>
      <c r="BM174" s="58">
        <v>4</v>
      </c>
      <c r="BN174" s="2">
        <f t="shared" si="140"/>
        <v>8</v>
      </c>
      <c r="BO174" s="34" t="s">
        <v>435</v>
      </c>
      <c r="BP174" s="58">
        <v>2</v>
      </c>
      <c r="BQ174" s="2">
        <f t="shared" si="132"/>
        <v>4</v>
      </c>
      <c r="BS174" s="17">
        <f t="shared" si="121"/>
        <v>644</v>
      </c>
      <c r="BT174" s="132">
        <v>1335</v>
      </c>
      <c r="CM174" s="1" t="s">
        <v>191</v>
      </c>
      <c r="CN174" s="132">
        <v>23</v>
      </c>
      <c r="CO174" s="132">
        <v>415</v>
      </c>
      <c r="CP174" s="132">
        <v>74</v>
      </c>
      <c r="CQ174" s="132">
        <v>23</v>
      </c>
      <c r="CR174" s="132">
        <v>415</v>
      </c>
      <c r="CS174" s="132">
        <v>74</v>
      </c>
      <c r="CT174" s="236">
        <v>44058</v>
      </c>
      <c r="CU174" s="304">
        <f t="shared" si="133"/>
        <v>0</v>
      </c>
      <c r="CV174" s="132">
        <f t="shared" si="134"/>
        <v>0</v>
      </c>
      <c r="CW174" s="132">
        <f t="shared" si="135"/>
        <v>0</v>
      </c>
      <c r="CX174" s="132">
        <f t="shared" si="136"/>
        <v>0</v>
      </c>
      <c r="CY174" s="34">
        <f t="shared" si="137"/>
        <v>0</v>
      </c>
      <c r="CZ174" s="17">
        <f t="shared" si="138"/>
        <v>0</v>
      </c>
      <c r="DA174" s="180">
        <f t="shared" si="139"/>
        <v>0</v>
      </c>
      <c r="DB174" s="132">
        <f t="shared" si="88"/>
        <v>23</v>
      </c>
      <c r="DC174" s="132">
        <f t="shared" si="89"/>
        <v>415</v>
      </c>
      <c r="DD174" s="132">
        <f t="shared" si="90"/>
        <v>74</v>
      </c>
    </row>
    <row r="175" spans="1:108" x14ac:dyDescent="0.25">
      <c r="A175" s="51">
        <v>172</v>
      </c>
      <c r="B175" s="132">
        <v>146</v>
      </c>
      <c r="C175" s="54">
        <v>44059</v>
      </c>
      <c r="D175" s="107">
        <f t="shared" si="145"/>
        <v>50468</v>
      </c>
      <c r="E175" s="113">
        <f t="shared" si="125"/>
        <v>63002</v>
      </c>
      <c r="F175" s="84">
        <f t="shared" si="126"/>
        <v>507</v>
      </c>
      <c r="G175" s="116">
        <v>0</v>
      </c>
      <c r="H175" s="116">
        <v>434</v>
      </c>
      <c r="I175" s="110">
        <f t="shared" si="95"/>
        <v>434</v>
      </c>
      <c r="J175" s="110">
        <f t="shared" si="100"/>
        <v>63538</v>
      </c>
      <c r="K175" s="123">
        <f t="shared" si="108"/>
        <v>4438</v>
      </c>
      <c r="L175" s="126">
        <f t="shared" si="114"/>
        <v>580.42857142857144</v>
      </c>
      <c r="M175" s="70">
        <f t="shared" si="101"/>
        <v>1.0068775354969575</v>
      </c>
      <c r="N175" s="73">
        <f t="shared" si="102"/>
        <v>6.8775354969574654E-3</v>
      </c>
      <c r="O175" s="73">
        <f t="shared" si="103"/>
        <v>9.2383152687846685E-3</v>
      </c>
      <c r="P175" s="70">
        <f t="shared" si="143"/>
        <v>0.96784182944259178</v>
      </c>
      <c r="Q175" s="107">
        <f t="shared" si="144"/>
        <v>5858</v>
      </c>
      <c r="R175" s="113">
        <v>12033</v>
      </c>
      <c r="S175" s="84">
        <v>6</v>
      </c>
      <c r="T175" s="116">
        <v>0</v>
      </c>
      <c r="U175" s="116">
        <v>10</v>
      </c>
      <c r="V175" s="110">
        <f t="shared" si="97"/>
        <v>10</v>
      </c>
      <c r="W175" s="110">
        <f t="shared" si="104"/>
        <v>11519</v>
      </c>
      <c r="X175" s="123">
        <f t="shared" si="109"/>
        <v>55</v>
      </c>
      <c r="Y175" s="125">
        <f t="shared" si="116"/>
        <v>9.8571428571428577</v>
      </c>
      <c r="Z175" s="53">
        <f t="shared" si="105"/>
        <v>1.0008688852202623</v>
      </c>
      <c r="AA175" s="73">
        <f t="shared" si="106"/>
        <v>8.6888522026229431E-4</v>
      </c>
      <c r="AB175" s="105">
        <f t="shared" si="120"/>
        <v>0.95833333333333326</v>
      </c>
      <c r="AC175" s="106">
        <f t="shared" si="98"/>
        <v>6169</v>
      </c>
      <c r="AD175" s="84">
        <v>6172</v>
      </c>
      <c r="AE175" s="101">
        <v>3</v>
      </c>
      <c r="AF175" s="116">
        <v>0</v>
      </c>
      <c r="AG175" s="116">
        <v>2</v>
      </c>
      <c r="AH175" s="128">
        <f t="shared" si="99"/>
        <v>2</v>
      </c>
      <c r="AI175" s="128">
        <f t="shared" si="107"/>
        <v>6183</v>
      </c>
      <c r="AJ175" s="123">
        <f t="shared" si="110"/>
        <v>15</v>
      </c>
      <c r="AK175" s="125">
        <f t="shared" si="115"/>
        <v>3.7142857142857144</v>
      </c>
      <c r="AL175" s="70">
        <f t="shared" si="122"/>
        <v>1.0003235722375021</v>
      </c>
      <c r="AM175" s="73">
        <f t="shared" si="123"/>
        <v>3.2357223750212327E-4</v>
      </c>
      <c r="AN175" s="74">
        <f t="shared" si="127"/>
        <v>1</v>
      </c>
      <c r="AO175" s="316">
        <f t="shared" si="117"/>
        <v>-70</v>
      </c>
      <c r="AP175" s="316">
        <f t="shared" si="118"/>
        <v>-1</v>
      </c>
      <c r="AQ175" s="316">
        <f t="shared" si="119"/>
        <v>3</v>
      </c>
      <c r="AR175" s="221" t="s">
        <v>192</v>
      </c>
      <c r="AS175" s="174">
        <v>63002</v>
      </c>
      <c r="AT175" s="169"/>
      <c r="AU175" s="178"/>
      <c r="AV175" s="335"/>
      <c r="AW175" s="235" t="s">
        <v>192</v>
      </c>
      <c r="AX175" s="289">
        <v>442</v>
      </c>
      <c r="AY175" s="232">
        <f t="shared" si="129"/>
        <v>-1</v>
      </c>
      <c r="AZ175" s="290">
        <v>443</v>
      </c>
      <c r="BA175" s="41">
        <f t="shared" si="128"/>
        <v>540.14285714285711</v>
      </c>
      <c r="BB175" s="2">
        <f t="shared" si="91"/>
        <v>4</v>
      </c>
      <c r="BC175" s="169">
        <f t="shared" si="130"/>
        <v>0</v>
      </c>
      <c r="BD175" s="293">
        <v>4</v>
      </c>
      <c r="BE175" s="41">
        <f t="shared" si="141"/>
        <v>8</v>
      </c>
      <c r="BF175" s="2">
        <f t="shared" si="94"/>
        <v>0</v>
      </c>
      <c r="BG175" s="233">
        <f t="shared" si="131"/>
        <v>0</v>
      </c>
      <c r="BH175" s="300">
        <v>0</v>
      </c>
      <c r="BI175" s="234">
        <f t="shared" si="142"/>
        <v>4.2857142857142856</v>
      </c>
      <c r="BK175" s="219" t="s">
        <v>192</v>
      </c>
      <c r="BL175" s="228" t="s">
        <v>144</v>
      </c>
      <c r="BM175" s="231">
        <v>8</v>
      </c>
      <c r="BN175" s="2">
        <f t="shared" si="140"/>
        <v>4</v>
      </c>
      <c r="BO175" s="228" t="s">
        <v>455</v>
      </c>
      <c r="BP175" s="231">
        <v>1</v>
      </c>
      <c r="BQ175" s="2">
        <f t="shared" si="132"/>
        <v>0</v>
      </c>
      <c r="BS175" s="17">
        <f t="shared" si="121"/>
        <v>634</v>
      </c>
      <c r="BT175" s="132">
        <v>1335</v>
      </c>
      <c r="CM175" s="1" t="s">
        <v>192</v>
      </c>
      <c r="CN175" s="132">
        <v>5</v>
      </c>
      <c r="CO175" s="132">
        <v>362</v>
      </c>
      <c r="CP175" s="132">
        <v>75</v>
      </c>
      <c r="CQ175" s="132">
        <v>5</v>
      </c>
      <c r="CR175" s="132">
        <v>362</v>
      </c>
      <c r="CS175" s="132">
        <v>76</v>
      </c>
      <c r="CT175" s="236">
        <v>44059</v>
      </c>
      <c r="CU175" s="304">
        <f t="shared" si="133"/>
        <v>-1</v>
      </c>
      <c r="CV175" s="132">
        <f t="shared" si="134"/>
        <v>0</v>
      </c>
      <c r="CW175" s="132">
        <f t="shared" si="135"/>
        <v>0</v>
      </c>
      <c r="CX175" s="132">
        <f t="shared" si="136"/>
        <v>-1</v>
      </c>
      <c r="CY175" s="34">
        <f t="shared" si="137"/>
        <v>0</v>
      </c>
      <c r="CZ175" s="17">
        <f t="shared" si="138"/>
        <v>0</v>
      </c>
      <c r="DA175" s="180">
        <f t="shared" si="139"/>
        <v>1</v>
      </c>
      <c r="DB175" s="132">
        <f t="shared" si="88"/>
        <v>5</v>
      </c>
      <c r="DC175" s="132">
        <f t="shared" si="89"/>
        <v>362</v>
      </c>
      <c r="DD175" s="132">
        <f t="shared" si="90"/>
        <v>75</v>
      </c>
    </row>
    <row r="176" spans="1:108" x14ac:dyDescent="0.25">
      <c r="A176" s="51">
        <v>173</v>
      </c>
      <c r="B176" s="132">
        <v>147</v>
      </c>
      <c r="C176" s="54">
        <v>44060</v>
      </c>
      <c r="D176" s="107">
        <f t="shared" si="145"/>
        <v>50969</v>
      </c>
      <c r="E176" s="113">
        <f t="shared" si="125"/>
        <v>63484</v>
      </c>
      <c r="F176" s="84">
        <f t="shared" si="126"/>
        <v>482</v>
      </c>
      <c r="G176" s="116">
        <v>0</v>
      </c>
      <c r="H176" s="116">
        <v>431</v>
      </c>
      <c r="I176" s="110">
        <f t="shared" si="95"/>
        <v>431</v>
      </c>
      <c r="J176" s="110">
        <f t="shared" si="100"/>
        <v>63969</v>
      </c>
      <c r="K176" s="123">
        <f t="shared" si="108"/>
        <v>4290</v>
      </c>
      <c r="L176" s="126">
        <f t="shared" si="114"/>
        <v>566.57142857142856</v>
      </c>
      <c r="M176" s="70">
        <f t="shared" si="101"/>
        <v>1.0067833422518808</v>
      </c>
      <c r="N176" s="73">
        <f t="shared" si="102"/>
        <v>6.7833422518808195E-3</v>
      </c>
      <c r="O176" s="73">
        <f t="shared" si="103"/>
        <v>8.6109025102555584E-3</v>
      </c>
      <c r="P176" s="70">
        <f t="shared" si="143"/>
        <v>0.97612601525966025</v>
      </c>
      <c r="Q176" s="107">
        <f t="shared" si="144"/>
        <v>5861</v>
      </c>
      <c r="R176" s="113">
        <f t="shared" ref="R176:R207" si="146">AT176</f>
        <v>12038</v>
      </c>
      <c r="S176" s="84">
        <f t="shared" ref="S176:S207" si="147">R176-R175</f>
        <v>5</v>
      </c>
      <c r="T176" s="116">
        <v>1</v>
      </c>
      <c r="U176" s="116">
        <v>10</v>
      </c>
      <c r="V176" s="110">
        <f t="shared" si="97"/>
        <v>11</v>
      </c>
      <c r="W176" s="110">
        <f t="shared" si="104"/>
        <v>11530</v>
      </c>
      <c r="X176" s="123">
        <f t="shared" si="109"/>
        <v>54</v>
      </c>
      <c r="Y176" s="125">
        <f t="shared" si="116"/>
        <v>9.4285714285714288</v>
      </c>
      <c r="Z176" s="53">
        <f t="shared" si="105"/>
        <v>1.0009549440055561</v>
      </c>
      <c r="AA176" s="73">
        <f t="shared" si="106"/>
        <v>9.5494400555606873E-4</v>
      </c>
      <c r="AB176" s="105">
        <f t="shared" si="120"/>
        <v>0.95652173913043481</v>
      </c>
      <c r="AC176" s="106">
        <f t="shared" si="98"/>
        <v>6172</v>
      </c>
      <c r="AD176" s="84">
        <f t="shared" ref="AD176:AD207" si="148">AU176</f>
        <v>6172</v>
      </c>
      <c r="AE176" s="168">
        <f t="shared" ref="AE176:AE207" si="149">AD176-AD175</f>
        <v>0</v>
      </c>
      <c r="AF176" s="116">
        <v>0</v>
      </c>
      <c r="AG176" s="116">
        <v>5</v>
      </c>
      <c r="AH176" s="128">
        <f t="shared" si="99"/>
        <v>5</v>
      </c>
      <c r="AI176" s="128">
        <f t="shared" si="107"/>
        <v>6188</v>
      </c>
      <c r="AJ176" s="123">
        <f t="shared" si="110"/>
        <v>15</v>
      </c>
      <c r="AK176" s="125">
        <f t="shared" si="115"/>
        <v>3.7142857142857144</v>
      </c>
      <c r="AL176" s="70">
        <f t="shared" si="122"/>
        <v>1.0008086689309397</v>
      </c>
      <c r="AM176" s="73">
        <f t="shared" si="123"/>
        <v>8.0866893093967107E-4</v>
      </c>
      <c r="AN176" s="74">
        <f t="shared" si="127"/>
        <v>1</v>
      </c>
      <c r="AO176" s="316">
        <f t="shared" si="117"/>
        <v>-148</v>
      </c>
      <c r="AP176" s="316">
        <f t="shared" si="118"/>
        <v>-1</v>
      </c>
      <c r="AQ176" s="316">
        <f t="shared" si="119"/>
        <v>0</v>
      </c>
      <c r="AR176" s="221" t="s">
        <v>144</v>
      </c>
      <c r="AS176" s="174">
        <v>63484</v>
      </c>
      <c r="AT176" s="169">
        <v>12038</v>
      </c>
      <c r="AU176" s="178">
        <v>6172</v>
      </c>
      <c r="AV176" s="335"/>
      <c r="AW176" s="235" t="s">
        <v>144</v>
      </c>
      <c r="AX176" s="289">
        <v>498</v>
      </c>
      <c r="AY176" s="232">
        <f t="shared" si="129"/>
        <v>0</v>
      </c>
      <c r="AZ176" s="290">
        <v>498</v>
      </c>
      <c r="BA176" s="41">
        <f t="shared" si="128"/>
        <v>525</v>
      </c>
      <c r="BB176" s="2">
        <f t="shared" si="91"/>
        <v>8</v>
      </c>
      <c r="BC176" s="169">
        <f t="shared" si="130"/>
        <v>0</v>
      </c>
      <c r="BD176" s="293">
        <v>8</v>
      </c>
      <c r="BE176" s="41">
        <f t="shared" si="141"/>
        <v>7.7142857142857144</v>
      </c>
      <c r="BF176" s="2">
        <f t="shared" si="94"/>
        <v>2</v>
      </c>
      <c r="BG176" s="233">
        <f t="shared" si="131"/>
        <v>0</v>
      </c>
      <c r="BH176" s="300">
        <v>2</v>
      </c>
      <c r="BI176" s="234">
        <f t="shared" si="142"/>
        <v>3.5714285714285716</v>
      </c>
      <c r="BK176" s="219" t="s">
        <v>144</v>
      </c>
      <c r="BL176" s="34" t="s">
        <v>145</v>
      </c>
      <c r="BM176" s="58">
        <v>3</v>
      </c>
      <c r="BN176" s="2">
        <f t="shared" si="140"/>
        <v>8</v>
      </c>
      <c r="BO176" s="34" t="s">
        <v>487</v>
      </c>
      <c r="BP176" s="58">
        <v>1</v>
      </c>
      <c r="BQ176" s="2">
        <f t="shared" si="132"/>
        <v>2</v>
      </c>
      <c r="BS176" s="17">
        <f t="shared" si="121"/>
        <v>612.85714285714289</v>
      </c>
      <c r="BT176" s="132">
        <v>1335</v>
      </c>
      <c r="CM176" s="1" t="s">
        <v>144</v>
      </c>
      <c r="CN176" s="132">
        <v>12</v>
      </c>
      <c r="CO176" s="132">
        <v>429</v>
      </c>
      <c r="CP176" s="132">
        <v>57</v>
      </c>
      <c r="CQ176" s="132">
        <v>13</v>
      </c>
      <c r="CR176" s="132">
        <v>428</v>
      </c>
      <c r="CS176" s="132">
        <v>57</v>
      </c>
      <c r="CT176" s="236">
        <v>44060</v>
      </c>
      <c r="CU176" s="304">
        <f t="shared" si="133"/>
        <v>0</v>
      </c>
      <c r="CV176" s="132">
        <f t="shared" si="134"/>
        <v>-1</v>
      </c>
      <c r="CW176" s="132">
        <f t="shared" si="135"/>
        <v>1</v>
      </c>
      <c r="CX176" s="132">
        <f t="shared" si="136"/>
        <v>0</v>
      </c>
      <c r="CY176" s="34">
        <f t="shared" si="137"/>
        <v>1</v>
      </c>
      <c r="CZ176" s="17">
        <f t="shared" si="138"/>
        <v>0</v>
      </c>
      <c r="DA176" s="180">
        <f t="shared" si="139"/>
        <v>0</v>
      </c>
      <c r="DB176" s="132">
        <f t="shared" si="88"/>
        <v>12</v>
      </c>
      <c r="DC176" s="132">
        <f t="shared" si="89"/>
        <v>428</v>
      </c>
      <c r="DD176" s="132">
        <f t="shared" si="90"/>
        <v>57</v>
      </c>
    </row>
    <row r="177" spans="1:111" x14ac:dyDescent="0.25">
      <c r="A177" s="51">
        <v>174</v>
      </c>
      <c r="B177" s="132">
        <v>148</v>
      </c>
      <c r="C177" s="54">
        <v>44061</v>
      </c>
      <c r="D177" s="107">
        <f t="shared" si="145"/>
        <v>51446</v>
      </c>
      <c r="E177" s="113">
        <f t="shared" si="125"/>
        <v>63973</v>
      </c>
      <c r="F177" s="84">
        <f t="shared" si="126"/>
        <v>489</v>
      </c>
      <c r="G177" s="116">
        <v>0</v>
      </c>
      <c r="H177" s="116">
        <v>562</v>
      </c>
      <c r="I177" s="110">
        <f t="shared" si="95"/>
        <v>562</v>
      </c>
      <c r="J177" s="110">
        <f t="shared" si="100"/>
        <v>64531</v>
      </c>
      <c r="K177" s="123">
        <f t="shared" si="108"/>
        <v>4000</v>
      </c>
      <c r="L177" s="126">
        <f t="shared" si="114"/>
        <v>549.71428571428567</v>
      </c>
      <c r="M177" s="70">
        <f t="shared" si="101"/>
        <v>1.0087855054792165</v>
      </c>
      <c r="N177" s="73">
        <f t="shared" si="102"/>
        <v>8.7855054792165266E-3</v>
      </c>
      <c r="O177" s="73">
        <f t="shared" si="103"/>
        <v>8.1358097576857084E-3</v>
      </c>
      <c r="P177" s="70">
        <f t="shared" si="143"/>
        <v>0.97024710035300044</v>
      </c>
      <c r="Q177" s="107">
        <f t="shared" si="144"/>
        <v>5866</v>
      </c>
      <c r="R177" s="113">
        <f t="shared" si="146"/>
        <v>12042</v>
      </c>
      <c r="S177" s="84">
        <f t="shared" si="147"/>
        <v>4</v>
      </c>
      <c r="T177" s="116">
        <v>0</v>
      </c>
      <c r="U177" s="116">
        <v>6</v>
      </c>
      <c r="V177" s="110">
        <f t="shared" si="97"/>
        <v>6</v>
      </c>
      <c r="W177" s="110">
        <f t="shared" si="104"/>
        <v>11536</v>
      </c>
      <c r="X177" s="123">
        <f t="shared" si="109"/>
        <v>48</v>
      </c>
      <c r="Y177" s="125">
        <f t="shared" si="116"/>
        <v>9.2857142857142865</v>
      </c>
      <c r="Z177" s="53">
        <f t="shared" si="105"/>
        <v>1.0005203816131829</v>
      </c>
      <c r="AA177" s="73">
        <f t="shared" si="106"/>
        <v>5.2038161318290754E-4</v>
      </c>
      <c r="AB177" s="105">
        <f t="shared" si="120"/>
        <v>0.98484848484848486</v>
      </c>
      <c r="AC177" s="106">
        <f t="shared" si="98"/>
        <v>6172</v>
      </c>
      <c r="AD177" s="84">
        <f t="shared" si="148"/>
        <v>6175</v>
      </c>
      <c r="AE177" s="168">
        <f t="shared" si="149"/>
        <v>3</v>
      </c>
      <c r="AF177" s="116">
        <v>0</v>
      </c>
      <c r="AG177" s="116">
        <v>3</v>
      </c>
      <c r="AH177" s="128">
        <f t="shared" si="99"/>
        <v>3</v>
      </c>
      <c r="AI177" s="128">
        <f t="shared" si="107"/>
        <v>6191</v>
      </c>
      <c r="AJ177" s="123">
        <f t="shared" si="110"/>
        <v>16</v>
      </c>
      <c r="AK177" s="125">
        <f t="shared" si="115"/>
        <v>3.7142857142857144</v>
      </c>
      <c r="AL177" s="70">
        <f t="shared" si="122"/>
        <v>1.0004848093083387</v>
      </c>
      <c r="AM177" s="73">
        <f t="shared" si="123"/>
        <v>4.8480930833871838E-4</v>
      </c>
      <c r="AN177" s="74">
        <f t="shared" si="127"/>
        <v>1</v>
      </c>
      <c r="AO177" s="316">
        <f t="shared" si="117"/>
        <v>-290</v>
      </c>
      <c r="AP177" s="316">
        <f t="shared" si="118"/>
        <v>-6</v>
      </c>
      <c r="AQ177" s="316">
        <f t="shared" si="119"/>
        <v>1</v>
      </c>
      <c r="AR177" s="221" t="s">
        <v>145</v>
      </c>
      <c r="AS177" s="174">
        <v>63973</v>
      </c>
      <c r="AT177" s="169">
        <v>12042</v>
      </c>
      <c r="AU177" s="178">
        <v>6175</v>
      </c>
      <c r="AV177" s="335"/>
      <c r="AW177" s="235" t="s">
        <v>145</v>
      </c>
      <c r="AX177" s="289">
        <v>509</v>
      </c>
      <c r="AY177" s="232">
        <f t="shared" si="129"/>
        <v>0</v>
      </c>
      <c r="AZ177" s="290">
        <v>509</v>
      </c>
      <c r="BA177" s="41">
        <f t="shared" si="128"/>
        <v>515.85714285714289</v>
      </c>
      <c r="BB177" s="2">
        <f t="shared" si="91"/>
        <v>3</v>
      </c>
      <c r="BC177" s="169">
        <f t="shared" si="130"/>
        <v>0</v>
      </c>
      <c r="BD177" s="293">
        <v>3</v>
      </c>
      <c r="BE177" s="41">
        <f t="shared" si="141"/>
        <v>6.5714285714285712</v>
      </c>
      <c r="BF177" s="2">
        <f t="shared" si="94"/>
        <v>3</v>
      </c>
      <c r="BG177" s="233">
        <f t="shared" si="131"/>
        <v>0</v>
      </c>
      <c r="BH177" s="300">
        <v>3</v>
      </c>
      <c r="BI177" s="234">
        <f t="shared" si="142"/>
        <v>3</v>
      </c>
      <c r="BK177" s="219" t="s">
        <v>145</v>
      </c>
      <c r="BL177" s="34" t="s">
        <v>146</v>
      </c>
      <c r="BM177" s="58">
        <v>5</v>
      </c>
      <c r="BN177" s="2">
        <f t="shared" si="140"/>
        <v>3</v>
      </c>
      <c r="BO177" s="34" t="s">
        <v>491</v>
      </c>
      <c r="BP177" s="58">
        <v>2</v>
      </c>
      <c r="BQ177" s="2">
        <f t="shared" si="132"/>
        <v>3</v>
      </c>
      <c r="BS177" s="17">
        <f t="shared" si="121"/>
        <v>571.42857142857144</v>
      </c>
      <c r="BT177" s="132">
        <v>1335</v>
      </c>
      <c r="CM177" s="1" t="s">
        <v>145</v>
      </c>
      <c r="CN177" s="132">
        <v>10</v>
      </c>
      <c r="CO177" s="132">
        <v>405</v>
      </c>
      <c r="CP177" s="132">
        <v>94</v>
      </c>
      <c r="CQ177" s="132">
        <v>10</v>
      </c>
      <c r="CR177" s="132">
        <v>405</v>
      </c>
      <c r="CS177" s="132">
        <v>94</v>
      </c>
      <c r="CT177" s="236">
        <v>44061</v>
      </c>
      <c r="CU177" s="304">
        <f t="shared" si="133"/>
        <v>0</v>
      </c>
      <c r="CV177" s="132">
        <f t="shared" si="134"/>
        <v>0</v>
      </c>
      <c r="CW177" s="132">
        <f t="shared" si="135"/>
        <v>0</v>
      </c>
      <c r="CX177" s="132">
        <f t="shared" si="136"/>
        <v>0</v>
      </c>
      <c r="CY177" s="34">
        <f t="shared" si="137"/>
        <v>0</v>
      </c>
      <c r="CZ177" s="17">
        <f t="shared" si="138"/>
        <v>0</v>
      </c>
      <c r="DA177" s="180">
        <f t="shared" si="139"/>
        <v>0</v>
      </c>
      <c r="DB177" s="132">
        <f t="shared" si="88"/>
        <v>10</v>
      </c>
      <c r="DC177" s="132">
        <f t="shared" si="89"/>
        <v>405</v>
      </c>
      <c r="DD177" s="132">
        <f t="shared" si="90"/>
        <v>94</v>
      </c>
    </row>
    <row r="178" spans="1:111" x14ac:dyDescent="0.25">
      <c r="A178" s="51">
        <v>175</v>
      </c>
      <c r="B178" s="132">
        <v>149</v>
      </c>
      <c r="C178" s="54">
        <v>44062</v>
      </c>
      <c r="D178" s="107">
        <f t="shared" si="145"/>
        <v>51931</v>
      </c>
      <c r="E178" s="113">
        <f t="shared" si="125"/>
        <v>64525</v>
      </c>
      <c r="F178" s="84">
        <f t="shared" si="126"/>
        <v>552</v>
      </c>
      <c r="G178" s="116">
        <v>0</v>
      </c>
      <c r="H178" s="116">
        <v>573</v>
      </c>
      <c r="I178" s="110">
        <f t="shared" si="95"/>
        <v>573</v>
      </c>
      <c r="J178" s="110">
        <f t="shared" si="100"/>
        <v>65104</v>
      </c>
      <c r="K178" s="123">
        <f t="shared" si="108"/>
        <v>3898</v>
      </c>
      <c r="L178" s="126">
        <f t="shared" si="114"/>
        <v>545.57142857142856</v>
      </c>
      <c r="M178" s="70">
        <f t="shared" si="101"/>
        <v>1.0088794532860175</v>
      </c>
      <c r="N178" s="73">
        <f t="shared" si="102"/>
        <v>8.8794532860174691E-3</v>
      </c>
      <c r="O178" s="73">
        <f t="shared" si="103"/>
        <v>8.0075225194899072E-3</v>
      </c>
      <c r="P178" s="70">
        <f t="shared" si="143"/>
        <v>0.99246361746361755</v>
      </c>
      <c r="Q178" s="107">
        <f t="shared" si="144"/>
        <v>5867</v>
      </c>
      <c r="R178" s="113">
        <f t="shared" si="146"/>
        <v>12060</v>
      </c>
      <c r="S178" s="84">
        <f t="shared" si="147"/>
        <v>18</v>
      </c>
      <c r="T178" s="116">
        <v>0</v>
      </c>
      <c r="U178" s="116">
        <v>2</v>
      </c>
      <c r="V178" s="110">
        <f t="shared" si="97"/>
        <v>2</v>
      </c>
      <c r="W178" s="110">
        <f t="shared" si="104"/>
        <v>11538</v>
      </c>
      <c r="X178" s="123">
        <f t="shared" si="109"/>
        <v>57</v>
      </c>
      <c r="Y178" s="125">
        <f t="shared" si="116"/>
        <v>8</v>
      </c>
      <c r="Z178" s="53">
        <f t="shared" si="105"/>
        <v>1.0001733703190014</v>
      </c>
      <c r="AA178" s="73">
        <f t="shared" si="106"/>
        <v>1.733703190014424E-4</v>
      </c>
      <c r="AB178" s="105">
        <f t="shared" si="120"/>
        <v>0.86153846153846148</v>
      </c>
      <c r="AC178" s="106">
        <f t="shared" si="98"/>
        <v>6175</v>
      </c>
      <c r="AD178" s="84">
        <f t="shared" si="148"/>
        <v>6181</v>
      </c>
      <c r="AE178" s="168">
        <f t="shared" si="149"/>
        <v>6</v>
      </c>
      <c r="AF178" s="116">
        <v>0</v>
      </c>
      <c r="AG178" s="116">
        <v>2</v>
      </c>
      <c r="AH178" s="128">
        <f t="shared" si="99"/>
        <v>2</v>
      </c>
      <c r="AI178" s="128">
        <f t="shared" si="107"/>
        <v>6193</v>
      </c>
      <c r="AJ178" s="123">
        <f t="shared" si="110"/>
        <v>20</v>
      </c>
      <c r="AK178" s="125">
        <f t="shared" si="115"/>
        <v>3.5714285714285716</v>
      </c>
      <c r="AL178" s="70">
        <f t="shared" si="122"/>
        <v>1.0003230495881117</v>
      </c>
      <c r="AM178" s="73">
        <f t="shared" si="123"/>
        <v>3.2304958811169016E-4</v>
      </c>
      <c r="AN178" s="74">
        <f t="shared" si="127"/>
        <v>0.96153846153846156</v>
      </c>
      <c r="AO178" s="316">
        <f t="shared" si="117"/>
        <v>-102</v>
      </c>
      <c r="AP178" s="316">
        <f t="shared" si="118"/>
        <v>9</v>
      </c>
      <c r="AQ178" s="316">
        <f t="shared" si="119"/>
        <v>4</v>
      </c>
      <c r="AR178" s="221" t="s">
        <v>146</v>
      </c>
      <c r="AS178" s="174">
        <v>64525</v>
      </c>
      <c r="AT178" s="169">
        <v>12060</v>
      </c>
      <c r="AU178" s="178">
        <v>6181</v>
      </c>
      <c r="AV178" s="335"/>
      <c r="AW178" s="235" t="s">
        <v>146</v>
      </c>
      <c r="AX178" s="289">
        <v>502</v>
      </c>
      <c r="AY178" s="232">
        <f t="shared" si="129"/>
        <v>0</v>
      </c>
      <c r="AZ178" s="290">
        <v>502</v>
      </c>
      <c r="BA178" s="41">
        <f t="shared" si="128"/>
        <v>503</v>
      </c>
      <c r="BB178" s="2">
        <f t="shared" si="91"/>
        <v>5</v>
      </c>
      <c r="BC178" s="169">
        <f t="shared" si="130"/>
        <v>0</v>
      </c>
      <c r="BD178" s="293">
        <v>5</v>
      </c>
      <c r="BE178" s="41">
        <f t="shared" si="141"/>
        <v>6.4285714285714288</v>
      </c>
      <c r="BF178" s="2">
        <f t="shared" si="94"/>
        <v>2</v>
      </c>
      <c r="BG178" s="233">
        <f t="shared" si="131"/>
        <v>0</v>
      </c>
      <c r="BH178" s="300">
        <v>2</v>
      </c>
      <c r="BI178" s="234">
        <f t="shared" si="142"/>
        <v>2.2857142857142856</v>
      </c>
      <c r="BK178" s="219" t="s">
        <v>146</v>
      </c>
      <c r="BL178" s="228" t="s">
        <v>200</v>
      </c>
      <c r="BM178" s="231">
        <v>4</v>
      </c>
      <c r="BN178" s="2">
        <f t="shared" si="140"/>
        <v>5</v>
      </c>
      <c r="BO178" s="228" t="s">
        <v>509</v>
      </c>
      <c r="BP178" s="231">
        <v>1</v>
      </c>
      <c r="BQ178" s="2">
        <f t="shared" si="132"/>
        <v>2</v>
      </c>
      <c r="BS178" s="17">
        <f t="shared" si="121"/>
        <v>556.85714285714289</v>
      </c>
      <c r="BT178" s="132">
        <v>1335</v>
      </c>
      <c r="CM178" s="1" t="s">
        <v>146</v>
      </c>
      <c r="CN178" s="132">
        <v>9</v>
      </c>
      <c r="CO178" s="132">
        <v>411</v>
      </c>
      <c r="CP178" s="132">
        <v>82</v>
      </c>
      <c r="CQ178" s="132">
        <v>9</v>
      </c>
      <c r="CR178" s="132">
        <v>411</v>
      </c>
      <c r="CS178" s="132">
        <v>82</v>
      </c>
      <c r="CT178" s="236">
        <v>44062</v>
      </c>
      <c r="CU178" s="304">
        <f t="shared" si="133"/>
        <v>0</v>
      </c>
      <c r="CV178" s="132">
        <f t="shared" si="134"/>
        <v>0</v>
      </c>
      <c r="CW178" s="132">
        <f t="shared" si="135"/>
        <v>0</v>
      </c>
      <c r="CX178" s="132">
        <f t="shared" si="136"/>
        <v>0</v>
      </c>
      <c r="CY178" s="34">
        <f t="shared" si="137"/>
        <v>0</v>
      </c>
      <c r="CZ178" s="17">
        <f t="shared" si="138"/>
        <v>0</v>
      </c>
      <c r="DA178" s="180">
        <f t="shared" si="139"/>
        <v>0</v>
      </c>
      <c r="DB178" s="132">
        <f t="shared" si="88"/>
        <v>9</v>
      </c>
      <c r="DC178" s="132">
        <f t="shared" si="89"/>
        <v>411</v>
      </c>
      <c r="DD178" s="132">
        <f t="shared" si="90"/>
        <v>82</v>
      </c>
    </row>
    <row r="179" spans="1:111" x14ac:dyDescent="0.25">
      <c r="A179" s="51">
        <v>176</v>
      </c>
      <c r="B179" s="132">
        <v>150</v>
      </c>
      <c r="C179" s="54">
        <v>44063</v>
      </c>
      <c r="D179" s="107">
        <f t="shared" si="145"/>
        <v>52465</v>
      </c>
      <c r="E179" s="113">
        <f t="shared" si="125"/>
        <v>65054</v>
      </c>
      <c r="F179" s="84">
        <f t="shared" si="126"/>
        <v>529</v>
      </c>
      <c r="G179" s="116">
        <v>0</v>
      </c>
      <c r="H179" s="116">
        <v>501</v>
      </c>
      <c r="I179" s="110">
        <f t="shared" si="95"/>
        <v>501</v>
      </c>
      <c r="J179" s="110">
        <f t="shared" si="100"/>
        <v>65605</v>
      </c>
      <c r="K179" s="123">
        <f t="shared" si="108"/>
        <v>3850</v>
      </c>
      <c r="L179" s="126">
        <f t="shared" si="114"/>
        <v>519.42857142857144</v>
      </c>
      <c r="M179" s="70">
        <f t="shared" si="101"/>
        <v>1.007695379700172</v>
      </c>
      <c r="N179" s="73">
        <f t="shared" si="102"/>
        <v>7.6953797001719781E-3</v>
      </c>
      <c r="O179" s="73">
        <f t="shared" si="103"/>
        <v>7.8042432428488519E-3</v>
      </c>
      <c r="P179" s="70">
        <f t="shared" si="143"/>
        <v>0.95208169677926169</v>
      </c>
      <c r="Q179" s="107">
        <f t="shared" si="144"/>
        <v>5879</v>
      </c>
      <c r="R179" s="113">
        <f t="shared" si="146"/>
        <v>12070</v>
      </c>
      <c r="S179" s="84">
        <f t="shared" si="147"/>
        <v>10</v>
      </c>
      <c r="T179" s="116">
        <v>0</v>
      </c>
      <c r="U179" s="116">
        <v>7</v>
      </c>
      <c r="V179" s="110">
        <f t="shared" si="97"/>
        <v>7</v>
      </c>
      <c r="W179" s="110">
        <f t="shared" si="104"/>
        <v>11545</v>
      </c>
      <c r="X179" s="123">
        <f t="shared" si="109"/>
        <v>61</v>
      </c>
      <c r="Y179" s="125">
        <f t="shared" si="116"/>
        <v>7.7142857142857144</v>
      </c>
      <c r="Z179" s="53">
        <f t="shared" si="105"/>
        <v>1.0006066909343041</v>
      </c>
      <c r="AA179" s="73">
        <f t="shared" si="106"/>
        <v>6.0669093430409937E-4</v>
      </c>
      <c r="AB179" s="105">
        <f t="shared" si="120"/>
        <v>0.9642857142857143</v>
      </c>
      <c r="AC179" s="106">
        <f t="shared" si="98"/>
        <v>6181</v>
      </c>
      <c r="AD179" s="84">
        <f t="shared" si="148"/>
        <v>6191</v>
      </c>
      <c r="AE179" s="168">
        <f t="shared" si="149"/>
        <v>10</v>
      </c>
      <c r="AF179" s="116">
        <v>0</v>
      </c>
      <c r="AG179" s="116">
        <v>7</v>
      </c>
      <c r="AH179" s="128">
        <f t="shared" si="99"/>
        <v>7</v>
      </c>
      <c r="AI179" s="128">
        <f t="shared" si="107"/>
        <v>6200</v>
      </c>
      <c r="AJ179" s="123">
        <f t="shared" si="110"/>
        <v>26</v>
      </c>
      <c r="AK179" s="125">
        <f t="shared" si="115"/>
        <v>4</v>
      </c>
      <c r="AL179" s="70">
        <f t="shared" si="122"/>
        <v>1.0011303084127241</v>
      </c>
      <c r="AM179" s="73">
        <f t="shared" si="123"/>
        <v>1.1303084127241014E-3</v>
      </c>
      <c r="AN179" s="74">
        <f t="shared" si="127"/>
        <v>1.1199999999999999</v>
      </c>
      <c r="AO179" s="316">
        <f t="shared" si="117"/>
        <v>-48</v>
      </c>
      <c r="AP179" s="316">
        <f t="shared" si="118"/>
        <v>4</v>
      </c>
      <c r="AQ179" s="316">
        <f t="shared" si="119"/>
        <v>6</v>
      </c>
      <c r="AR179" s="221" t="s">
        <v>200</v>
      </c>
      <c r="AS179" s="174">
        <v>65054</v>
      </c>
      <c r="AT179" s="169">
        <v>12070</v>
      </c>
      <c r="AU179" s="178">
        <v>6191</v>
      </c>
      <c r="AV179" s="335"/>
      <c r="AW179" s="235" t="s">
        <v>200</v>
      </c>
      <c r="AX179" s="289">
        <v>472</v>
      </c>
      <c r="AY179" s="232">
        <f t="shared" si="129"/>
        <v>0</v>
      </c>
      <c r="AZ179" s="290">
        <v>472</v>
      </c>
      <c r="BA179" s="41">
        <f t="shared" si="128"/>
        <v>492.71428571428572</v>
      </c>
      <c r="BB179" s="2">
        <f t="shared" si="91"/>
        <v>4</v>
      </c>
      <c r="BC179" s="169">
        <f t="shared" si="130"/>
        <v>0</v>
      </c>
      <c r="BD179" s="293">
        <v>4</v>
      </c>
      <c r="BE179" s="41">
        <f t="shared" si="141"/>
        <v>5.7142857142857144</v>
      </c>
      <c r="BF179" s="2">
        <f t="shared" si="94"/>
        <v>1</v>
      </c>
      <c r="BG179" s="233">
        <f t="shared" si="131"/>
        <v>0</v>
      </c>
      <c r="BH179" s="300">
        <v>1</v>
      </c>
      <c r="BI179" s="234">
        <f t="shared" si="142"/>
        <v>2.4285714285714284</v>
      </c>
      <c r="BK179" s="219" t="s">
        <v>200</v>
      </c>
      <c r="BL179" s="228" t="s">
        <v>201</v>
      </c>
      <c r="BM179" s="231">
        <v>7</v>
      </c>
      <c r="BN179" s="2">
        <f t="shared" si="140"/>
        <v>4</v>
      </c>
      <c r="BO179" s="228" t="s">
        <v>510</v>
      </c>
      <c r="BP179" s="231">
        <v>1</v>
      </c>
      <c r="BQ179" s="2">
        <f t="shared" si="132"/>
        <v>1</v>
      </c>
      <c r="BS179" s="17">
        <f t="shared" si="121"/>
        <v>550</v>
      </c>
      <c r="BT179" s="132">
        <v>1335</v>
      </c>
      <c r="CM179" s="1" t="s">
        <v>200</v>
      </c>
      <c r="CN179" s="132">
        <v>12</v>
      </c>
      <c r="CO179" s="132">
        <v>371</v>
      </c>
      <c r="CP179" s="132">
        <v>89</v>
      </c>
      <c r="CQ179" s="132">
        <v>12</v>
      </c>
      <c r="CR179" s="132">
        <v>371</v>
      </c>
      <c r="CS179" s="132">
        <v>89</v>
      </c>
      <c r="CT179" s="236">
        <v>44063</v>
      </c>
      <c r="CU179" s="304">
        <f t="shared" si="133"/>
        <v>0</v>
      </c>
      <c r="CV179" s="132">
        <f t="shared" si="134"/>
        <v>0</v>
      </c>
      <c r="CW179" s="132">
        <f t="shared" si="135"/>
        <v>0</v>
      </c>
      <c r="CX179" s="132">
        <f t="shared" si="136"/>
        <v>0</v>
      </c>
      <c r="CY179" s="34">
        <f t="shared" si="137"/>
        <v>0</v>
      </c>
      <c r="CZ179" s="17">
        <f t="shared" si="138"/>
        <v>0</v>
      </c>
      <c r="DA179" s="180">
        <f t="shared" si="139"/>
        <v>0</v>
      </c>
      <c r="DB179" s="132">
        <f t="shared" si="88"/>
        <v>12</v>
      </c>
      <c r="DC179" s="132">
        <f t="shared" si="89"/>
        <v>371</v>
      </c>
      <c r="DD179" s="132">
        <f t="shared" si="90"/>
        <v>89</v>
      </c>
    </row>
    <row r="180" spans="1:111" x14ac:dyDescent="0.25">
      <c r="A180" s="51">
        <v>177</v>
      </c>
      <c r="B180" s="132">
        <v>151</v>
      </c>
      <c r="C180" s="54">
        <v>44064</v>
      </c>
      <c r="D180" s="107">
        <f t="shared" si="145"/>
        <v>52984</v>
      </c>
      <c r="E180" s="113">
        <f t="shared" si="125"/>
        <v>65589</v>
      </c>
      <c r="F180" s="84">
        <f t="shared" si="126"/>
        <v>535</v>
      </c>
      <c r="G180" s="116">
        <v>0</v>
      </c>
      <c r="H180" s="116">
        <v>516</v>
      </c>
      <c r="I180" s="110">
        <f t="shared" si="95"/>
        <v>516</v>
      </c>
      <c r="J180" s="110">
        <f t="shared" si="100"/>
        <v>66121</v>
      </c>
      <c r="K180" s="123">
        <f t="shared" si="108"/>
        <v>3749</v>
      </c>
      <c r="L180" s="126">
        <f t="shared" si="114"/>
        <v>508.85714285714283</v>
      </c>
      <c r="M180" s="70">
        <f t="shared" si="101"/>
        <v>1.0078652541727002</v>
      </c>
      <c r="N180" s="73">
        <f t="shared" si="102"/>
        <v>7.8652541727002312E-3</v>
      </c>
      <c r="O180" s="73">
        <f t="shared" si="103"/>
        <v>8.0017869779974056E-3</v>
      </c>
      <c r="P180" s="70">
        <f t="shared" si="143"/>
        <v>0.97964796479647953</v>
      </c>
      <c r="Q180" s="107">
        <f t="shared" si="144"/>
        <v>5879</v>
      </c>
      <c r="R180" s="113">
        <f t="shared" si="146"/>
        <v>12088</v>
      </c>
      <c r="S180" s="84">
        <f t="shared" si="147"/>
        <v>18</v>
      </c>
      <c r="T180" s="116">
        <v>0</v>
      </c>
      <c r="U180" s="116">
        <v>7</v>
      </c>
      <c r="V180" s="110">
        <f t="shared" si="97"/>
        <v>7</v>
      </c>
      <c r="W180" s="110">
        <f t="shared" si="104"/>
        <v>11552</v>
      </c>
      <c r="X180" s="123">
        <f t="shared" si="109"/>
        <v>68</v>
      </c>
      <c r="Y180" s="125">
        <f t="shared" si="116"/>
        <v>7.2857142857142856</v>
      </c>
      <c r="Z180" s="53">
        <f t="shared" si="105"/>
        <v>1.000606323083586</v>
      </c>
      <c r="AA180" s="73">
        <f t="shared" si="106"/>
        <v>6.0632308358599118E-4</v>
      </c>
      <c r="AB180" s="105">
        <f t="shared" si="120"/>
        <v>0.94444444444444442</v>
      </c>
      <c r="AC180" s="106">
        <f t="shared" si="98"/>
        <v>6191</v>
      </c>
      <c r="AD180" s="84">
        <f t="shared" si="148"/>
        <v>6195</v>
      </c>
      <c r="AE180" s="168">
        <f t="shared" si="149"/>
        <v>4</v>
      </c>
      <c r="AF180" s="116">
        <v>0</v>
      </c>
      <c r="AG180" s="116">
        <v>4</v>
      </c>
      <c r="AH180" s="128">
        <f t="shared" si="99"/>
        <v>4</v>
      </c>
      <c r="AI180" s="128">
        <f t="shared" si="107"/>
        <v>6204</v>
      </c>
      <c r="AJ180" s="123">
        <f t="shared" si="110"/>
        <v>28</v>
      </c>
      <c r="AK180" s="125">
        <f t="shared" si="115"/>
        <v>4</v>
      </c>
      <c r="AL180" s="70">
        <f t="shared" si="122"/>
        <v>1.0006451612903227</v>
      </c>
      <c r="AM180" s="73">
        <f t="shared" si="123"/>
        <v>6.4516129032266001E-4</v>
      </c>
      <c r="AN180" s="74">
        <f t="shared" si="127"/>
        <v>1</v>
      </c>
      <c r="AO180" s="316">
        <f t="shared" si="117"/>
        <v>-101</v>
      </c>
      <c r="AP180" s="316">
        <f t="shared" si="118"/>
        <v>7</v>
      </c>
      <c r="AQ180" s="316">
        <f t="shared" si="119"/>
        <v>2</v>
      </c>
      <c r="AR180" s="221" t="s">
        <v>201</v>
      </c>
      <c r="AS180" s="174">
        <v>65589</v>
      </c>
      <c r="AT180" s="169">
        <v>12088</v>
      </c>
      <c r="AU180" s="178">
        <v>6195</v>
      </c>
      <c r="AV180" s="335"/>
      <c r="AW180" s="235" t="s">
        <v>201</v>
      </c>
      <c r="AX180" s="289">
        <v>471</v>
      </c>
      <c r="AY180" s="232">
        <f t="shared" si="129"/>
        <v>1</v>
      </c>
      <c r="AZ180" s="290">
        <v>470</v>
      </c>
      <c r="BA180" s="41">
        <f t="shared" si="128"/>
        <v>486.57142857142856</v>
      </c>
      <c r="BB180" s="2">
        <f t="shared" si="91"/>
        <v>7</v>
      </c>
      <c r="BC180" s="169">
        <f t="shared" si="130"/>
        <v>0</v>
      </c>
      <c r="BD180" s="293">
        <v>7</v>
      </c>
      <c r="BE180" s="41">
        <f t="shared" si="141"/>
        <v>5.5714285714285712</v>
      </c>
      <c r="BF180" s="2">
        <f t="shared" si="94"/>
        <v>3</v>
      </c>
      <c r="BG180" s="233">
        <f t="shared" si="131"/>
        <v>0</v>
      </c>
      <c r="BH180" s="300">
        <v>3</v>
      </c>
      <c r="BI180" s="234">
        <f t="shared" si="142"/>
        <v>2.1428571428571428</v>
      </c>
      <c r="BK180" s="219" t="s">
        <v>201</v>
      </c>
      <c r="BL180" s="228" t="s">
        <v>202</v>
      </c>
      <c r="BM180" s="231">
        <v>7</v>
      </c>
      <c r="BN180" s="2">
        <f t="shared" si="140"/>
        <v>7</v>
      </c>
      <c r="BO180" s="228"/>
      <c r="BP180" s="231"/>
      <c r="BQ180" s="2">
        <f t="shared" si="132"/>
        <v>3</v>
      </c>
      <c r="BS180" s="17">
        <f t="shared" si="121"/>
        <v>535.57142857142856</v>
      </c>
      <c r="BT180" s="132">
        <v>1335</v>
      </c>
      <c r="CM180" s="1" t="s">
        <v>201</v>
      </c>
      <c r="CN180" s="132">
        <v>12</v>
      </c>
      <c r="CO180" s="132">
        <v>377</v>
      </c>
      <c r="CP180" s="132">
        <v>82</v>
      </c>
      <c r="CQ180" s="132">
        <v>12</v>
      </c>
      <c r="CR180" s="132">
        <v>376</v>
      </c>
      <c r="CS180" s="132">
        <v>82</v>
      </c>
      <c r="CT180" s="236">
        <v>44064</v>
      </c>
      <c r="CU180" s="304">
        <f t="shared" si="133"/>
        <v>1</v>
      </c>
      <c r="CV180" s="132">
        <f t="shared" si="134"/>
        <v>0</v>
      </c>
      <c r="CW180" s="132">
        <f t="shared" si="135"/>
        <v>1</v>
      </c>
      <c r="CX180" s="132">
        <f t="shared" si="136"/>
        <v>0</v>
      </c>
      <c r="CY180" s="34">
        <f t="shared" si="137"/>
        <v>0</v>
      </c>
      <c r="CZ180" s="17">
        <f t="shared" si="138"/>
        <v>0</v>
      </c>
      <c r="DA180" s="180">
        <f t="shared" si="139"/>
        <v>0</v>
      </c>
      <c r="DB180" s="132">
        <f t="shared" si="88"/>
        <v>12</v>
      </c>
      <c r="DC180" s="132">
        <f t="shared" si="89"/>
        <v>376</v>
      </c>
      <c r="DD180" s="132">
        <f t="shared" si="90"/>
        <v>82</v>
      </c>
    </row>
    <row r="181" spans="1:111" x14ac:dyDescent="0.25">
      <c r="A181" s="51">
        <v>178</v>
      </c>
      <c r="B181" s="132">
        <v>152</v>
      </c>
      <c r="C181" s="54">
        <v>44065</v>
      </c>
      <c r="D181" s="107">
        <f t="shared" si="145"/>
        <v>53501</v>
      </c>
      <c r="E181" s="113">
        <f t="shared" si="125"/>
        <v>66097</v>
      </c>
      <c r="F181" s="84">
        <f t="shared" si="126"/>
        <v>508</v>
      </c>
      <c r="G181" s="116">
        <v>0</v>
      </c>
      <c r="H181" s="116">
        <v>497</v>
      </c>
      <c r="I181" s="110">
        <f t="shared" si="95"/>
        <v>497</v>
      </c>
      <c r="J181" s="110">
        <f t="shared" si="100"/>
        <v>66618</v>
      </c>
      <c r="K181" s="123">
        <f t="shared" si="108"/>
        <v>3602</v>
      </c>
      <c r="L181" s="126">
        <f t="shared" si="114"/>
        <v>502</v>
      </c>
      <c r="M181" s="70">
        <f t="shared" si="101"/>
        <v>1.0075165227386156</v>
      </c>
      <c r="N181" s="73">
        <f t="shared" si="102"/>
        <v>7.5165227386155831E-3</v>
      </c>
      <c r="O181" s="73">
        <f t="shared" si="103"/>
        <v>8.1484230753443576E-3</v>
      </c>
      <c r="P181" s="70">
        <f t="shared" si="143"/>
        <v>0.98652442448062894</v>
      </c>
      <c r="Q181" s="107">
        <f t="shared" si="144"/>
        <v>5893</v>
      </c>
      <c r="R181" s="113">
        <f t="shared" si="146"/>
        <v>12099</v>
      </c>
      <c r="S181" s="84">
        <f t="shared" si="147"/>
        <v>11</v>
      </c>
      <c r="T181" s="116">
        <v>0</v>
      </c>
      <c r="U181" s="116">
        <v>9</v>
      </c>
      <c r="V181" s="110">
        <f t="shared" si="97"/>
        <v>9</v>
      </c>
      <c r="W181" s="110">
        <f t="shared" si="104"/>
        <v>11561</v>
      </c>
      <c r="X181" s="123">
        <f t="shared" si="109"/>
        <v>72</v>
      </c>
      <c r="Y181" s="125">
        <f t="shared" si="116"/>
        <v>7.4285714285714288</v>
      </c>
      <c r="Z181" s="53">
        <f t="shared" si="105"/>
        <v>1.0007790858725762</v>
      </c>
      <c r="AA181" s="73">
        <f t="shared" si="106"/>
        <v>7.7908587257624617E-4</v>
      </c>
      <c r="AB181" s="105">
        <f t="shared" si="120"/>
        <v>1.0196078431372551</v>
      </c>
      <c r="AC181" s="106">
        <f t="shared" si="98"/>
        <v>6195</v>
      </c>
      <c r="AD181" s="84">
        <f t="shared" si="148"/>
        <v>6200</v>
      </c>
      <c r="AE181" s="168">
        <f t="shared" si="149"/>
        <v>5</v>
      </c>
      <c r="AF181" s="116">
        <v>0</v>
      </c>
      <c r="AG181" s="116">
        <v>2</v>
      </c>
      <c r="AH181" s="128">
        <f t="shared" si="99"/>
        <v>2</v>
      </c>
      <c r="AI181" s="128">
        <f t="shared" si="107"/>
        <v>6206</v>
      </c>
      <c r="AJ181" s="123">
        <f t="shared" si="110"/>
        <v>31</v>
      </c>
      <c r="AK181" s="125">
        <f t="shared" si="115"/>
        <v>3.5714285714285716</v>
      </c>
      <c r="AL181" s="70">
        <f t="shared" si="122"/>
        <v>1.0003223726627981</v>
      </c>
      <c r="AM181" s="73">
        <f t="shared" si="123"/>
        <v>3.2237266279810939E-4</v>
      </c>
      <c r="AN181" s="74">
        <f t="shared" si="127"/>
        <v>0.8928571428571429</v>
      </c>
      <c r="AO181" s="316">
        <f t="shared" si="117"/>
        <v>-147</v>
      </c>
      <c r="AP181" s="316">
        <f t="shared" si="118"/>
        <v>4</v>
      </c>
      <c r="AQ181" s="316">
        <f t="shared" si="119"/>
        <v>3</v>
      </c>
      <c r="AR181" s="221" t="s">
        <v>202</v>
      </c>
      <c r="AS181" s="174">
        <v>66097</v>
      </c>
      <c r="AT181" s="169">
        <v>12099</v>
      </c>
      <c r="AU181" s="178">
        <v>6200</v>
      </c>
      <c r="AV181" s="335"/>
      <c r="AW181" s="235" t="s">
        <v>202</v>
      </c>
      <c r="AX181" s="289">
        <v>521</v>
      </c>
      <c r="AY181" s="232">
        <f t="shared" si="129"/>
        <v>1</v>
      </c>
      <c r="AZ181" s="290">
        <v>520</v>
      </c>
      <c r="BA181" s="41">
        <f t="shared" si="128"/>
        <v>487.85714285714283</v>
      </c>
      <c r="BB181" s="2">
        <f t="shared" si="91"/>
        <v>7</v>
      </c>
      <c r="BC181" s="169">
        <f t="shared" si="130"/>
        <v>0</v>
      </c>
      <c r="BD181" s="293">
        <v>7</v>
      </c>
      <c r="BE181" s="41">
        <f t="shared" si="141"/>
        <v>5.4285714285714288</v>
      </c>
      <c r="BF181" s="2">
        <f t="shared" si="94"/>
        <v>1</v>
      </c>
      <c r="BG181" s="233">
        <f t="shared" si="131"/>
        <v>0</v>
      </c>
      <c r="BH181" s="300">
        <v>1</v>
      </c>
      <c r="BI181" s="234">
        <f t="shared" si="142"/>
        <v>1.7142857142857142</v>
      </c>
      <c r="BK181" s="219" t="s">
        <v>202</v>
      </c>
      <c r="BL181" s="34" t="s">
        <v>213</v>
      </c>
      <c r="BM181" s="58">
        <v>4</v>
      </c>
      <c r="BN181" s="2">
        <f t="shared" si="140"/>
        <v>7</v>
      </c>
      <c r="BO181" s="34"/>
      <c r="BP181" s="58"/>
      <c r="BQ181" s="2">
        <f t="shared" si="132"/>
        <v>1</v>
      </c>
      <c r="BS181" s="17">
        <f t="shared" si="121"/>
        <v>514.57142857142856</v>
      </c>
      <c r="BT181" s="132">
        <v>1335</v>
      </c>
      <c r="CM181" s="1" t="s">
        <v>202</v>
      </c>
      <c r="CN181" s="132">
        <v>22</v>
      </c>
      <c r="CO181" s="132">
        <v>427</v>
      </c>
      <c r="CP181" s="132">
        <v>72</v>
      </c>
      <c r="CQ181" s="132">
        <v>22</v>
      </c>
      <c r="CR181" s="132">
        <v>426</v>
      </c>
      <c r="CS181" s="132">
        <v>72</v>
      </c>
      <c r="CT181" s="236">
        <v>44065</v>
      </c>
      <c r="CU181" s="304">
        <f t="shared" si="133"/>
        <v>1</v>
      </c>
      <c r="CV181" s="132">
        <f t="shared" si="134"/>
        <v>0</v>
      </c>
      <c r="CW181" s="132">
        <f t="shared" si="135"/>
        <v>1</v>
      </c>
      <c r="CX181" s="132">
        <f t="shared" si="136"/>
        <v>0</v>
      </c>
      <c r="CY181" s="34">
        <f t="shared" si="137"/>
        <v>0</v>
      </c>
      <c r="CZ181" s="17">
        <f t="shared" si="138"/>
        <v>0</v>
      </c>
      <c r="DA181" s="180">
        <f t="shared" si="139"/>
        <v>0</v>
      </c>
      <c r="DB181" s="132">
        <f t="shared" si="88"/>
        <v>22</v>
      </c>
      <c r="DC181" s="132">
        <f t="shared" si="89"/>
        <v>426</v>
      </c>
      <c r="DD181" s="132">
        <f t="shared" si="90"/>
        <v>72</v>
      </c>
    </row>
    <row r="182" spans="1:111" x14ac:dyDescent="0.25">
      <c r="A182" s="51">
        <v>179</v>
      </c>
      <c r="B182" s="132">
        <v>153</v>
      </c>
      <c r="C182" s="54">
        <v>44066</v>
      </c>
      <c r="D182" s="107">
        <f t="shared" si="145"/>
        <v>53998</v>
      </c>
      <c r="E182" s="113">
        <f t="shared" si="125"/>
        <v>66554</v>
      </c>
      <c r="F182" s="84">
        <f t="shared" si="126"/>
        <v>457</v>
      </c>
      <c r="G182" s="116">
        <v>2</v>
      </c>
      <c r="H182" s="116">
        <v>523</v>
      </c>
      <c r="I182" s="110">
        <f t="shared" si="95"/>
        <v>525</v>
      </c>
      <c r="J182" s="110">
        <f t="shared" si="100"/>
        <v>67143</v>
      </c>
      <c r="K182" s="123">
        <f t="shared" si="108"/>
        <v>3552</v>
      </c>
      <c r="L182" s="126">
        <f t="shared" si="114"/>
        <v>515</v>
      </c>
      <c r="M182" s="70">
        <f t="shared" si="101"/>
        <v>1.0078807529496532</v>
      </c>
      <c r="N182" s="73">
        <f t="shared" si="102"/>
        <v>7.8807529496531803E-3</v>
      </c>
      <c r="O182" s="73">
        <f t="shared" si="103"/>
        <v>7.9674725694316891E-3</v>
      </c>
      <c r="P182" s="70">
        <f t="shared" si="143"/>
        <v>1.0258964143426295</v>
      </c>
      <c r="Q182" s="107">
        <f t="shared" si="144"/>
        <v>5899</v>
      </c>
      <c r="R182" s="113">
        <f t="shared" si="146"/>
        <v>12107</v>
      </c>
      <c r="S182" s="84">
        <f t="shared" si="147"/>
        <v>8</v>
      </c>
      <c r="T182" s="116">
        <v>0</v>
      </c>
      <c r="U182" s="116">
        <v>1</v>
      </c>
      <c r="V182" s="110">
        <f t="shared" si="97"/>
        <v>1</v>
      </c>
      <c r="W182" s="110">
        <f t="shared" si="104"/>
        <v>11562</v>
      </c>
      <c r="X182" s="123">
        <f t="shared" si="109"/>
        <v>74</v>
      </c>
      <c r="Y182" s="125">
        <f t="shared" si="116"/>
        <v>6.1428571428571432</v>
      </c>
      <c r="Z182" s="53">
        <f t="shared" si="105"/>
        <v>1.0000864977078108</v>
      </c>
      <c r="AA182" s="73">
        <f t="shared" si="106"/>
        <v>8.649770781077315E-5</v>
      </c>
      <c r="AB182" s="105">
        <f t="shared" si="120"/>
        <v>0.82692307692307698</v>
      </c>
      <c r="AC182" s="106">
        <f t="shared" si="98"/>
        <v>6200</v>
      </c>
      <c r="AD182" s="84">
        <f t="shared" si="148"/>
        <v>6200</v>
      </c>
      <c r="AE182" s="168">
        <f t="shared" si="149"/>
        <v>0</v>
      </c>
      <c r="AF182" s="116">
        <v>0</v>
      </c>
      <c r="AG182" s="116">
        <v>4</v>
      </c>
      <c r="AH182" s="128">
        <f t="shared" si="99"/>
        <v>4</v>
      </c>
      <c r="AI182" s="128">
        <f t="shared" si="107"/>
        <v>6210</v>
      </c>
      <c r="AJ182" s="123">
        <f t="shared" si="110"/>
        <v>28</v>
      </c>
      <c r="AK182" s="125">
        <f t="shared" si="115"/>
        <v>3.8571428571428572</v>
      </c>
      <c r="AL182" s="70">
        <f t="shared" si="122"/>
        <v>1.000644537544312</v>
      </c>
      <c r="AM182" s="73">
        <f t="shared" si="123"/>
        <v>6.4453754431204047E-4</v>
      </c>
      <c r="AN182" s="74">
        <f t="shared" si="127"/>
        <v>1.08</v>
      </c>
      <c r="AO182" s="316">
        <f t="shared" si="117"/>
        <v>-50</v>
      </c>
      <c r="AP182" s="316">
        <f t="shared" si="118"/>
        <v>2</v>
      </c>
      <c r="AQ182" s="316">
        <f t="shared" si="119"/>
        <v>-3</v>
      </c>
      <c r="AR182" s="221" t="s">
        <v>213</v>
      </c>
      <c r="AS182" s="174">
        <v>66554</v>
      </c>
      <c r="AT182" s="169">
        <v>12107</v>
      </c>
      <c r="AU182" s="178">
        <v>6200</v>
      </c>
      <c r="AV182" s="335"/>
      <c r="AW182" s="235" t="s">
        <v>213</v>
      </c>
      <c r="AX182" s="289">
        <v>511</v>
      </c>
      <c r="AY182" s="232">
        <f t="shared" si="129"/>
        <v>1</v>
      </c>
      <c r="AZ182" s="290">
        <v>510</v>
      </c>
      <c r="BA182" s="41">
        <f t="shared" si="128"/>
        <v>497.71428571428572</v>
      </c>
      <c r="BB182" s="2">
        <f t="shared" si="91"/>
        <v>4</v>
      </c>
      <c r="BC182" s="169">
        <f t="shared" si="130"/>
        <v>0</v>
      </c>
      <c r="BD182" s="293">
        <v>4</v>
      </c>
      <c r="BE182" s="41">
        <f t="shared" si="141"/>
        <v>5.4285714285714288</v>
      </c>
      <c r="BF182" s="2">
        <f t="shared" si="94"/>
        <v>1</v>
      </c>
      <c r="BG182" s="233">
        <f t="shared" si="131"/>
        <v>0</v>
      </c>
      <c r="BH182" s="300">
        <v>1</v>
      </c>
      <c r="BI182" s="234">
        <f t="shared" si="142"/>
        <v>1.8571428571428572</v>
      </c>
      <c r="BK182" s="219" t="s">
        <v>213</v>
      </c>
      <c r="BL182" s="228" t="s">
        <v>219</v>
      </c>
      <c r="BM182" s="231">
        <v>7</v>
      </c>
      <c r="BN182" s="2">
        <f t="shared" si="140"/>
        <v>4</v>
      </c>
      <c r="BO182" s="228"/>
      <c r="BP182" s="231"/>
      <c r="BQ182" s="2">
        <f t="shared" si="132"/>
        <v>1</v>
      </c>
      <c r="BS182" s="17">
        <f t="shared" si="121"/>
        <v>507.42857142857144</v>
      </c>
      <c r="BT182" s="132">
        <v>1335</v>
      </c>
      <c r="CM182" s="1" t="s">
        <v>213</v>
      </c>
      <c r="CN182" s="132">
        <v>9</v>
      </c>
      <c r="CO182" s="132">
        <v>399</v>
      </c>
      <c r="CP182" s="132">
        <v>103</v>
      </c>
      <c r="CQ182" s="132">
        <v>9</v>
      </c>
      <c r="CR182" s="132">
        <v>398</v>
      </c>
      <c r="CS182" s="132">
        <v>103</v>
      </c>
      <c r="CT182" s="236">
        <v>44066</v>
      </c>
      <c r="CU182" s="304">
        <f t="shared" si="133"/>
        <v>1</v>
      </c>
      <c r="CV182" s="132">
        <f t="shared" si="134"/>
        <v>0</v>
      </c>
      <c r="CW182" s="132">
        <f t="shared" si="135"/>
        <v>1</v>
      </c>
      <c r="CX182" s="132">
        <f t="shared" si="136"/>
        <v>0</v>
      </c>
      <c r="CY182" s="34">
        <f t="shared" si="137"/>
        <v>0</v>
      </c>
      <c r="CZ182" s="17">
        <f t="shared" si="138"/>
        <v>0</v>
      </c>
      <c r="DA182" s="180">
        <f t="shared" si="139"/>
        <v>0</v>
      </c>
      <c r="DB182" s="132">
        <f t="shared" si="88"/>
        <v>9</v>
      </c>
      <c r="DC182" s="132">
        <f t="shared" si="89"/>
        <v>398</v>
      </c>
      <c r="DD182" s="132">
        <f t="shared" si="90"/>
        <v>103</v>
      </c>
    </row>
    <row r="183" spans="1:111" x14ac:dyDescent="0.25">
      <c r="A183" s="51">
        <v>180</v>
      </c>
      <c r="B183" s="132">
        <v>154</v>
      </c>
      <c r="C183" s="54">
        <v>44067</v>
      </c>
      <c r="D183" s="107">
        <f t="shared" si="145"/>
        <v>54447</v>
      </c>
      <c r="E183" s="113">
        <f t="shared" si="125"/>
        <v>67128</v>
      </c>
      <c r="F183" s="84">
        <f t="shared" si="126"/>
        <v>574</v>
      </c>
      <c r="G183" s="116">
        <v>0</v>
      </c>
      <c r="H183" s="116">
        <v>437</v>
      </c>
      <c r="I183" s="110">
        <f t="shared" si="95"/>
        <v>437</v>
      </c>
      <c r="J183" s="110">
        <f t="shared" si="100"/>
        <v>67580</v>
      </c>
      <c r="K183" s="123">
        <f t="shared" si="108"/>
        <v>3644</v>
      </c>
      <c r="L183" s="126">
        <f t="shared" si="114"/>
        <v>515.85714285714289</v>
      </c>
      <c r="M183" s="70">
        <f t="shared" si="101"/>
        <v>1.0065084967904323</v>
      </c>
      <c r="N183" s="73">
        <f t="shared" si="102"/>
        <v>6.5084967904323054E-3</v>
      </c>
      <c r="O183" s="73">
        <f t="shared" si="103"/>
        <v>7.4932812703146553E-3</v>
      </c>
      <c r="P183" s="70">
        <f t="shared" si="143"/>
        <v>1.0016643550624134</v>
      </c>
      <c r="Q183" s="107">
        <f t="shared" si="144"/>
        <v>5907</v>
      </c>
      <c r="R183" s="113">
        <f t="shared" si="146"/>
        <v>12111</v>
      </c>
      <c r="S183" s="84">
        <f t="shared" si="147"/>
        <v>4</v>
      </c>
      <c r="T183" s="116">
        <v>1</v>
      </c>
      <c r="U183" s="116">
        <v>6</v>
      </c>
      <c r="V183" s="110">
        <f t="shared" si="97"/>
        <v>7</v>
      </c>
      <c r="W183" s="110">
        <f t="shared" si="104"/>
        <v>11569</v>
      </c>
      <c r="X183" s="123">
        <f t="shared" si="109"/>
        <v>73</v>
      </c>
      <c r="Y183" s="125">
        <f t="shared" si="116"/>
        <v>5.5714285714285712</v>
      </c>
      <c r="Z183" s="53">
        <f t="shared" si="105"/>
        <v>1.0006054315862307</v>
      </c>
      <c r="AA183" s="73">
        <f t="shared" si="106"/>
        <v>6.0543158623072024E-4</v>
      </c>
      <c r="AB183" s="105">
        <f t="shared" si="120"/>
        <v>0.90697674418604646</v>
      </c>
      <c r="AC183" s="106">
        <f t="shared" si="98"/>
        <v>6200</v>
      </c>
      <c r="AD183" s="84">
        <f t="shared" si="148"/>
        <v>6202</v>
      </c>
      <c r="AE183" s="168">
        <f t="shared" si="149"/>
        <v>2</v>
      </c>
      <c r="AF183" s="116">
        <v>0</v>
      </c>
      <c r="AG183" s="116">
        <v>2</v>
      </c>
      <c r="AH183" s="128">
        <f t="shared" si="99"/>
        <v>2</v>
      </c>
      <c r="AI183" s="128">
        <f t="shared" si="107"/>
        <v>6212</v>
      </c>
      <c r="AJ183" s="123">
        <f t="shared" si="110"/>
        <v>30</v>
      </c>
      <c r="AK183" s="125">
        <f t="shared" si="115"/>
        <v>3.4285714285714284</v>
      </c>
      <c r="AL183" s="70">
        <f t="shared" si="122"/>
        <v>1.0003220611916264</v>
      </c>
      <c r="AM183" s="73">
        <f t="shared" si="123"/>
        <v>3.2206119162636604E-4</v>
      </c>
      <c r="AN183" s="74">
        <f t="shared" si="127"/>
        <v>0.88888888888888884</v>
      </c>
      <c r="AO183" s="316">
        <f t="shared" si="117"/>
        <v>92</v>
      </c>
      <c r="AP183" s="316">
        <f t="shared" si="118"/>
        <v>-1</v>
      </c>
      <c r="AQ183" s="316">
        <f t="shared" si="119"/>
        <v>2</v>
      </c>
      <c r="AR183" s="221" t="s">
        <v>219</v>
      </c>
      <c r="AS183" s="174">
        <v>67128</v>
      </c>
      <c r="AT183" s="169">
        <v>12111</v>
      </c>
      <c r="AU183" s="178">
        <v>6202</v>
      </c>
      <c r="AV183" s="335"/>
      <c r="AW183" s="235" t="s">
        <v>219</v>
      </c>
      <c r="AX183" s="289">
        <v>543</v>
      </c>
      <c r="AY183" s="232">
        <f t="shared" si="129"/>
        <v>1</v>
      </c>
      <c r="AZ183" s="290">
        <v>542</v>
      </c>
      <c r="BA183" s="41">
        <f t="shared" si="128"/>
        <v>504.14285714285717</v>
      </c>
      <c r="BB183" s="2">
        <f t="shared" si="91"/>
        <v>7</v>
      </c>
      <c r="BC183" s="169">
        <f t="shared" si="130"/>
        <v>0</v>
      </c>
      <c r="BD183" s="293">
        <v>7</v>
      </c>
      <c r="BE183" s="41">
        <f t="shared" si="141"/>
        <v>5.2857142857142856</v>
      </c>
      <c r="BF183" s="2">
        <f t="shared" si="94"/>
        <v>0</v>
      </c>
      <c r="BG183" s="233">
        <f t="shared" si="131"/>
        <v>0</v>
      </c>
      <c r="BH183" s="300">
        <v>0</v>
      </c>
      <c r="BI183" s="234">
        <f t="shared" si="142"/>
        <v>1.5714285714285714</v>
      </c>
      <c r="BK183" s="219" t="s">
        <v>219</v>
      </c>
      <c r="BL183" s="228" t="s">
        <v>336</v>
      </c>
      <c r="BM183" s="231">
        <v>7</v>
      </c>
      <c r="BN183" s="2">
        <f t="shared" si="140"/>
        <v>7</v>
      </c>
      <c r="BO183" s="228"/>
      <c r="BP183" s="231"/>
      <c r="BQ183" s="2">
        <f t="shared" si="132"/>
        <v>0</v>
      </c>
      <c r="BS183" s="17">
        <f t="shared" si="121"/>
        <v>520.57142857142856</v>
      </c>
      <c r="BT183" s="132">
        <v>1335</v>
      </c>
      <c r="CM183" s="1" t="s">
        <v>219</v>
      </c>
      <c r="CN183" s="132">
        <v>9</v>
      </c>
      <c r="CO183" s="132">
        <v>474</v>
      </c>
      <c r="CP183" s="132">
        <v>60</v>
      </c>
      <c r="CQ183" s="132">
        <v>9</v>
      </c>
      <c r="CR183" s="132">
        <v>473</v>
      </c>
      <c r="CS183" s="132">
        <v>60</v>
      </c>
      <c r="CT183" s="236">
        <v>44067</v>
      </c>
      <c r="CU183" s="304">
        <f t="shared" si="133"/>
        <v>1</v>
      </c>
      <c r="CV183" s="132">
        <f t="shared" si="134"/>
        <v>0</v>
      </c>
      <c r="CW183" s="132">
        <f t="shared" si="135"/>
        <v>1</v>
      </c>
      <c r="CX183" s="132">
        <f t="shared" si="136"/>
        <v>0</v>
      </c>
      <c r="CY183" s="34">
        <f t="shared" si="137"/>
        <v>0</v>
      </c>
      <c r="CZ183" s="17">
        <f t="shared" si="138"/>
        <v>0</v>
      </c>
      <c r="DA183" s="180">
        <f t="shared" si="139"/>
        <v>0</v>
      </c>
      <c r="DB183" s="132">
        <f t="shared" si="88"/>
        <v>9</v>
      </c>
      <c r="DC183" s="132">
        <f t="shared" si="89"/>
        <v>473</v>
      </c>
      <c r="DD183" s="132">
        <f t="shared" si="90"/>
        <v>60</v>
      </c>
    </row>
    <row r="184" spans="1:111" x14ac:dyDescent="0.25">
      <c r="A184" s="51">
        <v>181</v>
      </c>
      <c r="B184" s="132">
        <v>155</v>
      </c>
      <c r="C184" s="54">
        <v>44068</v>
      </c>
      <c r="D184" s="107">
        <f t="shared" si="145"/>
        <v>55017</v>
      </c>
      <c r="E184" s="113">
        <f t="shared" si="125"/>
        <v>67543</v>
      </c>
      <c r="F184" s="84">
        <f t="shared" si="126"/>
        <v>415</v>
      </c>
      <c r="G184" s="116">
        <v>1</v>
      </c>
      <c r="H184" s="116">
        <v>528</v>
      </c>
      <c r="I184" s="110">
        <f t="shared" si="95"/>
        <v>529</v>
      </c>
      <c r="J184" s="110">
        <f t="shared" si="100"/>
        <v>68109</v>
      </c>
      <c r="K184" s="123">
        <f t="shared" si="108"/>
        <v>3570</v>
      </c>
      <c r="L184" s="126">
        <f t="shared" si="114"/>
        <v>511.14285714285717</v>
      </c>
      <c r="M184" s="70">
        <f t="shared" si="101"/>
        <v>1.0078277596922167</v>
      </c>
      <c r="N184" s="73">
        <f t="shared" si="102"/>
        <v>7.8277596922167181E-3</v>
      </c>
      <c r="O184" s="73">
        <f t="shared" si="103"/>
        <v>7.5197572687236034E-3</v>
      </c>
      <c r="P184" s="70">
        <f t="shared" si="143"/>
        <v>0.9908612572694544</v>
      </c>
      <c r="Q184" s="107">
        <f t="shared" si="144"/>
        <v>5909</v>
      </c>
      <c r="R184" s="113">
        <f t="shared" si="146"/>
        <v>12126</v>
      </c>
      <c r="S184" s="84">
        <f t="shared" si="147"/>
        <v>15</v>
      </c>
      <c r="T184" s="116">
        <v>1</v>
      </c>
      <c r="U184" s="116">
        <v>9</v>
      </c>
      <c r="V184" s="110">
        <f t="shared" si="97"/>
        <v>10</v>
      </c>
      <c r="W184" s="110">
        <f t="shared" si="104"/>
        <v>11579</v>
      </c>
      <c r="X184" s="123">
        <f t="shared" si="109"/>
        <v>84</v>
      </c>
      <c r="Y184" s="125">
        <f t="shared" si="116"/>
        <v>6.1428571428571432</v>
      </c>
      <c r="Z184" s="53">
        <f t="shared" si="105"/>
        <v>1.000864378943729</v>
      </c>
      <c r="AA184" s="73">
        <f t="shared" si="106"/>
        <v>8.6437894372903834E-4</v>
      </c>
      <c r="AB184" s="105">
        <f t="shared" si="120"/>
        <v>1.1025641025641026</v>
      </c>
      <c r="AC184" s="106">
        <f t="shared" si="98"/>
        <v>6202</v>
      </c>
      <c r="AD184" s="84">
        <f t="shared" si="148"/>
        <v>6207</v>
      </c>
      <c r="AE184" s="168">
        <f t="shared" si="149"/>
        <v>5</v>
      </c>
      <c r="AF184" s="116">
        <v>0</v>
      </c>
      <c r="AG184" s="116">
        <v>2</v>
      </c>
      <c r="AH184" s="128">
        <f t="shared" si="99"/>
        <v>2</v>
      </c>
      <c r="AI184" s="128">
        <f t="shared" si="107"/>
        <v>6214</v>
      </c>
      <c r="AJ184" s="123">
        <f t="shared" si="110"/>
        <v>32</v>
      </c>
      <c r="AK184" s="125">
        <f t="shared" si="115"/>
        <v>3.2857142857142856</v>
      </c>
      <c r="AL184" s="70">
        <f t="shared" si="122"/>
        <v>1.0003219575016098</v>
      </c>
      <c r="AM184" s="73">
        <f t="shared" si="123"/>
        <v>3.2195750160979308E-4</v>
      </c>
      <c r="AN184" s="74">
        <f t="shared" si="127"/>
        <v>0.95833333333333337</v>
      </c>
      <c r="AO184" s="316">
        <f t="shared" si="117"/>
        <v>-74</v>
      </c>
      <c r="AP184" s="316">
        <f t="shared" si="118"/>
        <v>11</v>
      </c>
      <c r="AQ184" s="316">
        <f t="shared" si="119"/>
        <v>2</v>
      </c>
      <c r="AR184" s="221" t="s">
        <v>336</v>
      </c>
      <c r="AS184" s="174">
        <v>67543</v>
      </c>
      <c r="AT184" s="169">
        <v>12126</v>
      </c>
      <c r="AU184" s="178">
        <v>6207</v>
      </c>
      <c r="AV184" s="335"/>
      <c r="AW184" s="235" t="s">
        <v>336</v>
      </c>
      <c r="AX184" s="289">
        <v>580</v>
      </c>
      <c r="AY184" s="232">
        <f t="shared" si="129"/>
        <v>1</v>
      </c>
      <c r="AZ184" s="290">
        <v>579</v>
      </c>
      <c r="BA184" s="41">
        <f t="shared" si="128"/>
        <v>514.28571428571433</v>
      </c>
      <c r="BB184" s="2">
        <f t="shared" si="91"/>
        <v>7</v>
      </c>
      <c r="BC184" s="169">
        <f t="shared" si="130"/>
        <v>0</v>
      </c>
      <c r="BD184" s="293">
        <v>7</v>
      </c>
      <c r="BE184" s="41">
        <f t="shared" si="141"/>
        <v>5.8571428571428568</v>
      </c>
      <c r="BF184" s="2">
        <f t="shared" si="94"/>
        <v>2</v>
      </c>
      <c r="BG184" s="233">
        <f t="shared" si="131"/>
        <v>0</v>
      </c>
      <c r="BH184" s="300">
        <v>2</v>
      </c>
      <c r="BI184" s="234">
        <f t="shared" si="142"/>
        <v>1.4285714285714286</v>
      </c>
      <c r="BK184" s="219" t="s">
        <v>336</v>
      </c>
      <c r="BL184" s="228" t="s">
        <v>378</v>
      </c>
      <c r="BM184" s="231">
        <v>6</v>
      </c>
      <c r="BN184" s="2">
        <f t="shared" si="140"/>
        <v>7</v>
      </c>
      <c r="BO184" s="228"/>
      <c r="BP184" s="231"/>
      <c r="BQ184" s="2">
        <f t="shared" si="132"/>
        <v>2</v>
      </c>
      <c r="BS184" s="17">
        <f t="shared" si="121"/>
        <v>510</v>
      </c>
      <c r="BT184" s="132">
        <v>1335</v>
      </c>
      <c r="CM184" s="1" t="s">
        <v>336</v>
      </c>
      <c r="CN184" s="132">
        <v>7</v>
      </c>
      <c r="CO184" s="132">
        <v>499</v>
      </c>
      <c r="CP184" s="132">
        <v>74</v>
      </c>
      <c r="CQ184" s="132">
        <v>7</v>
      </c>
      <c r="CR184" s="132">
        <v>498</v>
      </c>
      <c r="CS184" s="132">
        <v>74</v>
      </c>
      <c r="CT184" s="236">
        <v>44068</v>
      </c>
      <c r="CU184" s="304">
        <f t="shared" si="133"/>
        <v>1</v>
      </c>
      <c r="CV184" s="132">
        <f t="shared" si="134"/>
        <v>0</v>
      </c>
      <c r="CW184" s="132">
        <f t="shared" si="135"/>
        <v>1</v>
      </c>
      <c r="CX184" s="132">
        <f t="shared" si="136"/>
        <v>0</v>
      </c>
      <c r="CY184" s="34">
        <f t="shared" si="137"/>
        <v>0</v>
      </c>
      <c r="CZ184" s="17">
        <f t="shared" si="138"/>
        <v>0</v>
      </c>
      <c r="DA184" s="180">
        <f t="shared" si="139"/>
        <v>0</v>
      </c>
      <c r="DB184" s="132">
        <f t="shared" si="88"/>
        <v>7</v>
      </c>
      <c r="DC184" s="132">
        <f t="shared" si="89"/>
        <v>498</v>
      </c>
      <c r="DD184" s="132">
        <f t="shared" si="90"/>
        <v>74</v>
      </c>
    </row>
    <row r="185" spans="1:111" x14ac:dyDescent="0.25">
      <c r="A185" s="51">
        <v>182</v>
      </c>
      <c r="B185" s="132">
        <v>156</v>
      </c>
      <c r="C185" s="54">
        <v>44069</v>
      </c>
      <c r="D185" s="107">
        <f t="shared" si="145"/>
        <v>55417</v>
      </c>
      <c r="E185" s="113">
        <f t="shared" si="125"/>
        <v>68114</v>
      </c>
      <c r="F185" s="84">
        <f t="shared" si="126"/>
        <v>571</v>
      </c>
      <c r="G185" s="116">
        <v>0</v>
      </c>
      <c r="H185" s="116">
        <v>469</v>
      </c>
      <c r="I185" s="110">
        <f t="shared" si="95"/>
        <v>469</v>
      </c>
      <c r="J185" s="110">
        <f t="shared" si="100"/>
        <v>68578</v>
      </c>
      <c r="K185" s="123">
        <f t="shared" si="108"/>
        <v>3589</v>
      </c>
      <c r="L185" s="126">
        <f t="shared" si="114"/>
        <v>496.28571428571428</v>
      </c>
      <c r="M185" s="70">
        <f t="shared" si="101"/>
        <v>1.0068860209370274</v>
      </c>
      <c r="N185" s="73">
        <f t="shared" si="102"/>
        <v>6.8860209370273928E-3</v>
      </c>
      <c r="O185" s="73">
        <f t="shared" si="103"/>
        <v>7.3239106215890358E-3</v>
      </c>
      <c r="P185" s="70">
        <f t="shared" si="143"/>
        <v>0.97093348239239796</v>
      </c>
      <c r="Q185" s="107">
        <f t="shared" si="144"/>
        <v>5919</v>
      </c>
      <c r="R185" s="113">
        <f t="shared" si="146"/>
        <v>12145</v>
      </c>
      <c r="S185" s="84">
        <f t="shared" si="147"/>
        <v>19</v>
      </c>
      <c r="T185" s="116">
        <v>0</v>
      </c>
      <c r="U185" s="116">
        <v>5</v>
      </c>
      <c r="V185" s="110">
        <f t="shared" si="97"/>
        <v>5</v>
      </c>
      <c r="W185" s="110">
        <f t="shared" si="104"/>
        <v>11584</v>
      </c>
      <c r="X185" s="123">
        <f t="shared" si="109"/>
        <v>85</v>
      </c>
      <c r="Y185" s="125">
        <f t="shared" si="116"/>
        <v>6.5714285714285712</v>
      </c>
      <c r="Z185" s="53">
        <f t="shared" si="105"/>
        <v>1.0004318162190171</v>
      </c>
      <c r="AA185" s="73">
        <f t="shared" si="106"/>
        <v>4.3181621901711154E-4</v>
      </c>
      <c r="AB185" s="105">
        <f t="shared" si="120"/>
        <v>1.069767441860465</v>
      </c>
      <c r="AC185" s="106">
        <f t="shared" si="98"/>
        <v>6207</v>
      </c>
      <c r="AD185" s="84">
        <f t="shared" si="148"/>
        <v>6215</v>
      </c>
      <c r="AE185" s="168">
        <f t="shared" si="149"/>
        <v>8</v>
      </c>
      <c r="AF185" s="116">
        <v>0</v>
      </c>
      <c r="AG185" s="116">
        <v>5</v>
      </c>
      <c r="AH185" s="128">
        <f t="shared" si="99"/>
        <v>5</v>
      </c>
      <c r="AI185" s="128">
        <f t="shared" si="107"/>
        <v>6219</v>
      </c>
      <c r="AJ185" s="123">
        <f t="shared" si="110"/>
        <v>34</v>
      </c>
      <c r="AK185" s="125">
        <f t="shared" si="115"/>
        <v>3.7142857142857144</v>
      </c>
      <c r="AL185" s="70">
        <f t="shared" si="122"/>
        <v>1.0008046346958481</v>
      </c>
      <c r="AM185" s="73">
        <f t="shared" si="123"/>
        <v>8.0463469584812763E-4</v>
      </c>
      <c r="AN185" s="74">
        <f t="shared" si="127"/>
        <v>1.1304347826086958</v>
      </c>
      <c r="AO185" s="316">
        <f t="shared" si="117"/>
        <v>19</v>
      </c>
      <c r="AP185" s="316">
        <f t="shared" si="118"/>
        <v>1</v>
      </c>
      <c r="AQ185" s="316">
        <f t="shared" si="119"/>
        <v>2</v>
      </c>
      <c r="AR185" s="221" t="s">
        <v>378</v>
      </c>
      <c r="AS185" s="174">
        <v>68114</v>
      </c>
      <c r="AT185" s="169">
        <v>12145</v>
      </c>
      <c r="AU185" s="178">
        <v>6215</v>
      </c>
      <c r="AV185" s="335"/>
      <c r="AW185" s="235" t="s">
        <v>378</v>
      </c>
      <c r="AX185" s="289">
        <v>602</v>
      </c>
      <c r="AY185" s="232">
        <f t="shared" si="129"/>
        <v>2</v>
      </c>
      <c r="AZ185" s="290">
        <v>600</v>
      </c>
      <c r="BA185" s="41">
        <f t="shared" si="128"/>
        <v>528.57142857142856</v>
      </c>
      <c r="BB185" s="2">
        <f t="shared" si="91"/>
        <v>6</v>
      </c>
      <c r="BC185" s="169">
        <f t="shared" si="130"/>
        <v>0</v>
      </c>
      <c r="BD185" s="293">
        <v>6</v>
      </c>
      <c r="BE185" s="41">
        <f t="shared" si="141"/>
        <v>6</v>
      </c>
      <c r="BF185" s="2">
        <f t="shared" si="94"/>
        <v>2</v>
      </c>
      <c r="BG185" s="233">
        <f t="shared" si="131"/>
        <v>0</v>
      </c>
      <c r="BH185" s="300">
        <v>2</v>
      </c>
      <c r="BI185" s="234">
        <f t="shared" si="142"/>
        <v>1.4285714285714286</v>
      </c>
      <c r="BK185" s="219" t="s">
        <v>378</v>
      </c>
      <c r="BL185" s="228" t="s">
        <v>379</v>
      </c>
      <c r="BM185" s="231">
        <v>6</v>
      </c>
      <c r="BN185" s="2">
        <f t="shared" si="140"/>
        <v>6</v>
      </c>
      <c r="BO185" s="228"/>
      <c r="BP185" s="231"/>
      <c r="BQ185" s="2">
        <f t="shared" si="132"/>
        <v>2</v>
      </c>
      <c r="BS185" s="17">
        <f t="shared" si="121"/>
        <v>512.71428571428567</v>
      </c>
      <c r="BT185" s="132">
        <v>1335</v>
      </c>
      <c r="CM185" s="1" t="s">
        <v>378</v>
      </c>
      <c r="CN185" s="132">
        <v>4</v>
      </c>
      <c r="CO185" s="132">
        <v>521</v>
      </c>
      <c r="CP185" s="132">
        <v>77</v>
      </c>
      <c r="CQ185" s="132">
        <v>4</v>
      </c>
      <c r="CR185" s="132">
        <v>518</v>
      </c>
      <c r="CS185" s="132">
        <v>78</v>
      </c>
      <c r="CT185" s="236">
        <v>44069</v>
      </c>
      <c r="CU185" s="304">
        <f t="shared" si="133"/>
        <v>2</v>
      </c>
      <c r="CV185" s="132">
        <f t="shared" si="134"/>
        <v>0</v>
      </c>
      <c r="CW185" s="132">
        <f t="shared" si="135"/>
        <v>3</v>
      </c>
      <c r="CX185" s="132">
        <f t="shared" si="136"/>
        <v>-1</v>
      </c>
      <c r="CY185" s="34">
        <f t="shared" si="137"/>
        <v>0</v>
      </c>
      <c r="CZ185" s="17">
        <f t="shared" si="138"/>
        <v>0</v>
      </c>
      <c r="DA185" s="180">
        <f t="shared" si="139"/>
        <v>1</v>
      </c>
      <c r="DB185" s="132">
        <f t="shared" si="88"/>
        <v>4</v>
      </c>
      <c r="DC185" s="132">
        <f t="shared" si="89"/>
        <v>518</v>
      </c>
      <c r="DD185" s="132">
        <f t="shared" si="90"/>
        <v>77</v>
      </c>
    </row>
    <row r="186" spans="1:111" x14ac:dyDescent="0.25">
      <c r="A186" s="51">
        <v>183</v>
      </c>
      <c r="B186" s="132">
        <v>157</v>
      </c>
      <c r="C186" s="54">
        <v>44070</v>
      </c>
      <c r="D186" s="107">
        <f t="shared" si="145"/>
        <v>55969</v>
      </c>
      <c r="E186" s="113">
        <f t="shared" si="125"/>
        <v>68624</v>
      </c>
      <c r="F186" s="84">
        <f t="shared" si="126"/>
        <v>510</v>
      </c>
      <c r="G186" s="116">
        <v>0</v>
      </c>
      <c r="H186" s="116">
        <v>529</v>
      </c>
      <c r="I186" s="110">
        <f t="shared" si="95"/>
        <v>529</v>
      </c>
      <c r="J186" s="110">
        <f t="shared" si="100"/>
        <v>69107</v>
      </c>
      <c r="K186" s="123">
        <f t="shared" si="108"/>
        <v>3570</v>
      </c>
      <c r="L186" s="126">
        <f t="shared" si="114"/>
        <v>500.28571428571428</v>
      </c>
      <c r="M186" s="70">
        <f t="shared" si="101"/>
        <v>1.0077138440899414</v>
      </c>
      <c r="N186" s="73">
        <f t="shared" si="102"/>
        <v>7.7138440899413574E-3</v>
      </c>
      <c r="O186" s="73">
        <f t="shared" si="103"/>
        <v>7.363374891854191E-3</v>
      </c>
      <c r="P186" s="70">
        <f t="shared" si="143"/>
        <v>1.0080598733448474</v>
      </c>
      <c r="Q186" s="107">
        <f t="shared" si="144"/>
        <v>5930</v>
      </c>
      <c r="R186" s="113">
        <f t="shared" si="146"/>
        <v>12152</v>
      </c>
      <c r="S186" s="84">
        <f t="shared" si="147"/>
        <v>7</v>
      </c>
      <c r="T186" s="116">
        <v>0</v>
      </c>
      <c r="U186" s="116">
        <v>3</v>
      </c>
      <c r="V186" s="110">
        <f t="shared" si="97"/>
        <v>3</v>
      </c>
      <c r="W186" s="110">
        <f t="shared" si="104"/>
        <v>11587</v>
      </c>
      <c r="X186" s="123">
        <f t="shared" si="109"/>
        <v>82</v>
      </c>
      <c r="Y186" s="125">
        <f t="shared" si="116"/>
        <v>6</v>
      </c>
      <c r="Z186" s="53">
        <f t="shared" si="105"/>
        <v>1.0002589779005524</v>
      </c>
      <c r="AA186" s="73">
        <f t="shared" si="106"/>
        <v>2.5897790055240399E-4</v>
      </c>
      <c r="AB186" s="105">
        <f t="shared" si="120"/>
        <v>0.91304347826086962</v>
      </c>
      <c r="AC186" s="106">
        <f t="shared" si="98"/>
        <v>6215</v>
      </c>
      <c r="AD186" s="84">
        <f t="shared" si="148"/>
        <v>6218</v>
      </c>
      <c r="AE186" s="168">
        <f t="shared" si="149"/>
        <v>3</v>
      </c>
      <c r="AF186" s="116">
        <v>0</v>
      </c>
      <c r="AG186" s="116">
        <v>0</v>
      </c>
      <c r="AH186" s="128">
        <f t="shared" si="99"/>
        <v>0</v>
      </c>
      <c r="AI186" s="128">
        <f t="shared" si="107"/>
        <v>6219</v>
      </c>
      <c r="AJ186" s="123">
        <f t="shared" si="110"/>
        <v>27</v>
      </c>
      <c r="AK186" s="125">
        <f t="shared" si="115"/>
        <v>2.7142857142857144</v>
      </c>
      <c r="AL186" s="70">
        <f t="shared" si="122"/>
        <v>1</v>
      </c>
      <c r="AM186" s="73">
        <f t="shared" si="123"/>
        <v>0</v>
      </c>
      <c r="AN186" s="74">
        <f t="shared" si="127"/>
        <v>0.73076923076923073</v>
      </c>
      <c r="AO186" s="316">
        <f t="shared" si="117"/>
        <v>-19</v>
      </c>
      <c r="AP186" s="316">
        <f t="shared" si="118"/>
        <v>-3</v>
      </c>
      <c r="AQ186" s="316">
        <f t="shared" si="119"/>
        <v>-7</v>
      </c>
      <c r="AR186" s="221" t="s">
        <v>379</v>
      </c>
      <c r="AS186" s="174">
        <v>68624</v>
      </c>
      <c r="AT186" s="169">
        <v>12152</v>
      </c>
      <c r="AU186" s="178">
        <v>6218</v>
      </c>
      <c r="AV186" s="335"/>
      <c r="AW186" s="235" t="s">
        <v>379</v>
      </c>
      <c r="AX186" s="289">
        <v>534</v>
      </c>
      <c r="AY186" s="232">
        <f t="shared" si="129"/>
        <v>1</v>
      </c>
      <c r="AZ186" s="290">
        <v>533</v>
      </c>
      <c r="BA186" s="41">
        <f t="shared" si="128"/>
        <v>537.42857142857144</v>
      </c>
      <c r="BB186" s="2">
        <f t="shared" si="91"/>
        <v>6</v>
      </c>
      <c r="BC186" s="169">
        <f t="shared" si="130"/>
        <v>0</v>
      </c>
      <c r="BD186" s="293">
        <v>6</v>
      </c>
      <c r="BE186" s="41">
        <f t="shared" si="141"/>
        <v>6.2857142857142856</v>
      </c>
      <c r="BF186" s="2">
        <f t="shared" si="94"/>
        <v>1</v>
      </c>
      <c r="BG186" s="233">
        <f t="shared" si="131"/>
        <v>0</v>
      </c>
      <c r="BH186" s="300">
        <v>1</v>
      </c>
      <c r="BI186" s="234">
        <f t="shared" si="142"/>
        <v>1.4285714285714286</v>
      </c>
      <c r="BK186" s="219" t="s">
        <v>379</v>
      </c>
      <c r="BL186" s="228" t="s">
        <v>380</v>
      </c>
      <c r="BM186" s="231">
        <v>2</v>
      </c>
      <c r="BN186" s="2">
        <f t="shared" si="140"/>
        <v>6</v>
      </c>
      <c r="BO186" s="228"/>
      <c r="BP186" s="231"/>
      <c r="BQ186" s="2">
        <f t="shared" si="132"/>
        <v>1</v>
      </c>
      <c r="BS186" s="17">
        <f t="shared" si="121"/>
        <v>510</v>
      </c>
      <c r="BT186" s="132">
        <v>1335</v>
      </c>
      <c r="CM186" s="1" t="s">
        <v>379</v>
      </c>
      <c r="CN186" s="132">
        <v>6</v>
      </c>
      <c r="CO186" s="132">
        <v>474</v>
      </c>
      <c r="CP186" s="132">
        <v>54</v>
      </c>
      <c r="CQ186" s="132">
        <v>6</v>
      </c>
      <c r="CR186" s="132">
        <v>473</v>
      </c>
      <c r="CS186" s="132">
        <v>54</v>
      </c>
      <c r="CT186" s="236">
        <v>44070</v>
      </c>
      <c r="CU186" s="304">
        <f t="shared" si="133"/>
        <v>1</v>
      </c>
      <c r="CV186" s="132">
        <f t="shared" si="134"/>
        <v>0</v>
      </c>
      <c r="CW186" s="132">
        <f t="shared" si="135"/>
        <v>1</v>
      </c>
      <c r="CX186" s="132">
        <f t="shared" si="136"/>
        <v>0</v>
      </c>
      <c r="CY186" s="34">
        <f t="shared" si="137"/>
        <v>0</v>
      </c>
      <c r="CZ186" s="17">
        <f t="shared" si="138"/>
        <v>0</v>
      </c>
      <c r="DA186" s="180">
        <f t="shared" si="139"/>
        <v>0</v>
      </c>
      <c r="DB186" s="132">
        <f t="shared" si="88"/>
        <v>6</v>
      </c>
      <c r="DC186" s="132">
        <f t="shared" si="89"/>
        <v>473</v>
      </c>
      <c r="DD186" s="132">
        <f t="shared" si="90"/>
        <v>54</v>
      </c>
    </row>
    <row r="187" spans="1:111" x14ac:dyDescent="0.25">
      <c r="A187" s="51">
        <v>184</v>
      </c>
      <c r="B187" s="132">
        <v>158</v>
      </c>
      <c r="C187" s="54">
        <v>44071</v>
      </c>
      <c r="D187" s="107">
        <f t="shared" si="145"/>
        <v>56472</v>
      </c>
      <c r="E187" s="113">
        <f t="shared" si="125"/>
        <v>69131</v>
      </c>
      <c r="F187" s="84">
        <f t="shared" si="126"/>
        <v>507</v>
      </c>
      <c r="G187" s="116">
        <v>1</v>
      </c>
      <c r="H187" s="116">
        <v>551</v>
      </c>
      <c r="I187" s="110">
        <f t="shared" si="95"/>
        <v>552</v>
      </c>
      <c r="J187" s="110">
        <f t="shared" si="100"/>
        <v>69659</v>
      </c>
      <c r="K187" s="123">
        <f t="shared" si="108"/>
        <v>3542</v>
      </c>
      <c r="L187" s="126">
        <f t="shared" si="114"/>
        <v>505.42857142857144</v>
      </c>
      <c r="M187" s="70">
        <f t="shared" si="101"/>
        <v>1.0079876134110872</v>
      </c>
      <c r="N187" s="73">
        <f t="shared" si="102"/>
        <v>7.9876134110872243E-3</v>
      </c>
      <c r="O187" s="73">
        <f t="shared" si="103"/>
        <v>7.3847469841409998E-3</v>
      </c>
      <c r="P187" s="70">
        <f t="shared" si="143"/>
        <v>1.0102798400913764</v>
      </c>
      <c r="Q187" s="107">
        <f t="shared" si="144"/>
        <v>5934</v>
      </c>
      <c r="R187" s="113">
        <f t="shared" si="146"/>
        <v>12161</v>
      </c>
      <c r="S187" s="84">
        <f t="shared" si="147"/>
        <v>9</v>
      </c>
      <c r="T187" s="116">
        <v>1</v>
      </c>
      <c r="U187" s="116">
        <v>5</v>
      </c>
      <c r="V187" s="110">
        <f t="shared" si="97"/>
        <v>6</v>
      </c>
      <c r="W187" s="110">
        <f t="shared" si="104"/>
        <v>11593</v>
      </c>
      <c r="X187" s="123">
        <f t="shared" si="109"/>
        <v>73</v>
      </c>
      <c r="Y187" s="125">
        <f t="shared" si="116"/>
        <v>5.8571428571428568</v>
      </c>
      <c r="Z187" s="53">
        <f t="shared" si="105"/>
        <v>1.0005178216967292</v>
      </c>
      <c r="AA187" s="73">
        <f t="shared" si="106"/>
        <v>5.1782169672920375E-4</v>
      </c>
      <c r="AB187" s="105">
        <f t="shared" si="120"/>
        <v>0.97619047619047616</v>
      </c>
      <c r="AC187" s="106">
        <f t="shared" si="98"/>
        <v>6218</v>
      </c>
      <c r="AD187" s="84">
        <f t="shared" si="148"/>
        <v>6220</v>
      </c>
      <c r="AE187" s="168">
        <f t="shared" si="149"/>
        <v>2</v>
      </c>
      <c r="AF187" s="116">
        <v>0</v>
      </c>
      <c r="AG187" s="116">
        <v>5</v>
      </c>
      <c r="AH187" s="128">
        <f t="shared" si="99"/>
        <v>5</v>
      </c>
      <c r="AI187" s="128">
        <f t="shared" si="107"/>
        <v>6224</v>
      </c>
      <c r="AJ187" s="123">
        <f t="shared" si="110"/>
        <v>25</v>
      </c>
      <c r="AK187" s="125">
        <f t="shared" si="115"/>
        <v>2.8571428571428572</v>
      </c>
      <c r="AL187" s="70">
        <f t="shared" si="122"/>
        <v>1.0008039877793857</v>
      </c>
      <c r="AM187" s="73">
        <f t="shared" si="123"/>
        <v>8.0398777938572863E-4</v>
      </c>
      <c r="AN187" s="74">
        <f t="shared" si="127"/>
        <v>1.0526315789473684</v>
      </c>
      <c r="AO187" s="316">
        <f t="shared" si="117"/>
        <v>-28</v>
      </c>
      <c r="AP187" s="316">
        <f t="shared" si="118"/>
        <v>-9</v>
      </c>
      <c r="AQ187" s="316">
        <f t="shared" si="119"/>
        <v>-2</v>
      </c>
      <c r="AR187" s="221" t="s">
        <v>380</v>
      </c>
      <c r="AS187" s="174">
        <v>69131</v>
      </c>
      <c r="AT187" s="169">
        <v>12161</v>
      </c>
      <c r="AU187" s="178">
        <v>6220</v>
      </c>
      <c r="AV187" s="335"/>
      <c r="AW187" s="235" t="s">
        <v>380</v>
      </c>
      <c r="AX187" s="289">
        <v>554</v>
      </c>
      <c r="AY187" s="232">
        <f t="shared" si="129"/>
        <v>1</v>
      </c>
      <c r="AZ187" s="290">
        <v>553</v>
      </c>
      <c r="BA187" s="41">
        <f t="shared" si="128"/>
        <v>549.28571428571433</v>
      </c>
      <c r="BB187" s="2">
        <f t="shared" si="91"/>
        <v>2</v>
      </c>
      <c r="BC187" s="169">
        <f t="shared" si="130"/>
        <v>0</v>
      </c>
      <c r="BD187" s="293">
        <v>2</v>
      </c>
      <c r="BE187" s="41">
        <f>SUM(BB181:BB187)/7</f>
        <v>5.5714285714285712</v>
      </c>
      <c r="BF187" s="2">
        <f t="shared" si="94"/>
        <v>1</v>
      </c>
      <c r="BG187" s="233">
        <f t="shared" si="131"/>
        <v>1</v>
      </c>
      <c r="BH187" s="300">
        <v>0</v>
      </c>
      <c r="BI187" s="234">
        <f t="shared" si="142"/>
        <v>1.1428571428571428</v>
      </c>
      <c r="BK187" s="219" t="s">
        <v>380</v>
      </c>
      <c r="BL187" s="228" t="s">
        <v>401</v>
      </c>
      <c r="BM187" s="231">
        <v>7</v>
      </c>
      <c r="BN187" s="2">
        <f t="shared" si="140"/>
        <v>2</v>
      </c>
      <c r="BO187" s="228"/>
      <c r="BP187" s="231"/>
      <c r="BQ187" s="2">
        <f t="shared" si="132"/>
        <v>1</v>
      </c>
      <c r="BS187" s="17">
        <f t="shared" si="121"/>
        <v>506</v>
      </c>
      <c r="BT187" s="132">
        <v>1335</v>
      </c>
      <c r="CM187" s="1" t="s">
        <v>380</v>
      </c>
      <c r="CN187" s="132">
        <v>5</v>
      </c>
      <c r="CO187" s="132">
        <v>479</v>
      </c>
      <c r="CP187" s="132">
        <v>70</v>
      </c>
      <c r="CQ187" s="132">
        <v>5</v>
      </c>
      <c r="CR187" s="132">
        <v>477</v>
      </c>
      <c r="CS187" s="132">
        <v>71</v>
      </c>
      <c r="CT187" s="236">
        <v>44071</v>
      </c>
      <c r="CU187" s="304">
        <f t="shared" si="133"/>
        <v>1</v>
      </c>
      <c r="CV187" s="132">
        <f t="shared" si="134"/>
        <v>0</v>
      </c>
      <c r="CW187" s="132">
        <f t="shared" si="135"/>
        <v>2</v>
      </c>
      <c r="CX187" s="132">
        <f t="shared" si="136"/>
        <v>-1</v>
      </c>
      <c r="CY187" s="34">
        <f t="shared" si="137"/>
        <v>0</v>
      </c>
      <c r="CZ187" s="17">
        <f t="shared" si="138"/>
        <v>0</v>
      </c>
      <c r="DA187" s="180">
        <f t="shared" si="139"/>
        <v>1</v>
      </c>
      <c r="DB187" s="132">
        <f t="shared" si="88"/>
        <v>5</v>
      </c>
      <c r="DC187" s="132">
        <f t="shared" si="89"/>
        <v>477</v>
      </c>
      <c r="DD187" s="132">
        <f t="shared" si="90"/>
        <v>70</v>
      </c>
    </row>
    <row r="188" spans="1:111" x14ac:dyDescent="0.25">
      <c r="A188" s="51">
        <v>185</v>
      </c>
      <c r="B188" s="132">
        <v>159</v>
      </c>
      <c r="C188" s="54">
        <v>44072</v>
      </c>
      <c r="D188" s="107">
        <f t="shared" si="145"/>
        <v>56970</v>
      </c>
      <c r="E188" s="113">
        <f t="shared" si="125"/>
        <v>69632</v>
      </c>
      <c r="F188" s="84">
        <f t="shared" si="126"/>
        <v>501</v>
      </c>
      <c r="G188" s="116">
        <v>2</v>
      </c>
      <c r="H188" s="116">
        <v>515</v>
      </c>
      <c r="I188" s="110">
        <f t="shared" si="95"/>
        <v>517</v>
      </c>
      <c r="J188" s="110">
        <f t="shared" si="100"/>
        <v>70176</v>
      </c>
      <c r="K188" s="123">
        <f t="shared" si="108"/>
        <v>3535</v>
      </c>
      <c r="L188" s="126">
        <f t="shared" si="114"/>
        <v>508.28571428571428</v>
      </c>
      <c r="M188" s="70">
        <f t="shared" si="101"/>
        <v>1.0074218693923254</v>
      </c>
      <c r="N188" s="73">
        <f t="shared" si="102"/>
        <v>7.4218693923253642E-3</v>
      </c>
      <c r="O188" s="73">
        <f t="shared" si="103"/>
        <v>7.5674215045196114E-3</v>
      </c>
      <c r="P188" s="70">
        <f t="shared" si="143"/>
        <v>1.0056529112492933</v>
      </c>
      <c r="Q188" s="107">
        <f t="shared" si="144"/>
        <v>5941</v>
      </c>
      <c r="R188" s="113">
        <f t="shared" si="146"/>
        <v>12163</v>
      </c>
      <c r="S188" s="84">
        <f t="shared" si="147"/>
        <v>2</v>
      </c>
      <c r="T188" s="116">
        <v>0</v>
      </c>
      <c r="U188" s="116">
        <v>2</v>
      </c>
      <c r="V188" s="110">
        <f t="shared" si="97"/>
        <v>2</v>
      </c>
      <c r="W188" s="110">
        <f t="shared" si="104"/>
        <v>11595</v>
      </c>
      <c r="X188" s="123">
        <f t="shared" si="109"/>
        <v>64</v>
      </c>
      <c r="Y188" s="125">
        <f t="shared" si="116"/>
        <v>4.8571428571428568</v>
      </c>
      <c r="Z188" s="53">
        <f t="shared" si="105"/>
        <v>1.000172517898732</v>
      </c>
      <c r="AA188" s="73">
        <f t="shared" si="106"/>
        <v>1.7251789873196088E-4</v>
      </c>
      <c r="AB188" s="105">
        <f t="shared" si="120"/>
        <v>0.82926829268292679</v>
      </c>
      <c r="AC188" s="106">
        <f t="shared" si="98"/>
        <v>6220</v>
      </c>
      <c r="AD188" s="84">
        <f t="shared" si="148"/>
        <v>6224</v>
      </c>
      <c r="AE188" s="168">
        <f t="shared" si="149"/>
        <v>4</v>
      </c>
      <c r="AF188" s="116">
        <v>0</v>
      </c>
      <c r="AG188" s="116">
        <v>1</v>
      </c>
      <c r="AH188" s="128">
        <f t="shared" si="99"/>
        <v>1</v>
      </c>
      <c r="AI188" s="128">
        <f t="shared" si="107"/>
        <v>6225</v>
      </c>
      <c r="AJ188" s="123">
        <f t="shared" si="110"/>
        <v>24</v>
      </c>
      <c r="AK188" s="125">
        <f t="shared" si="115"/>
        <v>2.7142857142857144</v>
      </c>
      <c r="AL188" s="70">
        <f t="shared" si="122"/>
        <v>1.0001606683804627</v>
      </c>
      <c r="AM188" s="73">
        <f t="shared" si="123"/>
        <v>1.6066838046269183E-4</v>
      </c>
      <c r="AN188" s="74">
        <f t="shared" si="127"/>
        <v>0.95000000000000007</v>
      </c>
      <c r="AO188" s="316">
        <f t="shared" si="117"/>
        <v>-7</v>
      </c>
      <c r="AP188" s="316">
        <f t="shared" si="118"/>
        <v>-9</v>
      </c>
      <c r="AQ188" s="316">
        <f t="shared" si="119"/>
        <v>-1</v>
      </c>
      <c r="AR188" s="225" t="s">
        <v>401</v>
      </c>
      <c r="AS188" s="174">
        <v>69632</v>
      </c>
      <c r="AT188" s="169">
        <v>12163</v>
      </c>
      <c r="AU188" s="178">
        <v>6224</v>
      </c>
      <c r="AV188" s="335"/>
      <c r="AW188" s="235" t="s">
        <v>401</v>
      </c>
      <c r="AX188" s="289">
        <v>572</v>
      </c>
      <c r="AY188" s="232">
        <f t="shared" si="129"/>
        <v>-1</v>
      </c>
      <c r="AZ188" s="290">
        <v>573</v>
      </c>
      <c r="BA188" s="41">
        <f t="shared" si="128"/>
        <v>556.57142857142856</v>
      </c>
      <c r="BB188" s="2">
        <f t="shared" si="91"/>
        <v>7</v>
      </c>
      <c r="BC188" s="169">
        <f t="shared" si="130"/>
        <v>0</v>
      </c>
      <c r="BD188" s="293">
        <v>7</v>
      </c>
      <c r="BE188" s="41">
        <f t="shared" si="141"/>
        <v>5.5714285714285712</v>
      </c>
      <c r="BF188" s="2">
        <f t="shared" si="94"/>
        <v>2</v>
      </c>
      <c r="BG188" s="233">
        <f t="shared" si="131"/>
        <v>0</v>
      </c>
      <c r="BH188" s="300">
        <v>2</v>
      </c>
      <c r="BI188" s="234">
        <f t="shared" si="142"/>
        <v>1.2857142857142858</v>
      </c>
      <c r="BK188" s="219" t="s">
        <v>401</v>
      </c>
      <c r="BL188" s="228" t="s">
        <v>402</v>
      </c>
      <c r="BM188" s="231">
        <v>10</v>
      </c>
      <c r="BN188" s="2">
        <f t="shared" si="140"/>
        <v>7</v>
      </c>
      <c r="BO188" s="228"/>
      <c r="BP188" s="231"/>
      <c r="BQ188" s="2">
        <f t="shared" si="132"/>
        <v>2</v>
      </c>
      <c r="BS188" s="17">
        <f t="shared" si="121"/>
        <v>505</v>
      </c>
      <c r="BT188" s="132">
        <v>1335</v>
      </c>
      <c r="CM188" s="1" t="s">
        <v>401</v>
      </c>
      <c r="CN188" s="132">
        <v>8</v>
      </c>
      <c r="CO188" s="132">
        <v>485</v>
      </c>
      <c r="CP188" s="132">
        <v>79</v>
      </c>
      <c r="CQ188" s="132">
        <v>8</v>
      </c>
      <c r="CR188" s="132">
        <v>486</v>
      </c>
      <c r="CS188" s="132">
        <v>79</v>
      </c>
      <c r="CT188" s="236">
        <v>44072</v>
      </c>
      <c r="CU188" s="304">
        <f t="shared" si="133"/>
        <v>-1</v>
      </c>
      <c r="CV188" s="132">
        <f t="shared" si="134"/>
        <v>0</v>
      </c>
      <c r="CW188" s="132">
        <f t="shared" si="135"/>
        <v>-1</v>
      </c>
      <c r="CX188" s="132">
        <f t="shared" si="136"/>
        <v>0</v>
      </c>
      <c r="CY188" s="34">
        <f t="shared" si="137"/>
        <v>0</v>
      </c>
      <c r="CZ188" s="17">
        <f t="shared" si="138"/>
        <v>1</v>
      </c>
      <c r="DA188" s="180">
        <f t="shared" si="139"/>
        <v>0</v>
      </c>
      <c r="DB188" s="132">
        <f t="shared" si="88"/>
        <v>8</v>
      </c>
      <c r="DC188" s="132">
        <f t="shared" si="89"/>
        <v>485</v>
      </c>
      <c r="DD188" s="132">
        <f t="shared" si="90"/>
        <v>79</v>
      </c>
    </row>
    <row r="189" spans="1:111" x14ac:dyDescent="0.25">
      <c r="A189" s="51">
        <v>186</v>
      </c>
      <c r="B189" s="132">
        <v>160</v>
      </c>
      <c r="C189" s="54">
        <v>44073</v>
      </c>
      <c r="D189" s="107">
        <f t="shared" si="145"/>
        <v>57469</v>
      </c>
      <c r="E189" s="113">
        <f t="shared" si="125"/>
        <v>70140</v>
      </c>
      <c r="F189" s="84">
        <f t="shared" si="126"/>
        <v>508</v>
      </c>
      <c r="G189" s="116">
        <v>1</v>
      </c>
      <c r="H189" s="116">
        <v>540</v>
      </c>
      <c r="I189" s="110">
        <f t="shared" si="95"/>
        <v>541</v>
      </c>
      <c r="J189" s="110">
        <f t="shared" si="100"/>
        <v>70717</v>
      </c>
      <c r="K189" s="123">
        <f t="shared" si="108"/>
        <v>3586</v>
      </c>
      <c r="L189" s="126">
        <f t="shared" si="114"/>
        <v>510.57142857142856</v>
      </c>
      <c r="M189" s="70">
        <f t="shared" si="101"/>
        <v>1.0077091883264935</v>
      </c>
      <c r="N189" s="73">
        <f t="shared" si="102"/>
        <v>7.7091883264934769E-3</v>
      </c>
      <c r="O189" s="73">
        <f t="shared" si="103"/>
        <v>7.5437072313749628E-3</v>
      </c>
      <c r="P189" s="70">
        <f t="shared" si="143"/>
        <v>1.0044969083754918</v>
      </c>
      <c r="Q189" s="107">
        <f t="shared" si="144"/>
        <v>5939</v>
      </c>
      <c r="R189" s="113">
        <f t="shared" si="146"/>
        <v>12166</v>
      </c>
      <c r="S189" s="84">
        <f t="shared" si="147"/>
        <v>3</v>
      </c>
      <c r="T189" s="116">
        <v>1</v>
      </c>
      <c r="U189" s="116">
        <v>4</v>
      </c>
      <c r="V189" s="110">
        <f t="shared" si="97"/>
        <v>5</v>
      </c>
      <c r="W189" s="110">
        <f t="shared" si="104"/>
        <v>11600</v>
      </c>
      <c r="X189" s="123">
        <f t="shared" si="109"/>
        <v>59</v>
      </c>
      <c r="Y189" s="125">
        <f t="shared" si="116"/>
        <v>5.4285714285714288</v>
      </c>
      <c r="Z189" s="53">
        <f t="shared" si="105"/>
        <v>1.0004312203536008</v>
      </c>
      <c r="AA189" s="73">
        <f t="shared" si="106"/>
        <v>4.3122035360076971E-4</v>
      </c>
      <c r="AB189" s="105">
        <f t="shared" si="120"/>
        <v>1.1176470588235297</v>
      </c>
      <c r="AC189" s="106">
        <f t="shared" si="98"/>
        <v>6224</v>
      </c>
      <c r="AD189" s="84">
        <f t="shared" si="148"/>
        <v>6224</v>
      </c>
      <c r="AE189" s="168">
        <f t="shared" si="149"/>
        <v>0</v>
      </c>
      <c r="AF189" s="116">
        <v>1</v>
      </c>
      <c r="AG189" s="116">
        <v>4</v>
      </c>
      <c r="AH189" s="128">
        <f t="shared" si="99"/>
        <v>5</v>
      </c>
      <c r="AI189" s="128">
        <f t="shared" si="107"/>
        <v>6230</v>
      </c>
      <c r="AJ189" s="123">
        <f t="shared" si="110"/>
        <v>24</v>
      </c>
      <c r="AK189" s="125">
        <f t="shared" si="115"/>
        <v>2.8571428571428572</v>
      </c>
      <c r="AL189" s="70">
        <f t="shared" si="122"/>
        <v>1.0008032128514057</v>
      </c>
      <c r="AM189" s="73">
        <f t="shared" si="123"/>
        <v>8.032128514057213E-4</v>
      </c>
      <c r="AN189" s="74">
        <f t="shared" si="127"/>
        <v>1.0526315789473684</v>
      </c>
      <c r="AO189" s="316">
        <f t="shared" si="117"/>
        <v>51</v>
      </c>
      <c r="AP189" s="316">
        <f t="shared" si="118"/>
        <v>-5</v>
      </c>
      <c r="AQ189" s="316">
        <f t="shared" si="119"/>
        <v>0</v>
      </c>
      <c r="AR189" s="221" t="s">
        <v>402</v>
      </c>
      <c r="AS189" s="174">
        <v>70140</v>
      </c>
      <c r="AT189" s="169">
        <v>12166</v>
      </c>
      <c r="AU189" s="178">
        <v>6224</v>
      </c>
      <c r="AV189" s="335"/>
      <c r="AW189" s="235" t="s">
        <v>402</v>
      </c>
      <c r="AX189" s="289">
        <v>576</v>
      </c>
      <c r="AY189" s="232">
        <f t="shared" si="129"/>
        <v>5</v>
      </c>
      <c r="AZ189" s="290">
        <v>571</v>
      </c>
      <c r="BA189" s="41">
        <f t="shared" si="128"/>
        <v>565.85714285714289</v>
      </c>
      <c r="BB189" s="2">
        <f t="shared" si="91"/>
        <v>10</v>
      </c>
      <c r="BC189" s="169">
        <f t="shared" si="130"/>
        <v>0</v>
      </c>
      <c r="BD189" s="293">
        <v>10</v>
      </c>
      <c r="BE189" s="41">
        <f t="shared" si="141"/>
        <v>6.4285714285714288</v>
      </c>
      <c r="BF189" s="2">
        <f t="shared" si="94"/>
        <v>0</v>
      </c>
      <c r="BG189" s="233">
        <f t="shared" si="131"/>
        <v>0</v>
      </c>
      <c r="BH189" s="300">
        <v>0</v>
      </c>
      <c r="BI189" s="234">
        <f t="shared" si="142"/>
        <v>1.1428571428571428</v>
      </c>
      <c r="BK189" s="219" t="s">
        <v>402</v>
      </c>
      <c r="BL189" s="228" t="s">
        <v>403</v>
      </c>
      <c r="BM189" s="231">
        <v>10</v>
      </c>
      <c r="BN189" s="2">
        <f t="shared" si="140"/>
        <v>10</v>
      </c>
      <c r="BO189" s="228"/>
      <c r="BP189" s="231"/>
      <c r="BQ189" s="2">
        <f t="shared" si="132"/>
        <v>0</v>
      </c>
      <c r="BS189" s="17">
        <f t="shared" si="121"/>
        <v>512.28571428571433</v>
      </c>
      <c r="BT189" s="132">
        <v>1335</v>
      </c>
      <c r="CM189" s="1" t="s">
        <v>402</v>
      </c>
      <c r="CN189" s="132">
        <v>8</v>
      </c>
      <c r="CO189" s="132">
        <v>485</v>
      </c>
      <c r="CP189" s="132">
        <v>83</v>
      </c>
      <c r="CQ189" s="132">
        <v>8</v>
      </c>
      <c r="CR189" s="132">
        <v>480</v>
      </c>
      <c r="CS189" s="132">
        <v>83</v>
      </c>
      <c r="CT189" s="236">
        <v>44073</v>
      </c>
      <c r="CU189" s="304">
        <f t="shared" si="133"/>
        <v>5</v>
      </c>
      <c r="CV189" s="132">
        <f t="shared" si="134"/>
        <v>0</v>
      </c>
      <c r="CW189" s="132">
        <f t="shared" si="135"/>
        <v>5</v>
      </c>
      <c r="CX189" s="132">
        <f t="shared" si="136"/>
        <v>0</v>
      </c>
      <c r="CY189" s="34">
        <f t="shared" si="137"/>
        <v>0</v>
      </c>
      <c r="CZ189" s="17">
        <f t="shared" si="138"/>
        <v>0</v>
      </c>
      <c r="DA189" s="180">
        <f t="shared" si="139"/>
        <v>0</v>
      </c>
      <c r="DB189" s="132">
        <f t="shared" si="88"/>
        <v>8</v>
      </c>
      <c r="DC189" s="132">
        <f t="shared" si="89"/>
        <v>480</v>
      </c>
      <c r="DD189" s="132">
        <f t="shared" si="90"/>
        <v>83</v>
      </c>
    </row>
    <row r="190" spans="1:111" x14ac:dyDescent="0.25">
      <c r="A190" s="51">
        <v>187</v>
      </c>
      <c r="B190" s="132">
        <v>161</v>
      </c>
      <c r="C190" s="54">
        <v>44074</v>
      </c>
      <c r="D190" s="107">
        <f t="shared" si="145"/>
        <v>57974</v>
      </c>
      <c r="E190" s="113">
        <f t="shared" si="125"/>
        <v>70667</v>
      </c>
      <c r="F190" s="84">
        <f t="shared" si="126"/>
        <v>527</v>
      </c>
      <c r="G190" s="116">
        <v>0</v>
      </c>
      <c r="H190" s="116">
        <v>568</v>
      </c>
      <c r="I190" s="110">
        <f t="shared" si="95"/>
        <v>568</v>
      </c>
      <c r="J190" s="110">
        <f t="shared" si="100"/>
        <v>71285</v>
      </c>
      <c r="K190" s="123">
        <f t="shared" si="108"/>
        <v>3539</v>
      </c>
      <c r="L190" s="126">
        <f t="shared" si="114"/>
        <v>529.28571428571433</v>
      </c>
      <c r="M190" s="70">
        <f t="shared" si="101"/>
        <v>1.0080320149327602</v>
      </c>
      <c r="N190" s="73">
        <f t="shared" si="102"/>
        <v>8.0320149327601786E-3</v>
      </c>
      <c r="O190" s="73">
        <f t="shared" si="103"/>
        <v>7.7729060305215206E-3</v>
      </c>
      <c r="P190" s="70">
        <f t="shared" si="143"/>
        <v>1.0366536094012313</v>
      </c>
      <c r="Q190" s="107">
        <f t="shared" si="144"/>
        <v>5942</v>
      </c>
      <c r="R190" s="113">
        <f t="shared" si="146"/>
        <v>12177</v>
      </c>
      <c r="S190" s="84">
        <f t="shared" si="147"/>
        <v>11</v>
      </c>
      <c r="T190" s="116">
        <v>2</v>
      </c>
      <c r="U190" s="116">
        <v>6</v>
      </c>
      <c r="V190" s="110">
        <f t="shared" si="97"/>
        <v>8</v>
      </c>
      <c r="W190" s="110">
        <f t="shared" si="104"/>
        <v>11608</v>
      </c>
      <c r="X190" s="123">
        <f t="shared" si="109"/>
        <v>66</v>
      </c>
      <c r="Y190" s="125">
        <f t="shared" si="116"/>
        <v>5.5714285714285712</v>
      </c>
      <c r="Z190" s="53">
        <f t="shared" si="105"/>
        <v>1.0006896551724138</v>
      </c>
      <c r="AA190" s="73">
        <f t="shared" si="106"/>
        <v>6.8965517241381669E-4</v>
      </c>
      <c r="AB190" s="105">
        <f t="shared" si="120"/>
        <v>1.0263157894736841</v>
      </c>
      <c r="AC190" s="106">
        <f t="shared" si="98"/>
        <v>6224</v>
      </c>
      <c r="AD190" s="84">
        <f t="shared" si="148"/>
        <v>6224</v>
      </c>
      <c r="AE190" s="168">
        <f t="shared" si="149"/>
        <v>0</v>
      </c>
      <c r="AF190" s="116">
        <v>0</v>
      </c>
      <c r="AG190" s="116">
        <v>3</v>
      </c>
      <c r="AH190" s="128">
        <f t="shared" si="99"/>
        <v>3</v>
      </c>
      <c r="AI190" s="128">
        <f t="shared" si="107"/>
        <v>6233</v>
      </c>
      <c r="AJ190" s="123">
        <f t="shared" si="110"/>
        <v>22</v>
      </c>
      <c r="AK190" s="125">
        <f t="shared" si="115"/>
        <v>3</v>
      </c>
      <c r="AL190" s="70">
        <f t="shared" si="122"/>
        <v>1.0004815409309791</v>
      </c>
      <c r="AM190" s="73">
        <f t="shared" si="123"/>
        <v>4.8154093097907413E-4</v>
      </c>
      <c r="AN190" s="74">
        <f t="shared" si="127"/>
        <v>1.05</v>
      </c>
      <c r="AO190" s="316">
        <f t="shared" si="117"/>
        <v>-47</v>
      </c>
      <c r="AP190" s="316">
        <f t="shared" si="118"/>
        <v>7</v>
      </c>
      <c r="AQ190" s="316">
        <f t="shared" si="119"/>
        <v>-2</v>
      </c>
      <c r="AR190" s="221" t="s">
        <v>403</v>
      </c>
      <c r="AS190" s="174">
        <v>70667</v>
      </c>
      <c r="AT190" s="169">
        <v>12177</v>
      </c>
      <c r="AU190" s="178">
        <v>6224</v>
      </c>
      <c r="AV190" s="335"/>
      <c r="AW190" s="235" t="s">
        <v>403</v>
      </c>
      <c r="AX190" s="289">
        <v>875</v>
      </c>
      <c r="AY190" s="232">
        <f t="shared" si="129"/>
        <v>7</v>
      </c>
      <c r="AZ190" s="290">
        <v>868</v>
      </c>
      <c r="BA190" s="41">
        <f t="shared" si="128"/>
        <v>613.28571428571433</v>
      </c>
      <c r="BB190" s="2">
        <f t="shared" si="91"/>
        <v>10</v>
      </c>
      <c r="BC190" s="169">
        <f t="shared" si="130"/>
        <v>0</v>
      </c>
      <c r="BD190" s="293">
        <v>10</v>
      </c>
      <c r="BE190" s="41">
        <f t="shared" si="141"/>
        <v>6.8571428571428568</v>
      </c>
      <c r="BF190" s="2">
        <f t="shared" si="94"/>
        <v>1</v>
      </c>
      <c r="BG190" s="233">
        <f t="shared" si="131"/>
        <v>1</v>
      </c>
      <c r="BH190" s="300">
        <v>0</v>
      </c>
      <c r="BI190" s="234">
        <f t="shared" si="142"/>
        <v>1.2857142857142858</v>
      </c>
      <c r="BK190" s="132" t="s">
        <v>403</v>
      </c>
      <c r="BL190" s="34" t="s">
        <v>406</v>
      </c>
      <c r="BM190" s="58">
        <v>10</v>
      </c>
      <c r="BN190" s="2">
        <f t="shared" si="140"/>
        <v>10</v>
      </c>
      <c r="BO190" s="34"/>
      <c r="BP190" s="58"/>
      <c r="BQ190" s="2">
        <f t="shared" si="132"/>
        <v>1</v>
      </c>
      <c r="BS190" s="17">
        <f t="shared" si="121"/>
        <v>505.57142857142856</v>
      </c>
      <c r="BT190" s="132">
        <v>1335</v>
      </c>
      <c r="CL190" s="306"/>
      <c r="CM190" s="307" t="s">
        <v>403</v>
      </c>
      <c r="CN190" s="306">
        <v>6</v>
      </c>
      <c r="CO190" s="306">
        <v>778</v>
      </c>
      <c r="CP190" s="306">
        <v>91</v>
      </c>
      <c r="CQ190" s="306">
        <v>6</v>
      </c>
      <c r="CR190" s="306">
        <v>771</v>
      </c>
      <c r="CS190" s="306">
        <v>91</v>
      </c>
      <c r="CT190" s="308">
        <v>44074</v>
      </c>
      <c r="CU190" s="309">
        <f t="shared" si="133"/>
        <v>7</v>
      </c>
      <c r="CV190" s="306">
        <f t="shared" si="134"/>
        <v>0</v>
      </c>
      <c r="CW190" s="306">
        <f t="shared" si="135"/>
        <v>7</v>
      </c>
      <c r="CX190" s="306">
        <f t="shared" si="136"/>
        <v>0</v>
      </c>
      <c r="CY190" s="310">
        <f t="shared" si="137"/>
        <v>0</v>
      </c>
      <c r="CZ190" s="311">
        <f t="shared" si="138"/>
        <v>0</v>
      </c>
      <c r="DA190" s="312">
        <f t="shared" si="139"/>
        <v>0</v>
      </c>
      <c r="DB190" s="306">
        <f t="shared" si="88"/>
        <v>6</v>
      </c>
      <c r="DC190" s="306">
        <f>CR190-CZ190</f>
        <v>771</v>
      </c>
      <c r="DD190" s="306">
        <f t="shared" si="90"/>
        <v>91</v>
      </c>
      <c r="DE190" s="306">
        <v>812</v>
      </c>
      <c r="DF190" s="306">
        <v>793</v>
      </c>
      <c r="DG190" s="132">
        <f>DE190-DF190</f>
        <v>19</v>
      </c>
    </row>
    <row r="191" spans="1:111" x14ac:dyDescent="0.25">
      <c r="A191" s="51">
        <v>188</v>
      </c>
      <c r="B191" s="132">
        <v>162</v>
      </c>
      <c r="C191" s="54">
        <v>44075</v>
      </c>
      <c r="D191" s="107">
        <f t="shared" si="145"/>
        <v>58490</v>
      </c>
      <c r="E191" s="113">
        <f t="shared" si="125"/>
        <v>71129</v>
      </c>
      <c r="F191" s="84">
        <f t="shared" si="126"/>
        <v>462</v>
      </c>
      <c r="G191" s="116">
        <v>0</v>
      </c>
      <c r="H191" s="116">
        <v>621</v>
      </c>
      <c r="I191" s="110">
        <f t="shared" si="95"/>
        <v>621</v>
      </c>
      <c r="J191" s="110">
        <f t="shared" si="100"/>
        <v>71906</v>
      </c>
      <c r="K191" s="123">
        <f t="shared" si="108"/>
        <v>3586</v>
      </c>
      <c r="L191" s="126">
        <f t="shared" si="114"/>
        <v>542.42857142857144</v>
      </c>
      <c r="M191" s="70">
        <f t="shared" si="101"/>
        <v>1.0087115101353721</v>
      </c>
      <c r="N191" s="73">
        <f t="shared" si="102"/>
        <v>8.7115101353720803E-3</v>
      </c>
      <c r="O191" s="73">
        <f t="shared" si="103"/>
        <v>7.9724392396076649E-3</v>
      </c>
      <c r="P191" s="70">
        <f t="shared" si="143"/>
        <v>1.0248313090418353</v>
      </c>
      <c r="Q191" s="107">
        <f t="shared" si="144"/>
        <v>5953</v>
      </c>
      <c r="R191" s="113">
        <f t="shared" si="146"/>
        <v>12182</v>
      </c>
      <c r="S191" s="84">
        <f t="shared" si="147"/>
        <v>5</v>
      </c>
      <c r="T191" s="116">
        <v>1</v>
      </c>
      <c r="U191" s="116">
        <v>5</v>
      </c>
      <c r="V191" s="110">
        <f t="shared" si="97"/>
        <v>6</v>
      </c>
      <c r="W191" s="110">
        <f t="shared" si="104"/>
        <v>11614</v>
      </c>
      <c r="X191" s="123">
        <f t="shared" si="109"/>
        <v>56</v>
      </c>
      <c r="Y191" s="125">
        <f t="shared" si="116"/>
        <v>5</v>
      </c>
      <c r="Z191" s="53">
        <f t="shared" si="105"/>
        <v>1.0005168849069608</v>
      </c>
      <c r="AA191" s="73">
        <f t="shared" si="106"/>
        <v>5.1688490696077949E-4</v>
      </c>
      <c r="AB191" s="105">
        <f t="shared" si="120"/>
        <v>0.89743589743589747</v>
      </c>
      <c r="AC191" s="106">
        <f t="shared" si="98"/>
        <v>6224</v>
      </c>
      <c r="AD191" s="84">
        <f t="shared" si="148"/>
        <v>6230</v>
      </c>
      <c r="AE191" s="168">
        <f t="shared" si="149"/>
        <v>6</v>
      </c>
      <c r="AF191" s="116">
        <v>1</v>
      </c>
      <c r="AG191" s="116">
        <v>2</v>
      </c>
      <c r="AH191" s="128">
        <f t="shared" si="99"/>
        <v>3</v>
      </c>
      <c r="AI191" s="128">
        <f t="shared" si="107"/>
        <v>6236</v>
      </c>
      <c r="AJ191" s="123">
        <f t="shared" si="110"/>
        <v>23</v>
      </c>
      <c r="AK191" s="125">
        <f t="shared" si="115"/>
        <v>3.1428571428571428</v>
      </c>
      <c r="AL191" s="70">
        <f t="shared" si="122"/>
        <v>1.0004813091609177</v>
      </c>
      <c r="AM191" s="73">
        <f t="shared" si="123"/>
        <v>4.8130916091770892E-4</v>
      </c>
      <c r="AN191" s="74">
        <f t="shared" si="127"/>
        <v>1.0476190476190477</v>
      </c>
      <c r="AO191" s="316">
        <f t="shared" si="117"/>
        <v>47</v>
      </c>
      <c r="AP191" s="316">
        <f t="shared" si="118"/>
        <v>-10</v>
      </c>
      <c r="AQ191" s="316">
        <f t="shared" si="119"/>
        <v>1</v>
      </c>
      <c r="AR191" s="221" t="s">
        <v>406</v>
      </c>
      <c r="AS191" s="174">
        <v>71129</v>
      </c>
      <c r="AT191" s="169">
        <v>12182</v>
      </c>
      <c r="AU191" s="178">
        <v>6230</v>
      </c>
      <c r="AV191" s="335"/>
      <c r="AW191" s="235" t="s">
        <v>406</v>
      </c>
      <c r="AX191" s="289">
        <v>904</v>
      </c>
      <c r="AY191" s="232">
        <f t="shared" si="129"/>
        <v>7</v>
      </c>
      <c r="AZ191" s="290">
        <v>897</v>
      </c>
      <c r="BA191" s="41">
        <f t="shared" si="128"/>
        <v>659.57142857142856</v>
      </c>
      <c r="BB191" s="2">
        <f t="shared" si="91"/>
        <v>10</v>
      </c>
      <c r="BC191" s="169">
        <f t="shared" si="130"/>
        <v>1</v>
      </c>
      <c r="BD191" s="293">
        <v>9</v>
      </c>
      <c r="BE191" s="41">
        <f t="shared" si="141"/>
        <v>7.2857142857142856</v>
      </c>
      <c r="BF191" s="2">
        <f t="shared" si="94"/>
        <v>0</v>
      </c>
      <c r="BG191" s="233">
        <f t="shared" si="131"/>
        <v>0</v>
      </c>
      <c r="BH191" s="300">
        <v>0</v>
      </c>
      <c r="BI191" s="234">
        <f t="shared" si="142"/>
        <v>1</v>
      </c>
      <c r="BK191" s="132" t="s">
        <v>406</v>
      </c>
      <c r="BL191" s="34" t="s">
        <v>408</v>
      </c>
      <c r="BM191" s="58">
        <v>9</v>
      </c>
      <c r="BN191" s="2">
        <f t="shared" si="140"/>
        <v>10</v>
      </c>
      <c r="BO191" s="34"/>
      <c r="BP191" s="58"/>
      <c r="BQ191" s="2">
        <f t="shared" si="132"/>
        <v>0</v>
      </c>
      <c r="BS191" s="17">
        <f t="shared" si="121"/>
        <v>512.28571428571433</v>
      </c>
      <c r="BT191" s="132">
        <v>1335</v>
      </c>
      <c r="CM191" s="1" t="s">
        <v>406</v>
      </c>
      <c r="CN191" s="132">
        <v>14</v>
      </c>
      <c r="CO191" s="132">
        <v>782</v>
      </c>
      <c r="CP191" s="132">
        <v>108</v>
      </c>
      <c r="CQ191" s="132">
        <v>14</v>
      </c>
      <c r="CR191" s="132">
        <v>774</v>
      </c>
      <c r="CS191" s="132">
        <v>109</v>
      </c>
      <c r="CT191" s="236">
        <v>44075</v>
      </c>
      <c r="CU191" s="304">
        <f t="shared" si="133"/>
        <v>7</v>
      </c>
      <c r="CV191" s="132">
        <f t="shared" si="134"/>
        <v>0</v>
      </c>
      <c r="CW191" s="132">
        <f t="shared" si="135"/>
        <v>8</v>
      </c>
      <c r="CX191" s="132">
        <f t="shared" si="136"/>
        <v>-1</v>
      </c>
      <c r="CY191" s="34">
        <f t="shared" si="137"/>
        <v>0</v>
      </c>
      <c r="CZ191" s="17">
        <f t="shared" si="138"/>
        <v>0</v>
      </c>
      <c r="DA191" s="180">
        <f t="shared" si="139"/>
        <v>1</v>
      </c>
      <c r="DB191" s="132">
        <f t="shared" si="88"/>
        <v>14</v>
      </c>
      <c r="DC191" s="132">
        <f t="shared" si="89"/>
        <v>774</v>
      </c>
      <c r="DD191" s="132">
        <f t="shared" si="90"/>
        <v>108</v>
      </c>
      <c r="DE191" s="132">
        <v>842</v>
      </c>
      <c r="DF191" s="132">
        <v>799</v>
      </c>
      <c r="DG191" s="132">
        <f>DE191-DF191</f>
        <v>43</v>
      </c>
    </row>
    <row r="192" spans="1:111" x14ac:dyDescent="0.25">
      <c r="A192" s="51">
        <v>189</v>
      </c>
      <c r="B192" s="132">
        <v>163</v>
      </c>
      <c r="C192" s="54">
        <v>44076</v>
      </c>
      <c r="D192" s="107">
        <f t="shared" si="145"/>
        <v>58947</v>
      </c>
      <c r="E192" s="113">
        <f t="shared" si="125"/>
        <v>71863</v>
      </c>
      <c r="F192" s="84">
        <f t="shared" si="126"/>
        <v>734</v>
      </c>
      <c r="G192" s="116">
        <v>3</v>
      </c>
      <c r="H192" s="116">
        <v>620</v>
      </c>
      <c r="I192" s="110">
        <f t="shared" si="95"/>
        <v>623</v>
      </c>
      <c r="J192" s="110">
        <f t="shared" si="100"/>
        <v>72529</v>
      </c>
      <c r="K192" s="123">
        <f t="shared" si="108"/>
        <v>3749</v>
      </c>
      <c r="L192" s="126">
        <f t="shared" si="114"/>
        <v>564.42857142857144</v>
      </c>
      <c r="M192" s="70">
        <f t="shared" si="101"/>
        <v>1.0086640892276026</v>
      </c>
      <c r="N192" s="73">
        <f t="shared" si="102"/>
        <v>8.6640892276026449E-3</v>
      </c>
      <c r="O192" s="73">
        <f t="shared" si="103"/>
        <v>8.1077344029107483E-3</v>
      </c>
      <c r="P192" s="70">
        <f t="shared" si="143"/>
        <v>1.0405583355280486</v>
      </c>
      <c r="Q192" s="107">
        <f t="shared" si="144"/>
        <v>5952</v>
      </c>
      <c r="R192" s="113">
        <f t="shared" si="146"/>
        <v>12188</v>
      </c>
      <c r="S192" s="84">
        <f t="shared" si="147"/>
        <v>6</v>
      </c>
      <c r="T192" s="116">
        <v>2</v>
      </c>
      <c r="U192" s="116">
        <v>5</v>
      </c>
      <c r="V192" s="110">
        <f t="shared" si="97"/>
        <v>7</v>
      </c>
      <c r="W192" s="110">
        <f t="shared" si="104"/>
        <v>11621</v>
      </c>
      <c r="X192" s="123">
        <f t="shared" si="109"/>
        <v>43</v>
      </c>
      <c r="Y192" s="125">
        <f t="shared" si="116"/>
        <v>5.2857142857142856</v>
      </c>
      <c r="Z192" s="53">
        <f t="shared" si="105"/>
        <v>1.0006027208541415</v>
      </c>
      <c r="AA192" s="73">
        <f t="shared" si="106"/>
        <v>6.027208541414808E-4</v>
      </c>
      <c r="AB192" s="105">
        <f t="shared" si="120"/>
        <v>1.0571428571428572</v>
      </c>
      <c r="AC192" s="106">
        <f t="shared" si="98"/>
        <v>6230</v>
      </c>
      <c r="AD192" s="84">
        <f t="shared" si="148"/>
        <v>6235</v>
      </c>
      <c r="AE192" s="168">
        <f t="shared" si="149"/>
        <v>5</v>
      </c>
      <c r="AF192" s="116">
        <v>0</v>
      </c>
      <c r="AG192" s="116">
        <v>1</v>
      </c>
      <c r="AH192" s="128">
        <f t="shared" si="99"/>
        <v>1</v>
      </c>
      <c r="AI192" s="128">
        <f t="shared" si="107"/>
        <v>6237</v>
      </c>
      <c r="AJ192" s="123">
        <f t="shared" si="110"/>
        <v>20</v>
      </c>
      <c r="AK192" s="125">
        <f t="shared" si="115"/>
        <v>2.5714285714285716</v>
      </c>
      <c r="AL192" s="70">
        <f t="shared" si="122"/>
        <v>1.0001603592046184</v>
      </c>
      <c r="AM192" s="73">
        <f t="shared" si="123"/>
        <v>1.6035920461843212E-4</v>
      </c>
      <c r="AN192" s="74">
        <f t="shared" si="127"/>
        <v>0.81818181818181823</v>
      </c>
      <c r="AO192" s="316">
        <f t="shared" si="117"/>
        <v>163</v>
      </c>
      <c r="AP192" s="316">
        <f t="shared" si="118"/>
        <v>-13</v>
      </c>
      <c r="AQ192" s="316">
        <f t="shared" si="119"/>
        <v>-3</v>
      </c>
      <c r="AR192" s="221" t="s">
        <v>408</v>
      </c>
      <c r="AS192" s="174">
        <v>71863</v>
      </c>
      <c r="AT192" s="169">
        <v>12188</v>
      </c>
      <c r="AU192" s="178">
        <v>6235</v>
      </c>
      <c r="AV192" s="335"/>
      <c r="AW192" s="235" t="s">
        <v>408</v>
      </c>
      <c r="AX192" s="289">
        <v>908</v>
      </c>
      <c r="AY192" s="232">
        <f t="shared" si="129"/>
        <v>10</v>
      </c>
      <c r="AZ192" s="290">
        <v>898</v>
      </c>
      <c r="BA192" s="41">
        <f t="shared" si="128"/>
        <v>703.28571428571433</v>
      </c>
      <c r="BB192" s="2">
        <f t="shared" si="91"/>
        <v>9</v>
      </c>
      <c r="BC192" s="169">
        <f t="shared" si="130"/>
        <v>1</v>
      </c>
      <c r="BD192" s="293">
        <v>8</v>
      </c>
      <c r="BE192" s="41">
        <f t="shared" si="141"/>
        <v>7.7142857142857144</v>
      </c>
      <c r="BF192" s="2">
        <f t="shared" si="94"/>
        <v>2</v>
      </c>
      <c r="BG192" s="233">
        <f t="shared" si="131"/>
        <v>1</v>
      </c>
      <c r="BH192" s="300">
        <v>1</v>
      </c>
      <c r="BI192" s="234">
        <f t="shared" si="142"/>
        <v>1</v>
      </c>
      <c r="BK192" s="132" t="s">
        <v>408</v>
      </c>
      <c r="BL192" s="34" t="s">
        <v>409</v>
      </c>
      <c r="BM192" s="58">
        <v>7</v>
      </c>
      <c r="BN192" s="2">
        <f t="shared" si="140"/>
        <v>9</v>
      </c>
      <c r="BO192" s="34"/>
      <c r="BP192" s="58"/>
      <c r="BQ192" s="2">
        <f t="shared" si="132"/>
        <v>2</v>
      </c>
      <c r="BS192" s="17">
        <f t="shared" si="121"/>
        <v>535.57142857142856</v>
      </c>
      <c r="BT192" s="132">
        <v>1335</v>
      </c>
      <c r="CM192" s="1" t="s">
        <v>408</v>
      </c>
      <c r="CN192" s="132">
        <v>17</v>
      </c>
      <c r="CO192" s="132">
        <v>758</v>
      </c>
      <c r="CP192" s="132">
        <v>133</v>
      </c>
      <c r="CQ192" s="132">
        <v>18</v>
      </c>
      <c r="CR192" s="132">
        <v>744</v>
      </c>
      <c r="CS192" s="132">
        <v>136</v>
      </c>
      <c r="CT192" s="236">
        <v>44076</v>
      </c>
      <c r="CU192" s="304">
        <f t="shared" si="133"/>
        <v>10</v>
      </c>
      <c r="CV192" s="132">
        <f t="shared" si="134"/>
        <v>-1</v>
      </c>
      <c r="CW192" s="132">
        <f t="shared" si="135"/>
        <v>14</v>
      </c>
      <c r="CX192" s="132">
        <f t="shared" si="136"/>
        <v>-3</v>
      </c>
      <c r="CY192" s="34">
        <f t="shared" si="137"/>
        <v>1</v>
      </c>
      <c r="CZ192" s="17">
        <f t="shared" si="138"/>
        <v>0</v>
      </c>
      <c r="DA192" s="180">
        <f t="shared" si="139"/>
        <v>3</v>
      </c>
      <c r="DB192" s="132">
        <f t="shared" si="88"/>
        <v>17</v>
      </c>
      <c r="DC192" s="132">
        <f t="shared" si="89"/>
        <v>744</v>
      </c>
      <c r="DD192" s="132">
        <f t="shared" si="90"/>
        <v>133</v>
      </c>
    </row>
    <row r="193" spans="1:108" x14ac:dyDescent="0.25">
      <c r="A193" s="51">
        <v>190</v>
      </c>
      <c r="B193" s="132">
        <v>164</v>
      </c>
      <c r="C193" s="54">
        <v>44077</v>
      </c>
      <c r="D193" s="107">
        <f t="shared" si="145"/>
        <v>59675</v>
      </c>
      <c r="E193" s="113">
        <f t="shared" si="125"/>
        <v>72464</v>
      </c>
      <c r="F193" s="84">
        <f t="shared" si="126"/>
        <v>601</v>
      </c>
      <c r="G193" s="116">
        <v>5</v>
      </c>
      <c r="H193" s="116">
        <v>710</v>
      </c>
      <c r="I193" s="110">
        <f t="shared" si="95"/>
        <v>715</v>
      </c>
      <c r="J193" s="110">
        <f t="shared" si="100"/>
        <v>73244</v>
      </c>
      <c r="K193" s="123">
        <f t="shared" si="108"/>
        <v>3840</v>
      </c>
      <c r="L193" s="126">
        <f t="shared" si="114"/>
        <v>591</v>
      </c>
      <c r="M193" s="70">
        <f t="shared" si="101"/>
        <v>1.0098581257152313</v>
      </c>
      <c r="N193" s="73">
        <f t="shared" si="102"/>
        <v>9.8581257152312585E-3</v>
      </c>
      <c r="O193" s="73">
        <f t="shared" si="103"/>
        <v>8.5949856674919275E-3</v>
      </c>
      <c r="P193" s="70">
        <f t="shared" si="143"/>
        <v>1.04707668944571</v>
      </c>
      <c r="Q193" s="107">
        <f t="shared" si="144"/>
        <v>5953</v>
      </c>
      <c r="R193" s="113">
        <f t="shared" si="146"/>
        <v>12193</v>
      </c>
      <c r="S193" s="84">
        <f t="shared" si="147"/>
        <v>5</v>
      </c>
      <c r="T193" s="116">
        <v>2</v>
      </c>
      <c r="U193" s="116">
        <v>4</v>
      </c>
      <c r="V193" s="110">
        <f t="shared" si="97"/>
        <v>6</v>
      </c>
      <c r="W193" s="110">
        <f t="shared" si="104"/>
        <v>11627</v>
      </c>
      <c r="X193" s="123">
        <f t="shared" si="109"/>
        <v>41</v>
      </c>
      <c r="Y193" s="125">
        <f t="shared" si="116"/>
        <v>5.7142857142857144</v>
      </c>
      <c r="Z193" s="53">
        <f t="shared" si="105"/>
        <v>1.0005163066861715</v>
      </c>
      <c r="AA193" s="73">
        <f t="shared" si="106"/>
        <v>5.1630668617153042E-4</v>
      </c>
      <c r="AB193" s="105">
        <f t="shared" si="120"/>
        <v>1.0810810810810811</v>
      </c>
      <c r="AC193" s="106">
        <f t="shared" si="98"/>
        <v>6235</v>
      </c>
      <c r="AD193" s="84">
        <f t="shared" si="148"/>
        <v>6235</v>
      </c>
      <c r="AE193" s="168">
        <f t="shared" si="149"/>
        <v>0</v>
      </c>
      <c r="AF193" s="116">
        <v>0</v>
      </c>
      <c r="AG193" s="116">
        <v>1</v>
      </c>
      <c r="AH193" s="128">
        <f t="shared" si="99"/>
        <v>1</v>
      </c>
      <c r="AI193" s="128">
        <f t="shared" si="107"/>
        <v>6238</v>
      </c>
      <c r="AJ193" s="123">
        <f t="shared" si="110"/>
        <v>17</v>
      </c>
      <c r="AK193" s="125">
        <f t="shared" si="115"/>
        <v>2.7142857142857144</v>
      </c>
      <c r="AL193" s="70">
        <f t="shared" si="122"/>
        <v>1.0001603334936668</v>
      </c>
      <c r="AM193" s="73">
        <f t="shared" si="123"/>
        <v>1.6033349366684213E-4</v>
      </c>
      <c r="AN193" s="74">
        <f t="shared" si="127"/>
        <v>1.0555555555555556</v>
      </c>
      <c r="AO193" s="316">
        <f t="shared" si="117"/>
        <v>91</v>
      </c>
      <c r="AP193" s="316">
        <f t="shared" si="118"/>
        <v>-2</v>
      </c>
      <c r="AQ193" s="316">
        <f t="shared" si="119"/>
        <v>-3</v>
      </c>
      <c r="AR193" s="221" t="s">
        <v>409</v>
      </c>
      <c r="AS193" s="174">
        <v>72464</v>
      </c>
      <c r="AT193" s="169">
        <v>12193</v>
      </c>
      <c r="AU193" s="178">
        <v>6235</v>
      </c>
      <c r="AV193" s="335"/>
      <c r="AW193" s="235" t="s">
        <v>409</v>
      </c>
      <c r="AX193" s="289">
        <v>911</v>
      </c>
      <c r="AY193" s="232">
        <f t="shared" ref="AY193:AY224" si="150">AX193-AZ193</f>
        <v>9</v>
      </c>
      <c r="AZ193" s="290">
        <v>902</v>
      </c>
      <c r="BA193" s="41">
        <f t="shared" si="128"/>
        <v>757.14285714285711</v>
      </c>
      <c r="BB193" s="2">
        <f t="shared" si="91"/>
        <v>7</v>
      </c>
      <c r="BC193" s="169">
        <f t="shared" ref="BC193:BC224" si="151">BB193-BD193</f>
        <v>1</v>
      </c>
      <c r="BD193" s="293">
        <v>6</v>
      </c>
      <c r="BE193" s="41">
        <f t="shared" si="141"/>
        <v>7.8571428571428568</v>
      </c>
      <c r="BF193" s="2">
        <f t="shared" si="94"/>
        <v>0</v>
      </c>
      <c r="BG193" s="233">
        <f t="shared" ref="BG193:BG224" si="152">BF193-BH193</f>
        <v>0</v>
      </c>
      <c r="BH193" s="300">
        <v>0</v>
      </c>
      <c r="BI193" s="234">
        <f t="shared" si="142"/>
        <v>0.8571428571428571</v>
      </c>
      <c r="BK193" s="132" t="s">
        <v>409</v>
      </c>
      <c r="BL193" s="34" t="s">
        <v>430</v>
      </c>
      <c r="BM193" s="58">
        <v>11</v>
      </c>
      <c r="BN193" s="2">
        <f t="shared" si="140"/>
        <v>7</v>
      </c>
      <c r="BO193" s="34"/>
      <c r="BP193" s="58"/>
      <c r="BQ193" s="2">
        <f t="shared" ref="BQ193:BQ224" si="153">_xlfn.XLOOKUP(BK193,BO:BO,BP:BP,0)</f>
        <v>0</v>
      </c>
      <c r="BS193" s="17">
        <f t="shared" si="121"/>
        <v>548.57142857142856</v>
      </c>
      <c r="BT193" s="132">
        <v>1335</v>
      </c>
      <c r="CM193" s="1" t="s">
        <v>409</v>
      </c>
      <c r="CN193" s="132">
        <v>11</v>
      </c>
      <c r="CO193" s="132">
        <v>765</v>
      </c>
      <c r="CP193" s="132">
        <v>135</v>
      </c>
      <c r="CQ193" s="132">
        <v>11</v>
      </c>
      <c r="CR193" s="132">
        <v>755</v>
      </c>
      <c r="CS193" s="132">
        <v>136</v>
      </c>
      <c r="CT193" s="236">
        <v>44077</v>
      </c>
      <c r="CU193" s="304">
        <f t="shared" ref="CU193:CU224" si="154">SUM(CV193:CX193)</f>
        <v>9</v>
      </c>
      <c r="CV193" s="132">
        <f t="shared" ref="CV193:CV224" si="155">CN193-CQ193</f>
        <v>0</v>
      </c>
      <c r="CW193" s="132">
        <f t="shared" ref="CW193:CW224" si="156">CO193-CR193</f>
        <v>10</v>
      </c>
      <c r="CX193" s="132">
        <f t="shared" ref="CX193:CX224" si="157">CP193-CS193</f>
        <v>-1</v>
      </c>
      <c r="CY193" s="34">
        <f t="shared" ref="CY193:CY224" si="158">IF(CV193&lt;0,-CV193,0)</f>
        <v>0</v>
      </c>
      <c r="CZ193" s="17">
        <f t="shared" ref="CZ193:CZ224" si="159">IF(CW193&lt;0,-CW193,0)</f>
        <v>0</v>
      </c>
      <c r="DA193" s="180">
        <f t="shared" ref="DA193:DA224" si="160">IF(CX193&lt;0,-CX193,0)</f>
        <v>1</v>
      </c>
      <c r="DB193" s="132">
        <f t="shared" ref="DB193:DB198" si="161">CQ193-CY193</f>
        <v>11</v>
      </c>
      <c r="DC193" s="132">
        <f t="shared" ref="DC193:DC198" si="162">CR193-CZ193</f>
        <v>755</v>
      </c>
      <c r="DD193" s="132">
        <f t="shared" ref="DD193:DD198" si="163">CS193-DA193</f>
        <v>135</v>
      </c>
    </row>
    <row r="194" spans="1:108" x14ac:dyDescent="0.25">
      <c r="A194" s="51">
        <v>191</v>
      </c>
      <c r="B194" s="132">
        <v>165</v>
      </c>
      <c r="C194" s="54">
        <v>44078</v>
      </c>
      <c r="D194" s="107">
        <f t="shared" si="145"/>
        <v>60271</v>
      </c>
      <c r="E194" s="113">
        <f t="shared" si="125"/>
        <v>73208</v>
      </c>
      <c r="F194" s="84">
        <f t="shared" si="126"/>
        <v>744</v>
      </c>
      <c r="G194" s="116">
        <v>9</v>
      </c>
      <c r="H194" s="116">
        <v>772</v>
      </c>
      <c r="I194" s="110">
        <f t="shared" si="95"/>
        <v>781</v>
      </c>
      <c r="J194" s="110">
        <f t="shared" si="100"/>
        <v>74025</v>
      </c>
      <c r="K194" s="123">
        <f t="shared" si="108"/>
        <v>4077</v>
      </c>
      <c r="L194" s="126">
        <f t="shared" si="114"/>
        <v>623.71428571428567</v>
      </c>
      <c r="M194" s="70">
        <f t="shared" si="101"/>
        <v>1.0106629894598875</v>
      </c>
      <c r="N194" s="73">
        <f t="shared" si="102"/>
        <v>1.0662989459887529E-2</v>
      </c>
      <c r="O194" s="73">
        <f t="shared" si="103"/>
        <v>9.1857458941707378E-3</v>
      </c>
      <c r="P194" s="70">
        <f t="shared" si="143"/>
        <v>1.055354121343969</v>
      </c>
      <c r="Q194" s="107">
        <f t="shared" si="144"/>
        <v>5958</v>
      </c>
      <c r="R194" s="113">
        <f t="shared" si="146"/>
        <v>12200</v>
      </c>
      <c r="S194" s="84">
        <f t="shared" si="147"/>
        <v>7</v>
      </c>
      <c r="T194" s="116">
        <v>4</v>
      </c>
      <c r="U194" s="116">
        <v>4</v>
      </c>
      <c r="V194" s="110">
        <f t="shared" si="97"/>
        <v>8</v>
      </c>
      <c r="W194" s="110">
        <f t="shared" si="104"/>
        <v>11635</v>
      </c>
      <c r="X194" s="123">
        <f t="shared" si="109"/>
        <v>39</v>
      </c>
      <c r="Y194" s="125">
        <f t="shared" si="116"/>
        <v>6</v>
      </c>
      <c r="Z194" s="53">
        <f t="shared" si="105"/>
        <v>1.0006880536681861</v>
      </c>
      <c r="AA194" s="73">
        <f t="shared" si="106"/>
        <v>6.8805366818613933E-4</v>
      </c>
      <c r="AB194" s="105">
        <f t="shared" si="120"/>
        <v>1.05</v>
      </c>
      <c r="AC194" s="106">
        <f t="shared" si="98"/>
        <v>6235</v>
      </c>
      <c r="AD194" s="84">
        <f t="shared" si="148"/>
        <v>6237</v>
      </c>
      <c r="AE194" s="168">
        <f t="shared" si="149"/>
        <v>2</v>
      </c>
      <c r="AF194" s="116">
        <v>1</v>
      </c>
      <c r="AG194" s="116">
        <v>1</v>
      </c>
      <c r="AH194" s="128">
        <f t="shared" si="99"/>
        <v>2</v>
      </c>
      <c r="AI194" s="128">
        <f t="shared" si="107"/>
        <v>6240</v>
      </c>
      <c r="AJ194" s="123">
        <f t="shared" si="110"/>
        <v>17</v>
      </c>
      <c r="AK194" s="125">
        <f t="shared" si="115"/>
        <v>2.2857142857142856</v>
      </c>
      <c r="AL194" s="70">
        <f t="shared" si="122"/>
        <v>1.0003206155819173</v>
      </c>
      <c r="AM194" s="73">
        <f t="shared" si="123"/>
        <v>3.2061558191731621E-4</v>
      </c>
      <c r="AN194" s="74">
        <f t="shared" si="127"/>
        <v>0.84210526315789469</v>
      </c>
      <c r="AO194" s="316">
        <f t="shared" si="117"/>
        <v>237</v>
      </c>
      <c r="AP194" s="316">
        <f t="shared" si="118"/>
        <v>-2</v>
      </c>
      <c r="AQ194" s="316">
        <f t="shared" si="119"/>
        <v>0</v>
      </c>
      <c r="AR194" s="221" t="s">
        <v>430</v>
      </c>
      <c r="AS194" s="174">
        <v>73208</v>
      </c>
      <c r="AT194" s="169">
        <v>12200</v>
      </c>
      <c r="AU194" s="178">
        <v>6237</v>
      </c>
      <c r="AV194" s="335"/>
      <c r="AW194" s="235" t="s">
        <v>430</v>
      </c>
      <c r="AX194" s="289">
        <v>1047</v>
      </c>
      <c r="AY194" s="232">
        <f t="shared" si="150"/>
        <v>23</v>
      </c>
      <c r="AZ194" s="290">
        <v>1024</v>
      </c>
      <c r="BA194" s="41">
        <f t="shared" si="128"/>
        <v>827.57142857142856</v>
      </c>
      <c r="BB194" s="2">
        <f t="shared" ref="BB194:BB236" si="164">_xlfn.XLOOKUP(BK194,BL:BL,BM:BM,0)</f>
        <v>11</v>
      </c>
      <c r="BC194" s="169">
        <f t="shared" si="151"/>
        <v>0</v>
      </c>
      <c r="BD194" s="293">
        <v>11</v>
      </c>
      <c r="BE194" s="41">
        <f t="shared" si="141"/>
        <v>9.1428571428571423</v>
      </c>
      <c r="BF194" s="2">
        <f t="shared" si="94"/>
        <v>2</v>
      </c>
      <c r="BG194" s="233">
        <f t="shared" si="152"/>
        <v>0</v>
      </c>
      <c r="BH194" s="300">
        <v>2</v>
      </c>
      <c r="BI194" s="234">
        <f t="shared" si="142"/>
        <v>1</v>
      </c>
      <c r="BK194" s="132" t="s">
        <v>430</v>
      </c>
      <c r="BL194" s="34" t="s">
        <v>434</v>
      </c>
      <c r="BM194" s="58">
        <v>9</v>
      </c>
      <c r="BN194" s="2">
        <f t="shared" ref="BN194:BN225" si="165">_xlfn.SINGLE(_xlfn.XLOOKUP(BK194,BL:BL,BM:BM,0))</f>
        <v>11</v>
      </c>
      <c r="BO194" s="34"/>
      <c r="BP194" s="58"/>
      <c r="BQ194" s="2">
        <f t="shared" si="153"/>
        <v>2</v>
      </c>
      <c r="BS194" s="17">
        <f t="shared" si="121"/>
        <v>582.42857142857144</v>
      </c>
      <c r="BT194" s="132">
        <v>1335</v>
      </c>
      <c r="CM194" s="1" t="s">
        <v>430</v>
      </c>
      <c r="CN194" s="132">
        <v>30</v>
      </c>
      <c r="CO194" s="132">
        <v>866</v>
      </c>
      <c r="CP194" s="132">
        <v>151</v>
      </c>
      <c r="CQ194" s="132">
        <v>30</v>
      </c>
      <c r="CR194" s="132">
        <v>843</v>
      </c>
      <c r="CS194" s="132">
        <v>151</v>
      </c>
      <c r="CT194" s="236">
        <v>44078</v>
      </c>
      <c r="CU194" s="304">
        <f t="shared" si="154"/>
        <v>23</v>
      </c>
      <c r="CV194" s="132">
        <f t="shared" si="155"/>
        <v>0</v>
      </c>
      <c r="CW194" s="132">
        <f t="shared" si="156"/>
        <v>23</v>
      </c>
      <c r="CX194" s="132">
        <f t="shared" si="157"/>
        <v>0</v>
      </c>
      <c r="CY194" s="34">
        <f t="shared" si="158"/>
        <v>0</v>
      </c>
      <c r="CZ194" s="17">
        <f t="shared" si="159"/>
        <v>0</v>
      </c>
      <c r="DA194" s="180">
        <f t="shared" si="160"/>
        <v>0</v>
      </c>
      <c r="DB194" s="132">
        <f t="shared" si="161"/>
        <v>30</v>
      </c>
      <c r="DC194" s="132">
        <f t="shared" si="162"/>
        <v>843</v>
      </c>
      <c r="DD194" s="132">
        <f t="shared" si="163"/>
        <v>151</v>
      </c>
    </row>
    <row r="195" spans="1:108" x14ac:dyDescent="0.25">
      <c r="A195" s="51">
        <v>192</v>
      </c>
      <c r="B195" s="132">
        <v>166</v>
      </c>
      <c r="C195" s="54">
        <v>44079</v>
      </c>
      <c r="D195" s="107">
        <f t="shared" si="145"/>
        <v>61008</v>
      </c>
      <c r="E195" s="113">
        <f t="shared" si="125"/>
        <v>73862</v>
      </c>
      <c r="F195" s="84">
        <f t="shared" si="126"/>
        <v>654</v>
      </c>
      <c r="G195" s="116">
        <v>21</v>
      </c>
      <c r="H195" s="116">
        <v>781</v>
      </c>
      <c r="I195" s="110">
        <f t="shared" si="95"/>
        <v>802</v>
      </c>
      <c r="J195" s="110">
        <f t="shared" si="100"/>
        <v>74827</v>
      </c>
      <c r="K195" s="123">
        <f t="shared" si="108"/>
        <v>4230</v>
      </c>
      <c r="L195" s="126">
        <f t="shared" si="114"/>
        <v>664.42857142857144</v>
      </c>
      <c r="M195" s="70">
        <f t="shared" si="101"/>
        <v>1.0108341776426883</v>
      </c>
      <c r="N195" s="73">
        <f t="shared" si="102"/>
        <v>1.0834177642688347E-2</v>
      </c>
      <c r="O195" s="73">
        <f t="shared" si="103"/>
        <v>9.7461784361563726E-3</v>
      </c>
      <c r="P195" s="70">
        <f t="shared" si="143"/>
        <v>1.0652771415483282</v>
      </c>
      <c r="Q195" s="107">
        <f t="shared" si="144"/>
        <v>5963</v>
      </c>
      <c r="R195" s="113">
        <f t="shared" si="146"/>
        <v>12205</v>
      </c>
      <c r="S195" s="84">
        <f t="shared" si="147"/>
        <v>5</v>
      </c>
      <c r="T195" s="116">
        <v>2</v>
      </c>
      <c r="U195" s="116">
        <v>4</v>
      </c>
      <c r="V195" s="110">
        <f t="shared" si="97"/>
        <v>6</v>
      </c>
      <c r="W195" s="110">
        <f t="shared" si="104"/>
        <v>11641</v>
      </c>
      <c r="X195" s="123">
        <f t="shared" si="109"/>
        <v>42</v>
      </c>
      <c r="Y195" s="125">
        <f t="shared" si="116"/>
        <v>6.5714285714285712</v>
      </c>
      <c r="Z195" s="53">
        <f t="shared" si="105"/>
        <v>1.0005156854318866</v>
      </c>
      <c r="AA195" s="73">
        <f t="shared" si="106"/>
        <v>5.1568543188662552E-4</v>
      </c>
      <c r="AB195" s="105">
        <f t="shared" si="120"/>
        <v>1.0952380952380951</v>
      </c>
      <c r="AC195" s="106">
        <f t="shared" si="98"/>
        <v>6237</v>
      </c>
      <c r="AD195" s="84">
        <f t="shared" si="148"/>
        <v>6241</v>
      </c>
      <c r="AE195" s="168">
        <f t="shared" si="149"/>
        <v>4</v>
      </c>
      <c r="AF195" s="116">
        <v>1</v>
      </c>
      <c r="AG195" s="116">
        <v>1</v>
      </c>
      <c r="AH195" s="128">
        <f t="shared" si="99"/>
        <v>2</v>
      </c>
      <c r="AI195" s="128">
        <f t="shared" si="107"/>
        <v>6242</v>
      </c>
      <c r="AJ195" s="123">
        <f t="shared" si="110"/>
        <v>17</v>
      </c>
      <c r="AK195" s="125">
        <f t="shared" si="115"/>
        <v>2.4285714285714284</v>
      </c>
      <c r="AL195" s="70">
        <f t="shared" si="122"/>
        <v>1.0003205128205128</v>
      </c>
      <c r="AM195" s="73">
        <f t="shared" si="123"/>
        <v>3.2051282051281937E-4</v>
      </c>
      <c r="AN195" s="74">
        <f t="shared" si="127"/>
        <v>1.0625</v>
      </c>
      <c r="AO195" s="316">
        <f>F195-F188</f>
        <v>153</v>
      </c>
      <c r="AP195" s="316">
        <f t="shared" si="118"/>
        <v>3</v>
      </c>
      <c r="AQ195" s="316">
        <f t="shared" si="119"/>
        <v>0</v>
      </c>
      <c r="AR195" s="221" t="s">
        <v>434</v>
      </c>
      <c r="AS195" s="174">
        <v>73862</v>
      </c>
      <c r="AT195" s="169">
        <v>12205</v>
      </c>
      <c r="AU195" s="178">
        <v>6241</v>
      </c>
      <c r="AV195" s="335"/>
      <c r="AW195" s="235" t="s">
        <v>434</v>
      </c>
      <c r="AX195" s="289">
        <v>1091</v>
      </c>
      <c r="AY195" s="232">
        <f t="shared" si="150"/>
        <v>22</v>
      </c>
      <c r="AZ195" s="290">
        <v>1069</v>
      </c>
      <c r="BA195" s="41">
        <f t="shared" si="128"/>
        <v>901.71428571428567</v>
      </c>
      <c r="BB195" s="2">
        <f t="shared" si="164"/>
        <v>9</v>
      </c>
      <c r="BC195" s="169">
        <f t="shared" si="151"/>
        <v>1</v>
      </c>
      <c r="BD195" s="293">
        <v>8</v>
      </c>
      <c r="BE195" s="41">
        <f t="shared" si="141"/>
        <v>9.4285714285714288</v>
      </c>
      <c r="BF195" s="2">
        <f t="shared" ref="BF195:BF236" si="166">_xlfn.XLOOKUP(BK195,BO:BO,BP:BP,0)</f>
        <v>2</v>
      </c>
      <c r="BG195" s="233">
        <f t="shared" si="152"/>
        <v>0</v>
      </c>
      <c r="BH195" s="300">
        <v>2</v>
      </c>
      <c r="BI195" s="234">
        <f t="shared" si="142"/>
        <v>1</v>
      </c>
      <c r="BK195" s="132" t="s">
        <v>434</v>
      </c>
      <c r="BL195" s="34" t="s">
        <v>435</v>
      </c>
      <c r="BM195" s="58">
        <v>3</v>
      </c>
      <c r="BN195" s="2">
        <f t="shared" si="165"/>
        <v>9</v>
      </c>
      <c r="BO195" s="34"/>
      <c r="BP195" s="58"/>
      <c r="BQ195" s="2">
        <f t="shared" si="153"/>
        <v>2</v>
      </c>
      <c r="BS195" s="17">
        <f t="shared" si="121"/>
        <v>604.28571428571433</v>
      </c>
      <c r="BT195" s="132">
        <v>1335</v>
      </c>
      <c r="CM195" s="1" t="s">
        <v>434</v>
      </c>
      <c r="CN195" s="132">
        <v>16</v>
      </c>
      <c r="CO195" s="132">
        <v>916</v>
      </c>
      <c r="CP195" s="132">
        <v>159</v>
      </c>
      <c r="CQ195" s="132">
        <v>16</v>
      </c>
      <c r="CR195" s="132">
        <v>888</v>
      </c>
      <c r="CS195" s="132">
        <v>165</v>
      </c>
      <c r="CT195" s="236">
        <v>44079</v>
      </c>
      <c r="CU195" s="304">
        <f t="shared" si="154"/>
        <v>22</v>
      </c>
      <c r="CV195" s="132">
        <f t="shared" si="155"/>
        <v>0</v>
      </c>
      <c r="CW195" s="132">
        <f t="shared" si="156"/>
        <v>28</v>
      </c>
      <c r="CX195" s="132">
        <f t="shared" si="157"/>
        <v>-6</v>
      </c>
      <c r="CY195" s="34">
        <f t="shared" si="158"/>
        <v>0</v>
      </c>
      <c r="CZ195" s="17">
        <f t="shared" si="159"/>
        <v>0</v>
      </c>
      <c r="DA195" s="180">
        <f t="shared" si="160"/>
        <v>6</v>
      </c>
      <c r="DB195" s="132">
        <f t="shared" si="161"/>
        <v>16</v>
      </c>
      <c r="DC195" s="132">
        <f t="shared" si="162"/>
        <v>888</v>
      </c>
      <c r="DD195" s="132">
        <f t="shared" si="163"/>
        <v>159</v>
      </c>
    </row>
    <row r="196" spans="1:108" x14ac:dyDescent="0.25">
      <c r="A196" s="51">
        <v>193</v>
      </c>
      <c r="B196" s="132">
        <v>167</v>
      </c>
      <c r="C196" s="54">
        <v>44080</v>
      </c>
      <c r="D196" s="107">
        <f t="shared" si="145"/>
        <v>61657</v>
      </c>
      <c r="E196" s="113">
        <f t="shared" si="125"/>
        <v>74787</v>
      </c>
      <c r="F196" s="84">
        <f t="shared" si="126"/>
        <v>925</v>
      </c>
      <c r="G196" s="116">
        <v>49</v>
      </c>
      <c r="H196" s="116">
        <v>790</v>
      </c>
      <c r="I196" s="110">
        <f t="shared" ref="I196:I236" si="167">G196+H196</f>
        <v>839</v>
      </c>
      <c r="J196" s="110">
        <f t="shared" si="100"/>
        <v>75666</v>
      </c>
      <c r="K196" s="123">
        <f t="shared" si="108"/>
        <v>4647</v>
      </c>
      <c r="L196" s="126">
        <f t="shared" si="114"/>
        <v>707</v>
      </c>
      <c r="M196" s="70">
        <f t="shared" si="101"/>
        <v>1.0112125302364119</v>
      </c>
      <c r="N196" s="73">
        <f t="shared" si="102"/>
        <v>1.1212530236411888E-2</v>
      </c>
      <c r="O196" s="73">
        <f t="shared" si="103"/>
        <v>1.0246382456364334E-2</v>
      </c>
      <c r="P196" s="70">
        <f t="shared" si="143"/>
        <v>1.0640722425284885</v>
      </c>
      <c r="Q196" s="107">
        <f t="shared" si="144"/>
        <v>5964</v>
      </c>
      <c r="R196" s="113">
        <f t="shared" si="146"/>
        <v>12210</v>
      </c>
      <c r="S196" s="84">
        <f t="shared" si="147"/>
        <v>5</v>
      </c>
      <c r="T196" s="116">
        <v>7</v>
      </c>
      <c r="U196" s="116">
        <v>1</v>
      </c>
      <c r="V196" s="110">
        <f t="shared" ref="V196:V236" si="168">T196+U196</f>
        <v>8</v>
      </c>
      <c r="W196" s="110">
        <f t="shared" si="104"/>
        <v>11649</v>
      </c>
      <c r="X196" s="123">
        <f t="shared" si="109"/>
        <v>44</v>
      </c>
      <c r="Y196" s="125">
        <f t="shared" si="116"/>
        <v>7</v>
      </c>
      <c r="Z196" s="53">
        <f t="shared" si="105"/>
        <v>1.0006872261833175</v>
      </c>
      <c r="AA196" s="73">
        <f t="shared" si="106"/>
        <v>6.8722618331751306E-4</v>
      </c>
      <c r="AB196" s="105">
        <f t="shared" si="120"/>
        <v>1.0652173913043479</v>
      </c>
      <c r="AC196" s="106">
        <f t="shared" ref="AC196:AC236" si="169">AD196-AE196</f>
        <v>6241</v>
      </c>
      <c r="AD196" s="84">
        <f t="shared" si="148"/>
        <v>6243</v>
      </c>
      <c r="AE196" s="168">
        <f t="shared" si="149"/>
        <v>2</v>
      </c>
      <c r="AF196" s="116">
        <v>2</v>
      </c>
      <c r="AG196" s="116">
        <v>0</v>
      </c>
      <c r="AH196" s="128">
        <f t="shared" ref="AH196:AH236" si="170">AF196+AG196</f>
        <v>2</v>
      </c>
      <c r="AI196" s="128">
        <f t="shared" si="107"/>
        <v>6244</v>
      </c>
      <c r="AJ196" s="123">
        <f t="shared" si="110"/>
        <v>19</v>
      </c>
      <c r="AK196" s="125">
        <f t="shared" si="115"/>
        <v>2</v>
      </c>
      <c r="AL196" s="70">
        <f t="shared" si="122"/>
        <v>1.0003204101249599</v>
      </c>
      <c r="AM196" s="73">
        <f t="shared" si="123"/>
        <v>3.2041012495986898E-4</v>
      </c>
      <c r="AN196" s="74">
        <f t="shared" si="127"/>
        <v>0.82352941176470595</v>
      </c>
      <c r="AO196" s="316">
        <f>F196-F189</f>
        <v>417</v>
      </c>
      <c r="AP196" s="316">
        <f t="shared" si="118"/>
        <v>2</v>
      </c>
      <c r="AQ196" s="316">
        <f t="shared" si="119"/>
        <v>2</v>
      </c>
      <c r="AR196" s="221" t="s">
        <v>435</v>
      </c>
      <c r="AS196" s="174">
        <v>74787</v>
      </c>
      <c r="AT196" s="169">
        <v>12210</v>
      </c>
      <c r="AU196" s="178">
        <v>6243</v>
      </c>
      <c r="AV196" s="335"/>
      <c r="AW196" s="235" t="s">
        <v>435</v>
      </c>
      <c r="AX196" s="289">
        <v>1117</v>
      </c>
      <c r="AY196" s="232">
        <f t="shared" si="150"/>
        <v>39</v>
      </c>
      <c r="AZ196" s="290">
        <v>1078</v>
      </c>
      <c r="BA196" s="41">
        <f t="shared" si="128"/>
        <v>979</v>
      </c>
      <c r="BB196" s="2">
        <f t="shared" si="164"/>
        <v>3</v>
      </c>
      <c r="BC196" s="169">
        <f t="shared" si="151"/>
        <v>1</v>
      </c>
      <c r="BD196" s="293">
        <v>2</v>
      </c>
      <c r="BE196" s="41">
        <f t="shared" si="141"/>
        <v>8.4285714285714288</v>
      </c>
      <c r="BF196" s="2">
        <f t="shared" si="166"/>
        <v>2</v>
      </c>
      <c r="BG196" s="233">
        <f t="shared" si="152"/>
        <v>0</v>
      </c>
      <c r="BH196" s="300">
        <v>2</v>
      </c>
      <c r="BI196" s="234">
        <f t="shared" si="142"/>
        <v>1.2857142857142858</v>
      </c>
      <c r="BK196" s="132" t="s">
        <v>435</v>
      </c>
      <c r="BL196" s="34" t="s">
        <v>455</v>
      </c>
      <c r="BM196" s="58">
        <v>10</v>
      </c>
      <c r="BN196" s="2">
        <f t="shared" si="165"/>
        <v>3</v>
      </c>
      <c r="BO196" s="34"/>
      <c r="BP196" s="58"/>
      <c r="BQ196" s="2">
        <f t="shared" si="153"/>
        <v>2</v>
      </c>
      <c r="BS196" s="17">
        <f t="shared" si="121"/>
        <v>663.85714285714289</v>
      </c>
      <c r="BT196" s="132">
        <v>1335</v>
      </c>
      <c r="CM196" s="1" t="s">
        <v>435</v>
      </c>
      <c r="CN196" s="132">
        <v>17</v>
      </c>
      <c r="CO196" s="132">
        <v>925</v>
      </c>
      <c r="CP196" s="132">
        <v>175</v>
      </c>
      <c r="CQ196" s="132">
        <v>17</v>
      </c>
      <c r="CR196" s="132">
        <v>886</v>
      </c>
      <c r="CS196" s="132">
        <v>175</v>
      </c>
      <c r="CT196" s="236">
        <v>44080</v>
      </c>
      <c r="CU196" s="304">
        <f t="shared" si="154"/>
        <v>39</v>
      </c>
      <c r="CV196" s="132">
        <f t="shared" si="155"/>
        <v>0</v>
      </c>
      <c r="CW196" s="132">
        <f t="shared" si="156"/>
        <v>39</v>
      </c>
      <c r="CX196" s="132">
        <f t="shared" si="157"/>
        <v>0</v>
      </c>
      <c r="CY196" s="34">
        <f t="shared" si="158"/>
        <v>0</v>
      </c>
      <c r="CZ196" s="17">
        <f t="shared" si="159"/>
        <v>0</v>
      </c>
      <c r="DA196" s="180">
        <f t="shared" si="160"/>
        <v>0</v>
      </c>
      <c r="DB196" s="132">
        <f t="shared" si="161"/>
        <v>17</v>
      </c>
      <c r="DC196" s="132">
        <f t="shared" si="162"/>
        <v>886</v>
      </c>
      <c r="DD196" s="132">
        <f t="shared" si="163"/>
        <v>175</v>
      </c>
    </row>
    <row r="197" spans="1:108" x14ac:dyDescent="0.25">
      <c r="A197" s="51">
        <v>194</v>
      </c>
      <c r="B197" s="132">
        <v>168</v>
      </c>
      <c r="C197" s="54">
        <v>44081</v>
      </c>
      <c r="D197" s="107">
        <f t="shared" si="145"/>
        <v>62577</v>
      </c>
      <c r="E197" s="113">
        <f t="shared" ref="E197:E207" si="171">AS197</f>
        <v>75584</v>
      </c>
      <c r="F197" s="84">
        <f t="shared" si="126"/>
        <v>797</v>
      </c>
      <c r="G197" s="116">
        <v>218</v>
      </c>
      <c r="H197" s="116">
        <v>810</v>
      </c>
      <c r="I197" s="110">
        <f t="shared" si="167"/>
        <v>1028</v>
      </c>
      <c r="J197" s="110">
        <f t="shared" ref="J197:J236" si="172">J196+I197</f>
        <v>76694</v>
      </c>
      <c r="K197" s="123">
        <f t="shared" si="108"/>
        <v>4917</v>
      </c>
      <c r="L197" s="126">
        <f t="shared" si="114"/>
        <v>772.71428571428567</v>
      </c>
      <c r="M197" s="70">
        <f t="shared" ref="M197:M236" si="173">J197/J196</f>
        <v>1.0135860227843416</v>
      </c>
      <c r="N197" s="73">
        <f t="shared" ref="N197:N236" si="174">(M197-1)</f>
        <v>1.3586022784341623E-2</v>
      </c>
      <c r="O197" s="73">
        <f t="shared" ref="O197:O236" si="175">SUM(N193:N197)/5</f>
        <v>1.1230769167712129E-2</v>
      </c>
      <c r="P197" s="70">
        <f t="shared" si="143"/>
        <v>1.0929480703172358</v>
      </c>
      <c r="Q197" s="107">
        <f t="shared" si="144"/>
        <v>5967</v>
      </c>
      <c r="R197" s="113">
        <f t="shared" si="146"/>
        <v>12219</v>
      </c>
      <c r="S197" s="84">
        <f t="shared" si="147"/>
        <v>9</v>
      </c>
      <c r="T197" s="116">
        <v>10</v>
      </c>
      <c r="U197" s="116">
        <v>0</v>
      </c>
      <c r="V197" s="110">
        <f t="shared" si="168"/>
        <v>10</v>
      </c>
      <c r="W197" s="110">
        <f t="shared" ref="W197:W236" si="176">W196+V197</f>
        <v>11659</v>
      </c>
      <c r="X197" s="123">
        <f t="shared" si="109"/>
        <v>42</v>
      </c>
      <c r="Y197" s="125">
        <f t="shared" si="116"/>
        <v>7.2857142857142856</v>
      </c>
      <c r="Z197" s="53">
        <f t="shared" ref="Z197:Z236" si="177">W197/W196</f>
        <v>1.0008584427847884</v>
      </c>
      <c r="AA197" s="73">
        <f t="shared" ref="AA197:AA236" si="178">Z197-1</f>
        <v>8.5844278478841574E-4</v>
      </c>
      <c r="AB197" s="105">
        <f t="shared" si="120"/>
        <v>1.0408163265306123</v>
      </c>
      <c r="AC197" s="106">
        <f t="shared" si="169"/>
        <v>6243</v>
      </c>
      <c r="AD197" s="84">
        <f t="shared" si="148"/>
        <v>6243</v>
      </c>
      <c r="AE197" s="168">
        <f t="shared" si="149"/>
        <v>0</v>
      </c>
      <c r="AF197" s="116">
        <v>0</v>
      </c>
      <c r="AG197" s="116">
        <v>0</v>
      </c>
      <c r="AH197" s="128">
        <f t="shared" si="170"/>
        <v>0</v>
      </c>
      <c r="AI197" s="128">
        <f t="shared" ref="AI197:AI236" si="179">AI196+AH197</f>
        <v>6244</v>
      </c>
      <c r="AJ197" s="123">
        <f t="shared" si="110"/>
        <v>19</v>
      </c>
      <c r="AK197" s="125">
        <f t="shared" si="115"/>
        <v>1.5714285714285714</v>
      </c>
      <c r="AL197" s="70">
        <f t="shared" si="122"/>
        <v>1</v>
      </c>
      <c r="AM197" s="73">
        <f t="shared" si="123"/>
        <v>0</v>
      </c>
      <c r="AN197" s="74">
        <f t="shared" si="127"/>
        <v>0.7857142857142857</v>
      </c>
      <c r="AO197" s="316">
        <f t="shared" si="117"/>
        <v>270</v>
      </c>
      <c r="AP197" s="316">
        <f t="shared" si="118"/>
        <v>-2</v>
      </c>
      <c r="AQ197" s="316">
        <f t="shared" si="119"/>
        <v>0</v>
      </c>
      <c r="AR197" s="221" t="s">
        <v>455</v>
      </c>
      <c r="AS197" s="174">
        <v>75584</v>
      </c>
      <c r="AT197" s="169">
        <v>12219</v>
      </c>
      <c r="AU197" s="178">
        <v>6243</v>
      </c>
      <c r="AV197" s="335"/>
      <c r="AW197" s="235" t="s">
        <v>455</v>
      </c>
      <c r="AX197" s="289">
        <v>1268</v>
      </c>
      <c r="AY197" s="232">
        <f t="shared" si="150"/>
        <v>58</v>
      </c>
      <c r="AZ197" s="290">
        <v>1210</v>
      </c>
      <c r="BA197" s="41">
        <f t="shared" si="128"/>
        <v>1035.1428571428571</v>
      </c>
      <c r="BB197" s="2">
        <f t="shared" si="164"/>
        <v>10</v>
      </c>
      <c r="BC197" s="169">
        <f t="shared" si="151"/>
        <v>0</v>
      </c>
      <c r="BD197" s="293">
        <v>10</v>
      </c>
      <c r="BE197" s="41">
        <f t="shared" si="141"/>
        <v>8.4285714285714288</v>
      </c>
      <c r="BF197" s="2">
        <f t="shared" si="166"/>
        <v>1</v>
      </c>
      <c r="BG197" s="233">
        <f t="shared" si="152"/>
        <v>0</v>
      </c>
      <c r="BH197" s="300">
        <v>1</v>
      </c>
      <c r="BI197" s="234">
        <f t="shared" si="142"/>
        <v>1.2857142857142858</v>
      </c>
      <c r="BK197" s="132" t="s">
        <v>455</v>
      </c>
      <c r="BL197" s="34" t="s">
        <v>486</v>
      </c>
      <c r="BM197" s="58">
        <v>10</v>
      </c>
      <c r="BN197" s="2">
        <f t="shared" si="165"/>
        <v>10</v>
      </c>
      <c r="BO197" s="34"/>
      <c r="BP197" s="58"/>
      <c r="BQ197" s="2">
        <f t="shared" si="153"/>
        <v>1</v>
      </c>
      <c r="BS197" s="17">
        <f t="shared" si="121"/>
        <v>702.42857142857144</v>
      </c>
      <c r="BT197" s="132">
        <v>1335</v>
      </c>
      <c r="CM197" s="1" t="s">
        <v>455</v>
      </c>
      <c r="CN197" s="132">
        <v>20</v>
      </c>
      <c r="CO197" s="132">
        <v>1078</v>
      </c>
      <c r="CP197" s="132">
        <v>170</v>
      </c>
      <c r="CQ197" s="132">
        <v>20</v>
      </c>
      <c r="CR197" s="132">
        <v>1016</v>
      </c>
      <c r="CS197" s="132">
        <v>174</v>
      </c>
      <c r="CT197" s="236">
        <v>44081</v>
      </c>
      <c r="CU197" s="304">
        <f t="shared" si="154"/>
        <v>58</v>
      </c>
      <c r="CV197" s="132">
        <f t="shared" si="155"/>
        <v>0</v>
      </c>
      <c r="CW197" s="132">
        <f t="shared" si="156"/>
        <v>62</v>
      </c>
      <c r="CX197" s="132">
        <f t="shared" si="157"/>
        <v>-4</v>
      </c>
      <c r="CY197" s="34">
        <f t="shared" si="158"/>
        <v>0</v>
      </c>
      <c r="CZ197" s="17">
        <f t="shared" si="159"/>
        <v>0</v>
      </c>
      <c r="DA197" s="180">
        <f t="shared" si="160"/>
        <v>4</v>
      </c>
      <c r="DB197" s="132">
        <f t="shared" si="161"/>
        <v>20</v>
      </c>
      <c r="DC197" s="132">
        <f t="shared" si="162"/>
        <v>1016</v>
      </c>
      <c r="DD197" s="132">
        <f t="shared" si="163"/>
        <v>170</v>
      </c>
    </row>
    <row r="198" spans="1:108" x14ac:dyDescent="0.25">
      <c r="A198" s="51">
        <v>195</v>
      </c>
      <c r="B198" s="132">
        <v>169</v>
      </c>
      <c r="C198" s="54">
        <v>44082</v>
      </c>
      <c r="D198" s="107">
        <f t="shared" si="145"/>
        <v>63365</v>
      </c>
      <c r="E198" s="113">
        <f t="shared" si="171"/>
        <v>76548</v>
      </c>
      <c r="F198" s="84">
        <f t="shared" si="126"/>
        <v>964</v>
      </c>
      <c r="G198" s="116">
        <v>962</v>
      </c>
      <c r="H198" s="116">
        <v>141</v>
      </c>
      <c r="I198" s="110">
        <f t="shared" si="167"/>
        <v>1103</v>
      </c>
      <c r="J198" s="110">
        <f t="shared" si="172"/>
        <v>77797</v>
      </c>
      <c r="K198" s="123">
        <f t="shared" si="108"/>
        <v>5419</v>
      </c>
      <c r="L198" s="126">
        <f t="shared" si="114"/>
        <v>841.57142857142856</v>
      </c>
      <c r="M198" s="70">
        <f t="shared" si="173"/>
        <v>1.0143818290870212</v>
      </c>
      <c r="N198" s="73">
        <f t="shared" si="174"/>
        <v>1.4381829087021236E-2</v>
      </c>
      <c r="O198" s="73">
        <f t="shared" si="175"/>
        <v>1.2135509842070125E-2</v>
      </c>
      <c r="P198" s="70">
        <f t="shared" si="143"/>
        <v>1.0891107413569976</v>
      </c>
      <c r="Q198" s="107">
        <f t="shared" si="144"/>
        <v>5976</v>
      </c>
      <c r="R198" s="113">
        <f>AT198</f>
        <v>12225</v>
      </c>
      <c r="S198" s="84">
        <f t="shared" si="147"/>
        <v>6</v>
      </c>
      <c r="T198" s="116">
        <v>6</v>
      </c>
      <c r="U198" s="116">
        <v>0</v>
      </c>
      <c r="V198" s="110">
        <f t="shared" si="168"/>
        <v>6</v>
      </c>
      <c r="W198" s="110">
        <f t="shared" si="176"/>
        <v>11665</v>
      </c>
      <c r="X198" s="123">
        <f t="shared" si="109"/>
        <v>43</v>
      </c>
      <c r="Y198" s="125">
        <f t="shared" si="116"/>
        <v>7.2857142857142856</v>
      </c>
      <c r="Z198" s="53">
        <f t="shared" si="177"/>
        <v>1.0005146238957028</v>
      </c>
      <c r="AA198" s="73">
        <f t="shared" si="178"/>
        <v>5.1462389570278155E-4</v>
      </c>
      <c r="AB198" s="105">
        <f t="shared" si="120"/>
        <v>1</v>
      </c>
      <c r="AC198" s="106">
        <f t="shared" si="169"/>
        <v>6243</v>
      </c>
      <c r="AD198" s="84">
        <f t="shared" si="148"/>
        <v>6244</v>
      </c>
      <c r="AE198" s="168">
        <f t="shared" si="149"/>
        <v>1</v>
      </c>
      <c r="AF198" s="116">
        <v>1</v>
      </c>
      <c r="AG198" s="116">
        <v>0</v>
      </c>
      <c r="AH198" s="128">
        <f t="shared" si="170"/>
        <v>1</v>
      </c>
      <c r="AI198" s="128">
        <f t="shared" si="179"/>
        <v>6245</v>
      </c>
      <c r="AJ198" s="123">
        <f t="shared" si="110"/>
        <v>14</v>
      </c>
      <c r="AK198" s="125">
        <f t="shared" si="115"/>
        <v>1.2857142857142858</v>
      </c>
      <c r="AL198" s="70">
        <f t="shared" si="122"/>
        <v>1.0001601537475977</v>
      </c>
      <c r="AM198" s="73">
        <f t="shared" si="123"/>
        <v>1.6015374759770218E-4</v>
      </c>
      <c r="AN198" s="74">
        <f t="shared" si="127"/>
        <v>0.81818181818181823</v>
      </c>
      <c r="AO198" s="316">
        <f t="shared" si="117"/>
        <v>502</v>
      </c>
      <c r="AP198" s="316">
        <f t="shared" si="118"/>
        <v>1</v>
      </c>
      <c r="AQ198" s="316">
        <f t="shared" si="119"/>
        <v>-5</v>
      </c>
      <c r="AR198" s="221" t="s">
        <v>486</v>
      </c>
      <c r="AS198" s="174">
        <v>76548</v>
      </c>
      <c r="AT198" s="169">
        <v>12225</v>
      </c>
      <c r="AU198" s="178">
        <v>6244</v>
      </c>
      <c r="AV198" s="335"/>
      <c r="AW198" s="235" t="s">
        <v>486</v>
      </c>
      <c r="AX198" s="289">
        <v>1286</v>
      </c>
      <c r="AY198" s="232">
        <f t="shared" si="150"/>
        <v>97</v>
      </c>
      <c r="AZ198" s="290">
        <v>1189</v>
      </c>
      <c r="BA198" s="41">
        <f t="shared" si="128"/>
        <v>1089.7142857142858</v>
      </c>
      <c r="BB198" s="2">
        <f t="shared" si="164"/>
        <v>10</v>
      </c>
      <c r="BC198" s="169">
        <f t="shared" si="151"/>
        <v>0</v>
      </c>
      <c r="BD198" s="293">
        <v>10</v>
      </c>
      <c r="BE198" s="41">
        <f t="shared" si="141"/>
        <v>8.4285714285714288</v>
      </c>
      <c r="BF198" s="2">
        <f t="shared" si="166"/>
        <v>0</v>
      </c>
      <c r="BG198" s="233">
        <f t="shared" si="152"/>
        <v>0</v>
      </c>
      <c r="BH198" s="300">
        <v>0</v>
      </c>
      <c r="BI198" s="234">
        <f t="shared" si="142"/>
        <v>1.2857142857142858</v>
      </c>
      <c r="BK198" s="132" t="s">
        <v>486</v>
      </c>
      <c r="BL198" s="34" t="s">
        <v>487</v>
      </c>
      <c r="BM198" s="58">
        <v>7</v>
      </c>
      <c r="BN198" s="2">
        <f t="shared" si="165"/>
        <v>10</v>
      </c>
      <c r="BO198" s="34"/>
      <c r="BP198" s="58"/>
      <c r="BQ198" s="2">
        <f t="shared" si="153"/>
        <v>0</v>
      </c>
      <c r="BS198" s="17">
        <f t="shared" si="121"/>
        <v>774.14285714285711</v>
      </c>
      <c r="BT198" s="132">
        <v>1335</v>
      </c>
      <c r="CM198" s="1" t="s">
        <v>486</v>
      </c>
      <c r="CN198" s="132">
        <v>19</v>
      </c>
      <c r="CO198" s="132">
        <v>1102</v>
      </c>
      <c r="CP198" s="132">
        <v>165</v>
      </c>
      <c r="CQ198" s="132">
        <v>19</v>
      </c>
      <c r="CR198" s="132">
        <v>1002</v>
      </c>
      <c r="CS198" s="132">
        <v>168</v>
      </c>
      <c r="CT198" s="236">
        <v>44082</v>
      </c>
      <c r="CU198" s="304">
        <f t="shared" si="154"/>
        <v>97</v>
      </c>
      <c r="CV198" s="132">
        <f t="shared" si="155"/>
        <v>0</v>
      </c>
      <c r="CW198" s="132">
        <f t="shared" si="156"/>
        <v>100</v>
      </c>
      <c r="CX198" s="132">
        <f t="shared" si="157"/>
        <v>-3</v>
      </c>
      <c r="CY198" s="34">
        <f t="shared" si="158"/>
        <v>0</v>
      </c>
      <c r="CZ198" s="17">
        <f t="shared" si="159"/>
        <v>0</v>
      </c>
      <c r="DA198" s="180">
        <f t="shared" si="160"/>
        <v>3</v>
      </c>
      <c r="DB198" s="132">
        <f t="shared" si="161"/>
        <v>19</v>
      </c>
      <c r="DC198" s="132">
        <f t="shared" si="162"/>
        <v>1002</v>
      </c>
      <c r="DD198" s="132">
        <f t="shared" si="163"/>
        <v>165</v>
      </c>
    </row>
    <row r="199" spans="1:108" x14ac:dyDescent="0.25">
      <c r="A199" s="51">
        <v>196</v>
      </c>
      <c r="B199" s="132">
        <v>170</v>
      </c>
      <c r="C199" s="54">
        <v>44083</v>
      </c>
      <c r="D199" s="107">
        <f t="shared" si="145"/>
        <v>64323</v>
      </c>
      <c r="E199" s="113">
        <f t="shared" si="171"/>
        <v>77688</v>
      </c>
      <c r="F199" s="84">
        <f t="shared" si="126"/>
        <v>1140</v>
      </c>
      <c r="G199" s="116">
        <v>1006</v>
      </c>
      <c r="H199" s="116">
        <v>0</v>
      </c>
      <c r="I199" s="110">
        <f t="shared" si="167"/>
        <v>1006</v>
      </c>
      <c r="J199" s="110">
        <f t="shared" si="172"/>
        <v>78803</v>
      </c>
      <c r="K199" s="123">
        <f t="shared" ref="K199:K236" si="180">SUM(F193:F199)</f>
        <v>5825</v>
      </c>
      <c r="L199" s="126">
        <f t="shared" si="114"/>
        <v>896.28571428571433</v>
      </c>
      <c r="M199" s="70">
        <f t="shared" si="173"/>
        <v>1.0129310898877848</v>
      </c>
      <c r="N199" s="73">
        <f t="shared" si="174"/>
        <v>1.2931089887784797E-2</v>
      </c>
      <c r="O199" s="73">
        <f t="shared" si="175"/>
        <v>1.2589129927649578E-2</v>
      </c>
      <c r="P199" s="70">
        <f t="shared" si="143"/>
        <v>1.0650144287896792</v>
      </c>
      <c r="Q199" s="107">
        <f t="shared" si="144"/>
        <v>5981</v>
      </c>
      <c r="R199" s="113">
        <f t="shared" si="146"/>
        <v>12233</v>
      </c>
      <c r="S199" s="84">
        <f t="shared" si="147"/>
        <v>8</v>
      </c>
      <c r="T199" s="116">
        <v>14</v>
      </c>
      <c r="U199" s="116">
        <v>0</v>
      </c>
      <c r="V199" s="110">
        <f t="shared" si="168"/>
        <v>14</v>
      </c>
      <c r="W199" s="110">
        <f t="shared" si="176"/>
        <v>11679</v>
      </c>
      <c r="X199" s="123">
        <f t="shared" ref="X199:X236" si="181">SUM(S193:S199)</f>
        <v>45</v>
      </c>
      <c r="Y199" s="125">
        <f t="shared" si="116"/>
        <v>8.2857142857142865</v>
      </c>
      <c r="Z199" s="53">
        <f t="shared" si="177"/>
        <v>1.0012001714530647</v>
      </c>
      <c r="AA199" s="73">
        <f t="shared" si="178"/>
        <v>1.2001714530647245E-3</v>
      </c>
      <c r="AB199" s="105">
        <f t="shared" si="120"/>
        <v>1.1372549019607845</v>
      </c>
      <c r="AC199" s="106">
        <f t="shared" si="169"/>
        <v>6244</v>
      </c>
      <c r="AD199" s="84">
        <f t="shared" si="148"/>
        <v>6246</v>
      </c>
      <c r="AE199" s="168">
        <f t="shared" si="149"/>
        <v>2</v>
      </c>
      <c r="AF199" s="116">
        <v>1</v>
      </c>
      <c r="AG199" s="116">
        <v>0</v>
      </c>
      <c r="AH199" s="128">
        <f t="shared" si="170"/>
        <v>1</v>
      </c>
      <c r="AI199" s="128">
        <f t="shared" si="179"/>
        <v>6246</v>
      </c>
      <c r="AJ199" s="123">
        <f t="shared" ref="AJ199:AJ236" si="182">SUM(AE193:AE199)</f>
        <v>11</v>
      </c>
      <c r="AK199" s="125">
        <f t="shared" si="115"/>
        <v>1.2857142857142858</v>
      </c>
      <c r="AL199" s="70">
        <f t="shared" si="122"/>
        <v>1.0001601281024819</v>
      </c>
      <c r="AM199" s="73">
        <f t="shared" si="123"/>
        <v>1.6012810248189346E-4</v>
      </c>
      <c r="AN199" s="74">
        <f t="shared" si="127"/>
        <v>1</v>
      </c>
      <c r="AO199" s="316">
        <f t="shared" si="117"/>
        <v>406</v>
      </c>
      <c r="AP199" s="316">
        <f t="shared" si="118"/>
        <v>2</v>
      </c>
      <c r="AQ199" s="316">
        <f t="shared" si="119"/>
        <v>-3</v>
      </c>
      <c r="AR199" s="221" t="s">
        <v>487</v>
      </c>
      <c r="AS199" s="174">
        <v>77688</v>
      </c>
      <c r="AT199" s="169">
        <v>12233</v>
      </c>
      <c r="AU199" s="178">
        <v>6246</v>
      </c>
      <c r="AV199" s="335"/>
      <c r="AW199" s="235" t="s">
        <v>487</v>
      </c>
      <c r="AX199" s="289">
        <v>1139</v>
      </c>
      <c r="AY199" s="232">
        <f t="shared" si="150"/>
        <v>145</v>
      </c>
      <c r="AZ199" s="290">
        <v>994</v>
      </c>
      <c r="BA199" s="41">
        <f t="shared" si="128"/>
        <v>1122.7142857142858</v>
      </c>
      <c r="BB199" s="2">
        <f t="shared" si="164"/>
        <v>7</v>
      </c>
      <c r="BC199" s="169">
        <f t="shared" si="151"/>
        <v>2</v>
      </c>
      <c r="BD199" s="293">
        <v>5</v>
      </c>
      <c r="BE199" s="41">
        <f t="shared" ref="BE199:BE230" si="183">SUM(BB193:BB199)/7</f>
        <v>8.1428571428571423</v>
      </c>
      <c r="BF199" s="2">
        <f t="shared" si="166"/>
        <v>1</v>
      </c>
      <c r="BG199" s="233">
        <f t="shared" si="152"/>
        <v>0</v>
      </c>
      <c r="BH199" s="300">
        <v>1</v>
      </c>
      <c r="BI199" s="234">
        <f t="shared" ref="BI199:BI230" si="184">SUM(BF193:BF199)/7</f>
        <v>1.1428571428571428</v>
      </c>
      <c r="BK199" s="132" t="s">
        <v>487</v>
      </c>
      <c r="BL199" s="34" t="s">
        <v>491</v>
      </c>
      <c r="BM199" s="58">
        <v>9</v>
      </c>
      <c r="BN199" s="2">
        <f t="shared" si="165"/>
        <v>7</v>
      </c>
      <c r="BO199" s="34"/>
      <c r="BP199" s="58"/>
      <c r="BQ199" s="2">
        <f t="shared" si="153"/>
        <v>1</v>
      </c>
      <c r="BS199" s="17">
        <f t="shared" si="121"/>
        <v>832.14285714285711</v>
      </c>
      <c r="BT199" s="132">
        <v>1335</v>
      </c>
      <c r="CM199" s="132" t="s">
        <v>487</v>
      </c>
      <c r="CN199" s="132">
        <v>44</v>
      </c>
      <c r="CO199" s="132">
        <v>903</v>
      </c>
      <c r="CP199" s="132">
        <v>192</v>
      </c>
      <c r="CQ199" s="132">
        <v>44</v>
      </c>
      <c r="CR199" s="132">
        <v>750</v>
      </c>
      <c r="CS199" s="132">
        <v>200</v>
      </c>
      <c r="CT199" s="236">
        <v>44083</v>
      </c>
      <c r="CU199" s="304">
        <f t="shared" si="154"/>
        <v>145</v>
      </c>
      <c r="CV199" s="132">
        <f t="shared" si="155"/>
        <v>0</v>
      </c>
      <c r="CW199" s="132">
        <f t="shared" si="156"/>
        <v>153</v>
      </c>
      <c r="CX199" s="132">
        <f t="shared" si="157"/>
        <v>-8</v>
      </c>
      <c r="CY199" s="34">
        <f t="shared" si="158"/>
        <v>0</v>
      </c>
      <c r="CZ199" s="17">
        <f t="shared" si="159"/>
        <v>0</v>
      </c>
      <c r="DA199" s="180">
        <f t="shared" si="160"/>
        <v>8</v>
      </c>
      <c r="DB199">
        <f>CQ199-CY199</f>
        <v>44</v>
      </c>
      <c r="DC199" s="132">
        <f t="shared" ref="DC199:DD199" si="185">CR199-CZ199</f>
        <v>750</v>
      </c>
      <c r="DD199" s="132">
        <f t="shared" si="185"/>
        <v>192</v>
      </c>
    </row>
    <row r="200" spans="1:108" x14ac:dyDescent="0.25">
      <c r="A200" s="51">
        <v>197</v>
      </c>
      <c r="B200" s="132">
        <v>171</v>
      </c>
      <c r="C200" s="54">
        <v>44084</v>
      </c>
      <c r="D200" s="107">
        <f t="shared" ref="D200:D236" si="186">E199-Q200-AC200</f>
        <v>65455</v>
      </c>
      <c r="E200" s="113">
        <f>AS200</f>
        <v>78511</v>
      </c>
      <c r="F200" s="84">
        <f>E200-E199</f>
        <v>823</v>
      </c>
      <c r="G200" s="116">
        <v>1110</v>
      </c>
      <c r="H200" s="116">
        <v>0</v>
      </c>
      <c r="I200" s="110">
        <f t="shared" si="167"/>
        <v>1110</v>
      </c>
      <c r="J200" s="110">
        <f t="shared" si="172"/>
        <v>79913</v>
      </c>
      <c r="K200" s="123">
        <f t="shared" si="180"/>
        <v>6047</v>
      </c>
      <c r="L200" s="126">
        <f t="shared" si="114"/>
        <v>952.71428571428567</v>
      </c>
      <c r="M200" s="70">
        <f t="shared" si="173"/>
        <v>1.0140857581564153</v>
      </c>
      <c r="N200" s="73">
        <f t="shared" si="174"/>
        <v>1.4085758156415329E-2</v>
      </c>
      <c r="O200" s="73">
        <f t="shared" si="175"/>
        <v>1.3239446030394975E-2</v>
      </c>
      <c r="P200" s="70">
        <f t="shared" ref="P200:P236" si="187">L200/L199</f>
        <v>1.0629582403570288</v>
      </c>
      <c r="Q200" s="107">
        <f t="shared" si="144"/>
        <v>5987</v>
      </c>
      <c r="R200" s="113">
        <f>AT200</f>
        <v>12250</v>
      </c>
      <c r="S200" s="84">
        <f t="shared" si="147"/>
        <v>17</v>
      </c>
      <c r="T200" s="116">
        <v>10</v>
      </c>
      <c r="U200" s="116">
        <v>0</v>
      </c>
      <c r="V200" s="110">
        <f t="shared" si="168"/>
        <v>10</v>
      </c>
      <c r="W200" s="110">
        <f t="shared" si="176"/>
        <v>11689</v>
      </c>
      <c r="X200" s="123">
        <f t="shared" si="181"/>
        <v>57</v>
      </c>
      <c r="Y200" s="125">
        <f t="shared" si="116"/>
        <v>8.8571428571428577</v>
      </c>
      <c r="Z200" s="53">
        <f t="shared" si="177"/>
        <v>1.0008562376915833</v>
      </c>
      <c r="AA200" s="73">
        <f t="shared" si="178"/>
        <v>8.5623769158327256E-4</v>
      </c>
      <c r="AB200" s="105">
        <f t="shared" si="120"/>
        <v>1.0689655172413792</v>
      </c>
      <c r="AC200" s="106">
        <f t="shared" si="169"/>
        <v>6246</v>
      </c>
      <c r="AD200" s="84">
        <f t="shared" si="148"/>
        <v>6249</v>
      </c>
      <c r="AE200" s="168">
        <f t="shared" si="149"/>
        <v>3</v>
      </c>
      <c r="AF200" s="116">
        <v>1</v>
      </c>
      <c r="AG200" s="116">
        <v>0</v>
      </c>
      <c r="AH200" s="128">
        <f t="shared" si="170"/>
        <v>1</v>
      </c>
      <c r="AI200" s="128">
        <f t="shared" si="179"/>
        <v>6247</v>
      </c>
      <c r="AJ200" s="123">
        <f t="shared" si="182"/>
        <v>14</v>
      </c>
      <c r="AK200" s="125">
        <f t="shared" si="115"/>
        <v>1.2857142857142858</v>
      </c>
      <c r="AL200" s="70">
        <f t="shared" si="122"/>
        <v>1.000160102465578</v>
      </c>
      <c r="AM200" s="73">
        <f t="shared" si="123"/>
        <v>1.6010246557796037E-4</v>
      </c>
      <c r="AN200" s="74">
        <f t="shared" si="127"/>
        <v>1</v>
      </c>
      <c r="AO200" s="316">
        <f>F200-F193</f>
        <v>222</v>
      </c>
      <c r="AP200" s="316">
        <f>S200-S193</f>
        <v>12</v>
      </c>
      <c r="AQ200" s="316">
        <f t="shared" si="119"/>
        <v>3</v>
      </c>
      <c r="AR200" s="226" t="s">
        <v>491</v>
      </c>
      <c r="AS200" s="174">
        <v>78511</v>
      </c>
      <c r="AT200" s="169">
        <v>12250</v>
      </c>
      <c r="AU200" s="178">
        <v>6249</v>
      </c>
      <c r="AV200" s="335"/>
      <c r="AW200" s="235" t="s">
        <v>491</v>
      </c>
      <c r="AX200" s="289">
        <v>974</v>
      </c>
      <c r="AY200" s="232">
        <f t="shared" si="150"/>
        <v>185</v>
      </c>
      <c r="AZ200" s="290">
        <v>789</v>
      </c>
      <c r="BA200" s="41">
        <f t="shared" si="128"/>
        <v>1131.7142857142858</v>
      </c>
      <c r="BB200" s="2">
        <f t="shared" si="164"/>
        <v>9</v>
      </c>
      <c r="BC200" s="169">
        <f t="shared" si="151"/>
        <v>3</v>
      </c>
      <c r="BD200" s="293">
        <v>6</v>
      </c>
      <c r="BE200" s="41">
        <f t="shared" si="183"/>
        <v>8.4285714285714288</v>
      </c>
      <c r="BF200" s="2">
        <f t="shared" si="166"/>
        <v>2</v>
      </c>
      <c r="BG200" s="233">
        <f t="shared" si="152"/>
        <v>1</v>
      </c>
      <c r="BH200" s="300">
        <v>1</v>
      </c>
      <c r="BI200" s="234">
        <f t="shared" si="184"/>
        <v>1.4285714285714286</v>
      </c>
      <c r="BK200" s="132" t="s">
        <v>491</v>
      </c>
      <c r="BL200" s="34" t="s">
        <v>492</v>
      </c>
      <c r="BM200" s="58">
        <v>5</v>
      </c>
      <c r="BN200" s="2">
        <f t="shared" si="165"/>
        <v>9</v>
      </c>
      <c r="BO200" s="34"/>
      <c r="BP200" s="58"/>
      <c r="BQ200" s="2">
        <f t="shared" si="153"/>
        <v>2</v>
      </c>
      <c r="BS200" s="17">
        <f t="shared" si="121"/>
        <v>863.85714285714289</v>
      </c>
      <c r="BT200" s="132">
        <v>1335</v>
      </c>
      <c r="CM200" s="13" t="s">
        <v>491</v>
      </c>
      <c r="CN200" s="132">
        <v>33</v>
      </c>
      <c r="CO200" s="132">
        <v>692</v>
      </c>
      <c r="CP200" s="132">
        <v>249</v>
      </c>
      <c r="CQ200" s="132">
        <v>33</v>
      </c>
      <c r="CR200" s="132">
        <v>500</v>
      </c>
      <c r="CS200" s="132">
        <v>256</v>
      </c>
      <c r="CT200" s="236">
        <v>44084</v>
      </c>
      <c r="CU200" s="304">
        <f t="shared" si="154"/>
        <v>185</v>
      </c>
      <c r="CV200" s="132">
        <f t="shared" si="155"/>
        <v>0</v>
      </c>
      <c r="CW200" s="132">
        <f t="shared" si="156"/>
        <v>192</v>
      </c>
      <c r="CX200" s="132">
        <f t="shared" si="157"/>
        <v>-7</v>
      </c>
      <c r="CY200" s="34">
        <f t="shared" si="158"/>
        <v>0</v>
      </c>
      <c r="CZ200" s="17">
        <f t="shared" si="159"/>
        <v>0</v>
      </c>
      <c r="DA200" s="180">
        <f t="shared" si="160"/>
        <v>7</v>
      </c>
      <c r="DB200" s="132">
        <f t="shared" ref="DB200:DB236" si="188">CQ200-CY200</f>
        <v>33</v>
      </c>
      <c r="DC200" s="132">
        <f t="shared" ref="DC200:DC236" si="189">CR200-CZ200</f>
        <v>500</v>
      </c>
      <c r="DD200" s="132">
        <f t="shared" ref="DD200:DD236" si="190">CS200-DA200</f>
        <v>249</v>
      </c>
    </row>
    <row r="201" spans="1:108" x14ac:dyDescent="0.25">
      <c r="A201" s="51">
        <v>198</v>
      </c>
      <c r="B201" s="132">
        <v>172</v>
      </c>
      <c r="C201" s="54">
        <v>44085</v>
      </c>
      <c r="D201" s="107">
        <f t="shared" si="186"/>
        <v>66261</v>
      </c>
      <c r="E201" s="113">
        <f t="shared" si="171"/>
        <v>79781</v>
      </c>
      <c r="F201" s="84">
        <f t="shared" ref="F201:F207" si="191">E201-E200</f>
        <v>1270</v>
      </c>
      <c r="G201" s="116">
        <v>1196</v>
      </c>
      <c r="H201" s="116">
        <v>0</v>
      </c>
      <c r="I201" s="110">
        <f t="shared" si="167"/>
        <v>1196</v>
      </c>
      <c r="J201" s="110">
        <f t="shared" si="172"/>
        <v>81109</v>
      </c>
      <c r="K201" s="123">
        <f t="shared" si="180"/>
        <v>6573</v>
      </c>
      <c r="L201" s="126">
        <f t="shared" si="114"/>
        <v>1012</v>
      </c>
      <c r="M201" s="70">
        <f t="shared" si="173"/>
        <v>1.0149662758249596</v>
      </c>
      <c r="N201" s="73">
        <f t="shared" si="174"/>
        <v>1.4966275824959574E-2</v>
      </c>
      <c r="O201" s="73">
        <f t="shared" si="175"/>
        <v>1.3990195148104512E-2</v>
      </c>
      <c r="P201" s="70">
        <f t="shared" si="187"/>
        <v>1.0622282201229569</v>
      </c>
      <c r="Q201" s="107">
        <f t="shared" si="144"/>
        <v>6001</v>
      </c>
      <c r="R201" s="113">
        <f t="shared" si="146"/>
        <v>12260</v>
      </c>
      <c r="S201" s="84">
        <f t="shared" si="147"/>
        <v>10</v>
      </c>
      <c r="T201" s="116">
        <v>13</v>
      </c>
      <c r="U201" s="116">
        <v>0</v>
      </c>
      <c r="V201" s="110">
        <f t="shared" si="168"/>
        <v>13</v>
      </c>
      <c r="W201" s="110">
        <f t="shared" si="176"/>
        <v>11702</v>
      </c>
      <c r="X201" s="123">
        <f t="shared" si="181"/>
        <v>60</v>
      </c>
      <c r="Y201" s="125">
        <f t="shared" si="116"/>
        <v>9.5714285714285712</v>
      </c>
      <c r="Z201" s="53">
        <f t="shared" si="177"/>
        <v>1.0011121567285481</v>
      </c>
      <c r="AA201" s="73">
        <f t="shared" si="178"/>
        <v>1.1121567285481415E-3</v>
      </c>
      <c r="AB201" s="105">
        <f t="shared" si="120"/>
        <v>1.0806451612903225</v>
      </c>
      <c r="AC201" s="106">
        <f t="shared" si="169"/>
        <v>6249</v>
      </c>
      <c r="AD201" s="84">
        <f t="shared" si="148"/>
        <v>6252</v>
      </c>
      <c r="AE201" s="168">
        <f t="shared" si="149"/>
        <v>3</v>
      </c>
      <c r="AF201" s="116">
        <v>3</v>
      </c>
      <c r="AG201" s="116">
        <v>0</v>
      </c>
      <c r="AH201" s="128">
        <f t="shared" si="170"/>
        <v>3</v>
      </c>
      <c r="AI201" s="128">
        <f t="shared" si="179"/>
        <v>6250</v>
      </c>
      <c r="AJ201" s="123">
        <f t="shared" si="182"/>
        <v>15</v>
      </c>
      <c r="AK201" s="125">
        <f t="shared" si="115"/>
        <v>1.4285714285714286</v>
      </c>
      <c r="AL201" s="70">
        <f t="shared" si="122"/>
        <v>1.0004802305106451</v>
      </c>
      <c r="AM201" s="73">
        <f t="shared" si="123"/>
        <v>4.8023051064505218E-4</v>
      </c>
      <c r="AN201" s="74">
        <f t="shared" si="127"/>
        <v>1.1111111111111112</v>
      </c>
      <c r="AO201" s="316">
        <f t="shared" si="117"/>
        <v>526</v>
      </c>
      <c r="AP201" s="316">
        <f t="shared" si="118"/>
        <v>3</v>
      </c>
      <c r="AQ201" s="316">
        <f t="shared" si="119"/>
        <v>1</v>
      </c>
      <c r="AR201" s="221" t="s">
        <v>492</v>
      </c>
      <c r="AS201" s="174">
        <v>79781</v>
      </c>
      <c r="AT201" s="169">
        <v>12260</v>
      </c>
      <c r="AU201" s="178">
        <v>6252</v>
      </c>
      <c r="AV201" s="335"/>
      <c r="AW201" s="235" t="s">
        <v>492</v>
      </c>
      <c r="AX201" s="289">
        <v>906</v>
      </c>
      <c r="AY201" s="232">
        <f t="shared" si="150"/>
        <v>241</v>
      </c>
      <c r="AZ201" s="290">
        <v>665</v>
      </c>
      <c r="BA201" s="41">
        <f t="shared" si="128"/>
        <v>1111.5714285714287</v>
      </c>
      <c r="BB201" s="2">
        <f t="shared" si="164"/>
        <v>5</v>
      </c>
      <c r="BC201" s="169">
        <f t="shared" si="151"/>
        <v>0</v>
      </c>
      <c r="BD201" s="293">
        <v>5</v>
      </c>
      <c r="BE201" s="41">
        <f t="shared" si="183"/>
        <v>7.5714285714285712</v>
      </c>
      <c r="BF201" s="2">
        <f t="shared" si="166"/>
        <v>0</v>
      </c>
      <c r="BG201" s="233">
        <f t="shared" si="152"/>
        <v>0</v>
      </c>
      <c r="BH201" s="300"/>
      <c r="BI201" s="234">
        <f t="shared" si="184"/>
        <v>1.1428571428571428</v>
      </c>
      <c r="BK201" s="132" t="s">
        <v>492</v>
      </c>
      <c r="BL201" s="34" t="s">
        <v>509</v>
      </c>
      <c r="BM201" s="58">
        <v>5</v>
      </c>
      <c r="BN201" s="2">
        <f t="shared" si="165"/>
        <v>5</v>
      </c>
      <c r="BO201" s="34"/>
      <c r="BP201" s="58"/>
      <c r="BQ201" s="2">
        <f t="shared" si="153"/>
        <v>0</v>
      </c>
      <c r="BS201" s="17">
        <f t="shared" si="121"/>
        <v>939</v>
      </c>
      <c r="BT201" s="132">
        <v>1335</v>
      </c>
      <c r="CM201" s="13" t="s">
        <v>492</v>
      </c>
      <c r="CN201" s="132">
        <v>56</v>
      </c>
      <c r="CO201" s="132">
        <v>578</v>
      </c>
      <c r="CP201" s="132">
        <v>272</v>
      </c>
      <c r="CQ201" s="132">
        <v>57</v>
      </c>
      <c r="CR201" s="132">
        <v>323</v>
      </c>
      <c r="CS201" s="132">
        <v>285</v>
      </c>
      <c r="CT201" s="236">
        <v>44085</v>
      </c>
      <c r="CU201" s="304">
        <f t="shared" si="154"/>
        <v>241</v>
      </c>
      <c r="CV201" s="132">
        <f t="shared" si="155"/>
        <v>-1</v>
      </c>
      <c r="CW201" s="132">
        <f t="shared" si="156"/>
        <v>255</v>
      </c>
      <c r="CX201" s="132">
        <f t="shared" si="157"/>
        <v>-13</v>
      </c>
      <c r="CY201" s="34">
        <f t="shared" si="158"/>
        <v>1</v>
      </c>
      <c r="CZ201" s="17">
        <f t="shared" si="159"/>
        <v>0</v>
      </c>
      <c r="DA201" s="180">
        <f t="shared" si="160"/>
        <v>13</v>
      </c>
      <c r="DB201" s="132">
        <f t="shared" si="188"/>
        <v>56</v>
      </c>
      <c r="DC201" s="132">
        <f t="shared" si="189"/>
        <v>323</v>
      </c>
      <c r="DD201" s="132">
        <f t="shared" si="190"/>
        <v>272</v>
      </c>
    </row>
    <row r="202" spans="1:108" x14ac:dyDescent="0.25">
      <c r="A202" s="51">
        <v>199</v>
      </c>
      <c r="B202" s="132">
        <v>173</v>
      </c>
      <c r="C202" s="54">
        <v>44086</v>
      </c>
      <c r="D202" s="107">
        <f t="shared" si="186"/>
        <v>67521</v>
      </c>
      <c r="E202" s="113">
        <f t="shared" si="171"/>
        <v>81012</v>
      </c>
      <c r="F202" s="84">
        <f t="shared" si="191"/>
        <v>1231</v>
      </c>
      <c r="G202" s="116">
        <v>1232</v>
      </c>
      <c r="H202" s="116">
        <v>0</v>
      </c>
      <c r="I202" s="110">
        <f t="shared" si="167"/>
        <v>1232</v>
      </c>
      <c r="J202" s="110">
        <f t="shared" si="172"/>
        <v>82341</v>
      </c>
      <c r="K202" s="123">
        <f t="shared" si="180"/>
        <v>7150</v>
      </c>
      <c r="L202" s="126">
        <f t="shared" ref="L202:L236" si="192">SUM(I196:I202)/7</f>
        <v>1073.4285714285713</v>
      </c>
      <c r="M202" s="70">
        <f t="shared" si="173"/>
        <v>1.0151894364373868</v>
      </c>
      <c r="N202" s="73">
        <f t="shared" si="174"/>
        <v>1.5189436437386794E-2</v>
      </c>
      <c r="O202" s="73">
        <f t="shared" si="175"/>
        <v>1.4310877878713546E-2</v>
      </c>
      <c r="P202" s="70">
        <f t="shared" si="187"/>
        <v>1.0607001693958216</v>
      </c>
      <c r="Q202" s="107">
        <f t="shared" si="144"/>
        <v>6008</v>
      </c>
      <c r="R202" s="113">
        <f t="shared" si="146"/>
        <v>12266</v>
      </c>
      <c r="S202" s="84">
        <f t="shared" si="147"/>
        <v>6</v>
      </c>
      <c r="T202" s="116">
        <v>3</v>
      </c>
      <c r="U202" s="116">
        <v>0</v>
      </c>
      <c r="V202" s="110">
        <f t="shared" si="168"/>
        <v>3</v>
      </c>
      <c r="W202" s="110">
        <f t="shared" si="176"/>
        <v>11705</v>
      </c>
      <c r="X202" s="123">
        <f t="shared" si="181"/>
        <v>61</v>
      </c>
      <c r="Y202" s="125">
        <f t="shared" si="116"/>
        <v>9.1428571428571423</v>
      </c>
      <c r="Z202" s="53">
        <f t="shared" si="177"/>
        <v>1.0002563664330884</v>
      </c>
      <c r="AA202" s="73">
        <f t="shared" si="178"/>
        <v>2.5636643308835083E-4</v>
      </c>
      <c r="AB202" s="105">
        <f t="shared" si="120"/>
        <v>0.95522388059701491</v>
      </c>
      <c r="AC202" s="106">
        <f t="shared" si="169"/>
        <v>6252</v>
      </c>
      <c r="AD202" s="84">
        <f t="shared" si="148"/>
        <v>6253</v>
      </c>
      <c r="AE202" s="168">
        <f t="shared" si="149"/>
        <v>1</v>
      </c>
      <c r="AF202" s="116">
        <v>2</v>
      </c>
      <c r="AG202" s="116">
        <v>0</v>
      </c>
      <c r="AH202" s="128">
        <f t="shared" si="170"/>
        <v>2</v>
      </c>
      <c r="AI202" s="128">
        <f t="shared" si="179"/>
        <v>6252</v>
      </c>
      <c r="AJ202" s="123">
        <f t="shared" si="182"/>
        <v>12</v>
      </c>
      <c r="AK202" s="125">
        <f t="shared" ref="AK202:AK236" si="193">SUM(AH196:AH202)/7</f>
        <v>1.4285714285714286</v>
      </c>
      <c r="AL202" s="70">
        <f t="shared" si="122"/>
        <v>1.0003200000000001</v>
      </c>
      <c r="AM202" s="73">
        <f t="shared" si="123"/>
        <v>3.2000000000009798E-4</v>
      </c>
      <c r="AN202" s="74">
        <f t="shared" si="127"/>
        <v>1</v>
      </c>
      <c r="AO202" s="316">
        <f>F202-F195</f>
        <v>577</v>
      </c>
      <c r="AP202" s="316">
        <f t="shared" si="118"/>
        <v>1</v>
      </c>
      <c r="AQ202" s="316">
        <f t="shared" si="119"/>
        <v>-3</v>
      </c>
      <c r="AR202" s="226" t="s">
        <v>509</v>
      </c>
      <c r="AS202" s="174">
        <v>81012</v>
      </c>
      <c r="AT202" s="169">
        <v>12266</v>
      </c>
      <c r="AU202" s="178">
        <v>6253</v>
      </c>
      <c r="AV202" s="335"/>
      <c r="AW202" s="235" t="s">
        <v>509</v>
      </c>
      <c r="AX202" s="289">
        <v>642</v>
      </c>
      <c r="AY202" s="232">
        <f t="shared" si="150"/>
        <v>174</v>
      </c>
      <c r="AZ202" s="290">
        <v>468</v>
      </c>
      <c r="BA202" s="41">
        <f t="shared" si="128"/>
        <v>1047.4285714285713</v>
      </c>
      <c r="BB202" s="2">
        <f t="shared" si="164"/>
        <v>5</v>
      </c>
      <c r="BC202" s="169">
        <f t="shared" si="151"/>
        <v>0</v>
      </c>
      <c r="BD202" s="293">
        <v>5</v>
      </c>
      <c r="BE202" s="41">
        <f t="shared" si="183"/>
        <v>7</v>
      </c>
      <c r="BF202" s="2">
        <f t="shared" si="166"/>
        <v>1</v>
      </c>
      <c r="BG202" s="233">
        <f t="shared" si="152"/>
        <v>1</v>
      </c>
      <c r="BH202" s="300"/>
      <c r="BI202" s="234">
        <f t="shared" si="184"/>
        <v>1</v>
      </c>
      <c r="BK202" s="302" t="s">
        <v>509</v>
      </c>
      <c r="BL202" s="34" t="s">
        <v>510</v>
      </c>
      <c r="BM202" s="58">
        <v>4</v>
      </c>
      <c r="BN202" s="2">
        <f t="shared" si="165"/>
        <v>5</v>
      </c>
      <c r="BO202" s="34"/>
      <c r="BP202" s="58"/>
      <c r="BQ202" s="2">
        <f t="shared" si="153"/>
        <v>1</v>
      </c>
      <c r="BS202" s="17">
        <f t="shared" si="121"/>
        <v>1021.4285714285714</v>
      </c>
      <c r="BT202" s="132">
        <v>1335</v>
      </c>
      <c r="CM202" s="132" t="s">
        <v>509</v>
      </c>
      <c r="CN202" s="132">
        <v>47</v>
      </c>
      <c r="CO202" s="132">
        <v>314</v>
      </c>
      <c r="CP202" s="132">
        <v>281</v>
      </c>
      <c r="CQ202" s="132">
        <v>51</v>
      </c>
      <c r="CR202" s="132">
        <v>120</v>
      </c>
      <c r="CS202" s="132">
        <v>297</v>
      </c>
      <c r="CT202" s="236">
        <v>44086</v>
      </c>
      <c r="CU202" s="304">
        <f t="shared" si="154"/>
        <v>174</v>
      </c>
      <c r="CV202" s="132">
        <f t="shared" si="155"/>
        <v>-4</v>
      </c>
      <c r="CW202" s="132">
        <f t="shared" si="156"/>
        <v>194</v>
      </c>
      <c r="CX202" s="132">
        <f t="shared" si="157"/>
        <v>-16</v>
      </c>
      <c r="CY202" s="34">
        <f t="shared" si="158"/>
        <v>4</v>
      </c>
      <c r="CZ202" s="17">
        <f t="shared" si="159"/>
        <v>0</v>
      </c>
      <c r="DA202" s="180">
        <f t="shared" si="160"/>
        <v>16</v>
      </c>
      <c r="DB202" s="132">
        <f t="shared" si="188"/>
        <v>47</v>
      </c>
      <c r="DC202" s="132">
        <f t="shared" si="189"/>
        <v>120</v>
      </c>
      <c r="DD202" s="132">
        <f t="shared" si="190"/>
        <v>281</v>
      </c>
    </row>
    <row r="203" spans="1:108" x14ac:dyDescent="0.25">
      <c r="A203" s="51">
        <v>200</v>
      </c>
      <c r="B203" s="132">
        <v>174</v>
      </c>
      <c r="C203" s="54">
        <v>44087</v>
      </c>
      <c r="D203" s="107">
        <f t="shared" si="186"/>
        <v>68746</v>
      </c>
      <c r="E203" s="113">
        <f t="shared" si="171"/>
        <v>82099</v>
      </c>
      <c r="F203" s="84">
        <f t="shared" si="191"/>
        <v>1087</v>
      </c>
      <c r="G203" s="116">
        <v>1184</v>
      </c>
      <c r="H203" s="116">
        <v>0</v>
      </c>
      <c r="I203" s="110">
        <f t="shared" si="167"/>
        <v>1184</v>
      </c>
      <c r="J203" s="110">
        <f t="shared" si="172"/>
        <v>83525</v>
      </c>
      <c r="K203" s="123">
        <f t="shared" si="180"/>
        <v>7312</v>
      </c>
      <c r="L203" s="126">
        <f t="shared" si="192"/>
        <v>1122.7142857142858</v>
      </c>
      <c r="M203" s="70">
        <f t="shared" si="173"/>
        <v>1.0143792278451804</v>
      </c>
      <c r="N203" s="73">
        <f t="shared" si="174"/>
        <v>1.437922784518042E-2</v>
      </c>
      <c r="O203" s="73">
        <f t="shared" si="175"/>
        <v>1.4310357630345383E-2</v>
      </c>
      <c r="P203" s="70">
        <f t="shared" si="187"/>
        <v>1.0459142933191377</v>
      </c>
      <c r="Q203" s="107">
        <f t="shared" si="144"/>
        <v>6013</v>
      </c>
      <c r="R203" s="113">
        <f t="shared" si="146"/>
        <v>12283</v>
      </c>
      <c r="S203" s="84">
        <f t="shared" si="147"/>
        <v>17</v>
      </c>
      <c r="T203" s="116">
        <v>5</v>
      </c>
      <c r="U203" s="116">
        <v>0</v>
      </c>
      <c r="V203" s="110">
        <f t="shared" si="168"/>
        <v>5</v>
      </c>
      <c r="W203" s="110">
        <f t="shared" si="176"/>
        <v>11710</v>
      </c>
      <c r="X203" s="123">
        <f t="shared" si="181"/>
        <v>73</v>
      </c>
      <c r="Y203" s="125">
        <f t="shared" ref="Y203:Y236" si="194">SUM(V197:V203)/7</f>
        <v>8.7142857142857135</v>
      </c>
      <c r="Z203" s="53">
        <f t="shared" si="177"/>
        <v>1.0004271678769756</v>
      </c>
      <c r="AA203" s="73">
        <f t="shared" si="178"/>
        <v>4.2716787697560932E-4</v>
      </c>
      <c r="AB203" s="105">
        <f t="shared" si="120"/>
        <v>0.953125</v>
      </c>
      <c r="AC203" s="106">
        <f t="shared" si="169"/>
        <v>6253</v>
      </c>
      <c r="AD203" s="84">
        <f t="shared" si="148"/>
        <v>6254</v>
      </c>
      <c r="AE203" s="168">
        <f t="shared" si="149"/>
        <v>1</v>
      </c>
      <c r="AF203" s="116">
        <v>0</v>
      </c>
      <c r="AG203" s="116">
        <v>0</v>
      </c>
      <c r="AH203" s="128">
        <f t="shared" si="170"/>
        <v>0</v>
      </c>
      <c r="AI203" s="128">
        <f t="shared" si="179"/>
        <v>6252</v>
      </c>
      <c r="AJ203" s="123">
        <f t="shared" si="182"/>
        <v>11</v>
      </c>
      <c r="AK203" s="125">
        <f t="shared" si="193"/>
        <v>1.1428571428571428</v>
      </c>
      <c r="AL203" s="70">
        <f t="shared" si="122"/>
        <v>1</v>
      </c>
      <c r="AM203" s="73">
        <f t="shared" si="123"/>
        <v>0</v>
      </c>
      <c r="AN203" s="74">
        <f t="shared" si="127"/>
        <v>0.79999999999999993</v>
      </c>
      <c r="AO203" s="316">
        <f>F203-F196</f>
        <v>162</v>
      </c>
      <c r="AP203" s="316">
        <f t="shared" ref="AP203:AP236" si="195">S203-S196</f>
        <v>12</v>
      </c>
      <c r="AQ203" s="316">
        <f t="shared" ref="AQ203:AQ236" si="196">AE203-AE196</f>
        <v>-1</v>
      </c>
      <c r="AR203" s="221" t="s">
        <v>510</v>
      </c>
      <c r="AS203" s="174">
        <v>82099</v>
      </c>
      <c r="AT203" s="169">
        <v>12283</v>
      </c>
      <c r="AU203" s="178">
        <v>6254</v>
      </c>
      <c r="AV203" s="335"/>
      <c r="AW203" s="235" t="s">
        <v>510</v>
      </c>
      <c r="AX203" s="289">
        <v>477</v>
      </c>
      <c r="AY203" s="232">
        <f t="shared" si="150"/>
        <v>66</v>
      </c>
      <c r="AZ203" s="290">
        <v>411</v>
      </c>
      <c r="BA203" s="41">
        <f t="shared" si="128"/>
        <v>956</v>
      </c>
      <c r="BB203" s="2">
        <f t="shared" si="164"/>
        <v>4</v>
      </c>
      <c r="BC203" s="169">
        <f t="shared" si="151"/>
        <v>1</v>
      </c>
      <c r="BD203" s="293">
        <v>3</v>
      </c>
      <c r="BE203" s="41">
        <f t="shared" si="183"/>
        <v>7.1428571428571432</v>
      </c>
      <c r="BF203" s="2">
        <f t="shared" si="166"/>
        <v>1</v>
      </c>
      <c r="BG203" s="233">
        <f t="shared" si="152"/>
        <v>1</v>
      </c>
      <c r="BH203" s="300"/>
      <c r="BI203" s="234">
        <f t="shared" si="184"/>
        <v>0.8571428571428571</v>
      </c>
      <c r="BK203" s="132" t="s">
        <v>510</v>
      </c>
      <c r="BL203" s="34" t="s">
        <v>511</v>
      </c>
      <c r="BM203" s="58">
        <v>2</v>
      </c>
      <c r="BN203" s="2">
        <f t="shared" si="165"/>
        <v>4</v>
      </c>
      <c r="BO203" s="34"/>
      <c r="BP203" s="58"/>
      <c r="BQ203" s="2">
        <f t="shared" si="153"/>
        <v>1</v>
      </c>
      <c r="BS203" s="17">
        <f t="shared" si="121"/>
        <v>1044.5714285714287</v>
      </c>
      <c r="BT203" s="132">
        <v>1335</v>
      </c>
      <c r="CM203" s="132" t="s">
        <v>510</v>
      </c>
      <c r="CN203" s="132">
        <v>55</v>
      </c>
      <c r="CO203" s="132">
        <v>167</v>
      </c>
      <c r="CP203" s="132">
        <v>255</v>
      </c>
      <c r="CQ203" s="132">
        <v>60</v>
      </c>
      <c r="CR203" s="132">
        <v>55</v>
      </c>
      <c r="CS203" s="132">
        <v>296</v>
      </c>
      <c r="CT203" s="236">
        <v>44087</v>
      </c>
      <c r="CU203" s="304">
        <f t="shared" si="154"/>
        <v>66</v>
      </c>
      <c r="CV203" s="132">
        <f t="shared" si="155"/>
        <v>-5</v>
      </c>
      <c r="CW203" s="132">
        <f t="shared" si="156"/>
        <v>112</v>
      </c>
      <c r="CX203" s="132">
        <f t="shared" si="157"/>
        <v>-41</v>
      </c>
      <c r="CY203" s="34">
        <f t="shared" si="158"/>
        <v>5</v>
      </c>
      <c r="CZ203" s="17">
        <f t="shared" si="159"/>
        <v>0</v>
      </c>
      <c r="DA203" s="180">
        <f t="shared" si="160"/>
        <v>41</v>
      </c>
      <c r="DB203" s="132">
        <f t="shared" si="188"/>
        <v>55</v>
      </c>
      <c r="DC203" s="132">
        <f t="shared" si="189"/>
        <v>55</v>
      </c>
      <c r="DD203" s="132">
        <f t="shared" si="190"/>
        <v>255</v>
      </c>
    </row>
    <row r="204" spans="1:108" x14ac:dyDescent="0.25">
      <c r="A204" s="51">
        <v>201</v>
      </c>
      <c r="B204" s="132">
        <v>175</v>
      </c>
      <c r="C204" s="54">
        <v>44088</v>
      </c>
      <c r="D204" s="107">
        <f t="shared" si="186"/>
        <v>69816</v>
      </c>
      <c r="E204" s="113">
        <f t="shared" si="171"/>
        <v>83399</v>
      </c>
      <c r="F204" s="84">
        <f t="shared" si="191"/>
        <v>1300</v>
      </c>
      <c r="G204" s="116">
        <v>1109</v>
      </c>
      <c r="H204" s="116">
        <v>0</v>
      </c>
      <c r="I204" s="110">
        <f t="shared" si="167"/>
        <v>1109</v>
      </c>
      <c r="J204" s="110">
        <f t="shared" si="172"/>
        <v>84634</v>
      </c>
      <c r="K204" s="123">
        <f t="shared" si="180"/>
        <v>7815</v>
      </c>
      <c r="L204" s="126">
        <f t="shared" si="192"/>
        <v>1134.2857142857142</v>
      </c>
      <c r="M204" s="70">
        <f t="shared" si="173"/>
        <v>1.0132774618377731</v>
      </c>
      <c r="N204" s="73">
        <f t="shared" si="174"/>
        <v>1.3277461837773119E-2</v>
      </c>
      <c r="O204" s="73">
        <f t="shared" si="175"/>
        <v>1.4379632020343047E-2</v>
      </c>
      <c r="P204" s="70">
        <f t="shared" si="187"/>
        <v>1.0103066547906858</v>
      </c>
      <c r="Q204" s="107">
        <f t="shared" si="144"/>
        <v>6029</v>
      </c>
      <c r="R204" s="113">
        <f t="shared" si="146"/>
        <v>12291</v>
      </c>
      <c r="S204" s="84">
        <f t="shared" si="147"/>
        <v>8</v>
      </c>
      <c r="T204" s="116">
        <v>1</v>
      </c>
      <c r="U204" s="116">
        <v>0</v>
      </c>
      <c r="V204" s="110">
        <f t="shared" si="168"/>
        <v>1</v>
      </c>
      <c r="W204" s="110">
        <f t="shared" si="176"/>
        <v>11711</v>
      </c>
      <c r="X204" s="123">
        <f t="shared" si="181"/>
        <v>72</v>
      </c>
      <c r="Y204" s="125">
        <f t="shared" si="194"/>
        <v>7.4285714285714288</v>
      </c>
      <c r="Z204" s="53">
        <f t="shared" si="177"/>
        <v>1.0000853970964987</v>
      </c>
      <c r="AA204" s="73">
        <f t="shared" si="178"/>
        <v>8.5397096498684988E-5</v>
      </c>
      <c r="AB204" s="105">
        <f t="shared" ref="AB204:AB236" si="197">Y204/Y203</f>
        <v>0.85245901639344268</v>
      </c>
      <c r="AC204" s="106">
        <f t="shared" si="169"/>
        <v>6254</v>
      </c>
      <c r="AD204" s="84">
        <f t="shared" si="148"/>
        <v>6256</v>
      </c>
      <c r="AE204" s="168">
        <f t="shared" si="149"/>
        <v>2</v>
      </c>
      <c r="AF204" s="116">
        <v>0</v>
      </c>
      <c r="AG204" s="116">
        <v>0</v>
      </c>
      <c r="AH204" s="128">
        <f t="shared" si="170"/>
        <v>0</v>
      </c>
      <c r="AI204" s="128">
        <f t="shared" si="179"/>
        <v>6252</v>
      </c>
      <c r="AJ204" s="123">
        <f t="shared" si="182"/>
        <v>13</v>
      </c>
      <c r="AK204" s="125">
        <f t="shared" si="193"/>
        <v>1.1428571428571428</v>
      </c>
      <c r="AL204" s="70">
        <f t="shared" si="122"/>
        <v>1</v>
      </c>
      <c r="AM204" s="73">
        <f t="shared" si="123"/>
        <v>0</v>
      </c>
      <c r="AN204" s="74">
        <f t="shared" si="127"/>
        <v>1</v>
      </c>
      <c r="AO204" s="316">
        <f t="shared" ref="AO204:AO236" si="198">F204-F197</f>
        <v>503</v>
      </c>
      <c r="AP204" s="316">
        <f t="shared" si="195"/>
        <v>-1</v>
      </c>
      <c r="AQ204" s="316">
        <f t="shared" si="196"/>
        <v>2</v>
      </c>
      <c r="AR204" s="226" t="s">
        <v>511</v>
      </c>
      <c r="AS204" s="174">
        <v>83399</v>
      </c>
      <c r="AT204" s="169">
        <v>12291</v>
      </c>
      <c r="AU204" s="178">
        <v>6256</v>
      </c>
      <c r="AV204" s="335"/>
      <c r="AW204" s="235" t="s">
        <v>511</v>
      </c>
      <c r="AX204" s="289">
        <v>527</v>
      </c>
      <c r="AY204" s="232">
        <f t="shared" si="150"/>
        <v>126</v>
      </c>
      <c r="AZ204" s="290">
        <v>401</v>
      </c>
      <c r="BA204" s="41">
        <f t="shared" si="128"/>
        <v>850.14285714285711</v>
      </c>
      <c r="BB204" s="2">
        <f t="shared" si="164"/>
        <v>2</v>
      </c>
      <c r="BC204" s="169">
        <f t="shared" si="151"/>
        <v>1</v>
      </c>
      <c r="BD204" s="293">
        <v>1</v>
      </c>
      <c r="BE204" s="41">
        <f t="shared" si="183"/>
        <v>6</v>
      </c>
      <c r="BF204" s="2">
        <f t="shared" si="166"/>
        <v>0</v>
      </c>
      <c r="BG204" s="233">
        <f t="shared" si="152"/>
        <v>0</v>
      </c>
      <c r="BH204" s="300"/>
      <c r="BI204" s="234">
        <f t="shared" si="184"/>
        <v>0.7142857142857143</v>
      </c>
      <c r="BK204" s="132" t="s">
        <v>511</v>
      </c>
      <c r="BL204" s="34" t="s">
        <v>514</v>
      </c>
      <c r="BM204" s="58">
        <v>1</v>
      </c>
      <c r="BN204" s="2">
        <f t="shared" si="165"/>
        <v>2</v>
      </c>
      <c r="BO204" s="34"/>
      <c r="BP204" s="58"/>
      <c r="BQ204" s="2">
        <f t="shared" si="153"/>
        <v>0</v>
      </c>
      <c r="BS204" s="17">
        <f t="shared" ref="BS204:BS236" si="199">SUM(F198:F204)/7</f>
        <v>1116.4285714285713</v>
      </c>
      <c r="BT204" s="132">
        <v>1335</v>
      </c>
      <c r="CM204" s="132" t="s">
        <v>511</v>
      </c>
      <c r="CN204" s="132">
        <v>53</v>
      </c>
      <c r="CO204" s="132">
        <v>58</v>
      </c>
      <c r="CP204" s="132">
        <v>416</v>
      </c>
      <c r="CQ204" s="132">
        <v>63</v>
      </c>
      <c r="CR204" s="132">
        <v>8</v>
      </c>
      <c r="CS204" s="132">
        <v>330</v>
      </c>
      <c r="CT204" s="236">
        <v>44088</v>
      </c>
      <c r="CU204" s="304">
        <f t="shared" si="154"/>
        <v>126</v>
      </c>
      <c r="CV204" s="132">
        <f t="shared" si="155"/>
        <v>-10</v>
      </c>
      <c r="CW204" s="132">
        <f t="shared" si="156"/>
        <v>50</v>
      </c>
      <c r="CX204" s="132">
        <f t="shared" si="157"/>
        <v>86</v>
      </c>
      <c r="CY204" s="34">
        <f t="shared" si="158"/>
        <v>10</v>
      </c>
      <c r="CZ204" s="17">
        <f t="shared" si="159"/>
        <v>0</v>
      </c>
      <c r="DA204" s="180">
        <f t="shared" si="160"/>
        <v>0</v>
      </c>
      <c r="DB204" s="132">
        <f t="shared" si="188"/>
        <v>53</v>
      </c>
      <c r="DC204" s="132">
        <f t="shared" si="189"/>
        <v>8</v>
      </c>
      <c r="DD204" s="132">
        <f t="shared" si="190"/>
        <v>330</v>
      </c>
    </row>
    <row r="205" spans="1:108" x14ac:dyDescent="0.25">
      <c r="A205" s="51">
        <v>202</v>
      </c>
      <c r="B205" s="132">
        <v>176</v>
      </c>
      <c r="C205" s="54">
        <v>44089</v>
      </c>
      <c r="D205" s="107">
        <f t="shared" si="186"/>
        <v>71108</v>
      </c>
      <c r="E205" s="113">
        <f t="shared" si="171"/>
        <v>84778</v>
      </c>
      <c r="F205" s="84">
        <f t="shared" si="191"/>
        <v>1379</v>
      </c>
      <c r="G205" s="116">
        <v>144</v>
      </c>
      <c r="H205" s="116">
        <v>0</v>
      </c>
      <c r="I205" s="110">
        <f t="shared" si="167"/>
        <v>144</v>
      </c>
      <c r="J205" s="110">
        <f t="shared" si="172"/>
        <v>84778</v>
      </c>
      <c r="K205" s="123">
        <f t="shared" si="180"/>
        <v>8230</v>
      </c>
      <c r="L205" s="126">
        <f t="shared" si="192"/>
        <v>997.28571428571433</v>
      </c>
      <c r="M205" s="70">
        <f t="shared" si="173"/>
        <v>1.001701443864168</v>
      </c>
      <c r="N205" s="73">
        <f t="shared" si="174"/>
        <v>1.7014438641680396E-3</v>
      </c>
      <c r="O205" s="73">
        <f t="shared" si="175"/>
        <v>1.1902769161893589E-2</v>
      </c>
      <c r="P205" s="70">
        <f t="shared" si="187"/>
        <v>0.87921914357682629</v>
      </c>
      <c r="Q205" s="107">
        <f t="shared" si="144"/>
        <v>6035</v>
      </c>
      <c r="R205" s="113">
        <f t="shared" si="146"/>
        <v>12315</v>
      </c>
      <c r="S205" s="84">
        <f t="shared" si="147"/>
        <v>24</v>
      </c>
      <c r="T205" s="116">
        <v>0</v>
      </c>
      <c r="U205" s="116">
        <v>0</v>
      </c>
      <c r="V205" s="110">
        <f t="shared" si="168"/>
        <v>0</v>
      </c>
      <c r="W205" s="110">
        <f t="shared" si="176"/>
        <v>11711</v>
      </c>
      <c r="X205" s="123">
        <f t="shared" si="181"/>
        <v>90</v>
      </c>
      <c r="Y205" s="125">
        <f t="shared" si="194"/>
        <v>6.5714285714285712</v>
      </c>
      <c r="Z205" s="53">
        <f t="shared" si="177"/>
        <v>1</v>
      </c>
      <c r="AA205" s="73">
        <f t="shared" si="178"/>
        <v>0</v>
      </c>
      <c r="AB205" s="105">
        <f t="shared" si="197"/>
        <v>0.88461538461538458</v>
      </c>
      <c r="AC205" s="106">
        <f t="shared" si="169"/>
        <v>6256</v>
      </c>
      <c r="AD205" s="84">
        <f t="shared" si="148"/>
        <v>6258</v>
      </c>
      <c r="AE205" s="168">
        <f t="shared" si="149"/>
        <v>2</v>
      </c>
      <c r="AF205" s="116">
        <v>0</v>
      </c>
      <c r="AG205" s="116">
        <v>0</v>
      </c>
      <c r="AH205" s="128">
        <f t="shared" si="170"/>
        <v>0</v>
      </c>
      <c r="AI205" s="128">
        <f t="shared" si="179"/>
        <v>6252</v>
      </c>
      <c r="AJ205" s="123">
        <f t="shared" si="182"/>
        <v>14</v>
      </c>
      <c r="AK205" s="125">
        <f t="shared" si="193"/>
        <v>1</v>
      </c>
      <c r="AL205" s="70">
        <f t="shared" si="122"/>
        <v>1</v>
      </c>
      <c r="AM205" s="73">
        <f t="shared" si="123"/>
        <v>0</v>
      </c>
      <c r="AN205" s="74">
        <f t="shared" si="127"/>
        <v>0.875</v>
      </c>
      <c r="AO205" s="316">
        <f t="shared" si="198"/>
        <v>415</v>
      </c>
      <c r="AP205" s="316">
        <f>S205-S198</f>
        <v>18</v>
      </c>
      <c r="AQ205" s="316">
        <f t="shared" si="196"/>
        <v>1</v>
      </c>
      <c r="AR205" s="221" t="s">
        <v>514</v>
      </c>
      <c r="AS205" s="174">
        <v>84778</v>
      </c>
      <c r="AT205" s="169">
        <v>12315</v>
      </c>
      <c r="AU205" s="178">
        <v>6258</v>
      </c>
      <c r="AV205" s="335"/>
      <c r="AW205" s="235" t="s">
        <v>514</v>
      </c>
      <c r="AX205" s="289">
        <v>544</v>
      </c>
      <c r="AY205" s="232">
        <f t="shared" si="150"/>
        <v>134</v>
      </c>
      <c r="AZ205" s="290">
        <v>410</v>
      </c>
      <c r="BA205" s="41">
        <f t="shared" si="128"/>
        <v>744.14285714285711</v>
      </c>
      <c r="BB205" s="2">
        <f t="shared" si="164"/>
        <v>1</v>
      </c>
      <c r="BC205" s="169">
        <f t="shared" si="151"/>
        <v>0</v>
      </c>
      <c r="BD205" s="293">
        <v>1</v>
      </c>
      <c r="BE205" s="41">
        <f t="shared" si="183"/>
        <v>4.7142857142857144</v>
      </c>
      <c r="BF205" s="2">
        <f t="shared" si="166"/>
        <v>0</v>
      </c>
      <c r="BG205" s="233">
        <f t="shared" si="152"/>
        <v>0</v>
      </c>
      <c r="BH205" s="300"/>
      <c r="BI205" s="234">
        <f t="shared" si="184"/>
        <v>0.7142857142857143</v>
      </c>
      <c r="BK205" s="132" t="s">
        <v>514</v>
      </c>
      <c r="BL205" s="34" t="s">
        <v>693</v>
      </c>
      <c r="BM205" s="58">
        <v>2</v>
      </c>
      <c r="BN205" s="2">
        <f t="shared" si="165"/>
        <v>1</v>
      </c>
      <c r="BO205" s="34"/>
      <c r="BP205" s="58"/>
      <c r="BQ205" s="2">
        <f t="shared" si="153"/>
        <v>0</v>
      </c>
      <c r="BS205" s="17">
        <f t="shared" si="199"/>
        <v>1175.7142857142858</v>
      </c>
      <c r="BT205" s="132">
        <v>1335</v>
      </c>
      <c r="CM205" s="132" t="s">
        <v>514</v>
      </c>
      <c r="CN205" s="132">
        <v>117</v>
      </c>
      <c r="CO205" s="132">
        <v>22</v>
      </c>
      <c r="CP205" s="132">
        <v>405</v>
      </c>
      <c r="CQ205" s="132">
        <v>195</v>
      </c>
      <c r="CR205" s="132">
        <v>8</v>
      </c>
      <c r="CS205" s="132">
        <v>207</v>
      </c>
      <c r="CT205" s="236">
        <v>44089</v>
      </c>
      <c r="CU205" s="304">
        <f t="shared" si="154"/>
        <v>134</v>
      </c>
      <c r="CV205" s="132">
        <f t="shared" si="155"/>
        <v>-78</v>
      </c>
      <c r="CW205" s="132">
        <f t="shared" si="156"/>
        <v>14</v>
      </c>
      <c r="CX205" s="132">
        <f t="shared" si="157"/>
        <v>198</v>
      </c>
      <c r="CY205" s="34">
        <f t="shared" si="158"/>
        <v>78</v>
      </c>
      <c r="CZ205" s="17">
        <f t="shared" si="159"/>
        <v>0</v>
      </c>
      <c r="DA205" s="180">
        <f t="shared" si="160"/>
        <v>0</v>
      </c>
      <c r="DB205" s="132">
        <f t="shared" si="188"/>
        <v>117</v>
      </c>
      <c r="DC205" s="132">
        <f t="shared" si="189"/>
        <v>8</v>
      </c>
      <c r="DD205" s="132">
        <f t="shared" si="190"/>
        <v>207</v>
      </c>
    </row>
    <row r="206" spans="1:108" x14ac:dyDescent="0.25">
      <c r="A206" s="51">
        <v>203</v>
      </c>
      <c r="B206" s="132">
        <v>177</v>
      </c>
      <c r="C206" s="54">
        <v>44090</v>
      </c>
      <c r="D206" s="107">
        <f t="shared" si="186"/>
        <v>72463</v>
      </c>
      <c r="E206" s="113">
        <f t="shared" si="171"/>
        <v>86320</v>
      </c>
      <c r="F206" s="84">
        <f t="shared" si="191"/>
        <v>1542</v>
      </c>
      <c r="G206" s="116"/>
      <c r="H206" s="116"/>
      <c r="I206" s="110">
        <f t="shared" si="167"/>
        <v>0</v>
      </c>
      <c r="J206" s="110">
        <f t="shared" si="172"/>
        <v>84778</v>
      </c>
      <c r="K206" s="123">
        <f t="shared" si="180"/>
        <v>8632</v>
      </c>
      <c r="L206" s="126">
        <f t="shared" si="192"/>
        <v>853.57142857142856</v>
      </c>
      <c r="M206" s="70">
        <f t="shared" si="173"/>
        <v>1</v>
      </c>
      <c r="N206" s="73">
        <f t="shared" si="174"/>
        <v>0</v>
      </c>
      <c r="O206" s="73">
        <f t="shared" si="175"/>
        <v>8.9095139969016749E-3</v>
      </c>
      <c r="P206" s="70">
        <f t="shared" si="187"/>
        <v>0.85589457097836985</v>
      </c>
      <c r="Q206" s="107">
        <f t="shared" si="144"/>
        <v>6057</v>
      </c>
      <c r="R206" s="113">
        <f t="shared" si="146"/>
        <v>12330</v>
      </c>
      <c r="S206" s="84">
        <f t="shared" si="147"/>
        <v>15</v>
      </c>
      <c r="T206" s="116"/>
      <c r="U206" s="116"/>
      <c r="V206" s="110">
        <f t="shared" si="168"/>
        <v>0</v>
      </c>
      <c r="W206" s="110">
        <f t="shared" si="176"/>
        <v>11711</v>
      </c>
      <c r="X206" s="123">
        <f t="shared" si="181"/>
        <v>97</v>
      </c>
      <c r="Y206" s="125">
        <f t="shared" si="194"/>
        <v>4.5714285714285712</v>
      </c>
      <c r="Z206" s="53">
        <f t="shared" si="177"/>
        <v>1</v>
      </c>
      <c r="AA206" s="73">
        <f t="shared" si="178"/>
        <v>0</v>
      </c>
      <c r="AB206" s="105">
        <f t="shared" si="197"/>
        <v>0.69565217391304346</v>
      </c>
      <c r="AC206" s="106">
        <f t="shared" si="169"/>
        <v>6258</v>
      </c>
      <c r="AD206" s="84">
        <f t="shared" si="148"/>
        <v>6260</v>
      </c>
      <c r="AE206" s="168">
        <f t="shared" si="149"/>
        <v>2</v>
      </c>
      <c r="AF206" s="116"/>
      <c r="AG206" s="116"/>
      <c r="AH206" s="128">
        <f t="shared" si="170"/>
        <v>0</v>
      </c>
      <c r="AI206" s="128">
        <f t="shared" si="179"/>
        <v>6252</v>
      </c>
      <c r="AJ206" s="123">
        <f t="shared" si="182"/>
        <v>14</v>
      </c>
      <c r="AK206" s="125">
        <f t="shared" si="193"/>
        <v>0.8571428571428571</v>
      </c>
      <c r="AL206" s="70">
        <f t="shared" si="122"/>
        <v>1</v>
      </c>
      <c r="AM206" s="73">
        <f t="shared" si="123"/>
        <v>0</v>
      </c>
      <c r="AN206" s="74">
        <f t="shared" si="127"/>
        <v>0.8571428571428571</v>
      </c>
      <c r="AO206" s="316">
        <f t="shared" si="198"/>
        <v>402</v>
      </c>
      <c r="AP206" s="316">
        <f t="shared" si="195"/>
        <v>7</v>
      </c>
      <c r="AQ206" s="316">
        <f t="shared" si="196"/>
        <v>0</v>
      </c>
      <c r="AR206" s="226" t="s">
        <v>693</v>
      </c>
      <c r="AS206" s="174">
        <v>86320</v>
      </c>
      <c r="AT206" s="169">
        <v>12330</v>
      </c>
      <c r="AU206" s="178">
        <v>6260</v>
      </c>
      <c r="AV206" s="335"/>
      <c r="AW206" s="235" t="s">
        <v>693</v>
      </c>
      <c r="AX206" s="289">
        <v>377</v>
      </c>
      <c r="AY206" s="232">
        <f t="shared" si="150"/>
        <v>307</v>
      </c>
      <c r="AZ206" s="290">
        <v>70</v>
      </c>
      <c r="BA206" s="41">
        <f t="shared" si="128"/>
        <v>635.28571428571433</v>
      </c>
      <c r="BB206" s="2">
        <f t="shared" si="164"/>
        <v>2</v>
      </c>
      <c r="BC206" s="169">
        <f t="shared" si="151"/>
        <v>2</v>
      </c>
      <c r="BD206" s="293"/>
      <c r="BE206" s="41">
        <f t="shared" si="183"/>
        <v>4</v>
      </c>
      <c r="BF206" s="2">
        <f t="shared" si="166"/>
        <v>0</v>
      </c>
      <c r="BG206" s="233">
        <f t="shared" si="152"/>
        <v>0</v>
      </c>
      <c r="BH206" s="300"/>
      <c r="BI206" s="234">
        <f t="shared" si="184"/>
        <v>0.5714285714285714</v>
      </c>
      <c r="BK206" s="132" t="s">
        <v>693</v>
      </c>
      <c r="BL206" s="34"/>
      <c r="BM206" s="58"/>
      <c r="BN206" s="2">
        <f t="shared" si="165"/>
        <v>2</v>
      </c>
      <c r="BO206" s="34"/>
      <c r="BP206" s="58"/>
      <c r="BQ206" s="2">
        <f t="shared" si="153"/>
        <v>0</v>
      </c>
      <c r="BS206" s="17">
        <f t="shared" si="199"/>
        <v>1233.1428571428571</v>
      </c>
      <c r="BT206" s="132">
        <v>1335</v>
      </c>
      <c r="CM206" s="132" t="s">
        <v>693</v>
      </c>
      <c r="CN206" s="132">
        <v>193</v>
      </c>
      <c r="CO206" s="132">
        <v>4</v>
      </c>
      <c r="CP206" s="132">
        <v>180</v>
      </c>
      <c r="CQ206" s="132">
        <v>64</v>
      </c>
      <c r="CS206" s="132">
        <v>6</v>
      </c>
      <c r="CT206" s="236">
        <v>44090</v>
      </c>
      <c r="CU206" s="304">
        <f t="shared" si="154"/>
        <v>307</v>
      </c>
      <c r="CV206" s="132">
        <f t="shared" si="155"/>
        <v>129</v>
      </c>
      <c r="CW206" s="132">
        <f t="shared" si="156"/>
        <v>4</v>
      </c>
      <c r="CX206" s="132">
        <f t="shared" si="157"/>
        <v>174</v>
      </c>
      <c r="CY206" s="34">
        <f t="shared" si="158"/>
        <v>0</v>
      </c>
      <c r="CZ206" s="17">
        <f t="shared" si="159"/>
        <v>0</v>
      </c>
      <c r="DA206" s="180">
        <f t="shared" si="160"/>
        <v>0</v>
      </c>
      <c r="DB206" s="132">
        <f t="shared" si="188"/>
        <v>64</v>
      </c>
      <c r="DC206" s="132">
        <f t="shared" si="189"/>
        <v>0</v>
      </c>
      <c r="DD206" s="132">
        <f t="shared" si="190"/>
        <v>6</v>
      </c>
    </row>
    <row r="207" spans="1:108" x14ac:dyDescent="0.25">
      <c r="A207" s="51">
        <v>204</v>
      </c>
      <c r="B207" s="132">
        <v>178</v>
      </c>
      <c r="C207" s="54">
        <v>44091</v>
      </c>
      <c r="D207" s="107">
        <f t="shared" si="186"/>
        <v>73990</v>
      </c>
      <c r="E207" s="113">
        <f t="shared" si="171"/>
        <v>88073</v>
      </c>
      <c r="F207" s="84">
        <f t="shared" si="191"/>
        <v>1753</v>
      </c>
      <c r="G207" s="116"/>
      <c r="H207" s="116"/>
      <c r="I207" s="110">
        <f t="shared" si="167"/>
        <v>0</v>
      </c>
      <c r="J207" s="110">
        <f t="shared" si="172"/>
        <v>84778</v>
      </c>
      <c r="K207" s="123">
        <f t="shared" si="180"/>
        <v>9562</v>
      </c>
      <c r="L207" s="126">
        <f t="shared" si="192"/>
        <v>695</v>
      </c>
      <c r="M207" s="70">
        <f t="shared" si="173"/>
        <v>1</v>
      </c>
      <c r="N207" s="73">
        <f t="shared" si="174"/>
        <v>0</v>
      </c>
      <c r="O207" s="73">
        <f t="shared" si="175"/>
        <v>5.8716267094243157E-3</v>
      </c>
      <c r="P207" s="70">
        <f t="shared" si="187"/>
        <v>0.81422594142259419</v>
      </c>
      <c r="Q207" s="107">
        <f t="shared" si="144"/>
        <v>6070</v>
      </c>
      <c r="R207" s="113">
        <f t="shared" si="146"/>
        <v>12344</v>
      </c>
      <c r="S207" s="84">
        <f t="shared" si="147"/>
        <v>14</v>
      </c>
      <c r="T207" s="116"/>
      <c r="U207" s="116"/>
      <c r="V207" s="110">
        <f t="shared" si="168"/>
        <v>0</v>
      </c>
      <c r="W207" s="110">
        <f t="shared" si="176"/>
        <v>11711</v>
      </c>
      <c r="X207" s="123">
        <f t="shared" si="181"/>
        <v>94</v>
      </c>
      <c r="Y207" s="125">
        <f t="shared" si="194"/>
        <v>3.1428571428571428</v>
      </c>
      <c r="Z207" s="53">
        <f t="shared" si="177"/>
        <v>1</v>
      </c>
      <c r="AA207" s="73">
        <f t="shared" si="178"/>
        <v>0</v>
      </c>
      <c r="AB207" s="105">
        <f t="shared" si="197"/>
        <v>0.6875</v>
      </c>
      <c r="AC207" s="106">
        <f t="shared" si="169"/>
        <v>6260</v>
      </c>
      <c r="AD207" s="84">
        <f t="shared" si="148"/>
        <v>6266</v>
      </c>
      <c r="AE207" s="168">
        <f t="shared" si="149"/>
        <v>6</v>
      </c>
      <c r="AF207" s="116"/>
      <c r="AG207" s="116"/>
      <c r="AH207" s="128">
        <f t="shared" si="170"/>
        <v>0</v>
      </c>
      <c r="AI207" s="128">
        <f t="shared" si="179"/>
        <v>6252</v>
      </c>
      <c r="AJ207" s="123">
        <f t="shared" si="182"/>
        <v>17</v>
      </c>
      <c r="AK207" s="125">
        <f t="shared" si="193"/>
        <v>0.7142857142857143</v>
      </c>
      <c r="AL207" s="70">
        <f t="shared" ref="AL207:AL236" si="200">AI207/AI206</f>
        <v>1</v>
      </c>
      <c r="AM207" s="73">
        <f t="shared" ref="AM207:AM236" si="201">AL207-1</f>
        <v>0</v>
      </c>
      <c r="AN207" s="74">
        <f t="shared" si="127"/>
        <v>0.83333333333333337</v>
      </c>
      <c r="AO207" s="316">
        <f t="shared" si="198"/>
        <v>930</v>
      </c>
      <c r="AP207" s="316">
        <f t="shared" si="195"/>
        <v>-3</v>
      </c>
      <c r="AQ207" s="316">
        <f t="shared" si="196"/>
        <v>3</v>
      </c>
      <c r="AR207" s="221" t="s">
        <v>721</v>
      </c>
      <c r="AS207" s="174">
        <v>88073</v>
      </c>
      <c r="AT207" s="169">
        <v>12344</v>
      </c>
      <c r="AU207" s="178">
        <v>6266</v>
      </c>
      <c r="AV207" s="335"/>
      <c r="AW207" s="235" t="s">
        <v>721</v>
      </c>
      <c r="AX207" s="289">
        <v>90</v>
      </c>
      <c r="AY207" s="232">
        <f t="shared" si="150"/>
        <v>90</v>
      </c>
      <c r="AZ207" s="290"/>
      <c r="BA207" s="41">
        <f t="shared" si="128"/>
        <v>509</v>
      </c>
      <c r="BB207" s="2">
        <f t="shared" si="164"/>
        <v>0</v>
      </c>
      <c r="BC207" s="169">
        <f t="shared" si="151"/>
        <v>0</v>
      </c>
      <c r="BD207" s="293"/>
      <c r="BE207" s="41">
        <f t="shared" si="183"/>
        <v>2.7142857142857144</v>
      </c>
      <c r="BF207" s="2">
        <f t="shared" si="166"/>
        <v>0</v>
      </c>
      <c r="BG207" s="233">
        <f t="shared" si="152"/>
        <v>0</v>
      </c>
      <c r="BH207" s="300"/>
      <c r="BI207" s="234">
        <f t="shared" si="184"/>
        <v>0.2857142857142857</v>
      </c>
      <c r="BK207" s="132" t="s">
        <v>721</v>
      </c>
      <c r="BL207" s="34"/>
      <c r="BM207" s="58"/>
      <c r="BN207" s="2">
        <f t="shared" si="165"/>
        <v>0</v>
      </c>
      <c r="BO207" s="34"/>
      <c r="BP207" s="58"/>
      <c r="BQ207" s="2">
        <f t="shared" si="153"/>
        <v>0</v>
      </c>
      <c r="BS207" s="17">
        <f t="shared" si="199"/>
        <v>1366</v>
      </c>
      <c r="BT207" s="132">
        <v>1335</v>
      </c>
      <c r="CM207" s="132" t="s">
        <v>721</v>
      </c>
      <c r="CN207" s="132">
        <v>79</v>
      </c>
      <c r="CP207" s="132">
        <v>11</v>
      </c>
      <c r="CT207" s="236">
        <v>44091</v>
      </c>
      <c r="CU207" s="304">
        <f t="shared" si="154"/>
        <v>90</v>
      </c>
      <c r="CV207" s="132">
        <f t="shared" si="155"/>
        <v>79</v>
      </c>
      <c r="CW207" s="132">
        <f t="shared" si="156"/>
        <v>0</v>
      </c>
      <c r="CX207" s="132">
        <f t="shared" si="157"/>
        <v>11</v>
      </c>
      <c r="CY207" s="34">
        <f t="shared" si="158"/>
        <v>0</v>
      </c>
      <c r="CZ207" s="17">
        <f t="shared" si="159"/>
        <v>0</v>
      </c>
      <c r="DA207" s="180">
        <f t="shared" si="160"/>
        <v>0</v>
      </c>
      <c r="DB207" s="132">
        <f t="shared" si="188"/>
        <v>0</v>
      </c>
      <c r="DC207" s="132">
        <f t="shared" si="189"/>
        <v>0</v>
      </c>
      <c r="DD207" s="132">
        <f t="shared" si="190"/>
        <v>0</v>
      </c>
    </row>
    <row r="208" spans="1:108" x14ac:dyDescent="0.25">
      <c r="A208" s="51">
        <v>205</v>
      </c>
      <c r="B208" s="132">
        <v>179</v>
      </c>
      <c r="C208" s="54">
        <v>44092</v>
      </c>
      <c r="D208" s="107">
        <f t="shared" si="186"/>
        <v>75729</v>
      </c>
      <c r="E208" s="113">
        <f t="shared" ref="E208:E236" si="202">AS208</f>
        <v>0</v>
      </c>
      <c r="F208" s="84">
        <f t="shared" ref="F208:F236" si="203">E208-E207</f>
        <v>-88073</v>
      </c>
      <c r="G208" s="116"/>
      <c r="H208" s="116"/>
      <c r="I208" s="110">
        <f t="shared" si="167"/>
        <v>0</v>
      </c>
      <c r="J208" s="110">
        <f t="shared" si="172"/>
        <v>84778</v>
      </c>
      <c r="K208" s="123">
        <f t="shared" si="180"/>
        <v>-79781</v>
      </c>
      <c r="L208" s="126">
        <f t="shared" si="192"/>
        <v>524.14285714285711</v>
      </c>
      <c r="M208" s="70">
        <f t="shared" si="173"/>
        <v>1</v>
      </c>
      <c r="N208" s="73">
        <f t="shared" si="174"/>
        <v>0</v>
      </c>
      <c r="O208" s="73">
        <f t="shared" si="175"/>
        <v>2.9957811403882317E-3</v>
      </c>
      <c r="P208" s="70">
        <f t="shared" si="187"/>
        <v>0.7541623843782117</v>
      </c>
      <c r="Q208" s="107">
        <f t="shared" si="144"/>
        <v>6078</v>
      </c>
      <c r="R208" s="113">
        <f t="shared" ref="R208:R236" si="204">AT208</f>
        <v>0</v>
      </c>
      <c r="S208" s="84">
        <f t="shared" ref="S208:S236" si="205">R208-R207</f>
        <v>-12344</v>
      </c>
      <c r="T208" s="116"/>
      <c r="U208" s="116"/>
      <c r="V208" s="110">
        <f t="shared" si="168"/>
        <v>0</v>
      </c>
      <c r="W208" s="110">
        <f t="shared" si="176"/>
        <v>11711</v>
      </c>
      <c r="X208" s="123">
        <f t="shared" si="181"/>
        <v>-12260</v>
      </c>
      <c r="Y208" s="125">
        <f t="shared" si="194"/>
        <v>1.2857142857142858</v>
      </c>
      <c r="Z208" s="53">
        <f t="shared" si="177"/>
        <v>1</v>
      </c>
      <c r="AA208" s="73">
        <f t="shared" si="178"/>
        <v>0</v>
      </c>
      <c r="AB208" s="105">
        <f t="shared" si="197"/>
        <v>0.40909090909090912</v>
      </c>
      <c r="AC208" s="106">
        <f t="shared" si="169"/>
        <v>6266</v>
      </c>
      <c r="AD208" s="84">
        <f t="shared" ref="AD208:AD236" si="206">AU208</f>
        <v>0</v>
      </c>
      <c r="AE208" s="168">
        <f t="shared" ref="AE208:AE236" si="207">AD208-AD207</f>
        <v>-6266</v>
      </c>
      <c r="AF208" s="116"/>
      <c r="AG208" s="116"/>
      <c r="AH208" s="128">
        <f t="shared" si="170"/>
        <v>0</v>
      </c>
      <c r="AI208" s="128">
        <f t="shared" si="179"/>
        <v>6252</v>
      </c>
      <c r="AJ208" s="123">
        <f t="shared" si="182"/>
        <v>-6252</v>
      </c>
      <c r="AK208" s="125">
        <f t="shared" si="193"/>
        <v>0.2857142857142857</v>
      </c>
      <c r="AL208" s="70">
        <f t="shared" si="200"/>
        <v>1</v>
      </c>
      <c r="AM208" s="73">
        <f t="shared" si="201"/>
        <v>0</v>
      </c>
      <c r="AN208" s="74">
        <f t="shared" si="127"/>
        <v>0.39999999999999997</v>
      </c>
      <c r="AO208" s="316">
        <f t="shared" si="198"/>
        <v>-89343</v>
      </c>
      <c r="AP208" s="316">
        <f t="shared" si="195"/>
        <v>-12354</v>
      </c>
      <c r="AQ208" s="316">
        <f t="shared" si="196"/>
        <v>-6269</v>
      </c>
      <c r="AR208" s="226"/>
      <c r="AS208" s="174"/>
      <c r="AT208" s="169"/>
      <c r="AU208" s="178"/>
      <c r="AV208" s="335"/>
      <c r="AW208" s="235">
        <v>44092</v>
      </c>
      <c r="AX208" s="289"/>
      <c r="AY208" s="232">
        <f t="shared" si="150"/>
        <v>0</v>
      </c>
      <c r="AZ208" s="290"/>
      <c r="BA208" s="41">
        <f t="shared" si="128"/>
        <v>379.57142857142856</v>
      </c>
      <c r="BB208" s="2">
        <f t="shared" si="164"/>
        <v>0</v>
      </c>
      <c r="BC208" s="169">
        <f t="shared" si="151"/>
        <v>0</v>
      </c>
      <c r="BD208" s="293"/>
      <c r="BE208" s="41">
        <f t="shared" si="183"/>
        <v>2</v>
      </c>
      <c r="BF208" s="2">
        <f t="shared" si="166"/>
        <v>0</v>
      </c>
      <c r="BG208" s="233">
        <f t="shared" si="152"/>
        <v>0</v>
      </c>
      <c r="BH208" s="300"/>
      <c r="BI208" s="234">
        <f t="shared" si="184"/>
        <v>0.2857142857142857</v>
      </c>
      <c r="BL208" s="34"/>
      <c r="BM208" s="58"/>
      <c r="BN208" s="2">
        <f t="shared" si="165"/>
        <v>0</v>
      </c>
      <c r="BO208" s="34"/>
      <c r="BP208" s="58"/>
      <c r="BQ208" s="2">
        <f t="shared" si="153"/>
        <v>0</v>
      </c>
      <c r="BS208" s="17">
        <f t="shared" si="199"/>
        <v>-11397.285714285714</v>
      </c>
      <c r="BT208" s="132">
        <v>1335</v>
      </c>
      <c r="CT208" s="236">
        <v>44092</v>
      </c>
      <c r="CU208" s="304">
        <f t="shared" si="154"/>
        <v>0</v>
      </c>
      <c r="CV208" s="132">
        <f t="shared" si="155"/>
        <v>0</v>
      </c>
      <c r="CW208" s="132">
        <f t="shared" si="156"/>
        <v>0</v>
      </c>
      <c r="CX208" s="132">
        <f t="shared" si="157"/>
        <v>0</v>
      </c>
      <c r="CY208" s="34">
        <f t="shared" si="158"/>
        <v>0</v>
      </c>
      <c r="CZ208" s="17">
        <f t="shared" si="159"/>
        <v>0</v>
      </c>
      <c r="DA208" s="180">
        <f t="shared" si="160"/>
        <v>0</v>
      </c>
      <c r="DB208" s="132">
        <f t="shared" si="188"/>
        <v>0</v>
      </c>
      <c r="DC208" s="132">
        <f t="shared" si="189"/>
        <v>0</v>
      </c>
      <c r="DD208" s="132">
        <f t="shared" si="190"/>
        <v>0</v>
      </c>
    </row>
    <row r="209" spans="1:108" x14ac:dyDescent="0.25">
      <c r="A209" s="51">
        <v>206</v>
      </c>
      <c r="B209" s="132">
        <v>180</v>
      </c>
      <c r="C209" s="54">
        <v>44093</v>
      </c>
      <c r="D209" s="107">
        <f t="shared" si="186"/>
        <v>0</v>
      </c>
      <c r="E209" s="113">
        <f t="shared" si="202"/>
        <v>0</v>
      </c>
      <c r="F209" s="84">
        <f t="shared" si="203"/>
        <v>0</v>
      </c>
      <c r="G209" s="116"/>
      <c r="H209" s="116"/>
      <c r="I209" s="110">
        <f t="shared" si="167"/>
        <v>0</v>
      </c>
      <c r="J209" s="110">
        <f t="shared" si="172"/>
        <v>84778</v>
      </c>
      <c r="K209" s="123">
        <f t="shared" si="180"/>
        <v>-81012</v>
      </c>
      <c r="L209" s="126">
        <f t="shared" si="192"/>
        <v>348.14285714285717</v>
      </c>
      <c r="M209" s="70">
        <f t="shared" si="173"/>
        <v>1</v>
      </c>
      <c r="N209" s="73">
        <f t="shared" si="174"/>
        <v>0</v>
      </c>
      <c r="O209" s="73">
        <f t="shared" si="175"/>
        <v>3.4028877283360793E-4</v>
      </c>
      <c r="P209" s="70">
        <f t="shared" si="187"/>
        <v>0.66421368220223498</v>
      </c>
      <c r="Q209" s="107">
        <f t="shared" si="144"/>
        <v>0</v>
      </c>
      <c r="R209" s="113">
        <f t="shared" si="204"/>
        <v>0</v>
      </c>
      <c r="S209" s="84">
        <f t="shared" si="205"/>
        <v>0</v>
      </c>
      <c r="T209" s="116"/>
      <c r="U209" s="116"/>
      <c r="V209" s="110">
        <f t="shared" si="168"/>
        <v>0</v>
      </c>
      <c r="W209" s="110">
        <f t="shared" si="176"/>
        <v>11711</v>
      </c>
      <c r="X209" s="123">
        <f t="shared" si="181"/>
        <v>-12266</v>
      </c>
      <c r="Y209" s="125">
        <f t="shared" si="194"/>
        <v>0.8571428571428571</v>
      </c>
      <c r="Z209" s="53">
        <f t="shared" si="177"/>
        <v>1</v>
      </c>
      <c r="AA209" s="73">
        <f t="shared" si="178"/>
        <v>0</v>
      </c>
      <c r="AB209" s="105">
        <f t="shared" si="197"/>
        <v>0.66666666666666663</v>
      </c>
      <c r="AC209" s="106">
        <f t="shared" si="169"/>
        <v>0</v>
      </c>
      <c r="AD209" s="84">
        <f t="shared" si="206"/>
        <v>0</v>
      </c>
      <c r="AE209" s="168">
        <f t="shared" si="207"/>
        <v>0</v>
      </c>
      <c r="AF209" s="116"/>
      <c r="AG209" s="116"/>
      <c r="AH209" s="128">
        <f t="shared" si="170"/>
        <v>0</v>
      </c>
      <c r="AI209" s="128">
        <f t="shared" si="179"/>
        <v>6252</v>
      </c>
      <c r="AJ209" s="123">
        <f t="shared" si="182"/>
        <v>-6253</v>
      </c>
      <c r="AK209" s="125">
        <f t="shared" si="193"/>
        <v>0</v>
      </c>
      <c r="AL209" s="70">
        <f t="shared" si="200"/>
        <v>1</v>
      </c>
      <c r="AM209" s="73">
        <f t="shared" si="201"/>
        <v>0</v>
      </c>
      <c r="AN209" s="74">
        <f t="shared" si="127"/>
        <v>0</v>
      </c>
      <c r="AO209" s="316">
        <f t="shared" si="198"/>
        <v>-1231</v>
      </c>
      <c r="AP209" s="316">
        <f t="shared" si="195"/>
        <v>-6</v>
      </c>
      <c r="AQ209" s="316">
        <f t="shared" si="196"/>
        <v>-1</v>
      </c>
      <c r="AR209" s="221"/>
      <c r="AS209" s="174"/>
      <c r="AT209" s="169"/>
      <c r="AU209" s="178"/>
      <c r="AV209" s="335"/>
      <c r="AW209" s="235">
        <v>44093</v>
      </c>
      <c r="AX209" s="289"/>
      <c r="AY209" s="232">
        <f t="shared" si="150"/>
        <v>0</v>
      </c>
      <c r="AZ209" s="290"/>
      <c r="BA209" s="41">
        <f t="shared" si="128"/>
        <v>287.85714285714283</v>
      </c>
      <c r="BB209" s="2">
        <f t="shared" si="164"/>
        <v>0</v>
      </c>
      <c r="BC209" s="169">
        <f t="shared" si="151"/>
        <v>0</v>
      </c>
      <c r="BD209" s="293"/>
      <c r="BE209" s="41">
        <f t="shared" si="183"/>
        <v>1.2857142857142858</v>
      </c>
      <c r="BF209" s="2">
        <f t="shared" si="166"/>
        <v>0</v>
      </c>
      <c r="BG209" s="233">
        <f t="shared" si="152"/>
        <v>0</v>
      </c>
      <c r="BH209" s="300"/>
      <c r="BI209" s="234">
        <f t="shared" si="184"/>
        <v>0.14285714285714285</v>
      </c>
      <c r="BL209" s="34"/>
      <c r="BM209" s="58"/>
      <c r="BN209" s="2">
        <f t="shared" si="165"/>
        <v>0</v>
      </c>
      <c r="BO209" s="34"/>
      <c r="BP209" s="58"/>
      <c r="BQ209" s="2">
        <f t="shared" si="153"/>
        <v>0</v>
      </c>
      <c r="BS209" s="17">
        <f t="shared" si="199"/>
        <v>-11573.142857142857</v>
      </c>
      <c r="BT209" s="132">
        <v>1335</v>
      </c>
      <c r="CT209" s="236">
        <v>44093</v>
      </c>
      <c r="CU209" s="304">
        <f t="shared" si="154"/>
        <v>0</v>
      </c>
      <c r="CV209" s="132">
        <f t="shared" si="155"/>
        <v>0</v>
      </c>
      <c r="CW209" s="132">
        <f t="shared" si="156"/>
        <v>0</v>
      </c>
      <c r="CX209" s="132">
        <f t="shared" si="157"/>
        <v>0</v>
      </c>
      <c r="CY209" s="34">
        <f t="shared" si="158"/>
        <v>0</v>
      </c>
      <c r="CZ209" s="17">
        <f t="shared" si="159"/>
        <v>0</v>
      </c>
      <c r="DA209" s="180">
        <f t="shared" si="160"/>
        <v>0</v>
      </c>
      <c r="DB209" s="132">
        <f t="shared" si="188"/>
        <v>0</v>
      </c>
      <c r="DC209" s="132">
        <f t="shared" si="189"/>
        <v>0</v>
      </c>
      <c r="DD209" s="132">
        <f t="shared" si="190"/>
        <v>0</v>
      </c>
    </row>
    <row r="210" spans="1:108" x14ac:dyDescent="0.25">
      <c r="A210" s="51">
        <v>207</v>
      </c>
      <c r="B210" s="132">
        <v>181</v>
      </c>
      <c r="C210" s="54">
        <v>44094</v>
      </c>
      <c r="D210" s="107">
        <f t="shared" si="186"/>
        <v>0</v>
      </c>
      <c r="E210" s="113">
        <f t="shared" si="202"/>
        <v>0</v>
      </c>
      <c r="F210" s="84">
        <f t="shared" si="203"/>
        <v>0</v>
      </c>
      <c r="G210" s="116"/>
      <c r="H210" s="116"/>
      <c r="I210" s="110">
        <f t="shared" si="167"/>
        <v>0</v>
      </c>
      <c r="J210" s="110">
        <f t="shared" si="172"/>
        <v>84778</v>
      </c>
      <c r="K210" s="123">
        <f t="shared" si="180"/>
        <v>-82099</v>
      </c>
      <c r="L210" s="126">
        <f t="shared" si="192"/>
        <v>179</v>
      </c>
      <c r="M210" s="70">
        <f t="shared" si="173"/>
        <v>1</v>
      </c>
      <c r="N210" s="73">
        <f t="shared" si="174"/>
        <v>0</v>
      </c>
      <c r="O210" s="73">
        <f t="shared" si="175"/>
        <v>0</v>
      </c>
      <c r="P210" s="70">
        <f t="shared" si="187"/>
        <v>0.5141567501025851</v>
      </c>
      <c r="Q210" s="107">
        <f t="shared" si="144"/>
        <v>0</v>
      </c>
      <c r="R210" s="113">
        <f t="shared" si="204"/>
        <v>0</v>
      </c>
      <c r="S210" s="84">
        <f t="shared" si="205"/>
        <v>0</v>
      </c>
      <c r="T210" s="116"/>
      <c r="U210" s="116"/>
      <c r="V210" s="110">
        <f t="shared" si="168"/>
        <v>0</v>
      </c>
      <c r="W210" s="110">
        <f t="shared" si="176"/>
        <v>11711</v>
      </c>
      <c r="X210" s="123">
        <f t="shared" si="181"/>
        <v>-12283</v>
      </c>
      <c r="Y210" s="125">
        <f t="shared" si="194"/>
        <v>0.14285714285714285</v>
      </c>
      <c r="Z210" s="53">
        <f t="shared" si="177"/>
        <v>1</v>
      </c>
      <c r="AA210" s="73">
        <f t="shared" si="178"/>
        <v>0</v>
      </c>
      <c r="AB210" s="105">
        <f t="shared" si="197"/>
        <v>0.16666666666666666</v>
      </c>
      <c r="AC210" s="106">
        <f t="shared" si="169"/>
        <v>0</v>
      </c>
      <c r="AD210" s="84">
        <f t="shared" si="206"/>
        <v>0</v>
      </c>
      <c r="AE210" s="168">
        <f t="shared" si="207"/>
        <v>0</v>
      </c>
      <c r="AF210" s="116"/>
      <c r="AG210" s="116"/>
      <c r="AH210" s="128">
        <f t="shared" si="170"/>
        <v>0</v>
      </c>
      <c r="AI210" s="128">
        <f t="shared" si="179"/>
        <v>6252</v>
      </c>
      <c r="AJ210" s="123">
        <f t="shared" si="182"/>
        <v>-6254</v>
      </c>
      <c r="AK210" s="125">
        <f t="shared" si="193"/>
        <v>0</v>
      </c>
      <c r="AL210" s="70">
        <f t="shared" si="200"/>
        <v>1</v>
      </c>
      <c r="AM210" s="73">
        <f t="shared" si="201"/>
        <v>0</v>
      </c>
      <c r="AN210" s="74" t="e">
        <f t="shared" si="127"/>
        <v>#DIV/0!</v>
      </c>
      <c r="AO210" s="316">
        <f t="shared" si="198"/>
        <v>-1087</v>
      </c>
      <c r="AP210" s="316">
        <f t="shared" si="195"/>
        <v>-17</v>
      </c>
      <c r="AQ210" s="316">
        <f t="shared" si="196"/>
        <v>-1</v>
      </c>
      <c r="AR210" s="226"/>
      <c r="AS210" s="174"/>
      <c r="AT210" s="169"/>
      <c r="AU210" s="178"/>
      <c r="AV210" s="335"/>
      <c r="AW210" s="235">
        <v>44094</v>
      </c>
      <c r="AX210" s="289"/>
      <c r="AY210" s="232">
        <f t="shared" si="150"/>
        <v>0</v>
      </c>
      <c r="AZ210" s="290"/>
      <c r="BA210" s="41">
        <f t="shared" si="128"/>
        <v>219.71428571428572</v>
      </c>
      <c r="BB210" s="2">
        <f t="shared" si="164"/>
        <v>0</v>
      </c>
      <c r="BC210" s="169">
        <f t="shared" si="151"/>
        <v>0</v>
      </c>
      <c r="BD210" s="293"/>
      <c r="BE210" s="41">
        <f t="shared" si="183"/>
        <v>0.7142857142857143</v>
      </c>
      <c r="BF210" s="2">
        <f t="shared" si="166"/>
        <v>0</v>
      </c>
      <c r="BG210" s="233">
        <f t="shared" si="152"/>
        <v>0</v>
      </c>
      <c r="BH210" s="300"/>
      <c r="BI210" s="234">
        <f t="shared" si="184"/>
        <v>0</v>
      </c>
      <c r="BL210" s="34"/>
      <c r="BM210" s="58"/>
      <c r="BN210" s="2">
        <f t="shared" si="165"/>
        <v>0</v>
      </c>
      <c r="BO210" s="34"/>
      <c r="BP210" s="58"/>
      <c r="BQ210" s="2">
        <f t="shared" si="153"/>
        <v>0</v>
      </c>
      <c r="BS210" s="17">
        <f t="shared" si="199"/>
        <v>-11728.428571428571</v>
      </c>
      <c r="BT210" s="132">
        <v>1335</v>
      </c>
      <c r="CT210" s="236">
        <v>44094</v>
      </c>
      <c r="CU210" s="304">
        <f t="shared" si="154"/>
        <v>0</v>
      </c>
      <c r="CV210" s="132">
        <f t="shared" si="155"/>
        <v>0</v>
      </c>
      <c r="CW210" s="132">
        <f t="shared" si="156"/>
        <v>0</v>
      </c>
      <c r="CX210" s="132">
        <f t="shared" si="157"/>
        <v>0</v>
      </c>
      <c r="CY210" s="34">
        <f t="shared" si="158"/>
        <v>0</v>
      </c>
      <c r="CZ210" s="17">
        <f t="shared" si="159"/>
        <v>0</v>
      </c>
      <c r="DA210" s="180">
        <f t="shared" si="160"/>
        <v>0</v>
      </c>
      <c r="DB210" s="132">
        <f t="shared" si="188"/>
        <v>0</v>
      </c>
      <c r="DC210" s="132">
        <f t="shared" si="189"/>
        <v>0</v>
      </c>
      <c r="DD210" s="132">
        <f t="shared" si="190"/>
        <v>0</v>
      </c>
    </row>
    <row r="211" spans="1:108" x14ac:dyDescent="0.25">
      <c r="A211" s="51">
        <v>208</v>
      </c>
      <c r="B211" s="132">
        <v>182</v>
      </c>
      <c r="C211" s="54">
        <v>44095</v>
      </c>
      <c r="D211" s="107">
        <f t="shared" si="186"/>
        <v>0</v>
      </c>
      <c r="E211" s="113">
        <f t="shared" si="202"/>
        <v>0</v>
      </c>
      <c r="F211" s="84">
        <f t="shared" si="203"/>
        <v>0</v>
      </c>
      <c r="G211" s="116"/>
      <c r="H211" s="116"/>
      <c r="I211" s="110">
        <f t="shared" si="167"/>
        <v>0</v>
      </c>
      <c r="J211" s="110">
        <f t="shared" si="172"/>
        <v>84778</v>
      </c>
      <c r="K211" s="123">
        <f t="shared" si="180"/>
        <v>-83399</v>
      </c>
      <c r="L211" s="126">
        <f t="shared" si="192"/>
        <v>20.571428571428573</v>
      </c>
      <c r="M211" s="70">
        <f t="shared" si="173"/>
        <v>1</v>
      </c>
      <c r="N211" s="73">
        <f t="shared" si="174"/>
        <v>0</v>
      </c>
      <c r="O211" s="73">
        <f t="shared" si="175"/>
        <v>0</v>
      </c>
      <c r="P211" s="70">
        <f t="shared" si="187"/>
        <v>0.11492418196328812</v>
      </c>
      <c r="Q211" s="107">
        <f t="shared" si="144"/>
        <v>0</v>
      </c>
      <c r="R211" s="113">
        <f t="shared" si="204"/>
        <v>0</v>
      </c>
      <c r="S211" s="84">
        <f t="shared" si="205"/>
        <v>0</v>
      </c>
      <c r="T211" s="116"/>
      <c r="U211" s="116"/>
      <c r="V211" s="110">
        <f t="shared" si="168"/>
        <v>0</v>
      </c>
      <c r="W211" s="110">
        <f t="shared" si="176"/>
        <v>11711</v>
      </c>
      <c r="X211" s="123">
        <f t="shared" si="181"/>
        <v>-12291</v>
      </c>
      <c r="Y211" s="125">
        <f t="shared" si="194"/>
        <v>0</v>
      </c>
      <c r="Z211" s="53">
        <f t="shared" si="177"/>
        <v>1</v>
      </c>
      <c r="AA211" s="73">
        <f t="shared" si="178"/>
        <v>0</v>
      </c>
      <c r="AB211" s="105">
        <f t="shared" si="197"/>
        <v>0</v>
      </c>
      <c r="AC211" s="106">
        <f t="shared" si="169"/>
        <v>0</v>
      </c>
      <c r="AD211" s="84">
        <f t="shared" si="206"/>
        <v>0</v>
      </c>
      <c r="AE211" s="168">
        <f t="shared" si="207"/>
        <v>0</v>
      </c>
      <c r="AF211" s="116"/>
      <c r="AG211" s="116"/>
      <c r="AH211" s="128">
        <f t="shared" si="170"/>
        <v>0</v>
      </c>
      <c r="AI211" s="128">
        <f t="shared" si="179"/>
        <v>6252</v>
      </c>
      <c r="AJ211" s="123">
        <f t="shared" si="182"/>
        <v>-6256</v>
      </c>
      <c r="AK211" s="125">
        <f t="shared" si="193"/>
        <v>0</v>
      </c>
      <c r="AL211" s="70">
        <f t="shared" si="200"/>
        <v>1</v>
      </c>
      <c r="AM211" s="73">
        <f t="shared" si="201"/>
        <v>0</v>
      </c>
      <c r="AN211" s="74" t="e">
        <f t="shared" si="127"/>
        <v>#DIV/0!</v>
      </c>
      <c r="AO211" s="316">
        <f t="shared" si="198"/>
        <v>-1300</v>
      </c>
      <c r="AP211" s="316">
        <f t="shared" si="195"/>
        <v>-8</v>
      </c>
      <c r="AQ211" s="316">
        <f t="shared" si="196"/>
        <v>-2</v>
      </c>
      <c r="AR211" s="221"/>
      <c r="AS211" s="174"/>
      <c r="AT211" s="169"/>
      <c r="AU211" s="178"/>
      <c r="AV211" s="335"/>
      <c r="AW211" s="235">
        <v>44095</v>
      </c>
      <c r="AX211" s="289"/>
      <c r="AY211" s="232">
        <f t="shared" si="150"/>
        <v>0</v>
      </c>
      <c r="AZ211" s="290"/>
      <c r="BA211" s="41">
        <f t="shared" si="128"/>
        <v>144.42857142857142</v>
      </c>
      <c r="BB211" s="2">
        <f t="shared" si="164"/>
        <v>0</v>
      </c>
      <c r="BC211" s="169">
        <f t="shared" si="151"/>
        <v>0</v>
      </c>
      <c r="BD211" s="293"/>
      <c r="BE211" s="41">
        <f t="shared" si="183"/>
        <v>0.42857142857142855</v>
      </c>
      <c r="BF211" s="2">
        <f t="shared" si="166"/>
        <v>0</v>
      </c>
      <c r="BG211" s="233">
        <f t="shared" si="152"/>
        <v>0</v>
      </c>
      <c r="BH211" s="300"/>
      <c r="BI211" s="234">
        <f t="shared" si="184"/>
        <v>0</v>
      </c>
      <c r="BL211" s="34"/>
      <c r="BM211" s="58"/>
      <c r="BN211" s="2">
        <f t="shared" si="165"/>
        <v>0</v>
      </c>
      <c r="BO211" s="34"/>
      <c r="BP211" s="58"/>
      <c r="BQ211" s="2">
        <f t="shared" si="153"/>
        <v>0</v>
      </c>
      <c r="BS211" s="17">
        <f t="shared" si="199"/>
        <v>-11914.142857142857</v>
      </c>
      <c r="BT211" s="132">
        <v>1335</v>
      </c>
      <c r="CT211" s="236">
        <v>44095</v>
      </c>
      <c r="CU211" s="304">
        <f t="shared" si="154"/>
        <v>0</v>
      </c>
      <c r="CV211" s="132">
        <f t="shared" si="155"/>
        <v>0</v>
      </c>
      <c r="CW211" s="132">
        <f t="shared" si="156"/>
        <v>0</v>
      </c>
      <c r="CX211" s="132">
        <f t="shared" si="157"/>
        <v>0</v>
      </c>
      <c r="CY211" s="34">
        <f t="shared" si="158"/>
        <v>0</v>
      </c>
      <c r="CZ211" s="17">
        <f t="shared" si="159"/>
        <v>0</v>
      </c>
      <c r="DA211" s="180">
        <f t="shared" si="160"/>
        <v>0</v>
      </c>
      <c r="DB211" s="132">
        <f t="shared" si="188"/>
        <v>0</v>
      </c>
      <c r="DC211" s="132">
        <f t="shared" si="189"/>
        <v>0</v>
      </c>
      <c r="DD211" s="132">
        <f t="shared" si="190"/>
        <v>0</v>
      </c>
    </row>
    <row r="212" spans="1:108" x14ac:dyDescent="0.25">
      <c r="A212" s="51">
        <v>209</v>
      </c>
      <c r="B212" s="132">
        <v>183</v>
      </c>
      <c r="C212" s="54">
        <v>44096</v>
      </c>
      <c r="D212" s="107">
        <f t="shared" si="186"/>
        <v>0</v>
      </c>
      <c r="E212" s="113">
        <f t="shared" si="202"/>
        <v>0</v>
      </c>
      <c r="F212" s="84">
        <f t="shared" si="203"/>
        <v>0</v>
      </c>
      <c r="G212" s="116"/>
      <c r="H212" s="116"/>
      <c r="I212" s="110">
        <f t="shared" si="167"/>
        <v>0</v>
      </c>
      <c r="J212" s="110">
        <f t="shared" si="172"/>
        <v>84778</v>
      </c>
      <c r="K212" s="123">
        <f t="shared" si="180"/>
        <v>-84778</v>
      </c>
      <c r="L212" s="126">
        <f t="shared" si="192"/>
        <v>0</v>
      </c>
      <c r="M212" s="70">
        <f t="shared" si="173"/>
        <v>1</v>
      </c>
      <c r="N212" s="73">
        <f t="shared" si="174"/>
        <v>0</v>
      </c>
      <c r="O212" s="73">
        <f t="shared" si="175"/>
        <v>0</v>
      </c>
      <c r="P212" s="70">
        <f t="shared" si="187"/>
        <v>0</v>
      </c>
      <c r="Q212" s="107">
        <f t="shared" si="144"/>
        <v>0</v>
      </c>
      <c r="R212" s="113">
        <f t="shared" si="204"/>
        <v>0</v>
      </c>
      <c r="S212" s="84">
        <f t="shared" si="205"/>
        <v>0</v>
      </c>
      <c r="T212" s="116"/>
      <c r="U212" s="116"/>
      <c r="V212" s="110">
        <f t="shared" si="168"/>
        <v>0</v>
      </c>
      <c r="W212" s="110">
        <f t="shared" si="176"/>
        <v>11711</v>
      </c>
      <c r="X212" s="123">
        <f t="shared" si="181"/>
        <v>-12315</v>
      </c>
      <c r="Y212" s="125">
        <f t="shared" si="194"/>
        <v>0</v>
      </c>
      <c r="Z212" s="53">
        <f t="shared" si="177"/>
        <v>1</v>
      </c>
      <c r="AA212" s="73">
        <f t="shared" si="178"/>
        <v>0</v>
      </c>
      <c r="AB212" s="105" t="e">
        <f t="shared" si="197"/>
        <v>#DIV/0!</v>
      </c>
      <c r="AC212" s="106">
        <f t="shared" si="169"/>
        <v>0</v>
      </c>
      <c r="AD212" s="84">
        <f t="shared" si="206"/>
        <v>0</v>
      </c>
      <c r="AE212" s="168">
        <f t="shared" si="207"/>
        <v>0</v>
      </c>
      <c r="AF212" s="116"/>
      <c r="AG212" s="116"/>
      <c r="AH212" s="128">
        <f t="shared" si="170"/>
        <v>0</v>
      </c>
      <c r="AI212" s="128">
        <f t="shared" si="179"/>
        <v>6252</v>
      </c>
      <c r="AJ212" s="123">
        <f t="shared" si="182"/>
        <v>-6258</v>
      </c>
      <c r="AK212" s="125">
        <f t="shared" si="193"/>
        <v>0</v>
      </c>
      <c r="AL212" s="70">
        <f t="shared" si="200"/>
        <v>1</v>
      </c>
      <c r="AM212" s="73">
        <f t="shared" si="201"/>
        <v>0</v>
      </c>
      <c r="AN212" s="74" t="e">
        <f t="shared" ref="AN212:AN236" si="208">AK212/AK211</f>
        <v>#DIV/0!</v>
      </c>
      <c r="AO212" s="316">
        <f t="shared" si="198"/>
        <v>-1379</v>
      </c>
      <c r="AP212" s="316">
        <f t="shared" si="195"/>
        <v>-24</v>
      </c>
      <c r="AQ212" s="316">
        <f t="shared" si="196"/>
        <v>-2</v>
      </c>
      <c r="AR212" s="226"/>
      <c r="AS212" s="174"/>
      <c r="AT212" s="169"/>
      <c r="AU212" s="178"/>
      <c r="AV212" s="335"/>
      <c r="AW212" s="235">
        <v>44096</v>
      </c>
      <c r="AX212" s="289"/>
      <c r="AY212" s="232">
        <f t="shared" si="150"/>
        <v>0</v>
      </c>
      <c r="AZ212" s="290"/>
      <c r="BA212" s="41">
        <f t="shared" si="128"/>
        <v>66.714285714285708</v>
      </c>
      <c r="BB212" s="2">
        <f t="shared" si="164"/>
        <v>0</v>
      </c>
      <c r="BC212" s="169">
        <f t="shared" si="151"/>
        <v>0</v>
      </c>
      <c r="BD212" s="293"/>
      <c r="BE212" s="41">
        <f t="shared" si="183"/>
        <v>0.2857142857142857</v>
      </c>
      <c r="BF212" s="2">
        <f t="shared" si="166"/>
        <v>0</v>
      </c>
      <c r="BG212" s="233">
        <f t="shared" si="152"/>
        <v>0</v>
      </c>
      <c r="BH212" s="300"/>
      <c r="BI212" s="234">
        <f t="shared" si="184"/>
        <v>0</v>
      </c>
      <c r="BL212" s="34"/>
      <c r="BM212" s="58"/>
      <c r="BN212" s="2">
        <f t="shared" si="165"/>
        <v>0</v>
      </c>
      <c r="BO212" s="34"/>
      <c r="BP212" s="58"/>
      <c r="BQ212" s="2">
        <f t="shared" si="153"/>
        <v>0</v>
      </c>
      <c r="BS212" s="17">
        <f t="shared" si="199"/>
        <v>-12111.142857142857</v>
      </c>
      <c r="BT212" s="132">
        <v>1335</v>
      </c>
      <c r="CT212" s="236">
        <v>44096</v>
      </c>
      <c r="CU212" s="304">
        <f t="shared" si="154"/>
        <v>0</v>
      </c>
      <c r="CV212" s="132">
        <f t="shared" si="155"/>
        <v>0</v>
      </c>
      <c r="CW212" s="132">
        <f t="shared" si="156"/>
        <v>0</v>
      </c>
      <c r="CX212" s="132">
        <f t="shared" si="157"/>
        <v>0</v>
      </c>
      <c r="CY212" s="34">
        <f t="shared" si="158"/>
        <v>0</v>
      </c>
      <c r="CZ212" s="17">
        <f t="shared" si="159"/>
        <v>0</v>
      </c>
      <c r="DA212" s="180">
        <f t="shared" si="160"/>
        <v>0</v>
      </c>
      <c r="DB212" s="132">
        <f t="shared" si="188"/>
        <v>0</v>
      </c>
      <c r="DC212" s="132">
        <f t="shared" si="189"/>
        <v>0</v>
      </c>
      <c r="DD212" s="132">
        <f t="shared" si="190"/>
        <v>0</v>
      </c>
    </row>
    <row r="213" spans="1:108" x14ac:dyDescent="0.25">
      <c r="A213" s="51">
        <v>210</v>
      </c>
      <c r="B213" s="132">
        <v>184</v>
      </c>
      <c r="C213" s="54">
        <v>44097</v>
      </c>
      <c r="D213" s="107">
        <f t="shared" si="186"/>
        <v>0</v>
      </c>
      <c r="E213" s="113">
        <f t="shared" si="202"/>
        <v>0</v>
      </c>
      <c r="F213" s="84">
        <f t="shared" si="203"/>
        <v>0</v>
      </c>
      <c r="G213" s="116"/>
      <c r="H213" s="116"/>
      <c r="I213" s="110">
        <f t="shared" si="167"/>
        <v>0</v>
      </c>
      <c r="J213" s="110">
        <f t="shared" si="172"/>
        <v>84778</v>
      </c>
      <c r="K213" s="123">
        <f t="shared" si="180"/>
        <v>-86320</v>
      </c>
      <c r="L213" s="126">
        <f t="shared" si="192"/>
        <v>0</v>
      </c>
      <c r="M213" s="70">
        <f t="shared" si="173"/>
        <v>1</v>
      </c>
      <c r="N213" s="73">
        <f t="shared" si="174"/>
        <v>0</v>
      </c>
      <c r="O213" s="73">
        <f t="shared" si="175"/>
        <v>0</v>
      </c>
      <c r="P213" s="70" t="e">
        <f t="shared" si="187"/>
        <v>#DIV/0!</v>
      </c>
      <c r="Q213" s="107">
        <f t="shared" si="144"/>
        <v>0</v>
      </c>
      <c r="R213" s="113">
        <f t="shared" si="204"/>
        <v>0</v>
      </c>
      <c r="S213" s="84">
        <f t="shared" si="205"/>
        <v>0</v>
      </c>
      <c r="T213" s="116"/>
      <c r="U213" s="116"/>
      <c r="V213" s="110">
        <f t="shared" si="168"/>
        <v>0</v>
      </c>
      <c r="W213" s="110">
        <f t="shared" si="176"/>
        <v>11711</v>
      </c>
      <c r="X213" s="123">
        <f t="shared" si="181"/>
        <v>-12330</v>
      </c>
      <c r="Y213" s="125">
        <f t="shared" si="194"/>
        <v>0</v>
      </c>
      <c r="Z213" s="53">
        <f t="shared" si="177"/>
        <v>1</v>
      </c>
      <c r="AA213" s="73">
        <f t="shared" si="178"/>
        <v>0</v>
      </c>
      <c r="AB213" s="105" t="e">
        <f t="shared" si="197"/>
        <v>#DIV/0!</v>
      </c>
      <c r="AC213" s="106">
        <f t="shared" si="169"/>
        <v>0</v>
      </c>
      <c r="AD213" s="84">
        <f t="shared" si="206"/>
        <v>0</v>
      </c>
      <c r="AE213" s="168">
        <f t="shared" si="207"/>
        <v>0</v>
      </c>
      <c r="AF213" s="116"/>
      <c r="AG213" s="116"/>
      <c r="AH213" s="128">
        <f t="shared" si="170"/>
        <v>0</v>
      </c>
      <c r="AI213" s="128">
        <f t="shared" si="179"/>
        <v>6252</v>
      </c>
      <c r="AJ213" s="123">
        <f t="shared" si="182"/>
        <v>-6260</v>
      </c>
      <c r="AK213" s="125">
        <f t="shared" si="193"/>
        <v>0</v>
      </c>
      <c r="AL213" s="70">
        <f t="shared" si="200"/>
        <v>1</v>
      </c>
      <c r="AM213" s="73">
        <f t="shared" si="201"/>
        <v>0</v>
      </c>
      <c r="AN213" s="74" t="e">
        <f t="shared" si="208"/>
        <v>#DIV/0!</v>
      </c>
      <c r="AO213" s="316">
        <f t="shared" si="198"/>
        <v>-1542</v>
      </c>
      <c r="AP213" s="316">
        <f t="shared" si="195"/>
        <v>-15</v>
      </c>
      <c r="AQ213" s="316">
        <f t="shared" si="196"/>
        <v>-2</v>
      </c>
      <c r="AR213" s="221"/>
      <c r="AS213" s="174"/>
      <c r="AT213" s="169"/>
      <c r="AU213" s="178"/>
      <c r="AV213" s="335"/>
      <c r="AW213" s="235">
        <v>44097</v>
      </c>
      <c r="AX213" s="289"/>
      <c r="AY213" s="232">
        <f t="shared" si="150"/>
        <v>0</v>
      </c>
      <c r="AZ213" s="290"/>
      <c r="BA213" s="41">
        <f t="shared" si="128"/>
        <v>12.857142857142858</v>
      </c>
      <c r="BB213" s="2">
        <f t="shared" si="164"/>
        <v>0</v>
      </c>
      <c r="BC213" s="169">
        <f t="shared" si="151"/>
        <v>0</v>
      </c>
      <c r="BD213" s="293"/>
      <c r="BE213" s="41">
        <f t="shared" si="183"/>
        <v>0</v>
      </c>
      <c r="BF213" s="2">
        <f t="shared" si="166"/>
        <v>0</v>
      </c>
      <c r="BG213" s="233">
        <f t="shared" si="152"/>
        <v>0</v>
      </c>
      <c r="BH213" s="300"/>
      <c r="BI213" s="234">
        <f t="shared" si="184"/>
        <v>0</v>
      </c>
      <c r="BL213" s="34"/>
      <c r="BM213" s="58"/>
      <c r="BN213" s="2">
        <f t="shared" si="165"/>
        <v>0</v>
      </c>
      <c r="BO213" s="34"/>
      <c r="BP213" s="58"/>
      <c r="BQ213" s="2">
        <f t="shared" si="153"/>
        <v>0</v>
      </c>
      <c r="BS213" s="17">
        <f t="shared" si="199"/>
        <v>-12331.428571428571</v>
      </c>
      <c r="BT213" s="132">
        <v>1335</v>
      </c>
      <c r="CT213" s="236">
        <v>44097</v>
      </c>
      <c r="CU213" s="304">
        <f t="shared" si="154"/>
        <v>0</v>
      </c>
      <c r="CV213" s="132">
        <f t="shared" si="155"/>
        <v>0</v>
      </c>
      <c r="CW213" s="132">
        <f t="shared" si="156"/>
        <v>0</v>
      </c>
      <c r="CX213" s="132">
        <f t="shared" si="157"/>
        <v>0</v>
      </c>
      <c r="CY213" s="34">
        <f t="shared" si="158"/>
        <v>0</v>
      </c>
      <c r="CZ213" s="17">
        <f t="shared" si="159"/>
        <v>0</v>
      </c>
      <c r="DA213" s="180">
        <f t="shared" si="160"/>
        <v>0</v>
      </c>
      <c r="DB213" s="132">
        <f t="shared" si="188"/>
        <v>0</v>
      </c>
      <c r="DC213" s="132">
        <f t="shared" si="189"/>
        <v>0</v>
      </c>
      <c r="DD213" s="132">
        <f t="shared" si="190"/>
        <v>0</v>
      </c>
    </row>
    <row r="214" spans="1:108" x14ac:dyDescent="0.25">
      <c r="A214" s="51">
        <v>211</v>
      </c>
      <c r="B214" s="132">
        <v>185</v>
      </c>
      <c r="C214" s="54">
        <v>44098</v>
      </c>
      <c r="D214" s="107">
        <f t="shared" si="186"/>
        <v>0</v>
      </c>
      <c r="E214" s="113">
        <f t="shared" si="202"/>
        <v>0</v>
      </c>
      <c r="F214" s="84">
        <f t="shared" si="203"/>
        <v>0</v>
      </c>
      <c r="G214" s="116"/>
      <c r="H214" s="116"/>
      <c r="I214" s="110">
        <f t="shared" si="167"/>
        <v>0</v>
      </c>
      <c r="J214" s="110">
        <f t="shared" si="172"/>
        <v>84778</v>
      </c>
      <c r="K214" s="123">
        <f t="shared" si="180"/>
        <v>-88073</v>
      </c>
      <c r="L214" s="126">
        <f t="shared" si="192"/>
        <v>0</v>
      </c>
      <c r="M214" s="70">
        <f t="shared" si="173"/>
        <v>1</v>
      </c>
      <c r="N214" s="73">
        <f t="shared" si="174"/>
        <v>0</v>
      </c>
      <c r="O214" s="73">
        <f t="shared" si="175"/>
        <v>0</v>
      </c>
      <c r="P214" s="70" t="e">
        <f t="shared" si="187"/>
        <v>#DIV/0!</v>
      </c>
      <c r="Q214" s="107">
        <f t="shared" si="144"/>
        <v>0</v>
      </c>
      <c r="R214" s="113">
        <f t="shared" si="204"/>
        <v>0</v>
      </c>
      <c r="S214" s="84">
        <f t="shared" si="205"/>
        <v>0</v>
      </c>
      <c r="T214" s="116"/>
      <c r="U214" s="116"/>
      <c r="V214" s="110">
        <f t="shared" si="168"/>
        <v>0</v>
      </c>
      <c r="W214" s="110">
        <f t="shared" si="176"/>
        <v>11711</v>
      </c>
      <c r="X214" s="123">
        <f t="shared" si="181"/>
        <v>-12344</v>
      </c>
      <c r="Y214" s="125">
        <f t="shared" si="194"/>
        <v>0</v>
      </c>
      <c r="Z214" s="53">
        <f t="shared" si="177"/>
        <v>1</v>
      </c>
      <c r="AA214" s="73">
        <f t="shared" si="178"/>
        <v>0</v>
      </c>
      <c r="AB214" s="105" t="e">
        <f t="shared" si="197"/>
        <v>#DIV/0!</v>
      </c>
      <c r="AC214" s="106">
        <f t="shared" si="169"/>
        <v>0</v>
      </c>
      <c r="AD214" s="84">
        <f t="shared" si="206"/>
        <v>0</v>
      </c>
      <c r="AE214" s="168">
        <f t="shared" si="207"/>
        <v>0</v>
      </c>
      <c r="AF214" s="116"/>
      <c r="AG214" s="116"/>
      <c r="AH214" s="128">
        <f t="shared" si="170"/>
        <v>0</v>
      </c>
      <c r="AI214" s="128">
        <f t="shared" si="179"/>
        <v>6252</v>
      </c>
      <c r="AJ214" s="123">
        <f t="shared" si="182"/>
        <v>-6266</v>
      </c>
      <c r="AK214" s="125">
        <f t="shared" si="193"/>
        <v>0</v>
      </c>
      <c r="AL214" s="70">
        <f t="shared" si="200"/>
        <v>1</v>
      </c>
      <c r="AM214" s="73">
        <f t="shared" si="201"/>
        <v>0</v>
      </c>
      <c r="AN214" s="74" t="e">
        <f t="shared" si="208"/>
        <v>#DIV/0!</v>
      </c>
      <c r="AO214" s="316">
        <f t="shared" si="198"/>
        <v>-1753</v>
      </c>
      <c r="AP214" s="316">
        <f t="shared" si="195"/>
        <v>-14</v>
      </c>
      <c r="AQ214" s="316">
        <f t="shared" si="196"/>
        <v>-6</v>
      </c>
      <c r="AR214" s="226"/>
      <c r="AS214" s="174"/>
      <c r="AT214" s="169"/>
      <c r="AU214" s="178"/>
      <c r="AV214" s="335"/>
      <c r="AW214" s="235">
        <v>44098</v>
      </c>
      <c r="AX214" s="289"/>
      <c r="AY214" s="232">
        <f t="shared" si="150"/>
        <v>0</v>
      </c>
      <c r="AZ214" s="290"/>
      <c r="BA214" s="41">
        <f t="shared" si="128"/>
        <v>0</v>
      </c>
      <c r="BB214" s="2">
        <f t="shared" si="164"/>
        <v>0</v>
      </c>
      <c r="BC214" s="169">
        <f t="shared" si="151"/>
        <v>0</v>
      </c>
      <c r="BD214" s="293"/>
      <c r="BE214" s="41">
        <f t="shared" si="183"/>
        <v>0</v>
      </c>
      <c r="BF214" s="2">
        <f t="shared" si="166"/>
        <v>0</v>
      </c>
      <c r="BG214" s="233">
        <f t="shared" si="152"/>
        <v>0</v>
      </c>
      <c r="BH214" s="300"/>
      <c r="BI214" s="234">
        <f t="shared" si="184"/>
        <v>0</v>
      </c>
      <c r="BL214" s="34"/>
      <c r="BM214" s="58"/>
      <c r="BN214" s="2">
        <f t="shared" si="165"/>
        <v>0</v>
      </c>
      <c r="BO214" s="34"/>
      <c r="BP214" s="58"/>
      <c r="BQ214" s="2">
        <f t="shared" si="153"/>
        <v>0</v>
      </c>
      <c r="BS214" s="17">
        <f t="shared" si="199"/>
        <v>-12581.857142857143</v>
      </c>
      <c r="BT214" s="132">
        <v>1335</v>
      </c>
      <c r="CT214" s="236">
        <v>44098</v>
      </c>
      <c r="CU214" s="304">
        <f t="shared" si="154"/>
        <v>0</v>
      </c>
      <c r="CV214" s="132">
        <f t="shared" si="155"/>
        <v>0</v>
      </c>
      <c r="CW214" s="132">
        <f t="shared" si="156"/>
        <v>0</v>
      </c>
      <c r="CX214" s="132">
        <f t="shared" si="157"/>
        <v>0</v>
      </c>
      <c r="CY214" s="34">
        <f t="shared" si="158"/>
        <v>0</v>
      </c>
      <c r="CZ214" s="17">
        <f t="shared" si="159"/>
        <v>0</v>
      </c>
      <c r="DA214" s="180">
        <f t="shared" si="160"/>
        <v>0</v>
      </c>
      <c r="DB214" s="132">
        <f t="shared" si="188"/>
        <v>0</v>
      </c>
      <c r="DC214" s="132">
        <f t="shared" si="189"/>
        <v>0</v>
      </c>
      <c r="DD214" s="132">
        <f t="shared" si="190"/>
        <v>0</v>
      </c>
    </row>
    <row r="215" spans="1:108" x14ac:dyDescent="0.25">
      <c r="A215" s="51">
        <v>212</v>
      </c>
      <c r="B215" s="132">
        <v>186</v>
      </c>
      <c r="C215" s="54">
        <v>44099</v>
      </c>
      <c r="D215" s="107">
        <f t="shared" si="186"/>
        <v>0</v>
      </c>
      <c r="E215" s="113">
        <f t="shared" si="202"/>
        <v>0</v>
      </c>
      <c r="F215" s="84">
        <f t="shared" si="203"/>
        <v>0</v>
      </c>
      <c r="G215" s="116"/>
      <c r="H215" s="116"/>
      <c r="I215" s="110">
        <f t="shared" si="167"/>
        <v>0</v>
      </c>
      <c r="J215" s="110">
        <f t="shared" si="172"/>
        <v>84778</v>
      </c>
      <c r="K215" s="123">
        <f t="shared" si="180"/>
        <v>0</v>
      </c>
      <c r="L215" s="126">
        <f t="shared" si="192"/>
        <v>0</v>
      </c>
      <c r="M215" s="70">
        <f t="shared" si="173"/>
        <v>1</v>
      </c>
      <c r="N215" s="73">
        <f t="shared" si="174"/>
        <v>0</v>
      </c>
      <c r="O215" s="73">
        <f t="shared" si="175"/>
        <v>0</v>
      </c>
      <c r="P215" s="70" t="e">
        <f t="shared" si="187"/>
        <v>#DIV/0!</v>
      </c>
      <c r="Q215" s="107">
        <f t="shared" si="144"/>
        <v>0</v>
      </c>
      <c r="R215" s="113">
        <f t="shared" si="204"/>
        <v>0</v>
      </c>
      <c r="S215" s="84">
        <f t="shared" si="205"/>
        <v>0</v>
      </c>
      <c r="T215" s="116"/>
      <c r="U215" s="116"/>
      <c r="V215" s="110">
        <f t="shared" si="168"/>
        <v>0</v>
      </c>
      <c r="W215" s="110">
        <f t="shared" si="176"/>
        <v>11711</v>
      </c>
      <c r="X215" s="123">
        <f t="shared" si="181"/>
        <v>0</v>
      </c>
      <c r="Y215" s="125">
        <f t="shared" si="194"/>
        <v>0</v>
      </c>
      <c r="Z215" s="53">
        <f t="shared" si="177"/>
        <v>1</v>
      </c>
      <c r="AA215" s="73">
        <f t="shared" si="178"/>
        <v>0</v>
      </c>
      <c r="AB215" s="105" t="e">
        <f t="shared" si="197"/>
        <v>#DIV/0!</v>
      </c>
      <c r="AC215" s="106">
        <f t="shared" si="169"/>
        <v>0</v>
      </c>
      <c r="AD215" s="84">
        <f t="shared" si="206"/>
        <v>0</v>
      </c>
      <c r="AE215" s="168">
        <f t="shared" si="207"/>
        <v>0</v>
      </c>
      <c r="AF215" s="116"/>
      <c r="AG215" s="116"/>
      <c r="AH215" s="128">
        <f t="shared" si="170"/>
        <v>0</v>
      </c>
      <c r="AI215" s="128">
        <f t="shared" si="179"/>
        <v>6252</v>
      </c>
      <c r="AJ215" s="123">
        <f t="shared" si="182"/>
        <v>0</v>
      </c>
      <c r="AK215" s="125">
        <f t="shared" si="193"/>
        <v>0</v>
      </c>
      <c r="AL215" s="70">
        <f t="shared" si="200"/>
        <v>1</v>
      </c>
      <c r="AM215" s="73">
        <f t="shared" si="201"/>
        <v>0</v>
      </c>
      <c r="AN215" s="74" t="e">
        <f t="shared" si="208"/>
        <v>#DIV/0!</v>
      </c>
      <c r="AO215" s="316">
        <f t="shared" si="198"/>
        <v>88073</v>
      </c>
      <c r="AP215" s="316">
        <f t="shared" si="195"/>
        <v>12344</v>
      </c>
      <c r="AQ215" s="316">
        <f t="shared" si="196"/>
        <v>6266</v>
      </c>
      <c r="AR215" s="221"/>
      <c r="AS215" s="174"/>
      <c r="AT215" s="169"/>
      <c r="AU215" s="178"/>
      <c r="AV215" s="335"/>
      <c r="AW215" s="235">
        <v>44099</v>
      </c>
      <c r="AX215" s="289"/>
      <c r="AY215" s="232">
        <f t="shared" si="150"/>
        <v>0</v>
      </c>
      <c r="AZ215" s="290"/>
      <c r="BA215" s="41">
        <f t="shared" si="128"/>
        <v>0</v>
      </c>
      <c r="BB215" s="2">
        <f t="shared" si="164"/>
        <v>0</v>
      </c>
      <c r="BC215" s="169">
        <f t="shared" si="151"/>
        <v>0</v>
      </c>
      <c r="BD215" s="293"/>
      <c r="BE215" s="41">
        <f t="shared" si="183"/>
        <v>0</v>
      </c>
      <c r="BF215" s="2">
        <f t="shared" si="166"/>
        <v>0</v>
      </c>
      <c r="BG215" s="233">
        <f t="shared" si="152"/>
        <v>0</v>
      </c>
      <c r="BH215" s="300"/>
      <c r="BI215" s="234">
        <f t="shared" si="184"/>
        <v>0</v>
      </c>
      <c r="BL215" s="34"/>
      <c r="BM215" s="58"/>
      <c r="BN215" s="2">
        <f t="shared" si="165"/>
        <v>0</v>
      </c>
      <c r="BO215" s="34"/>
      <c r="BP215" s="58"/>
      <c r="BQ215" s="2">
        <f t="shared" si="153"/>
        <v>0</v>
      </c>
      <c r="BS215" s="17">
        <f t="shared" si="199"/>
        <v>0</v>
      </c>
      <c r="CT215" s="236">
        <v>44099</v>
      </c>
      <c r="CU215" s="304">
        <f t="shared" si="154"/>
        <v>0</v>
      </c>
      <c r="CV215" s="132">
        <f t="shared" si="155"/>
        <v>0</v>
      </c>
      <c r="CW215" s="132">
        <f t="shared" si="156"/>
        <v>0</v>
      </c>
      <c r="CX215" s="132">
        <f t="shared" si="157"/>
        <v>0</v>
      </c>
      <c r="CY215" s="34">
        <f t="shared" si="158"/>
        <v>0</v>
      </c>
      <c r="CZ215" s="17">
        <f t="shared" si="159"/>
        <v>0</v>
      </c>
      <c r="DA215" s="180">
        <f t="shared" si="160"/>
        <v>0</v>
      </c>
      <c r="DB215" s="132">
        <f t="shared" si="188"/>
        <v>0</v>
      </c>
      <c r="DC215" s="132">
        <f t="shared" si="189"/>
        <v>0</v>
      </c>
      <c r="DD215" s="132">
        <f t="shared" si="190"/>
        <v>0</v>
      </c>
    </row>
    <row r="216" spans="1:108" x14ac:dyDescent="0.25">
      <c r="A216" s="51">
        <v>213</v>
      </c>
      <c r="B216" s="132">
        <v>187</v>
      </c>
      <c r="C216" s="54">
        <v>44100</v>
      </c>
      <c r="D216" s="107">
        <f t="shared" si="186"/>
        <v>0</v>
      </c>
      <c r="E216" s="113">
        <f t="shared" si="202"/>
        <v>0</v>
      </c>
      <c r="F216" s="84">
        <f t="shared" si="203"/>
        <v>0</v>
      </c>
      <c r="G216" s="116"/>
      <c r="H216" s="116"/>
      <c r="I216" s="110">
        <f t="shared" si="167"/>
        <v>0</v>
      </c>
      <c r="J216" s="110">
        <f t="shared" si="172"/>
        <v>84778</v>
      </c>
      <c r="K216" s="123">
        <f t="shared" si="180"/>
        <v>0</v>
      </c>
      <c r="L216" s="126">
        <f t="shared" si="192"/>
        <v>0</v>
      </c>
      <c r="M216" s="70">
        <f t="shared" si="173"/>
        <v>1</v>
      </c>
      <c r="N216" s="73">
        <f t="shared" si="174"/>
        <v>0</v>
      </c>
      <c r="O216" s="73">
        <f t="shared" si="175"/>
        <v>0</v>
      </c>
      <c r="P216" s="70" t="e">
        <f t="shared" si="187"/>
        <v>#DIV/0!</v>
      </c>
      <c r="Q216" s="107">
        <f t="shared" si="144"/>
        <v>0</v>
      </c>
      <c r="R216" s="113">
        <f t="shared" si="204"/>
        <v>0</v>
      </c>
      <c r="S216" s="84">
        <f t="shared" si="205"/>
        <v>0</v>
      </c>
      <c r="T216" s="116"/>
      <c r="U216" s="116"/>
      <c r="V216" s="110">
        <f t="shared" si="168"/>
        <v>0</v>
      </c>
      <c r="W216" s="110">
        <f t="shared" si="176"/>
        <v>11711</v>
      </c>
      <c r="X216" s="123">
        <f t="shared" si="181"/>
        <v>0</v>
      </c>
      <c r="Y216" s="125">
        <f t="shared" si="194"/>
        <v>0</v>
      </c>
      <c r="Z216" s="53">
        <f t="shared" si="177"/>
        <v>1</v>
      </c>
      <c r="AA216" s="73">
        <f t="shared" si="178"/>
        <v>0</v>
      </c>
      <c r="AB216" s="105" t="e">
        <f t="shared" si="197"/>
        <v>#DIV/0!</v>
      </c>
      <c r="AC216" s="106">
        <f t="shared" si="169"/>
        <v>0</v>
      </c>
      <c r="AD216" s="84">
        <f t="shared" si="206"/>
        <v>0</v>
      </c>
      <c r="AE216" s="168">
        <f t="shared" si="207"/>
        <v>0</v>
      </c>
      <c r="AF216" s="116"/>
      <c r="AG216" s="116"/>
      <c r="AH216" s="128">
        <f t="shared" si="170"/>
        <v>0</v>
      </c>
      <c r="AI216" s="128">
        <f t="shared" si="179"/>
        <v>6252</v>
      </c>
      <c r="AJ216" s="123">
        <f t="shared" si="182"/>
        <v>0</v>
      </c>
      <c r="AK216" s="125">
        <f t="shared" si="193"/>
        <v>0</v>
      </c>
      <c r="AL216" s="70">
        <f t="shared" si="200"/>
        <v>1</v>
      </c>
      <c r="AM216" s="73">
        <f t="shared" si="201"/>
        <v>0</v>
      </c>
      <c r="AN216" s="74" t="e">
        <f t="shared" si="208"/>
        <v>#DIV/0!</v>
      </c>
      <c r="AO216" s="316">
        <f t="shared" si="198"/>
        <v>0</v>
      </c>
      <c r="AP216" s="316">
        <f t="shared" si="195"/>
        <v>0</v>
      </c>
      <c r="AQ216" s="316">
        <f t="shared" si="196"/>
        <v>0</v>
      </c>
      <c r="AR216" s="226"/>
      <c r="AS216" s="174"/>
      <c r="AT216" s="169"/>
      <c r="AU216" s="178"/>
      <c r="AV216" s="335"/>
      <c r="AW216" s="235">
        <v>44100</v>
      </c>
      <c r="AX216" s="289"/>
      <c r="AY216" s="232">
        <f t="shared" si="150"/>
        <v>0</v>
      </c>
      <c r="AZ216" s="290"/>
      <c r="BA216" s="41">
        <f t="shared" si="128"/>
        <v>0</v>
      </c>
      <c r="BB216" s="2">
        <f t="shared" si="164"/>
        <v>0</v>
      </c>
      <c r="BC216" s="169">
        <f t="shared" si="151"/>
        <v>0</v>
      </c>
      <c r="BD216" s="293"/>
      <c r="BE216" s="41">
        <f t="shared" si="183"/>
        <v>0</v>
      </c>
      <c r="BF216" s="2">
        <f t="shared" si="166"/>
        <v>0</v>
      </c>
      <c r="BG216" s="233">
        <f t="shared" si="152"/>
        <v>0</v>
      </c>
      <c r="BH216" s="300"/>
      <c r="BI216" s="234">
        <f t="shared" si="184"/>
        <v>0</v>
      </c>
      <c r="BL216" s="34"/>
      <c r="BM216" s="58"/>
      <c r="BN216" s="2">
        <f t="shared" si="165"/>
        <v>0</v>
      </c>
      <c r="BO216" s="34"/>
      <c r="BP216" s="58"/>
      <c r="BQ216" s="2">
        <f t="shared" si="153"/>
        <v>0</v>
      </c>
      <c r="BS216" s="17">
        <f t="shared" si="199"/>
        <v>0</v>
      </c>
      <c r="CT216" s="236">
        <v>44100</v>
      </c>
      <c r="CU216" s="304">
        <f t="shared" si="154"/>
        <v>0</v>
      </c>
      <c r="CV216" s="132">
        <f t="shared" si="155"/>
        <v>0</v>
      </c>
      <c r="CW216" s="132">
        <f t="shared" si="156"/>
        <v>0</v>
      </c>
      <c r="CX216" s="132">
        <f t="shared" si="157"/>
        <v>0</v>
      </c>
      <c r="CY216" s="34">
        <f t="shared" si="158"/>
        <v>0</v>
      </c>
      <c r="CZ216" s="17">
        <f t="shared" si="159"/>
        <v>0</v>
      </c>
      <c r="DA216" s="180">
        <f t="shared" si="160"/>
        <v>0</v>
      </c>
      <c r="DB216" s="132">
        <f t="shared" si="188"/>
        <v>0</v>
      </c>
      <c r="DC216" s="132">
        <f t="shared" si="189"/>
        <v>0</v>
      </c>
      <c r="DD216" s="132">
        <f t="shared" si="190"/>
        <v>0</v>
      </c>
    </row>
    <row r="217" spans="1:108" x14ac:dyDescent="0.25">
      <c r="A217" s="51">
        <v>214</v>
      </c>
      <c r="B217" s="132">
        <v>188</v>
      </c>
      <c r="C217" s="54">
        <v>44101</v>
      </c>
      <c r="D217" s="107">
        <f t="shared" si="186"/>
        <v>0</v>
      </c>
      <c r="E217" s="113">
        <f t="shared" si="202"/>
        <v>0</v>
      </c>
      <c r="F217" s="84">
        <f t="shared" si="203"/>
        <v>0</v>
      </c>
      <c r="G217" s="116"/>
      <c r="H217" s="116"/>
      <c r="I217" s="110">
        <f t="shared" si="167"/>
        <v>0</v>
      </c>
      <c r="J217" s="110">
        <f t="shared" si="172"/>
        <v>84778</v>
      </c>
      <c r="K217" s="123">
        <f t="shared" si="180"/>
        <v>0</v>
      </c>
      <c r="L217" s="126">
        <f t="shared" si="192"/>
        <v>0</v>
      </c>
      <c r="M217" s="70">
        <f t="shared" si="173"/>
        <v>1</v>
      </c>
      <c r="N217" s="73">
        <f t="shared" si="174"/>
        <v>0</v>
      </c>
      <c r="O217" s="73">
        <f t="shared" si="175"/>
        <v>0</v>
      </c>
      <c r="P217" s="70" t="e">
        <f t="shared" si="187"/>
        <v>#DIV/0!</v>
      </c>
      <c r="Q217" s="107">
        <f t="shared" si="144"/>
        <v>0</v>
      </c>
      <c r="R217" s="113">
        <f t="shared" si="204"/>
        <v>0</v>
      </c>
      <c r="S217" s="84">
        <f t="shared" si="205"/>
        <v>0</v>
      </c>
      <c r="T217" s="116"/>
      <c r="U217" s="116"/>
      <c r="V217" s="110">
        <f t="shared" si="168"/>
        <v>0</v>
      </c>
      <c r="W217" s="110">
        <f t="shared" si="176"/>
        <v>11711</v>
      </c>
      <c r="X217" s="123">
        <f t="shared" si="181"/>
        <v>0</v>
      </c>
      <c r="Y217" s="125">
        <f t="shared" si="194"/>
        <v>0</v>
      </c>
      <c r="Z217" s="53">
        <f t="shared" si="177"/>
        <v>1</v>
      </c>
      <c r="AA217" s="73">
        <f t="shared" si="178"/>
        <v>0</v>
      </c>
      <c r="AB217" s="105" t="e">
        <f t="shared" si="197"/>
        <v>#DIV/0!</v>
      </c>
      <c r="AC217" s="106">
        <f t="shared" si="169"/>
        <v>0</v>
      </c>
      <c r="AD217" s="84">
        <f t="shared" si="206"/>
        <v>0</v>
      </c>
      <c r="AE217" s="168">
        <f t="shared" si="207"/>
        <v>0</v>
      </c>
      <c r="AF217" s="116"/>
      <c r="AG217" s="116"/>
      <c r="AH217" s="128">
        <f t="shared" si="170"/>
        <v>0</v>
      </c>
      <c r="AI217" s="128">
        <f t="shared" si="179"/>
        <v>6252</v>
      </c>
      <c r="AJ217" s="123">
        <f t="shared" si="182"/>
        <v>0</v>
      </c>
      <c r="AK217" s="125">
        <f t="shared" si="193"/>
        <v>0</v>
      </c>
      <c r="AL217" s="70">
        <f t="shared" si="200"/>
        <v>1</v>
      </c>
      <c r="AM217" s="73">
        <f t="shared" si="201"/>
        <v>0</v>
      </c>
      <c r="AN217" s="74" t="e">
        <f t="shared" si="208"/>
        <v>#DIV/0!</v>
      </c>
      <c r="AO217" s="316">
        <f t="shared" si="198"/>
        <v>0</v>
      </c>
      <c r="AP217" s="316">
        <f t="shared" si="195"/>
        <v>0</v>
      </c>
      <c r="AQ217" s="316">
        <f t="shared" si="196"/>
        <v>0</v>
      </c>
      <c r="AR217" s="221"/>
      <c r="AS217" s="174"/>
      <c r="AT217" s="169"/>
      <c r="AU217" s="178"/>
      <c r="AV217" s="335"/>
      <c r="AW217" s="235">
        <v>44101</v>
      </c>
      <c r="AX217" s="289"/>
      <c r="AY217" s="232">
        <f t="shared" si="150"/>
        <v>0</v>
      </c>
      <c r="AZ217" s="290"/>
      <c r="BA217" s="41">
        <f t="shared" si="128"/>
        <v>0</v>
      </c>
      <c r="BB217" s="2">
        <f t="shared" si="164"/>
        <v>0</v>
      </c>
      <c r="BC217" s="169">
        <f t="shared" si="151"/>
        <v>0</v>
      </c>
      <c r="BD217" s="293"/>
      <c r="BE217" s="41">
        <f t="shared" si="183"/>
        <v>0</v>
      </c>
      <c r="BF217" s="2">
        <f t="shared" si="166"/>
        <v>0</v>
      </c>
      <c r="BG217" s="233">
        <f t="shared" si="152"/>
        <v>0</v>
      </c>
      <c r="BH217" s="300"/>
      <c r="BI217" s="234">
        <f t="shared" si="184"/>
        <v>0</v>
      </c>
      <c r="BL217" s="34"/>
      <c r="BM217" s="58"/>
      <c r="BN217" s="2">
        <f t="shared" si="165"/>
        <v>0</v>
      </c>
      <c r="BO217" s="34"/>
      <c r="BP217" s="58"/>
      <c r="BQ217" s="2">
        <f t="shared" si="153"/>
        <v>0</v>
      </c>
      <c r="BS217" s="17">
        <f t="shared" si="199"/>
        <v>0</v>
      </c>
      <c r="CT217" s="236">
        <v>44101</v>
      </c>
      <c r="CU217" s="304">
        <f t="shared" si="154"/>
        <v>0</v>
      </c>
      <c r="CV217" s="132">
        <f t="shared" si="155"/>
        <v>0</v>
      </c>
      <c r="CW217" s="132">
        <f t="shared" si="156"/>
        <v>0</v>
      </c>
      <c r="CX217" s="132">
        <f t="shared" si="157"/>
        <v>0</v>
      </c>
      <c r="CY217" s="34">
        <f t="shared" si="158"/>
        <v>0</v>
      </c>
      <c r="CZ217" s="17">
        <f t="shared" si="159"/>
        <v>0</v>
      </c>
      <c r="DA217" s="180">
        <f t="shared" si="160"/>
        <v>0</v>
      </c>
      <c r="DB217" s="132">
        <f t="shared" si="188"/>
        <v>0</v>
      </c>
      <c r="DC217" s="132">
        <f t="shared" si="189"/>
        <v>0</v>
      </c>
      <c r="DD217" s="132">
        <f t="shared" si="190"/>
        <v>0</v>
      </c>
    </row>
    <row r="218" spans="1:108" x14ac:dyDescent="0.25">
      <c r="A218" s="51">
        <v>215</v>
      </c>
      <c r="B218" s="132">
        <v>189</v>
      </c>
      <c r="C218" s="54">
        <v>44102</v>
      </c>
      <c r="D218" s="107">
        <f t="shared" si="186"/>
        <v>0</v>
      </c>
      <c r="E218" s="113">
        <f t="shared" si="202"/>
        <v>0</v>
      </c>
      <c r="F218" s="84">
        <f t="shared" si="203"/>
        <v>0</v>
      </c>
      <c r="G218" s="116"/>
      <c r="H218" s="116"/>
      <c r="I218" s="110">
        <f t="shared" si="167"/>
        <v>0</v>
      </c>
      <c r="J218" s="110">
        <f t="shared" si="172"/>
        <v>84778</v>
      </c>
      <c r="K218" s="123">
        <f t="shared" si="180"/>
        <v>0</v>
      </c>
      <c r="L218" s="126">
        <f t="shared" si="192"/>
        <v>0</v>
      </c>
      <c r="M218" s="70">
        <f t="shared" si="173"/>
        <v>1</v>
      </c>
      <c r="N218" s="73">
        <f t="shared" si="174"/>
        <v>0</v>
      </c>
      <c r="O218" s="73">
        <f t="shared" si="175"/>
        <v>0</v>
      </c>
      <c r="P218" s="70" t="e">
        <f t="shared" si="187"/>
        <v>#DIV/0!</v>
      </c>
      <c r="Q218" s="107">
        <f t="shared" si="144"/>
        <v>0</v>
      </c>
      <c r="R218" s="113">
        <f t="shared" si="204"/>
        <v>0</v>
      </c>
      <c r="S218" s="84">
        <f t="shared" si="205"/>
        <v>0</v>
      </c>
      <c r="T218" s="116"/>
      <c r="U218" s="116"/>
      <c r="V218" s="110">
        <f t="shared" si="168"/>
        <v>0</v>
      </c>
      <c r="W218" s="110">
        <f t="shared" si="176"/>
        <v>11711</v>
      </c>
      <c r="X218" s="123">
        <f t="shared" si="181"/>
        <v>0</v>
      </c>
      <c r="Y218" s="125">
        <f t="shared" si="194"/>
        <v>0</v>
      </c>
      <c r="Z218" s="53">
        <f t="shared" si="177"/>
        <v>1</v>
      </c>
      <c r="AA218" s="73">
        <f t="shared" si="178"/>
        <v>0</v>
      </c>
      <c r="AB218" s="105" t="e">
        <f t="shared" si="197"/>
        <v>#DIV/0!</v>
      </c>
      <c r="AC218" s="106">
        <f t="shared" si="169"/>
        <v>0</v>
      </c>
      <c r="AD218" s="84">
        <f t="shared" si="206"/>
        <v>0</v>
      </c>
      <c r="AE218" s="168">
        <f t="shared" si="207"/>
        <v>0</v>
      </c>
      <c r="AF218" s="116"/>
      <c r="AG218" s="116"/>
      <c r="AH218" s="128">
        <f t="shared" si="170"/>
        <v>0</v>
      </c>
      <c r="AI218" s="128">
        <f t="shared" si="179"/>
        <v>6252</v>
      </c>
      <c r="AJ218" s="123">
        <f t="shared" si="182"/>
        <v>0</v>
      </c>
      <c r="AK218" s="125">
        <f t="shared" si="193"/>
        <v>0</v>
      </c>
      <c r="AL218" s="70">
        <f t="shared" si="200"/>
        <v>1</v>
      </c>
      <c r="AM218" s="73">
        <f t="shared" si="201"/>
        <v>0</v>
      </c>
      <c r="AN218" s="74" t="e">
        <f t="shared" si="208"/>
        <v>#DIV/0!</v>
      </c>
      <c r="AO218" s="316">
        <f t="shared" si="198"/>
        <v>0</v>
      </c>
      <c r="AP218" s="316">
        <f t="shared" si="195"/>
        <v>0</v>
      </c>
      <c r="AQ218" s="316">
        <f t="shared" si="196"/>
        <v>0</v>
      </c>
      <c r="AR218" s="226"/>
      <c r="AS218" s="174"/>
      <c r="AT218" s="169"/>
      <c r="AU218" s="178"/>
      <c r="AV218" s="335"/>
      <c r="AW218" s="235">
        <v>44102</v>
      </c>
      <c r="AX218" s="289"/>
      <c r="AY218" s="232">
        <f t="shared" si="150"/>
        <v>0</v>
      </c>
      <c r="AZ218" s="290"/>
      <c r="BA218" s="41">
        <f t="shared" si="128"/>
        <v>0</v>
      </c>
      <c r="BB218" s="2">
        <f t="shared" si="164"/>
        <v>0</v>
      </c>
      <c r="BC218" s="169">
        <f t="shared" si="151"/>
        <v>0</v>
      </c>
      <c r="BD218" s="293"/>
      <c r="BE218" s="41">
        <f t="shared" si="183"/>
        <v>0</v>
      </c>
      <c r="BF218" s="2">
        <f t="shared" si="166"/>
        <v>0</v>
      </c>
      <c r="BG218" s="233">
        <f t="shared" si="152"/>
        <v>0</v>
      </c>
      <c r="BH218" s="300"/>
      <c r="BI218" s="234">
        <f t="shared" si="184"/>
        <v>0</v>
      </c>
      <c r="BL218" s="34"/>
      <c r="BM218" s="58"/>
      <c r="BN218" s="2">
        <f t="shared" si="165"/>
        <v>0</v>
      </c>
      <c r="BO218" s="34"/>
      <c r="BP218" s="58"/>
      <c r="BQ218" s="2">
        <f t="shared" si="153"/>
        <v>0</v>
      </c>
      <c r="BS218" s="17">
        <f t="shared" si="199"/>
        <v>0</v>
      </c>
      <c r="CT218" s="236">
        <v>44102</v>
      </c>
      <c r="CU218" s="304">
        <f t="shared" si="154"/>
        <v>0</v>
      </c>
      <c r="CV218" s="132">
        <f t="shared" si="155"/>
        <v>0</v>
      </c>
      <c r="CW218" s="132">
        <f t="shared" si="156"/>
        <v>0</v>
      </c>
      <c r="CX218" s="132">
        <f t="shared" si="157"/>
        <v>0</v>
      </c>
      <c r="CY218" s="34">
        <f t="shared" si="158"/>
        <v>0</v>
      </c>
      <c r="CZ218" s="17">
        <f t="shared" si="159"/>
        <v>0</v>
      </c>
      <c r="DA218" s="180">
        <f t="shared" si="160"/>
        <v>0</v>
      </c>
      <c r="DB218" s="132">
        <f t="shared" si="188"/>
        <v>0</v>
      </c>
      <c r="DC218" s="132">
        <f t="shared" si="189"/>
        <v>0</v>
      </c>
      <c r="DD218" s="132">
        <f t="shared" si="190"/>
        <v>0</v>
      </c>
    </row>
    <row r="219" spans="1:108" x14ac:dyDescent="0.25">
      <c r="A219" s="51">
        <v>216</v>
      </c>
      <c r="B219" s="132">
        <v>190</v>
      </c>
      <c r="C219" s="54">
        <v>44103</v>
      </c>
      <c r="D219" s="107">
        <f t="shared" si="186"/>
        <v>0</v>
      </c>
      <c r="E219" s="113">
        <f t="shared" si="202"/>
        <v>0</v>
      </c>
      <c r="F219" s="84">
        <f t="shared" si="203"/>
        <v>0</v>
      </c>
      <c r="G219" s="116"/>
      <c r="H219" s="116"/>
      <c r="I219" s="110">
        <f t="shared" si="167"/>
        <v>0</v>
      </c>
      <c r="J219" s="110">
        <f t="shared" si="172"/>
        <v>84778</v>
      </c>
      <c r="K219" s="123">
        <f t="shared" si="180"/>
        <v>0</v>
      </c>
      <c r="L219" s="126">
        <f t="shared" si="192"/>
        <v>0</v>
      </c>
      <c r="M219" s="70">
        <f t="shared" si="173"/>
        <v>1</v>
      </c>
      <c r="N219" s="73">
        <f t="shared" si="174"/>
        <v>0</v>
      </c>
      <c r="O219" s="73">
        <f t="shared" si="175"/>
        <v>0</v>
      </c>
      <c r="P219" s="70" t="e">
        <f t="shared" si="187"/>
        <v>#DIV/0!</v>
      </c>
      <c r="Q219" s="107">
        <f t="shared" si="144"/>
        <v>0</v>
      </c>
      <c r="R219" s="113">
        <f t="shared" si="204"/>
        <v>0</v>
      </c>
      <c r="S219" s="84">
        <f t="shared" si="205"/>
        <v>0</v>
      </c>
      <c r="T219" s="116"/>
      <c r="U219" s="116"/>
      <c r="V219" s="110">
        <f t="shared" si="168"/>
        <v>0</v>
      </c>
      <c r="W219" s="110">
        <f t="shared" si="176"/>
        <v>11711</v>
      </c>
      <c r="X219" s="123">
        <f t="shared" si="181"/>
        <v>0</v>
      </c>
      <c r="Y219" s="125">
        <f t="shared" si="194"/>
        <v>0</v>
      </c>
      <c r="Z219" s="53">
        <f t="shared" si="177"/>
        <v>1</v>
      </c>
      <c r="AA219" s="73">
        <f t="shared" si="178"/>
        <v>0</v>
      </c>
      <c r="AB219" s="105" t="e">
        <f t="shared" si="197"/>
        <v>#DIV/0!</v>
      </c>
      <c r="AC219" s="106">
        <f t="shared" si="169"/>
        <v>0</v>
      </c>
      <c r="AD219" s="84">
        <f t="shared" si="206"/>
        <v>0</v>
      </c>
      <c r="AE219" s="168">
        <f t="shared" si="207"/>
        <v>0</v>
      </c>
      <c r="AF219" s="116"/>
      <c r="AG219" s="116"/>
      <c r="AH219" s="128">
        <f t="shared" si="170"/>
        <v>0</v>
      </c>
      <c r="AI219" s="128">
        <f t="shared" si="179"/>
        <v>6252</v>
      </c>
      <c r="AJ219" s="123">
        <f t="shared" si="182"/>
        <v>0</v>
      </c>
      <c r="AK219" s="125">
        <f t="shared" si="193"/>
        <v>0</v>
      </c>
      <c r="AL219" s="70">
        <f t="shared" si="200"/>
        <v>1</v>
      </c>
      <c r="AM219" s="73">
        <f t="shared" si="201"/>
        <v>0</v>
      </c>
      <c r="AN219" s="74" t="e">
        <f t="shared" si="208"/>
        <v>#DIV/0!</v>
      </c>
      <c r="AO219" s="316">
        <f t="shared" si="198"/>
        <v>0</v>
      </c>
      <c r="AP219" s="316">
        <f t="shared" si="195"/>
        <v>0</v>
      </c>
      <c r="AQ219" s="316">
        <f t="shared" si="196"/>
        <v>0</v>
      </c>
      <c r="AR219" s="221"/>
      <c r="AS219" s="174"/>
      <c r="AT219" s="169"/>
      <c r="AU219" s="178"/>
      <c r="AV219" s="335"/>
      <c r="AW219" s="235">
        <v>44103</v>
      </c>
      <c r="AX219" s="289"/>
      <c r="AY219" s="232">
        <f t="shared" si="150"/>
        <v>0</v>
      </c>
      <c r="AZ219" s="290"/>
      <c r="BA219" s="41">
        <f t="shared" si="128"/>
        <v>0</v>
      </c>
      <c r="BB219" s="2">
        <f t="shared" si="164"/>
        <v>0</v>
      </c>
      <c r="BC219" s="169">
        <f t="shared" si="151"/>
        <v>0</v>
      </c>
      <c r="BD219" s="293"/>
      <c r="BE219" s="41">
        <f t="shared" si="183"/>
        <v>0</v>
      </c>
      <c r="BF219" s="2">
        <f t="shared" si="166"/>
        <v>0</v>
      </c>
      <c r="BG219" s="233">
        <f t="shared" si="152"/>
        <v>0</v>
      </c>
      <c r="BH219" s="300"/>
      <c r="BI219" s="234">
        <f t="shared" si="184"/>
        <v>0</v>
      </c>
      <c r="BL219" s="34"/>
      <c r="BM219" s="58"/>
      <c r="BN219" s="2">
        <f t="shared" si="165"/>
        <v>0</v>
      </c>
      <c r="BO219" s="34"/>
      <c r="BP219" s="58"/>
      <c r="BQ219" s="2">
        <f t="shared" si="153"/>
        <v>0</v>
      </c>
      <c r="BS219" s="17">
        <f t="shared" si="199"/>
        <v>0</v>
      </c>
      <c r="CT219" s="236">
        <v>44103</v>
      </c>
      <c r="CU219" s="304">
        <f t="shared" si="154"/>
        <v>0</v>
      </c>
      <c r="CV219" s="132">
        <f t="shared" si="155"/>
        <v>0</v>
      </c>
      <c r="CW219" s="132">
        <f t="shared" si="156"/>
        <v>0</v>
      </c>
      <c r="CX219" s="132">
        <f t="shared" si="157"/>
        <v>0</v>
      </c>
      <c r="CY219" s="34">
        <f t="shared" si="158"/>
        <v>0</v>
      </c>
      <c r="CZ219" s="17">
        <f t="shared" si="159"/>
        <v>0</v>
      </c>
      <c r="DA219" s="180">
        <f t="shared" si="160"/>
        <v>0</v>
      </c>
      <c r="DB219" s="132">
        <f t="shared" si="188"/>
        <v>0</v>
      </c>
      <c r="DC219" s="132">
        <f t="shared" si="189"/>
        <v>0</v>
      </c>
      <c r="DD219" s="132">
        <f t="shared" si="190"/>
        <v>0</v>
      </c>
    </row>
    <row r="220" spans="1:108" x14ac:dyDescent="0.25">
      <c r="A220" s="51">
        <v>217</v>
      </c>
      <c r="B220" s="132">
        <v>191</v>
      </c>
      <c r="C220" s="54">
        <v>44104</v>
      </c>
      <c r="D220" s="107">
        <f t="shared" si="186"/>
        <v>0</v>
      </c>
      <c r="E220" s="113">
        <f t="shared" si="202"/>
        <v>0</v>
      </c>
      <c r="F220" s="84">
        <f t="shared" si="203"/>
        <v>0</v>
      </c>
      <c r="G220" s="116"/>
      <c r="H220" s="116"/>
      <c r="I220" s="110">
        <f t="shared" si="167"/>
        <v>0</v>
      </c>
      <c r="J220" s="110">
        <f t="shared" si="172"/>
        <v>84778</v>
      </c>
      <c r="K220" s="123">
        <f t="shared" si="180"/>
        <v>0</v>
      </c>
      <c r="L220" s="126">
        <f t="shared" si="192"/>
        <v>0</v>
      </c>
      <c r="M220" s="70">
        <f t="shared" si="173"/>
        <v>1</v>
      </c>
      <c r="N220" s="73">
        <f t="shared" si="174"/>
        <v>0</v>
      </c>
      <c r="O220" s="73">
        <f t="shared" si="175"/>
        <v>0</v>
      </c>
      <c r="P220" s="70" t="e">
        <f t="shared" si="187"/>
        <v>#DIV/0!</v>
      </c>
      <c r="Q220" s="107">
        <f t="shared" si="144"/>
        <v>0</v>
      </c>
      <c r="R220" s="113">
        <f t="shared" si="204"/>
        <v>0</v>
      </c>
      <c r="S220" s="84">
        <f t="shared" si="205"/>
        <v>0</v>
      </c>
      <c r="T220" s="116"/>
      <c r="U220" s="116"/>
      <c r="V220" s="110">
        <f t="shared" si="168"/>
        <v>0</v>
      </c>
      <c r="W220" s="110">
        <f t="shared" si="176"/>
        <v>11711</v>
      </c>
      <c r="X220" s="123">
        <f t="shared" si="181"/>
        <v>0</v>
      </c>
      <c r="Y220" s="125">
        <f t="shared" si="194"/>
        <v>0</v>
      </c>
      <c r="Z220" s="53">
        <f t="shared" si="177"/>
        <v>1</v>
      </c>
      <c r="AA220" s="73">
        <f t="shared" si="178"/>
        <v>0</v>
      </c>
      <c r="AB220" s="105" t="e">
        <f t="shared" si="197"/>
        <v>#DIV/0!</v>
      </c>
      <c r="AC220" s="106">
        <f t="shared" si="169"/>
        <v>0</v>
      </c>
      <c r="AD220" s="84">
        <f t="shared" si="206"/>
        <v>0</v>
      </c>
      <c r="AE220" s="168">
        <f t="shared" si="207"/>
        <v>0</v>
      </c>
      <c r="AF220" s="116"/>
      <c r="AG220" s="116"/>
      <c r="AH220" s="128">
        <f t="shared" si="170"/>
        <v>0</v>
      </c>
      <c r="AI220" s="128">
        <f t="shared" si="179"/>
        <v>6252</v>
      </c>
      <c r="AJ220" s="123">
        <f t="shared" si="182"/>
        <v>0</v>
      </c>
      <c r="AK220" s="125">
        <f t="shared" si="193"/>
        <v>0</v>
      </c>
      <c r="AL220" s="70">
        <f t="shared" si="200"/>
        <v>1</v>
      </c>
      <c r="AM220" s="73">
        <f t="shared" si="201"/>
        <v>0</v>
      </c>
      <c r="AN220" s="74" t="e">
        <f t="shared" si="208"/>
        <v>#DIV/0!</v>
      </c>
      <c r="AO220" s="316">
        <f t="shared" si="198"/>
        <v>0</v>
      </c>
      <c r="AP220" s="316">
        <f t="shared" si="195"/>
        <v>0</v>
      </c>
      <c r="AQ220" s="316">
        <f t="shared" si="196"/>
        <v>0</v>
      </c>
      <c r="AR220" s="226"/>
      <c r="AS220" s="174"/>
      <c r="AT220" s="169"/>
      <c r="AU220" s="178"/>
      <c r="AV220" s="335"/>
      <c r="AW220" s="235">
        <v>44104</v>
      </c>
      <c r="AX220" s="289"/>
      <c r="AY220" s="232">
        <f t="shared" si="150"/>
        <v>0</v>
      </c>
      <c r="AZ220" s="290"/>
      <c r="BA220" s="41">
        <f t="shared" si="128"/>
        <v>0</v>
      </c>
      <c r="BB220" s="2">
        <f t="shared" si="164"/>
        <v>0</v>
      </c>
      <c r="BC220" s="169">
        <f t="shared" si="151"/>
        <v>0</v>
      </c>
      <c r="BD220" s="293"/>
      <c r="BE220" s="41">
        <f t="shared" si="183"/>
        <v>0</v>
      </c>
      <c r="BF220" s="2">
        <f t="shared" si="166"/>
        <v>0</v>
      </c>
      <c r="BG220" s="233">
        <f t="shared" si="152"/>
        <v>0</v>
      </c>
      <c r="BH220" s="300"/>
      <c r="BI220" s="234">
        <f t="shared" si="184"/>
        <v>0</v>
      </c>
      <c r="BL220" s="34"/>
      <c r="BM220" s="58"/>
      <c r="BN220" s="2">
        <f t="shared" si="165"/>
        <v>0</v>
      </c>
      <c r="BO220" s="34"/>
      <c r="BP220" s="58"/>
      <c r="BQ220" s="2">
        <f t="shared" si="153"/>
        <v>0</v>
      </c>
      <c r="BS220" s="17">
        <f t="shared" si="199"/>
        <v>0</v>
      </c>
      <c r="CT220" s="236">
        <v>44104</v>
      </c>
      <c r="CU220" s="304">
        <f t="shared" si="154"/>
        <v>0</v>
      </c>
      <c r="CV220" s="132">
        <f t="shared" si="155"/>
        <v>0</v>
      </c>
      <c r="CW220" s="132">
        <f t="shared" si="156"/>
        <v>0</v>
      </c>
      <c r="CX220" s="132">
        <f t="shared" si="157"/>
        <v>0</v>
      </c>
      <c r="CY220" s="34">
        <f t="shared" si="158"/>
        <v>0</v>
      </c>
      <c r="CZ220" s="17">
        <f t="shared" si="159"/>
        <v>0</v>
      </c>
      <c r="DA220" s="180">
        <f t="shared" si="160"/>
        <v>0</v>
      </c>
      <c r="DB220" s="132">
        <f t="shared" si="188"/>
        <v>0</v>
      </c>
      <c r="DC220" s="132">
        <f t="shared" si="189"/>
        <v>0</v>
      </c>
      <c r="DD220" s="132">
        <f t="shared" si="190"/>
        <v>0</v>
      </c>
    </row>
    <row r="221" spans="1:108" x14ac:dyDescent="0.25">
      <c r="A221" s="51">
        <v>218</v>
      </c>
      <c r="B221" s="132">
        <v>192</v>
      </c>
      <c r="C221" s="54">
        <v>44105</v>
      </c>
      <c r="D221" s="107">
        <f t="shared" si="186"/>
        <v>0</v>
      </c>
      <c r="E221" s="113">
        <f t="shared" si="202"/>
        <v>0</v>
      </c>
      <c r="F221" s="84">
        <f t="shared" si="203"/>
        <v>0</v>
      </c>
      <c r="G221" s="116"/>
      <c r="H221" s="116"/>
      <c r="I221" s="110">
        <f t="shared" si="167"/>
        <v>0</v>
      </c>
      <c r="J221" s="110">
        <f t="shared" si="172"/>
        <v>84778</v>
      </c>
      <c r="K221" s="123">
        <f t="shared" si="180"/>
        <v>0</v>
      </c>
      <c r="L221" s="126">
        <f t="shared" si="192"/>
        <v>0</v>
      </c>
      <c r="M221" s="70">
        <f t="shared" si="173"/>
        <v>1</v>
      </c>
      <c r="N221" s="73">
        <f t="shared" si="174"/>
        <v>0</v>
      </c>
      <c r="O221" s="73">
        <f t="shared" si="175"/>
        <v>0</v>
      </c>
      <c r="P221" s="70" t="e">
        <f t="shared" si="187"/>
        <v>#DIV/0!</v>
      </c>
      <c r="Q221" s="107">
        <f t="shared" si="144"/>
        <v>0</v>
      </c>
      <c r="R221" s="113">
        <f t="shared" si="204"/>
        <v>0</v>
      </c>
      <c r="S221" s="84">
        <f t="shared" si="205"/>
        <v>0</v>
      </c>
      <c r="T221" s="116"/>
      <c r="U221" s="116"/>
      <c r="V221" s="110">
        <f t="shared" si="168"/>
        <v>0</v>
      </c>
      <c r="W221" s="110">
        <f t="shared" si="176"/>
        <v>11711</v>
      </c>
      <c r="X221" s="123">
        <f t="shared" si="181"/>
        <v>0</v>
      </c>
      <c r="Y221" s="125">
        <f t="shared" si="194"/>
        <v>0</v>
      </c>
      <c r="Z221" s="53">
        <f t="shared" si="177"/>
        <v>1</v>
      </c>
      <c r="AA221" s="73">
        <f t="shared" si="178"/>
        <v>0</v>
      </c>
      <c r="AB221" s="105" t="e">
        <f t="shared" si="197"/>
        <v>#DIV/0!</v>
      </c>
      <c r="AC221" s="106">
        <f t="shared" si="169"/>
        <v>0</v>
      </c>
      <c r="AD221" s="84">
        <f t="shared" si="206"/>
        <v>0</v>
      </c>
      <c r="AE221" s="168">
        <f t="shared" si="207"/>
        <v>0</v>
      </c>
      <c r="AF221" s="116"/>
      <c r="AG221" s="116"/>
      <c r="AH221" s="128">
        <f t="shared" si="170"/>
        <v>0</v>
      </c>
      <c r="AI221" s="128">
        <f t="shared" si="179"/>
        <v>6252</v>
      </c>
      <c r="AJ221" s="123">
        <f t="shared" si="182"/>
        <v>0</v>
      </c>
      <c r="AK221" s="125">
        <f t="shared" si="193"/>
        <v>0</v>
      </c>
      <c r="AL221" s="70">
        <f t="shared" si="200"/>
        <v>1</v>
      </c>
      <c r="AM221" s="73">
        <f t="shared" si="201"/>
        <v>0</v>
      </c>
      <c r="AN221" s="74" t="e">
        <f t="shared" si="208"/>
        <v>#DIV/0!</v>
      </c>
      <c r="AO221" s="316">
        <f t="shared" si="198"/>
        <v>0</v>
      </c>
      <c r="AP221" s="316">
        <f t="shared" si="195"/>
        <v>0</v>
      </c>
      <c r="AQ221" s="316">
        <f t="shared" si="196"/>
        <v>0</v>
      </c>
      <c r="AR221" s="221"/>
      <c r="AS221" s="174"/>
      <c r="AT221" s="169"/>
      <c r="AU221" s="178"/>
      <c r="AV221" s="335"/>
      <c r="AW221" s="235">
        <v>44105</v>
      </c>
      <c r="AX221" s="289"/>
      <c r="AY221" s="232">
        <f t="shared" si="150"/>
        <v>0</v>
      </c>
      <c r="AZ221" s="290"/>
      <c r="BA221" s="41">
        <f t="shared" si="128"/>
        <v>0</v>
      </c>
      <c r="BB221" s="2">
        <f t="shared" si="164"/>
        <v>0</v>
      </c>
      <c r="BC221" s="169">
        <f t="shared" si="151"/>
        <v>0</v>
      </c>
      <c r="BD221" s="293"/>
      <c r="BE221" s="41">
        <f t="shared" si="183"/>
        <v>0</v>
      </c>
      <c r="BF221" s="2">
        <f t="shared" si="166"/>
        <v>0</v>
      </c>
      <c r="BG221" s="233">
        <f t="shared" si="152"/>
        <v>0</v>
      </c>
      <c r="BH221" s="300"/>
      <c r="BI221" s="234">
        <f t="shared" si="184"/>
        <v>0</v>
      </c>
      <c r="BL221" s="34"/>
      <c r="BM221" s="58"/>
      <c r="BN221" s="2">
        <f t="shared" si="165"/>
        <v>0</v>
      </c>
      <c r="BO221" s="34"/>
      <c r="BP221" s="58"/>
      <c r="BQ221" s="2">
        <f t="shared" si="153"/>
        <v>0</v>
      </c>
      <c r="BS221" s="17">
        <f t="shared" si="199"/>
        <v>0</v>
      </c>
      <c r="CT221" s="236">
        <v>44105</v>
      </c>
      <c r="CU221" s="304">
        <f t="shared" si="154"/>
        <v>0</v>
      </c>
      <c r="CV221" s="132">
        <f t="shared" si="155"/>
        <v>0</v>
      </c>
      <c r="CW221" s="132">
        <f t="shared" si="156"/>
        <v>0</v>
      </c>
      <c r="CX221" s="132">
        <f t="shared" si="157"/>
        <v>0</v>
      </c>
      <c r="CY221" s="34">
        <f t="shared" si="158"/>
        <v>0</v>
      </c>
      <c r="CZ221" s="17">
        <f t="shared" si="159"/>
        <v>0</v>
      </c>
      <c r="DA221" s="180">
        <f t="shared" si="160"/>
        <v>0</v>
      </c>
      <c r="DB221" s="132">
        <f t="shared" si="188"/>
        <v>0</v>
      </c>
      <c r="DC221" s="132">
        <f t="shared" si="189"/>
        <v>0</v>
      </c>
      <c r="DD221" s="132">
        <f t="shared" si="190"/>
        <v>0</v>
      </c>
    </row>
    <row r="222" spans="1:108" x14ac:dyDescent="0.25">
      <c r="A222" s="51">
        <v>219</v>
      </c>
      <c r="B222" s="132">
        <v>193</v>
      </c>
      <c r="C222" s="54">
        <v>44106</v>
      </c>
      <c r="D222" s="107">
        <f t="shared" si="186"/>
        <v>0</v>
      </c>
      <c r="E222" s="113">
        <f t="shared" si="202"/>
        <v>0</v>
      </c>
      <c r="F222" s="84">
        <f t="shared" si="203"/>
        <v>0</v>
      </c>
      <c r="G222" s="116"/>
      <c r="H222" s="116"/>
      <c r="I222" s="110">
        <f t="shared" si="167"/>
        <v>0</v>
      </c>
      <c r="J222" s="110">
        <f t="shared" si="172"/>
        <v>84778</v>
      </c>
      <c r="K222" s="123">
        <f t="shared" si="180"/>
        <v>0</v>
      </c>
      <c r="L222" s="126">
        <f t="shared" si="192"/>
        <v>0</v>
      </c>
      <c r="M222" s="70">
        <f t="shared" si="173"/>
        <v>1</v>
      </c>
      <c r="N222" s="73">
        <f t="shared" si="174"/>
        <v>0</v>
      </c>
      <c r="O222" s="73">
        <f t="shared" si="175"/>
        <v>0</v>
      </c>
      <c r="P222" s="70" t="e">
        <f t="shared" si="187"/>
        <v>#DIV/0!</v>
      </c>
      <c r="Q222" s="107">
        <f t="shared" si="144"/>
        <v>0</v>
      </c>
      <c r="R222" s="113">
        <f t="shared" si="204"/>
        <v>0</v>
      </c>
      <c r="S222" s="84">
        <f t="shared" si="205"/>
        <v>0</v>
      </c>
      <c r="T222" s="116"/>
      <c r="U222" s="116"/>
      <c r="V222" s="110">
        <f t="shared" si="168"/>
        <v>0</v>
      </c>
      <c r="W222" s="110">
        <f t="shared" si="176"/>
        <v>11711</v>
      </c>
      <c r="X222" s="123">
        <f t="shared" si="181"/>
        <v>0</v>
      </c>
      <c r="Y222" s="125">
        <f t="shared" si="194"/>
        <v>0</v>
      </c>
      <c r="Z222" s="53">
        <f t="shared" si="177"/>
        <v>1</v>
      </c>
      <c r="AA222" s="73">
        <f t="shared" si="178"/>
        <v>0</v>
      </c>
      <c r="AB222" s="105" t="e">
        <f t="shared" si="197"/>
        <v>#DIV/0!</v>
      </c>
      <c r="AC222" s="106">
        <f t="shared" si="169"/>
        <v>0</v>
      </c>
      <c r="AD222" s="84">
        <f t="shared" si="206"/>
        <v>0</v>
      </c>
      <c r="AE222" s="168">
        <f t="shared" si="207"/>
        <v>0</v>
      </c>
      <c r="AF222" s="116"/>
      <c r="AG222" s="116"/>
      <c r="AH222" s="128">
        <f t="shared" si="170"/>
        <v>0</v>
      </c>
      <c r="AI222" s="128">
        <f t="shared" si="179"/>
        <v>6252</v>
      </c>
      <c r="AJ222" s="123">
        <f t="shared" si="182"/>
        <v>0</v>
      </c>
      <c r="AK222" s="125">
        <f t="shared" si="193"/>
        <v>0</v>
      </c>
      <c r="AL222" s="70">
        <f t="shared" si="200"/>
        <v>1</v>
      </c>
      <c r="AM222" s="73">
        <f t="shared" si="201"/>
        <v>0</v>
      </c>
      <c r="AN222" s="74" t="e">
        <f t="shared" si="208"/>
        <v>#DIV/0!</v>
      </c>
      <c r="AO222" s="316">
        <f t="shared" si="198"/>
        <v>0</v>
      </c>
      <c r="AP222" s="316">
        <f t="shared" si="195"/>
        <v>0</v>
      </c>
      <c r="AQ222" s="316">
        <f t="shared" si="196"/>
        <v>0</v>
      </c>
      <c r="AR222" s="226"/>
      <c r="AS222" s="174"/>
      <c r="AT222" s="169"/>
      <c r="AU222" s="178"/>
      <c r="AV222" s="335"/>
      <c r="AW222" s="235">
        <v>44106</v>
      </c>
      <c r="AX222" s="289"/>
      <c r="AY222" s="232">
        <f t="shared" si="150"/>
        <v>0</v>
      </c>
      <c r="AZ222" s="290"/>
      <c r="BA222" s="41">
        <f t="shared" ref="BA222:BA236" si="209">SUM(AX216:AX222)/7</f>
        <v>0</v>
      </c>
      <c r="BB222" s="2">
        <f t="shared" si="164"/>
        <v>0</v>
      </c>
      <c r="BC222" s="169">
        <f t="shared" si="151"/>
        <v>0</v>
      </c>
      <c r="BD222" s="293"/>
      <c r="BE222" s="41">
        <f t="shared" si="183"/>
        <v>0</v>
      </c>
      <c r="BF222" s="2">
        <f t="shared" si="166"/>
        <v>0</v>
      </c>
      <c r="BG222" s="233">
        <f t="shared" si="152"/>
        <v>0</v>
      </c>
      <c r="BH222" s="300"/>
      <c r="BI222" s="234">
        <f t="shared" si="184"/>
        <v>0</v>
      </c>
      <c r="BL222" s="34"/>
      <c r="BM222" s="58"/>
      <c r="BN222" s="2">
        <f t="shared" si="165"/>
        <v>0</v>
      </c>
      <c r="BO222" s="34"/>
      <c r="BP222" s="58"/>
      <c r="BQ222" s="2">
        <f t="shared" si="153"/>
        <v>0</v>
      </c>
      <c r="BS222" s="17">
        <f t="shared" si="199"/>
        <v>0</v>
      </c>
      <c r="CT222" s="236">
        <v>44106</v>
      </c>
      <c r="CU222" s="304">
        <f t="shared" si="154"/>
        <v>0</v>
      </c>
      <c r="CV222" s="132">
        <f t="shared" si="155"/>
        <v>0</v>
      </c>
      <c r="CW222" s="132">
        <f t="shared" si="156"/>
        <v>0</v>
      </c>
      <c r="CX222" s="132">
        <f t="shared" si="157"/>
        <v>0</v>
      </c>
      <c r="CY222" s="34">
        <f t="shared" si="158"/>
        <v>0</v>
      </c>
      <c r="CZ222" s="17">
        <f t="shared" si="159"/>
        <v>0</v>
      </c>
      <c r="DA222" s="180">
        <f t="shared" si="160"/>
        <v>0</v>
      </c>
      <c r="DB222" s="132">
        <f t="shared" si="188"/>
        <v>0</v>
      </c>
      <c r="DC222" s="132">
        <f t="shared" si="189"/>
        <v>0</v>
      </c>
      <c r="DD222" s="132">
        <f t="shared" si="190"/>
        <v>0</v>
      </c>
    </row>
    <row r="223" spans="1:108" x14ac:dyDescent="0.25">
      <c r="A223" s="51">
        <v>220</v>
      </c>
      <c r="B223" s="132">
        <v>194</v>
      </c>
      <c r="C223" s="54">
        <v>44107</v>
      </c>
      <c r="D223" s="107">
        <f t="shared" si="186"/>
        <v>0</v>
      </c>
      <c r="E223" s="113">
        <f t="shared" si="202"/>
        <v>0</v>
      </c>
      <c r="F223" s="84">
        <f t="shared" si="203"/>
        <v>0</v>
      </c>
      <c r="G223" s="116"/>
      <c r="H223" s="116"/>
      <c r="I223" s="110">
        <f t="shared" si="167"/>
        <v>0</v>
      </c>
      <c r="J223" s="110">
        <f t="shared" si="172"/>
        <v>84778</v>
      </c>
      <c r="K223" s="123">
        <f t="shared" si="180"/>
        <v>0</v>
      </c>
      <c r="L223" s="126">
        <f t="shared" si="192"/>
        <v>0</v>
      </c>
      <c r="M223" s="70">
        <f t="shared" si="173"/>
        <v>1</v>
      </c>
      <c r="N223" s="73">
        <f t="shared" si="174"/>
        <v>0</v>
      </c>
      <c r="O223" s="73">
        <f t="shared" si="175"/>
        <v>0</v>
      </c>
      <c r="P223" s="70" t="e">
        <f t="shared" si="187"/>
        <v>#DIV/0!</v>
      </c>
      <c r="Q223" s="107">
        <f t="shared" si="144"/>
        <v>0</v>
      </c>
      <c r="R223" s="113">
        <f t="shared" si="204"/>
        <v>0</v>
      </c>
      <c r="S223" s="84">
        <f t="shared" si="205"/>
        <v>0</v>
      </c>
      <c r="T223" s="116"/>
      <c r="U223" s="116"/>
      <c r="V223" s="110">
        <f t="shared" si="168"/>
        <v>0</v>
      </c>
      <c r="W223" s="110">
        <f t="shared" si="176"/>
        <v>11711</v>
      </c>
      <c r="X223" s="123">
        <f t="shared" si="181"/>
        <v>0</v>
      </c>
      <c r="Y223" s="125">
        <f t="shared" si="194"/>
        <v>0</v>
      </c>
      <c r="Z223" s="53">
        <f t="shared" si="177"/>
        <v>1</v>
      </c>
      <c r="AA223" s="73">
        <f t="shared" si="178"/>
        <v>0</v>
      </c>
      <c r="AB223" s="105" t="e">
        <f t="shared" si="197"/>
        <v>#DIV/0!</v>
      </c>
      <c r="AC223" s="106">
        <f t="shared" si="169"/>
        <v>0</v>
      </c>
      <c r="AD223" s="84">
        <f t="shared" si="206"/>
        <v>0</v>
      </c>
      <c r="AE223" s="168">
        <f t="shared" si="207"/>
        <v>0</v>
      </c>
      <c r="AF223" s="116"/>
      <c r="AG223" s="116"/>
      <c r="AH223" s="128">
        <f t="shared" si="170"/>
        <v>0</v>
      </c>
      <c r="AI223" s="128">
        <f t="shared" si="179"/>
        <v>6252</v>
      </c>
      <c r="AJ223" s="123">
        <f t="shared" si="182"/>
        <v>0</v>
      </c>
      <c r="AK223" s="125">
        <f t="shared" si="193"/>
        <v>0</v>
      </c>
      <c r="AL223" s="70">
        <f t="shared" si="200"/>
        <v>1</v>
      </c>
      <c r="AM223" s="73">
        <f t="shared" si="201"/>
        <v>0</v>
      </c>
      <c r="AN223" s="74" t="e">
        <f t="shared" si="208"/>
        <v>#DIV/0!</v>
      </c>
      <c r="AO223" s="316">
        <f t="shared" si="198"/>
        <v>0</v>
      </c>
      <c r="AP223" s="316">
        <f t="shared" si="195"/>
        <v>0</v>
      </c>
      <c r="AQ223" s="316">
        <f t="shared" si="196"/>
        <v>0</v>
      </c>
      <c r="AR223" s="221"/>
      <c r="AS223" s="174"/>
      <c r="AT223" s="169"/>
      <c r="AU223" s="178"/>
      <c r="AV223" s="335"/>
      <c r="AW223" s="235">
        <v>44107</v>
      </c>
      <c r="AX223" s="289"/>
      <c r="AY223" s="232">
        <f t="shared" si="150"/>
        <v>0</v>
      </c>
      <c r="AZ223" s="290"/>
      <c r="BA223" s="41">
        <f t="shared" si="209"/>
        <v>0</v>
      </c>
      <c r="BB223" s="2">
        <f t="shared" si="164"/>
        <v>0</v>
      </c>
      <c r="BC223" s="169">
        <f t="shared" si="151"/>
        <v>0</v>
      </c>
      <c r="BD223" s="293"/>
      <c r="BE223" s="41">
        <f t="shared" si="183"/>
        <v>0</v>
      </c>
      <c r="BF223" s="2">
        <f t="shared" si="166"/>
        <v>0</v>
      </c>
      <c r="BG223" s="233">
        <f t="shared" si="152"/>
        <v>0</v>
      </c>
      <c r="BH223" s="300"/>
      <c r="BI223" s="234">
        <f t="shared" si="184"/>
        <v>0</v>
      </c>
      <c r="BL223" s="34"/>
      <c r="BM223" s="58"/>
      <c r="BN223" s="2">
        <f t="shared" si="165"/>
        <v>0</v>
      </c>
      <c r="BO223" s="34"/>
      <c r="BP223" s="58"/>
      <c r="BQ223" s="2">
        <f t="shared" si="153"/>
        <v>0</v>
      </c>
      <c r="BS223" s="17">
        <f t="shared" si="199"/>
        <v>0</v>
      </c>
      <c r="CT223" s="236">
        <v>44107</v>
      </c>
      <c r="CU223" s="304">
        <f t="shared" si="154"/>
        <v>0</v>
      </c>
      <c r="CV223" s="132">
        <f t="shared" si="155"/>
        <v>0</v>
      </c>
      <c r="CW223" s="132">
        <f t="shared" si="156"/>
        <v>0</v>
      </c>
      <c r="CX223" s="132">
        <f t="shared" si="157"/>
        <v>0</v>
      </c>
      <c r="CY223" s="34">
        <f t="shared" si="158"/>
        <v>0</v>
      </c>
      <c r="CZ223" s="17">
        <f t="shared" si="159"/>
        <v>0</v>
      </c>
      <c r="DA223" s="180">
        <f t="shared" si="160"/>
        <v>0</v>
      </c>
      <c r="DB223" s="132">
        <f t="shared" si="188"/>
        <v>0</v>
      </c>
      <c r="DC223" s="132">
        <f t="shared" si="189"/>
        <v>0</v>
      </c>
      <c r="DD223" s="132">
        <f t="shared" si="190"/>
        <v>0</v>
      </c>
    </row>
    <row r="224" spans="1:108" x14ac:dyDescent="0.25">
      <c r="A224" s="51">
        <v>221</v>
      </c>
      <c r="B224" s="132">
        <v>195</v>
      </c>
      <c r="C224" s="54">
        <v>44108</v>
      </c>
      <c r="D224" s="107">
        <f t="shared" si="186"/>
        <v>0</v>
      </c>
      <c r="E224" s="113">
        <f t="shared" si="202"/>
        <v>0</v>
      </c>
      <c r="F224" s="84">
        <f t="shared" si="203"/>
        <v>0</v>
      </c>
      <c r="G224" s="116"/>
      <c r="H224" s="116"/>
      <c r="I224" s="110">
        <f t="shared" si="167"/>
        <v>0</v>
      </c>
      <c r="J224" s="110">
        <f t="shared" si="172"/>
        <v>84778</v>
      </c>
      <c r="K224" s="123">
        <f t="shared" si="180"/>
        <v>0</v>
      </c>
      <c r="L224" s="126">
        <f t="shared" si="192"/>
        <v>0</v>
      </c>
      <c r="M224" s="70">
        <f t="shared" si="173"/>
        <v>1</v>
      </c>
      <c r="N224" s="73">
        <f t="shared" si="174"/>
        <v>0</v>
      </c>
      <c r="O224" s="73">
        <f t="shared" si="175"/>
        <v>0</v>
      </c>
      <c r="P224" s="70" t="e">
        <f t="shared" si="187"/>
        <v>#DIV/0!</v>
      </c>
      <c r="Q224" s="107">
        <f t="shared" si="144"/>
        <v>0</v>
      </c>
      <c r="R224" s="113">
        <f t="shared" si="204"/>
        <v>0</v>
      </c>
      <c r="S224" s="84">
        <f t="shared" si="205"/>
        <v>0</v>
      </c>
      <c r="T224" s="116"/>
      <c r="U224" s="116"/>
      <c r="V224" s="110">
        <f t="shared" si="168"/>
        <v>0</v>
      </c>
      <c r="W224" s="110">
        <f t="shared" si="176"/>
        <v>11711</v>
      </c>
      <c r="X224" s="123">
        <f t="shared" si="181"/>
        <v>0</v>
      </c>
      <c r="Y224" s="125">
        <f t="shared" si="194"/>
        <v>0</v>
      </c>
      <c r="Z224" s="53">
        <f t="shared" si="177"/>
        <v>1</v>
      </c>
      <c r="AA224" s="73">
        <f t="shared" si="178"/>
        <v>0</v>
      </c>
      <c r="AB224" s="105" t="e">
        <f t="shared" si="197"/>
        <v>#DIV/0!</v>
      </c>
      <c r="AC224" s="106">
        <f t="shared" si="169"/>
        <v>0</v>
      </c>
      <c r="AD224" s="84">
        <f t="shared" si="206"/>
        <v>0</v>
      </c>
      <c r="AE224" s="168">
        <f t="shared" si="207"/>
        <v>0</v>
      </c>
      <c r="AF224" s="116"/>
      <c r="AG224" s="116"/>
      <c r="AH224" s="128">
        <f t="shared" si="170"/>
        <v>0</v>
      </c>
      <c r="AI224" s="128">
        <f t="shared" si="179"/>
        <v>6252</v>
      </c>
      <c r="AJ224" s="123">
        <f t="shared" si="182"/>
        <v>0</v>
      </c>
      <c r="AK224" s="125">
        <f t="shared" si="193"/>
        <v>0</v>
      </c>
      <c r="AL224" s="70">
        <f t="shared" si="200"/>
        <v>1</v>
      </c>
      <c r="AM224" s="73">
        <f t="shared" si="201"/>
        <v>0</v>
      </c>
      <c r="AN224" s="74" t="e">
        <f t="shared" si="208"/>
        <v>#DIV/0!</v>
      </c>
      <c r="AO224" s="316">
        <f t="shared" si="198"/>
        <v>0</v>
      </c>
      <c r="AP224" s="316">
        <f t="shared" si="195"/>
        <v>0</v>
      </c>
      <c r="AQ224" s="316">
        <f t="shared" si="196"/>
        <v>0</v>
      </c>
      <c r="AR224" s="226"/>
      <c r="AS224" s="174"/>
      <c r="AT224" s="169"/>
      <c r="AU224" s="178"/>
      <c r="AV224" s="335"/>
      <c r="AW224" s="235">
        <v>44108</v>
      </c>
      <c r="AX224" s="289"/>
      <c r="AY224" s="232">
        <f t="shared" si="150"/>
        <v>0</v>
      </c>
      <c r="AZ224" s="290"/>
      <c r="BA224" s="41">
        <f t="shared" si="209"/>
        <v>0</v>
      </c>
      <c r="BB224" s="2">
        <f t="shared" si="164"/>
        <v>0</v>
      </c>
      <c r="BC224" s="169">
        <f t="shared" si="151"/>
        <v>0</v>
      </c>
      <c r="BD224" s="293"/>
      <c r="BE224" s="41">
        <f t="shared" si="183"/>
        <v>0</v>
      </c>
      <c r="BF224" s="2">
        <f t="shared" si="166"/>
        <v>0</v>
      </c>
      <c r="BG224" s="233">
        <f t="shared" si="152"/>
        <v>0</v>
      </c>
      <c r="BH224" s="300"/>
      <c r="BI224" s="234">
        <f t="shared" si="184"/>
        <v>0</v>
      </c>
      <c r="BL224" s="34"/>
      <c r="BM224" s="58"/>
      <c r="BN224" s="2">
        <f t="shared" si="165"/>
        <v>0</v>
      </c>
      <c r="BO224" s="34"/>
      <c r="BP224" s="58"/>
      <c r="BQ224" s="2">
        <f t="shared" si="153"/>
        <v>0</v>
      </c>
      <c r="BS224" s="17">
        <f t="shared" si="199"/>
        <v>0</v>
      </c>
      <c r="CT224" s="236">
        <v>44108</v>
      </c>
      <c r="CU224" s="304">
        <f t="shared" si="154"/>
        <v>0</v>
      </c>
      <c r="CV224" s="132">
        <f t="shared" si="155"/>
        <v>0</v>
      </c>
      <c r="CW224" s="132">
        <f t="shared" si="156"/>
        <v>0</v>
      </c>
      <c r="CX224" s="132">
        <f t="shared" si="157"/>
        <v>0</v>
      </c>
      <c r="CY224" s="34">
        <f t="shared" si="158"/>
        <v>0</v>
      </c>
      <c r="CZ224" s="17">
        <f t="shared" si="159"/>
        <v>0</v>
      </c>
      <c r="DA224" s="180">
        <f t="shared" si="160"/>
        <v>0</v>
      </c>
      <c r="DB224" s="132">
        <f t="shared" si="188"/>
        <v>0</v>
      </c>
      <c r="DC224" s="132">
        <f t="shared" si="189"/>
        <v>0</v>
      </c>
      <c r="DD224" s="132">
        <f t="shared" si="190"/>
        <v>0</v>
      </c>
    </row>
    <row r="225" spans="1:108" x14ac:dyDescent="0.25">
      <c r="A225" s="51">
        <v>222</v>
      </c>
      <c r="B225" s="132">
        <v>196</v>
      </c>
      <c r="C225" s="54">
        <v>44109</v>
      </c>
      <c r="D225" s="107">
        <f t="shared" si="186"/>
        <v>0</v>
      </c>
      <c r="E225" s="113">
        <f t="shared" si="202"/>
        <v>0</v>
      </c>
      <c r="F225" s="84">
        <f t="shared" si="203"/>
        <v>0</v>
      </c>
      <c r="G225" s="116"/>
      <c r="H225" s="116"/>
      <c r="I225" s="110">
        <f t="shared" si="167"/>
        <v>0</v>
      </c>
      <c r="J225" s="110">
        <f t="shared" si="172"/>
        <v>84778</v>
      </c>
      <c r="K225" s="123">
        <f t="shared" si="180"/>
        <v>0</v>
      </c>
      <c r="L225" s="126">
        <f t="shared" si="192"/>
        <v>0</v>
      </c>
      <c r="M225" s="70">
        <f t="shared" si="173"/>
        <v>1</v>
      </c>
      <c r="N225" s="73">
        <f t="shared" si="174"/>
        <v>0</v>
      </c>
      <c r="O225" s="73">
        <f t="shared" si="175"/>
        <v>0</v>
      </c>
      <c r="P225" s="70" t="e">
        <f t="shared" si="187"/>
        <v>#DIV/0!</v>
      </c>
      <c r="Q225" s="107">
        <f t="shared" si="144"/>
        <v>0</v>
      </c>
      <c r="R225" s="113">
        <f t="shared" si="204"/>
        <v>0</v>
      </c>
      <c r="S225" s="84">
        <f t="shared" si="205"/>
        <v>0</v>
      </c>
      <c r="T225" s="116"/>
      <c r="U225" s="116"/>
      <c r="V225" s="110">
        <f t="shared" si="168"/>
        <v>0</v>
      </c>
      <c r="W225" s="110">
        <f t="shared" si="176"/>
        <v>11711</v>
      </c>
      <c r="X225" s="123">
        <f t="shared" si="181"/>
        <v>0</v>
      </c>
      <c r="Y225" s="125">
        <f t="shared" si="194"/>
        <v>0</v>
      </c>
      <c r="Z225" s="53">
        <f t="shared" si="177"/>
        <v>1</v>
      </c>
      <c r="AA225" s="73">
        <f t="shared" si="178"/>
        <v>0</v>
      </c>
      <c r="AB225" s="105" t="e">
        <f t="shared" si="197"/>
        <v>#DIV/0!</v>
      </c>
      <c r="AC225" s="106">
        <f t="shared" si="169"/>
        <v>0</v>
      </c>
      <c r="AD225" s="84">
        <f t="shared" si="206"/>
        <v>0</v>
      </c>
      <c r="AE225" s="168">
        <f t="shared" si="207"/>
        <v>0</v>
      </c>
      <c r="AF225" s="116"/>
      <c r="AG225" s="116"/>
      <c r="AH225" s="128">
        <f t="shared" si="170"/>
        <v>0</v>
      </c>
      <c r="AI225" s="128">
        <f t="shared" si="179"/>
        <v>6252</v>
      </c>
      <c r="AJ225" s="123">
        <f t="shared" si="182"/>
        <v>0</v>
      </c>
      <c r="AK225" s="125">
        <f t="shared" si="193"/>
        <v>0</v>
      </c>
      <c r="AL225" s="70">
        <f t="shared" si="200"/>
        <v>1</v>
      </c>
      <c r="AM225" s="73">
        <f t="shared" si="201"/>
        <v>0</v>
      </c>
      <c r="AN225" s="74" t="e">
        <f t="shared" si="208"/>
        <v>#DIV/0!</v>
      </c>
      <c r="AO225" s="316">
        <f t="shared" si="198"/>
        <v>0</v>
      </c>
      <c r="AP225" s="316">
        <f t="shared" si="195"/>
        <v>0</v>
      </c>
      <c r="AQ225" s="316">
        <f t="shared" si="196"/>
        <v>0</v>
      </c>
      <c r="AR225" s="221"/>
      <c r="AS225" s="174"/>
      <c r="AT225" s="169"/>
      <c r="AU225" s="178"/>
      <c r="AV225" s="335"/>
      <c r="AW225" s="235">
        <v>44109</v>
      </c>
      <c r="AX225" s="289"/>
      <c r="AY225" s="232">
        <f t="shared" ref="AY225:AY236" si="210">AX225-AZ225</f>
        <v>0</v>
      </c>
      <c r="AZ225" s="290"/>
      <c r="BA225" s="41">
        <f t="shared" si="209"/>
        <v>0</v>
      </c>
      <c r="BB225" s="2">
        <f t="shared" si="164"/>
        <v>0</v>
      </c>
      <c r="BC225" s="169">
        <f t="shared" ref="BC225:BC236" si="211">BB225-BD225</f>
        <v>0</v>
      </c>
      <c r="BD225" s="293"/>
      <c r="BE225" s="41">
        <f t="shared" si="183"/>
        <v>0</v>
      </c>
      <c r="BF225" s="2">
        <f t="shared" si="166"/>
        <v>0</v>
      </c>
      <c r="BG225" s="233">
        <f t="shared" ref="BG225:BG236" si="212">BF225-BH225</f>
        <v>0</v>
      </c>
      <c r="BH225" s="300"/>
      <c r="BI225" s="234">
        <f t="shared" si="184"/>
        <v>0</v>
      </c>
      <c r="BL225" s="34"/>
      <c r="BM225" s="58"/>
      <c r="BN225" s="2">
        <f t="shared" si="165"/>
        <v>0</v>
      </c>
      <c r="BO225" s="34"/>
      <c r="BP225" s="58"/>
      <c r="BQ225" s="2">
        <f t="shared" ref="BQ225:BQ236" si="213">_xlfn.XLOOKUP(BK225,BO:BO,BP:BP,0)</f>
        <v>0</v>
      </c>
      <c r="BS225" s="17">
        <f t="shared" si="199"/>
        <v>0</v>
      </c>
      <c r="CT225" s="236">
        <v>44109</v>
      </c>
      <c r="CU225" s="304">
        <f t="shared" ref="CU225:CU236" si="214">SUM(CV225:CX225)</f>
        <v>0</v>
      </c>
      <c r="CV225" s="132">
        <f t="shared" ref="CV225:CV236" si="215">CN225-CQ225</f>
        <v>0</v>
      </c>
      <c r="CW225" s="132">
        <f t="shared" ref="CW225:CW236" si="216">CO225-CR225</f>
        <v>0</v>
      </c>
      <c r="CX225" s="132">
        <f t="shared" ref="CX225:CX236" si="217">CP225-CS225</f>
        <v>0</v>
      </c>
      <c r="CY225" s="34">
        <f t="shared" ref="CY225:CY236" si="218">IF(CV225&lt;0,-CV225,0)</f>
        <v>0</v>
      </c>
      <c r="CZ225" s="17">
        <f t="shared" ref="CZ225:CZ236" si="219">IF(CW225&lt;0,-CW225,0)</f>
        <v>0</v>
      </c>
      <c r="DA225" s="180">
        <f t="shared" ref="DA225:DA236" si="220">IF(CX225&lt;0,-CX225,0)</f>
        <v>0</v>
      </c>
      <c r="DB225" s="132">
        <f t="shared" si="188"/>
        <v>0</v>
      </c>
      <c r="DC225" s="132">
        <f t="shared" si="189"/>
        <v>0</v>
      </c>
      <c r="DD225" s="132">
        <f t="shared" si="190"/>
        <v>0</v>
      </c>
    </row>
    <row r="226" spans="1:108" x14ac:dyDescent="0.25">
      <c r="A226" s="51">
        <v>223</v>
      </c>
      <c r="B226" s="132">
        <v>197</v>
      </c>
      <c r="C226" s="54">
        <v>44110</v>
      </c>
      <c r="D226" s="107">
        <f t="shared" si="186"/>
        <v>0</v>
      </c>
      <c r="E226" s="113">
        <f t="shared" si="202"/>
        <v>0</v>
      </c>
      <c r="F226" s="84">
        <f t="shared" si="203"/>
        <v>0</v>
      </c>
      <c r="G226" s="116"/>
      <c r="H226" s="116"/>
      <c r="I226" s="110">
        <f t="shared" si="167"/>
        <v>0</v>
      </c>
      <c r="J226" s="110">
        <f t="shared" si="172"/>
        <v>84778</v>
      </c>
      <c r="K226" s="123">
        <f t="shared" si="180"/>
        <v>0</v>
      </c>
      <c r="L226" s="126">
        <f t="shared" si="192"/>
        <v>0</v>
      </c>
      <c r="M226" s="70">
        <f t="shared" si="173"/>
        <v>1</v>
      </c>
      <c r="N226" s="73">
        <f t="shared" si="174"/>
        <v>0</v>
      </c>
      <c r="O226" s="73">
        <f t="shared" si="175"/>
        <v>0</v>
      </c>
      <c r="P226" s="70" t="e">
        <f t="shared" si="187"/>
        <v>#DIV/0!</v>
      </c>
      <c r="Q226" s="107">
        <f t="shared" si="144"/>
        <v>0</v>
      </c>
      <c r="R226" s="113">
        <f t="shared" si="204"/>
        <v>0</v>
      </c>
      <c r="S226" s="84">
        <f t="shared" si="205"/>
        <v>0</v>
      </c>
      <c r="T226" s="116"/>
      <c r="U226" s="116"/>
      <c r="V226" s="110">
        <f t="shared" si="168"/>
        <v>0</v>
      </c>
      <c r="W226" s="110">
        <f t="shared" si="176"/>
        <v>11711</v>
      </c>
      <c r="X226" s="123">
        <f t="shared" si="181"/>
        <v>0</v>
      </c>
      <c r="Y226" s="125">
        <f t="shared" si="194"/>
        <v>0</v>
      </c>
      <c r="Z226" s="53">
        <f t="shared" si="177"/>
        <v>1</v>
      </c>
      <c r="AA226" s="73">
        <f t="shared" si="178"/>
        <v>0</v>
      </c>
      <c r="AB226" s="105" t="e">
        <f t="shared" si="197"/>
        <v>#DIV/0!</v>
      </c>
      <c r="AC226" s="106">
        <f t="shared" si="169"/>
        <v>0</v>
      </c>
      <c r="AD226" s="84">
        <f t="shared" si="206"/>
        <v>0</v>
      </c>
      <c r="AE226" s="168">
        <f t="shared" si="207"/>
        <v>0</v>
      </c>
      <c r="AF226" s="116"/>
      <c r="AG226" s="116"/>
      <c r="AH226" s="128">
        <f t="shared" si="170"/>
        <v>0</v>
      </c>
      <c r="AI226" s="128">
        <f t="shared" si="179"/>
        <v>6252</v>
      </c>
      <c r="AJ226" s="123">
        <f t="shared" si="182"/>
        <v>0</v>
      </c>
      <c r="AK226" s="125">
        <f t="shared" si="193"/>
        <v>0</v>
      </c>
      <c r="AL226" s="70">
        <f t="shared" si="200"/>
        <v>1</v>
      </c>
      <c r="AM226" s="73">
        <f t="shared" si="201"/>
        <v>0</v>
      </c>
      <c r="AN226" s="74" t="e">
        <f t="shared" si="208"/>
        <v>#DIV/0!</v>
      </c>
      <c r="AO226" s="316">
        <f t="shared" si="198"/>
        <v>0</v>
      </c>
      <c r="AP226" s="316">
        <f t="shared" si="195"/>
        <v>0</v>
      </c>
      <c r="AQ226" s="316">
        <f t="shared" si="196"/>
        <v>0</v>
      </c>
      <c r="AR226" s="226"/>
      <c r="AS226" s="174"/>
      <c r="AT226" s="169"/>
      <c r="AU226" s="178"/>
      <c r="AV226" s="335"/>
      <c r="AW226" s="235">
        <v>44110</v>
      </c>
      <c r="AX226" s="289"/>
      <c r="AY226" s="232">
        <f t="shared" si="210"/>
        <v>0</v>
      </c>
      <c r="AZ226" s="290"/>
      <c r="BA226" s="41">
        <f t="shared" si="209"/>
        <v>0</v>
      </c>
      <c r="BB226" s="2">
        <f t="shared" si="164"/>
        <v>0</v>
      </c>
      <c r="BC226" s="169">
        <f t="shared" si="211"/>
        <v>0</v>
      </c>
      <c r="BD226" s="293"/>
      <c r="BE226" s="41">
        <f t="shared" si="183"/>
        <v>0</v>
      </c>
      <c r="BF226" s="2">
        <f t="shared" si="166"/>
        <v>0</v>
      </c>
      <c r="BG226" s="233">
        <f t="shared" si="212"/>
        <v>0</v>
      </c>
      <c r="BH226" s="300"/>
      <c r="BI226" s="234">
        <f t="shared" si="184"/>
        <v>0</v>
      </c>
      <c r="BL226" s="34"/>
      <c r="BM226" s="58"/>
      <c r="BN226" s="2">
        <f t="shared" ref="BN226:BN236" si="221">_xlfn.SINGLE(_xlfn.XLOOKUP(BK226,BL:BL,BM:BM,0))</f>
        <v>0</v>
      </c>
      <c r="BO226" s="34"/>
      <c r="BP226" s="58"/>
      <c r="BQ226" s="2">
        <f t="shared" si="213"/>
        <v>0</v>
      </c>
      <c r="BS226" s="17">
        <f t="shared" si="199"/>
        <v>0</v>
      </c>
      <c r="CT226" s="236">
        <v>44110</v>
      </c>
      <c r="CU226" s="304">
        <f t="shared" si="214"/>
        <v>0</v>
      </c>
      <c r="CV226" s="132">
        <f t="shared" si="215"/>
        <v>0</v>
      </c>
      <c r="CW226" s="132">
        <f t="shared" si="216"/>
        <v>0</v>
      </c>
      <c r="CX226" s="132">
        <f t="shared" si="217"/>
        <v>0</v>
      </c>
      <c r="CY226" s="34">
        <f t="shared" si="218"/>
        <v>0</v>
      </c>
      <c r="CZ226" s="17">
        <f t="shared" si="219"/>
        <v>0</v>
      </c>
      <c r="DA226" s="180">
        <f t="shared" si="220"/>
        <v>0</v>
      </c>
      <c r="DB226" s="132">
        <f t="shared" si="188"/>
        <v>0</v>
      </c>
      <c r="DC226" s="132">
        <f t="shared" si="189"/>
        <v>0</v>
      </c>
      <c r="DD226" s="132">
        <f t="shared" si="190"/>
        <v>0</v>
      </c>
    </row>
    <row r="227" spans="1:108" x14ac:dyDescent="0.25">
      <c r="A227" s="51">
        <v>224</v>
      </c>
      <c r="B227" s="132">
        <v>198</v>
      </c>
      <c r="C227" s="54">
        <v>44111</v>
      </c>
      <c r="D227" s="107">
        <f t="shared" si="186"/>
        <v>0</v>
      </c>
      <c r="E227" s="113">
        <f t="shared" si="202"/>
        <v>0</v>
      </c>
      <c r="F227" s="84">
        <f t="shared" si="203"/>
        <v>0</v>
      </c>
      <c r="G227" s="116"/>
      <c r="H227" s="116"/>
      <c r="I227" s="110">
        <f t="shared" si="167"/>
        <v>0</v>
      </c>
      <c r="J227" s="110">
        <f t="shared" si="172"/>
        <v>84778</v>
      </c>
      <c r="K227" s="123">
        <f t="shared" si="180"/>
        <v>0</v>
      </c>
      <c r="L227" s="126">
        <f t="shared" si="192"/>
        <v>0</v>
      </c>
      <c r="M227" s="70">
        <f t="shared" si="173"/>
        <v>1</v>
      </c>
      <c r="N227" s="73">
        <f t="shared" si="174"/>
        <v>0</v>
      </c>
      <c r="O227" s="73">
        <f t="shared" si="175"/>
        <v>0</v>
      </c>
      <c r="P227" s="70" t="e">
        <f t="shared" si="187"/>
        <v>#DIV/0!</v>
      </c>
      <c r="Q227" s="107">
        <f t="shared" si="144"/>
        <v>0</v>
      </c>
      <c r="R227" s="113">
        <f t="shared" si="204"/>
        <v>0</v>
      </c>
      <c r="S227" s="84">
        <f t="shared" si="205"/>
        <v>0</v>
      </c>
      <c r="T227" s="116"/>
      <c r="U227" s="116"/>
      <c r="V227" s="110">
        <f t="shared" si="168"/>
        <v>0</v>
      </c>
      <c r="W227" s="110">
        <f t="shared" si="176"/>
        <v>11711</v>
      </c>
      <c r="X227" s="123">
        <f t="shared" si="181"/>
        <v>0</v>
      </c>
      <c r="Y227" s="125">
        <f t="shared" si="194"/>
        <v>0</v>
      </c>
      <c r="Z227" s="53">
        <f t="shared" si="177"/>
        <v>1</v>
      </c>
      <c r="AA227" s="73">
        <f t="shared" si="178"/>
        <v>0</v>
      </c>
      <c r="AB227" s="105" t="e">
        <f t="shared" si="197"/>
        <v>#DIV/0!</v>
      </c>
      <c r="AC227" s="106">
        <f t="shared" si="169"/>
        <v>0</v>
      </c>
      <c r="AD227" s="84">
        <f t="shared" si="206"/>
        <v>0</v>
      </c>
      <c r="AE227" s="168">
        <f t="shared" si="207"/>
        <v>0</v>
      </c>
      <c r="AF227" s="116"/>
      <c r="AG227" s="116"/>
      <c r="AH227" s="128">
        <f t="shared" si="170"/>
        <v>0</v>
      </c>
      <c r="AI227" s="128">
        <f t="shared" si="179"/>
        <v>6252</v>
      </c>
      <c r="AJ227" s="123">
        <f t="shared" si="182"/>
        <v>0</v>
      </c>
      <c r="AK227" s="125">
        <f t="shared" si="193"/>
        <v>0</v>
      </c>
      <c r="AL227" s="70">
        <f t="shared" si="200"/>
        <v>1</v>
      </c>
      <c r="AM227" s="73">
        <f t="shared" si="201"/>
        <v>0</v>
      </c>
      <c r="AN227" s="74" t="e">
        <f t="shared" si="208"/>
        <v>#DIV/0!</v>
      </c>
      <c r="AO227" s="316">
        <f t="shared" si="198"/>
        <v>0</v>
      </c>
      <c r="AP227" s="316">
        <f t="shared" si="195"/>
        <v>0</v>
      </c>
      <c r="AQ227" s="316">
        <f t="shared" si="196"/>
        <v>0</v>
      </c>
      <c r="AR227" s="221"/>
      <c r="AS227" s="174"/>
      <c r="AT227" s="169"/>
      <c r="AU227" s="178"/>
      <c r="AV227" s="335"/>
      <c r="AW227" s="235">
        <v>44111</v>
      </c>
      <c r="AX227" s="289"/>
      <c r="AY227" s="232">
        <f t="shared" si="210"/>
        <v>0</v>
      </c>
      <c r="AZ227" s="290"/>
      <c r="BA227" s="41">
        <f t="shared" si="209"/>
        <v>0</v>
      </c>
      <c r="BB227" s="2">
        <f t="shared" si="164"/>
        <v>0</v>
      </c>
      <c r="BC227" s="169">
        <f t="shared" si="211"/>
        <v>0</v>
      </c>
      <c r="BD227" s="293"/>
      <c r="BE227" s="41">
        <f t="shared" si="183"/>
        <v>0</v>
      </c>
      <c r="BF227" s="2">
        <f t="shared" si="166"/>
        <v>0</v>
      </c>
      <c r="BG227" s="233">
        <f t="shared" si="212"/>
        <v>0</v>
      </c>
      <c r="BH227" s="300"/>
      <c r="BI227" s="234">
        <f t="shared" si="184"/>
        <v>0</v>
      </c>
      <c r="BL227" s="34"/>
      <c r="BM227" s="58"/>
      <c r="BN227" s="2">
        <f t="shared" si="221"/>
        <v>0</v>
      </c>
      <c r="BO227" s="34"/>
      <c r="BP227" s="58"/>
      <c r="BQ227" s="2">
        <f t="shared" si="213"/>
        <v>0</v>
      </c>
      <c r="BS227" s="17">
        <f t="shared" si="199"/>
        <v>0</v>
      </c>
      <c r="CT227" s="236">
        <v>44111</v>
      </c>
      <c r="CU227" s="304">
        <f t="shared" si="214"/>
        <v>0</v>
      </c>
      <c r="CV227" s="132">
        <f t="shared" si="215"/>
        <v>0</v>
      </c>
      <c r="CW227" s="132">
        <f t="shared" si="216"/>
        <v>0</v>
      </c>
      <c r="CX227" s="132">
        <f t="shared" si="217"/>
        <v>0</v>
      </c>
      <c r="CY227" s="34">
        <f t="shared" si="218"/>
        <v>0</v>
      </c>
      <c r="CZ227" s="17">
        <f t="shared" si="219"/>
        <v>0</v>
      </c>
      <c r="DA227" s="180">
        <f t="shared" si="220"/>
        <v>0</v>
      </c>
      <c r="DB227" s="132">
        <f t="shared" si="188"/>
        <v>0</v>
      </c>
      <c r="DC227" s="132">
        <f t="shared" si="189"/>
        <v>0</v>
      </c>
      <c r="DD227" s="132">
        <f t="shared" si="190"/>
        <v>0</v>
      </c>
    </row>
    <row r="228" spans="1:108" x14ac:dyDescent="0.25">
      <c r="A228" s="51">
        <v>225</v>
      </c>
      <c r="B228" s="132">
        <v>199</v>
      </c>
      <c r="C228" s="54">
        <v>44112</v>
      </c>
      <c r="D228" s="107">
        <f t="shared" si="186"/>
        <v>0</v>
      </c>
      <c r="E228" s="113">
        <f t="shared" si="202"/>
        <v>0</v>
      </c>
      <c r="F228" s="84">
        <f t="shared" si="203"/>
        <v>0</v>
      </c>
      <c r="G228" s="116"/>
      <c r="H228" s="116"/>
      <c r="I228" s="110">
        <f t="shared" si="167"/>
        <v>0</v>
      </c>
      <c r="J228" s="110">
        <f t="shared" si="172"/>
        <v>84778</v>
      </c>
      <c r="K228" s="123">
        <f t="shared" si="180"/>
        <v>0</v>
      </c>
      <c r="L228" s="126">
        <f t="shared" si="192"/>
        <v>0</v>
      </c>
      <c r="M228" s="70">
        <f t="shared" si="173"/>
        <v>1</v>
      </c>
      <c r="N228" s="73">
        <f t="shared" si="174"/>
        <v>0</v>
      </c>
      <c r="O228" s="73">
        <f t="shared" si="175"/>
        <v>0</v>
      </c>
      <c r="P228" s="70" t="e">
        <f t="shared" si="187"/>
        <v>#DIV/0!</v>
      </c>
      <c r="Q228" s="107">
        <f t="shared" si="144"/>
        <v>0</v>
      </c>
      <c r="R228" s="113">
        <f t="shared" si="204"/>
        <v>0</v>
      </c>
      <c r="S228" s="84">
        <f t="shared" si="205"/>
        <v>0</v>
      </c>
      <c r="T228" s="116"/>
      <c r="U228" s="116"/>
      <c r="V228" s="110">
        <f t="shared" si="168"/>
        <v>0</v>
      </c>
      <c r="W228" s="110">
        <f t="shared" si="176"/>
        <v>11711</v>
      </c>
      <c r="X228" s="123">
        <f t="shared" si="181"/>
        <v>0</v>
      </c>
      <c r="Y228" s="125">
        <f t="shared" si="194"/>
        <v>0</v>
      </c>
      <c r="Z228" s="53">
        <f t="shared" si="177"/>
        <v>1</v>
      </c>
      <c r="AA228" s="73">
        <f t="shared" si="178"/>
        <v>0</v>
      </c>
      <c r="AB228" s="105" t="e">
        <f t="shared" si="197"/>
        <v>#DIV/0!</v>
      </c>
      <c r="AC228" s="106">
        <f t="shared" si="169"/>
        <v>0</v>
      </c>
      <c r="AD228" s="84">
        <f t="shared" si="206"/>
        <v>0</v>
      </c>
      <c r="AE228" s="168">
        <f t="shared" si="207"/>
        <v>0</v>
      </c>
      <c r="AF228" s="116"/>
      <c r="AG228" s="116"/>
      <c r="AH228" s="128">
        <f t="shared" si="170"/>
        <v>0</v>
      </c>
      <c r="AI228" s="128">
        <f t="shared" si="179"/>
        <v>6252</v>
      </c>
      <c r="AJ228" s="123">
        <f t="shared" si="182"/>
        <v>0</v>
      </c>
      <c r="AK228" s="125">
        <f t="shared" si="193"/>
        <v>0</v>
      </c>
      <c r="AL228" s="70">
        <f t="shared" si="200"/>
        <v>1</v>
      </c>
      <c r="AM228" s="73">
        <f t="shared" si="201"/>
        <v>0</v>
      </c>
      <c r="AN228" s="74" t="e">
        <f t="shared" si="208"/>
        <v>#DIV/0!</v>
      </c>
      <c r="AO228" s="316">
        <f t="shared" si="198"/>
        <v>0</v>
      </c>
      <c r="AP228" s="316">
        <f t="shared" si="195"/>
        <v>0</v>
      </c>
      <c r="AQ228" s="316">
        <f t="shared" si="196"/>
        <v>0</v>
      </c>
      <c r="AR228" s="226"/>
      <c r="AS228" s="174"/>
      <c r="AT228" s="169"/>
      <c r="AU228" s="178"/>
      <c r="AV228" s="335"/>
      <c r="AW228" s="235">
        <v>44112</v>
      </c>
      <c r="AX228" s="289"/>
      <c r="AY228" s="232">
        <f t="shared" si="210"/>
        <v>0</v>
      </c>
      <c r="AZ228" s="290"/>
      <c r="BA228" s="41">
        <f t="shared" si="209"/>
        <v>0</v>
      </c>
      <c r="BB228" s="2">
        <f t="shared" si="164"/>
        <v>0</v>
      </c>
      <c r="BC228" s="169">
        <f t="shared" si="211"/>
        <v>0</v>
      </c>
      <c r="BD228" s="293"/>
      <c r="BE228" s="41">
        <f t="shared" si="183"/>
        <v>0</v>
      </c>
      <c r="BF228" s="2">
        <f t="shared" si="166"/>
        <v>0</v>
      </c>
      <c r="BG228" s="233">
        <f t="shared" si="212"/>
        <v>0</v>
      </c>
      <c r="BH228" s="300"/>
      <c r="BI228" s="234">
        <f t="shared" si="184"/>
        <v>0</v>
      </c>
      <c r="BL228" s="34"/>
      <c r="BM228" s="58"/>
      <c r="BN228" s="2">
        <f t="shared" si="221"/>
        <v>0</v>
      </c>
      <c r="BO228" s="34"/>
      <c r="BP228" s="58"/>
      <c r="BQ228" s="2">
        <f t="shared" si="213"/>
        <v>0</v>
      </c>
      <c r="BS228" s="17">
        <f t="shared" si="199"/>
        <v>0</v>
      </c>
      <c r="CT228" s="236">
        <v>44112</v>
      </c>
      <c r="CU228" s="304">
        <f t="shared" si="214"/>
        <v>0</v>
      </c>
      <c r="CV228" s="132">
        <f t="shared" si="215"/>
        <v>0</v>
      </c>
      <c r="CW228" s="132">
        <f t="shared" si="216"/>
        <v>0</v>
      </c>
      <c r="CX228" s="132">
        <f t="shared" si="217"/>
        <v>0</v>
      </c>
      <c r="CY228" s="34">
        <f t="shared" si="218"/>
        <v>0</v>
      </c>
      <c r="CZ228" s="17">
        <f t="shared" si="219"/>
        <v>0</v>
      </c>
      <c r="DA228" s="180">
        <f t="shared" si="220"/>
        <v>0</v>
      </c>
      <c r="DB228" s="132">
        <f t="shared" si="188"/>
        <v>0</v>
      </c>
      <c r="DC228" s="132">
        <f t="shared" si="189"/>
        <v>0</v>
      </c>
      <c r="DD228" s="132">
        <f t="shared" si="190"/>
        <v>0</v>
      </c>
    </row>
    <row r="229" spans="1:108" x14ac:dyDescent="0.25">
      <c r="A229" s="51">
        <v>226</v>
      </c>
      <c r="B229" s="132">
        <v>200</v>
      </c>
      <c r="C229" s="54">
        <v>44113</v>
      </c>
      <c r="D229" s="107">
        <f t="shared" si="186"/>
        <v>0</v>
      </c>
      <c r="E229" s="113">
        <f t="shared" si="202"/>
        <v>0</v>
      </c>
      <c r="F229" s="84">
        <f t="shared" si="203"/>
        <v>0</v>
      </c>
      <c r="G229" s="116"/>
      <c r="H229" s="116"/>
      <c r="I229" s="110">
        <f t="shared" si="167"/>
        <v>0</v>
      </c>
      <c r="J229" s="110">
        <f t="shared" si="172"/>
        <v>84778</v>
      </c>
      <c r="K229" s="123">
        <f t="shared" si="180"/>
        <v>0</v>
      </c>
      <c r="L229" s="126">
        <f t="shared" si="192"/>
        <v>0</v>
      </c>
      <c r="M229" s="70">
        <f t="shared" si="173"/>
        <v>1</v>
      </c>
      <c r="N229" s="73">
        <f t="shared" si="174"/>
        <v>0</v>
      </c>
      <c r="O229" s="73">
        <f t="shared" si="175"/>
        <v>0</v>
      </c>
      <c r="P229" s="70" t="e">
        <f t="shared" si="187"/>
        <v>#DIV/0!</v>
      </c>
      <c r="Q229" s="107">
        <f t="shared" si="144"/>
        <v>0</v>
      </c>
      <c r="R229" s="113">
        <f t="shared" si="204"/>
        <v>0</v>
      </c>
      <c r="S229" s="84">
        <f t="shared" si="205"/>
        <v>0</v>
      </c>
      <c r="T229" s="116"/>
      <c r="U229" s="116"/>
      <c r="V229" s="110">
        <f t="shared" si="168"/>
        <v>0</v>
      </c>
      <c r="W229" s="110">
        <f t="shared" si="176"/>
        <v>11711</v>
      </c>
      <c r="X229" s="123">
        <f t="shared" si="181"/>
        <v>0</v>
      </c>
      <c r="Y229" s="125">
        <f t="shared" si="194"/>
        <v>0</v>
      </c>
      <c r="Z229" s="53">
        <f t="shared" si="177"/>
        <v>1</v>
      </c>
      <c r="AA229" s="73">
        <f t="shared" si="178"/>
        <v>0</v>
      </c>
      <c r="AB229" s="105" t="e">
        <f t="shared" si="197"/>
        <v>#DIV/0!</v>
      </c>
      <c r="AC229" s="106">
        <f t="shared" si="169"/>
        <v>0</v>
      </c>
      <c r="AD229" s="84">
        <f t="shared" si="206"/>
        <v>0</v>
      </c>
      <c r="AE229" s="168">
        <f t="shared" si="207"/>
        <v>0</v>
      </c>
      <c r="AF229" s="116"/>
      <c r="AG229" s="116"/>
      <c r="AH229" s="128">
        <f t="shared" si="170"/>
        <v>0</v>
      </c>
      <c r="AI229" s="128">
        <f t="shared" si="179"/>
        <v>6252</v>
      </c>
      <c r="AJ229" s="123">
        <f t="shared" si="182"/>
        <v>0</v>
      </c>
      <c r="AK229" s="125">
        <f t="shared" si="193"/>
        <v>0</v>
      </c>
      <c r="AL229" s="70">
        <f t="shared" si="200"/>
        <v>1</v>
      </c>
      <c r="AM229" s="73">
        <f t="shared" si="201"/>
        <v>0</v>
      </c>
      <c r="AN229" s="74" t="e">
        <f t="shared" si="208"/>
        <v>#DIV/0!</v>
      </c>
      <c r="AO229" s="316">
        <f t="shared" si="198"/>
        <v>0</v>
      </c>
      <c r="AP229" s="316">
        <f t="shared" si="195"/>
        <v>0</v>
      </c>
      <c r="AQ229" s="316">
        <f t="shared" si="196"/>
        <v>0</v>
      </c>
      <c r="AR229" s="221"/>
      <c r="AS229" s="174"/>
      <c r="AT229" s="169"/>
      <c r="AU229" s="178"/>
      <c r="AV229" s="335"/>
      <c r="AW229" s="235">
        <v>44113</v>
      </c>
      <c r="AX229" s="289"/>
      <c r="AY229" s="232">
        <f t="shared" si="210"/>
        <v>0</v>
      </c>
      <c r="AZ229" s="290"/>
      <c r="BA229" s="41">
        <f t="shared" si="209"/>
        <v>0</v>
      </c>
      <c r="BB229" s="2">
        <f t="shared" si="164"/>
        <v>0</v>
      </c>
      <c r="BC229" s="169">
        <f t="shared" si="211"/>
        <v>0</v>
      </c>
      <c r="BD229" s="293"/>
      <c r="BE229" s="41">
        <f t="shared" si="183"/>
        <v>0</v>
      </c>
      <c r="BF229" s="2">
        <f t="shared" si="166"/>
        <v>0</v>
      </c>
      <c r="BG229" s="233">
        <f t="shared" si="212"/>
        <v>0</v>
      </c>
      <c r="BH229" s="300"/>
      <c r="BI229" s="234">
        <f t="shared" si="184"/>
        <v>0</v>
      </c>
      <c r="BL229" s="34"/>
      <c r="BM229" s="58"/>
      <c r="BN229" s="2">
        <f t="shared" si="221"/>
        <v>0</v>
      </c>
      <c r="BO229" s="34"/>
      <c r="BP229" s="58"/>
      <c r="BQ229" s="2">
        <f t="shared" si="213"/>
        <v>0</v>
      </c>
      <c r="BS229" s="17">
        <f t="shared" si="199"/>
        <v>0</v>
      </c>
      <c r="CT229" s="236">
        <v>44113</v>
      </c>
      <c r="CU229" s="304">
        <f t="shared" si="214"/>
        <v>0</v>
      </c>
      <c r="CV229" s="132">
        <f t="shared" si="215"/>
        <v>0</v>
      </c>
      <c r="CW229" s="132">
        <f t="shared" si="216"/>
        <v>0</v>
      </c>
      <c r="CX229" s="132">
        <f t="shared" si="217"/>
        <v>0</v>
      </c>
      <c r="CY229" s="34">
        <f t="shared" si="218"/>
        <v>0</v>
      </c>
      <c r="CZ229" s="17">
        <f t="shared" si="219"/>
        <v>0</v>
      </c>
      <c r="DA229" s="180">
        <f t="shared" si="220"/>
        <v>0</v>
      </c>
      <c r="DB229" s="132">
        <f t="shared" si="188"/>
        <v>0</v>
      </c>
      <c r="DC229" s="132">
        <f t="shared" si="189"/>
        <v>0</v>
      </c>
      <c r="DD229" s="132">
        <f t="shared" si="190"/>
        <v>0</v>
      </c>
    </row>
    <row r="230" spans="1:108" x14ac:dyDescent="0.25">
      <c r="A230" s="51">
        <v>227</v>
      </c>
      <c r="B230" s="132">
        <v>201</v>
      </c>
      <c r="C230" s="54">
        <v>44114</v>
      </c>
      <c r="D230" s="107">
        <f t="shared" si="186"/>
        <v>0</v>
      </c>
      <c r="E230" s="113">
        <f t="shared" si="202"/>
        <v>0</v>
      </c>
      <c r="F230" s="84">
        <f t="shared" si="203"/>
        <v>0</v>
      </c>
      <c r="G230" s="116"/>
      <c r="H230" s="116"/>
      <c r="I230" s="110">
        <f t="shared" si="167"/>
        <v>0</v>
      </c>
      <c r="J230" s="110">
        <f t="shared" si="172"/>
        <v>84778</v>
      </c>
      <c r="K230" s="123">
        <f t="shared" si="180"/>
        <v>0</v>
      </c>
      <c r="L230" s="126">
        <f t="shared" si="192"/>
        <v>0</v>
      </c>
      <c r="M230" s="70">
        <f t="shared" si="173"/>
        <v>1</v>
      </c>
      <c r="N230" s="73">
        <f t="shared" si="174"/>
        <v>0</v>
      </c>
      <c r="O230" s="73">
        <f t="shared" si="175"/>
        <v>0</v>
      </c>
      <c r="P230" s="70" t="e">
        <f t="shared" si="187"/>
        <v>#DIV/0!</v>
      </c>
      <c r="Q230" s="107">
        <f t="shared" si="144"/>
        <v>0</v>
      </c>
      <c r="R230" s="113">
        <f t="shared" si="204"/>
        <v>0</v>
      </c>
      <c r="S230" s="84">
        <f t="shared" si="205"/>
        <v>0</v>
      </c>
      <c r="T230" s="116"/>
      <c r="U230" s="116"/>
      <c r="V230" s="110">
        <f t="shared" si="168"/>
        <v>0</v>
      </c>
      <c r="W230" s="110">
        <f t="shared" si="176"/>
        <v>11711</v>
      </c>
      <c r="X230" s="123">
        <f t="shared" si="181"/>
        <v>0</v>
      </c>
      <c r="Y230" s="125">
        <f t="shared" si="194"/>
        <v>0</v>
      </c>
      <c r="Z230" s="53">
        <f t="shared" si="177"/>
        <v>1</v>
      </c>
      <c r="AA230" s="73">
        <f t="shared" si="178"/>
        <v>0</v>
      </c>
      <c r="AB230" s="105" t="e">
        <f t="shared" si="197"/>
        <v>#DIV/0!</v>
      </c>
      <c r="AC230" s="106">
        <f t="shared" si="169"/>
        <v>0</v>
      </c>
      <c r="AD230" s="84">
        <f t="shared" si="206"/>
        <v>0</v>
      </c>
      <c r="AE230" s="168">
        <f t="shared" si="207"/>
        <v>0</v>
      </c>
      <c r="AF230" s="116"/>
      <c r="AG230" s="116"/>
      <c r="AH230" s="128">
        <f t="shared" si="170"/>
        <v>0</v>
      </c>
      <c r="AI230" s="128">
        <f t="shared" si="179"/>
        <v>6252</v>
      </c>
      <c r="AJ230" s="123">
        <f t="shared" si="182"/>
        <v>0</v>
      </c>
      <c r="AK230" s="125">
        <f t="shared" si="193"/>
        <v>0</v>
      </c>
      <c r="AL230" s="70">
        <f t="shared" si="200"/>
        <v>1</v>
      </c>
      <c r="AM230" s="73">
        <f t="shared" si="201"/>
        <v>0</v>
      </c>
      <c r="AN230" s="74" t="e">
        <f t="shared" si="208"/>
        <v>#DIV/0!</v>
      </c>
      <c r="AO230" s="316">
        <f t="shared" si="198"/>
        <v>0</v>
      </c>
      <c r="AP230" s="316">
        <f t="shared" si="195"/>
        <v>0</v>
      </c>
      <c r="AQ230" s="316">
        <f t="shared" si="196"/>
        <v>0</v>
      </c>
      <c r="AR230" s="226"/>
      <c r="AS230" s="174"/>
      <c r="AT230" s="169"/>
      <c r="AU230" s="178"/>
      <c r="AV230" s="335"/>
      <c r="AW230" s="235">
        <v>44114</v>
      </c>
      <c r="AX230" s="289"/>
      <c r="AY230" s="232">
        <f t="shared" si="210"/>
        <v>0</v>
      </c>
      <c r="AZ230" s="290"/>
      <c r="BA230" s="41">
        <f t="shared" si="209"/>
        <v>0</v>
      </c>
      <c r="BB230" s="2">
        <f t="shared" si="164"/>
        <v>0</v>
      </c>
      <c r="BC230" s="169">
        <f t="shared" si="211"/>
        <v>0</v>
      </c>
      <c r="BD230" s="293"/>
      <c r="BE230" s="41">
        <f t="shared" si="183"/>
        <v>0</v>
      </c>
      <c r="BF230" s="2">
        <f t="shared" si="166"/>
        <v>0</v>
      </c>
      <c r="BG230" s="233">
        <f t="shared" si="212"/>
        <v>0</v>
      </c>
      <c r="BH230" s="300"/>
      <c r="BI230" s="234">
        <f t="shared" si="184"/>
        <v>0</v>
      </c>
      <c r="BL230" s="34"/>
      <c r="BM230" s="58"/>
      <c r="BN230" s="2">
        <f t="shared" si="221"/>
        <v>0</v>
      </c>
      <c r="BO230" s="34"/>
      <c r="BP230" s="58"/>
      <c r="BQ230" s="2">
        <f t="shared" si="213"/>
        <v>0</v>
      </c>
      <c r="BS230" s="17">
        <f t="shared" si="199"/>
        <v>0</v>
      </c>
      <c r="CT230" s="236">
        <v>44114</v>
      </c>
      <c r="CU230" s="304">
        <f t="shared" si="214"/>
        <v>0</v>
      </c>
      <c r="CV230" s="132">
        <f t="shared" si="215"/>
        <v>0</v>
      </c>
      <c r="CW230" s="132">
        <f t="shared" si="216"/>
        <v>0</v>
      </c>
      <c r="CX230" s="132">
        <f t="shared" si="217"/>
        <v>0</v>
      </c>
      <c r="CY230" s="34">
        <f t="shared" si="218"/>
        <v>0</v>
      </c>
      <c r="CZ230" s="17">
        <f t="shared" si="219"/>
        <v>0</v>
      </c>
      <c r="DA230" s="180">
        <f t="shared" si="220"/>
        <v>0</v>
      </c>
      <c r="DB230" s="132">
        <f t="shared" si="188"/>
        <v>0</v>
      </c>
      <c r="DC230" s="132">
        <f t="shared" si="189"/>
        <v>0</v>
      </c>
      <c r="DD230" s="132">
        <f t="shared" si="190"/>
        <v>0</v>
      </c>
    </row>
    <row r="231" spans="1:108" x14ac:dyDescent="0.25">
      <c r="A231" s="51">
        <v>228</v>
      </c>
      <c r="B231" s="132">
        <v>202</v>
      </c>
      <c r="C231" s="54">
        <v>44115</v>
      </c>
      <c r="D231" s="107">
        <f t="shared" si="186"/>
        <v>0</v>
      </c>
      <c r="E231" s="113">
        <f t="shared" si="202"/>
        <v>0</v>
      </c>
      <c r="F231" s="84">
        <f t="shared" si="203"/>
        <v>0</v>
      </c>
      <c r="G231" s="116"/>
      <c r="H231" s="116"/>
      <c r="I231" s="110">
        <f t="shared" si="167"/>
        <v>0</v>
      </c>
      <c r="J231" s="110">
        <f t="shared" si="172"/>
        <v>84778</v>
      </c>
      <c r="K231" s="123">
        <f t="shared" si="180"/>
        <v>0</v>
      </c>
      <c r="L231" s="126">
        <f t="shared" si="192"/>
        <v>0</v>
      </c>
      <c r="M231" s="70">
        <f t="shared" si="173"/>
        <v>1</v>
      </c>
      <c r="N231" s="73">
        <f t="shared" si="174"/>
        <v>0</v>
      </c>
      <c r="O231" s="73">
        <f t="shared" si="175"/>
        <v>0</v>
      </c>
      <c r="P231" s="70" t="e">
        <f t="shared" si="187"/>
        <v>#DIV/0!</v>
      </c>
      <c r="Q231" s="107">
        <f t="shared" si="144"/>
        <v>0</v>
      </c>
      <c r="R231" s="113">
        <f t="shared" si="204"/>
        <v>0</v>
      </c>
      <c r="S231" s="84">
        <f t="shared" si="205"/>
        <v>0</v>
      </c>
      <c r="T231" s="116"/>
      <c r="U231" s="116"/>
      <c r="V231" s="110">
        <f t="shared" si="168"/>
        <v>0</v>
      </c>
      <c r="W231" s="110">
        <f t="shared" si="176"/>
        <v>11711</v>
      </c>
      <c r="X231" s="123">
        <f t="shared" si="181"/>
        <v>0</v>
      </c>
      <c r="Y231" s="125">
        <f t="shared" si="194"/>
        <v>0</v>
      </c>
      <c r="Z231" s="53">
        <f t="shared" si="177"/>
        <v>1</v>
      </c>
      <c r="AA231" s="73">
        <f t="shared" si="178"/>
        <v>0</v>
      </c>
      <c r="AB231" s="105" t="e">
        <f t="shared" si="197"/>
        <v>#DIV/0!</v>
      </c>
      <c r="AC231" s="106">
        <f t="shared" si="169"/>
        <v>0</v>
      </c>
      <c r="AD231" s="84">
        <f t="shared" si="206"/>
        <v>0</v>
      </c>
      <c r="AE231" s="168">
        <f t="shared" si="207"/>
        <v>0</v>
      </c>
      <c r="AF231" s="116"/>
      <c r="AG231" s="116"/>
      <c r="AH231" s="128">
        <f t="shared" si="170"/>
        <v>0</v>
      </c>
      <c r="AI231" s="128">
        <f t="shared" si="179"/>
        <v>6252</v>
      </c>
      <c r="AJ231" s="123">
        <f t="shared" si="182"/>
        <v>0</v>
      </c>
      <c r="AK231" s="125">
        <f t="shared" si="193"/>
        <v>0</v>
      </c>
      <c r="AL231" s="70">
        <f t="shared" si="200"/>
        <v>1</v>
      </c>
      <c r="AM231" s="73">
        <f t="shared" si="201"/>
        <v>0</v>
      </c>
      <c r="AN231" s="74" t="e">
        <f t="shared" si="208"/>
        <v>#DIV/0!</v>
      </c>
      <c r="AO231" s="316">
        <f t="shared" si="198"/>
        <v>0</v>
      </c>
      <c r="AP231" s="316">
        <f t="shared" si="195"/>
        <v>0</v>
      </c>
      <c r="AQ231" s="316">
        <f t="shared" si="196"/>
        <v>0</v>
      </c>
      <c r="AR231" s="221"/>
      <c r="AS231" s="174"/>
      <c r="AT231" s="169"/>
      <c r="AU231" s="178"/>
      <c r="AV231" s="335"/>
      <c r="AW231" s="235">
        <v>44115</v>
      </c>
      <c r="AX231" s="289"/>
      <c r="AY231" s="232">
        <f t="shared" si="210"/>
        <v>0</v>
      </c>
      <c r="AZ231" s="290"/>
      <c r="BA231" s="41">
        <f t="shared" si="209"/>
        <v>0</v>
      </c>
      <c r="BB231" s="2">
        <f t="shared" si="164"/>
        <v>0</v>
      </c>
      <c r="BC231" s="169">
        <f t="shared" si="211"/>
        <v>0</v>
      </c>
      <c r="BD231" s="293"/>
      <c r="BE231" s="41">
        <f t="shared" ref="BE231:BE236" si="222">SUM(BB225:BB231)/7</f>
        <v>0</v>
      </c>
      <c r="BF231" s="2">
        <f t="shared" si="166"/>
        <v>0</v>
      </c>
      <c r="BG231" s="233">
        <f t="shared" si="212"/>
        <v>0</v>
      </c>
      <c r="BH231" s="300"/>
      <c r="BI231" s="234">
        <f t="shared" ref="BI231:BI236" si="223">SUM(BF225:BF231)/7</f>
        <v>0</v>
      </c>
      <c r="BL231" s="34"/>
      <c r="BM231" s="58"/>
      <c r="BN231" s="2">
        <f t="shared" si="221"/>
        <v>0</v>
      </c>
      <c r="BO231" s="34"/>
      <c r="BP231" s="58"/>
      <c r="BQ231" s="2">
        <f t="shared" si="213"/>
        <v>0</v>
      </c>
      <c r="BS231" s="17">
        <f t="shared" si="199"/>
        <v>0</v>
      </c>
      <c r="CT231" s="236">
        <v>44115</v>
      </c>
      <c r="CU231" s="304">
        <f t="shared" si="214"/>
        <v>0</v>
      </c>
      <c r="CV231" s="132">
        <f t="shared" si="215"/>
        <v>0</v>
      </c>
      <c r="CW231" s="132">
        <f t="shared" si="216"/>
        <v>0</v>
      </c>
      <c r="CX231" s="132">
        <f t="shared" si="217"/>
        <v>0</v>
      </c>
      <c r="CY231" s="34">
        <f t="shared" si="218"/>
        <v>0</v>
      </c>
      <c r="CZ231" s="17">
        <f t="shared" si="219"/>
        <v>0</v>
      </c>
      <c r="DA231" s="180">
        <f t="shared" si="220"/>
        <v>0</v>
      </c>
      <c r="DB231" s="132">
        <f t="shared" si="188"/>
        <v>0</v>
      </c>
      <c r="DC231" s="132">
        <f t="shared" si="189"/>
        <v>0</v>
      </c>
      <c r="DD231" s="132">
        <f t="shared" si="190"/>
        <v>0</v>
      </c>
    </row>
    <row r="232" spans="1:108" x14ac:dyDescent="0.25">
      <c r="A232" s="51">
        <v>229</v>
      </c>
      <c r="B232" s="132">
        <v>203</v>
      </c>
      <c r="C232" s="54">
        <v>44116</v>
      </c>
      <c r="D232" s="107">
        <f t="shared" si="186"/>
        <v>0</v>
      </c>
      <c r="E232" s="113">
        <f t="shared" si="202"/>
        <v>0</v>
      </c>
      <c r="F232" s="84">
        <f t="shared" si="203"/>
        <v>0</v>
      </c>
      <c r="G232" s="116"/>
      <c r="H232" s="116"/>
      <c r="I232" s="110">
        <f t="shared" si="167"/>
        <v>0</v>
      </c>
      <c r="J232" s="110">
        <f t="shared" si="172"/>
        <v>84778</v>
      </c>
      <c r="K232" s="123">
        <f t="shared" si="180"/>
        <v>0</v>
      </c>
      <c r="L232" s="126">
        <f t="shared" si="192"/>
        <v>0</v>
      </c>
      <c r="M232" s="70">
        <f t="shared" si="173"/>
        <v>1</v>
      </c>
      <c r="N232" s="73">
        <f t="shared" si="174"/>
        <v>0</v>
      </c>
      <c r="O232" s="73">
        <f t="shared" si="175"/>
        <v>0</v>
      </c>
      <c r="P232" s="70" t="e">
        <f t="shared" si="187"/>
        <v>#DIV/0!</v>
      </c>
      <c r="Q232" s="107">
        <f t="shared" si="144"/>
        <v>0</v>
      </c>
      <c r="R232" s="113">
        <f t="shared" si="204"/>
        <v>0</v>
      </c>
      <c r="S232" s="84">
        <f t="shared" si="205"/>
        <v>0</v>
      </c>
      <c r="T232" s="116"/>
      <c r="U232" s="116"/>
      <c r="V232" s="110">
        <f t="shared" si="168"/>
        <v>0</v>
      </c>
      <c r="W232" s="110">
        <f t="shared" si="176"/>
        <v>11711</v>
      </c>
      <c r="X232" s="123">
        <f t="shared" si="181"/>
        <v>0</v>
      </c>
      <c r="Y232" s="125">
        <f t="shared" si="194"/>
        <v>0</v>
      </c>
      <c r="Z232" s="53">
        <f t="shared" si="177"/>
        <v>1</v>
      </c>
      <c r="AA232" s="73">
        <f t="shared" si="178"/>
        <v>0</v>
      </c>
      <c r="AB232" s="105" t="e">
        <f t="shared" si="197"/>
        <v>#DIV/0!</v>
      </c>
      <c r="AC232" s="106">
        <f t="shared" si="169"/>
        <v>0</v>
      </c>
      <c r="AD232" s="84">
        <f t="shared" si="206"/>
        <v>0</v>
      </c>
      <c r="AE232" s="168">
        <f t="shared" si="207"/>
        <v>0</v>
      </c>
      <c r="AF232" s="116"/>
      <c r="AG232" s="116"/>
      <c r="AH232" s="128">
        <f t="shared" si="170"/>
        <v>0</v>
      </c>
      <c r="AI232" s="128">
        <f t="shared" si="179"/>
        <v>6252</v>
      </c>
      <c r="AJ232" s="123">
        <f t="shared" si="182"/>
        <v>0</v>
      </c>
      <c r="AK232" s="125">
        <f t="shared" si="193"/>
        <v>0</v>
      </c>
      <c r="AL232" s="70">
        <f t="shared" si="200"/>
        <v>1</v>
      </c>
      <c r="AM232" s="73">
        <f t="shared" si="201"/>
        <v>0</v>
      </c>
      <c r="AN232" s="74" t="e">
        <f t="shared" si="208"/>
        <v>#DIV/0!</v>
      </c>
      <c r="AO232" s="316">
        <f t="shared" si="198"/>
        <v>0</v>
      </c>
      <c r="AP232" s="316">
        <f t="shared" si="195"/>
        <v>0</v>
      </c>
      <c r="AQ232" s="316">
        <f t="shared" si="196"/>
        <v>0</v>
      </c>
      <c r="AR232" s="226"/>
      <c r="AS232" s="174"/>
      <c r="AT232" s="169"/>
      <c r="AU232" s="178"/>
      <c r="AV232" s="335"/>
      <c r="AW232" s="235">
        <v>44116</v>
      </c>
      <c r="AX232" s="289"/>
      <c r="AY232" s="232">
        <f t="shared" si="210"/>
        <v>0</v>
      </c>
      <c r="AZ232" s="290"/>
      <c r="BA232" s="41">
        <f t="shared" si="209"/>
        <v>0</v>
      </c>
      <c r="BB232" s="2">
        <f t="shared" si="164"/>
        <v>0</v>
      </c>
      <c r="BC232" s="169">
        <f t="shared" si="211"/>
        <v>0</v>
      </c>
      <c r="BD232" s="293"/>
      <c r="BE232" s="41">
        <f t="shared" si="222"/>
        <v>0</v>
      </c>
      <c r="BF232" s="2">
        <f t="shared" si="166"/>
        <v>0</v>
      </c>
      <c r="BG232" s="233">
        <f t="shared" si="212"/>
        <v>0</v>
      </c>
      <c r="BH232" s="300"/>
      <c r="BI232" s="234">
        <f t="shared" si="223"/>
        <v>0</v>
      </c>
      <c r="BL232" s="34"/>
      <c r="BM232" s="58"/>
      <c r="BN232" s="2">
        <f t="shared" si="221"/>
        <v>0</v>
      </c>
      <c r="BO232" s="34"/>
      <c r="BP232" s="58"/>
      <c r="BQ232" s="2">
        <f t="shared" si="213"/>
        <v>0</v>
      </c>
      <c r="BS232" s="17">
        <f t="shared" si="199"/>
        <v>0</v>
      </c>
      <c r="CT232" s="236">
        <v>44116</v>
      </c>
      <c r="CU232" s="304">
        <f t="shared" si="214"/>
        <v>0</v>
      </c>
      <c r="CV232" s="132">
        <f t="shared" si="215"/>
        <v>0</v>
      </c>
      <c r="CW232" s="132">
        <f t="shared" si="216"/>
        <v>0</v>
      </c>
      <c r="CX232" s="132">
        <f t="shared" si="217"/>
        <v>0</v>
      </c>
      <c r="CY232" s="34">
        <f t="shared" si="218"/>
        <v>0</v>
      </c>
      <c r="CZ232" s="17">
        <f t="shared" si="219"/>
        <v>0</v>
      </c>
      <c r="DA232" s="180">
        <f t="shared" si="220"/>
        <v>0</v>
      </c>
      <c r="DB232" s="132">
        <f t="shared" si="188"/>
        <v>0</v>
      </c>
      <c r="DC232" s="132">
        <f t="shared" si="189"/>
        <v>0</v>
      </c>
      <c r="DD232" s="132">
        <f t="shared" si="190"/>
        <v>0</v>
      </c>
    </row>
    <row r="233" spans="1:108" x14ac:dyDescent="0.25">
      <c r="A233" s="51">
        <v>230</v>
      </c>
      <c r="B233" s="132">
        <v>204</v>
      </c>
      <c r="C233" s="54">
        <v>44117</v>
      </c>
      <c r="D233" s="107">
        <f t="shared" si="186"/>
        <v>0</v>
      </c>
      <c r="E233" s="113">
        <f t="shared" si="202"/>
        <v>0</v>
      </c>
      <c r="F233" s="84">
        <f t="shared" si="203"/>
        <v>0</v>
      </c>
      <c r="G233" s="116"/>
      <c r="H233" s="116"/>
      <c r="I233" s="110">
        <f t="shared" si="167"/>
        <v>0</v>
      </c>
      <c r="J233" s="110">
        <f t="shared" si="172"/>
        <v>84778</v>
      </c>
      <c r="K233" s="123">
        <f t="shared" si="180"/>
        <v>0</v>
      </c>
      <c r="L233" s="126">
        <f t="shared" si="192"/>
        <v>0</v>
      </c>
      <c r="M233" s="70">
        <f t="shared" si="173"/>
        <v>1</v>
      </c>
      <c r="N233" s="73">
        <f t="shared" si="174"/>
        <v>0</v>
      </c>
      <c r="O233" s="73">
        <f t="shared" si="175"/>
        <v>0</v>
      </c>
      <c r="P233" s="70" t="e">
        <f t="shared" si="187"/>
        <v>#DIV/0!</v>
      </c>
      <c r="Q233" s="107">
        <f t="shared" si="144"/>
        <v>0</v>
      </c>
      <c r="R233" s="113">
        <f t="shared" si="204"/>
        <v>0</v>
      </c>
      <c r="S233" s="84">
        <f t="shared" si="205"/>
        <v>0</v>
      </c>
      <c r="T233" s="116"/>
      <c r="U233" s="116"/>
      <c r="V233" s="110">
        <f t="shared" si="168"/>
        <v>0</v>
      </c>
      <c r="W233" s="110">
        <f t="shared" si="176"/>
        <v>11711</v>
      </c>
      <c r="X233" s="123">
        <f t="shared" si="181"/>
        <v>0</v>
      </c>
      <c r="Y233" s="125">
        <f t="shared" si="194"/>
        <v>0</v>
      </c>
      <c r="Z233" s="53">
        <f t="shared" si="177"/>
        <v>1</v>
      </c>
      <c r="AA233" s="73">
        <f t="shared" si="178"/>
        <v>0</v>
      </c>
      <c r="AB233" s="105" t="e">
        <f t="shared" si="197"/>
        <v>#DIV/0!</v>
      </c>
      <c r="AC233" s="106">
        <f t="shared" si="169"/>
        <v>0</v>
      </c>
      <c r="AD233" s="84">
        <f t="shared" si="206"/>
        <v>0</v>
      </c>
      <c r="AE233" s="168">
        <f t="shared" si="207"/>
        <v>0</v>
      </c>
      <c r="AF233" s="116"/>
      <c r="AG233" s="116"/>
      <c r="AH233" s="128">
        <f t="shared" si="170"/>
        <v>0</v>
      </c>
      <c r="AI233" s="128">
        <f t="shared" si="179"/>
        <v>6252</v>
      </c>
      <c r="AJ233" s="123">
        <f t="shared" si="182"/>
        <v>0</v>
      </c>
      <c r="AK233" s="125">
        <f t="shared" si="193"/>
        <v>0</v>
      </c>
      <c r="AL233" s="70">
        <f t="shared" si="200"/>
        <v>1</v>
      </c>
      <c r="AM233" s="73">
        <f t="shared" si="201"/>
        <v>0</v>
      </c>
      <c r="AN233" s="74" t="e">
        <f t="shared" si="208"/>
        <v>#DIV/0!</v>
      </c>
      <c r="AO233" s="316">
        <f t="shared" si="198"/>
        <v>0</v>
      </c>
      <c r="AP233" s="316">
        <f t="shared" si="195"/>
        <v>0</v>
      </c>
      <c r="AQ233" s="316">
        <f t="shared" si="196"/>
        <v>0</v>
      </c>
      <c r="AR233" s="221"/>
      <c r="AS233" s="174"/>
      <c r="AT233" s="169"/>
      <c r="AU233" s="178"/>
      <c r="AV233" s="335"/>
      <c r="AW233" s="235">
        <v>44117</v>
      </c>
      <c r="AX233" s="289"/>
      <c r="AY233" s="232">
        <f t="shared" si="210"/>
        <v>0</v>
      </c>
      <c r="AZ233" s="290"/>
      <c r="BA233" s="41">
        <f t="shared" si="209"/>
        <v>0</v>
      </c>
      <c r="BB233" s="2">
        <f t="shared" si="164"/>
        <v>0</v>
      </c>
      <c r="BC233" s="169">
        <f t="shared" si="211"/>
        <v>0</v>
      </c>
      <c r="BD233" s="293"/>
      <c r="BE233" s="41">
        <f t="shared" si="222"/>
        <v>0</v>
      </c>
      <c r="BF233" s="2">
        <f t="shared" si="166"/>
        <v>0</v>
      </c>
      <c r="BG233" s="233">
        <f t="shared" si="212"/>
        <v>0</v>
      </c>
      <c r="BH233" s="300"/>
      <c r="BI233" s="234">
        <f t="shared" si="223"/>
        <v>0</v>
      </c>
      <c r="BL233" s="34"/>
      <c r="BM233" s="58"/>
      <c r="BN233" s="2">
        <f t="shared" si="221"/>
        <v>0</v>
      </c>
      <c r="BO233" s="34"/>
      <c r="BP233" s="58"/>
      <c r="BQ233" s="2">
        <f t="shared" si="213"/>
        <v>0</v>
      </c>
      <c r="BS233" s="17">
        <f t="shared" si="199"/>
        <v>0</v>
      </c>
      <c r="CT233" s="236">
        <v>44117</v>
      </c>
      <c r="CU233" s="304">
        <f t="shared" si="214"/>
        <v>0</v>
      </c>
      <c r="CV233" s="132">
        <f t="shared" si="215"/>
        <v>0</v>
      </c>
      <c r="CW233" s="132">
        <f t="shared" si="216"/>
        <v>0</v>
      </c>
      <c r="CX233" s="132">
        <f t="shared" si="217"/>
        <v>0</v>
      </c>
      <c r="CY233" s="34">
        <f t="shared" si="218"/>
        <v>0</v>
      </c>
      <c r="CZ233" s="17">
        <f t="shared" si="219"/>
        <v>0</v>
      </c>
      <c r="DA233" s="180">
        <f t="shared" si="220"/>
        <v>0</v>
      </c>
      <c r="DB233" s="132">
        <f t="shared" si="188"/>
        <v>0</v>
      </c>
      <c r="DC233" s="132">
        <f t="shared" si="189"/>
        <v>0</v>
      </c>
      <c r="DD233" s="132">
        <f t="shared" si="190"/>
        <v>0</v>
      </c>
    </row>
    <row r="234" spans="1:108" x14ac:dyDescent="0.25">
      <c r="A234" s="51">
        <v>231</v>
      </c>
      <c r="B234" s="132">
        <v>205</v>
      </c>
      <c r="C234" s="54">
        <v>44118</v>
      </c>
      <c r="D234" s="107">
        <f t="shared" si="186"/>
        <v>0</v>
      </c>
      <c r="E234" s="113">
        <f t="shared" si="202"/>
        <v>0</v>
      </c>
      <c r="F234" s="84">
        <f t="shared" si="203"/>
        <v>0</v>
      </c>
      <c r="G234" s="116"/>
      <c r="H234" s="116"/>
      <c r="I234" s="110">
        <f t="shared" si="167"/>
        <v>0</v>
      </c>
      <c r="J234" s="110">
        <f t="shared" si="172"/>
        <v>84778</v>
      </c>
      <c r="K234" s="123">
        <f t="shared" si="180"/>
        <v>0</v>
      </c>
      <c r="L234" s="126">
        <f t="shared" si="192"/>
        <v>0</v>
      </c>
      <c r="M234" s="70">
        <f t="shared" si="173"/>
        <v>1</v>
      </c>
      <c r="N234" s="73">
        <f t="shared" si="174"/>
        <v>0</v>
      </c>
      <c r="O234" s="73">
        <f t="shared" si="175"/>
        <v>0</v>
      </c>
      <c r="P234" s="70" t="e">
        <f t="shared" si="187"/>
        <v>#DIV/0!</v>
      </c>
      <c r="Q234" s="107">
        <f t="shared" ref="Q234:Q236" si="224">R234-S234-AC234</f>
        <v>0</v>
      </c>
      <c r="R234" s="113">
        <f t="shared" si="204"/>
        <v>0</v>
      </c>
      <c r="S234" s="84">
        <f t="shared" si="205"/>
        <v>0</v>
      </c>
      <c r="T234" s="116"/>
      <c r="U234" s="116"/>
      <c r="V234" s="110">
        <f t="shared" si="168"/>
        <v>0</v>
      </c>
      <c r="W234" s="110">
        <f t="shared" si="176"/>
        <v>11711</v>
      </c>
      <c r="X234" s="123">
        <f t="shared" si="181"/>
        <v>0</v>
      </c>
      <c r="Y234" s="125">
        <f t="shared" si="194"/>
        <v>0</v>
      </c>
      <c r="Z234" s="53">
        <f t="shared" si="177"/>
        <v>1</v>
      </c>
      <c r="AA234" s="73">
        <f t="shared" si="178"/>
        <v>0</v>
      </c>
      <c r="AB234" s="105" t="e">
        <f t="shared" si="197"/>
        <v>#DIV/0!</v>
      </c>
      <c r="AC234" s="106">
        <f t="shared" si="169"/>
        <v>0</v>
      </c>
      <c r="AD234" s="84">
        <f t="shared" si="206"/>
        <v>0</v>
      </c>
      <c r="AE234" s="168">
        <f t="shared" si="207"/>
        <v>0</v>
      </c>
      <c r="AF234" s="116"/>
      <c r="AG234" s="116"/>
      <c r="AH234" s="128">
        <f t="shared" si="170"/>
        <v>0</v>
      </c>
      <c r="AI234" s="128">
        <f t="shared" si="179"/>
        <v>6252</v>
      </c>
      <c r="AJ234" s="123">
        <f t="shared" si="182"/>
        <v>0</v>
      </c>
      <c r="AK234" s="125">
        <f t="shared" si="193"/>
        <v>0</v>
      </c>
      <c r="AL234" s="70">
        <f t="shared" si="200"/>
        <v>1</v>
      </c>
      <c r="AM234" s="73">
        <f t="shared" si="201"/>
        <v>0</v>
      </c>
      <c r="AN234" s="74" t="e">
        <f t="shared" si="208"/>
        <v>#DIV/0!</v>
      </c>
      <c r="AO234" s="316">
        <f t="shared" si="198"/>
        <v>0</v>
      </c>
      <c r="AP234" s="316">
        <f t="shared" si="195"/>
        <v>0</v>
      </c>
      <c r="AQ234" s="316">
        <f t="shared" si="196"/>
        <v>0</v>
      </c>
      <c r="AR234" s="226"/>
      <c r="AS234" s="174"/>
      <c r="AT234" s="169"/>
      <c r="AU234" s="178"/>
      <c r="AV234" s="335"/>
      <c r="AW234" s="235">
        <v>44118</v>
      </c>
      <c r="AX234" s="289"/>
      <c r="AY234" s="232">
        <f t="shared" si="210"/>
        <v>0</v>
      </c>
      <c r="AZ234" s="290"/>
      <c r="BA234" s="41">
        <f t="shared" si="209"/>
        <v>0</v>
      </c>
      <c r="BB234" s="2">
        <f t="shared" si="164"/>
        <v>0</v>
      </c>
      <c r="BC234" s="169">
        <f t="shared" si="211"/>
        <v>0</v>
      </c>
      <c r="BD234" s="293"/>
      <c r="BE234" s="41">
        <f t="shared" si="222"/>
        <v>0</v>
      </c>
      <c r="BF234" s="2">
        <f t="shared" si="166"/>
        <v>0</v>
      </c>
      <c r="BG234" s="233">
        <f t="shared" si="212"/>
        <v>0</v>
      </c>
      <c r="BH234" s="300"/>
      <c r="BI234" s="234">
        <f t="shared" si="223"/>
        <v>0</v>
      </c>
      <c r="BL234" s="34"/>
      <c r="BM234" s="58"/>
      <c r="BN234" s="2">
        <f t="shared" si="221"/>
        <v>0</v>
      </c>
      <c r="BO234" s="34"/>
      <c r="BP234" s="58"/>
      <c r="BQ234" s="2">
        <f t="shared" si="213"/>
        <v>0</v>
      </c>
      <c r="BS234" s="17">
        <f t="shared" si="199"/>
        <v>0</v>
      </c>
      <c r="CT234" s="236">
        <v>44118</v>
      </c>
      <c r="CU234" s="304">
        <f t="shared" si="214"/>
        <v>0</v>
      </c>
      <c r="CV234" s="132">
        <f t="shared" si="215"/>
        <v>0</v>
      </c>
      <c r="CW234" s="132">
        <f t="shared" si="216"/>
        <v>0</v>
      </c>
      <c r="CX234" s="132">
        <f t="shared" si="217"/>
        <v>0</v>
      </c>
      <c r="CY234" s="34">
        <f t="shared" si="218"/>
        <v>0</v>
      </c>
      <c r="CZ234" s="17">
        <f t="shared" si="219"/>
        <v>0</v>
      </c>
      <c r="DA234" s="180">
        <f t="shared" si="220"/>
        <v>0</v>
      </c>
      <c r="DB234" s="132">
        <f t="shared" si="188"/>
        <v>0</v>
      </c>
      <c r="DC234" s="132">
        <f t="shared" si="189"/>
        <v>0</v>
      </c>
      <c r="DD234" s="132">
        <f t="shared" si="190"/>
        <v>0</v>
      </c>
    </row>
    <row r="235" spans="1:108" x14ac:dyDescent="0.25">
      <c r="A235" s="51">
        <v>232</v>
      </c>
      <c r="B235" s="132">
        <v>206</v>
      </c>
      <c r="C235" s="54">
        <v>44119</v>
      </c>
      <c r="D235" s="107">
        <f t="shared" si="186"/>
        <v>0</v>
      </c>
      <c r="E235" s="113">
        <f t="shared" si="202"/>
        <v>0</v>
      </c>
      <c r="F235" s="84">
        <f t="shared" si="203"/>
        <v>0</v>
      </c>
      <c r="G235" s="116"/>
      <c r="H235" s="116"/>
      <c r="I235" s="110">
        <f t="shared" si="167"/>
        <v>0</v>
      </c>
      <c r="J235" s="110">
        <f t="shared" si="172"/>
        <v>84778</v>
      </c>
      <c r="K235" s="123">
        <f t="shared" si="180"/>
        <v>0</v>
      </c>
      <c r="L235" s="126">
        <f t="shared" si="192"/>
        <v>0</v>
      </c>
      <c r="M235" s="70">
        <f t="shared" si="173"/>
        <v>1</v>
      </c>
      <c r="N235" s="73">
        <f t="shared" si="174"/>
        <v>0</v>
      </c>
      <c r="O235" s="73">
        <f t="shared" si="175"/>
        <v>0</v>
      </c>
      <c r="P235" s="70" t="e">
        <f t="shared" si="187"/>
        <v>#DIV/0!</v>
      </c>
      <c r="Q235" s="107">
        <f t="shared" si="224"/>
        <v>0</v>
      </c>
      <c r="R235" s="113">
        <f t="shared" si="204"/>
        <v>0</v>
      </c>
      <c r="S235" s="84">
        <f t="shared" si="205"/>
        <v>0</v>
      </c>
      <c r="T235" s="116"/>
      <c r="U235" s="116"/>
      <c r="V235" s="110">
        <f t="shared" si="168"/>
        <v>0</v>
      </c>
      <c r="W235" s="110">
        <f t="shared" si="176"/>
        <v>11711</v>
      </c>
      <c r="X235" s="123">
        <f t="shared" si="181"/>
        <v>0</v>
      </c>
      <c r="Y235" s="125">
        <f t="shared" si="194"/>
        <v>0</v>
      </c>
      <c r="Z235" s="53">
        <f t="shared" si="177"/>
        <v>1</v>
      </c>
      <c r="AA235" s="73">
        <f t="shared" si="178"/>
        <v>0</v>
      </c>
      <c r="AB235" s="105" t="e">
        <f t="shared" si="197"/>
        <v>#DIV/0!</v>
      </c>
      <c r="AC235" s="106">
        <f t="shared" si="169"/>
        <v>0</v>
      </c>
      <c r="AD235" s="84">
        <f t="shared" si="206"/>
        <v>0</v>
      </c>
      <c r="AE235" s="168">
        <f t="shared" si="207"/>
        <v>0</v>
      </c>
      <c r="AF235" s="116"/>
      <c r="AG235" s="116"/>
      <c r="AH235" s="128">
        <f t="shared" si="170"/>
        <v>0</v>
      </c>
      <c r="AI235" s="128">
        <f t="shared" si="179"/>
        <v>6252</v>
      </c>
      <c r="AJ235" s="123">
        <f t="shared" si="182"/>
        <v>0</v>
      </c>
      <c r="AK235" s="125">
        <f t="shared" si="193"/>
        <v>0</v>
      </c>
      <c r="AL235" s="70">
        <f t="shared" si="200"/>
        <v>1</v>
      </c>
      <c r="AM235" s="73">
        <f t="shared" si="201"/>
        <v>0</v>
      </c>
      <c r="AN235" s="74" t="e">
        <f t="shared" si="208"/>
        <v>#DIV/0!</v>
      </c>
      <c r="AO235" s="316">
        <f t="shared" si="198"/>
        <v>0</v>
      </c>
      <c r="AP235" s="316">
        <f t="shared" si="195"/>
        <v>0</v>
      </c>
      <c r="AQ235" s="316">
        <f t="shared" si="196"/>
        <v>0</v>
      </c>
      <c r="AR235" s="221"/>
      <c r="AS235" s="174"/>
      <c r="AT235" s="169"/>
      <c r="AU235" s="178"/>
      <c r="AV235" s="335"/>
      <c r="AW235" s="235">
        <v>44119</v>
      </c>
      <c r="AX235" s="289"/>
      <c r="AY235" s="232">
        <f t="shared" si="210"/>
        <v>0</v>
      </c>
      <c r="AZ235" s="290"/>
      <c r="BA235" s="41">
        <f t="shared" si="209"/>
        <v>0</v>
      </c>
      <c r="BB235" s="2">
        <f t="shared" si="164"/>
        <v>0</v>
      </c>
      <c r="BC235" s="169">
        <f t="shared" si="211"/>
        <v>0</v>
      </c>
      <c r="BD235" s="293"/>
      <c r="BE235" s="41">
        <f t="shared" si="222"/>
        <v>0</v>
      </c>
      <c r="BF235" s="2">
        <f t="shared" si="166"/>
        <v>0</v>
      </c>
      <c r="BG235" s="233">
        <f t="shared" si="212"/>
        <v>0</v>
      </c>
      <c r="BH235" s="300"/>
      <c r="BI235" s="234">
        <f t="shared" si="223"/>
        <v>0</v>
      </c>
      <c r="BL235" s="34"/>
      <c r="BM235" s="58"/>
      <c r="BN235" s="2">
        <f t="shared" si="221"/>
        <v>0</v>
      </c>
      <c r="BO235" s="34"/>
      <c r="BP235" s="58"/>
      <c r="BQ235" s="2">
        <f t="shared" si="213"/>
        <v>0</v>
      </c>
      <c r="BS235" s="17">
        <f t="shared" si="199"/>
        <v>0</v>
      </c>
      <c r="CT235" s="236">
        <v>44119</v>
      </c>
      <c r="CU235" s="304">
        <f t="shared" si="214"/>
        <v>0</v>
      </c>
      <c r="CV235" s="132">
        <f t="shared" si="215"/>
        <v>0</v>
      </c>
      <c r="CW235" s="132">
        <f t="shared" si="216"/>
        <v>0</v>
      </c>
      <c r="CX235" s="132">
        <f t="shared" si="217"/>
        <v>0</v>
      </c>
      <c r="CY235" s="34">
        <f t="shared" si="218"/>
        <v>0</v>
      </c>
      <c r="CZ235" s="17">
        <f t="shared" si="219"/>
        <v>0</v>
      </c>
      <c r="DA235" s="180">
        <f t="shared" si="220"/>
        <v>0</v>
      </c>
      <c r="DB235" s="132">
        <f t="shared" si="188"/>
        <v>0</v>
      </c>
      <c r="DC235" s="132">
        <f t="shared" si="189"/>
        <v>0</v>
      </c>
      <c r="DD235" s="132">
        <f t="shared" si="190"/>
        <v>0</v>
      </c>
    </row>
    <row r="236" spans="1:108" ht="15.75" thickBot="1" x14ac:dyDescent="0.3">
      <c r="A236" s="51">
        <v>233</v>
      </c>
      <c r="B236" s="132">
        <v>207</v>
      </c>
      <c r="C236" s="54">
        <v>44120</v>
      </c>
      <c r="D236" s="107">
        <f t="shared" si="186"/>
        <v>0</v>
      </c>
      <c r="E236" s="113">
        <f t="shared" si="202"/>
        <v>0</v>
      </c>
      <c r="F236" s="84">
        <f t="shared" si="203"/>
        <v>0</v>
      </c>
      <c r="G236" s="116"/>
      <c r="H236" s="116"/>
      <c r="I236" s="110">
        <f t="shared" si="167"/>
        <v>0</v>
      </c>
      <c r="J236" s="110">
        <f t="shared" si="172"/>
        <v>84778</v>
      </c>
      <c r="K236" s="123">
        <f t="shared" si="180"/>
        <v>0</v>
      </c>
      <c r="L236" s="126">
        <f t="shared" si="192"/>
        <v>0</v>
      </c>
      <c r="M236" s="70">
        <f t="shared" si="173"/>
        <v>1</v>
      </c>
      <c r="N236" s="73">
        <f t="shared" si="174"/>
        <v>0</v>
      </c>
      <c r="O236" s="73">
        <f t="shared" si="175"/>
        <v>0</v>
      </c>
      <c r="P236" s="70" t="e">
        <f t="shared" si="187"/>
        <v>#DIV/0!</v>
      </c>
      <c r="Q236" s="107">
        <f t="shared" si="224"/>
        <v>0</v>
      </c>
      <c r="R236" s="113">
        <f t="shared" si="204"/>
        <v>0</v>
      </c>
      <c r="S236" s="84">
        <f t="shared" si="205"/>
        <v>0</v>
      </c>
      <c r="T236" s="116"/>
      <c r="U236" s="116"/>
      <c r="V236" s="110">
        <f t="shared" si="168"/>
        <v>0</v>
      </c>
      <c r="W236" s="110">
        <f t="shared" si="176"/>
        <v>11711</v>
      </c>
      <c r="X236" s="123">
        <f t="shared" si="181"/>
        <v>0</v>
      </c>
      <c r="Y236" s="125">
        <f t="shared" si="194"/>
        <v>0</v>
      </c>
      <c r="Z236" s="53">
        <f t="shared" si="177"/>
        <v>1</v>
      </c>
      <c r="AA236" s="73">
        <f t="shared" si="178"/>
        <v>0</v>
      </c>
      <c r="AB236" s="105" t="e">
        <f t="shared" si="197"/>
        <v>#DIV/0!</v>
      </c>
      <c r="AC236" s="106">
        <f t="shared" si="169"/>
        <v>0</v>
      </c>
      <c r="AD236" s="84">
        <f t="shared" si="206"/>
        <v>0</v>
      </c>
      <c r="AE236" s="168">
        <f t="shared" si="207"/>
        <v>0</v>
      </c>
      <c r="AF236" s="116"/>
      <c r="AG236" s="116"/>
      <c r="AH236" s="128">
        <f t="shared" si="170"/>
        <v>0</v>
      </c>
      <c r="AI236" s="128">
        <f t="shared" si="179"/>
        <v>6252</v>
      </c>
      <c r="AJ236" s="123">
        <f t="shared" si="182"/>
        <v>0</v>
      </c>
      <c r="AK236" s="125">
        <f t="shared" si="193"/>
        <v>0</v>
      </c>
      <c r="AL236" s="70">
        <f t="shared" si="200"/>
        <v>1</v>
      </c>
      <c r="AM236" s="73">
        <f t="shared" si="201"/>
        <v>0</v>
      </c>
      <c r="AN236" s="74" t="e">
        <f t="shared" si="208"/>
        <v>#DIV/0!</v>
      </c>
      <c r="AO236" s="316">
        <f t="shared" si="198"/>
        <v>0</v>
      </c>
      <c r="AP236" s="316">
        <f t="shared" si="195"/>
        <v>0</v>
      </c>
      <c r="AQ236" s="316">
        <f t="shared" si="196"/>
        <v>0</v>
      </c>
      <c r="AR236" s="226"/>
      <c r="AS236" s="174"/>
      <c r="AT236" s="169"/>
      <c r="AU236" s="178"/>
      <c r="AV236" s="335"/>
      <c r="AW236" s="235">
        <v>44120</v>
      </c>
      <c r="AX236" s="289"/>
      <c r="AY236" s="232">
        <f t="shared" si="210"/>
        <v>0</v>
      </c>
      <c r="AZ236" s="290"/>
      <c r="BA236" s="41">
        <f t="shared" si="209"/>
        <v>0</v>
      </c>
      <c r="BB236" s="2">
        <f t="shared" si="164"/>
        <v>0</v>
      </c>
      <c r="BC236" s="294">
        <f t="shared" si="211"/>
        <v>0</v>
      </c>
      <c r="BD236" s="295"/>
      <c r="BE236" s="41">
        <f t="shared" si="222"/>
        <v>0</v>
      </c>
      <c r="BF236" s="2">
        <f t="shared" si="166"/>
        <v>0</v>
      </c>
      <c r="BG236" s="298">
        <f t="shared" si="212"/>
        <v>0</v>
      </c>
      <c r="BH236" s="301"/>
      <c r="BI236" s="234">
        <f t="shared" si="223"/>
        <v>0</v>
      </c>
      <c r="BL236" s="34"/>
      <c r="BM236" s="58"/>
      <c r="BN236" s="2">
        <f t="shared" si="221"/>
        <v>0</v>
      </c>
      <c r="BO236" s="34"/>
      <c r="BP236" s="58"/>
      <c r="BQ236" s="2">
        <f t="shared" si="213"/>
        <v>0</v>
      </c>
      <c r="BS236" s="17">
        <f t="shared" si="199"/>
        <v>0</v>
      </c>
      <c r="CT236" s="236">
        <v>44120</v>
      </c>
      <c r="CU236" s="304">
        <f t="shared" si="214"/>
        <v>0</v>
      </c>
      <c r="CV236" s="132">
        <f t="shared" si="215"/>
        <v>0</v>
      </c>
      <c r="CW236" s="132">
        <f t="shared" si="216"/>
        <v>0</v>
      </c>
      <c r="CX236" s="132">
        <f t="shared" si="217"/>
        <v>0</v>
      </c>
      <c r="CY236" s="276">
        <f t="shared" si="218"/>
        <v>0</v>
      </c>
      <c r="CZ236" s="35">
        <f t="shared" si="219"/>
        <v>0</v>
      </c>
      <c r="DA236" s="313">
        <f t="shared" si="220"/>
        <v>0</v>
      </c>
      <c r="DB236" s="132">
        <f t="shared" si="188"/>
        <v>0</v>
      </c>
      <c r="DC236" s="132">
        <f t="shared" si="189"/>
        <v>0</v>
      </c>
      <c r="DD236" s="132">
        <f t="shared" si="190"/>
        <v>0</v>
      </c>
    </row>
    <row r="237" spans="1:108" x14ac:dyDescent="0.25">
      <c r="AX237" s="51"/>
      <c r="AY237" s="51"/>
      <c r="AZ237" s="51"/>
      <c r="BO237" s="132"/>
      <c r="BP237" s="2"/>
    </row>
    <row r="292" spans="32:35" x14ac:dyDescent="0.25">
      <c r="AF292" s="132">
        <v>3597</v>
      </c>
      <c r="AG292" s="132">
        <v>5427</v>
      </c>
      <c r="AH292" s="132">
        <f>AG292-AF292</f>
        <v>1830</v>
      </c>
      <c r="AI292" s="18">
        <f>AG292/AF292</f>
        <v>1.5087572977481234</v>
      </c>
    </row>
    <row r="293" spans="32:35" x14ac:dyDescent="0.25">
      <c r="AF293" s="132">
        <v>57</v>
      </c>
      <c r="AG293" s="132">
        <v>43</v>
      </c>
      <c r="AH293" s="132">
        <f t="shared" ref="AH293:AH294" si="225">AG293-AF293</f>
        <v>-14</v>
      </c>
      <c r="AI293" s="18">
        <f>1-(AG293/AF293)</f>
        <v>0.24561403508771928</v>
      </c>
    </row>
    <row r="294" spans="32:35" x14ac:dyDescent="0.25">
      <c r="AF294" s="132">
        <v>24</v>
      </c>
      <c r="AG294" s="132">
        <v>17</v>
      </c>
      <c r="AH294" s="132">
        <f t="shared" si="225"/>
        <v>-7</v>
      </c>
      <c r="AI294" s="18">
        <f>1-(AG294/AF294)</f>
        <v>0.29166666666666663</v>
      </c>
    </row>
  </sheetData>
  <conditionalFormatting sqref="BH4:BH53">
    <cfRule type="colorScale" priority="10">
      <colorScale>
        <cfvo type="min"/>
        <cfvo type="max"/>
        <color rgb="FFFCFCFF"/>
        <color rgb="FFF8696B"/>
      </colorScale>
    </cfRule>
  </conditionalFormatting>
  <conditionalFormatting sqref="BI4:BI53">
    <cfRule type="colorScale" priority="11">
      <colorScale>
        <cfvo type="min"/>
        <cfvo type="max"/>
        <color rgb="FFFCFCFF"/>
        <color rgb="FFF8696B"/>
      </colorScale>
    </cfRule>
  </conditionalFormatting>
  <conditionalFormatting sqref="BJ4:BJ53">
    <cfRule type="colorScale" priority="9">
      <colorScale>
        <cfvo type="min"/>
        <cfvo type="max"/>
        <color rgb="FFFCFCFF"/>
        <color rgb="FFF8696B"/>
      </colorScale>
    </cfRule>
  </conditionalFormatting>
  <conditionalFormatting sqref="BN4:BN53 BQ4:BQ53">
    <cfRule type="colorScale" priority="7">
      <colorScale>
        <cfvo type="min"/>
        <cfvo type="max"/>
        <color rgb="FFF8696B"/>
        <color rgb="FFFCFCFF"/>
      </colorScale>
    </cfRule>
  </conditionalFormatting>
  <conditionalFormatting sqref="BU4:BU53">
    <cfRule type="colorScale" priority="6">
      <colorScale>
        <cfvo type="min"/>
        <cfvo type="max"/>
        <color rgb="FFFCFCFF"/>
        <color rgb="FFF8696B"/>
      </colorScale>
    </cfRule>
  </conditionalFormatting>
  <conditionalFormatting sqref="BN129:BN236 BQ129:BQ236">
    <cfRule type="cellIs" dxfId="4" priority="5" operator="equal">
      <formula>0</formula>
    </cfRule>
  </conditionalFormatting>
  <conditionalFormatting sqref="F200:F225">
    <cfRule type="cellIs" dxfId="3" priority="4" operator="greaterThanOrEqual">
      <formula>1335</formula>
    </cfRule>
  </conditionalFormatting>
  <conditionalFormatting sqref="BB129:BB236">
    <cfRule type="cellIs" dxfId="2" priority="3" operator="equal">
      <formula>0</formula>
    </cfRule>
  </conditionalFormatting>
  <conditionalFormatting sqref="BF129:BF236">
    <cfRule type="cellIs" dxfId="1" priority="2" operator="equal">
      <formula>0</formula>
    </cfRule>
  </conditionalFormatting>
  <conditionalFormatting sqref="E207:E228">
    <cfRule type="cellIs" dxfId="0" priority="1" operator="greaterThanOrEqual">
      <formula>100000</formula>
    </cfRule>
  </conditionalFormatting>
  <pageMargins left="0.7" right="0.7" top="0.75" bottom="0.75" header="0.3" footer="0.3"/>
  <pageSetup paperSize="9" orientation="portrait" r:id="rId1"/>
  <ignoredErrors>
    <ignoredError sqref="BA189:BA195 BA30:BA63 BA64:BA150 BA182:BA186 BA151:BA181 BE135:BE186 BA198:BA232 BI135:BI240 BA196:BA197 BA234:BA238 BA188 BE188:BE239" formulaRange="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C49FF-C5D1-43C2-8DE7-C063A26F2EB9}">
  <sheetPr codeName="Sheet10"/>
  <dimension ref="A1:AP209"/>
  <sheetViews>
    <sheetView topLeftCell="F1" zoomScale="60" zoomScaleNormal="60" workbookViewId="0">
      <selection activeCell="N48" sqref="N48"/>
    </sheetView>
  </sheetViews>
  <sheetFormatPr defaultRowHeight="15" x14ac:dyDescent="0.25"/>
  <cols>
    <col min="2" max="2" width="17" bestFit="1" customWidth="1"/>
    <col min="3" max="3" width="14.140625" customWidth="1"/>
    <col min="4" max="4" width="14.140625" style="6" customWidth="1"/>
    <col min="9" max="9" width="9.85546875" customWidth="1"/>
    <col min="10" max="10" width="9.42578125" bestFit="1" customWidth="1"/>
    <col min="11" max="11" width="13.140625" customWidth="1"/>
    <col min="13" max="13" width="14.7109375" bestFit="1" customWidth="1"/>
    <col min="14" max="15" width="10.28515625" customWidth="1"/>
    <col min="16" max="16" width="6.42578125" customWidth="1"/>
    <col min="17" max="17" width="10.28515625" customWidth="1"/>
    <col min="18" max="18" width="14.28515625" bestFit="1" customWidth="1"/>
    <col min="33" max="33" width="11.28515625" bestFit="1" customWidth="1"/>
  </cols>
  <sheetData>
    <row r="1" spans="1:42" x14ac:dyDescent="0.25">
      <c r="K1" s="9"/>
    </row>
    <row r="3" spans="1:42" x14ac:dyDescent="0.25">
      <c r="C3" s="3" t="s">
        <v>4</v>
      </c>
      <c r="D3" s="4" t="s">
        <v>62</v>
      </c>
      <c r="E3" s="2" t="s">
        <v>3</v>
      </c>
      <c r="F3" s="2"/>
      <c r="G3" s="2" t="s">
        <v>42</v>
      </c>
      <c r="H3" s="2" t="s">
        <v>0</v>
      </c>
      <c r="I3" s="2" t="s">
        <v>50</v>
      </c>
      <c r="J3" s="2" t="s">
        <v>51</v>
      </c>
      <c r="K3" s="2" t="s">
        <v>18</v>
      </c>
      <c r="L3" s="2" t="s">
        <v>1</v>
      </c>
      <c r="M3" s="2" t="s">
        <v>63</v>
      </c>
      <c r="N3" s="2" t="s">
        <v>63</v>
      </c>
      <c r="O3" s="2" t="s">
        <v>64</v>
      </c>
      <c r="P3" s="2" t="s">
        <v>65</v>
      </c>
      <c r="Q3" s="2" t="s">
        <v>65</v>
      </c>
      <c r="R3" s="2" t="s">
        <v>66</v>
      </c>
      <c r="AP3" s="12"/>
    </row>
    <row r="4" spans="1:42" x14ac:dyDescent="0.25">
      <c r="B4" s="2">
        <v>1</v>
      </c>
      <c r="C4" s="1">
        <v>43886</v>
      </c>
      <c r="D4" s="4"/>
      <c r="E4" s="2">
        <v>0</v>
      </c>
      <c r="F4" s="2"/>
      <c r="G4" s="2">
        <v>0</v>
      </c>
      <c r="H4" s="8">
        <v>0</v>
      </c>
      <c r="L4" s="11"/>
      <c r="Q4" s="6"/>
      <c r="AP4" s="12"/>
    </row>
    <row r="5" spans="1:42" x14ac:dyDescent="0.25">
      <c r="B5" s="2">
        <v>2</v>
      </c>
      <c r="C5" s="1">
        <v>43887</v>
      </c>
      <c r="D5" s="4"/>
      <c r="E5" s="2">
        <v>0</v>
      </c>
      <c r="F5" s="2"/>
      <c r="G5" s="2">
        <v>0</v>
      </c>
      <c r="H5" s="8">
        <f t="shared" ref="H5:H11" si="0">J6</f>
        <v>1</v>
      </c>
      <c r="K5" s="10">
        <f t="shared" ref="K5:K32" si="1">J7/J6</f>
        <v>2</v>
      </c>
      <c r="L5" s="11">
        <f t="shared" ref="L5:L32" si="2">I7/I6</f>
        <v>1</v>
      </c>
      <c r="Q5" s="6"/>
      <c r="AP5" s="12"/>
    </row>
    <row r="6" spans="1:42" x14ac:dyDescent="0.25">
      <c r="B6" s="2">
        <v>3</v>
      </c>
      <c r="C6" s="1">
        <v>43888</v>
      </c>
      <c r="D6" s="4"/>
      <c r="E6" s="2">
        <v>0</v>
      </c>
      <c r="F6" s="2"/>
      <c r="G6" s="2">
        <v>0</v>
      </c>
      <c r="H6" s="8">
        <f t="shared" si="0"/>
        <v>2</v>
      </c>
      <c r="I6" s="2">
        <v>1</v>
      </c>
      <c r="J6" s="2">
        <f t="shared" ref="J6:J13" si="3">E4+H4+I6</f>
        <v>1</v>
      </c>
      <c r="K6" s="10">
        <f t="shared" si="1"/>
        <v>3</v>
      </c>
      <c r="L6" s="11">
        <f t="shared" si="2"/>
        <v>4</v>
      </c>
      <c r="Q6" s="6"/>
      <c r="AP6" s="12"/>
    </row>
    <row r="7" spans="1:42" x14ac:dyDescent="0.25">
      <c r="B7" s="2">
        <v>4</v>
      </c>
      <c r="C7" s="1">
        <v>43889</v>
      </c>
      <c r="D7" s="4"/>
      <c r="E7" s="2">
        <v>0</v>
      </c>
      <c r="F7" s="2"/>
      <c r="G7" s="2">
        <v>0</v>
      </c>
      <c r="H7" s="8">
        <f t="shared" si="0"/>
        <v>6</v>
      </c>
      <c r="I7" s="2">
        <v>1</v>
      </c>
      <c r="J7" s="2">
        <f t="shared" si="3"/>
        <v>2</v>
      </c>
      <c r="K7" s="10">
        <f t="shared" si="1"/>
        <v>1.5</v>
      </c>
      <c r="L7" s="11">
        <f t="shared" si="2"/>
        <v>0.75</v>
      </c>
      <c r="Q7" s="6"/>
    </row>
    <row r="8" spans="1:42" x14ac:dyDescent="0.25">
      <c r="B8" s="2">
        <v>5</v>
      </c>
      <c r="C8" s="1">
        <v>43890</v>
      </c>
      <c r="D8" s="4"/>
      <c r="E8" s="2">
        <v>0</v>
      </c>
      <c r="F8" s="2"/>
      <c r="G8" s="2">
        <v>0</v>
      </c>
      <c r="H8" s="8">
        <f t="shared" si="0"/>
        <v>9</v>
      </c>
      <c r="I8" s="2">
        <v>4</v>
      </c>
      <c r="J8" s="2">
        <f t="shared" si="3"/>
        <v>6</v>
      </c>
      <c r="K8" s="10">
        <f t="shared" si="1"/>
        <v>1.8888888888888888</v>
      </c>
      <c r="L8" s="11">
        <f t="shared" si="2"/>
        <v>2.6666666666666665</v>
      </c>
      <c r="Q8" s="6"/>
    </row>
    <row r="9" spans="1:42" x14ac:dyDescent="0.25">
      <c r="B9" s="2">
        <v>6</v>
      </c>
      <c r="C9" s="1">
        <v>43891</v>
      </c>
      <c r="D9" s="4"/>
      <c r="E9" s="2">
        <v>0</v>
      </c>
      <c r="F9" s="2"/>
      <c r="G9" s="2">
        <v>0</v>
      </c>
      <c r="H9" s="8">
        <f t="shared" si="0"/>
        <v>17</v>
      </c>
      <c r="I9" s="2">
        <v>3</v>
      </c>
      <c r="J9" s="2">
        <f t="shared" si="3"/>
        <v>9</v>
      </c>
      <c r="K9" s="10">
        <f t="shared" si="1"/>
        <v>1.3529411764705883</v>
      </c>
      <c r="L9" s="11">
        <f t="shared" si="2"/>
        <v>0.75</v>
      </c>
      <c r="Q9" s="6"/>
    </row>
    <row r="10" spans="1:42" x14ac:dyDescent="0.25">
      <c r="B10" s="2">
        <v>7</v>
      </c>
      <c r="C10" s="1">
        <v>43892</v>
      </c>
      <c r="D10" s="4"/>
      <c r="E10" s="2">
        <v>0</v>
      </c>
      <c r="F10" s="2"/>
      <c r="G10" s="2">
        <v>0</v>
      </c>
      <c r="H10" s="8">
        <f t="shared" si="0"/>
        <v>23</v>
      </c>
      <c r="I10" s="2">
        <v>8</v>
      </c>
      <c r="J10" s="2">
        <f t="shared" si="3"/>
        <v>17</v>
      </c>
      <c r="K10" s="10">
        <f t="shared" si="1"/>
        <v>1.6521739130434783</v>
      </c>
      <c r="L10" s="11">
        <f t="shared" si="2"/>
        <v>2.5</v>
      </c>
      <c r="Q10" s="6"/>
    </row>
    <row r="11" spans="1:42" ht="15.75" thickBot="1" x14ac:dyDescent="0.3">
      <c r="B11" s="2">
        <v>8</v>
      </c>
      <c r="C11" s="1">
        <v>43893</v>
      </c>
      <c r="D11" s="4"/>
      <c r="E11" s="2">
        <v>0</v>
      </c>
      <c r="F11" s="2"/>
      <c r="G11" s="2">
        <v>0</v>
      </c>
      <c r="H11" s="8">
        <f t="shared" si="0"/>
        <v>38</v>
      </c>
      <c r="I11" s="2">
        <v>6</v>
      </c>
      <c r="J11" s="2">
        <f t="shared" si="3"/>
        <v>23</v>
      </c>
      <c r="K11" s="10">
        <f t="shared" si="1"/>
        <v>2.1578947368421053</v>
      </c>
      <c r="L11" s="11">
        <f t="shared" si="2"/>
        <v>2.9333333333333331</v>
      </c>
      <c r="Q11" s="6"/>
    </row>
    <row r="12" spans="1:42" ht="15.75" thickBot="1" x14ac:dyDescent="0.3">
      <c r="A12" s="40">
        <v>1</v>
      </c>
      <c r="B12" s="37">
        <v>9</v>
      </c>
      <c r="C12" s="1">
        <v>43894</v>
      </c>
      <c r="D12" s="47">
        <v>1</v>
      </c>
      <c r="E12" s="37">
        <v>1</v>
      </c>
      <c r="F12" s="37"/>
      <c r="G12" s="37">
        <v>0</v>
      </c>
      <c r="H12" s="38">
        <f t="shared" ref="H12:H32" si="4">J13-E12-G12</f>
        <v>81</v>
      </c>
      <c r="I12" s="2">
        <v>15</v>
      </c>
      <c r="J12" s="2">
        <f t="shared" si="3"/>
        <v>38</v>
      </c>
      <c r="K12" s="10">
        <f t="shared" si="1"/>
        <v>1.5609756097560976</v>
      </c>
      <c r="L12" s="11">
        <f t="shared" si="2"/>
        <v>1.0454545454545454</v>
      </c>
      <c r="Q12" s="6"/>
    </row>
    <row r="13" spans="1:42" ht="15.75" thickBot="1" x14ac:dyDescent="0.3">
      <c r="A13">
        <v>2</v>
      </c>
      <c r="B13" s="2">
        <v>10</v>
      </c>
      <c r="C13" s="1">
        <v>43895</v>
      </c>
      <c r="D13" s="4">
        <v>0</v>
      </c>
      <c r="E13" s="4">
        <f t="shared" ref="E13:E28" si="5">E12+D13</f>
        <v>1</v>
      </c>
      <c r="F13" s="4"/>
      <c r="G13" s="2">
        <v>0</v>
      </c>
      <c r="H13" s="43">
        <f t="shared" si="4"/>
        <v>127</v>
      </c>
      <c r="I13" s="2">
        <v>44</v>
      </c>
      <c r="J13" s="2">
        <f t="shared" si="3"/>
        <v>82</v>
      </c>
      <c r="K13" s="10">
        <f t="shared" si="1"/>
        <v>1.46875</v>
      </c>
      <c r="L13" s="11">
        <f t="shared" si="2"/>
        <v>1.3043478260869565</v>
      </c>
      <c r="P13" s="10"/>
      <c r="Q13" s="10"/>
    </row>
    <row r="14" spans="1:42" ht="15.75" thickBot="1" x14ac:dyDescent="0.3">
      <c r="A14">
        <v>3</v>
      </c>
      <c r="B14" s="2">
        <v>11</v>
      </c>
      <c r="C14" s="36">
        <v>43896</v>
      </c>
      <c r="D14" s="4">
        <v>2</v>
      </c>
      <c r="E14" s="4">
        <f t="shared" si="5"/>
        <v>3</v>
      </c>
      <c r="F14" s="4"/>
      <c r="G14" s="2">
        <v>0</v>
      </c>
      <c r="H14" s="44">
        <f t="shared" si="4"/>
        <v>185</v>
      </c>
      <c r="I14" s="45">
        <v>46</v>
      </c>
      <c r="J14" s="2">
        <f t="shared" ref="J14:J34" si="6">E12+H12+I14+G12</f>
        <v>128</v>
      </c>
      <c r="K14" s="10">
        <f t="shared" si="1"/>
        <v>1.4095744680851063</v>
      </c>
      <c r="L14" s="11">
        <f t="shared" si="2"/>
        <v>1.2833333333333334</v>
      </c>
      <c r="P14" s="10"/>
      <c r="Q14" s="10"/>
    </row>
    <row r="15" spans="1:42" x14ac:dyDescent="0.25">
      <c r="A15">
        <v>4</v>
      </c>
      <c r="B15" s="2">
        <v>12</v>
      </c>
      <c r="C15" s="1">
        <v>43897</v>
      </c>
      <c r="D15" s="4">
        <v>0</v>
      </c>
      <c r="E15" s="4">
        <f t="shared" si="5"/>
        <v>3</v>
      </c>
      <c r="F15" s="4"/>
      <c r="G15" s="2">
        <v>0</v>
      </c>
      <c r="H15" s="44">
        <f t="shared" si="4"/>
        <v>262</v>
      </c>
      <c r="I15" s="2">
        <v>60</v>
      </c>
      <c r="J15" s="2">
        <f t="shared" si="6"/>
        <v>188</v>
      </c>
      <c r="K15" s="10">
        <f t="shared" si="1"/>
        <v>1.2113207547169811</v>
      </c>
      <c r="L15" s="11">
        <f t="shared" si="2"/>
        <v>0.72727272727272729</v>
      </c>
      <c r="P15" s="10"/>
      <c r="Q15" s="10"/>
    </row>
    <row r="16" spans="1:42" x14ac:dyDescent="0.25">
      <c r="A16">
        <v>5</v>
      </c>
      <c r="B16" s="2">
        <v>13</v>
      </c>
      <c r="C16" s="1">
        <v>43898</v>
      </c>
      <c r="D16" s="4">
        <v>1</v>
      </c>
      <c r="E16" s="4">
        <f t="shared" si="5"/>
        <v>4</v>
      </c>
      <c r="F16" s="4"/>
      <c r="G16" s="2">
        <v>0</v>
      </c>
      <c r="H16" s="44">
        <f t="shared" si="4"/>
        <v>317</v>
      </c>
      <c r="I16" s="2">
        <v>77</v>
      </c>
      <c r="J16" s="2">
        <f t="shared" si="6"/>
        <v>265</v>
      </c>
      <c r="K16" s="10">
        <f t="shared" si="1"/>
        <v>1.190031152647975</v>
      </c>
      <c r="L16" s="11">
        <f t="shared" si="2"/>
        <v>1.0892857142857142</v>
      </c>
      <c r="P16" s="10"/>
      <c r="Q16" s="10"/>
    </row>
    <row r="17" spans="1:18" x14ac:dyDescent="0.25">
      <c r="A17">
        <v>6</v>
      </c>
      <c r="B17" s="2">
        <v>14</v>
      </c>
      <c r="C17" s="1">
        <v>43899</v>
      </c>
      <c r="D17" s="4">
        <v>1</v>
      </c>
      <c r="E17" s="4">
        <f t="shared" si="5"/>
        <v>5</v>
      </c>
      <c r="F17" s="4"/>
      <c r="G17" s="2">
        <v>0</v>
      </c>
      <c r="H17" s="44">
        <f t="shared" si="4"/>
        <v>377</v>
      </c>
      <c r="I17" s="2">
        <v>56</v>
      </c>
      <c r="J17" s="2">
        <f t="shared" si="6"/>
        <v>321</v>
      </c>
      <c r="K17" s="10">
        <f t="shared" si="1"/>
        <v>1.3167539267015707</v>
      </c>
      <c r="L17" s="11">
        <f t="shared" si="2"/>
        <v>1.9836065573770492</v>
      </c>
      <c r="P17" s="10"/>
      <c r="Q17" s="10"/>
    </row>
    <row r="18" spans="1:18" x14ac:dyDescent="0.25">
      <c r="A18">
        <v>7</v>
      </c>
      <c r="B18" s="2">
        <v>15</v>
      </c>
      <c r="C18" s="1">
        <v>43900</v>
      </c>
      <c r="D18" s="4">
        <v>0</v>
      </c>
      <c r="E18" s="4">
        <f t="shared" si="5"/>
        <v>5</v>
      </c>
      <c r="F18" s="4"/>
      <c r="G18" s="2">
        <v>0</v>
      </c>
      <c r="H18" s="44">
        <f t="shared" si="4"/>
        <v>498</v>
      </c>
      <c r="I18" s="2">
        <v>61</v>
      </c>
      <c r="J18" s="2">
        <f t="shared" si="6"/>
        <v>382</v>
      </c>
      <c r="K18" s="10">
        <f t="shared" si="1"/>
        <v>1.2206759443339961</v>
      </c>
      <c r="L18" s="11">
        <f t="shared" si="2"/>
        <v>0.9173553719008265</v>
      </c>
      <c r="P18" s="10"/>
      <c r="Q18" s="10"/>
    </row>
    <row r="19" spans="1:18" x14ac:dyDescent="0.25">
      <c r="A19">
        <v>8</v>
      </c>
      <c r="B19" s="2">
        <v>16</v>
      </c>
      <c r="C19" s="1">
        <v>43901</v>
      </c>
      <c r="D19" s="4">
        <v>5</v>
      </c>
      <c r="E19" s="4">
        <f t="shared" si="5"/>
        <v>10</v>
      </c>
      <c r="F19" s="4">
        <f t="shared" ref="F19:F31" si="7">G19-G18</f>
        <v>115</v>
      </c>
      <c r="G19" s="2">
        <v>115</v>
      </c>
      <c r="H19" s="44">
        <f t="shared" si="4"/>
        <v>489</v>
      </c>
      <c r="I19" s="2">
        <v>121</v>
      </c>
      <c r="J19" s="2">
        <f t="shared" si="6"/>
        <v>503</v>
      </c>
      <c r="K19" s="10">
        <f t="shared" si="1"/>
        <v>1.3094462540716612</v>
      </c>
      <c r="L19" s="11">
        <f t="shared" si="2"/>
        <v>1.7117117117117118</v>
      </c>
      <c r="P19" s="10"/>
      <c r="Q19" s="10"/>
    </row>
    <row r="20" spans="1:18" x14ac:dyDescent="0.25">
      <c r="A20">
        <v>9</v>
      </c>
      <c r="B20" s="2">
        <v>17</v>
      </c>
      <c r="C20" s="1">
        <v>43902</v>
      </c>
      <c r="D20" s="4">
        <v>2</v>
      </c>
      <c r="E20" s="4">
        <f t="shared" si="5"/>
        <v>12</v>
      </c>
      <c r="F20" s="4">
        <f t="shared" si="7"/>
        <v>21</v>
      </c>
      <c r="G20" s="2">
        <v>136</v>
      </c>
      <c r="H20" s="44">
        <f t="shared" si="4"/>
        <v>656</v>
      </c>
      <c r="I20" s="2">
        <v>111</v>
      </c>
      <c r="J20" s="2">
        <f t="shared" si="6"/>
        <v>614</v>
      </c>
      <c r="K20" s="10">
        <f t="shared" si="1"/>
        <v>1.1927860696517414</v>
      </c>
      <c r="L20" s="11">
        <f t="shared" si="2"/>
        <v>0.81578947368421051</v>
      </c>
      <c r="M20" s="10">
        <f>(G20/G19)-1</f>
        <v>0.18260869565217397</v>
      </c>
      <c r="P20" s="10">
        <f t="shared" ref="P20:P32" si="8">D20/D19</f>
        <v>0.4</v>
      </c>
      <c r="Q20" s="18">
        <f t="shared" ref="Q20:Q32" si="9">P20-1</f>
        <v>-0.6</v>
      </c>
    </row>
    <row r="21" spans="1:18" x14ac:dyDescent="0.25">
      <c r="A21">
        <v>10</v>
      </c>
      <c r="B21" s="2">
        <v>18</v>
      </c>
      <c r="C21" s="1">
        <v>43903</v>
      </c>
      <c r="D21" s="4">
        <v>8</v>
      </c>
      <c r="E21" s="4">
        <f t="shared" si="5"/>
        <v>20</v>
      </c>
      <c r="F21" s="4">
        <f t="shared" si="7"/>
        <v>26</v>
      </c>
      <c r="G21" s="2">
        <v>162</v>
      </c>
      <c r="H21" s="44">
        <f t="shared" si="4"/>
        <v>777</v>
      </c>
      <c r="I21" s="2">
        <v>190</v>
      </c>
      <c r="J21" s="2">
        <f t="shared" si="6"/>
        <v>804</v>
      </c>
      <c r="K21" s="10">
        <f t="shared" si="1"/>
        <v>1.1835245046923879</v>
      </c>
      <c r="L21" s="11">
        <f t="shared" si="2"/>
        <v>1.1354838709677419</v>
      </c>
      <c r="M21" s="10">
        <f t="shared" ref="M21:M30" si="10">G21/G20</f>
        <v>1.1911764705882353</v>
      </c>
      <c r="N21" s="18">
        <f>M21-1</f>
        <v>0.19117647058823528</v>
      </c>
      <c r="O21" s="7">
        <f t="shared" ref="O21:O32" si="11">M21/M20</f>
        <v>6.5231092436974771</v>
      </c>
      <c r="P21" s="10">
        <f t="shared" si="8"/>
        <v>4</v>
      </c>
      <c r="Q21" s="18">
        <f t="shared" si="9"/>
        <v>3</v>
      </c>
      <c r="R21" s="10">
        <f>P21/P20</f>
        <v>10</v>
      </c>
    </row>
    <row r="22" spans="1:18" x14ac:dyDescent="0.25">
      <c r="A22">
        <v>11</v>
      </c>
      <c r="B22" s="2">
        <v>19</v>
      </c>
      <c r="C22" s="1">
        <v>43904</v>
      </c>
      <c r="D22" s="4">
        <v>4</v>
      </c>
      <c r="E22" s="4">
        <f t="shared" si="5"/>
        <v>24</v>
      </c>
      <c r="F22" s="4">
        <f t="shared" si="7"/>
        <v>43</v>
      </c>
      <c r="G22" s="2">
        <v>205</v>
      </c>
      <c r="H22" s="44">
        <f t="shared" si="4"/>
        <v>906</v>
      </c>
      <c r="I22" s="2">
        <v>155</v>
      </c>
      <c r="J22" s="2">
        <f t="shared" si="6"/>
        <v>959</v>
      </c>
      <c r="K22" s="10">
        <f t="shared" si="1"/>
        <v>1.2449339207048458</v>
      </c>
      <c r="L22" s="11">
        <f t="shared" si="2"/>
        <v>1.5795454545454546</v>
      </c>
      <c r="M22" s="10">
        <f t="shared" si="10"/>
        <v>1.2654320987654322</v>
      </c>
      <c r="N22" s="18">
        <f t="shared" ref="N22:N32" si="12">M22-1</f>
        <v>0.26543209876543217</v>
      </c>
      <c r="O22" s="7">
        <f t="shared" si="11"/>
        <v>1.0623380582228319</v>
      </c>
      <c r="P22" s="10">
        <f t="shared" si="8"/>
        <v>0.5</v>
      </c>
      <c r="Q22" s="18">
        <f t="shared" si="9"/>
        <v>-0.5</v>
      </c>
      <c r="R22" s="10">
        <f t="shared" ref="R22:R32" si="13">P22/P21</f>
        <v>0.125</v>
      </c>
    </row>
    <row r="23" spans="1:18" x14ac:dyDescent="0.25">
      <c r="A23">
        <v>12</v>
      </c>
      <c r="B23" s="2">
        <v>20</v>
      </c>
      <c r="C23" s="1">
        <v>43905</v>
      </c>
      <c r="D23" s="4">
        <v>19</v>
      </c>
      <c r="E23" s="4">
        <f t="shared" si="5"/>
        <v>43</v>
      </c>
      <c r="F23" s="4">
        <f t="shared" si="7"/>
        <v>109</v>
      </c>
      <c r="G23" s="2">
        <v>314</v>
      </c>
      <c r="H23" s="44">
        <f t="shared" si="4"/>
        <v>1056</v>
      </c>
      <c r="I23" s="2">
        <v>176</v>
      </c>
      <c r="J23" s="2">
        <f t="shared" si="6"/>
        <v>1135</v>
      </c>
      <c r="K23" s="10">
        <f t="shared" si="1"/>
        <v>1.2066525123849965</v>
      </c>
      <c r="L23" s="11">
        <f t="shared" si="2"/>
        <v>1.0503597122302157</v>
      </c>
      <c r="M23" s="10">
        <f t="shared" si="10"/>
        <v>1.5317073170731708</v>
      </c>
      <c r="N23" s="18">
        <f t="shared" si="12"/>
        <v>0.53170731707317076</v>
      </c>
      <c r="O23" s="7">
        <f t="shared" si="11"/>
        <v>1.2104223676383106</v>
      </c>
      <c r="P23" s="10">
        <f t="shared" si="8"/>
        <v>4.75</v>
      </c>
      <c r="Q23" s="18">
        <f t="shared" si="9"/>
        <v>3.75</v>
      </c>
      <c r="R23" s="10">
        <f t="shared" si="13"/>
        <v>9.5</v>
      </c>
    </row>
    <row r="24" spans="1:18" x14ac:dyDescent="0.25">
      <c r="A24">
        <v>13</v>
      </c>
      <c r="B24" s="2">
        <v>21</v>
      </c>
      <c r="C24" s="1">
        <v>43906</v>
      </c>
      <c r="D24" s="4">
        <v>15</v>
      </c>
      <c r="E24" s="4">
        <f t="shared" si="5"/>
        <v>58</v>
      </c>
      <c r="F24" s="4">
        <f t="shared" si="7"/>
        <v>94</v>
      </c>
      <c r="G24" s="2">
        <v>408</v>
      </c>
      <c r="H24" s="44">
        <f t="shared" si="4"/>
        <v>1239</v>
      </c>
      <c r="I24" s="2">
        <v>278</v>
      </c>
      <c r="J24" s="2">
        <f t="shared" si="6"/>
        <v>1413</v>
      </c>
      <c r="K24" s="10">
        <f t="shared" si="1"/>
        <v>1.202932551319648</v>
      </c>
      <c r="L24" s="11">
        <f t="shared" si="2"/>
        <v>1.1849315068493151</v>
      </c>
      <c r="M24" s="10">
        <f t="shared" si="10"/>
        <v>1.2993630573248407</v>
      </c>
      <c r="N24" s="18">
        <f t="shared" si="12"/>
        <v>0.2993630573248407</v>
      </c>
      <c r="O24" s="7">
        <f t="shared" si="11"/>
        <v>0.8483102762789565</v>
      </c>
      <c r="P24" s="10">
        <f t="shared" si="8"/>
        <v>0.78947368421052633</v>
      </c>
      <c r="Q24" s="18">
        <f t="shared" si="9"/>
        <v>-0.21052631578947367</v>
      </c>
      <c r="R24" s="10">
        <f t="shared" si="13"/>
        <v>0.16620498614958448</v>
      </c>
    </row>
    <row r="25" spans="1:18" x14ac:dyDescent="0.25">
      <c r="A25">
        <v>14</v>
      </c>
      <c r="B25" s="2">
        <v>22</v>
      </c>
      <c r="C25" s="1">
        <v>43907</v>
      </c>
      <c r="D25" s="4">
        <v>18</v>
      </c>
      <c r="E25" s="4">
        <f t="shared" si="5"/>
        <v>76</v>
      </c>
      <c r="F25" s="4">
        <f t="shared" si="7"/>
        <v>81</v>
      </c>
      <c r="G25" s="2">
        <v>489</v>
      </c>
      <c r="H25" s="44">
        <f t="shared" si="4"/>
        <v>1486</v>
      </c>
      <c r="I25" s="2">
        <v>292</v>
      </c>
      <c r="J25" s="2">
        <f t="shared" si="6"/>
        <v>1705</v>
      </c>
      <c r="K25" s="10">
        <f t="shared" si="1"/>
        <v>1.1994149195514383</v>
      </c>
      <c r="L25" s="11">
        <f t="shared" si="2"/>
        <v>1.1820809248554913</v>
      </c>
      <c r="M25" s="10">
        <f t="shared" si="10"/>
        <v>1.1985294117647058</v>
      </c>
      <c r="N25" s="18">
        <f t="shared" si="12"/>
        <v>0.19852941176470584</v>
      </c>
      <c r="O25" s="7">
        <f t="shared" si="11"/>
        <v>0.92239763552479814</v>
      </c>
      <c r="P25" s="10">
        <f t="shared" si="8"/>
        <v>1.2</v>
      </c>
      <c r="Q25" s="18">
        <f t="shared" si="9"/>
        <v>0.19999999999999996</v>
      </c>
      <c r="R25" s="10">
        <f t="shared" si="13"/>
        <v>1.52</v>
      </c>
    </row>
    <row r="26" spans="1:18" x14ac:dyDescent="0.25">
      <c r="A26">
        <v>15</v>
      </c>
      <c r="B26" s="2">
        <v>23</v>
      </c>
      <c r="C26" s="1">
        <v>43908</v>
      </c>
      <c r="D26" s="4">
        <v>30</v>
      </c>
      <c r="E26" s="4">
        <f t="shared" si="5"/>
        <v>106</v>
      </c>
      <c r="F26" s="4">
        <f t="shared" si="7"/>
        <v>154</v>
      </c>
      <c r="G26" s="2">
        <v>643</v>
      </c>
      <c r="H26" s="44">
        <f t="shared" si="4"/>
        <v>1711</v>
      </c>
      <c r="I26" s="2">
        <v>346</v>
      </c>
      <c r="J26" s="2">
        <f t="shared" si="6"/>
        <v>2051</v>
      </c>
      <c r="K26" s="10">
        <f t="shared" si="1"/>
        <v>1.2170731707317073</v>
      </c>
      <c r="L26" s="11">
        <f t="shared" si="2"/>
        <v>1.3056234718826405</v>
      </c>
      <c r="M26" s="10">
        <f t="shared" si="10"/>
        <v>1.3149284253578732</v>
      </c>
      <c r="N26" s="18">
        <f t="shared" si="12"/>
        <v>0.31492842535787324</v>
      </c>
      <c r="O26" s="7">
        <f t="shared" si="11"/>
        <v>1.0971181953906182</v>
      </c>
      <c r="P26" s="10">
        <f t="shared" si="8"/>
        <v>1.6666666666666667</v>
      </c>
      <c r="Q26" s="18">
        <f t="shared" si="9"/>
        <v>0.66666666666666674</v>
      </c>
      <c r="R26" s="10">
        <f t="shared" si="13"/>
        <v>1.3888888888888891</v>
      </c>
    </row>
    <row r="27" spans="1:18" x14ac:dyDescent="0.25">
      <c r="A27">
        <v>16</v>
      </c>
      <c r="B27" s="2">
        <v>24</v>
      </c>
      <c r="C27" s="1">
        <v>43909</v>
      </c>
      <c r="D27" s="4">
        <v>30</v>
      </c>
      <c r="E27" s="4">
        <f t="shared" si="5"/>
        <v>136</v>
      </c>
      <c r="F27" s="4">
        <f t="shared" si="7"/>
        <v>193</v>
      </c>
      <c r="G27" s="4">
        <v>836</v>
      </c>
      <c r="H27" s="44">
        <f t="shared" si="4"/>
        <v>2022</v>
      </c>
      <c r="I27" s="2">
        <v>409</v>
      </c>
      <c r="J27" s="2">
        <f t="shared" si="6"/>
        <v>2460</v>
      </c>
      <c r="K27" s="10">
        <f t="shared" si="1"/>
        <v>1.2127588510354042</v>
      </c>
      <c r="L27" s="11">
        <f t="shared" si="2"/>
        <v>1.1928838951310861</v>
      </c>
      <c r="M27" s="10">
        <f t="shared" si="10"/>
        <v>1.3001555209953344</v>
      </c>
      <c r="N27" s="18">
        <f t="shared" si="12"/>
        <v>0.30015552099533438</v>
      </c>
      <c r="O27" s="7">
        <f t="shared" si="11"/>
        <v>0.98876524069474103</v>
      </c>
      <c r="P27" s="10">
        <f t="shared" si="8"/>
        <v>1</v>
      </c>
      <c r="Q27" s="18">
        <f t="shared" si="9"/>
        <v>0</v>
      </c>
      <c r="R27" s="10">
        <f t="shared" si="13"/>
        <v>0.6</v>
      </c>
    </row>
    <row r="28" spans="1:18" x14ac:dyDescent="0.25">
      <c r="A28">
        <v>17</v>
      </c>
      <c r="B28" s="2">
        <v>25</v>
      </c>
      <c r="C28" s="1">
        <v>43910</v>
      </c>
      <c r="D28" s="4">
        <v>43</v>
      </c>
      <c r="E28" s="4">
        <f t="shared" si="5"/>
        <v>179</v>
      </c>
      <c r="F28" s="4">
        <f t="shared" si="7"/>
        <v>152</v>
      </c>
      <c r="G28" s="4">
        <v>988</v>
      </c>
      <c r="H28" s="44">
        <f t="shared" si="4"/>
        <v>2464</v>
      </c>
      <c r="I28" s="2">
        <v>534</v>
      </c>
      <c r="J28" s="2">
        <f t="shared" si="6"/>
        <v>2994</v>
      </c>
      <c r="K28" s="10">
        <f t="shared" si="1"/>
        <v>1.157807766455522</v>
      </c>
      <c r="L28" s="11">
        <f t="shared" si="2"/>
        <v>0.89952904238618525</v>
      </c>
      <c r="M28" s="10">
        <f t="shared" si="10"/>
        <v>1.1818181818181819</v>
      </c>
      <c r="N28" s="18">
        <f t="shared" si="12"/>
        <v>0.18181818181818188</v>
      </c>
      <c r="O28" s="7">
        <f t="shared" si="11"/>
        <v>0.90898216615919969</v>
      </c>
      <c r="P28" s="10">
        <f t="shared" si="8"/>
        <v>1.4333333333333333</v>
      </c>
      <c r="Q28" s="18">
        <f t="shared" si="9"/>
        <v>0.43333333333333335</v>
      </c>
      <c r="R28" s="10">
        <f t="shared" si="13"/>
        <v>1.4333333333333333</v>
      </c>
    </row>
    <row r="29" spans="1:18" x14ac:dyDescent="0.25">
      <c r="A29">
        <v>18</v>
      </c>
      <c r="B29" s="2">
        <v>26</v>
      </c>
      <c r="C29" s="1">
        <v>43911</v>
      </c>
      <c r="D29" s="4">
        <v>34</v>
      </c>
      <c r="E29" s="4">
        <f>E28+D29</f>
        <v>213</v>
      </c>
      <c r="F29" s="4">
        <f t="shared" si="7"/>
        <v>242</v>
      </c>
      <c r="G29" s="4">
        <v>1230</v>
      </c>
      <c r="H29" s="46">
        <f t="shared" si="4"/>
        <v>2761</v>
      </c>
      <c r="I29" s="4">
        <v>637</v>
      </c>
      <c r="J29" s="2">
        <f t="shared" si="6"/>
        <v>3631</v>
      </c>
      <c r="K29" s="10">
        <f t="shared" si="1"/>
        <v>1.129638439581351</v>
      </c>
      <c r="L29" s="11">
        <f t="shared" si="2"/>
        <v>0.9511343804537522</v>
      </c>
      <c r="M29" s="10">
        <f t="shared" si="10"/>
        <v>1.2449392712550607</v>
      </c>
      <c r="N29" s="18">
        <f t="shared" si="12"/>
        <v>0.24493927125506065</v>
      </c>
      <c r="O29" s="7">
        <f t="shared" si="11"/>
        <v>1.0534101526004358</v>
      </c>
      <c r="P29" s="10">
        <f t="shared" si="8"/>
        <v>0.79069767441860461</v>
      </c>
      <c r="Q29" s="18">
        <f t="shared" si="9"/>
        <v>-0.20930232558139539</v>
      </c>
      <c r="R29" s="10">
        <f t="shared" si="13"/>
        <v>0.55164954029204971</v>
      </c>
    </row>
    <row r="30" spans="1:18" x14ac:dyDescent="0.25">
      <c r="A30">
        <v>19</v>
      </c>
      <c r="B30" s="2">
        <v>27</v>
      </c>
      <c r="C30" s="1">
        <v>43912</v>
      </c>
      <c r="D30" s="4">
        <v>63</v>
      </c>
      <c r="E30" s="4">
        <f>E29+D30</f>
        <v>276</v>
      </c>
      <c r="F30" s="4">
        <f t="shared" si="7"/>
        <v>509</v>
      </c>
      <c r="G30" s="2">
        <v>1739</v>
      </c>
      <c r="H30" s="46">
        <f t="shared" si="4"/>
        <v>2734</v>
      </c>
      <c r="I30" s="4">
        <v>573</v>
      </c>
      <c r="J30" s="2">
        <f t="shared" si="6"/>
        <v>4204</v>
      </c>
      <c r="K30" s="10">
        <f t="shared" si="1"/>
        <v>1.1707727942724784</v>
      </c>
      <c r="L30" s="11">
        <f t="shared" si="2"/>
        <v>1.4880733944954128</v>
      </c>
      <c r="M30" s="10">
        <f t="shared" si="10"/>
        <v>1.4138211382113821</v>
      </c>
      <c r="N30" s="18">
        <f t="shared" si="12"/>
        <v>0.41382113821138211</v>
      </c>
      <c r="O30" s="7">
        <f t="shared" si="11"/>
        <v>1.1356547028884925</v>
      </c>
      <c r="P30" s="10">
        <f t="shared" si="8"/>
        <v>1.8529411764705883</v>
      </c>
      <c r="Q30" s="18">
        <f t="shared" si="9"/>
        <v>0.85294117647058831</v>
      </c>
      <c r="R30" s="10">
        <f t="shared" si="13"/>
        <v>2.3434256055363325</v>
      </c>
    </row>
    <row r="31" spans="1:18" x14ac:dyDescent="0.25">
      <c r="A31">
        <v>20</v>
      </c>
      <c r="B31" s="2">
        <v>28</v>
      </c>
      <c r="C31" s="1">
        <v>43913</v>
      </c>
      <c r="D31" s="4">
        <v>80</v>
      </c>
      <c r="E31" s="4">
        <f>E30+D31</f>
        <v>356</v>
      </c>
      <c r="F31" s="4">
        <f t="shared" si="7"/>
        <v>97</v>
      </c>
      <c r="G31" s="2">
        <v>1836</v>
      </c>
      <c r="H31" s="46">
        <f t="shared" si="4"/>
        <v>3368</v>
      </c>
      <c r="I31" s="4">
        <v>545</v>
      </c>
      <c r="J31" s="2">
        <f t="shared" si="6"/>
        <v>4749</v>
      </c>
      <c r="K31" s="10">
        <f t="shared" si="1"/>
        <v>1.1532374100719425</v>
      </c>
      <c r="L31" s="11">
        <f t="shared" si="2"/>
        <v>1.0505548705302097</v>
      </c>
      <c r="M31" s="10">
        <f>G31/G30</f>
        <v>1.055779183438758</v>
      </c>
      <c r="N31" s="18">
        <f t="shared" si="12"/>
        <v>5.5779183438757984E-2</v>
      </c>
      <c r="O31" s="7">
        <f t="shared" si="11"/>
        <v>0.74675583417462466</v>
      </c>
      <c r="P31" s="10">
        <f t="shared" si="8"/>
        <v>1.2698412698412698</v>
      </c>
      <c r="Q31" s="18">
        <f t="shared" si="9"/>
        <v>0.26984126984126977</v>
      </c>
      <c r="R31" s="10">
        <f t="shared" si="13"/>
        <v>0.68531116150163762</v>
      </c>
    </row>
    <row r="32" spans="1:18" x14ac:dyDescent="0.25">
      <c r="A32">
        <v>21</v>
      </c>
      <c r="B32" s="2">
        <v>29</v>
      </c>
      <c r="C32" s="1">
        <v>43914</v>
      </c>
      <c r="D32" s="4">
        <v>78</v>
      </c>
      <c r="E32" s="4">
        <f>E31+D32</f>
        <v>434</v>
      </c>
      <c r="F32" s="4">
        <f>G32-G31</f>
        <v>315</v>
      </c>
      <c r="G32" s="2">
        <v>2151</v>
      </c>
      <c r="H32" s="46">
        <f t="shared" si="4"/>
        <v>3827</v>
      </c>
      <c r="I32" s="2">
        <v>811</v>
      </c>
      <c r="J32" s="2">
        <f t="shared" si="6"/>
        <v>5560</v>
      </c>
      <c r="K32" s="10">
        <f t="shared" si="1"/>
        <v>1.1589207735495946</v>
      </c>
      <c r="L32" s="11">
        <f t="shared" si="2"/>
        <v>1.1960093896713615</v>
      </c>
      <c r="M32" s="10">
        <f>G32/G31</f>
        <v>1.1715686274509804</v>
      </c>
      <c r="N32" s="18">
        <f t="shared" si="12"/>
        <v>0.17156862745098045</v>
      </c>
      <c r="O32" s="7">
        <f t="shared" si="11"/>
        <v>1.1096720278525354</v>
      </c>
      <c r="P32" s="10">
        <f t="shared" si="8"/>
        <v>0.97499999999999998</v>
      </c>
      <c r="Q32" s="18">
        <f t="shared" si="9"/>
        <v>-2.5000000000000022E-2</v>
      </c>
      <c r="R32" s="10">
        <f t="shared" si="13"/>
        <v>0.76781250000000001</v>
      </c>
    </row>
    <row r="33" spans="3:36" x14ac:dyDescent="0.25">
      <c r="C33" s="1">
        <v>43915</v>
      </c>
      <c r="D33" s="4"/>
      <c r="E33" s="2"/>
      <c r="F33" s="2"/>
      <c r="G33" s="2"/>
      <c r="H33" s="2"/>
      <c r="I33" s="2">
        <v>852</v>
      </c>
      <c r="J33" s="2">
        <f t="shared" si="6"/>
        <v>6412</v>
      </c>
    </row>
    <row r="34" spans="3:36" x14ac:dyDescent="0.25">
      <c r="C34" s="1">
        <v>43916</v>
      </c>
      <c r="D34" s="4"/>
      <c r="E34" s="2"/>
      <c r="F34" s="2"/>
      <c r="G34" s="2"/>
      <c r="H34" s="2"/>
      <c r="I34" s="2">
        <v>1019</v>
      </c>
      <c r="J34" s="2">
        <f t="shared" si="6"/>
        <v>7431</v>
      </c>
    </row>
    <row r="35" spans="3:36" x14ac:dyDescent="0.25">
      <c r="D35" s="4"/>
      <c r="E35" s="2"/>
      <c r="F35" s="2"/>
      <c r="G35" s="2"/>
      <c r="H35" s="2"/>
      <c r="I35" s="2"/>
      <c r="J35" s="2"/>
    </row>
    <row r="36" spans="3:36" x14ac:dyDescent="0.25">
      <c r="D36" s="4"/>
      <c r="E36" s="2"/>
      <c r="F36" s="2"/>
      <c r="G36" s="2"/>
      <c r="H36" s="2"/>
      <c r="I36" s="2"/>
      <c r="J36" s="2"/>
    </row>
    <row r="38" spans="3:36" x14ac:dyDescent="0.25">
      <c r="I38" t="s">
        <v>43</v>
      </c>
    </row>
    <row r="39" spans="3:36" x14ac:dyDescent="0.25">
      <c r="I39" t="s">
        <v>45</v>
      </c>
      <c r="M39">
        <f>E26/E25</f>
        <v>1.3947368421052631</v>
      </c>
    </row>
    <row r="40" spans="3:36" x14ac:dyDescent="0.25">
      <c r="I40" t="s">
        <v>44</v>
      </c>
      <c r="M40">
        <f>E27/E26</f>
        <v>1.2830188679245282</v>
      </c>
    </row>
    <row r="41" spans="3:36" x14ac:dyDescent="0.25">
      <c r="M41">
        <f>E28/E27</f>
        <v>1.3161764705882353</v>
      </c>
    </row>
    <row r="42" spans="3:36" x14ac:dyDescent="0.25">
      <c r="I42" t="s">
        <v>46</v>
      </c>
      <c r="M42">
        <f>E29/E28</f>
        <v>1.1899441340782122</v>
      </c>
      <c r="AH42" t="s">
        <v>68</v>
      </c>
      <c r="AJ42" t="s">
        <v>68</v>
      </c>
    </row>
    <row r="43" spans="3:36" x14ac:dyDescent="0.25">
      <c r="H43" s="39"/>
      <c r="I43" t="s">
        <v>47</v>
      </c>
      <c r="AG43" s="1">
        <v>43886</v>
      </c>
      <c r="AH43">
        <v>3</v>
      </c>
      <c r="AI43">
        <v>0</v>
      </c>
      <c r="AJ43">
        <f>AH43</f>
        <v>3</v>
      </c>
    </row>
    <row r="44" spans="3:36" x14ac:dyDescent="0.25">
      <c r="H44" s="39"/>
      <c r="I44" t="s">
        <v>56</v>
      </c>
      <c r="AG44" s="1">
        <v>43887</v>
      </c>
      <c r="AH44">
        <v>0</v>
      </c>
      <c r="AI44">
        <v>0</v>
      </c>
      <c r="AJ44">
        <f>AJ43+AH44</f>
        <v>3</v>
      </c>
    </row>
    <row r="45" spans="3:36" x14ac:dyDescent="0.25">
      <c r="H45" s="39"/>
      <c r="AE45" s="19"/>
      <c r="AG45" s="1">
        <v>43888</v>
      </c>
      <c r="AH45">
        <v>3</v>
      </c>
      <c r="AI45">
        <v>1</v>
      </c>
      <c r="AJ45">
        <f t="shared" ref="AJ45:AJ73" si="14">AJ44+AH45</f>
        <v>6</v>
      </c>
    </row>
    <row r="46" spans="3:36" x14ac:dyDescent="0.25">
      <c r="I46" t="s">
        <v>48</v>
      </c>
      <c r="AG46" s="1">
        <v>43889</v>
      </c>
      <c r="AH46">
        <v>4</v>
      </c>
      <c r="AI46">
        <v>0</v>
      </c>
      <c r="AJ46">
        <f t="shared" si="14"/>
        <v>10</v>
      </c>
    </row>
    <row r="47" spans="3:36" x14ac:dyDescent="0.25">
      <c r="I47" t="s">
        <v>49</v>
      </c>
      <c r="AG47" s="1">
        <v>43890</v>
      </c>
      <c r="AH47">
        <v>12</v>
      </c>
      <c r="AI47">
        <v>2</v>
      </c>
      <c r="AJ47">
        <f t="shared" si="14"/>
        <v>22</v>
      </c>
    </row>
    <row r="48" spans="3:36" x14ac:dyDescent="0.25">
      <c r="AG48" s="1">
        <v>43891</v>
      </c>
      <c r="AH48">
        <v>13</v>
      </c>
      <c r="AI48">
        <v>1</v>
      </c>
      <c r="AJ48">
        <f t="shared" si="14"/>
        <v>35</v>
      </c>
    </row>
    <row r="49" spans="3:36" x14ac:dyDescent="0.25">
      <c r="AG49" s="1">
        <v>43892</v>
      </c>
      <c r="AH49">
        <v>47</v>
      </c>
      <c r="AI49">
        <v>3</v>
      </c>
      <c r="AJ49">
        <f t="shared" si="14"/>
        <v>82</v>
      </c>
    </row>
    <row r="50" spans="3:36" x14ac:dyDescent="0.25">
      <c r="AG50" s="1">
        <v>43893</v>
      </c>
      <c r="AH50">
        <v>40</v>
      </c>
      <c r="AI50">
        <v>5</v>
      </c>
      <c r="AJ50">
        <f t="shared" si="14"/>
        <v>122</v>
      </c>
    </row>
    <row r="51" spans="3:36" x14ac:dyDescent="0.25">
      <c r="AG51" s="1">
        <v>43894</v>
      </c>
      <c r="AH51">
        <v>41</v>
      </c>
      <c r="AI51">
        <v>4</v>
      </c>
      <c r="AJ51">
        <f t="shared" si="14"/>
        <v>163</v>
      </c>
    </row>
    <row r="52" spans="3:36" x14ac:dyDescent="0.25">
      <c r="AG52" s="1">
        <v>43895</v>
      </c>
      <c r="AH52">
        <v>41</v>
      </c>
      <c r="AI52">
        <v>5</v>
      </c>
      <c r="AJ52">
        <f t="shared" si="14"/>
        <v>204</v>
      </c>
    </row>
    <row r="53" spans="3:36" x14ac:dyDescent="0.25">
      <c r="AG53" s="1">
        <v>43896</v>
      </c>
      <c r="AH53">
        <v>33</v>
      </c>
      <c r="AI53">
        <v>6</v>
      </c>
      <c r="AJ53">
        <f t="shared" si="14"/>
        <v>237</v>
      </c>
    </row>
    <row r="54" spans="3:36" x14ac:dyDescent="0.25">
      <c r="AG54" s="1">
        <v>43897</v>
      </c>
      <c r="AH54">
        <v>45</v>
      </c>
      <c r="AI54">
        <v>13</v>
      </c>
      <c r="AJ54">
        <f t="shared" si="14"/>
        <v>282</v>
      </c>
    </row>
    <row r="55" spans="3:36" x14ac:dyDescent="0.25">
      <c r="AG55" s="1">
        <v>43898</v>
      </c>
      <c r="AH55">
        <v>72</v>
      </c>
      <c r="AI55">
        <v>9</v>
      </c>
      <c r="AJ55">
        <f t="shared" si="14"/>
        <v>354</v>
      </c>
    </row>
    <row r="56" spans="3:36" x14ac:dyDescent="0.25">
      <c r="AG56" s="1">
        <v>43899</v>
      </c>
      <c r="AH56">
        <v>77</v>
      </c>
      <c r="AI56">
        <v>17</v>
      </c>
      <c r="AJ56">
        <f t="shared" si="14"/>
        <v>431</v>
      </c>
    </row>
    <row r="57" spans="3:36" x14ac:dyDescent="0.25">
      <c r="AG57" s="1">
        <v>43900</v>
      </c>
      <c r="AH57">
        <v>134</v>
      </c>
      <c r="AI57">
        <v>18</v>
      </c>
      <c r="AJ57">
        <f t="shared" si="14"/>
        <v>565</v>
      </c>
    </row>
    <row r="58" spans="3:36" x14ac:dyDescent="0.25">
      <c r="AG58" s="1">
        <v>43901</v>
      </c>
      <c r="AH58">
        <v>172</v>
      </c>
      <c r="AI58">
        <v>35</v>
      </c>
      <c r="AJ58">
        <f t="shared" si="14"/>
        <v>737</v>
      </c>
    </row>
    <row r="59" spans="3:36" x14ac:dyDescent="0.25">
      <c r="AG59" s="1">
        <v>43902</v>
      </c>
      <c r="AH59">
        <v>184</v>
      </c>
      <c r="AI59">
        <v>37</v>
      </c>
      <c r="AJ59">
        <f t="shared" si="14"/>
        <v>921</v>
      </c>
    </row>
    <row r="60" spans="3:36" x14ac:dyDescent="0.25">
      <c r="C60" s="3" t="s">
        <v>4</v>
      </c>
      <c r="D60" s="4"/>
      <c r="E60" t="s">
        <v>19</v>
      </c>
      <c r="H60" t="s">
        <v>20</v>
      </c>
      <c r="AG60" s="1">
        <v>43903</v>
      </c>
      <c r="AH60">
        <v>214</v>
      </c>
      <c r="AI60">
        <v>53</v>
      </c>
      <c r="AJ60">
        <f t="shared" si="14"/>
        <v>1135</v>
      </c>
    </row>
    <row r="61" spans="3:36" x14ac:dyDescent="0.25">
      <c r="C61" s="1">
        <v>43888</v>
      </c>
      <c r="H61" s="10"/>
      <c r="AG61" s="1">
        <v>43904</v>
      </c>
      <c r="AH61">
        <v>216</v>
      </c>
      <c r="AI61">
        <v>51</v>
      </c>
      <c r="AJ61">
        <f t="shared" si="14"/>
        <v>1351</v>
      </c>
    </row>
    <row r="62" spans="3:36" x14ac:dyDescent="0.25">
      <c r="C62" s="1">
        <v>43889</v>
      </c>
      <c r="E62" s="10">
        <f t="shared" ref="E62:E89" si="15">L5</f>
        <v>1</v>
      </c>
      <c r="F62" s="10"/>
      <c r="H62" s="18">
        <f t="shared" ref="H62:H89" si="16">(K5-1)</f>
        <v>1</v>
      </c>
      <c r="AG62" s="1">
        <v>43905</v>
      </c>
      <c r="AH62">
        <v>232</v>
      </c>
      <c r="AI62">
        <v>53</v>
      </c>
      <c r="AJ62">
        <f t="shared" si="14"/>
        <v>1583</v>
      </c>
    </row>
    <row r="63" spans="3:36" x14ac:dyDescent="0.25">
      <c r="C63" s="1">
        <v>43890</v>
      </c>
      <c r="E63" s="10">
        <f t="shared" si="15"/>
        <v>4</v>
      </c>
      <c r="F63" s="10"/>
      <c r="H63" s="18">
        <f t="shared" si="16"/>
        <v>2</v>
      </c>
      <c r="AG63" s="1">
        <v>43906</v>
      </c>
      <c r="AH63">
        <v>271</v>
      </c>
      <c r="AI63">
        <v>108</v>
      </c>
      <c r="AJ63">
        <f t="shared" si="14"/>
        <v>1854</v>
      </c>
    </row>
    <row r="64" spans="3:36" x14ac:dyDescent="0.25">
      <c r="C64" s="1">
        <v>43891</v>
      </c>
      <c r="E64" s="10">
        <f t="shared" si="15"/>
        <v>0.75</v>
      </c>
      <c r="F64" s="10"/>
      <c r="H64" s="18">
        <f t="shared" si="16"/>
        <v>0.5</v>
      </c>
      <c r="AG64" s="1">
        <v>43907</v>
      </c>
      <c r="AH64">
        <v>369</v>
      </c>
      <c r="AI64">
        <v>115</v>
      </c>
      <c r="AJ64">
        <f t="shared" si="14"/>
        <v>2223</v>
      </c>
    </row>
    <row r="65" spans="3:36" x14ac:dyDescent="0.25">
      <c r="C65" s="1">
        <v>43892</v>
      </c>
      <c r="E65" s="10">
        <f t="shared" si="15"/>
        <v>2.6666666666666665</v>
      </c>
      <c r="F65" s="10"/>
      <c r="H65" s="18">
        <f t="shared" si="16"/>
        <v>0.88888888888888884</v>
      </c>
      <c r="AG65" s="1">
        <v>43908</v>
      </c>
      <c r="AH65">
        <v>456</v>
      </c>
      <c r="AI65">
        <v>122</v>
      </c>
      <c r="AJ65">
        <f t="shared" si="14"/>
        <v>2679</v>
      </c>
    </row>
    <row r="66" spans="3:36" x14ac:dyDescent="0.25">
      <c r="C66" s="1">
        <v>43893</v>
      </c>
      <c r="E66" s="10">
        <f t="shared" si="15"/>
        <v>0.75</v>
      </c>
      <c r="F66" s="10"/>
      <c r="H66" s="18">
        <f t="shared" si="16"/>
        <v>0.35294117647058831</v>
      </c>
      <c r="AG66" s="1">
        <v>43909</v>
      </c>
      <c r="AH66">
        <v>516</v>
      </c>
      <c r="AI66">
        <v>179</v>
      </c>
      <c r="AJ66">
        <f t="shared" si="14"/>
        <v>3195</v>
      </c>
    </row>
    <row r="67" spans="3:36" x14ac:dyDescent="0.25">
      <c r="C67" s="1">
        <v>43894</v>
      </c>
      <c r="E67" s="10">
        <f t="shared" si="15"/>
        <v>2.5</v>
      </c>
      <c r="F67" s="10"/>
      <c r="H67" s="18">
        <f t="shared" si="16"/>
        <v>0.65217391304347827</v>
      </c>
      <c r="AG67" s="1">
        <v>43910</v>
      </c>
      <c r="AH67">
        <v>699</v>
      </c>
      <c r="AI67">
        <v>252</v>
      </c>
      <c r="AJ67">
        <f t="shared" si="14"/>
        <v>3894</v>
      </c>
    </row>
    <row r="68" spans="3:36" x14ac:dyDescent="0.25">
      <c r="C68" s="1">
        <v>43895</v>
      </c>
      <c r="E68" s="10">
        <f t="shared" si="15"/>
        <v>2.9333333333333331</v>
      </c>
      <c r="F68" s="10"/>
      <c r="H68" s="18">
        <f t="shared" si="16"/>
        <v>1.1578947368421053</v>
      </c>
      <c r="AG68" s="1">
        <v>43911</v>
      </c>
      <c r="AH68">
        <v>656</v>
      </c>
      <c r="AI68">
        <v>229</v>
      </c>
      <c r="AJ68">
        <f t="shared" si="14"/>
        <v>4550</v>
      </c>
    </row>
    <row r="69" spans="3:36" x14ac:dyDescent="0.25">
      <c r="C69" s="1">
        <v>43896</v>
      </c>
      <c r="E69" s="10">
        <f t="shared" si="15"/>
        <v>1.0454545454545454</v>
      </c>
      <c r="F69" s="10"/>
      <c r="H69" s="18">
        <f t="shared" si="16"/>
        <v>0.56097560975609762</v>
      </c>
      <c r="AG69" s="1">
        <v>43912</v>
      </c>
      <c r="AH69">
        <v>535</v>
      </c>
      <c r="AI69">
        <v>211</v>
      </c>
      <c r="AJ69">
        <f t="shared" si="14"/>
        <v>5085</v>
      </c>
    </row>
    <row r="70" spans="3:36" x14ac:dyDescent="0.25">
      <c r="C70" s="1">
        <v>43897</v>
      </c>
      <c r="E70" s="10">
        <f t="shared" si="15"/>
        <v>1.3043478260869565</v>
      </c>
      <c r="F70" s="10"/>
      <c r="H70" s="18">
        <f t="shared" si="16"/>
        <v>0.46875</v>
      </c>
      <c r="AG70" s="1">
        <v>43913</v>
      </c>
      <c r="AH70">
        <v>608</v>
      </c>
      <c r="AI70">
        <v>204</v>
      </c>
      <c r="AJ70">
        <f t="shared" si="14"/>
        <v>5693</v>
      </c>
    </row>
    <row r="71" spans="3:36" x14ac:dyDescent="0.25">
      <c r="C71" s="1">
        <v>43898</v>
      </c>
      <c r="E71" s="10">
        <f t="shared" si="15"/>
        <v>1.2833333333333334</v>
      </c>
      <c r="F71" s="10"/>
      <c r="H71" s="18">
        <f t="shared" si="16"/>
        <v>0.40957446808510634</v>
      </c>
      <c r="AG71" s="1">
        <v>43914</v>
      </c>
      <c r="AH71">
        <v>993</v>
      </c>
      <c r="AI71">
        <v>260</v>
      </c>
      <c r="AJ71">
        <f t="shared" si="14"/>
        <v>6686</v>
      </c>
    </row>
    <row r="72" spans="3:36" x14ac:dyDescent="0.25">
      <c r="C72" s="1">
        <v>43899</v>
      </c>
      <c r="E72" s="10">
        <f t="shared" si="15"/>
        <v>0.72727272727272729</v>
      </c>
      <c r="F72" s="10"/>
      <c r="H72" s="18">
        <f t="shared" si="16"/>
        <v>0.21132075471698109</v>
      </c>
      <c r="AG72" s="1">
        <v>43915</v>
      </c>
      <c r="AH72">
        <v>694</v>
      </c>
      <c r="AI72">
        <v>154</v>
      </c>
      <c r="AJ72">
        <f t="shared" si="14"/>
        <v>7380</v>
      </c>
    </row>
    <row r="73" spans="3:36" x14ac:dyDescent="0.25">
      <c r="C73" s="1">
        <v>43900</v>
      </c>
      <c r="E73" s="10">
        <f t="shared" si="15"/>
        <v>1.0892857142857142</v>
      </c>
      <c r="F73" s="10"/>
      <c r="H73" s="18">
        <f t="shared" si="16"/>
        <v>0.19003115264797499</v>
      </c>
      <c r="AG73" s="1">
        <v>43916</v>
      </c>
      <c r="AH73">
        <v>51</v>
      </c>
      <c r="AI73">
        <v>4</v>
      </c>
      <c r="AJ73">
        <f t="shared" si="14"/>
        <v>7431</v>
      </c>
    </row>
    <row r="74" spans="3:36" x14ac:dyDescent="0.25">
      <c r="C74" s="1">
        <v>43901</v>
      </c>
      <c r="E74" s="10">
        <f t="shared" si="15"/>
        <v>1.9836065573770492</v>
      </c>
      <c r="F74" s="10"/>
      <c r="H74" s="18">
        <f t="shared" si="16"/>
        <v>0.31675392670157065</v>
      </c>
    </row>
    <row r="75" spans="3:36" x14ac:dyDescent="0.25">
      <c r="C75" s="1">
        <v>43902</v>
      </c>
      <c r="E75" s="10">
        <f t="shared" si="15"/>
        <v>0.9173553719008265</v>
      </c>
      <c r="F75" s="10"/>
      <c r="H75" s="18">
        <f t="shared" si="16"/>
        <v>0.22067594433399607</v>
      </c>
    </row>
    <row r="76" spans="3:36" x14ac:dyDescent="0.25">
      <c r="C76" s="1">
        <v>43903</v>
      </c>
      <c r="E76" s="10">
        <f t="shared" si="15"/>
        <v>1.7117117117117118</v>
      </c>
      <c r="F76" s="10"/>
      <c r="H76" s="18">
        <f t="shared" si="16"/>
        <v>0.30944625407166115</v>
      </c>
    </row>
    <row r="77" spans="3:36" x14ac:dyDescent="0.25">
      <c r="C77" s="1">
        <v>43904</v>
      </c>
      <c r="E77" s="10">
        <f t="shared" si="15"/>
        <v>0.81578947368421051</v>
      </c>
      <c r="F77" s="10"/>
      <c r="H77" s="18">
        <f t="shared" si="16"/>
        <v>0.19278606965174139</v>
      </c>
    </row>
    <row r="78" spans="3:36" x14ac:dyDescent="0.25">
      <c r="C78" s="1">
        <v>43905</v>
      </c>
      <c r="E78" s="10">
        <f t="shared" si="15"/>
        <v>1.1354838709677419</v>
      </c>
      <c r="F78" s="10"/>
      <c r="H78" s="18">
        <f t="shared" si="16"/>
        <v>0.1835245046923879</v>
      </c>
    </row>
    <row r="79" spans="3:36" x14ac:dyDescent="0.25">
      <c r="C79" s="1">
        <v>43906</v>
      </c>
      <c r="E79" s="10">
        <f t="shared" si="15"/>
        <v>1.5795454545454546</v>
      </c>
      <c r="F79" s="10"/>
      <c r="H79" s="18">
        <f t="shared" si="16"/>
        <v>0.24493392070484576</v>
      </c>
    </row>
    <row r="80" spans="3:36" x14ac:dyDescent="0.25">
      <c r="C80" s="1">
        <v>43907</v>
      </c>
      <c r="E80" s="10">
        <f t="shared" si="15"/>
        <v>1.0503597122302157</v>
      </c>
      <c r="F80" s="10"/>
      <c r="H80" s="18">
        <f t="shared" si="16"/>
        <v>0.20665251238499649</v>
      </c>
    </row>
    <row r="81" spans="3:8" x14ac:dyDescent="0.25">
      <c r="C81" s="1">
        <v>43908</v>
      </c>
      <c r="E81" s="10">
        <f t="shared" si="15"/>
        <v>1.1849315068493151</v>
      </c>
      <c r="F81" s="10"/>
      <c r="H81" s="18">
        <f t="shared" si="16"/>
        <v>0.20293255131964805</v>
      </c>
    </row>
    <row r="82" spans="3:8" x14ac:dyDescent="0.25">
      <c r="C82" s="1">
        <v>43909</v>
      </c>
      <c r="E82" s="10">
        <f t="shared" si="15"/>
        <v>1.1820809248554913</v>
      </c>
      <c r="F82" s="10"/>
      <c r="H82" s="18">
        <f t="shared" si="16"/>
        <v>0.19941491955143831</v>
      </c>
    </row>
    <row r="83" spans="3:8" x14ac:dyDescent="0.25">
      <c r="C83" s="1">
        <v>43910</v>
      </c>
      <c r="E83" s="10">
        <f t="shared" si="15"/>
        <v>1.3056234718826405</v>
      </c>
      <c r="F83" s="10"/>
      <c r="H83" s="18">
        <f t="shared" si="16"/>
        <v>0.21707317073170729</v>
      </c>
    </row>
    <row r="84" spans="3:8" x14ac:dyDescent="0.25">
      <c r="C84" s="1">
        <v>43911</v>
      </c>
      <c r="E84" s="10">
        <f t="shared" si="15"/>
        <v>1.1928838951310861</v>
      </c>
      <c r="F84" s="10"/>
      <c r="H84" s="18">
        <f t="shared" si="16"/>
        <v>0.21275885103540415</v>
      </c>
    </row>
    <row r="85" spans="3:8" x14ac:dyDescent="0.25">
      <c r="C85" s="1">
        <v>43912</v>
      </c>
      <c r="E85" s="10">
        <f t="shared" si="15"/>
        <v>0.89952904238618525</v>
      </c>
      <c r="F85" s="10"/>
      <c r="H85" s="18">
        <f t="shared" si="16"/>
        <v>0.15780776645552197</v>
      </c>
    </row>
    <row r="86" spans="3:8" x14ac:dyDescent="0.25">
      <c r="C86" s="1">
        <v>43913</v>
      </c>
      <c r="E86" s="10">
        <f t="shared" si="15"/>
        <v>0.9511343804537522</v>
      </c>
      <c r="F86" s="10"/>
      <c r="H86" s="18">
        <f t="shared" si="16"/>
        <v>0.12963843958135102</v>
      </c>
    </row>
    <row r="87" spans="3:8" x14ac:dyDescent="0.25">
      <c r="C87" s="1">
        <v>43914</v>
      </c>
      <c r="E87" s="10">
        <f t="shared" si="15"/>
        <v>1.4880733944954128</v>
      </c>
      <c r="F87" s="10"/>
      <c r="H87" s="18">
        <f t="shared" si="16"/>
        <v>0.17077279427247838</v>
      </c>
    </row>
    <row r="88" spans="3:8" x14ac:dyDescent="0.25">
      <c r="C88" s="1">
        <v>43915</v>
      </c>
      <c r="E88" s="10">
        <f t="shared" si="15"/>
        <v>1.0505548705302097</v>
      </c>
      <c r="F88" s="10"/>
      <c r="H88" s="18">
        <f t="shared" si="16"/>
        <v>0.15323741007194247</v>
      </c>
    </row>
    <row r="89" spans="3:8" x14ac:dyDescent="0.25">
      <c r="C89" s="1">
        <v>43916</v>
      </c>
      <c r="E89" s="10">
        <f t="shared" si="15"/>
        <v>1.1960093896713615</v>
      </c>
      <c r="F89" s="10"/>
      <c r="H89" s="18">
        <f t="shared" si="16"/>
        <v>0.15892077354959455</v>
      </c>
    </row>
    <row r="100" spans="2:24" x14ac:dyDescent="0.25">
      <c r="R100" s="17"/>
      <c r="S100" s="17"/>
      <c r="T100" s="17"/>
      <c r="U100" s="17"/>
      <c r="V100" s="17"/>
      <c r="W100" s="17"/>
      <c r="X100" s="17"/>
    </row>
    <row r="101" spans="2:24" x14ac:dyDescent="0.25">
      <c r="R101" s="17"/>
      <c r="S101" s="17"/>
      <c r="T101" s="17"/>
      <c r="U101" s="17"/>
      <c r="V101" s="17"/>
      <c r="W101" s="17"/>
      <c r="X101" s="17"/>
    </row>
    <row r="102" spans="2:24" x14ac:dyDescent="0.25">
      <c r="B102" s="17"/>
      <c r="C102" s="17"/>
      <c r="D102" s="41"/>
      <c r="E102" s="25"/>
      <c r="F102" s="25"/>
      <c r="G102" s="25"/>
      <c r="I102" s="25"/>
      <c r="J102" s="17"/>
      <c r="K102" s="17"/>
      <c r="L102" s="17"/>
      <c r="M102" s="17"/>
      <c r="N102" s="17"/>
      <c r="O102" s="16"/>
      <c r="P102" s="25"/>
      <c r="Q102" s="17"/>
      <c r="R102" s="17"/>
      <c r="S102" s="17"/>
      <c r="T102" s="17"/>
      <c r="U102" s="17"/>
      <c r="V102" s="17"/>
      <c r="W102" s="17"/>
      <c r="X102" s="17"/>
    </row>
    <row r="103" spans="2:24" x14ac:dyDescent="0.25">
      <c r="B103" s="17"/>
      <c r="C103" s="17"/>
      <c r="D103" s="41"/>
      <c r="E103" s="17"/>
      <c r="F103" s="17"/>
      <c r="G103" s="17"/>
      <c r="I103" s="26"/>
      <c r="J103" s="17"/>
      <c r="K103" s="27"/>
      <c r="L103" s="17"/>
      <c r="M103" s="28"/>
      <c r="N103" s="17"/>
      <c r="O103" s="16"/>
      <c r="P103" s="17"/>
      <c r="Q103" s="17"/>
      <c r="R103" s="17"/>
      <c r="S103" s="17"/>
      <c r="T103" s="17"/>
      <c r="U103" s="17"/>
      <c r="V103" s="17"/>
      <c r="W103" s="17"/>
      <c r="X103" s="17"/>
    </row>
    <row r="104" spans="2:24" x14ac:dyDescent="0.25">
      <c r="B104" s="17"/>
      <c r="C104" s="17"/>
      <c r="D104" s="41"/>
      <c r="E104" s="17"/>
      <c r="F104" s="17"/>
      <c r="G104" s="17"/>
      <c r="I104" s="26"/>
      <c r="J104" s="17"/>
      <c r="K104" s="27"/>
      <c r="L104" s="17"/>
      <c r="M104" s="28"/>
      <c r="N104" s="17"/>
      <c r="O104" s="16"/>
      <c r="P104" s="17"/>
      <c r="Q104" s="17"/>
      <c r="R104" s="17"/>
      <c r="S104" s="17"/>
      <c r="T104" s="17"/>
      <c r="U104" s="17"/>
      <c r="V104" s="17"/>
      <c r="W104" s="17"/>
      <c r="X104" s="17"/>
    </row>
    <row r="105" spans="2:24" x14ac:dyDescent="0.25">
      <c r="B105" s="17"/>
      <c r="C105" s="17"/>
      <c r="D105" s="41"/>
      <c r="E105" s="17"/>
      <c r="F105" s="17"/>
      <c r="G105" s="17"/>
      <c r="I105" s="26"/>
      <c r="J105" s="17"/>
      <c r="K105" s="27"/>
      <c r="L105" s="17"/>
      <c r="M105" s="28"/>
      <c r="N105" s="17"/>
      <c r="O105" s="16"/>
      <c r="P105" s="17"/>
      <c r="Q105" s="17"/>
      <c r="R105" s="17"/>
      <c r="S105" s="17"/>
      <c r="T105" s="17"/>
      <c r="U105" s="17"/>
      <c r="V105" s="17"/>
      <c r="W105" s="17"/>
      <c r="X105" s="17"/>
    </row>
    <row r="106" spans="2:24" x14ac:dyDescent="0.25">
      <c r="B106" s="17"/>
      <c r="C106" s="17"/>
      <c r="D106" s="41"/>
      <c r="E106" s="17"/>
      <c r="F106" s="17"/>
      <c r="G106" s="17"/>
      <c r="I106" s="26"/>
      <c r="J106" s="17"/>
      <c r="K106" s="27"/>
      <c r="L106" s="17"/>
      <c r="M106" s="28"/>
      <c r="N106" s="17"/>
      <c r="O106" s="16"/>
      <c r="P106" s="17"/>
      <c r="Q106" s="17"/>
      <c r="R106" s="17"/>
      <c r="S106" s="17"/>
      <c r="T106" s="17"/>
      <c r="U106" s="17"/>
      <c r="V106" s="17"/>
      <c r="W106" s="17"/>
      <c r="X106" s="17"/>
    </row>
    <row r="107" spans="2:24" x14ac:dyDescent="0.25">
      <c r="B107" s="17"/>
      <c r="C107" s="17"/>
      <c r="D107" s="41"/>
      <c r="E107" s="17"/>
      <c r="F107" s="17"/>
      <c r="G107" s="17"/>
      <c r="I107" s="26"/>
      <c r="J107" s="17"/>
      <c r="K107" s="27"/>
      <c r="L107" s="17"/>
      <c r="M107" s="28"/>
      <c r="N107" s="17"/>
      <c r="O107" s="16"/>
      <c r="P107" s="17"/>
      <c r="Q107" s="17"/>
      <c r="R107" s="17"/>
      <c r="S107" s="17"/>
      <c r="T107" s="17"/>
      <c r="U107" s="17"/>
      <c r="V107" s="17"/>
      <c r="W107" s="17"/>
      <c r="X107" s="17"/>
    </row>
    <row r="108" spans="2:24" x14ac:dyDescent="0.25">
      <c r="B108" s="17"/>
      <c r="C108" s="17"/>
      <c r="D108" s="41"/>
      <c r="E108" s="17"/>
      <c r="F108" s="17"/>
      <c r="G108" s="17"/>
      <c r="I108" s="26"/>
      <c r="J108" s="17"/>
      <c r="K108" s="27"/>
      <c r="L108" s="17"/>
      <c r="M108" s="28"/>
      <c r="N108" s="17"/>
      <c r="O108" s="16"/>
      <c r="P108" s="17"/>
      <c r="Q108" s="17"/>
      <c r="R108" s="17"/>
      <c r="S108" s="17"/>
      <c r="T108" s="17"/>
      <c r="U108" s="17"/>
      <c r="V108" s="17"/>
      <c r="W108" s="17"/>
      <c r="X108" s="17"/>
    </row>
    <row r="109" spans="2:24" x14ac:dyDescent="0.25">
      <c r="B109" s="17"/>
      <c r="C109" s="17"/>
      <c r="D109" s="41"/>
      <c r="E109" s="17"/>
      <c r="F109" s="17"/>
      <c r="G109" s="17"/>
      <c r="I109" s="26"/>
      <c r="J109" s="17"/>
      <c r="K109" s="27"/>
      <c r="L109" s="17"/>
      <c r="M109" s="28"/>
      <c r="N109" s="17"/>
      <c r="O109" s="16"/>
      <c r="P109" s="17"/>
      <c r="Q109" s="17"/>
      <c r="R109" s="17"/>
      <c r="S109" s="17"/>
      <c r="T109" s="17"/>
      <c r="U109" s="17"/>
      <c r="V109" s="17"/>
      <c r="W109" s="17"/>
      <c r="X109" s="17"/>
    </row>
    <row r="110" spans="2:24" x14ac:dyDescent="0.25">
      <c r="B110" s="17"/>
      <c r="C110" s="17"/>
      <c r="D110" s="41"/>
      <c r="E110" s="17"/>
      <c r="F110" s="17"/>
      <c r="G110" s="17"/>
      <c r="I110" s="26"/>
      <c r="J110" s="17"/>
      <c r="K110" s="27"/>
      <c r="L110" s="17"/>
      <c r="M110" s="28"/>
      <c r="N110" s="17"/>
      <c r="O110" s="16"/>
      <c r="P110" s="17"/>
      <c r="Q110" s="17"/>
      <c r="R110" s="17"/>
      <c r="S110" s="17"/>
      <c r="T110" s="17"/>
      <c r="U110" s="17"/>
      <c r="V110" s="17"/>
      <c r="W110" s="17"/>
      <c r="X110" s="17"/>
    </row>
    <row r="111" spans="2:24" x14ac:dyDescent="0.25">
      <c r="B111" s="17"/>
      <c r="C111" s="17"/>
      <c r="D111" s="41"/>
      <c r="E111" s="17"/>
      <c r="F111" s="17"/>
      <c r="G111" s="17"/>
      <c r="I111" s="26"/>
      <c r="J111" s="17"/>
      <c r="K111" s="27"/>
      <c r="L111" s="17"/>
      <c r="M111" s="28"/>
      <c r="N111" s="17"/>
      <c r="O111" s="16"/>
      <c r="P111" s="17"/>
      <c r="Q111" s="17"/>
      <c r="R111" s="17"/>
      <c r="S111" s="17"/>
      <c r="T111" s="17"/>
      <c r="U111" s="17"/>
      <c r="V111" s="17"/>
      <c r="W111" s="17"/>
      <c r="X111" s="17"/>
    </row>
    <row r="112" spans="2:24" x14ac:dyDescent="0.25">
      <c r="B112" s="17"/>
      <c r="C112" s="17"/>
      <c r="D112" s="41"/>
      <c r="E112" s="17"/>
      <c r="F112" s="17"/>
      <c r="G112" s="17"/>
      <c r="I112" s="26"/>
      <c r="J112" s="17"/>
      <c r="K112" s="27"/>
      <c r="L112" s="17"/>
      <c r="M112" s="28"/>
      <c r="N112" s="17"/>
      <c r="O112" s="16"/>
      <c r="P112" s="17"/>
      <c r="Q112" s="17"/>
      <c r="R112" s="17"/>
      <c r="S112" s="17"/>
      <c r="T112" s="17"/>
      <c r="U112" s="17"/>
      <c r="V112" s="17"/>
      <c r="W112" s="17"/>
      <c r="X112" s="17"/>
    </row>
    <row r="113" spans="2:25" x14ac:dyDescent="0.25">
      <c r="B113" s="17"/>
      <c r="C113" s="17"/>
      <c r="D113" s="41"/>
      <c r="E113" s="17"/>
      <c r="F113" s="17"/>
      <c r="G113" s="17"/>
      <c r="I113" s="26"/>
      <c r="J113" s="17"/>
      <c r="K113" s="27"/>
      <c r="L113" s="17"/>
      <c r="M113" s="28"/>
      <c r="N113" s="17"/>
      <c r="O113" s="16"/>
      <c r="P113" s="17"/>
      <c r="Q113" s="17"/>
      <c r="R113" s="17"/>
      <c r="S113" s="17"/>
      <c r="T113" s="17"/>
      <c r="U113" s="17"/>
      <c r="V113" s="17"/>
      <c r="W113" s="17"/>
      <c r="X113" s="17"/>
    </row>
    <row r="114" spans="2:25" x14ac:dyDescent="0.25">
      <c r="B114" s="17"/>
      <c r="C114" s="17"/>
      <c r="D114" s="41"/>
      <c r="E114" s="17"/>
      <c r="F114" s="17"/>
      <c r="G114" s="17"/>
      <c r="I114" s="26"/>
      <c r="J114" s="17"/>
      <c r="K114" s="27"/>
      <c r="L114" s="17"/>
      <c r="M114" s="28"/>
      <c r="N114" s="17"/>
      <c r="O114" s="16"/>
      <c r="P114" s="17"/>
      <c r="Q114" s="17"/>
      <c r="R114" s="17"/>
      <c r="S114" s="17"/>
      <c r="T114" s="17"/>
      <c r="U114" s="17"/>
      <c r="V114" s="17"/>
      <c r="W114" s="17"/>
      <c r="X114" s="17"/>
    </row>
    <row r="115" spans="2:25" x14ac:dyDescent="0.25">
      <c r="B115" s="17"/>
      <c r="C115" s="17"/>
      <c r="D115" s="41"/>
      <c r="E115" s="17"/>
      <c r="F115" s="17"/>
      <c r="G115" s="17"/>
      <c r="I115" s="17"/>
      <c r="J115" s="17"/>
      <c r="K115" s="17"/>
      <c r="L115" s="17"/>
      <c r="M115" s="17"/>
      <c r="N115" s="17"/>
      <c r="O115" s="24"/>
      <c r="P115" s="17"/>
      <c r="Q115" s="17"/>
      <c r="R115" s="17"/>
      <c r="S115" s="17"/>
      <c r="T115" s="17"/>
      <c r="U115" s="17"/>
      <c r="V115" s="17"/>
      <c r="W115" s="17"/>
      <c r="X115" s="17"/>
    </row>
    <row r="116" spans="2:25" x14ac:dyDescent="0.25">
      <c r="B116" s="17"/>
      <c r="C116" s="17"/>
      <c r="D116" s="41"/>
      <c r="E116" s="17"/>
      <c r="F116" s="17"/>
      <c r="G116" s="17"/>
      <c r="I116" s="17"/>
      <c r="J116" s="17"/>
      <c r="K116" s="27"/>
      <c r="L116" s="17"/>
      <c r="M116" s="28"/>
      <c r="N116" s="17"/>
      <c r="O116" s="17"/>
      <c r="P116" s="17"/>
      <c r="Q116" s="17"/>
      <c r="R116" s="17"/>
      <c r="S116" s="17"/>
      <c r="T116" s="17"/>
      <c r="U116" s="17"/>
      <c r="V116" s="17"/>
      <c r="W116" s="17"/>
      <c r="X116" s="17"/>
    </row>
    <row r="117" spans="2:25" x14ac:dyDescent="0.25">
      <c r="B117" s="17"/>
      <c r="C117" s="17"/>
      <c r="D117" s="41"/>
      <c r="E117" s="17"/>
      <c r="F117" s="17"/>
      <c r="G117" s="17"/>
      <c r="I117" s="17"/>
      <c r="J117" s="17"/>
      <c r="K117" s="17"/>
      <c r="L117" s="17"/>
      <c r="M117" s="17"/>
      <c r="N117" s="17"/>
      <c r="O117" s="17"/>
      <c r="P117" s="17"/>
      <c r="Q117" s="17"/>
      <c r="R117" s="17"/>
      <c r="S117" s="17"/>
      <c r="T117" s="17"/>
      <c r="U117" s="17"/>
      <c r="V117" s="17"/>
      <c r="W117" s="17"/>
      <c r="X117" s="17"/>
    </row>
    <row r="118" spans="2:25" x14ac:dyDescent="0.25">
      <c r="B118" s="17"/>
      <c r="C118" s="17"/>
      <c r="D118" s="41"/>
      <c r="E118" s="17"/>
      <c r="F118" s="17"/>
      <c r="G118" s="17"/>
      <c r="I118" s="17"/>
      <c r="J118" s="17"/>
      <c r="K118" s="17"/>
      <c r="L118" s="17"/>
      <c r="M118" s="17"/>
      <c r="N118" s="17"/>
      <c r="O118" s="17"/>
      <c r="P118" s="17"/>
      <c r="Q118" s="17"/>
      <c r="R118" s="17"/>
      <c r="S118" s="17"/>
      <c r="T118" s="17"/>
      <c r="U118" s="17"/>
      <c r="V118" s="17"/>
      <c r="W118" s="17"/>
      <c r="X118" s="17"/>
    </row>
    <row r="119" spans="2:25" x14ac:dyDescent="0.25">
      <c r="B119" s="17"/>
      <c r="C119" s="17"/>
      <c r="D119" s="41"/>
      <c r="E119" s="17"/>
      <c r="F119" s="17"/>
      <c r="G119" s="17"/>
      <c r="I119" s="17"/>
      <c r="J119" s="17"/>
      <c r="K119" s="17"/>
      <c r="L119" s="17"/>
      <c r="M119" s="17"/>
      <c r="N119" s="17"/>
      <c r="O119" s="17"/>
      <c r="P119" s="17"/>
      <c r="Q119" s="17"/>
      <c r="R119" s="17"/>
      <c r="S119" s="17"/>
      <c r="T119" s="17"/>
      <c r="U119" s="17"/>
      <c r="V119" s="17"/>
      <c r="W119" s="17"/>
      <c r="X119" s="17"/>
    </row>
    <row r="120" spans="2:25" x14ac:dyDescent="0.25">
      <c r="B120" s="17"/>
      <c r="C120" s="17"/>
      <c r="D120" s="41"/>
      <c r="E120" s="17"/>
      <c r="F120" s="17"/>
      <c r="G120" s="17"/>
      <c r="I120" s="17"/>
      <c r="J120" s="17"/>
      <c r="K120" s="17"/>
      <c r="L120" s="17"/>
      <c r="M120" s="17"/>
      <c r="N120" s="17"/>
      <c r="O120" s="17"/>
      <c r="P120" s="17"/>
      <c r="Q120" s="17"/>
      <c r="R120" s="17"/>
      <c r="S120" s="17"/>
      <c r="T120" s="17"/>
      <c r="U120" s="17"/>
      <c r="V120" s="17"/>
      <c r="W120" s="17"/>
      <c r="X120" s="17"/>
    </row>
    <row r="121" spans="2:25" x14ac:dyDescent="0.25">
      <c r="B121" s="17"/>
      <c r="C121" s="17"/>
      <c r="D121" s="41"/>
      <c r="E121" s="17"/>
      <c r="F121" s="17"/>
      <c r="G121" s="17"/>
      <c r="I121" s="17"/>
      <c r="J121" s="17"/>
      <c r="K121" s="17"/>
      <c r="L121" s="17"/>
      <c r="M121" s="17"/>
      <c r="N121" s="17"/>
      <c r="O121" s="17"/>
      <c r="P121" s="17"/>
      <c r="Q121" s="17"/>
      <c r="R121" s="17"/>
      <c r="S121" s="17"/>
      <c r="T121" s="17"/>
      <c r="U121" s="17"/>
      <c r="V121" s="17"/>
      <c r="W121" s="17"/>
      <c r="X121" s="17"/>
    </row>
    <row r="122" spans="2:25" x14ac:dyDescent="0.25">
      <c r="B122" s="17"/>
      <c r="C122" s="17"/>
      <c r="D122" s="41"/>
      <c r="E122" s="17"/>
      <c r="F122" s="17"/>
      <c r="G122" s="17"/>
      <c r="I122" s="17"/>
      <c r="J122" s="17"/>
      <c r="K122" s="17"/>
      <c r="L122" s="17"/>
      <c r="M122" s="17"/>
      <c r="N122" s="17"/>
      <c r="O122" s="17"/>
      <c r="P122" s="17"/>
      <c r="Q122" s="17"/>
      <c r="R122" s="17"/>
      <c r="S122" s="17"/>
      <c r="T122" s="17"/>
      <c r="U122" s="17"/>
      <c r="V122" s="17"/>
      <c r="W122" s="17"/>
      <c r="X122" s="17"/>
      <c r="Y122" s="14"/>
    </row>
    <row r="123" spans="2:25" x14ac:dyDescent="0.25">
      <c r="B123" s="17"/>
      <c r="C123" s="17"/>
      <c r="D123" s="41"/>
      <c r="E123" s="17"/>
      <c r="F123" s="17"/>
      <c r="G123" s="17"/>
      <c r="I123" s="17"/>
      <c r="J123" s="17"/>
      <c r="K123" s="17"/>
      <c r="L123" s="17"/>
      <c r="M123" s="17"/>
      <c r="N123" s="17"/>
      <c r="O123" s="17"/>
      <c r="P123" s="17"/>
      <c r="Q123" s="17"/>
      <c r="R123" s="17"/>
      <c r="S123" s="17"/>
      <c r="T123" s="17"/>
      <c r="U123" s="17"/>
      <c r="V123" s="17"/>
      <c r="W123" s="17"/>
      <c r="X123" s="17"/>
    </row>
    <row r="124" spans="2:25" x14ac:dyDescent="0.25">
      <c r="B124" s="17"/>
      <c r="C124" s="17"/>
      <c r="D124" s="41"/>
      <c r="E124" s="17"/>
      <c r="F124" s="17"/>
      <c r="G124" s="17"/>
      <c r="I124" s="17"/>
      <c r="J124" s="17"/>
      <c r="K124" s="17"/>
      <c r="L124" s="17"/>
      <c r="M124" s="17"/>
      <c r="N124" s="17"/>
      <c r="O124" s="17"/>
      <c r="P124" s="17"/>
      <c r="Q124" s="17"/>
      <c r="R124" s="17"/>
      <c r="S124" s="17"/>
      <c r="T124" s="17"/>
      <c r="U124" s="17"/>
      <c r="V124" s="17"/>
      <c r="W124" s="17"/>
      <c r="X124" s="17"/>
    </row>
    <row r="125" spans="2:25" x14ac:dyDescent="0.25">
      <c r="B125" s="17"/>
      <c r="C125" s="17"/>
      <c r="D125" s="41"/>
      <c r="E125" s="17"/>
      <c r="F125" s="17"/>
      <c r="G125" s="17"/>
      <c r="I125" s="17"/>
      <c r="J125" s="17"/>
      <c r="K125" s="17"/>
      <c r="L125" s="17"/>
      <c r="M125" s="17"/>
      <c r="N125" s="17"/>
      <c r="O125" s="17"/>
      <c r="P125" s="17"/>
      <c r="Q125" s="17"/>
      <c r="R125" s="17"/>
      <c r="S125" s="17"/>
      <c r="T125" s="17"/>
      <c r="U125" s="17"/>
      <c r="V125" s="17"/>
      <c r="W125" s="17"/>
      <c r="X125" s="17"/>
    </row>
    <row r="126" spans="2:25" x14ac:dyDescent="0.25">
      <c r="B126" s="17"/>
      <c r="C126" s="17"/>
      <c r="D126" s="41"/>
      <c r="E126" s="17"/>
      <c r="F126" s="17"/>
      <c r="G126" s="17"/>
      <c r="I126" s="17"/>
      <c r="J126" s="17"/>
      <c r="K126" s="17"/>
      <c r="L126" s="17"/>
      <c r="M126" s="17"/>
      <c r="N126" s="17"/>
      <c r="O126" s="17"/>
      <c r="P126" s="17"/>
      <c r="Q126" s="17"/>
      <c r="R126" s="17"/>
      <c r="S126" s="17"/>
      <c r="T126" s="17"/>
      <c r="U126" s="17"/>
      <c r="V126" s="17"/>
      <c r="W126" s="17"/>
      <c r="X126" s="17"/>
    </row>
    <row r="127" spans="2:25" x14ac:dyDescent="0.25">
      <c r="B127" s="17"/>
      <c r="C127" s="17"/>
      <c r="D127" s="41"/>
      <c r="E127" s="17"/>
      <c r="F127" s="17"/>
      <c r="G127" s="17"/>
      <c r="I127" s="17"/>
      <c r="J127" s="17"/>
      <c r="K127" s="17"/>
      <c r="L127" s="17"/>
      <c r="M127" s="17"/>
      <c r="N127" s="17"/>
      <c r="O127" s="17"/>
      <c r="P127" s="17"/>
      <c r="Q127" s="17"/>
      <c r="R127" s="17"/>
      <c r="S127" s="17"/>
      <c r="T127" s="17"/>
      <c r="U127" s="17"/>
      <c r="V127" s="17"/>
      <c r="W127" s="17"/>
      <c r="X127" s="17"/>
    </row>
    <row r="128" spans="2:25" x14ac:dyDescent="0.25">
      <c r="B128" s="17"/>
      <c r="C128" s="17"/>
      <c r="D128" s="41"/>
      <c r="E128" s="25"/>
      <c r="F128" s="25"/>
      <c r="G128" s="25"/>
      <c r="I128" s="25"/>
      <c r="J128" s="25"/>
      <c r="K128" s="25"/>
      <c r="L128" s="25"/>
      <c r="M128" s="25"/>
      <c r="N128" s="25"/>
      <c r="O128" s="25"/>
      <c r="P128" s="25"/>
      <c r="Q128" s="25"/>
      <c r="R128" s="25"/>
      <c r="S128" s="25"/>
      <c r="T128" s="25"/>
      <c r="U128" s="25"/>
      <c r="V128" s="25"/>
      <c r="W128" s="25"/>
      <c r="X128" s="25"/>
      <c r="Y128" s="14"/>
    </row>
    <row r="129" spans="2:25" x14ac:dyDescent="0.25">
      <c r="B129" s="17"/>
      <c r="C129" s="16"/>
      <c r="D129" s="42"/>
      <c r="E129" s="17"/>
      <c r="F129" s="17"/>
      <c r="G129" s="17"/>
      <c r="I129" s="17"/>
      <c r="J129" s="17"/>
      <c r="K129" s="17"/>
      <c r="L129" s="17"/>
      <c r="M129" s="17"/>
      <c r="N129" s="17"/>
      <c r="O129" s="17"/>
      <c r="P129" s="17"/>
      <c r="Q129" s="17"/>
      <c r="R129" s="17"/>
      <c r="S129" s="26"/>
      <c r="T129" s="26"/>
      <c r="U129" s="26"/>
      <c r="V129" s="17"/>
      <c r="W129" s="26"/>
      <c r="X129" s="26"/>
      <c r="Y129" s="20"/>
    </row>
    <row r="130" spans="2:25" x14ac:dyDescent="0.25">
      <c r="B130" s="17"/>
      <c r="C130" s="16"/>
      <c r="D130" s="42"/>
      <c r="E130" s="17"/>
      <c r="F130" s="17"/>
      <c r="G130" s="17"/>
      <c r="I130" s="17"/>
      <c r="J130" s="17"/>
      <c r="K130" s="17"/>
      <c r="L130" s="17"/>
      <c r="M130" s="17"/>
      <c r="N130" s="17"/>
      <c r="O130" s="17"/>
      <c r="P130" s="17"/>
      <c r="Q130" s="17"/>
      <c r="R130" s="17"/>
      <c r="S130" s="26"/>
      <c r="T130" s="26"/>
      <c r="U130" s="26"/>
      <c r="V130" s="17"/>
      <c r="W130" s="26"/>
      <c r="X130" s="26"/>
      <c r="Y130" s="20"/>
    </row>
    <row r="131" spans="2:25" x14ac:dyDescent="0.25">
      <c r="B131" s="17"/>
      <c r="C131" s="16"/>
      <c r="D131" s="42"/>
      <c r="E131" s="17"/>
      <c r="F131" s="17"/>
      <c r="G131" s="17"/>
      <c r="I131" s="17"/>
      <c r="J131" s="17"/>
      <c r="K131" s="17"/>
      <c r="L131" s="17"/>
      <c r="M131" s="17"/>
      <c r="N131" s="17"/>
      <c r="O131" s="17"/>
      <c r="P131" s="17"/>
      <c r="Q131" s="17"/>
      <c r="R131" s="17"/>
      <c r="S131" s="26"/>
      <c r="T131" s="26"/>
      <c r="U131" s="26"/>
      <c r="V131" s="17"/>
      <c r="W131" s="26"/>
      <c r="X131" s="26"/>
      <c r="Y131" s="20"/>
    </row>
    <row r="132" spans="2:25" x14ac:dyDescent="0.25">
      <c r="B132" s="17"/>
      <c r="C132" s="16"/>
      <c r="D132" s="42"/>
      <c r="E132" s="17"/>
      <c r="F132" s="17"/>
      <c r="G132" s="17"/>
      <c r="I132" s="17"/>
      <c r="J132" s="17"/>
      <c r="K132" s="17"/>
      <c r="L132" s="17"/>
      <c r="M132" s="17"/>
      <c r="N132" s="17"/>
      <c r="O132" s="17"/>
      <c r="P132" s="17"/>
      <c r="Q132" s="17"/>
      <c r="R132" s="17"/>
      <c r="S132" s="26"/>
      <c r="T132" s="26"/>
      <c r="U132" s="26"/>
      <c r="V132" s="17"/>
      <c r="W132" s="26"/>
      <c r="X132" s="26"/>
      <c r="Y132" s="20"/>
    </row>
    <row r="133" spans="2:25" x14ac:dyDescent="0.25">
      <c r="B133" s="17"/>
      <c r="C133" s="16"/>
      <c r="D133" s="42"/>
      <c r="E133" s="17"/>
      <c r="F133" s="17"/>
      <c r="G133" s="17"/>
      <c r="I133" s="17"/>
      <c r="J133" s="17"/>
      <c r="K133" s="17"/>
      <c r="L133" s="17"/>
      <c r="M133" s="17"/>
      <c r="N133" s="17"/>
      <c r="O133" s="17"/>
      <c r="P133" s="17"/>
      <c r="Q133" s="17"/>
      <c r="R133" s="17"/>
      <c r="S133" s="26"/>
      <c r="T133" s="26"/>
      <c r="U133" s="26"/>
      <c r="V133" s="17"/>
      <c r="W133" s="26"/>
      <c r="X133" s="26"/>
      <c r="Y133" s="20"/>
    </row>
    <row r="134" spans="2:25" x14ac:dyDescent="0.25">
      <c r="B134" s="17"/>
      <c r="C134" s="16"/>
      <c r="D134" s="42"/>
      <c r="E134" s="17"/>
      <c r="F134" s="17"/>
      <c r="G134" s="17"/>
      <c r="I134" s="17"/>
      <c r="J134" s="17"/>
      <c r="K134" s="17"/>
      <c r="L134" s="17"/>
      <c r="M134" s="17"/>
      <c r="N134" s="17"/>
      <c r="O134" s="17"/>
      <c r="P134" s="17"/>
      <c r="Q134" s="17"/>
      <c r="R134" s="17"/>
      <c r="S134" s="26"/>
      <c r="T134" s="26"/>
      <c r="U134" s="26"/>
      <c r="V134" s="17"/>
      <c r="W134" s="26"/>
      <c r="X134" s="26"/>
      <c r="Y134" s="20"/>
    </row>
    <row r="135" spans="2:25" x14ac:dyDescent="0.25">
      <c r="B135" s="17"/>
      <c r="C135" s="16"/>
      <c r="D135" s="42"/>
      <c r="E135" s="17"/>
      <c r="F135" s="17"/>
      <c r="G135" s="17"/>
      <c r="I135" s="17"/>
      <c r="J135" s="17"/>
      <c r="K135" s="17"/>
      <c r="L135" s="17"/>
      <c r="M135" s="17"/>
      <c r="N135" s="17"/>
      <c r="O135" s="17"/>
      <c r="P135" s="17"/>
      <c r="Q135" s="17"/>
      <c r="R135" s="17"/>
      <c r="S135" s="26"/>
      <c r="T135" s="26"/>
      <c r="U135" s="26"/>
      <c r="V135" s="17"/>
      <c r="W135" s="26"/>
      <c r="X135" s="26"/>
      <c r="Y135" s="20"/>
    </row>
    <row r="136" spans="2:25" x14ac:dyDescent="0.25">
      <c r="B136" s="17"/>
      <c r="C136" s="16"/>
      <c r="D136" s="42"/>
      <c r="E136" s="17"/>
      <c r="F136" s="17"/>
      <c r="G136" s="17"/>
      <c r="I136" s="17"/>
      <c r="J136" s="17"/>
      <c r="K136" s="17"/>
      <c r="L136" s="17"/>
      <c r="M136" s="17"/>
      <c r="N136" s="17"/>
      <c r="O136" s="17"/>
      <c r="P136" s="17"/>
      <c r="Q136" s="17"/>
      <c r="R136" s="17"/>
      <c r="S136" s="26"/>
      <c r="T136" s="26"/>
      <c r="U136" s="26"/>
      <c r="V136" s="17"/>
      <c r="W136" s="26"/>
      <c r="X136" s="26"/>
      <c r="Y136" s="20"/>
    </row>
    <row r="137" spans="2:25" x14ac:dyDescent="0.25">
      <c r="B137" s="17"/>
      <c r="C137" s="16"/>
      <c r="D137" s="42"/>
      <c r="E137" s="17"/>
      <c r="F137" s="17"/>
      <c r="G137" s="17"/>
      <c r="I137" s="17"/>
      <c r="J137" s="17"/>
      <c r="K137" s="17"/>
      <c r="L137" s="17"/>
      <c r="M137" s="17"/>
      <c r="N137" s="17"/>
      <c r="O137" s="17"/>
      <c r="P137" s="17"/>
      <c r="Q137" s="17"/>
      <c r="R137" s="17"/>
      <c r="S137" s="26"/>
      <c r="T137" s="26"/>
      <c r="U137" s="26"/>
      <c r="V137" s="17"/>
      <c r="W137" s="26"/>
      <c r="X137" s="26"/>
      <c r="Y137" s="20"/>
    </row>
    <row r="138" spans="2:25" x14ac:dyDescent="0.25">
      <c r="B138" s="17"/>
      <c r="C138" s="16"/>
      <c r="D138" s="42"/>
      <c r="E138" s="17"/>
      <c r="F138" s="17"/>
      <c r="G138" s="17"/>
      <c r="I138" s="17"/>
      <c r="J138" s="17"/>
      <c r="K138" s="17"/>
      <c r="L138" s="17"/>
      <c r="M138" s="17"/>
      <c r="N138" s="17"/>
      <c r="O138" s="17"/>
      <c r="P138" s="17"/>
      <c r="Q138" s="17"/>
      <c r="R138" s="17"/>
      <c r="S138" s="26"/>
      <c r="T138" s="26"/>
      <c r="U138" s="26"/>
      <c r="V138" s="17"/>
      <c r="W138" s="26"/>
      <c r="X138" s="26"/>
      <c r="Y138" s="20"/>
    </row>
    <row r="139" spans="2:25" x14ac:dyDescent="0.25">
      <c r="B139" s="17"/>
      <c r="C139" s="16"/>
      <c r="D139" s="42"/>
      <c r="E139" s="17"/>
      <c r="F139" s="17"/>
      <c r="G139" s="17"/>
      <c r="I139" s="17"/>
      <c r="J139" s="17"/>
      <c r="K139" s="17"/>
      <c r="L139" s="17"/>
      <c r="M139" s="17"/>
      <c r="N139" s="17"/>
      <c r="O139" s="17"/>
      <c r="P139" s="17"/>
      <c r="Q139" s="17"/>
      <c r="R139" s="17"/>
      <c r="S139" s="26"/>
      <c r="T139" s="26"/>
      <c r="U139" s="26"/>
      <c r="V139" s="17"/>
      <c r="W139" s="26"/>
      <c r="X139" s="26"/>
      <c r="Y139" s="20"/>
    </row>
    <row r="140" spans="2:25" x14ac:dyDescent="0.25">
      <c r="B140" s="17"/>
      <c r="C140" s="16"/>
      <c r="D140" s="42"/>
      <c r="E140" s="17"/>
      <c r="F140" s="17"/>
      <c r="G140" s="17"/>
      <c r="I140" s="17"/>
      <c r="J140" s="17"/>
      <c r="K140" s="17"/>
      <c r="L140" s="17"/>
      <c r="M140" s="17"/>
      <c r="N140" s="17"/>
      <c r="O140" s="17"/>
      <c r="P140" s="17"/>
      <c r="Q140" s="17"/>
      <c r="R140" s="17"/>
      <c r="S140" s="26"/>
      <c r="T140" s="26"/>
      <c r="U140" s="26"/>
      <c r="V140" s="17"/>
      <c r="W140" s="26"/>
      <c r="X140" s="26"/>
      <c r="Y140" s="20"/>
    </row>
    <row r="141" spans="2:25" x14ac:dyDescent="0.25">
      <c r="B141" s="17"/>
      <c r="C141" s="16"/>
      <c r="D141" s="42"/>
      <c r="E141" s="17"/>
      <c r="F141" s="17"/>
      <c r="G141" s="17"/>
      <c r="I141" s="17"/>
      <c r="J141" s="17"/>
      <c r="K141" s="17"/>
      <c r="L141" s="17"/>
      <c r="M141" s="17"/>
      <c r="N141" s="17"/>
      <c r="O141" s="17"/>
      <c r="P141" s="17"/>
      <c r="Q141" s="17"/>
      <c r="R141" s="17"/>
      <c r="S141" s="26"/>
      <c r="T141" s="17"/>
      <c r="U141" s="17"/>
      <c r="V141" s="17"/>
      <c r="W141" s="17"/>
      <c r="X141" s="17"/>
    </row>
    <row r="142" spans="2:25" x14ac:dyDescent="0.25">
      <c r="B142" s="17"/>
      <c r="C142" s="17"/>
      <c r="D142" s="41"/>
      <c r="E142" s="17"/>
      <c r="F142" s="17"/>
      <c r="G142" s="17"/>
      <c r="I142" s="17"/>
      <c r="J142" s="17"/>
      <c r="K142" s="17"/>
      <c r="L142" s="17"/>
      <c r="M142" s="17"/>
      <c r="N142" s="17"/>
      <c r="O142" s="17"/>
      <c r="P142" s="17"/>
      <c r="Q142" s="17"/>
      <c r="R142" s="17"/>
      <c r="S142" s="17"/>
      <c r="T142" s="17"/>
      <c r="U142" s="17"/>
      <c r="V142" s="17"/>
      <c r="W142" s="17"/>
      <c r="X142" s="17"/>
    </row>
    <row r="186" spans="5:6" x14ac:dyDescent="0.25">
      <c r="E186" s="2"/>
      <c r="F186" s="2"/>
    </row>
    <row r="187" spans="5:6" x14ac:dyDescent="0.25">
      <c r="E187" s="2"/>
      <c r="F187" s="2"/>
    </row>
    <row r="188" spans="5:6" x14ac:dyDescent="0.25">
      <c r="E188" s="2"/>
      <c r="F188" s="2"/>
    </row>
    <row r="189" spans="5:6" x14ac:dyDescent="0.25">
      <c r="E189" s="2"/>
      <c r="F189" s="2"/>
    </row>
    <row r="190" spans="5:6" x14ac:dyDescent="0.25">
      <c r="E190" s="2"/>
      <c r="F190" s="2"/>
    </row>
    <row r="191" spans="5:6" x14ac:dyDescent="0.25">
      <c r="E191" s="2"/>
      <c r="F191" s="2"/>
    </row>
    <row r="192" spans="5:6" x14ac:dyDescent="0.25">
      <c r="E192" s="2"/>
      <c r="F192" s="2"/>
    </row>
    <row r="193" spans="5:6" x14ac:dyDescent="0.25">
      <c r="E193" s="2"/>
      <c r="F193" s="2"/>
    </row>
    <row r="194" spans="5:6" x14ac:dyDescent="0.25">
      <c r="E194" s="2"/>
      <c r="F194" s="2"/>
    </row>
    <row r="195" spans="5:6" x14ac:dyDescent="0.25">
      <c r="E195" s="2"/>
      <c r="F195" s="2"/>
    </row>
    <row r="196" spans="5:6" x14ac:dyDescent="0.25">
      <c r="E196" s="2"/>
      <c r="F196" s="2"/>
    </row>
    <row r="197" spans="5:6" x14ac:dyDescent="0.25">
      <c r="E197" s="2"/>
      <c r="F197" s="2"/>
    </row>
    <row r="198" spans="5:6" x14ac:dyDescent="0.25">
      <c r="E198" s="2"/>
      <c r="F198" s="2"/>
    </row>
    <row r="199" spans="5:6" x14ac:dyDescent="0.25">
      <c r="E199" s="2"/>
      <c r="F199" s="2"/>
    </row>
    <row r="200" spans="5:6" x14ac:dyDescent="0.25">
      <c r="E200" s="2"/>
      <c r="F200" s="2"/>
    </row>
    <row r="201" spans="5:6" x14ac:dyDescent="0.25">
      <c r="E201" s="2"/>
      <c r="F201" s="2"/>
    </row>
    <row r="202" spans="5:6" x14ac:dyDescent="0.25">
      <c r="E202" s="2"/>
      <c r="F202" s="2"/>
    </row>
    <row r="203" spans="5:6" x14ac:dyDescent="0.25">
      <c r="E203" s="2"/>
      <c r="F203" s="2"/>
    </row>
    <row r="204" spans="5:6" x14ac:dyDescent="0.25">
      <c r="E204" s="2"/>
      <c r="F204" s="2"/>
    </row>
    <row r="205" spans="5:6" x14ac:dyDescent="0.25">
      <c r="E205" s="2"/>
      <c r="F205" s="2"/>
    </row>
    <row r="206" spans="5:6" x14ac:dyDescent="0.25">
      <c r="E206" s="2"/>
      <c r="F206" s="2"/>
    </row>
    <row r="207" spans="5:6" x14ac:dyDescent="0.25">
      <c r="E207" s="2"/>
      <c r="F207" s="2"/>
    </row>
    <row r="208" spans="5:6" x14ac:dyDescent="0.25">
      <c r="E208" s="2"/>
      <c r="F208" s="2"/>
    </row>
    <row r="209" spans="5:6" x14ac:dyDescent="0.25">
      <c r="E209" s="2"/>
      <c r="F209" s="2"/>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Age-1 (2)</vt:lpstr>
      <vt:lpstr>Contagious</vt:lpstr>
      <vt:lpstr>timeline 1</vt:lpstr>
      <vt:lpstr>Virologische dagstaten</vt:lpstr>
      <vt:lpstr>Covid-bot</vt:lpstr>
      <vt:lpstr>prev</vt:lpstr>
      <vt:lpstr>setting</vt:lpstr>
      <vt:lpstr>setting (2)</vt:lpstr>
      <vt:lpstr>Age-1</vt:lpstr>
      <vt:lpstr>age-2</vt:lpstr>
      <vt:lpstr>ICU</vt:lpstr>
      <vt:lpstr>Steden</vt:lpstr>
      <vt:lpstr>prov</vt:lpstr>
      <vt:lpstr>rivm</vt:lpstr>
      <vt:lpstr>GGD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Yorick Bleijenberg</dc:creator>
  <cp:lastModifiedBy>Yorick Bleijenberg</cp:lastModifiedBy>
  <cp:lastPrinted>2020-08-31T13:51:21Z</cp:lastPrinted>
  <dcterms:created xsi:type="dcterms:W3CDTF">2020-03-03T15:52:56Z</dcterms:created>
  <dcterms:modified xsi:type="dcterms:W3CDTF">2020-09-18T00:07:28Z</dcterms:modified>
</cp:coreProperties>
</file>